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7127"/>
  <workbookPr autoCompressPictures="0"/>
  <bookViews>
    <workbookView xWindow="0" yWindow="0" windowWidth="25600" windowHeight="16060" firstSheet="4" activeTab="4"/>
  </bookViews>
  <sheets>
    <sheet name="Especificações" sheetId="1" r:id="rId1"/>
    <sheet name="Lista das atividades" sheetId="2" r:id="rId2"/>
    <sheet name="Panorama Especialização Brasil" sheetId="3" r:id="rId3"/>
    <sheet name="Panorama Especialização Norte" sheetId="8" r:id="rId4"/>
    <sheet name="Síntese Cadeias" sheetId="6" r:id="rId5"/>
    <sheet name="Classificação ativ com agrop" sheetId="7" r:id="rId6"/>
    <sheet name="Classificação ativ sem agrop" sheetId="9" r:id="rId7"/>
    <sheet name="Sheet1" sheetId="10" r:id="rId8"/>
    <sheet name="Sheet2" sheetId="11" r:id="rId9"/>
  </sheets>
  <definedNames>
    <definedName name="_xlnm._FilterDatabase" localSheetId="5" hidden="1">'Classificação ativ com agrop'!$A$6:$Z$632</definedName>
    <definedName name="_xlnm._FilterDatabase" localSheetId="6" hidden="1">'Classificação ativ sem agrop'!$A$5:$O$5</definedName>
    <definedName name="_xlnm._FilterDatabase" localSheetId="2" hidden="1">'Panorama Especialização Brasil'!$A$6:$BU$6</definedName>
    <definedName name="_xlnm._FilterDatabase" localSheetId="3" hidden="1">'Panorama Especialização Norte'!$A$6:$BT$6</definedName>
  </definedNames>
  <calcPr calcId="14000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F16" i="6" l="1"/>
  <c r="F19" i="6"/>
  <c r="F21" i="6"/>
  <c r="F46" i="6"/>
  <c r="F48" i="6"/>
  <c r="F49" i="6"/>
  <c r="F6" i="6"/>
  <c r="F50" i="6"/>
  <c r="F47" i="6"/>
  <c r="F7" i="6"/>
  <c r="F8" i="6"/>
  <c r="F12" i="6"/>
  <c r="F15" i="6"/>
  <c r="F22" i="6"/>
  <c r="F23" i="6"/>
  <c r="F26" i="6"/>
  <c r="F41" i="6"/>
  <c r="F35" i="6"/>
  <c r="F34" i="6"/>
  <c r="F38" i="6"/>
  <c r="F43" i="6"/>
  <c r="F42" i="6"/>
  <c r="F27" i="6"/>
  <c r="F28" i="6"/>
  <c r="F29" i="6"/>
  <c r="F30" i="6"/>
  <c r="F31" i="6"/>
  <c r="F32" i="6"/>
  <c r="F39" i="6"/>
  <c r="F40" i="6"/>
  <c r="C466" i="7"/>
  <c r="S466" i="7"/>
  <c r="E466" i="7"/>
  <c r="T466" i="7"/>
  <c r="H466" i="7"/>
  <c r="U466" i="7"/>
  <c r="I466" i="7"/>
  <c r="V466" i="7"/>
  <c r="W466" i="7"/>
  <c r="X466" i="7"/>
  <c r="Y466" i="7"/>
  <c r="Z466" i="7"/>
  <c r="C455" i="7"/>
  <c r="S455" i="7"/>
  <c r="E455" i="7"/>
  <c r="T455" i="7"/>
  <c r="H455" i="7"/>
  <c r="U455" i="7"/>
  <c r="I455" i="7"/>
  <c r="V455" i="7"/>
  <c r="W455" i="7"/>
  <c r="X455" i="7"/>
  <c r="Y455" i="7"/>
  <c r="Z455" i="7"/>
  <c r="C442" i="7"/>
  <c r="S442" i="7"/>
  <c r="E442" i="7"/>
  <c r="T442" i="7"/>
  <c r="H442" i="7"/>
  <c r="U442" i="7"/>
  <c r="I442" i="7"/>
  <c r="V442" i="7"/>
  <c r="W442" i="7"/>
  <c r="X442" i="7"/>
  <c r="Y442" i="7"/>
  <c r="Z442" i="7"/>
  <c r="C438" i="7"/>
  <c r="S438" i="7"/>
  <c r="E438" i="7"/>
  <c r="T438" i="7"/>
  <c r="H438" i="7"/>
  <c r="U438" i="7"/>
  <c r="I438" i="7"/>
  <c r="V438" i="7"/>
  <c r="W438" i="7"/>
  <c r="X438" i="7"/>
  <c r="Y438" i="7"/>
  <c r="Z438" i="7"/>
  <c r="I432" i="7"/>
  <c r="Z432" i="7"/>
  <c r="H432" i="7"/>
  <c r="Y432" i="7"/>
  <c r="E432" i="7"/>
  <c r="X432" i="7"/>
  <c r="C432" i="7"/>
  <c r="W432" i="7"/>
  <c r="S432" i="7"/>
  <c r="T432" i="7"/>
  <c r="U432" i="7"/>
  <c r="V432" i="7"/>
  <c r="C358" i="7"/>
  <c r="S358" i="7"/>
  <c r="C266" i="7"/>
  <c r="W266" i="7"/>
  <c r="C267" i="7"/>
  <c r="W267" i="7"/>
  <c r="C413" i="7"/>
  <c r="S413" i="7"/>
  <c r="C77" i="7"/>
  <c r="S77" i="7"/>
  <c r="C420" i="7"/>
  <c r="S420" i="7"/>
  <c r="C205" i="7"/>
  <c r="S205" i="7"/>
  <c r="C421" i="7"/>
  <c r="S421" i="7"/>
  <c r="C204" i="7"/>
  <c r="S204" i="7"/>
  <c r="C419" i="7"/>
  <c r="S419" i="7"/>
  <c r="C568" i="7"/>
  <c r="S568" i="7"/>
  <c r="C569" i="7"/>
  <c r="S569" i="7"/>
  <c r="C41" i="7"/>
  <c r="S41" i="7"/>
  <c r="C422" i="7"/>
  <c r="S422" i="7"/>
  <c r="C570" i="7"/>
  <c r="S570" i="7"/>
  <c r="C423" i="7"/>
  <c r="S423" i="7"/>
  <c r="C571" i="7"/>
  <c r="S571" i="7"/>
  <c r="C424" i="7"/>
  <c r="S424" i="7"/>
  <c r="C78" i="7"/>
  <c r="S78" i="7"/>
  <c r="C206" i="7"/>
  <c r="S206" i="7"/>
  <c r="C79" i="7"/>
  <c r="S79" i="7"/>
  <c r="C323" i="7"/>
  <c r="S323" i="7"/>
  <c r="C324" i="7"/>
  <c r="S324" i="7"/>
  <c r="C425" i="7"/>
  <c r="S425" i="7"/>
  <c r="C631" i="7"/>
  <c r="S631" i="7"/>
  <c r="C80" i="7"/>
  <c r="S80" i="7"/>
  <c r="C426" i="7"/>
  <c r="S426" i="7"/>
  <c r="C298" i="7"/>
  <c r="S298" i="7"/>
  <c r="C81" i="7"/>
  <c r="S81" i="7"/>
  <c r="C181" i="7"/>
  <c r="S181" i="7"/>
  <c r="C299" i="7"/>
  <c r="S299" i="7"/>
  <c r="C572" i="7"/>
  <c r="S572" i="7"/>
  <c r="C207" i="7"/>
  <c r="S207" i="7"/>
  <c r="C573" i="7"/>
  <c r="S573" i="7"/>
  <c r="C12" i="7"/>
  <c r="S12" i="7"/>
  <c r="C208" i="7"/>
  <c r="S208" i="7"/>
  <c r="C42" i="7"/>
  <c r="S42" i="7"/>
  <c r="C13" i="7"/>
  <c r="S13" i="7"/>
  <c r="C574" i="7"/>
  <c r="S574" i="7"/>
  <c r="C209" i="7"/>
  <c r="S209" i="7"/>
  <c r="C575" i="7"/>
  <c r="S575" i="7"/>
  <c r="C427" i="7"/>
  <c r="S427" i="7"/>
  <c r="C210" i="7"/>
  <c r="S210" i="7"/>
  <c r="C82" i="7"/>
  <c r="S82" i="7"/>
  <c r="C428" i="7"/>
  <c r="S428" i="7"/>
  <c r="C576" i="7"/>
  <c r="S576" i="7"/>
  <c r="C287" i="7"/>
  <c r="S287" i="7"/>
  <c r="C275" i="7"/>
  <c r="S275" i="7"/>
  <c r="C310" i="7"/>
  <c r="S310" i="7"/>
  <c r="C577" i="7"/>
  <c r="S577" i="7"/>
  <c r="C429" i="7"/>
  <c r="S429" i="7"/>
  <c r="C288" i="7"/>
  <c r="S288" i="7"/>
  <c r="C211" i="7"/>
  <c r="S211" i="7"/>
  <c r="C83" i="7"/>
  <c r="S83" i="7"/>
  <c r="C182" i="7"/>
  <c r="S182" i="7"/>
  <c r="C311" i="7"/>
  <c r="S311" i="7"/>
  <c r="C430" i="7"/>
  <c r="S430" i="7"/>
  <c r="C578" i="7"/>
  <c r="S578" i="7"/>
  <c r="C276" i="7"/>
  <c r="S276" i="7"/>
  <c r="C431" i="7"/>
  <c r="S431" i="7"/>
  <c r="C325" i="7"/>
  <c r="S325" i="7"/>
  <c r="C326" i="7"/>
  <c r="S326" i="7"/>
  <c r="C289" i="7"/>
  <c r="S289" i="7"/>
  <c r="C327" i="7"/>
  <c r="S327" i="7"/>
  <c r="C433" i="7"/>
  <c r="S433" i="7"/>
  <c r="C300" i="7"/>
  <c r="S300" i="7"/>
  <c r="C434" i="7"/>
  <c r="S434" i="7"/>
  <c r="C416" i="7"/>
  <c r="S416" i="7"/>
  <c r="C435" i="7"/>
  <c r="S435" i="7"/>
  <c r="C436" i="7"/>
  <c r="S436" i="7"/>
  <c r="C437" i="7"/>
  <c r="S437" i="7"/>
  <c r="C439" i="7"/>
  <c r="S439" i="7"/>
  <c r="C328" i="7"/>
  <c r="S328" i="7"/>
  <c r="C43" i="7"/>
  <c r="S43" i="7"/>
  <c r="C290" i="7"/>
  <c r="S290" i="7"/>
  <c r="C277" i="7"/>
  <c r="S277" i="7"/>
  <c r="C291" i="7"/>
  <c r="S291" i="7"/>
  <c r="C301" i="7"/>
  <c r="S301" i="7"/>
  <c r="C212" i="7"/>
  <c r="S212" i="7"/>
  <c r="C579" i="7"/>
  <c r="S579" i="7"/>
  <c r="C118" i="7"/>
  <c r="S118" i="7"/>
  <c r="C440" i="7"/>
  <c r="S440" i="7"/>
  <c r="C213" i="7"/>
  <c r="S213" i="7"/>
  <c r="C54" i="7"/>
  <c r="S54" i="7"/>
  <c r="C56" i="7"/>
  <c r="S56" i="7"/>
  <c r="C329" i="7"/>
  <c r="S329" i="7"/>
  <c r="C580" i="7"/>
  <c r="S580" i="7"/>
  <c r="C183" i="7"/>
  <c r="S183" i="7"/>
  <c r="C441" i="7"/>
  <c r="S441" i="7"/>
  <c r="C581" i="7"/>
  <c r="S581" i="7"/>
  <c r="C582" i="7"/>
  <c r="S582" i="7"/>
  <c r="C214" i="7"/>
  <c r="S214" i="7"/>
  <c r="C583" i="7"/>
  <c r="S583" i="7"/>
  <c r="C584" i="7"/>
  <c r="S584" i="7"/>
  <c r="C443" i="7"/>
  <c r="S443" i="7"/>
  <c r="C330" i="7"/>
  <c r="S330" i="7"/>
  <c r="C585" i="7"/>
  <c r="S585" i="7"/>
  <c r="C444" i="7"/>
  <c r="S444" i="7"/>
  <c r="C586" i="7"/>
  <c r="S586" i="7"/>
  <c r="C302" i="7"/>
  <c r="S302" i="7"/>
  <c r="C587" i="7"/>
  <c r="S587" i="7"/>
  <c r="C278" i="7"/>
  <c r="S278" i="7"/>
  <c r="C44" i="7"/>
  <c r="S44" i="7"/>
  <c r="C45" i="7"/>
  <c r="S45" i="7"/>
  <c r="C331" i="7"/>
  <c r="S331" i="7"/>
  <c r="C445" i="7"/>
  <c r="S445" i="7"/>
  <c r="C162" i="7"/>
  <c r="S162" i="7"/>
  <c r="C446" i="7"/>
  <c r="S446" i="7"/>
  <c r="C447" i="7"/>
  <c r="S447" i="7"/>
  <c r="C588" i="7"/>
  <c r="S588" i="7"/>
  <c r="C215" i="7"/>
  <c r="S215" i="7"/>
  <c r="C46" i="7"/>
  <c r="S46" i="7"/>
  <c r="C216" i="7"/>
  <c r="S216" i="7"/>
  <c r="C448" i="7"/>
  <c r="S448" i="7"/>
  <c r="C217" i="7"/>
  <c r="S217" i="7"/>
  <c r="C218" i="7"/>
  <c r="S218" i="7"/>
  <c r="C449" i="7"/>
  <c r="S449" i="7"/>
  <c r="C279" i="7"/>
  <c r="S279" i="7"/>
  <c r="C280" i="7"/>
  <c r="S280" i="7"/>
  <c r="C589" i="7"/>
  <c r="S589" i="7"/>
  <c r="C450" i="7"/>
  <c r="S450" i="7"/>
  <c r="C332" i="7"/>
  <c r="S332" i="7"/>
  <c r="C84" i="7"/>
  <c r="S84" i="7"/>
  <c r="C219" i="7"/>
  <c r="S219" i="7"/>
  <c r="C451" i="7"/>
  <c r="S451" i="7"/>
  <c r="C220" i="7"/>
  <c r="S220" i="7"/>
  <c r="C452" i="7"/>
  <c r="S452" i="7"/>
  <c r="C453" i="7"/>
  <c r="S453" i="7"/>
  <c r="C590" i="7"/>
  <c r="S590" i="7"/>
  <c r="C591" i="7"/>
  <c r="S591" i="7"/>
  <c r="C454" i="7"/>
  <c r="S454" i="7"/>
  <c r="C111" i="7"/>
  <c r="S111" i="7"/>
  <c r="C456" i="7"/>
  <c r="S456" i="7"/>
  <c r="C458" i="7"/>
  <c r="S458" i="7"/>
  <c r="C221" i="7"/>
  <c r="S221" i="7"/>
  <c r="C222" i="7"/>
  <c r="S222" i="7"/>
  <c r="C184" i="7"/>
  <c r="S184" i="7"/>
  <c r="C592" i="7"/>
  <c r="S592" i="7"/>
  <c r="C593" i="7"/>
  <c r="S593" i="7"/>
  <c r="C333" i="7"/>
  <c r="S333" i="7"/>
  <c r="C334" i="7"/>
  <c r="S334" i="7"/>
  <c r="C223" i="7"/>
  <c r="S223" i="7"/>
  <c r="C224" i="7"/>
  <c r="S224" i="7"/>
  <c r="C457" i="7"/>
  <c r="S457" i="7"/>
  <c r="C47" i="7"/>
  <c r="S47" i="7"/>
  <c r="C335" i="7"/>
  <c r="S335" i="7"/>
  <c r="C336" i="7"/>
  <c r="S336" i="7"/>
  <c r="C459" i="7"/>
  <c r="S459" i="7"/>
  <c r="C312" i="7"/>
  <c r="S312" i="7"/>
  <c r="C460" i="7"/>
  <c r="S460" i="7"/>
  <c r="C225" i="7"/>
  <c r="S225" i="7"/>
  <c r="C594" i="7"/>
  <c r="S594" i="7"/>
  <c r="C48" i="7"/>
  <c r="S48" i="7"/>
  <c r="C461" i="7"/>
  <c r="S461" i="7"/>
  <c r="C462" i="7"/>
  <c r="S462" i="7"/>
  <c r="C463" i="7"/>
  <c r="S463" i="7"/>
  <c r="C163" i="7"/>
  <c r="S163" i="7"/>
  <c r="C464" i="7"/>
  <c r="S464" i="7"/>
  <c r="C85" i="7"/>
  <c r="S85" i="7"/>
  <c r="C465" i="7"/>
  <c r="S465" i="7"/>
  <c r="C337" i="7"/>
  <c r="S337" i="7"/>
  <c r="C226" i="7"/>
  <c r="S226" i="7"/>
  <c r="C313" i="7"/>
  <c r="S313" i="7"/>
  <c r="C86" i="7"/>
  <c r="S86" i="7"/>
  <c r="C227" i="7"/>
  <c r="S227" i="7"/>
  <c r="C228" i="7"/>
  <c r="S228" i="7"/>
  <c r="C595" i="7"/>
  <c r="S595" i="7"/>
  <c r="C229" i="7"/>
  <c r="S229" i="7"/>
  <c r="C338" i="7"/>
  <c r="S338" i="7"/>
  <c r="C303" i="7"/>
  <c r="S303" i="7"/>
  <c r="C596" i="7"/>
  <c r="S596" i="7"/>
  <c r="C467" i="7"/>
  <c r="S467" i="7"/>
  <c r="C230" i="7"/>
  <c r="S230" i="7"/>
  <c r="C468" i="7"/>
  <c r="S468" i="7"/>
  <c r="C185" i="7"/>
  <c r="S185" i="7"/>
  <c r="C119" i="7"/>
  <c r="S119" i="7"/>
  <c r="C339" i="7"/>
  <c r="S339" i="7"/>
  <c r="C231" i="7"/>
  <c r="S231" i="7"/>
  <c r="C49" i="7"/>
  <c r="S49" i="7"/>
  <c r="C87" i="7"/>
  <c r="S87" i="7"/>
  <c r="C597" i="7"/>
  <c r="S597" i="7"/>
  <c r="C340" i="7"/>
  <c r="S340" i="7"/>
  <c r="C232" i="7"/>
  <c r="S232" i="7"/>
  <c r="C341" i="7"/>
  <c r="S341" i="7"/>
  <c r="C88" i="7"/>
  <c r="S88" i="7"/>
  <c r="C233" i="7"/>
  <c r="S233" i="7"/>
  <c r="C234" i="7"/>
  <c r="S234" i="7"/>
  <c r="C469" i="7"/>
  <c r="S469" i="7"/>
  <c r="C342" i="7"/>
  <c r="S342" i="7"/>
  <c r="C235" i="7"/>
  <c r="S235" i="7"/>
  <c r="C314" i="7"/>
  <c r="S314" i="7"/>
  <c r="C343" i="7"/>
  <c r="S343" i="7"/>
  <c r="W49" i="7"/>
  <c r="C357" i="7"/>
  <c r="S357" i="7"/>
  <c r="C359" i="7"/>
  <c r="S359" i="7"/>
  <c r="C360" i="7"/>
  <c r="S360" i="7"/>
  <c r="C361" i="7"/>
  <c r="S361" i="7"/>
  <c r="C7" i="7"/>
  <c r="S7" i="7"/>
  <c r="C8" i="7"/>
  <c r="S8" i="7"/>
  <c r="C9" i="7"/>
  <c r="S9" i="7"/>
  <c r="C355" i="7"/>
  <c r="S355" i="7"/>
  <c r="C10" i="7"/>
  <c r="S10" i="7"/>
  <c r="C11" i="7"/>
  <c r="S11" i="7"/>
  <c r="C14" i="7"/>
  <c r="S14" i="7"/>
  <c r="C15" i="7"/>
  <c r="S15" i="7"/>
  <c r="C16" i="7"/>
  <c r="S16" i="7"/>
  <c r="C17" i="7"/>
  <c r="S17" i="7"/>
  <c r="C18" i="7"/>
  <c r="S18" i="7"/>
  <c r="C19" i="7"/>
  <c r="S19" i="7"/>
  <c r="C20" i="7"/>
  <c r="S20" i="7"/>
  <c r="C21" i="7"/>
  <c r="S21" i="7"/>
  <c r="C22" i="7"/>
  <c r="S22" i="7"/>
  <c r="C23" i="7"/>
  <c r="S23" i="7"/>
  <c r="C24" i="7"/>
  <c r="S24" i="7"/>
  <c r="C25" i="7"/>
  <c r="S25" i="7"/>
  <c r="C26" i="7"/>
  <c r="S26" i="7"/>
  <c r="C27" i="7"/>
  <c r="S27" i="7"/>
  <c r="C28" i="7"/>
  <c r="S28" i="7"/>
  <c r="C29" i="7"/>
  <c r="S29" i="7"/>
  <c r="C30" i="7"/>
  <c r="S30" i="7"/>
  <c r="C31" i="7"/>
  <c r="S31" i="7"/>
  <c r="C32" i="7"/>
  <c r="S32" i="7"/>
  <c r="C33" i="7"/>
  <c r="S33" i="7"/>
  <c r="C34" i="7"/>
  <c r="S34" i="7"/>
  <c r="C35" i="7"/>
  <c r="S35" i="7"/>
  <c r="C37" i="7"/>
  <c r="S37" i="7"/>
  <c r="C38" i="7"/>
  <c r="S38" i="7"/>
  <c r="C39" i="7"/>
  <c r="S39" i="7"/>
  <c r="C40" i="7"/>
  <c r="S40" i="7"/>
  <c r="C115" i="7"/>
  <c r="S115" i="7"/>
  <c r="C50" i="7"/>
  <c r="S50" i="7"/>
  <c r="C51" i="7"/>
  <c r="S51" i="7"/>
  <c r="C52" i="7"/>
  <c r="S52" i="7"/>
  <c r="C53" i="7"/>
  <c r="S53" i="7"/>
  <c r="C57" i="7"/>
  <c r="S57" i="7"/>
  <c r="C58" i="7"/>
  <c r="S58" i="7"/>
  <c r="C59" i="7"/>
  <c r="S59" i="7"/>
  <c r="C60" i="7"/>
  <c r="S60" i="7"/>
  <c r="C61" i="7"/>
  <c r="S61" i="7"/>
  <c r="C62" i="7"/>
  <c r="S62" i="7"/>
  <c r="C63" i="7"/>
  <c r="S63" i="7"/>
  <c r="C64" i="7"/>
  <c r="S64" i="7"/>
  <c r="C65" i="7"/>
  <c r="S65" i="7"/>
  <c r="C66" i="7"/>
  <c r="S66" i="7"/>
  <c r="C67" i="7"/>
  <c r="S67" i="7"/>
  <c r="C68" i="7"/>
  <c r="S68" i="7"/>
  <c r="C69" i="7"/>
  <c r="S69" i="7"/>
  <c r="C70" i="7"/>
  <c r="S70" i="7"/>
  <c r="C71" i="7"/>
  <c r="S71" i="7"/>
  <c r="C72" i="7"/>
  <c r="S72" i="7"/>
  <c r="C73" i="7"/>
  <c r="S73" i="7"/>
  <c r="C74" i="7"/>
  <c r="S74" i="7"/>
  <c r="C75" i="7"/>
  <c r="S75" i="7"/>
  <c r="C76" i="7"/>
  <c r="S76" i="7"/>
  <c r="C89" i="7"/>
  <c r="S89" i="7"/>
  <c r="C90" i="7"/>
  <c r="S90" i="7"/>
  <c r="C91" i="7"/>
  <c r="S91" i="7"/>
  <c r="C92" i="7"/>
  <c r="S92" i="7"/>
  <c r="C93" i="7"/>
  <c r="S93" i="7"/>
  <c r="C94" i="7"/>
  <c r="S94" i="7"/>
  <c r="C95" i="7"/>
  <c r="S95" i="7"/>
  <c r="C96" i="7"/>
  <c r="S96" i="7"/>
  <c r="C97" i="7"/>
  <c r="S97" i="7"/>
  <c r="C98" i="7"/>
  <c r="S98" i="7"/>
  <c r="C99" i="7"/>
  <c r="S99" i="7"/>
  <c r="C100" i="7"/>
  <c r="S100" i="7"/>
  <c r="C101" i="7"/>
  <c r="S101" i="7"/>
  <c r="C102" i="7"/>
  <c r="S102" i="7"/>
  <c r="C103" i="7"/>
  <c r="S103" i="7"/>
  <c r="C104" i="7"/>
  <c r="S104" i="7"/>
  <c r="C105" i="7"/>
  <c r="S105" i="7"/>
  <c r="C106" i="7"/>
  <c r="S106" i="7"/>
  <c r="C107" i="7"/>
  <c r="S107" i="7"/>
  <c r="C108" i="7"/>
  <c r="S108" i="7"/>
  <c r="C109" i="7"/>
  <c r="S109" i="7"/>
  <c r="C110" i="7"/>
  <c r="S110" i="7"/>
  <c r="C112" i="7"/>
  <c r="S112" i="7"/>
  <c r="C116" i="7"/>
  <c r="S116" i="7"/>
  <c r="C117" i="7"/>
  <c r="S117" i="7"/>
  <c r="C120" i="7"/>
  <c r="S120" i="7"/>
  <c r="C121" i="7"/>
  <c r="S121" i="7"/>
  <c r="C122" i="7"/>
  <c r="S122" i="7"/>
  <c r="C123" i="7"/>
  <c r="S123" i="7"/>
  <c r="C124" i="7"/>
  <c r="S124" i="7"/>
  <c r="C125" i="7"/>
  <c r="S125" i="7"/>
  <c r="C126" i="7"/>
  <c r="S126" i="7"/>
  <c r="C127" i="7"/>
  <c r="S127" i="7"/>
  <c r="C128" i="7"/>
  <c r="S128" i="7"/>
  <c r="C129" i="7"/>
  <c r="S129" i="7"/>
  <c r="C130" i="7"/>
  <c r="S130" i="7"/>
  <c r="C131" i="7"/>
  <c r="S131" i="7"/>
  <c r="C132" i="7"/>
  <c r="S132" i="7"/>
  <c r="C133" i="7"/>
  <c r="S133" i="7"/>
  <c r="C134" i="7"/>
  <c r="S134" i="7"/>
  <c r="C135" i="7"/>
  <c r="S135" i="7"/>
  <c r="C136" i="7"/>
  <c r="S136" i="7"/>
  <c r="C137" i="7"/>
  <c r="S137" i="7"/>
  <c r="C138" i="7"/>
  <c r="S138" i="7"/>
  <c r="C139" i="7"/>
  <c r="S139" i="7"/>
  <c r="C140" i="7"/>
  <c r="S140" i="7"/>
  <c r="C141" i="7"/>
  <c r="S141" i="7"/>
  <c r="C142" i="7"/>
  <c r="S142" i="7"/>
  <c r="C143" i="7"/>
  <c r="S143" i="7"/>
  <c r="C144" i="7"/>
  <c r="S144" i="7"/>
  <c r="C145" i="7"/>
  <c r="S145" i="7"/>
  <c r="C146" i="7"/>
  <c r="S146" i="7"/>
  <c r="C147" i="7"/>
  <c r="S147" i="7"/>
  <c r="C148" i="7"/>
  <c r="S148" i="7"/>
  <c r="C149" i="7"/>
  <c r="S149" i="7"/>
  <c r="C152" i="7"/>
  <c r="S152" i="7"/>
  <c r="C153" i="7"/>
  <c r="S153" i="7"/>
  <c r="C154" i="7"/>
  <c r="S154" i="7"/>
  <c r="C155" i="7"/>
  <c r="S155" i="7"/>
  <c r="C156" i="7"/>
  <c r="S156" i="7"/>
  <c r="C157" i="7"/>
  <c r="S157" i="7"/>
  <c r="C158" i="7"/>
  <c r="S158" i="7"/>
  <c r="C159" i="7"/>
  <c r="S159" i="7"/>
  <c r="C160" i="7"/>
  <c r="S160" i="7"/>
  <c r="C161" i="7"/>
  <c r="S161" i="7"/>
  <c r="C164" i="7"/>
  <c r="S164" i="7"/>
  <c r="C165" i="7"/>
  <c r="S165" i="7"/>
  <c r="C166" i="7"/>
  <c r="S166" i="7"/>
  <c r="C167" i="7"/>
  <c r="S167" i="7"/>
  <c r="C168" i="7"/>
  <c r="S168" i="7"/>
  <c r="C169" i="7"/>
  <c r="S169" i="7"/>
  <c r="C170" i="7"/>
  <c r="S170" i="7"/>
  <c r="C171" i="7"/>
  <c r="S171" i="7"/>
  <c r="C172" i="7"/>
  <c r="S172" i="7"/>
  <c r="C173" i="7"/>
  <c r="S173" i="7"/>
  <c r="C174" i="7"/>
  <c r="S174" i="7"/>
  <c r="C175" i="7"/>
  <c r="S175" i="7"/>
  <c r="C176" i="7"/>
  <c r="S176" i="7"/>
  <c r="C177" i="7"/>
  <c r="S177" i="7"/>
  <c r="C178" i="7"/>
  <c r="S178" i="7"/>
  <c r="C179" i="7"/>
  <c r="S179" i="7"/>
  <c r="C180" i="7"/>
  <c r="S180" i="7"/>
  <c r="C186" i="7"/>
  <c r="S186" i="7"/>
  <c r="C150" i="7"/>
  <c r="S150" i="7"/>
  <c r="C187" i="7"/>
  <c r="S187" i="7"/>
  <c r="C188" i="7"/>
  <c r="S188" i="7"/>
  <c r="C189" i="7"/>
  <c r="S189" i="7"/>
  <c r="C190" i="7"/>
  <c r="S190" i="7"/>
  <c r="C191" i="7"/>
  <c r="S191" i="7"/>
  <c r="C113" i="7"/>
  <c r="S113" i="7"/>
  <c r="C192" i="7"/>
  <c r="S192" i="7"/>
  <c r="C193" i="7"/>
  <c r="S193" i="7"/>
  <c r="C194" i="7"/>
  <c r="S194" i="7"/>
  <c r="C195" i="7"/>
  <c r="S195" i="7"/>
  <c r="C151" i="7"/>
  <c r="S151" i="7"/>
  <c r="C196" i="7"/>
  <c r="S196" i="7"/>
  <c r="C197" i="7"/>
  <c r="S197" i="7"/>
  <c r="C198" i="7"/>
  <c r="S198" i="7"/>
  <c r="C199" i="7"/>
  <c r="S199" i="7"/>
  <c r="C200" i="7"/>
  <c r="S200" i="7"/>
  <c r="C201" i="7"/>
  <c r="S201" i="7"/>
  <c r="C202" i="7"/>
  <c r="S202" i="7"/>
  <c r="C203" i="7"/>
  <c r="S203" i="7"/>
  <c r="C236" i="7"/>
  <c r="S236" i="7"/>
  <c r="C237" i="7"/>
  <c r="S237" i="7"/>
  <c r="C238" i="7"/>
  <c r="S238" i="7"/>
  <c r="C239" i="7"/>
  <c r="S239" i="7"/>
  <c r="C240" i="7"/>
  <c r="S240" i="7"/>
  <c r="C241" i="7"/>
  <c r="S241" i="7"/>
  <c r="C242" i="7"/>
  <c r="S242" i="7"/>
  <c r="C243" i="7"/>
  <c r="S243" i="7"/>
  <c r="C244" i="7"/>
  <c r="S244" i="7"/>
  <c r="C245" i="7"/>
  <c r="S245" i="7"/>
  <c r="C246" i="7"/>
  <c r="S246" i="7"/>
  <c r="C247" i="7"/>
  <c r="S247" i="7"/>
  <c r="C248" i="7"/>
  <c r="S248" i="7"/>
  <c r="C249" i="7"/>
  <c r="S249" i="7"/>
  <c r="C250" i="7"/>
  <c r="S250" i="7"/>
  <c r="C251" i="7"/>
  <c r="S251" i="7"/>
  <c r="C252" i="7"/>
  <c r="S252" i="7"/>
  <c r="C253" i="7"/>
  <c r="S253" i="7"/>
  <c r="C254" i="7"/>
  <c r="S254" i="7"/>
  <c r="C255" i="7"/>
  <c r="S255" i="7"/>
  <c r="C256" i="7"/>
  <c r="S256" i="7"/>
  <c r="C257" i="7"/>
  <c r="S257" i="7"/>
  <c r="C258" i="7"/>
  <c r="S258" i="7"/>
  <c r="C259" i="7"/>
  <c r="S259" i="7"/>
  <c r="C260" i="7"/>
  <c r="S260" i="7"/>
  <c r="C261" i="7"/>
  <c r="S261" i="7"/>
  <c r="C262" i="7"/>
  <c r="S262" i="7"/>
  <c r="C263" i="7"/>
  <c r="S263" i="7"/>
  <c r="C264" i="7"/>
  <c r="S264" i="7"/>
  <c r="C265" i="7"/>
  <c r="S265" i="7"/>
  <c r="S266" i="7"/>
  <c r="S267" i="7"/>
  <c r="C268" i="7"/>
  <c r="S268" i="7"/>
  <c r="C269" i="7"/>
  <c r="S269" i="7"/>
  <c r="C270" i="7"/>
  <c r="S270" i="7"/>
  <c r="C271" i="7"/>
  <c r="S271" i="7"/>
  <c r="C272" i="7"/>
  <c r="S272" i="7"/>
  <c r="C273" i="7"/>
  <c r="S273" i="7"/>
  <c r="C274" i="7"/>
  <c r="S274" i="7"/>
  <c r="C281" i="7"/>
  <c r="S281" i="7"/>
  <c r="C282" i="7"/>
  <c r="S282" i="7"/>
  <c r="C283" i="7"/>
  <c r="S283" i="7"/>
  <c r="C284" i="7"/>
  <c r="S284" i="7"/>
  <c r="C285" i="7"/>
  <c r="S285" i="7"/>
  <c r="C286" i="7"/>
  <c r="S286" i="7"/>
  <c r="C292" i="7"/>
  <c r="S292" i="7"/>
  <c r="C293" i="7"/>
  <c r="S293" i="7"/>
  <c r="C294" i="7"/>
  <c r="S294" i="7"/>
  <c r="C295" i="7"/>
  <c r="S295" i="7"/>
  <c r="C296" i="7"/>
  <c r="S296" i="7"/>
  <c r="C297" i="7"/>
  <c r="S297" i="7"/>
  <c r="C356" i="7"/>
  <c r="S356" i="7"/>
  <c r="C304" i="7"/>
  <c r="S304" i="7"/>
  <c r="C305" i="7"/>
  <c r="S305" i="7"/>
  <c r="C306" i="7"/>
  <c r="S306" i="7"/>
  <c r="C307" i="7"/>
  <c r="S307" i="7"/>
  <c r="C308" i="7"/>
  <c r="S308" i="7"/>
  <c r="C309" i="7"/>
  <c r="S309" i="7"/>
  <c r="C315" i="7"/>
  <c r="S315" i="7"/>
  <c r="C316" i="7"/>
  <c r="S316" i="7"/>
  <c r="C317" i="7"/>
  <c r="S317" i="7"/>
  <c r="C318" i="7"/>
  <c r="S318" i="7"/>
  <c r="C319" i="7"/>
  <c r="S319" i="7"/>
  <c r="C320" i="7"/>
  <c r="S320" i="7"/>
  <c r="C321" i="7"/>
  <c r="S321" i="7"/>
  <c r="C322" i="7"/>
  <c r="S322" i="7"/>
  <c r="C344" i="7"/>
  <c r="S344" i="7"/>
  <c r="C345" i="7"/>
  <c r="S345" i="7"/>
  <c r="C346" i="7"/>
  <c r="S346" i="7"/>
  <c r="C347" i="7"/>
  <c r="S347" i="7"/>
  <c r="C348" i="7"/>
  <c r="S348" i="7"/>
  <c r="C349" i="7"/>
  <c r="S349" i="7"/>
  <c r="C350" i="7"/>
  <c r="S350" i="7"/>
  <c r="C351" i="7"/>
  <c r="S351" i="7"/>
  <c r="C352" i="7"/>
  <c r="S352" i="7"/>
  <c r="C353" i="7"/>
  <c r="S353" i="7"/>
  <c r="C354" i="7"/>
  <c r="S354" i="7"/>
  <c r="C362" i="7"/>
  <c r="S362" i="7"/>
  <c r="C363" i="7"/>
  <c r="S363" i="7"/>
  <c r="C364" i="7"/>
  <c r="S364" i="7"/>
  <c r="C365" i="7"/>
  <c r="S365" i="7"/>
  <c r="C366" i="7"/>
  <c r="S366" i="7"/>
  <c r="C367" i="7"/>
  <c r="S367" i="7"/>
  <c r="C368" i="7"/>
  <c r="S368" i="7"/>
  <c r="C369" i="7"/>
  <c r="S369" i="7"/>
  <c r="C370" i="7"/>
  <c r="S370" i="7"/>
  <c r="C371" i="7"/>
  <c r="S371" i="7"/>
  <c r="C372" i="7"/>
  <c r="S372" i="7"/>
  <c r="C373" i="7"/>
  <c r="S373" i="7"/>
  <c r="C374" i="7"/>
  <c r="S374" i="7"/>
  <c r="C375" i="7"/>
  <c r="S375" i="7"/>
  <c r="C376" i="7"/>
  <c r="S376" i="7"/>
  <c r="C377" i="7"/>
  <c r="S377" i="7"/>
  <c r="C378" i="7"/>
  <c r="S378" i="7"/>
  <c r="C379" i="7"/>
  <c r="S379" i="7"/>
  <c r="C380" i="7"/>
  <c r="S380" i="7"/>
  <c r="C381" i="7"/>
  <c r="S381" i="7"/>
  <c r="C382" i="7"/>
  <c r="S382" i="7"/>
  <c r="C383" i="7"/>
  <c r="S383" i="7"/>
  <c r="C384" i="7"/>
  <c r="S384" i="7"/>
  <c r="C385" i="7"/>
  <c r="S385" i="7"/>
  <c r="C386" i="7"/>
  <c r="S386" i="7"/>
  <c r="C387" i="7"/>
  <c r="S387" i="7"/>
  <c r="C388" i="7"/>
  <c r="S388" i="7"/>
  <c r="C389" i="7"/>
  <c r="S389" i="7"/>
  <c r="C390" i="7"/>
  <c r="S390" i="7"/>
  <c r="C391" i="7"/>
  <c r="S391" i="7"/>
  <c r="C392" i="7"/>
  <c r="S392" i="7"/>
  <c r="C393" i="7"/>
  <c r="S393" i="7"/>
  <c r="C394" i="7"/>
  <c r="S394" i="7"/>
  <c r="C395" i="7"/>
  <c r="S395" i="7"/>
  <c r="C396" i="7"/>
  <c r="S396" i="7"/>
  <c r="C397" i="7"/>
  <c r="S397" i="7"/>
  <c r="C398" i="7"/>
  <c r="S398" i="7"/>
  <c r="C399" i="7"/>
  <c r="S399" i="7"/>
  <c r="C400" i="7"/>
  <c r="S400" i="7"/>
  <c r="C401" i="7"/>
  <c r="S401" i="7"/>
  <c r="C402" i="7"/>
  <c r="S402" i="7"/>
  <c r="C403" i="7"/>
  <c r="S403" i="7"/>
  <c r="C404" i="7"/>
  <c r="S404" i="7"/>
  <c r="C405" i="7"/>
  <c r="S405" i="7"/>
  <c r="C406" i="7"/>
  <c r="S406" i="7"/>
  <c r="C407" i="7"/>
  <c r="S407" i="7"/>
  <c r="C408" i="7"/>
  <c r="S408" i="7"/>
  <c r="C409" i="7"/>
  <c r="S409" i="7"/>
  <c r="C410" i="7"/>
  <c r="S410" i="7"/>
  <c r="C411" i="7"/>
  <c r="S411" i="7"/>
  <c r="C412" i="7"/>
  <c r="S412" i="7"/>
  <c r="C414" i="7"/>
  <c r="S414" i="7"/>
  <c r="C415" i="7"/>
  <c r="S415" i="7"/>
  <c r="C417" i="7"/>
  <c r="S417" i="7"/>
  <c r="C418" i="7"/>
  <c r="S418" i="7"/>
  <c r="C470" i="7"/>
  <c r="S470" i="7"/>
  <c r="C471" i="7"/>
  <c r="S471" i="7"/>
  <c r="C472" i="7"/>
  <c r="S472" i="7"/>
  <c r="C473" i="7"/>
  <c r="S473" i="7"/>
  <c r="C474" i="7"/>
  <c r="S474" i="7"/>
  <c r="C475" i="7"/>
  <c r="S475" i="7"/>
  <c r="C476" i="7"/>
  <c r="S476" i="7"/>
  <c r="C477" i="7"/>
  <c r="S477" i="7"/>
  <c r="C478" i="7"/>
  <c r="S478" i="7"/>
  <c r="C479" i="7"/>
  <c r="S479" i="7"/>
  <c r="C480" i="7"/>
  <c r="S480" i="7"/>
  <c r="C481" i="7"/>
  <c r="S481" i="7"/>
  <c r="C482" i="7"/>
  <c r="S482" i="7"/>
  <c r="C483" i="7"/>
  <c r="S483" i="7"/>
  <c r="C484" i="7"/>
  <c r="S484" i="7"/>
  <c r="C485" i="7"/>
  <c r="S485" i="7"/>
  <c r="C486" i="7"/>
  <c r="S486" i="7"/>
  <c r="C487" i="7"/>
  <c r="S487" i="7"/>
  <c r="C488" i="7"/>
  <c r="S488" i="7"/>
  <c r="C489" i="7"/>
  <c r="S489" i="7"/>
  <c r="C490" i="7"/>
  <c r="S490" i="7"/>
  <c r="C491" i="7"/>
  <c r="S491" i="7"/>
  <c r="C492" i="7"/>
  <c r="S492" i="7"/>
  <c r="C493" i="7"/>
  <c r="S493" i="7"/>
  <c r="C494" i="7"/>
  <c r="S494" i="7"/>
  <c r="C495" i="7"/>
  <c r="S495" i="7"/>
  <c r="C496" i="7"/>
  <c r="S496" i="7"/>
  <c r="C497" i="7"/>
  <c r="S497" i="7"/>
  <c r="C498" i="7"/>
  <c r="S498" i="7"/>
  <c r="C499" i="7"/>
  <c r="S499" i="7"/>
  <c r="C500" i="7"/>
  <c r="S500" i="7"/>
  <c r="C501" i="7"/>
  <c r="S501" i="7"/>
  <c r="C502" i="7"/>
  <c r="S502" i="7"/>
  <c r="C503" i="7"/>
  <c r="S503" i="7"/>
  <c r="C504" i="7"/>
  <c r="S504" i="7"/>
  <c r="C505" i="7"/>
  <c r="S505" i="7"/>
  <c r="C506" i="7"/>
  <c r="S506" i="7"/>
  <c r="C507" i="7"/>
  <c r="S507" i="7"/>
  <c r="C508" i="7"/>
  <c r="S508" i="7"/>
  <c r="C509" i="7"/>
  <c r="S509" i="7"/>
  <c r="C510" i="7"/>
  <c r="S510" i="7"/>
  <c r="C511" i="7"/>
  <c r="S511" i="7"/>
  <c r="C512" i="7"/>
  <c r="S512" i="7"/>
  <c r="C513" i="7"/>
  <c r="S513" i="7"/>
  <c r="C514" i="7"/>
  <c r="S514" i="7"/>
  <c r="C515" i="7"/>
  <c r="S515" i="7"/>
  <c r="C516" i="7"/>
  <c r="S516" i="7"/>
  <c r="C517" i="7"/>
  <c r="S517" i="7"/>
  <c r="C518" i="7"/>
  <c r="S518" i="7"/>
  <c r="C520" i="7"/>
  <c r="S520" i="7"/>
  <c r="C521" i="7"/>
  <c r="S521" i="7"/>
  <c r="C522" i="7"/>
  <c r="S522" i="7"/>
  <c r="C523" i="7"/>
  <c r="S523" i="7"/>
  <c r="C524" i="7"/>
  <c r="S524" i="7"/>
  <c r="C525" i="7"/>
  <c r="S525" i="7"/>
  <c r="C526" i="7"/>
  <c r="S526" i="7"/>
  <c r="C527" i="7"/>
  <c r="S527" i="7"/>
  <c r="C528" i="7"/>
  <c r="S528" i="7"/>
  <c r="C529" i="7"/>
  <c r="S529" i="7"/>
  <c r="C114" i="7"/>
  <c r="S114" i="7"/>
  <c r="C530" i="7"/>
  <c r="S530" i="7"/>
  <c r="C531" i="7"/>
  <c r="S531" i="7"/>
  <c r="C532" i="7"/>
  <c r="S532" i="7"/>
  <c r="C533" i="7"/>
  <c r="S533" i="7"/>
  <c r="C534" i="7"/>
  <c r="S534" i="7"/>
  <c r="C535" i="7"/>
  <c r="S535" i="7"/>
  <c r="C536" i="7"/>
  <c r="S536" i="7"/>
  <c r="C537" i="7"/>
  <c r="S537" i="7"/>
  <c r="C538" i="7"/>
  <c r="S538" i="7"/>
  <c r="C539" i="7"/>
  <c r="S539" i="7"/>
  <c r="C540" i="7"/>
  <c r="S540" i="7"/>
  <c r="C541" i="7"/>
  <c r="S541" i="7"/>
  <c r="C542" i="7"/>
  <c r="S542" i="7"/>
  <c r="C543" i="7"/>
  <c r="S543" i="7"/>
  <c r="C544" i="7"/>
  <c r="S544" i="7"/>
  <c r="C545" i="7"/>
  <c r="S545" i="7"/>
  <c r="C546" i="7"/>
  <c r="S546" i="7"/>
  <c r="C547" i="7"/>
  <c r="S547" i="7"/>
  <c r="C548" i="7"/>
  <c r="S548" i="7"/>
  <c r="C549" i="7"/>
  <c r="S549" i="7"/>
  <c r="C550" i="7"/>
  <c r="S550" i="7"/>
  <c r="C551" i="7"/>
  <c r="S551" i="7"/>
  <c r="C552" i="7"/>
  <c r="S552" i="7"/>
  <c r="C553" i="7"/>
  <c r="S553" i="7"/>
  <c r="C554" i="7"/>
  <c r="S554" i="7"/>
  <c r="C555" i="7"/>
  <c r="S555" i="7"/>
  <c r="C556" i="7"/>
  <c r="S556" i="7"/>
  <c r="C557" i="7"/>
  <c r="S557" i="7"/>
  <c r="C558" i="7"/>
  <c r="S558" i="7"/>
  <c r="C559" i="7"/>
  <c r="S559" i="7"/>
  <c r="C560" i="7"/>
  <c r="S560" i="7"/>
  <c r="C561" i="7"/>
  <c r="S561" i="7"/>
  <c r="C562" i="7"/>
  <c r="S562" i="7"/>
  <c r="C563" i="7"/>
  <c r="S563" i="7"/>
  <c r="C564" i="7"/>
  <c r="S564" i="7"/>
  <c r="C565" i="7"/>
  <c r="S565" i="7"/>
  <c r="C566" i="7"/>
  <c r="S566" i="7"/>
  <c r="C567" i="7"/>
  <c r="S567" i="7"/>
  <c r="C598" i="7"/>
  <c r="S598" i="7"/>
  <c r="C599" i="7"/>
  <c r="S599" i="7"/>
  <c r="C600" i="7"/>
  <c r="S600" i="7"/>
  <c r="C601" i="7"/>
  <c r="S601" i="7"/>
  <c r="C602" i="7"/>
  <c r="S602" i="7"/>
  <c r="C603" i="7"/>
  <c r="S603" i="7"/>
  <c r="C604" i="7"/>
  <c r="S604" i="7"/>
  <c r="C605" i="7"/>
  <c r="S605" i="7"/>
  <c r="C606" i="7"/>
  <c r="S606" i="7"/>
  <c r="C607" i="7"/>
  <c r="S607" i="7"/>
  <c r="C608" i="7"/>
  <c r="S608" i="7"/>
  <c r="C609" i="7"/>
  <c r="S609" i="7"/>
  <c r="C610" i="7"/>
  <c r="S610" i="7"/>
  <c r="C611" i="7"/>
  <c r="S611" i="7"/>
  <c r="C612" i="7"/>
  <c r="S612" i="7"/>
  <c r="C613" i="7"/>
  <c r="S613" i="7"/>
  <c r="C614" i="7"/>
  <c r="S614" i="7"/>
  <c r="C615" i="7"/>
  <c r="S615" i="7"/>
  <c r="C616" i="7"/>
  <c r="S616" i="7"/>
  <c r="C617" i="7"/>
  <c r="S617" i="7"/>
  <c r="C618" i="7"/>
  <c r="S618" i="7"/>
  <c r="C619" i="7"/>
  <c r="S619" i="7"/>
  <c r="C620" i="7"/>
  <c r="S620" i="7"/>
  <c r="C621" i="7"/>
  <c r="S621" i="7"/>
  <c r="C622" i="7"/>
  <c r="S622" i="7"/>
  <c r="C623" i="7"/>
  <c r="S623" i="7"/>
  <c r="C624" i="7"/>
  <c r="S624" i="7"/>
  <c r="C625" i="7"/>
  <c r="S625" i="7"/>
  <c r="C626" i="7"/>
  <c r="S626" i="7"/>
  <c r="C627" i="7"/>
  <c r="S627" i="7"/>
  <c r="C628" i="7"/>
  <c r="S628" i="7"/>
  <c r="C629" i="7"/>
  <c r="S629" i="7"/>
  <c r="C630" i="7"/>
  <c r="S630" i="7"/>
  <c r="C632" i="7"/>
  <c r="S632" i="7"/>
  <c r="C55" i="7"/>
  <c r="S55" i="7"/>
  <c r="C519" i="7"/>
  <c r="S519" i="7"/>
  <c r="W7" i="7"/>
  <c r="W8" i="7"/>
  <c r="W9" i="7"/>
  <c r="W355" i="7"/>
  <c r="W10" i="7"/>
  <c r="W11" i="7"/>
  <c r="W12" i="7"/>
  <c r="W13" i="7"/>
  <c r="W14" i="7"/>
  <c r="W15" i="7"/>
  <c r="W16" i="7"/>
  <c r="W17" i="7"/>
  <c r="W18" i="7"/>
  <c r="W19" i="7"/>
  <c r="W20" i="7"/>
  <c r="W21" i="7"/>
  <c r="W22" i="7"/>
  <c r="W23" i="7"/>
  <c r="W24" i="7"/>
  <c r="W25" i="7"/>
  <c r="W26" i="7"/>
  <c r="W27" i="7"/>
  <c r="W28" i="7"/>
  <c r="W29" i="7"/>
  <c r="W30" i="7"/>
  <c r="W31" i="7"/>
  <c r="W32" i="7"/>
  <c r="W33" i="7"/>
  <c r="W34" i="7"/>
  <c r="W35" i="7"/>
  <c r="C36" i="7"/>
  <c r="W36" i="7"/>
  <c r="W37" i="7"/>
  <c r="W38" i="7"/>
  <c r="W39" i="7"/>
  <c r="W40" i="7"/>
  <c r="W41" i="7"/>
  <c r="W42" i="7"/>
  <c r="W43" i="7"/>
  <c r="W56" i="7"/>
  <c r="W44" i="7"/>
  <c r="W45" i="7"/>
  <c r="W46" i="7"/>
  <c r="W47" i="7"/>
  <c r="W48" i="7"/>
  <c r="W115" i="7"/>
  <c r="W50" i="7"/>
  <c r="W51" i="7"/>
  <c r="W52" i="7"/>
  <c r="W53" i="7"/>
  <c r="W57" i="7"/>
  <c r="W58" i="7"/>
  <c r="W59" i="7"/>
  <c r="W60" i="7"/>
  <c r="W61" i="7"/>
  <c r="W62" i="7"/>
  <c r="W63" i="7"/>
  <c r="W64" i="7"/>
  <c r="W65" i="7"/>
  <c r="W66" i="7"/>
  <c r="W67" i="7"/>
  <c r="W68" i="7"/>
  <c r="W69" i="7"/>
  <c r="W70" i="7"/>
  <c r="W71" i="7"/>
  <c r="W72" i="7"/>
  <c r="W73" i="7"/>
  <c r="W74" i="7"/>
  <c r="W75" i="7"/>
  <c r="W76" i="7"/>
  <c r="W77" i="7"/>
  <c r="W78" i="7"/>
  <c r="W79" i="7"/>
  <c r="W80" i="7"/>
  <c r="W81" i="7"/>
  <c r="W82" i="7"/>
  <c r="W83" i="7"/>
  <c r="W54" i="7"/>
  <c r="W84" i="7"/>
  <c r="W85" i="7"/>
  <c r="W86" i="7"/>
  <c r="W87" i="7"/>
  <c r="W88" i="7"/>
  <c r="W89" i="7"/>
  <c r="W90" i="7"/>
  <c r="W91" i="7"/>
  <c r="W92" i="7"/>
  <c r="W93" i="7"/>
  <c r="W94" i="7"/>
  <c r="W95" i="7"/>
  <c r="W96" i="7"/>
  <c r="W97" i="7"/>
  <c r="W98" i="7"/>
  <c r="W99" i="7"/>
  <c r="W100" i="7"/>
  <c r="W101" i="7"/>
  <c r="W102" i="7"/>
  <c r="W103" i="7"/>
  <c r="W104" i="7"/>
  <c r="W105" i="7"/>
  <c r="W106" i="7"/>
  <c r="W107" i="7"/>
  <c r="W108" i="7"/>
  <c r="W109" i="7"/>
  <c r="W110" i="7"/>
  <c r="W111" i="7"/>
  <c r="W112" i="7"/>
  <c r="W116" i="7"/>
  <c r="W117" i="7"/>
  <c r="W118" i="7"/>
  <c r="W119" i="7"/>
  <c r="W120" i="7"/>
  <c r="W121" i="7"/>
  <c r="W122" i="7"/>
  <c r="W123" i="7"/>
  <c r="W124" i="7"/>
  <c r="W125" i="7"/>
  <c r="W126" i="7"/>
  <c r="W127" i="7"/>
  <c r="W128" i="7"/>
  <c r="W129" i="7"/>
  <c r="W130" i="7"/>
  <c r="W131" i="7"/>
  <c r="W132" i="7"/>
  <c r="W133" i="7"/>
  <c r="W134" i="7"/>
  <c r="W135" i="7"/>
  <c r="W136" i="7"/>
  <c r="W137" i="7"/>
  <c r="W138" i="7"/>
  <c r="W139" i="7"/>
  <c r="W140" i="7"/>
  <c r="W141" i="7"/>
  <c r="W142" i="7"/>
  <c r="W143" i="7"/>
  <c r="W144" i="7"/>
  <c r="W145" i="7"/>
  <c r="W146" i="7"/>
  <c r="W147" i="7"/>
  <c r="W148" i="7"/>
  <c r="W149" i="7"/>
  <c r="W152" i="7"/>
  <c r="W153" i="7"/>
  <c r="W154" i="7"/>
  <c r="W155" i="7"/>
  <c r="W156" i="7"/>
  <c r="W157" i="7"/>
  <c r="W158" i="7"/>
  <c r="W159" i="7"/>
  <c r="W160" i="7"/>
  <c r="W161" i="7"/>
  <c r="W162" i="7"/>
  <c r="W163" i="7"/>
  <c r="W164" i="7"/>
  <c r="W165" i="7"/>
  <c r="W166" i="7"/>
  <c r="W167" i="7"/>
  <c r="W168" i="7"/>
  <c r="W169" i="7"/>
  <c r="W170" i="7"/>
  <c r="W171" i="7"/>
  <c r="W172" i="7"/>
  <c r="W173" i="7"/>
  <c r="W174" i="7"/>
  <c r="W175" i="7"/>
  <c r="W176" i="7"/>
  <c r="W177" i="7"/>
  <c r="W178" i="7"/>
  <c r="W179" i="7"/>
  <c r="W180" i="7"/>
  <c r="W181" i="7"/>
  <c r="W182" i="7"/>
  <c r="W183" i="7"/>
  <c r="W184" i="7"/>
  <c r="W185" i="7"/>
  <c r="W186" i="7"/>
  <c r="W150" i="7"/>
  <c r="W187" i="7"/>
  <c r="W188" i="7"/>
  <c r="W189" i="7"/>
  <c r="W190" i="7"/>
  <c r="W191" i="7"/>
  <c r="W113" i="7"/>
  <c r="W192" i="7"/>
  <c r="W193" i="7"/>
  <c r="W194" i="7"/>
  <c r="W195" i="7"/>
  <c r="W151" i="7"/>
  <c r="W196" i="7"/>
  <c r="W197" i="7"/>
  <c r="W198" i="7"/>
  <c r="W199" i="7"/>
  <c r="W200" i="7"/>
  <c r="W201" i="7"/>
  <c r="W202" i="7"/>
  <c r="W203" i="7"/>
  <c r="W204" i="7"/>
  <c r="W205" i="7"/>
  <c r="W206" i="7"/>
  <c r="W207" i="7"/>
  <c r="W208" i="7"/>
  <c r="W209" i="7"/>
  <c r="W210" i="7"/>
  <c r="W211" i="7"/>
  <c r="W212" i="7"/>
  <c r="W213" i="7"/>
  <c r="W214" i="7"/>
  <c r="W215" i="7"/>
  <c r="W216" i="7"/>
  <c r="W217" i="7"/>
  <c r="W218" i="7"/>
  <c r="W219" i="7"/>
  <c r="W220" i="7"/>
  <c r="W221" i="7"/>
  <c r="W222" i="7"/>
  <c r="W223" i="7"/>
  <c r="W224" i="7"/>
  <c r="W225" i="7"/>
  <c r="W226" i="7"/>
  <c r="W227" i="7"/>
  <c r="W228" i="7"/>
  <c r="W229" i="7"/>
  <c r="W230" i="7"/>
  <c r="W231" i="7"/>
  <c r="W232" i="7"/>
  <c r="W233" i="7"/>
  <c r="W234" i="7"/>
  <c r="W235" i="7"/>
  <c r="W236" i="7"/>
  <c r="W237" i="7"/>
  <c r="W238" i="7"/>
  <c r="W239" i="7"/>
  <c r="W240" i="7"/>
  <c r="W241" i="7"/>
  <c r="W242" i="7"/>
  <c r="W243" i="7"/>
  <c r="W244" i="7"/>
  <c r="W245" i="7"/>
  <c r="W246" i="7"/>
  <c r="W247" i="7"/>
  <c r="W248" i="7"/>
  <c r="W249" i="7"/>
  <c r="W250" i="7"/>
  <c r="W251" i="7"/>
  <c r="W252" i="7"/>
  <c r="W253" i="7"/>
  <c r="W254" i="7"/>
  <c r="W255" i="7"/>
  <c r="W256" i="7"/>
  <c r="W257" i="7"/>
  <c r="W258" i="7"/>
  <c r="W259" i="7"/>
  <c r="W260" i="7"/>
  <c r="W261" i="7"/>
  <c r="W262" i="7"/>
  <c r="W263" i="7"/>
  <c r="W264" i="7"/>
  <c r="W265" i="7"/>
  <c r="W268" i="7"/>
  <c r="W269" i="7"/>
  <c r="W270" i="7"/>
  <c r="W271" i="7"/>
  <c r="W272" i="7"/>
  <c r="W273" i="7"/>
  <c r="W274" i="7"/>
  <c r="W275" i="7"/>
  <c r="W276" i="7"/>
  <c r="W277" i="7"/>
  <c r="W278" i="7"/>
  <c r="W279" i="7"/>
  <c r="W280" i="7"/>
  <c r="W281" i="7"/>
  <c r="W282" i="7"/>
  <c r="W283" i="7"/>
  <c r="W284" i="7"/>
  <c r="W285" i="7"/>
  <c r="W286" i="7"/>
  <c r="W287" i="7"/>
  <c r="W288" i="7"/>
  <c r="W289" i="7"/>
  <c r="W290" i="7"/>
  <c r="W291" i="7"/>
  <c r="W292" i="7"/>
  <c r="W293" i="7"/>
  <c r="W294" i="7"/>
  <c r="W295" i="7"/>
  <c r="W296" i="7"/>
  <c r="W297" i="7"/>
  <c r="W356" i="7"/>
  <c r="W298" i="7"/>
  <c r="W299" i="7"/>
  <c r="W300" i="7"/>
  <c r="W301" i="7"/>
  <c r="W302" i="7"/>
  <c r="W303" i="7"/>
  <c r="W304" i="7"/>
  <c r="W305" i="7"/>
  <c r="W306" i="7"/>
  <c r="W307" i="7"/>
  <c r="W308" i="7"/>
  <c r="W309" i="7"/>
  <c r="W310" i="7"/>
  <c r="W311" i="7"/>
  <c r="W312" i="7"/>
  <c r="W313" i="7"/>
  <c r="W314" i="7"/>
  <c r="W315" i="7"/>
  <c r="W316" i="7"/>
  <c r="W317" i="7"/>
  <c r="W318" i="7"/>
  <c r="W319" i="7"/>
  <c r="W320" i="7"/>
  <c r="W321" i="7"/>
  <c r="W322" i="7"/>
  <c r="W323" i="7"/>
  <c r="W324" i="7"/>
  <c r="W325" i="7"/>
  <c r="W326" i="7"/>
  <c r="W327" i="7"/>
  <c r="W328" i="7"/>
  <c r="W329" i="7"/>
  <c r="W330" i="7"/>
  <c r="W331" i="7"/>
  <c r="W332" i="7"/>
  <c r="W333" i="7"/>
  <c r="W334" i="7"/>
  <c r="W335" i="7"/>
  <c r="W336" i="7"/>
  <c r="W337" i="7"/>
  <c r="W338" i="7"/>
  <c r="W339" i="7"/>
  <c r="W340" i="7"/>
  <c r="W341" i="7"/>
  <c r="W342" i="7"/>
  <c r="W343" i="7"/>
  <c r="W344" i="7"/>
  <c r="W345" i="7"/>
  <c r="W346" i="7"/>
  <c r="W347" i="7"/>
  <c r="W348" i="7"/>
  <c r="W349" i="7"/>
  <c r="W350" i="7"/>
  <c r="W351" i="7"/>
  <c r="W352" i="7"/>
  <c r="W353" i="7"/>
  <c r="W354" i="7"/>
  <c r="W357" i="7"/>
  <c r="W358" i="7"/>
  <c r="W359" i="7"/>
  <c r="W360" i="7"/>
  <c r="W361" i="7"/>
  <c r="W362" i="7"/>
  <c r="W363" i="7"/>
  <c r="W364" i="7"/>
  <c r="W365" i="7"/>
  <c r="W366" i="7"/>
  <c r="W367" i="7"/>
  <c r="W368" i="7"/>
  <c r="W369" i="7"/>
  <c r="W370" i="7"/>
  <c r="W371" i="7"/>
  <c r="W372" i="7"/>
  <c r="W373" i="7"/>
  <c r="W374" i="7"/>
  <c r="W375" i="7"/>
  <c r="W376" i="7"/>
  <c r="W377" i="7"/>
  <c r="W378" i="7"/>
  <c r="W379" i="7"/>
  <c r="W380" i="7"/>
  <c r="W381" i="7"/>
  <c r="W382" i="7"/>
  <c r="W383" i="7"/>
  <c r="W384" i="7"/>
  <c r="W385" i="7"/>
  <c r="W386" i="7"/>
  <c r="W387" i="7"/>
  <c r="W388" i="7"/>
  <c r="W389" i="7"/>
  <c r="W390" i="7"/>
  <c r="W391" i="7"/>
  <c r="W392" i="7"/>
  <c r="W393" i="7"/>
  <c r="W394" i="7"/>
  <c r="W395" i="7"/>
  <c r="W396" i="7"/>
  <c r="W397" i="7"/>
  <c r="W398" i="7"/>
  <c r="W399" i="7"/>
  <c r="W400" i="7"/>
  <c r="W401" i="7"/>
  <c r="W402" i="7"/>
  <c r="W403" i="7"/>
  <c r="W404" i="7"/>
  <c r="W405" i="7"/>
  <c r="W406" i="7"/>
  <c r="W407" i="7"/>
  <c r="W408" i="7"/>
  <c r="W409" i="7"/>
  <c r="W410" i="7"/>
  <c r="W411" i="7"/>
  <c r="W412" i="7"/>
  <c r="W413" i="7"/>
  <c r="W414" i="7"/>
  <c r="W415" i="7"/>
  <c r="W416" i="7"/>
  <c r="W417" i="7"/>
  <c r="W418" i="7"/>
  <c r="W419" i="7"/>
  <c r="W420" i="7"/>
  <c r="W421" i="7"/>
  <c r="W422" i="7"/>
  <c r="W423" i="7"/>
  <c r="W424" i="7"/>
  <c r="W425" i="7"/>
  <c r="W426" i="7"/>
  <c r="W427" i="7"/>
  <c r="W428" i="7"/>
  <c r="W429" i="7"/>
  <c r="W430" i="7"/>
  <c r="W431" i="7"/>
  <c r="W433" i="7"/>
  <c r="W434" i="7"/>
  <c r="W435" i="7"/>
  <c r="W436" i="7"/>
  <c r="W437" i="7"/>
  <c r="W439" i="7"/>
  <c r="W440" i="7"/>
  <c r="W441" i="7"/>
  <c r="W443" i="7"/>
  <c r="W444" i="7"/>
  <c r="W445" i="7"/>
  <c r="W446" i="7"/>
  <c r="W447" i="7"/>
  <c r="W448" i="7"/>
  <c r="W449" i="7"/>
  <c r="W450" i="7"/>
  <c r="W451" i="7"/>
  <c r="W452" i="7"/>
  <c r="W453" i="7"/>
  <c r="W454" i="7"/>
  <c r="W456" i="7"/>
  <c r="W457" i="7"/>
  <c r="W458" i="7"/>
  <c r="W459" i="7"/>
  <c r="W460" i="7"/>
  <c r="W461" i="7"/>
  <c r="W462" i="7"/>
  <c r="W463" i="7"/>
  <c r="W464" i="7"/>
  <c r="W465" i="7"/>
  <c r="W467" i="7"/>
  <c r="W468" i="7"/>
  <c r="W469" i="7"/>
  <c r="W470" i="7"/>
  <c r="W471" i="7"/>
  <c r="W472" i="7"/>
  <c r="W473" i="7"/>
  <c r="W474" i="7"/>
  <c r="W475" i="7"/>
  <c r="W476" i="7"/>
  <c r="W477" i="7"/>
  <c r="W478" i="7"/>
  <c r="W479" i="7"/>
  <c r="W480" i="7"/>
  <c r="W481" i="7"/>
  <c r="W482" i="7"/>
  <c r="W483" i="7"/>
  <c r="W484" i="7"/>
  <c r="W485" i="7"/>
  <c r="W486" i="7"/>
  <c r="W487" i="7"/>
  <c r="W488" i="7"/>
  <c r="W489" i="7"/>
  <c r="W490" i="7"/>
  <c r="W491" i="7"/>
  <c r="W492" i="7"/>
  <c r="W493" i="7"/>
  <c r="W494" i="7"/>
  <c r="W495" i="7"/>
  <c r="W496" i="7"/>
  <c r="W497" i="7"/>
  <c r="W498" i="7"/>
  <c r="W499" i="7"/>
  <c r="W500" i="7"/>
  <c r="W501" i="7"/>
  <c r="W502" i="7"/>
  <c r="W503" i="7"/>
  <c r="W504" i="7"/>
  <c r="W505" i="7"/>
  <c r="W506" i="7"/>
  <c r="W507" i="7"/>
  <c r="W508" i="7"/>
  <c r="W509" i="7"/>
  <c r="W510" i="7"/>
  <c r="W511" i="7"/>
  <c r="W512" i="7"/>
  <c r="W513" i="7"/>
  <c r="W514" i="7"/>
  <c r="W515" i="7"/>
  <c r="W516" i="7"/>
  <c r="W517" i="7"/>
  <c r="W518" i="7"/>
  <c r="W520" i="7"/>
  <c r="W521" i="7"/>
  <c r="W522" i="7"/>
  <c r="W523" i="7"/>
  <c r="W524" i="7"/>
  <c r="W525" i="7"/>
  <c r="W526" i="7"/>
  <c r="W527" i="7"/>
  <c r="W528" i="7"/>
  <c r="W529" i="7"/>
  <c r="W114" i="7"/>
  <c r="W530" i="7"/>
  <c r="W531" i="7"/>
  <c r="W532" i="7"/>
  <c r="W533" i="7"/>
  <c r="W534" i="7"/>
  <c r="W535" i="7"/>
  <c r="W536" i="7"/>
  <c r="W537" i="7"/>
  <c r="W538" i="7"/>
  <c r="W539" i="7"/>
  <c r="W540" i="7"/>
  <c r="W541" i="7"/>
  <c r="W542" i="7"/>
  <c r="W543" i="7"/>
  <c r="W544" i="7"/>
  <c r="W545" i="7"/>
  <c r="W546" i="7"/>
  <c r="W547" i="7"/>
  <c r="W548" i="7"/>
  <c r="W549" i="7"/>
  <c r="W550" i="7"/>
  <c r="W551" i="7"/>
  <c r="W552" i="7"/>
  <c r="W553" i="7"/>
  <c r="W554" i="7"/>
  <c r="W555" i="7"/>
  <c r="W556" i="7"/>
  <c r="W557" i="7"/>
  <c r="W558" i="7"/>
  <c r="W559" i="7"/>
  <c r="W560" i="7"/>
  <c r="W561" i="7"/>
  <c r="W562" i="7"/>
  <c r="W563" i="7"/>
  <c r="W564" i="7"/>
  <c r="W565" i="7"/>
  <c r="W566" i="7"/>
  <c r="W567" i="7"/>
  <c r="W568" i="7"/>
  <c r="W569" i="7"/>
  <c r="W570" i="7"/>
  <c r="W571" i="7"/>
  <c r="W572" i="7"/>
  <c r="W573" i="7"/>
  <c r="W574" i="7"/>
  <c r="W575" i="7"/>
  <c r="W576" i="7"/>
  <c r="W577" i="7"/>
  <c r="W578" i="7"/>
  <c r="W579" i="7"/>
  <c r="W580" i="7"/>
  <c r="W581" i="7"/>
  <c r="W582" i="7"/>
  <c r="W583" i="7"/>
  <c r="W584" i="7"/>
  <c r="W585" i="7"/>
  <c r="W586" i="7"/>
  <c r="W587" i="7"/>
  <c r="W588" i="7"/>
  <c r="W589" i="7"/>
  <c r="W590" i="7"/>
  <c r="W591" i="7"/>
  <c r="W592" i="7"/>
  <c r="W593" i="7"/>
  <c r="W594" i="7"/>
  <c r="W595" i="7"/>
  <c r="W596" i="7"/>
  <c r="W597" i="7"/>
  <c r="W598" i="7"/>
  <c r="W599" i="7"/>
  <c r="W600" i="7"/>
  <c r="W601" i="7"/>
  <c r="W602" i="7"/>
  <c r="W603" i="7"/>
  <c r="W604" i="7"/>
  <c r="W605" i="7"/>
  <c r="W606" i="7"/>
  <c r="W607" i="7"/>
  <c r="W608" i="7"/>
  <c r="W609" i="7"/>
  <c r="W610" i="7"/>
  <c r="W611" i="7"/>
  <c r="W612" i="7"/>
  <c r="W613" i="7"/>
  <c r="W614" i="7"/>
  <c r="W615" i="7"/>
  <c r="W616" i="7"/>
  <c r="W617" i="7"/>
  <c r="W618" i="7"/>
  <c r="W619" i="7"/>
  <c r="W620" i="7"/>
  <c r="W621" i="7"/>
  <c r="W622" i="7"/>
  <c r="W623" i="7"/>
  <c r="W624" i="7"/>
  <c r="W625" i="7"/>
  <c r="W626" i="7"/>
  <c r="W627" i="7"/>
  <c r="W628" i="7"/>
  <c r="W629" i="7"/>
  <c r="W630" i="7"/>
  <c r="W631" i="7"/>
  <c r="W632" i="7"/>
  <c r="W55" i="7"/>
  <c r="W519" i="7"/>
  <c r="K35" i="6"/>
  <c r="H358" i="7"/>
  <c r="U358" i="7"/>
  <c r="H266" i="7"/>
  <c r="Y266" i="7"/>
  <c r="H267" i="7"/>
  <c r="Y267" i="7"/>
  <c r="H413" i="7"/>
  <c r="U413" i="7"/>
  <c r="H77" i="7"/>
  <c r="U77" i="7"/>
  <c r="H420" i="7"/>
  <c r="U420" i="7"/>
  <c r="H205" i="7"/>
  <c r="U205" i="7"/>
  <c r="H421" i="7"/>
  <c r="U421" i="7"/>
  <c r="H204" i="7"/>
  <c r="U204" i="7"/>
  <c r="H419" i="7"/>
  <c r="U419" i="7"/>
  <c r="H568" i="7"/>
  <c r="U568" i="7"/>
  <c r="H569" i="7"/>
  <c r="U569" i="7"/>
  <c r="H41" i="7"/>
  <c r="U41" i="7"/>
  <c r="H422" i="7"/>
  <c r="U422" i="7"/>
  <c r="H570" i="7"/>
  <c r="U570" i="7"/>
  <c r="H423" i="7"/>
  <c r="U423" i="7"/>
  <c r="H571" i="7"/>
  <c r="U571" i="7"/>
  <c r="H424" i="7"/>
  <c r="U424" i="7"/>
  <c r="H78" i="7"/>
  <c r="U78" i="7"/>
  <c r="H206" i="7"/>
  <c r="U206" i="7"/>
  <c r="H79" i="7"/>
  <c r="U79" i="7"/>
  <c r="H323" i="7"/>
  <c r="U323" i="7"/>
  <c r="H324" i="7"/>
  <c r="U324" i="7"/>
  <c r="H425" i="7"/>
  <c r="U425" i="7"/>
  <c r="H631" i="7"/>
  <c r="U631" i="7"/>
  <c r="H80" i="7"/>
  <c r="U80" i="7"/>
  <c r="H426" i="7"/>
  <c r="U426" i="7"/>
  <c r="H298" i="7"/>
  <c r="U298" i="7"/>
  <c r="H81" i="7"/>
  <c r="U81" i="7"/>
  <c r="H181" i="7"/>
  <c r="U181" i="7"/>
  <c r="H299" i="7"/>
  <c r="U299" i="7"/>
  <c r="H572" i="7"/>
  <c r="U572" i="7"/>
  <c r="H207" i="7"/>
  <c r="U207" i="7"/>
  <c r="H573" i="7"/>
  <c r="U573" i="7"/>
  <c r="H12" i="7"/>
  <c r="U12" i="7"/>
  <c r="H208" i="7"/>
  <c r="U208" i="7"/>
  <c r="H42" i="7"/>
  <c r="U42" i="7"/>
  <c r="H13" i="7"/>
  <c r="U13" i="7"/>
  <c r="H574" i="7"/>
  <c r="U574" i="7"/>
  <c r="H209" i="7"/>
  <c r="U209" i="7"/>
  <c r="H575" i="7"/>
  <c r="U575" i="7"/>
  <c r="H427" i="7"/>
  <c r="U427" i="7"/>
  <c r="H210" i="7"/>
  <c r="U210" i="7"/>
  <c r="H82" i="7"/>
  <c r="U82" i="7"/>
  <c r="H428" i="7"/>
  <c r="U428" i="7"/>
  <c r="H576" i="7"/>
  <c r="U576" i="7"/>
  <c r="H287" i="7"/>
  <c r="U287" i="7"/>
  <c r="H275" i="7"/>
  <c r="U275" i="7"/>
  <c r="H310" i="7"/>
  <c r="U310" i="7"/>
  <c r="H577" i="7"/>
  <c r="U577" i="7"/>
  <c r="H429" i="7"/>
  <c r="U429" i="7"/>
  <c r="H288" i="7"/>
  <c r="U288" i="7"/>
  <c r="H211" i="7"/>
  <c r="U211" i="7"/>
  <c r="H83" i="7"/>
  <c r="U83" i="7"/>
  <c r="H182" i="7"/>
  <c r="U182" i="7"/>
  <c r="H311" i="7"/>
  <c r="U311" i="7"/>
  <c r="H430" i="7"/>
  <c r="U430" i="7"/>
  <c r="H578" i="7"/>
  <c r="U578" i="7"/>
  <c r="H276" i="7"/>
  <c r="U276" i="7"/>
  <c r="H431" i="7"/>
  <c r="U431" i="7"/>
  <c r="H325" i="7"/>
  <c r="U325" i="7"/>
  <c r="H326" i="7"/>
  <c r="U326" i="7"/>
  <c r="H289" i="7"/>
  <c r="U289" i="7"/>
  <c r="H327" i="7"/>
  <c r="U327" i="7"/>
  <c r="H433" i="7"/>
  <c r="U433" i="7"/>
  <c r="H300" i="7"/>
  <c r="U300" i="7"/>
  <c r="H434" i="7"/>
  <c r="U434" i="7"/>
  <c r="H416" i="7"/>
  <c r="U416" i="7"/>
  <c r="H435" i="7"/>
  <c r="U435" i="7"/>
  <c r="H436" i="7"/>
  <c r="U436" i="7"/>
  <c r="H437" i="7"/>
  <c r="U437" i="7"/>
  <c r="H439" i="7"/>
  <c r="U439" i="7"/>
  <c r="H440" i="7"/>
  <c r="U440" i="7"/>
  <c r="H441" i="7"/>
  <c r="U441" i="7"/>
  <c r="H449" i="7"/>
  <c r="U449" i="7"/>
  <c r="H454" i="7"/>
  <c r="U454" i="7"/>
  <c r="H456" i="7"/>
  <c r="U456" i="7"/>
  <c r="H457" i="7"/>
  <c r="U457" i="7"/>
  <c r="H458" i="7"/>
  <c r="U458" i="7"/>
  <c r="H459" i="7"/>
  <c r="U459" i="7"/>
  <c r="H221" i="7"/>
  <c r="U221" i="7"/>
  <c r="H222" i="7"/>
  <c r="U222" i="7"/>
  <c r="H184" i="7"/>
  <c r="U184" i="7"/>
  <c r="H592" i="7"/>
  <c r="U592" i="7"/>
  <c r="H593" i="7"/>
  <c r="U593" i="7"/>
  <c r="H333" i="7"/>
  <c r="U333" i="7"/>
  <c r="H334" i="7"/>
  <c r="U334" i="7"/>
  <c r="H223" i="7"/>
  <c r="U223" i="7"/>
  <c r="H224" i="7"/>
  <c r="U224" i="7"/>
  <c r="H111" i="7"/>
  <c r="U111" i="7"/>
  <c r="H47" i="7"/>
  <c r="U47" i="7"/>
  <c r="H335" i="7"/>
  <c r="U335" i="7"/>
  <c r="H336" i="7"/>
  <c r="U336" i="7"/>
  <c r="H312" i="7"/>
  <c r="U312" i="7"/>
  <c r="H460" i="7"/>
  <c r="U460" i="7"/>
  <c r="H225" i="7"/>
  <c r="U225" i="7"/>
  <c r="H594" i="7"/>
  <c r="U594" i="7"/>
  <c r="H48" i="7"/>
  <c r="U48" i="7"/>
  <c r="H461" i="7"/>
  <c r="U461" i="7"/>
  <c r="H462" i="7"/>
  <c r="U462" i="7"/>
  <c r="H463" i="7"/>
  <c r="U463" i="7"/>
  <c r="H163" i="7"/>
  <c r="U163" i="7"/>
  <c r="H464" i="7"/>
  <c r="U464" i="7"/>
  <c r="H85" i="7"/>
  <c r="U85" i="7"/>
  <c r="H465" i="7"/>
  <c r="U465" i="7"/>
  <c r="H337" i="7"/>
  <c r="U337" i="7"/>
  <c r="H226" i="7"/>
  <c r="U226" i="7"/>
  <c r="H313" i="7"/>
  <c r="U313" i="7"/>
  <c r="H86" i="7"/>
  <c r="U86" i="7"/>
  <c r="H227" i="7"/>
  <c r="U227" i="7"/>
  <c r="H228" i="7"/>
  <c r="U228" i="7"/>
  <c r="H595" i="7"/>
  <c r="U595" i="7"/>
  <c r="H229" i="7"/>
  <c r="U229" i="7"/>
  <c r="H338" i="7"/>
  <c r="U338" i="7"/>
  <c r="H303" i="7"/>
  <c r="U303" i="7"/>
  <c r="H596" i="7"/>
  <c r="U596" i="7"/>
  <c r="H467" i="7"/>
  <c r="U467" i="7"/>
  <c r="H230" i="7"/>
  <c r="U230" i="7"/>
  <c r="H468" i="7"/>
  <c r="U468" i="7"/>
  <c r="H185" i="7"/>
  <c r="U185" i="7"/>
  <c r="H119" i="7"/>
  <c r="U119" i="7"/>
  <c r="H339" i="7"/>
  <c r="U339" i="7"/>
  <c r="H231" i="7"/>
  <c r="U231" i="7"/>
  <c r="H49" i="7"/>
  <c r="U49" i="7"/>
  <c r="H87" i="7"/>
  <c r="U87" i="7"/>
  <c r="H597" i="7"/>
  <c r="U597" i="7"/>
  <c r="H340" i="7"/>
  <c r="U340" i="7"/>
  <c r="H232" i="7"/>
  <c r="U232" i="7"/>
  <c r="H341" i="7"/>
  <c r="U341" i="7"/>
  <c r="H88" i="7"/>
  <c r="U88" i="7"/>
  <c r="H233" i="7"/>
  <c r="U233" i="7"/>
  <c r="H234" i="7"/>
  <c r="U234" i="7"/>
  <c r="H469" i="7"/>
  <c r="U469" i="7"/>
  <c r="H342" i="7"/>
  <c r="U342" i="7"/>
  <c r="H235" i="7"/>
  <c r="U235" i="7"/>
  <c r="H314" i="7"/>
  <c r="U314" i="7"/>
  <c r="H343" i="7"/>
  <c r="U343" i="7"/>
  <c r="Y49" i="7"/>
  <c r="H357" i="7"/>
  <c r="U357" i="7"/>
  <c r="H359" i="7"/>
  <c r="U359" i="7"/>
  <c r="H360" i="7"/>
  <c r="U360" i="7"/>
  <c r="H361" i="7"/>
  <c r="U361" i="7"/>
  <c r="H7" i="7"/>
  <c r="U7" i="7"/>
  <c r="H8" i="7"/>
  <c r="U8" i="7"/>
  <c r="H9" i="7"/>
  <c r="U9" i="7"/>
  <c r="H355" i="7"/>
  <c r="U355" i="7"/>
  <c r="H10" i="7"/>
  <c r="U10" i="7"/>
  <c r="H11" i="7"/>
  <c r="U11" i="7"/>
  <c r="H14" i="7"/>
  <c r="U14" i="7"/>
  <c r="H15" i="7"/>
  <c r="U15" i="7"/>
  <c r="H16" i="7"/>
  <c r="U16" i="7"/>
  <c r="H17" i="7"/>
  <c r="U17" i="7"/>
  <c r="H18" i="7"/>
  <c r="U18" i="7"/>
  <c r="H19" i="7"/>
  <c r="U19" i="7"/>
  <c r="H20" i="7"/>
  <c r="U20" i="7"/>
  <c r="H21" i="7"/>
  <c r="U21" i="7"/>
  <c r="H22" i="7"/>
  <c r="U22" i="7"/>
  <c r="H23" i="7"/>
  <c r="U23" i="7"/>
  <c r="H24" i="7"/>
  <c r="U24" i="7"/>
  <c r="H25" i="7"/>
  <c r="U25" i="7"/>
  <c r="H26" i="7"/>
  <c r="U26" i="7"/>
  <c r="H27" i="7"/>
  <c r="U27" i="7"/>
  <c r="H28" i="7"/>
  <c r="U28" i="7"/>
  <c r="H29" i="7"/>
  <c r="U29" i="7"/>
  <c r="H30" i="7"/>
  <c r="U30" i="7"/>
  <c r="H31" i="7"/>
  <c r="U31" i="7"/>
  <c r="H32" i="7"/>
  <c r="U32" i="7"/>
  <c r="H33" i="7"/>
  <c r="U33" i="7"/>
  <c r="H34" i="7"/>
  <c r="U34" i="7"/>
  <c r="H35" i="7"/>
  <c r="U35" i="7"/>
  <c r="U36" i="7"/>
  <c r="H37" i="7"/>
  <c r="U37" i="7"/>
  <c r="H38" i="7"/>
  <c r="U38" i="7"/>
  <c r="H39" i="7"/>
  <c r="U39" i="7"/>
  <c r="H40" i="7"/>
  <c r="U40" i="7"/>
  <c r="H43" i="7"/>
  <c r="U43" i="7"/>
  <c r="H56" i="7"/>
  <c r="U56" i="7"/>
  <c r="H44" i="7"/>
  <c r="U44" i="7"/>
  <c r="H45" i="7"/>
  <c r="U45" i="7"/>
  <c r="H46" i="7"/>
  <c r="U46" i="7"/>
  <c r="H115" i="7"/>
  <c r="U115" i="7"/>
  <c r="H50" i="7"/>
  <c r="U50" i="7"/>
  <c r="H51" i="7"/>
  <c r="U51" i="7"/>
  <c r="H52" i="7"/>
  <c r="U52" i="7"/>
  <c r="H53" i="7"/>
  <c r="U53" i="7"/>
  <c r="H57" i="7"/>
  <c r="U57" i="7"/>
  <c r="H58" i="7"/>
  <c r="U58" i="7"/>
  <c r="H59" i="7"/>
  <c r="U59" i="7"/>
  <c r="H60" i="7"/>
  <c r="U60" i="7"/>
  <c r="H61" i="7"/>
  <c r="U61" i="7"/>
  <c r="H62" i="7"/>
  <c r="U62" i="7"/>
  <c r="H63" i="7"/>
  <c r="U63" i="7"/>
  <c r="H64" i="7"/>
  <c r="U64" i="7"/>
  <c r="H65" i="7"/>
  <c r="U65" i="7"/>
  <c r="H66" i="7"/>
  <c r="U66" i="7"/>
  <c r="H67" i="7"/>
  <c r="U67" i="7"/>
  <c r="H68" i="7"/>
  <c r="U68" i="7"/>
  <c r="H69" i="7"/>
  <c r="U69" i="7"/>
  <c r="H70" i="7"/>
  <c r="U70" i="7"/>
  <c r="H71" i="7"/>
  <c r="U71" i="7"/>
  <c r="H72" i="7"/>
  <c r="U72" i="7"/>
  <c r="H73" i="7"/>
  <c r="U73" i="7"/>
  <c r="H74" i="7"/>
  <c r="U74" i="7"/>
  <c r="H75" i="7"/>
  <c r="U75" i="7"/>
  <c r="H76" i="7"/>
  <c r="U76" i="7"/>
  <c r="H54" i="7"/>
  <c r="U54" i="7"/>
  <c r="H84" i="7"/>
  <c r="U84" i="7"/>
  <c r="H89" i="7"/>
  <c r="U89" i="7"/>
  <c r="H90" i="7"/>
  <c r="U90" i="7"/>
  <c r="H91" i="7"/>
  <c r="U91" i="7"/>
  <c r="H92" i="7"/>
  <c r="U92" i="7"/>
  <c r="H93" i="7"/>
  <c r="U93" i="7"/>
  <c r="H94" i="7"/>
  <c r="U94" i="7"/>
  <c r="H95" i="7"/>
  <c r="U95" i="7"/>
  <c r="H96" i="7"/>
  <c r="U96" i="7"/>
  <c r="H97" i="7"/>
  <c r="U97" i="7"/>
  <c r="H98" i="7"/>
  <c r="U98" i="7"/>
  <c r="H99" i="7"/>
  <c r="U99" i="7"/>
  <c r="H100" i="7"/>
  <c r="U100" i="7"/>
  <c r="H101" i="7"/>
  <c r="U101" i="7"/>
  <c r="H102" i="7"/>
  <c r="U102" i="7"/>
  <c r="H103" i="7"/>
  <c r="U103" i="7"/>
  <c r="H104" i="7"/>
  <c r="U104" i="7"/>
  <c r="H105" i="7"/>
  <c r="U105" i="7"/>
  <c r="H106" i="7"/>
  <c r="U106" i="7"/>
  <c r="H107" i="7"/>
  <c r="U107" i="7"/>
  <c r="H108" i="7"/>
  <c r="U108" i="7"/>
  <c r="H109" i="7"/>
  <c r="U109" i="7"/>
  <c r="H110" i="7"/>
  <c r="U110" i="7"/>
  <c r="H112" i="7"/>
  <c r="U112" i="7"/>
  <c r="H116" i="7"/>
  <c r="U116" i="7"/>
  <c r="H117" i="7"/>
  <c r="U117" i="7"/>
  <c r="H118" i="7"/>
  <c r="U118" i="7"/>
  <c r="H120" i="7"/>
  <c r="U120" i="7"/>
  <c r="H121" i="7"/>
  <c r="U121" i="7"/>
  <c r="H122" i="7"/>
  <c r="U122" i="7"/>
  <c r="H123" i="7"/>
  <c r="U123" i="7"/>
  <c r="H124" i="7"/>
  <c r="U124" i="7"/>
  <c r="H125" i="7"/>
  <c r="U125" i="7"/>
  <c r="H126" i="7"/>
  <c r="U126" i="7"/>
  <c r="H127" i="7"/>
  <c r="U127" i="7"/>
  <c r="H128" i="7"/>
  <c r="U128" i="7"/>
  <c r="H129" i="7"/>
  <c r="U129" i="7"/>
  <c r="H130" i="7"/>
  <c r="U130" i="7"/>
  <c r="H131" i="7"/>
  <c r="U131" i="7"/>
  <c r="H132" i="7"/>
  <c r="U132" i="7"/>
  <c r="H133" i="7"/>
  <c r="U133" i="7"/>
  <c r="H134" i="7"/>
  <c r="U134" i="7"/>
  <c r="H135" i="7"/>
  <c r="U135" i="7"/>
  <c r="H136" i="7"/>
  <c r="U136" i="7"/>
  <c r="H137" i="7"/>
  <c r="U137" i="7"/>
  <c r="H138" i="7"/>
  <c r="U138" i="7"/>
  <c r="H139" i="7"/>
  <c r="U139" i="7"/>
  <c r="H140" i="7"/>
  <c r="U140" i="7"/>
  <c r="H141" i="7"/>
  <c r="U141" i="7"/>
  <c r="H142" i="7"/>
  <c r="U142" i="7"/>
  <c r="H143" i="7"/>
  <c r="U143" i="7"/>
  <c r="H144" i="7"/>
  <c r="U144" i="7"/>
  <c r="H145" i="7"/>
  <c r="U145" i="7"/>
  <c r="H146" i="7"/>
  <c r="U146" i="7"/>
  <c r="H147" i="7"/>
  <c r="U147" i="7"/>
  <c r="H148" i="7"/>
  <c r="U148" i="7"/>
  <c r="H149" i="7"/>
  <c r="U149" i="7"/>
  <c r="H152" i="7"/>
  <c r="U152" i="7"/>
  <c r="H153" i="7"/>
  <c r="U153" i="7"/>
  <c r="H154" i="7"/>
  <c r="U154" i="7"/>
  <c r="H155" i="7"/>
  <c r="U155" i="7"/>
  <c r="H156" i="7"/>
  <c r="U156" i="7"/>
  <c r="H157" i="7"/>
  <c r="U157" i="7"/>
  <c r="H158" i="7"/>
  <c r="U158" i="7"/>
  <c r="H159" i="7"/>
  <c r="U159" i="7"/>
  <c r="H160" i="7"/>
  <c r="U160" i="7"/>
  <c r="H161" i="7"/>
  <c r="U161" i="7"/>
  <c r="H162" i="7"/>
  <c r="U162" i="7"/>
  <c r="H164" i="7"/>
  <c r="U164" i="7"/>
  <c r="H165" i="7"/>
  <c r="U165" i="7"/>
  <c r="H166" i="7"/>
  <c r="U166" i="7"/>
  <c r="H167" i="7"/>
  <c r="U167" i="7"/>
  <c r="H168" i="7"/>
  <c r="U168" i="7"/>
  <c r="H169" i="7"/>
  <c r="U169" i="7"/>
  <c r="H170" i="7"/>
  <c r="U170" i="7"/>
  <c r="H171" i="7"/>
  <c r="U171" i="7"/>
  <c r="H172" i="7"/>
  <c r="U172" i="7"/>
  <c r="H173" i="7"/>
  <c r="U173" i="7"/>
  <c r="H174" i="7"/>
  <c r="U174" i="7"/>
  <c r="H175" i="7"/>
  <c r="U175" i="7"/>
  <c r="H176" i="7"/>
  <c r="U176" i="7"/>
  <c r="H177" i="7"/>
  <c r="U177" i="7"/>
  <c r="H178" i="7"/>
  <c r="U178" i="7"/>
  <c r="H179" i="7"/>
  <c r="U179" i="7"/>
  <c r="H180" i="7"/>
  <c r="U180" i="7"/>
  <c r="H183" i="7"/>
  <c r="U183" i="7"/>
  <c r="H186" i="7"/>
  <c r="U186" i="7"/>
  <c r="H150" i="7"/>
  <c r="U150" i="7"/>
  <c r="H187" i="7"/>
  <c r="U187" i="7"/>
  <c r="H188" i="7"/>
  <c r="U188" i="7"/>
  <c r="H189" i="7"/>
  <c r="U189" i="7"/>
  <c r="H190" i="7"/>
  <c r="U190" i="7"/>
  <c r="H191" i="7"/>
  <c r="U191" i="7"/>
  <c r="H113" i="7"/>
  <c r="U113" i="7"/>
  <c r="H192" i="7"/>
  <c r="U192" i="7"/>
  <c r="H193" i="7"/>
  <c r="U193" i="7"/>
  <c r="H194" i="7"/>
  <c r="U194" i="7"/>
  <c r="H195" i="7"/>
  <c r="U195" i="7"/>
  <c r="H151" i="7"/>
  <c r="U151" i="7"/>
  <c r="H196" i="7"/>
  <c r="U196" i="7"/>
  <c r="H197" i="7"/>
  <c r="U197" i="7"/>
  <c r="H198" i="7"/>
  <c r="U198" i="7"/>
  <c r="H199" i="7"/>
  <c r="U199" i="7"/>
  <c r="H200" i="7"/>
  <c r="U200" i="7"/>
  <c r="H201" i="7"/>
  <c r="U201" i="7"/>
  <c r="H202" i="7"/>
  <c r="U202" i="7"/>
  <c r="H203" i="7"/>
  <c r="U203" i="7"/>
  <c r="H212" i="7"/>
  <c r="U212" i="7"/>
  <c r="H213" i="7"/>
  <c r="U213" i="7"/>
  <c r="H214" i="7"/>
  <c r="U214" i="7"/>
  <c r="H215" i="7"/>
  <c r="U215" i="7"/>
  <c r="H216" i="7"/>
  <c r="U216" i="7"/>
  <c r="H217" i="7"/>
  <c r="U217" i="7"/>
  <c r="H218" i="7"/>
  <c r="U218" i="7"/>
  <c r="H219" i="7"/>
  <c r="U219" i="7"/>
  <c r="H220" i="7"/>
  <c r="U220" i="7"/>
  <c r="H236" i="7"/>
  <c r="U236" i="7"/>
  <c r="H237" i="7"/>
  <c r="U237" i="7"/>
  <c r="H238" i="7"/>
  <c r="U238" i="7"/>
  <c r="H239" i="7"/>
  <c r="U239" i="7"/>
  <c r="H240" i="7"/>
  <c r="U240" i="7"/>
  <c r="H241" i="7"/>
  <c r="U241" i="7"/>
  <c r="H242" i="7"/>
  <c r="U242" i="7"/>
  <c r="H243" i="7"/>
  <c r="U243" i="7"/>
  <c r="H244" i="7"/>
  <c r="U244" i="7"/>
  <c r="H245" i="7"/>
  <c r="U245" i="7"/>
  <c r="H246" i="7"/>
  <c r="U246" i="7"/>
  <c r="H247" i="7"/>
  <c r="U247" i="7"/>
  <c r="H248" i="7"/>
  <c r="U248" i="7"/>
  <c r="H249" i="7"/>
  <c r="U249" i="7"/>
  <c r="H250" i="7"/>
  <c r="U250" i="7"/>
  <c r="H251" i="7"/>
  <c r="U251" i="7"/>
  <c r="H252" i="7"/>
  <c r="U252" i="7"/>
  <c r="H253" i="7"/>
  <c r="U253" i="7"/>
  <c r="H254" i="7"/>
  <c r="U254" i="7"/>
  <c r="H255" i="7"/>
  <c r="U255" i="7"/>
  <c r="H256" i="7"/>
  <c r="U256" i="7"/>
  <c r="H257" i="7"/>
  <c r="U257" i="7"/>
  <c r="H258" i="7"/>
  <c r="U258" i="7"/>
  <c r="H259" i="7"/>
  <c r="U259" i="7"/>
  <c r="H260" i="7"/>
  <c r="U260" i="7"/>
  <c r="H261" i="7"/>
  <c r="U261" i="7"/>
  <c r="H262" i="7"/>
  <c r="U262" i="7"/>
  <c r="H263" i="7"/>
  <c r="U263" i="7"/>
  <c r="H264" i="7"/>
  <c r="U264" i="7"/>
  <c r="H265" i="7"/>
  <c r="U265" i="7"/>
  <c r="U266" i="7"/>
  <c r="U267" i="7"/>
  <c r="H268" i="7"/>
  <c r="U268" i="7"/>
  <c r="H269" i="7"/>
  <c r="U269" i="7"/>
  <c r="H270" i="7"/>
  <c r="U270" i="7"/>
  <c r="H271" i="7"/>
  <c r="U271" i="7"/>
  <c r="H272" i="7"/>
  <c r="U272" i="7"/>
  <c r="H273" i="7"/>
  <c r="U273" i="7"/>
  <c r="H274" i="7"/>
  <c r="U274" i="7"/>
  <c r="H277" i="7"/>
  <c r="U277" i="7"/>
  <c r="H278" i="7"/>
  <c r="U278" i="7"/>
  <c r="H279" i="7"/>
  <c r="U279" i="7"/>
  <c r="H280" i="7"/>
  <c r="U280" i="7"/>
  <c r="H281" i="7"/>
  <c r="U281" i="7"/>
  <c r="H282" i="7"/>
  <c r="U282" i="7"/>
  <c r="H283" i="7"/>
  <c r="U283" i="7"/>
  <c r="H284" i="7"/>
  <c r="U284" i="7"/>
  <c r="H285" i="7"/>
  <c r="U285" i="7"/>
  <c r="H286" i="7"/>
  <c r="U286" i="7"/>
  <c r="H290" i="7"/>
  <c r="U290" i="7"/>
  <c r="H291" i="7"/>
  <c r="U291" i="7"/>
  <c r="H292" i="7"/>
  <c r="U292" i="7"/>
  <c r="H293" i="7"/>
  <c r="U293" i="7"/>
  <c r="H294" i="7"/>
  <c r="U294" i="7"/>
  <c r="H295" i="7"/>
  <c r="U295" i="7"/>
  <c r="H296" i="7"/>
  <c r="U296" i="7"/>
  <c r="H297" i="7"/>
  <c r="U297" i="7"/>
  <c r="H356" i="7"/>
  <c r="U356" i="7"/>
  <c r="H301" i="7"/>
  <c r="U301" i="7"/>
  <c r="H302" i="7"/>
  <c r="U302" i="7"/>
  <c r="H304" i="7"/>
  <c r="U304" i="7"/>
  <c r="H305" i="7"/>
  <c r="U305" i="7"/>
  <c r="H306" i="7"/>
  <c r="U306" i="7"/>
  <c r="H307" i="7"/>
  <c r="U307" i="7"/>
  <c r="H308" i="7"/>
  <c r="U308" i="7"/>
  <c r="H309" i="7"/>
  <c r="U309" i="7"/>
  <c r="H315" i="7"/>
  <c r="U315" i="7"/>
  <c r="H316" i="7"/>
  <c r="U316" i="7"/>
  <c r="H317" i="7"/>
  <c r="U317" i="7"/>
  <c r="H318" i="7"/>
  <c r="U318" i="7"/>
  <c r="H319" i="7"/>
  <c r="U319" i="7"/>
  <c r="H320" i="7"/>
  <c r="U320" i="7"/>
  <c r="H321" i="7"/>
  <c r="U321" i="7"/>
  <c r="H322" i="7"/>
  <c r="U322" i="7"/>
  <c r="H328" i="7"/>
  <c r="U328" i="7"/>
  <c r="H329" i="7"/>
  <c r="U329" i="7"/>
  <c r="H330" i="7"/>
  <c r="U330" i="7"/>
  <c r="H331" i="7"/>
  <c r="U331" i="7"/>
  <c r="H332" i="7"/>
  <c r="U332" i="7"/>
  <c r="H344" i="7"/>
  <c r="U344" i="7"/>
  <c r="H345" i="7"/>
  <c r="U345" i="7"/>
  <c r="H346" i="7"/>
  <c r="U346" i="7"/>
  <c r="H347" i="7"/>
  <c r="U347" i="7"/>
  <c r="H348" i="7"/>
  <c r="U348" i="7"/>
  <c r="H349" i="7"/>
  <c r="U349" i="7"/>
  <c r="H350" i="7"/>
  <c r="U350" i="7"/>
  <c r="H351" i="7"/>
  <c r="U351" i="7"/>
  <c r="H352" i="7"/>
  <c r="U352" i="7"/>
  <c r="H353" i="7"/>
  <c r="U353" i="7"/>
  <c r="H354" i="7"/>
  <c r="U354" i="7"/>
  <c r="H362" i="7"/>
  <c r="U362" i="7"/>
  <c r="H363" i="7"/>
  <c r="U363" i="7"/>
  <c r="H364" i="7"/>
  <c r="U364" i="7"/>
  <c r="H365" i="7"/>
  <c r="U365" i="7"/>
  <c r="H366" i="7"/>
  <c r="U366" i="7"/>
  <c r="H367" i="7"/>
  <c r="U367" i="7"/>
  <c r="H368" i="7"/>
  <c r="U368" i="7"/>
  <c r="H369" i="7"/>
  <c r="U369" i="7"/>
  <c r="H370" i="7"/>
  <c r="U370" i="7"/>
  <c r="H371" i="7"/>
  <c r="U371" i="7"/>
  <c r="H372" i="7"/>
  <c r="U372" i="7"/>
  <c r="H373" i="7"/>
  <c r="U373" i="7"/>
  <c r="H374" i="7"/>
  <c r="U374" i="7"/>
  <c r="H375" i="7"/>
  <c r="U375" i="7"/>
  <c r="H376" i="7"/>
  <c r="U376" i="7"/>
  <c r="H377" i="7"/>
  <c r="U377" i="7"/>
  <c r="H378" i="7"/>
  <c r="U378" i="7"/>
  <c r="H379" i="7"/>
  <c r="U379" i="7"/>
  <c r="H380" i="7"/>
  <c r="U380" i="7"/>
  <c r="H381" i="7"/>
  <c r="U381" i="7"/>
  <c r="H382" i="7"/>
  <c r="U382" i="7"/>
  <c r="H383" i="7"/>
  <c r="U383" i="7"/>
  <c r="H384" i="7"/>
  <c r="U384" i="7"/>
  <c r="H385" i="7"/>
  <c r="U385" i="7"/>
  <c r="H386" i="7"/>
  <c r="U386" i="7"/>
  <c r="H387" i="7"/>
  <c r="U387" i="7"/>
  <c r="H388" i="7"/>
  <c r="U388" i="7"/>
  <c r="H389" i="7"/>
  <c r="U389" i="7"/>
  <c r="H390" i="7"/>
  <c r="U390" i="7"/>
  <c r="H391" i="7"/>
  <c r="U391" i="7"/>
  <c r="H392" i="7"/>
  <c r="U392" i="7"/>
  <c r="H393" i="7"/>
  <c r="U393" i="7"/>
  <c r="H394" i="7"/>
  <c r="U394" i="7"/>
  <c r="H395" i="7"/>
  <c r="U395" i="7"/>
  <c r="H396" i="7"/>
  <c r="U396" i="7"/>
  <c r="H397" i="7"/>
  <c r="U397" i="7"/>
  <c r="H398" i="7"/>
  <c r="U398" i="7"/>
  <c r="H399" i="7"/>
  <c r="U399" i="7"/>
  <c r="H400" i="7"/>
  <c r="U400" i="7"/>
  <c r="H401" i="7"/>
  <c r="U401" i="7"/>
  <c r="H402" i="7"/>
  <c r="U402" i="7"/>
  <c r="H403" i="7"/>
  <c r="U403" i="7"/>
  <c r="H404" i="7"/>
  <c r="U404" i="7"/>
  <c r="H405" i="7"/>
  <c r="U405" i="7"/>
  <c r="H406" i="7"/>
  <c r="U406" i="7"/>
  <c r="H407" i="7"/>
  <c r="U407" i="7"/>
  <c r="H408" i="7"/>
  <c r="U408" i="7"/>
  <c r="H409" i="7"/>
  <c r="U409" i="7"/>
  <c r="H410" i="7"/>
  <c r="U410" i="7"/>
  <c r="H411" i="7"/>
  <c r="U411" i="7"/>
  <c r="H412" i="7"/>
  <c r="U412" i="7"/>
  <c r="H414" i="7"/>
  <c r="U414" i="7"/>
  <c r="H415" i="7"/>
  <c r="U415" i="7"/>
  <c r="H417" i="7"/>
  <c r="U417" i="7"/>
  <c r="H418" i="7"/>
  <c r="U418" i="7"/>
  <c r="H443" i="7"/>
  <c r="U443" i="7"/>
  <c r="H444" i="7"/>
  <c r="U444" i="7"/>
  <c r="H445" i="7"/>
  <c r="U445" i="7"/>
  <c r="H446" i="7"/>
  <c r="U446" i="7"/>
  <c r="H447" i="7"/>
  <c r="U447" i="7"/>
  <c r="H448" i="7"/>
  <c r="U448" i="7"/>
  <c r="H450" i="7"/>
  <c r="U450" i="7"/>
  <c r="H451" i="7"/>
  <c r="U451" i="7"/>
  <c r="H452" i="7"/>
  <c r="U452" i="7"/>
  <c r="H453" i="7"/>
  <c r="U453" i="7"/>
  <c r="H470" i="7"/>
  <c r="U470" i="7"/>
  <c r="H471" i="7"/>
  <c r="U471" i="7"/>
  <c r="H472" i="7"/>
  <c r="U472" i="7"/>
  <c r="H473" i="7"/>
  <c r="U473" i="7"/>
  <c r="H474" i="7"/>
  <c r="U474" i="7"/>
  <c r="H475" i="7"/>
  <c r="U475" i="7"/>
  <c r="H476" i="7"/>
  <c r="U476" i="7"/>
  <c r="H477" i="7"/>
  <c r="U477" i="7"/>
  <c r="H478" i="7"/>
  <c r="U478" i="7"/>
  <c r="H479" i="7"/>
  <c r="U479" i="7"/>
  <c r="H480" i="7"/>
  <c r="U480" i="7"/>
  <c r="H481" i="7"/>
  <c r="U481" i="7"/>
  <c r="H482" i="7"/>
  <c r="U482" i="7"/>
  <c r="H483" i="7"/>
  <c r="U483" i="7"/>
  <c r="H484" i="7"/>
  <c r="U484" i="7"/>
  <c r="H485" i="7"/>
  <c r="U485" i="7"/>
  <c r="H486" i="7"/>
  <c r="U486" i="7"/>
  <c r="H487" i="7"/>
  <c r="U487" i="7"/>
  <c r="H488" i="7"/>
  <c r="U488" i="7"/>
  <c r="H489" i="7"/>
  <c r="U489" i="7"/>
  <c r="H490" i="7"/>
  <c r="U490" i="7"/>
  <c r="H491" i="7"/>
  <c r="U491" i="7"/>
  <c r="H492" i="7"/>
  <c r="U492" i="7"/>
  <c r="H493" i="7"/>
  <c r="U493" i="7"/>
  <c r="H494" i="7"/>
  <c r="U494" i="7"/>
  <c r="H495" i="7"/>
  <c r="U495" i="7"/>
  <c r="H496" i="7"/>
  <c r="U496" i="7"/>
  <c r="H497" i="7"/>
  <c r="U497" i="7"/>
  <c r="H498" i="7"/>
  <c r="U498" i="7"/>
  <c r="H499" i="7"/>
  <c r="U499" i="7"/>
  <c r="H500" i="7"/>
  <c r="U500" i="7"/>
  <c r="H501" i="7"/>
  <c r="U501" i="7"/>
  <c r="H502" i="7"/>
  <c r="U502" i="7"/>
  <c r="H503" i="7"/>
  <c r="U503" i="7"/>
  <c r="H504" i="7"/>
  <c r="U504" i="7"/>
  <c r="H505" i="7"/>
  <c r="U505" i="7"/>
  <c r="H506" i="7"/>
  <c r="U506" i="7"/>
  <c r="H507" i="7"/>
  <c r="U507" i="7"/>
  <c r="H508" i="7"/>
  <c r="U508" i="7"/>
  <c r="H509" i="7"/>
  <c r="U509" i="7"/>
  <c r="H510" i="7"/>
  <c r="U510" i="7"/>
  <c r="H511" i="7"/>
  <c r="U511" i="7"/>
  <c r="H512" i="7"/>
  <c r="U512" i="7"/>
  <c r="H513" i="7"/>
  <c r="U513" i="7"/>
  <c r="H514" i="7"/>
  <c r="U514" i="7"/>
  <c r="H515" i="7"/>
  <c r="U515" i="7"/>
  <c r="H516" i="7"/>
  <c r="U516" i="7"/>
  <c r="H517" i="7"/>
  <c r="U517" i="7"/>
  <c r="H518" i="7"/>
  <c r="U518" i="7"/>
  <c r="H520" i="7"/>
  <c r="U520" i="7"/>
  <c r="H521" i="7"/>
  <c r="U521" i="7"/>
  <c r="H522" i="7"/>
  <c r="U522" i="7"/>
  <c r="H523" i="7"/>
  <c r="U523" i="7"/>
  <c r="H524" i="7"/>
  <c r="U524" i="7"/>
  <c r="H525" i="7"/>
  <c r="U525" i="7"/>
  <c r="H526" i="7"/>
  <c r="U526" i="7"/>
  <c r="H527" i="7"/>
  <c r="U527" i="7"/>
  <c r="H528" i="7"/>
  <c r="U528" i="7"/>
  <c r="H529" i="7"/>
  <c r="U529" i="7"/>
  <c r="H114" i="7"/>
  <c r="U114" i="7"/>
  <c r="H530" i="7"/>
  <c r="U530" i="7"/>
  <c r="H531" i="7"/>
  <c r="U531" i="7"/>
  <c r="H532" i="7"/>
  <c r="U532" i="7"/>
  <c r="H533" i="7"/>
  <c r="U533" i="7"/>
  <c r="H534" i="7"/>
  <c r="U534" i="7"/>
  <c r="H535" i="7"/>
  <c r="U535" i="7"/>
  <c r="H536" i="7"/>
  <c r="U536" i="7"/>
  <c r="H537" i="7"/>
  <c r="U537" i="7"/>
  <c r="H538" i="7"/>
  <c r="U538" i="7"/>
  <c r="H539" i="7"/>
  <c r="U539" i="7"/>
  <c r="H540" i="7"/>
  <c r="U540" i="7"/>
  <c r="H541" i="7"/>
  <c r="U541" i="7"/>
  <c r="H542" i="7"/>
  <c r="U542" i="7"/>
  <c r="H543" i="7"/>
  <c r="U543" i="7"/>
  <c r="H544" i="7"/>
  <c r="U544" i="7"/>
  <c r="H545" i="7"/>
  <c r="U545" i="7"/>
  <c r="H546" i="7"/>
  <c r="U546" i="7"/>
  <c r="H547" i="7"/>
  <c r="U547" i="7"/>
  <c r="H548" i="7"/>
  <c r="U548" i="7"/>
  <c r="H549" i="7"/>
  <c r="U549" i="7"/>
  <c r="H550" i="7"/>
  <c r="U550" i="7"/>
  <c r="H551" i="7"/>
  <c r="U551" i="7"/>
  <c r="H552" i="7"/>
  <c r="U552" i="7"/>
  <c r="H553" i="7"/>
  <c r="U553" i="7"/>
  <c r="H554" i="7"/>
  <c r="U554" i="7"/>
  <c r="H555" i="7"/>
  <c r="U555" i="7"/>
  <c r="H556" i="7"/>
  <c r="U556" i="7"/>
  <c r="H557" i="7"/>
  <c r="U557" i="7"/>
  <c r="H558" i="7"/>
  <c r="U558" i="7"/>
  <c r="H559" i="7"/>
  <c r="U559" i="7"/>
  <c r="H560" i="7"/>
  <c r="U560" i="7"/>
  <c r="H561" i="7"/>
  <c r="U561" i="7"/>
  <c r="H562" i="7"/>
  <c r="U562" i="7"/>
  <c r="H563" i="7"/>
  <c r="U563" i="7"/>
  <c r="H564" i="7"/>
  <c r="U564" i="7"/>
  <c r="H565" i="7"/>
  <c r="U565" i="7"/>
  <c r="H566" i="7"/>
  <c r="U566" i="7"/>
  <c r="H567" i="7"/>
  <c r="U567" i="7"/>
  <c r="H579" i="7"/>
  <c r="U579" i="7"/>
  <c r="H580" i="7"/>
  <c r="U580" i="7"/>
  <c r="H581" i="7"/>
  <c r="U581" i="7"/>
  <c r="H582" i="7"/>
  <c r="U582" i="7"/>
  <c r="H583" i="7"/>
  <c r="U583" i="7"/>
  <c r="H584" i="7"/>
  <c r="U584" i="7"/>
  <c r="H585" i="7"/>
  <c r="U585" i="7"/>
  <c r="H586" i="7"/>
  <c r="U586" i="7"/>
  <c r="H587" i="7"/>
  <c r="U587" i="7"/>
  <c r="H588" i="7"/>
  <c r="U588" i="7"/>
  <c r="H589" i="7"/>
  <c r="U589" i="7"/>
  <c r="H590" i="7"/>
  <c r="U590" i="7"/>
  <c r="H591" i="7"/>
  <c r="U591" i="7"/>
  <c r="H598" i="7"/>
  <c r="U598" i="7"/>
  <c r="H599" i="7"/>
  <c r="U599" i="7"/>
  <c r="H600" i="7"/>
  <c r="U600" i="7"/>
  <c r="H601" i="7"/>
  <c r="U601" i="7"/>
  <c r="H602" i="7"/>
  <c r="U602" i="7"/>
  <c r="H603" i="7"/>
  <c r="U603" i="7"/>
  <c r="H604" i="7"/>
  <c r="U604" i="7"/>
  <c r="H605" i="7"/>
  <c r="U605" i="7"/>
  <c r="H606" i="7"/>
  <c r="U606" i="7"/>
  <c r="H607" i="7"/>
  <c r="U607" i="7"/>
  <c r="H608" i="7"/>
  <c r="U608" i="7"/>
  <c r="H609" i="7"/>
  <c r="U609" i="7"/>
  <c r="H610" i="7"/>
  <c r="U610" i="7"/>
  <c r="H611" i="7"/>
  <c r="U611" i="7"/>
  <c r="H612" i="7"/>
  <c r="U612" i="7"/>
  <c r="H613" i="7"/>
  <c r="U613" i="7"/>
  <c r="H614" i="7"/>
  <c r="U614" i="7"/>
  <c r="H615" i="7"/>
  <c r="U615" i="7"/>
  <c r="H616" i="7"/>
  <c r="U616" i="7"/>
  <c r="H617" i="7"/>
  <c r="U617" i="7"/>
  <c r="H618" i="7"/>
  <c r="U618" i="7"/>
  <c r="H619" i="7"/>
  <c r="U619" i="7"/>
  <c r="H620" i="7"/>
  <c r="U620" i="7"/>
  <c r="H621" i="7"/>
  <c r="U621" i="7"/>
  <c r="H622" i="7"/>
  <c r="U622" i="7"/>
  <c r="H623" i="7"/>
  <c r="U623" i="7"/>
  <c r="H624" i="7"/>
  <c r="U624" i="7"/>
  <c r="H625" i="7"/>
  <c r="U625" i="7"/>
  <c r="H626" i="7"/>
  <c r="U626" i="7"/>
  <c r="H627" i="7"/>
  <c r="U627" i="7"/>
  <c r="H628" i="7"/>
  <c r="U628" i="7"/>
  <c r="H629" i="7"/>
  <c r="U629" i="7"/>
  <c r="H630" i="7"/>
  <c r="U630" i="7"/>
  <c r="H632" i="7"/>
  <c r="U632" i="7"/>
  <c r="H55" i="7"/>
  <c r="U55" i="7"/>
  <c r="H519" i="7"/>
  <c r="U519" i="7"/>
  <c r="Y7" i="7"/>
  <c r="Y8" i="7"/>
  <c r="Y9" i="7"/>
  <c r="Y355" i="7"/>
  <c r="Y10" i="7"/>
  <c r="Y11" i="7"/>
  <c r="Y12" i="7"/>
  <c r="Y13" i="7"/>
  <c r="Y14" i="7"/>
  <c r="Y15" i="7"/>
  <c r="Y16" i="7"/>
  <c r="Y17" i="7"/>
  <c r="Y18" i="7"/>
  <c r="Y19" i="7"/>
  <c r="Y20" i="7"/>
  <c r="Y21" i="7"/>
  <c r="Y22" i="7"/>
  <c r="Y23" i="7"/>
  <c r="Y24" i="7"/>
  <c r="Y25" i="7"/>
  <c r="Y26" i="7"/>
  <c r="Y27" i="7"/>
  <c r="Y28" i="7"/>
  <c r="Y29" i="7"/>
  <c r="Y30" i="7"/>
  <c r="Y31" i="7"/>
  <c r="Y32" i="7"/>
  <c r="Y33" i="7"/>
  <c r="Y34" i="7"/>
  <c r="Y35" i="7"/>
  <c r="H36" i="7"/>
  <c r="Y36" i="7"/>
  <c r="Y37" i="7"/>
  <c r="Y38" i="7"/>
  <c r="Y39" i="7"/>
  <c r="Y40" i="7"/>
  <c r="Y41" i="7"/>
  <c r="Y42" i="7"/>
  <c r="Y43" i="7"/>
  <c r="Y56" i="7"/>
  <c r="Y44" i="7"/>
  <c r="Y45" i="7"/>
  <c r="Y46" i="7"/>
  <c r="Y47" i="7"/>
  <c r="Y48" i="7"/>
  <c r="Y115" i="7"/>
  <c r="Y50" i="7"/>
  <c r="Y51" i="7"/>
  <c r="Y52" i="7"/>
  <c r="Y53" i="7"/>
  <c r="Y57" i="7"/>
  <c r="Y58" i="7"/>
  <c r="Y59" i="7"/>
  <c r="Y60" i="7"/>
  <c r="Y61" i="7"/>
  <c r="Y62" i="7"/>
  <c r="Y63" i="7"/>
  <c r="Y64" i="7"/>
  <c r="Y65" i="7"/>
  <c r="Y66" i="7"/>
  <c r="Y67" i="7"/>
  <c r="Y68" i="7"/>
  <c r="Y69" i="7"/>
  <c r="Y70" i="7"/>
  <c r="Y71" i="7"/>
  <c r="Y72" i="7"/>
  <c r="Y73" i="7"/>
  <c r="Y74" i="7"/>
  <c r="Y75" i="7"/>
  <c r="Y76" i="7"/>
  <c r="Y77" i="7"/>
  <c r="Y78" i="7"/>
  <c r="Y79" i="7"/>
  <c r="Y80" i="7"/>
  <c r="Y81" i="7"/>
  <c r="Y82" i="7"/>
  <c r="Y83" i="7"/>
  <c r="Y54" i="7"/>
  <c r="Y84" i="7"/>
  <c r="Y85" i="7"/>
  <c r="Y86" i="7"/>
  <c r="Y87" i="7"/>
  <c r="Y88" i="7"/>
  <c r="Y89" i="7"/>
  <c r="Y90" i="7"/>
  <c r="Y91" i="7"/>
  <c r="Y92" i="7"/>
  <c r="Y93" i="7"/>
  <c r="Y94" i="7"/>
  <c r="Y95" i="7"/>
  <c r="Y96" i="7"/>
  <c r="Y97" i="7"/>
  <c r="Y98" i="7"/>
  <c r="Y99" i="7"/>
  <c r="Y100" i="7"/>
  <c r="Y101" i="7"/>
  <c r="Y102" i="7"/>
  <c r="Y103" i="7"/>
  <c r="Y104" i="7"/>
  <c r="Y105" i="7"/>
  <c r="Y106" i="7"/>
  <c r="Y107" i="7"/>
  <c r="Y108" i="7"/>
  <c r="Y109" i="7"/>
  <c r="Y110" i="7"/>
  <c r="Y111" i="7"/>
  <c r="Y112" i="7"/>
  <c r="Y116" i="7"/>
  <c r="Y117" i="7"/>
  <c r="Y118" i="7"/>
  <c r="Y119" i="7"/>
  <c r="Y120" i="7"/>
  <c r="Y121" i="7"/>
  <c r="Y122" i="7"/>
  <c r="Y123" i="7"/>
  <c r="Y124" i="7"/>
  <c r="Y125" i="7"/>
  <c r="Y126" i="7"/>
  <c r="Y127" i="7"/>
  <c r="Y128" i="7"/>
  <c r="Y129" i="7"/>
  <c r="Y130" i="7"/>
  <c r="Y131" i="7"/>
  <c r="Y132" i="7"/>
  <c r="Y133" i="7"/>
  <c r="Y134" i="7"/>
  <c r="Y135" i="7"/>
  <c r="Y136" i="7"/>
  <c r="Y137" i="7"/>
  <c r="Y138" i="7"/>
  <c r="Y139" i="7"/>
  <c r="Y140" i="7"/>
  <c r="Y141" i="7"/>
  <c r="Y142" i="7"/>
  <c r="Y143" i="7"/>
  <c r="Y144" i="7"/>
  <c r="Y145" i="7"/>
  <c r="Y146" i="7"/>
  <c r="Y147" i="7"/>
  <c r="Y148" i="7"/>
  <c r="Y149" i="7"/>
  <c r="Y152" i="7"/>
  <c r="Y153" i="7"/>
  <c r="Y154" i="7"/>
  <c r="Y155" i="7"/>
  <c r="Y156" i="7"/>
  <c r="Y157" i="7"/>
  <c r="Y158" i="7"/>
  <c r="Y159" i="7"/>
  <c r="Y160" i="7"/>
  <c r="Y161" i="7"/>
  <c r="Y162" i="7"/>
  <c r="Y163" i="7"/>
  <c r="Y164" i="7"/>
  <c r="Y165" i="7"/>
  <c r="Y166" i="7"/>
  <c r="Y167" i="7"/>
  <c r="Y168" i="7"/>
  <c r="Y169" i="7"/>
  <c r="Y170" i="7"/>
  <c r="Y171" i="7"/>
  <c r="Y172" i="7"/>
  <c r="Y173" i="7"/>
  <c r="Y174" i="7"/>
  <c r="Y175" i="7"/>
  <c r="Y176" i="7"/>
  <c r="Y177" i="7"/>
  <c r="Y178" i="7"/>
  <c r="Y179" i="7"/>
  <c r="Y180" i="7"/>
  <c r="Y181" i="7"/>
  <c r="Y182" i="7"/>
  <c r="Y183" i="7"/>
  <c r="Y184" i="7"/>
  <c r="Y185" i="7"/>
  <c r="Y186" i="7"/>
  <c r="Y150" i="7"/>
  <c r="Y187" i="7"/>
  <c r="Y188" i="7"/>
  <c r="Y189" i="7"/>
  <c r="Y190" i="7"/>
  <c r="Y191" i="7"/>
  <c r="Y113" i="7"/>
  <c r="Y192" i="7"/>
  <c r="Y193" i="7"/>
  <c r="Y194" i="7"/>
  <c r="Y195" i="7"/>
  <c r="Y151" i="7"/>
  <c r="Y196" i="7"/>
  <c r="Y197" i="7"/>
  <c r="Y198" i="7"/>
  <c r="Y199" i="7"/>
  <c r="Y200" i="7"/>
  <c r="Y201" i="7"/>
  <c r="Y202" i="7"/>
  <c r="Y203" i="7"/>
  <c r="Y204" i="7"/>
  <c r="Y205" i="7"/>
  <c r="Y206" i="7"/>
  <c r="Y207" i="7"/>
  <c r="Y208" i="7"/>
  <c r="Y209" i="7"/>
  <c r="Y210" i="7"/>
  <c r="Y211" i="7"/>
  <c r="Y212" i="7"/>
  <c r="Y213" i="7"/>
  <c r="Y214" i="7"/>
  <c r="Y215" i="7"/>
  <c r="Y216" i="7"/>
  <c r="Y217" i="7"/>
  <c r="Y218" i="7"/>
  <c r="Y219" i="7"/>
  <c r="Y220" i="7"/>
  <c r="Y221" i="7"/>
  <c r="Y222" i="7"/>
  <c r="Y223" i="7"/>
  <c r="Y224" i="7"/>
  <c r="Y225" i="7"/>
  <c r="Y226" i="7"/>
  <c r="Y227" i="7"/>
  <c r="Y228" i="7"/>
  <c r="Y229" i="7"/>
  <c r="Y230" i="7"/>
  <c r="Y231" i="7"/>
  <c r="Y232" i="7"/>
  <c r="Y233" i="7"/>
  <c r="Y234" i="7"/>
  <c r="Y235" i="7"/>
  <c r="Y236" i="7"/>
  <c r="Y237" i="7"/>
  <c r="Y238" i="7"/>
  <c r="Y239" i="7"/>
  <c r="Y240" i="7"/>
  <c r="Y241" i="7"/>
  <c r="Y242" i="7"/>
  <c r="Y243" i="7"/>
  <c r="Y244" i="7"/>
  <c r="Y245" i="7"/>
  <c r="Y246" i="7"/>
  <c r="Y247" i="7"/>
  <c r="Y248" i="7"/>
  <c r="Y249" i="7"/>
  <c r="Y250" i="7"/>
  <c r="Y251" i="7"/>
  <c r="Y252" i="7"/>
  <c r="Y253" i="7"/>
  <c r="Y254" i="7"/>
  <c r="Y255" i="7"/>
  <c r="Y256" i="7"/>
  <c r="Y257" i="7"/>
  <c r="Y258" i="7"/>
  <c r="Y259" i="7"/>
  <c r="Y260" i="7"/>
  <c r="Y261" i="7"/>
  <c r="Y262" i="7"/>
  <c r="Y263" i="7"/>
  <c r="Y264" i="7"/>
  <c r="Y265" i="7"/>
  <c r="Y268" i="7"/>
  <c r="Y269" i="7"/>
  <c r="Y270" i="7"/>
  <c r="Y271" i="7"/>
  <c r="Y272" i="7"/>
  <c r="Y273" i="7"/>
  <c r="Y274" i="7"/>
  <c r="Y275" i="7"/>
  <c r="Y276" i="7"/>
  <c r="Y277" i="7"/>
  <c r="Y278" i="7"/>
  <c r="Y279" i="7"/>
  <c r="Y280" i="7"/>
  <c r="Y281" i="7"/>
  <c r="Y282" i="7"/>
  <c r="Y283" i="7"/>
  <c r="Y284" i="7"/>
  <c r="Y285" i="7"/>
  <c r="Y286" i="7"/>
  <c r="Y287" i="7"/>
  <c r="Y288" i="7"/>
  <c r="Y289" i="7"/>
  <c r="Y290" i="7"/>
  <c r="Y291" i="7"/>
  <c r="Y292" i="7"/>
  <c r="Y293" i="7"/>
  <c r="Y294" i="7"/>
  <c r="Y295" i="7"/>
  <c r="Y296" i="7"/>
  <c r="Y297" i="7"/>
  <c r="Y356" i="7"/>
  <c r="Y298" i="7"/>
  <c r="Y299" i="7"/>
  <c r="Y300" i="7"/>
  <c r="Y301" i="7"/>
  <c r="Y302" i="7"/>
  <c r="Y303" i="7"/>
  <c r="Y304" i="7"/>
  <c r="Y305" i="7"/>
  <c r="Y306" i="7"/>
  <c r="Y307" i="7"/>
  <c r="Y308" i="7"/>
  <c r="Y309" i="7"/>
  <c r="Y310" i="7"/>
  <c r="Y311" i="7"/>
  <c r="Y312" i="7"/>
  <c r="Y313" i="7"/>
  <c r="Y314" i="7"/>
  <c r="Y315" i="7"/>
  <c r="Y316" i="7"/>
  <c r="Y317" i="7"/>
  <c r="Y318" i="7"/>
  <c r="Y319" i="7"/>
  <c r="Y320" i="7"/>
  <c r="Y321" i="7"/>
  <c r="Y322" i="7"/>
  <c r="Y323" i="7"/>
  <c r="Y324" i="7"/>
  <c r="Y325" i="7"/>
  <c r="Y326" i="7"/>
  <c r="Y327" i="7"/>
  <c r="Y328" i="7"/>
  <c r="Y329" i="7"/>
  <c r="Y330" i="7"/>
  <c r="Y331" i="7"/>
  <c r="Y332" i="7"/>
  <c r="Y333" i="7"/>
  <c r="Y334" i="7"/>
  <c r="Y335" i="7"/>
  <c r="Y336" i="7"/>
  <c r="Y337" i="7"/>
  <c r="Y338" i="7"/>
  <c r="Y339" i="7"/>
  <c r="Y340" i="7"/>
  <c r="Y341" i="7"/>
  <c r="Y342" i="7"/>
  <c r="Y343" i="7"/>
  <c r="Y344" i="7"/>
  <c r="Y345" i="7"/>
  <c r="Y346" i="7"/>
  <c r="Y347" i="7"/>
  <c r="Y348" i="7"/>
  <c r="Y349" i="7"/>
  <c r="Y350" i="7"/>
  <c r="Y351" i="7"/>
  <c r="Y352" i="7"/>
  <c r="Y353" i="7"/>
  <c r="Y354" i="7"/>
  <c r="Y357" i="7"/>
  <c r="Y358" i="7"/>
  <c r="Y359" i="7"/>
  <c r="Y360" i="7"/>
  <c r="Y361" i="7"/>
  <c r="Y362" i="7"/>
  <c r="Y363" i="7"/>
  <c r="Y364" i="7"/>
  <c r="Y365" i="7"/>
  <c r="Y366" i="7"/>
  <c r="Y367" i="7"/>
  <c r="Y368" i="7"/>
  <c r="Y369" i="7"/>
  <c r="Y370" i="7"/>
  <c r="Y371" i="7"/>
  <c r="Y372" i="7"/>
  <c r="Y373" i="7"/>
  <c r="Y374" i="7"/>
  <c r="Y375" i="7"/>
  <c r="Y376" i="7"/>
  <c r="Y377" i="7"/>
  <c r="Y378" i="7"/>
  <c r="Y379" i="7"/>
  <c r="Y380" i="7"/>
  <c r="Y381" i="7"/>
  <c r="Y382" i="7"/>
  <c r="Y383" i="7"/>
  <c r="Y384" i="7"/>
  <c r="Y385" i="7"/>
  <c r="Y386" i="7"/>
  <c r="Y387" i="7"/>
  <c r="Y388" i="7"/>
  <c r="Y389" i="7"/>
  <c r="Y390" i="7"/>
  <c r="Y391" i="7"/>
  <c r="Y392" i="7"/>
  <c r="Y393" i="7"/>
  <c r="Y394" i="7"/>
  <c r="Y395" i="7"/>
  <c r="Y396" i="7"/>
  <c r="Y397" i="7"/>
  <c r="Y398" i="7"/>
  <c r="Y399" i="7"/>
  <c r="Y400" i="7"/>
  <c r="Y401" i="7"/>
  <c r="Y402" i="7"/>
  <c r="Y403" i="7"/>
  <c r="Y404" i="7"/>
  <c r="Y405" i="7"/>
  <c r="Y406" i="7"/>
  <c r="Y407" i="7"/>
  <c r="Y408" i="7"/>
  <c r="Y409" i="7"/>
  <c r="Y410" i="7"/>
  <c r="Y411" i="7"/>
  <c r="Y412" i="7"/>
  <c r="Y413" i="7"/>
  <c r="Y414" i="7"/>
  <c r="Y415" i="7"/>
  <c r="Y416" i="7"/>
  <c r="Y417" i="7"/>
  <c r="Y418" i="7"/>
  <c r="Y419" i="7"/>
  <c r="Y420" i="7"/>
  <c r="Y421" i="7"/>
  <c r="Y422" i="7"/>
  <c r="Y423" i="7"/>
  <c r="Y424" i="7"/>
  <c r="Y425" i="7"/>
  <c r="Y426" i="7"/>
  <c r="Y427" i="7"/>
  <c r="Y428" i="7"/>
  <c r="Y429" i="7"/>
  <c r="Y430" i="7"/>
  <c r="Y431" i="7"/>
  <c r="Y433" i="7"/>
  <c r="Y434" i="7"/>
  <c r="Y435" i="7"/>
  <c r="Y436" i="7"/>
  <c r="Y437" i="7"/>
  <c r="Y439" i="7"/>
  <c r="Y440" i="7"/>
  <c r="Y441" i="7"/>
  <c r="Y443" i="7"/>
  <c r="Y444" i="7"/>
  <c r="Y445" i="7"/>
  <c r="Y446" i="7"/>
  <c r="Y447" i="7"/>
  <c r="Y448" i="7"/>
  <c r="Y449" i="7"/>
  <c r="Y450" i="7"/>
  <c r="Y451" i="7"/>
  <c r="Y452" i="7"/>
  <c r="Y453" i="7"/>
  <c r="Y454" i="7"/>
  <c r="Y456" i="7"/>
  <c r="Y457" i="7"/>
  <c r="Y458" i="7"/>
  <c r="Y459" i="7"/>
  <c r="Y460" i="7"/>
  <c r="Y461" i="7"/>
  <c r="Y462" i="7"/>
  <c r="Y463" i="7"/>
  <c r="Y464" i="7"/>
  <c r="Y465" i="7"/>
  <c r="Y467" i="7"/>
  <c r="Y468" i="7"/>
  <c r="Y469" i="7"/>
  <c r="Y470" i="7"/>
  <c r="Y471" i="7"/>
  <c r="Y472" i="7"/>
  <c r="Y473" i="7"/>
  <c r="Y474" i="7"/>
  <c r="Y475" i="7"/>
  <c r="Y476" i="7"/>
  <c r="Y477" i="7"/>
  <c r="Y478" i="7"/>
  <c r="Y479" i="7"/>
  <c r="Y480" i="7"/>
  <c r="Y481" i="7"/>
  <c r="Y482" i="7"/>
  <c r="Y483" i="7"/>
  <c r="Y484" i="7"/>
  <c r="Y485" i="7"/>
  <c r="Y486" i="7"/>
  <c r="Y487" i="7"/>
  <c r="Y488" i="7"/>
  <c r="Y489" i="7"/>
  <c r="Y490" i="7"/>
  <c r="Y491" i="7"/>
  <c r="Y492" i="7"/>
  <c r="Y493" i="7"/>
  <c r="Y494" i="7"/>
  <c r="Y495" i="7"/>
  <c r="Y496" i="7"/>
  <c r="Y497" i="7"/>
  <c r="Y498" i="7"/>
  <c r="Y499" i="7"/>
  <c r="Y500" i="7"/>
  <c r="Y501" i="7"/>
  <c r="Y502" i="7"/>
  <c r="Y503" i="7"/>
  <c r="Y504" i="7"/>
  <c r="Y505" i="7"/>
  <c r="Y506" i="7"/>
  <c r="Y507" i="7"/>
  <c r="Y508" i="7"/>
  <c r="Y509" i="7"/>
  <c r="Y510" i="7"/>
  <c r="Y511" i="7"/>
  <c r="Y512" i="7"/>
  <c r="Y513" i="7"/>
  <c r="Y514" i="7"/>
  <c r="Y515" i="7"/>
  <c r="Y516" i="7"/>
  <c r="Y517" i="7"/>
  <c r="Y518" i="7"/>
  <c r="Y520" i="7"/>
  <c r="Y521" i="7"/>
  <c r="Y522" i="7"/>
  <c r="Y523" i="7"/>
  <c r="Y524" i="7"/>
  <c r="Y525" i="7"/>
  <c r="Y526" i="7"/>
  <c r="Y527" i="7"/>
  <c r="Y528" i="7"/>
  <c r="Y529" i="7"/>
  <c r="Y114" i="7"/>
  <c r="Y530" i="7"/>
  <c r="Y531" i="7"/>
  <c r="Y532" i="7"/>
  <c r="Y533" i="7"/>
  <c r="Y534" i="7"/>
  <c r="Y535" i="7"/>
  <c r="Y536" i="7"/>
  <c r="Y537" i="7"/>
  <c r="Y538" i="7"/>
  <c r="Y539" i="7"/>
  <c r="Y540" i="7"/>
  <c r="Y541" i="7"/>
  <c r="Y542" i="7"/>
  <c r="Y543" i="7"/>
  <c r="Y544" i="7"/>
  <c r="Y545" i="7"/>
  <c r="Y546" i="7"/>
  <c r="Y547" i="7"/>
  <c r="Y548" i="7"/>
  <c r="Y549" i="7"/>
  <c r="Y550" i="7"/>
  <c r="Y551" i="7"/>
  <c r="Y552" i="7"/>
  <c r="Y553" i="7"/>
  <c r="Y554" i="7"/>
  <c r="Y555" i="7"/>
  <c r="Y556" i="7"/>
  <c r="Y557" i="7"/>
  <c r="Y558" i="7"/>
  <c r="Y559" i="7"/>
  <c r="Y560" i="7"/>
  <c r="Y561" i="7"/>
  <c r="Y562" i="7"/>
  <c r="Y563" i="7"/>
  <c r="Y564" i="7"/>
  <c r="Y565" i="7"/>
  <c r="Y566" i="7"/>
  <c r="Y567" i="7"/>
  <c r="Y568" i="7"/>
  <c r="Y569" i="7"/>
  <c r="Y570" i="7"/>
  <c r="Y571" i="7"/>
  <c r="Y572" i="7"/>
  <c r="Y573" i="7"/>
  <c r="Y574" i="7"/>
  <c r="Y575" i="7"/>
  <c r="Y576" i="7"/>
  <c r="Y577" i="7"/>
  <c r="Y578" i="7"/>
  <c r="Y579" i="7"/>
  <c r="Y580" i="7"/>
  <c r="Y581" i="7"/>
  <c r="Y582" i="7"/>
  <c r="Y583" i="7"/>
  <c r="Y584" i="7"/>
  <c r="Y585" i="7"/>
  <c r="Y586" i="7"/>
  <c r="Y587" i="7"/>
  <c r="Y588" i="7"/>
  <c r="Y589" i="7"/>
  <c r="Y590" i="7"/>
  <c r="Y591" i="7"/>
  <c r="Y592" i="7"/>
  <c r="Y593" i="7"/>
  <c r="Y594" i="7"/>
  <c r="Y595" i="7"/>
  <c r="Y596" i="7"/>
  <c r="Y597" i="7"/>
  <c r="Y598" i="7"/>
  <c r="Y599" i="7"/>
  <c r="Y600" i="7"/>
  <c r="Y601" i="7"/>
  <c r="Y602" i="7"/>
  <c r="Y603" i="7"/>
  <c r="Y604" i="7"/>
  <c r="Y605" i="7"/>
  <c r="Y606" i="7"/>
  <c r="Y607" i="7"/>
  <c r="Y608" i="7"/>
  <c r="Y609" i="7"/>
  <c r="Y610" i="7"/>
  <c r="Y611" i="7"/>
  <c r="Y612" i="7"/>
  <c r="Y613" i="7"/>
  <c r="Y614" i="7"/>
  <c r="Y615" i="7"/>
  <c r="Y616" i="7"/>
  <c r="Y617" i="7"/>
  <c r="Y618" i="7"/>
  <c r="Y619" i="7"/>
  <c r="Y620" i="7"/>
  <c r="Y621" i="7"/>
  <c r="Y622" i="7"/>
  <c r="Y623" i="7"/>
  <c r="Y624" i="7"/>
  <c r="Y625" i="7"/>
  <c r="Y626" i="7"/>
  <c r="Y627" i="7"/>
  <c r="Y628" i="7"/>
  <c r="Y629" i="7"/>
  <c r="Y630" i="7"/>
  <c r="Y631" i="7"/>
  <c r="Y632" i="7"/>
  <c r="Y55" i="7"/>
  <c r="Y519" i="7"/>
  <c r="H35" i="6"/>
  <c r="H6" i="6"/>
  <c r="L35" i="6"/>
  <c r="M35" i="6"/>
  <c r="K7" i="6"/>
  <c r="H7" i="6"/>
  <c r="L7" i="6"/>
  <c r="M7" i="6"/>
  <c r="K8" i="6"/>
  <c r="H8" i="6"/>
  <c r="L8" i="6"/>
  <c r="M8" i="6"/>
  <c r="K12" i="6"/>
  <c r="H12" i="6"/>
  <c r="L12" i="6"/>
  <c r="M12" i="6"/>
  <c r="K15" i="6"/>
  <c r="H15" i="6"/>
  <c r="L15" i="6"/>
  <c r="M15" i="6"/>
  <c r="K16" i="6"/>
  <c r="H16" i="6"/>
  <c r="L16" i="6"/>
  <c r="M16" i="6"/>
  <c r="F17" i="6"/>
  <c r="K17" i="6"/>
  <c r="H17" i="6"/>
  <c r="L17" i="6"/>
  <c r="M17" i="6"/>
  <c r="K21" i="6"/>
  <c r="H21" i="6"/>
  <c r="L21" i="6"/>
  <c r="M21" i="6"/>
  <c r="K22" i="6"/>
  <c r="H22" i="6"/>
  <c r="L22" i="6"/>
  <c r="M22" i="6"/>
  <c r="K23" i="6"/>
  <c r="H23" i="6"/>
  <c r="L23" i="6"/>
  <c r="M23" i="6"/>
  <c r="K26" i="6"/>
  <c r="H26" i="6"/>
  <c r="L26" i="6"/>
  <c r="M26" i="6"/>
  <c r="K27" i="6"/>
  <c r="H27" i="6"/>
  <c r="L27" i="6"/>
  <c r="M27" i="6"/>
  <c r="K28" i="6"/>
  <c r="H28" i="6"/>
  <c r="L28" i="6"/>
  <c r="M28" i="6"/>
  <c r="K29" i="6"/>
  <c r="H29" i="6"/>
  <c r="L29" i="6"/>
  <c r="M29" i="6"/>
  <c r="K30" i="6"/>
  <c r="H30" i="6"/>
  <c r="L30" i="6"/>
  <c r="M30" i="6"/>
  <c r="K31" i="6"/>
  <c r="H31" i="6"/>
  <c r="L31" i="6"/>
  <c r="M31" i="6"/>
  <c r="K32" i="6"/>
  <c r="H32" i="6"/>
  <c r="L32" i="6"/>
  <c r="M32" i="6"/>
  <c r="F33" i="6"/>
  <c r="K33" i="6"/>
  <c r="H33" i="6"/>
  <c r="L33" i="6"/>
  <c r="M33" i="6"/>
  <c r="K34" i="6"/>
  <c r="H34" i="6"/>
  <c r="L34" i="6"/>
  <c r="M34" i="6"/>
  <c r="F9" i="6"/>
  <c r="K9" i="6"/>
  <c r="H9" i="6"/>
  <c r="L9" i="6"/>
  <c r="M9" i="6"/>
  <c r="F10" i="6"/>
  <c r="K10" i="6"/>
  <c r="H10" i="6"/>
  <c r="L10" i="6"/>
  <c r="M10" i="6"/>
  <c r="F11" i="6"/>
  <c r="K11" i="6"/>
  <c r="H11" i="6"/>
  <c r="L11" i="6"/>
  <c r="M11" i="6"/>
  <c r="F13" i="6"/>
  <c r="K13" i="6"/>
  <c r="H13" i="6"/>
  <c r="L13" i="6"/>
  <c r="M13" i="6"/>
  <c r="F14" i="6"/>
  <c r="K14" i="6"/>
  <c r="H14" i="6"/>
  <c r="L14" i="6"/>
  <c r="M14" i="6"/>
  <c r="F18" i="6"/>
  <c r="K18" i="6"/>
  <c r="H18" i="6"/>
  <c r="L18" i="6"/>
  <c r="M18" i="6"/>
  <c r="K19" i="6"/>
  <c r="H19" i="6"/>
  <c r="L19" i="6"/>
  <c r="M19" i="6"/>
  <c r="F20" i="6"/>
  <c r="K20" i="6"/>
  <c r="H20" i="6"/>
  <c r="L20" i="6"/>
  <c r="M20" i="6"/>
  <c r="F24" i="6"/>
  <c r="K24" i="6"/>
  <c r="H24" i="6"/>
  <c r="L24" i="6"/>
  <c r="M24" i="6"/>
  <c r="F25" i="6"/>
  <c r="K25" i="6"/>
  <c r="H25" i="6"/>
  <c r="L25" i="6"/>
  <c r="M25" i="6"/>
  <c r="N35" i="6"/>
  <c r="N34" i="6"/>
  <c r="N33" i="6"/>
  <c r="N32" i="6"/>
  <c r="N31" i="6"/>
  <c r="N30" i="6"/>
  <c r="N29" i="6"/>
  <c r="N28" i="6"/>
  <c r="N27" i="6"/>
  <c r="N26" i="6"/>
  <c r="N25" i="6"/>
  <c r="N24" i="6"/>
  <c r="N23" i="6"/>
  <c r="N22" i="6"/>
  <c r="N21" i="6"/>
  <c r="N20" i="6"/>
  <c r="N19" i="6"/>
  <c r="N18" i="6"/>
  <c r="N17" i="6"/>
  <c r="N16" i="6"/>
  <c r="N15" i="6"/>
  <c r="N14" i="6"/>
  <c r="N13" i="6"/>
  <c r="N12" i="6"/>
  <c r="N11" i="6"/>
  <c r="N10" i="6"/>
  <c r="N9" i="6"/>
  <c r="N8" i="6"/>
  <c r="N7" i="6"/>
  <c r="V36" i="7"/>
  <c r="I519" i="7"/>
  <c r="Z519" i="7"/>
  <c r="Z598" i="9"/>
  <c r="Y598" i="9"/>
  <c r="BR619" i="3"/>
  <c r="E519" i="7"/>
  <c r="X519" i="7"/>
  <c r="X598" i="9"/>
  <c r="BP619" i="3"/>
  <c r="W598" i="9"/>
  <c r="V519" i="7"/>
  <c r="V598" i="9"/>
  <c r="U598" i="9"/>
  <c r="T519" i="7"/>
  <c r="T598" i="9"/>
  <c r="S598" i="9"/>
  <c r="R598" i="9"/>
  <c r="Q598" i="9"/>
  <c r="P598" i="9"/>
  <c r="O598" i="9"/>
  <c r="N598" i="9"/>
  <c r="M598" i="9"/>
  <c r="L598" i="9"/>
  <c r="K598" i="9"/>
  <c r="J598" i="9"/>
  <c r="I518" i="7"/>
  <c r="Z518" i="7"/>
  <c r="Z597" i="9"/>
  <c r="Y597" i="9"/>
  <c r="BR627" i="3"/>
  <c r="E518" i="7"/>
  <c r="X518" i="7"/>
  <c r="X597" i="9"/>
  <c r="BP627" i="3"/>
  <c r="W597" i="9"/>
  <c r="V518" i="7"/>
  <c r="V597" i="9"/>
  <c r="U597" i="9"/>
  <c r="T518" i="7"/>
  <c r="T597" i="9"/>
  <c r="S597" i="9"/>
  <c r="R597" i="9"/>
  <c r="Q597" i="9"/>
  <c r="P597" i="9"/>
  <c r="O597" i="9"/>
  <c r="N597" i="9"/>
  <c r="M597" i="9"/>
  <c r="L597" i="9"/>
  <c r="K597" i="9"/>
  <c r="J597" i="9"/>
  <c r="I517" i="7"/>
  <c r="Z517" i="7"/>
  <c r="Z596" i="9"/>
  <c r="Y596" i="9"/>
  <c r="BR618" i="3"/>
  <c r="E517" i="7"/>
  <c r="X517" i="7"/>
  <c r="X596" i="9"/>
  <c r="BP618" i="3"/>
  <c r="W596" i="9"/>
  <c r="V517" i="7"/>
  <c r="V596" i="9"/>
  <c r="U596" i="9"/>
  <c r="T517" i="7"/>
  <c r="T596" i="9"/>
  <c r="S596" i="9"/>
  <c r="R596" i="9"/>
  <c r="Q596" i="9"/>
  <c r="P596" i="9"/>
  <c r="O596" i="9"/>
  <c r="N596" i="9"/>
  <c r="M596" i="9"/>
  <c r="L596" i="9"/>
  <c r="K596" i="9"/>
  <c r="J596" i="9"/>
  <c r="I623" i="7"/>
  <c r="Z623" i="7"/>
  <c r="Z595" i="9"/>
  <c r="Y595" i="9"/>
  <c r="BR617" i="3"/>
  <c r="E623" i="7"/>
  <c r="X623" i="7"/>
  <c r="X595" i="9"/>
  <c r="BP617" i="3"/>
  <c r="W595" i="9"/>
  <c r="V623" i="7"/>
  <c r="V595" i="9"/>
  <c r="U595" i="9"/>
  <c r="T623" i="7"/>
  <c r="T595" i="9"/>
  <c r="S595" i="9"/>
  <c r="R595" i="9"/>
  <c r="Q595" i="9"/>
  <c r="P595" i="9"/>
  <c r="O595" i="9"/>
  <c r="N595" i="9"/>
  <c r="M595" i="9"/>
  <c r="L595" i="9"/>
  <c r="K595" i="9"/>
  <c r="J595" i="9"/>
  <c r="I149" i="7"/>
  <c r="Z149" i="7"/>
  <c r="Z594" i="9"/>
  <c r="Y594" i="9"/>
  <c r="BR630" i="3"/>
  <c r="E149" i="7"/>
  <c r="X149" i="7"/>
  <c r="X594" i="9"/>
  <c r="BP630" i="3"/>
  <c r="W594" i="9"/>
  <c r="V149" i="7"/>
  <c r="V594" i="9"/>
  <c r="U594" i="9"/>
  <c r="T149" i="7"/>
  <c r="T594" i="9"/>
  <c r="S594" i="9"/>
  <c r="R594" i="9"/>
  <c r="Q594" i="9"/>
  <c r="P594" i="9"/>
  <c r="O594" i="9"/>
  <c r="N594" i="9"/>
  <c r="M594" i="9"/>
  <c r="L594" i="9"/>
  <c r="K594" i="9"/>
  <c r="J594" i="9"/>
  <c r="I148" i="7"/>
  <c r="Z148" i="7"/>
  <c r="Z593" i="9"/>
  <c r="Y593" i="9"/>
  <c r="BR631" i="3"/>
  <c r="E148" i="7"/>
  <c r="X148" i="7"/>
  <c r="X593" i="9"/>
  <c r="BP631" i="3"/>
  <c r="W593" i="9"/>
  <c r="V148" i="7"/>
  <c r="V593" i="9"/>
  <c r="U593" i="9"/>
  <c r="T148" i="7"/>
  <c r="T593" i="9"/>
  <c r="S593" i="9"/>
  <c r="R593" i="9"/>
  <c r="Q593" i="9"/>
  <c r="P593" i="9"/>
  <c r="O593" i="9"/>
  <c r="N593" i="9"/>
  <c r="M593" i="9"/>
  <c r="L593" i="9"/>
  <c r="K593" i="9"/>
  <c r="J593" i="9"/>
  <c r="I147" i="7"/>
  <c r="Z147" i="7"/>
  <c r="Z592" i="9"/>
  <c r="Y592" i="9"/>
  <c r="BR606" i="3"/>
  <c r="E147" i="7"/>
  <c r="X147" i="7"/>
  <c r="X592" i="9"/>
  <c r="BP606" i="3"/>
  <c r="W592" i="9"/>
  <c r="V147" i="7"/>
  <c r="V592" i="9"/>
  <c r="U592" i="9"/>
  <c r="T147" i="7"/>
  <c r="T592" i="9"/>
  <c r="S592" i="9"/>
  <c r="R592" i="9"/>
  <c r="Q592" i="9"/>
  <c r="P592" i="9"/>
  <c r="O592" i="9"/>
  <c r="N592" i="9"/>
  <c r="M592" i="9"/>
  <c r="L592" i="9"/>
  <c r="K592" i="9"/>
  <c r="J592" i="9"/>
  <c r="I146" i="7"/>
  <c r="Z146" i="7"/>
  <c r="Z591" i="9"/>
  <c r="Y591" i="9"/>
  <c r="BR620" i="3"/>
  <c r="E146" i="7"/>
  <c r="X146" i="7"/>
  <c r="X591" i="9"/>
  <c r="BP620" i="3"/>
  <c r="W591" i="9"/>
  <c r="V146" i="7"/>
  <c r="V591" i="9"/>
  <c r="U591" i="9"/>
  <c r="T146" i="7"/>
  <c r="T591" i="9"/>
  <c r="S591" i="9"/>
  <c r="R591" i="9"/>
  <c r="Q591" i="9"/>
  <c r="P591" i="9"/>
  <c r="O591" i="9"/>
  <c r="N591" i="9"/>
  <c r="M591" i="9"/>
  <c r="L591" i="9"/>
  <c r="K591" i="9"/>
  <c r="J591" i="9"/>
  <c r="I145" i="7"/>
  <c r="Z145" i="7"/>
  <c r="Z590" i="9"/>
  <c r="Y590" i="9"/>
  <c r="BR629" i="3"/>
  <c r="E145" i="7"/>
  <c r="X145" i="7"/>
  <c r="X590" i="9"/>
  <c r="BP629" i="3"/>
  <c r="W590" i="9"/>
  <c r="V145" i="7"/>
  <c r="V590" i="9"/>
  <c r="U590" i="9"/>
  <c r="T145" i="7"/>
  <c r="T590" i="9"/>
  <c r="S590" i="9"/>
  <c r="R590" i="9"/>
  <c r="Q590" i="9"/>
  <c r="P590" i="9"/>
  <c r="O590" i="9"/>
  <c r="N590" i="9"/>
  <c r="M590" i="9"/>
  <c r="L590" i="9"/>
  <c r="K590" i="9"/>
  <c r="J590" i="9"/>
  <c r="I144" i="7"/>
  <c r="Z144" i="7"/>
  <c r="Z589" i="9"/>
  <c r="Y589" i="9"/>
  <c r="BR599" i="3"/>
  <c r="E144" i="7"/>
  <c r="X144" i="7"/>
  <c r="X589" i="9"/>
  <c r="BP599" i="3"/>
  <c r="W589" i="9"/>
  <c r="V144" i="7"/>
  <c r="V589" i="9"/>
  <c r="U589" i="9"/>
  <c r="T144" i="7"/>
  <c r="T589" i="9"/>
  <c r="S589" i="9"/>
  <c r="R589" i="9"/>
  <c r="Q589" i="9"/>
  <c r="P589" i="9"/>
  <c r="O589" i="9"/>
  <c r="N589" i="9"/>
  <c r="M589" i="9"/>
  <c r="L589" i="9"/>
  <c r="K589" i="9"/>
  <c r="J589" i="9"/>
  <c r="I143" i="7"/>
  <c r="Z143" i="7"/>
  <c r="Z588" i="9"/>
  <c r="Y588" i="9"/>
  <c r="BR575" i="3"/>
  <c r="E143" i="7"/>
  <c r="X143" i="7"/>
  <c r="X588" i="9"/>
  <c r="BP575" i="3"/>
  <c r="W588" i="9"/>
  <c r="V143" i="7"/>
  <c r="V588" i="9"/>
  <c r="U588" i="9"/>
  <c r="T143" i="7"/>
  <c r="T588" i="9"/>
  <c r="S588" i="9"/>
  <c r="R588" i="9"/>
  <c r="Q588" i="9"/>
  <c r="P588" i="9"/>
  <c r="O588" i="9"/>
  <c r="N588" i="9"/>
  <c r="M588" i="9"/>
  <c r="L588" i="9"/>
  <c r="K588" i="9"/>
  <c r="J588" i="9"/>
  <c r="I142" i="7"/>
  <c r="Z142" i="7"/>
  <c r="Z587" i="9"/>
  <c r="Y587" i="9"/>
  <c r="BR594" i="3"/>
  <c r="E142" i="7"/>
  <c r="X142" i="7"/>
  <c r="X587" i="9"/>
  <c r="BP594" i="3"/>
  <c r="W587" i="9"/>
  <c r="V142" i="7"/>
  <c r="V587" i="9"/>
  <c r="U587" i="9"/>
  <c r="T142" i="7"/>
  <c r="T587" i="9"/>
  <c r="S587" i="9"/>
  <c r="R587" i="9"/>
  <c r="Q587" i="9"/>
  <c r="P587" i="9"/>
  <c r="O587" i="9"/>
  <c r="N587" i="9"/>
  <c r="M587" i="9"/>
  <c r="L587" i="9"/>
  <c r="K587" i="9"/>
  <c r="J587" i="9"/>
  <c r="I516" i="7"/>
  <c r="Z516" i="7"/>
  <c r="Z586" i="9"/>
  <c r="Y586" i="9"/>
  <c r="BR519" i="3"/>
  <c r="E516" i="7"/>
  <c r="X516" i="7"/>
  <c r="X586" i="9"/>
  <c r="BP519" i="3"/>
  <c r="W586" i="9"/>
  <c r="V516" i="7"/>
  <c r="V586" i="9"/>
  <c r="U586" i="9"/>
  <c r="T516" i="7"/>
  <c r="T586" i="9"/>
  <c r="S586" i="9"/>
  <c r="R586" i="9"/>
  <c r="Q586" i="9"/>
  <c r="P586" i="9"/>
  <c r="O586" i="9"/>
  <c r="N586" i="9"/>
  <c r="M586" i="9"/>
  <c r="L586" i="9"/>
  <c r="K586" i="9"/>
  <c r="J586" i="9"/>
  <c r="I167" i="7"/>
  <c r="Z167" i="7"/>
  <c r="Z585" i="9"/>
  <c r="Y585" i="9"/>
  <c r="BR540" i="3"/>
  <c r="E167" i="7"/>
  <c r="X167" i="7"/>
  <c r="X585" i="9"/>
  <c r="BP540" i="3"/>
  <c r="W585" i="9"/>
  <c r="V167" i="7"/>
  <c r="V585" i="9"/>
  <c r="U585" i="9"/>
  <c r="T167" i="7"/>
  <c r="T585" i="9"/>
  <c r="S585" i="9"/>
  <c r="R585" i="9"/>
  <c r="Q585" i="9"/>
  <c r="P585" i="9"/>
  <c r="O585" i="9"/>
  <c r="N585" i="9"/>
  <c r="M585" i="9"/>
  <c r="L585" i="9"/>
  <c r="K585" i="9"/>
  <c r="J585" i="9"/>
  <c r="I141" i="7"/>
  <c r="Z141" i="7"/>
  <c r="Z584" i="9"/>
  <c r="Y584" i="9"/>
  <c r="BR608" i="3"/>
  <c r="E141" i="7"/>
  <c r="X141" i="7"/>
  <c r="X584" i="9"/>
  <c r="BP608" i="3"/>
  <c r="W584" i="9"/>
  <c r="V141" i="7"/>
  <c r="V584" i="9"/>
  <c r="U584" i="9"/>
  <c r="T141" i="7"/>
  <c r="T584" i="9"/>
  <c r="S584" i="9"/>
  <c r="R584" i="9"/>
  <c r="Q584" i="9"/>
  <c r="P584" i="9"/>
  <c r="O584" i="9"/>
  <c r="N584" i="9"/>
  <c r="M584" i="9"/>
  <c r="L584" i="9"/>
  <c r="K584" i="9"/>
  <c r="J584" i="9"/>
  <c r="I140" i="7"/>
  <c r="Z140" i="7"/>
  <c r="Z583" i="9"/>
  <c r="Y583" i="9"/>
  <c r="BR612" i="3"/>
  <c r="E140" i="7"/>
  <c r="X140" i="7"/>
  <c r="X583" i="9"/>
  <c r="BP612" i="3"/>
  <c r="W583" i="9"/>
  <c r="V140" i="7"/>
  <c r="V583" i="9"/>
  <c r="U583" i="9"/>
  <c r="T140" i="7"/>
  <c r="T583" i="9"/>
  <c r="S583" i="9"/>
  <c r="R583" i="9"/>
  <c r="Q583" i="9"/>
  <c r="P583" i="9"/>
  <c r="O583" i="9"/>
  <c r="N583" i="9"/>
  <c r="M583" i="9"/>
  <c r="L583" i="9"/>
  <c r="K583" i="9"/>
  <c r="J583" i="9"/>
  <c r="I139" i="7"/>
  <c r="Z139" i="7"/>
  <c r="Z582" i="9"/>
  <c r="Y582" i="9"/>
  <c r="BR601" i="3"/>
  <c r="E139" i="7"/>
  <c r="X139" i="7"/>
  <c r="X582" i="9"/>
  <c r="BP601" i="3"/>
  <c r="W582" i="9"/>
  <c r="V139" i="7"/>
  <c r="V582" i="9"/>
  <c r="U582" i="9"/>
  <c r="T139" i="7"/>
  <c r="T582" i="9"/>
  <c r="S582" i="9"/>
  <c r="R582" i="9"/>
  <c r="Q582" i="9"/>
  <c r="P582" i="9"/>
  <c r="O582" i="9"/>
  <c r="N582" i="9"/>
  <c r="M582" i="9"/>
  <c r="L582" i="9"/>
  <c r="K582" i="9"/>
  <c r="J582" i="9"/>
  <c r="I138" i="7"/>
  <c r="Z138" i="7"/>
  <c r="Z581" i="9"/>
  <c r="Y581" i="9"/>
  <c r="BR609" i="3"/>
  <c r="E138" i="7"/>
  <c r="X138" i="7"/>
  <c r="X581" i="9"/>
  <c r="BP609" i="3"/>
  <c r="W581" i="9"/>
  <c r="V138" i="7"/>
  <c r="V581" i="9"/>
  <c r="U581" i="9"/>
  <c r="T138" i="7"/>
  <c r="T581" i="9"/>
  <c r="S581" i="9"/>
  <c r="R581" i="9"/>
  <c r="Q581" i="9"/>
  <c r="P581" i="9"/>
  <c r="O581" i="9"/>
  <c r="N581" i="9"/>
  <c r="M581" i="9"/>
  <c r="L581" i="9"/>
  <c r="K581" i="9"/>
  <c r="J581" i="9"/>
  <c r="I137" i="7"/>
  <c r="Z137" i="7"/>
  <c r="Z580" i="9"/>
  <c r="Y580" i="9"/>
  <c r="BR595" i="3"/>
  <c r="E137" i="7"/>
  <c r="X137" i="7"/>
  <c r="X580" i="9"/>
  <c r="BP595" i="3"/>
  <c r="W580" i="9"/>
  <c r="V137" i="7"/>
  <c r="V580" i="9"/>
  <c r="U580" i="9"/>
  <c r="T137" i="7"/>
  <c r="T580" i="9"/>
  <c r="S580" i="9"/>
  <c r="R580" i="9"/>
  <c r="Q580" i="9"/>
  <c r="P580" i="9"/>
  <c r="O580" i="9"/>
  <c r="N580" i="9"/>
  <c r="M580" i="9"/>
  <c r="L580" i="9"/>
  <c r="K580" i="9"/>
  <c r="J580" i="9"/>
  <c r="I136" i="7"/>
  <c r="Z136" i="7"/>
  <c r="Z579" i="9"/>
  <c r="Y579" i="9"/>
  <c r="BR628" i="3"/>
  <c r="E136" i="7"/>
  <c r="X136" i="7"/>
  <c r="X579" i="9"/>
  <c r="BP628" i="3"/>
  <c r="W579" i="9"/>
  <c r="V136" i="7"/>
  <c r="V579" i="9"/>
  <c r="U579" i="9"/>
  <c r="T136" i="7"/>
  <c r="T579" i="9"/>
  <c r="S579" i="9"/>
  <c r="R579" i="9"/>
  <c r="Q579" i="9"/>
  <c r="P579" i="9"/>
  <c r="O579" i="9"/>
  <c r="N579" i="9"/>
  <c r="M579" i="9"/>
  <c r="L579" i="9"/>
  <c r="K579" i="9"/>
  <c r="J579" i="9"/>
  <c r="I135" i="7"/>
  <c r="Z135" i="7"/>
  <c r="Z578" i="9"/>
  <c r="Y578" i="9"/>
  <c r="BR551" i="3"/>
  <c r="E135" i="7"/>
  <c r="X135" i="7"/>
  <c r="X578" i="9"/>
  <c r="BP551" i="3"/>
  <c r="W578" i="9"/>
  <c r="V135" i="7"/>
  <c r="V578" i="9"/>
  <c r="U578" i="9"/>
  <c r="T135" i="7"/>
  <c r="T578" i="9"/>
  <c r="S578" i="9"/>
  <c r="R578" i="9"/>
  <c r="Q578" i="9"/>
  <c r="P578" i="9"/>
  <c r="O578" i="9"/>
  <c r="N578" i="9"/>
  <c r="M578" i="9"/>
  <c r="L578" i="9"/>
  <c r="K578" i="9"/>
  <c r="J578" i="9"/>
  <c r="I134" i="7"/>
  <c r="Z134" i="7"/>
  <c r="Z577" i="9"/>
  <c r="Y577" i="9"/>
  <c r="BR615" i="3"/>
  <c r="E134" i="7"/>
  <c r="X134" i="7"/>
  <c r="X577" i="9"/>
  <c r="BP615" i="3"/>
  <c r="W577" i="9"/>
  <c r="V134" i="7"/>
  <c r="V577" i="9"/>
  <c r="U577" i="9"/>
  <c r="T134" i="7"/>
  <c r="T577" i="9"/>
  <c r="S577" i="9"/>
  <c r="R577" i="9"/>
  <c r="Q577" i="9"/>
  <c r="P577" i="9"/>
  <c r="O577" i="9"/>
  <c r="N577" i="9"/>
  <c r="M577" i="9"/>
  <c r="L577" i="9"/>
  <c r="K577" i="9"/>
  <c r="J577" i="9"/>
  <c r="I132" i="7"/>
  <c r="Z132" i="7"/>
  <c r="Z576" i="9"/>
  <c r="Y576" i="9"/>
  <c r="BR574" i="3"/>
  <c r="E132" i="7"/>
  <c r="X132" i="7"/>
  <c r="X576" i="9"/>
  <c r="BP574" i="3"/>
  <c r="W576" i="9"/>
  <c r="V132" i="7"/>
  <c r="V576" i="9"/>
  <c r="U576" i="9"/>
  <c r="T132" i="7"/>
  <c r="T576" i="9"/>
  <c r="S576" i="9"/>
  <c r="R576" i="9"/>
  <c r="Q576" i="9"/>
  <c r="P576" i="9"/>
  <c r="O576" i="9"/>
  <c r="N576" i="9"/>
  <c r="M576" i="9"/>
  <c r="L576" i="9"/>
  <c r="K576" i="9"/>
  <c r="J576" i="9"/>
  <c r="I131" i="7"/>
  <c r="Z131" i="7"/>
  <c r="Z575" i="9"/>
  <c r="Y575" i="9"/>
  <c r="BR604" i="3"/>
  <c r="E131" i="7"/>
  <c r="X131" i="7"/>
  <c r="X575" i="9"/>
  <c r="BP604" i="3"/>
  <c r="W575" i="9"/>
  <c r="V131" i="7"/>
  <c r="V575" i="9"/>
  <c r="U575" i="9"/>
  <c r="T131" i="7"/>
  <c r="T575" i="9"/>
  <c r="S575" i="9"/>
  <c r="R575" i="9"/>
  <c r="Q575" i="9"/>
  <c r="P575" i="9"/>
  <c r="O575" i="9"/>
  <c r="N575" i="9"/>
  <c r="M575" i="9"/>
  <c r="L575" i="9"/>
  <c r="K575" i="9"/>
  <c r="J575" i="9"/>
  <c r="I130" i="7"/>
  <c r="Z130" i="7"/>
  <c r="Z574" i="9"/>
  <c r="Y574" i="9"/>
  <c r="BR610" i="3"/>
  <c r="E130" i="7"/>
  <c r="X130" i="7"/>
  <c r="X574" i="9"/>
  <c r="BP610" i="3"/>
  <c r="W574" i="9"/>
  <c r="V130" i="7"/>
  <c r="V574" i="9"/>
  <c r="U574" i="9"/>
  <c r="T130" i="7"/>
  <c r="T574" i="9"/>
  <c r="S574" i="9"/>
  <c r="R574" i="9"/>
  <c r="Q574" i="9"/>
  <c r="P574" i="9"/>
  <c r="O574" i="9"/>
  <c r="N574" i="9"/>
  <c r="M574" i="9"/>
  <c r="L574" i="9"/>
  <c r="K574" i="9"/>
  <c r="J574" i="9"/>
  <c r="I129" i="7"/>
  <c r="Z129" i="7"/>
  <c r="Z573" i="9"/>
  <c r="Y573" i="9"/>
  <c r="BR621" i="3"/>
  <c r="E129" i="7"/>
  <c r="X129" i="7"/>
  <c r="X573" i="9"/>
  <c r="BP621" i="3"/>
  <c r="W573" i="9"/>
  <c r="V129" i="7"/>
  <c r="V573" i="9"/>
  <c r="U573" i="9"/>
  <c r="T129" i="7"/>
  <c r="T573" i="9"/>
  <c r="S573" i="9"/>
  <c r="R573" i="9"/>
  <c r="Q573" i="9"/>
  <c r="P573" i="9"/>
  <c r="O573" i="9"/>
  <c r="N573" i="9"/>
  <c r="M573" i="9"/>
  <c r="L573" i="9"/>
  <c r="K573" i="9"/>
  <c r="J573" i="9"/>
  <c r="I514" i="7"/>
  <c r="Z514" i="7"/>
  <c r="Z572" i="9"/>
  <c r="Y572" i="9"/>
  <c r="BR611" i="3"/>
  <c r="E514" i="7"/>
  <c r="X514" i="7"/>
  <c r="X572" i="9"/>
  <c r="BP611" i="3"/>
  <c r="W572" i="9"/>
  <c r="V514" i="7"/>
  <c r="V572" i="9"/>
  <c r="U572" i="9"/>
  <c r="T514" i="7"/>
  <c r="T572" i="9"/>
  <c r="S572" i="9"/>
  <c r="R572" i="9"/>
  <c r="Q572" i="9"/>
  <c r="P572" i="9"/>
  <c r="O572" i="9"/>
  <c r="N572" i="9"/>
  <c r="M572" i="9"/>
  <c r="L572" i="9"/>
  <c r="K572" i="9"/>
  <c r="J572" i="9"/>
  <c r="I513" i="7"/>
  <c r="Z513" i="7"/>
  <c r="Z571" i="9"/>
  <c r="Y571" i="9"/>
  <c r="BR602" i="3"/>
  <c r="E513" i="7"/>
  <c r="X513" i="7"/>
  <c r="X571" i="9"/>
  <c r="BP602" i="3"/>
  <c r="W571" i="9"/>
  <c r="V513" i="7"/>
  <c r="V571" i="9"/>
  <c r="U571" i="9"/>
  <c r="T513" i="7"/>
  <c r="T571" i="9"/>
  <c r="S571" i="9"/>
  <c r="R571" i="9"/>
  <c r="Q571" i="9"/>
  <c r="P571" i="9"/>
  <c r="O571" i="9"/>
  <c r="N571" i="9"/>
  <c r="M571" i="9"/>
  <c r="L571" i="9"/>
  <c r="K571" i="9"/>
  <c r="J571" i="9"/>
  <c r="I263" i="7"/>
  <c r="Z263" i="7"/>
  <c r="Z570" i="9"/>
  <c r="Y570" i="9"/>
  <c r="BR616" i="3"/>
  <c r="E263" i="7"/>
  <c r="X263" i="7"/>
  <c r="X570" i="9"/>
  <c r="BP616" i="3"/>
  <c r="W570" i="9"/>
  <c r="V263" i="7"/>
  <c r="V570" i="9"/>
  <c r="U570" i="9"/>
  <c r="T263" i="7"/>
  <c r="T570" i="9"/>
  <c r="S570" i="9"/>
  <c r="R570" i="9"/>
  <c r="Q570" i="9"/>
  <c r="P570" i="9"/>
  <c r="O570" i="9"/>
  <c r="N570" i="9"/>
  <c r="M570" i="9"/>
  <c r="L570" i="9"/>
  <c r="K570" i="9"/>
  <c r="J570" i="9"/>
  <c r="I512" i="7"/>
  <c r="Z512" i="7"/>
  <c r="Z569" i="9"/>
  <c r="Y569" i="9"/>
  <c r="BR588" i="3"/>
  <c r="E512" i="7"/>
  <c r="X512" i="7"/>
  <c r="X569" i="9"/>
  <c r="BP588" i="3"/>
  <c r="W569" i="9"/>
  <c r="V512" i="7"/>
  <c r="V569" i="9"/>
  <c r="U569" i="9"/>
  <c r="T512" i="7"/>
  <c r="T569" i="9"/>
  <c r="S569" i="9"/>
  <c r="R569" i="9"/>
  <c r="Q569" i="9"/>
  <c r="P569" i="9"/>
  <c r="O569" i="9"/>
  <c r="N569" i="9"/>
  <c r="M569" i="9"/>
  <c r="L569" i="9"/>
  <c r="K569" i="9"/>
  <c r="J569" i="9"/>
  <c r="I511" i="7"/>
  <c r="Z511" i="7"/>
  <c r="Z568" i="9"/>
  <c r="Y568" i="9"/>
  <c r="BR565" i="3"/>
  <c r="E511" i="7"/>
  <c r="X511" i="7"/>
  <c r="X568" i="9"/>
  <c r="BP565" i="3"/>
  <c r="W568" i="9"/>
  <c r="V511" i="7"/>
  <c r="V568" i="9"/>
  <c r="U568" i="9"/>
  <c r="T511" i="7"/>
  <c r="T568" i="9"/>
  <c r="S568" i="9"/>
  <c r="R568" i="9"/>
  <c r="Q568" i="9"/>
  <c r="P568" i="9"/>
  <c r="O568" i="9"/>
  <c r="N568" i="9"/>
  <c r="M568" i="9"/>
  <c r="L568" i="9"/>
  <c r="K568" i="9"/>
  <c r="J568" i="9"/>
  <c r="I622" i="7"/>
  <c r="Z622" i="7"/>
  <c r="Z567" i="9"/>
  <c r="Y567" i="9"/>
  <c r="BR571" i="3"/>
  <c r="E622" i="7"/>
  <c r="X622" i="7"/>
  <c r="X567" i="9"/>
  <c r="BP571" i="3"/>
  <c r="W567" i="9"/>
  <c r="V622" i="7"/>
  <c r="V567" i="9"/>
  <c r="U567" i="9"/>
  <c r="T622" i="7"/>
  <c r="T567" i="9"/>
  <c r="S567" i="9"/>
  <c r="R567" i="9"/>
  <c r="Q567" i="9"/>
  <c r="P567" i="9"/>
  <c r="O567" i="9"/>
  <c r="N567" i="9"/>
  <c r="M567" i="9"/>
  <c r="L567" i="9"/>
  <c r="K567" i="9"/>
  <c r="J567" i="9"/>
  <c r="I262" i="7"/>
  <c r="Z262" i="7"/>
  <c r="Z566" i="9"/>
  <c r="Y566" i="9"/>
  <c r="BR585" i="3"/>
  <c r="E262" i="7"/>
  <c r="X262" i="7"/>
  <c r="X566" i="9"/>
  <c r="BP585" i="3"/>
  <c r="W566" i="9"/>
  <c r="V262" i="7"/>
  <c r="V566" i="9"/>
  <c r="U566" i="9"/>
  <c r="T262" i="7"/>
  <c r="T566" i="9"/>
  <c r="S566" i="9"/>
  <c r="R566" i="9"/>
  <c r="Q566" i="9"/>
  <c r="P566" i="9"/>
  <c r="O566" i="9"/>
  <c r="N566" i="9"/>
  <c r="M566" i="9"/>
  <c r="L566" i="9"/>
  <c r="K566" i="9"/>
  <c r="J566" i="9"/>
  <c r="I128" i="7"/>
  <c r="Z128" i="7"/>
  <c r="Z565" i="9"/>
  <c r="Y565" i="9"/>
  <c r="BR614" i="3"/>
  <c r="E128" i="7"/>
  <c r="X128" i="7"/>
  <c r="X565" i="9"/>
  <c r="BP614" i="3"/>
  <c r="W565" i="9"/>
  <c r="V128" i="7"/>
  <c r="V565" i="9"/>
  <c r="U565" i="9"/>
  <c r="T128" i="7"/>
  <c r="T565" i="9"/>
  <c r="S565" i="9"/>
  <c r="R565" i="9"/>
  <c r="Q565" i="9"/>
  <c r="P565" i="9"/>
  <c r="O565" i="9"/>
  <c r="N565" i="9"/>
  <c r="M565" i="9"/>
  <c r="L565" i="9"/>
  <c r="K565" i="9"/>
  <c r="J565" i="9"/>
  <c r="I127" i="7"/>
  <c r="Z127" i="7"/>
  <c r="Z564" i="9"/>
  <c r="Y564" i="9"/>
  <c r="BR613" i="3"/>
  <c r="E127" i="7"/>
  <c r="X127" i="7"/>
  <c r="X564" i="9"/>
  <c r="BP613" i="3"/>
  <c r="W564" i="9"/>
  <c r="V127" i="7"/>
  <c r="V564" i="9"/>
  <c r="U564" i="9"/>
  <c r="T127" i="7"/>
  <c r="T564" i="9"/>
  <c r="S564" i="9"/>
  <c r="R564" i="9"/>
  <c r="Q564" i="9"/>
  <c r="P564" i="9"/>
  <c r="O564" i="9"/>
  <c r="N564" i="9"/>
  <c r="M564" i="9"/>
  <c r="L564" i="9"/>
  <c r="K564" i="9"/>
  <c r="J564" i="9"/>
  <c r="I621" i="7"/>
  <c r="Z621" i="7"/>
  <c r="Z563" i="9"/>
  <c r="Y563" i="9"/>
  <c r="BR605" i="3"/>
  <c r="E621" i="7"/>
  <c r="X621" i="7"/>
  <c r="X563" i="9"/>
  <c r="BP605" i="3"/>
  <c r="W563" i="9"/>
  <c r="V621" i="7"/>
  <c r="V563" i="9"/>
  <c r="U563" i="9"/>
  <c r="T621" i="7"/>
  <c r="T563" i="9"/>
  <c r="S563" i="9"/>
  <c r="R563" i="9"/>
  <c r="Q563" i="9"/>
  <c r="P563" i="9"/>
  <c r="O563" i="9"/>
  <c r="N563" i="9"/>
  <c r="M563" i="9"/>
  <c r="L563" i="9"/>
  <c r="K563" i="9"/>
  <c r="J563" i="9"/>
  <c r="I510" i="7"/>
  <c r="Z510" i="7"/>
  <c r="Z562" i="9"/>
  <c r="Y562" i="9"/>
  <c r="BR593" i="3"/>
  <c r="E510" i="7"/>
  <c r="X510" i="7"/>
  <c r="X562" i="9"/>
  <c r="BP593" i="3"/>
  <c r="W562" i="9"/>
  <c r="V510" i="7"/>
  <c r="V562" i="9"/>
  <c r="U562" i="9"/>
  <c r="T510" i="7"/>
  <c r="T562" i="9"/>
  <c r="S562" i="9"/>
  <c r="R562" i="9"/>
  <c r="Q562" i="9"/>
  <c r="P562" i="9"/>
  <c r="O562" i="9"/>
  <c r="N562" i="9"/>
  <c r="M562" i="9"/>
  <c r="L562" i="9"/>
  <c r="K562" i="9"/>
  <c r="J562" i="9"/>
  <c r="I509" i="7"/>
  <c r="Z509" i="7"/>
  <c r="Z561" i="9"/>
  <c r="Y561" i="9"/>
  <c r="BR582" i="3"/>
  <c r="E509" i="7"/>
  <c r="X509" i="7"/>
  <c r="X561" i="9"/>
  <c r="BP582" i="3"/>
  <c r="W561" i="9"/>
  <c r="V509" i="7"/>
  <c r="V561" i="9"/>
  <c r="U561" i="9"/>
  <c r="T509" i="7"/>
  <c r="T561" i="9"/>
  <c r="S561" i="9"/>
  <c r="R561" i="9"/>
  <c r="Q561" i="9"/>
  <c r="P561" i="9"/>
  <c r="O561" i="9"/>
  <c r="N561" i="9"/>
  <c r="M561" i="9"/>
  <c r="L561" i="9"/>
  <c r="K561" i="9"/>
  <c r="J561" i="9"/>
  <c r="I508" i="7"/>
  <c r="Z508" i="7"/>
  <c r="Z560" i="9"/>
  <c r="Y560" i="9"/>
  <c r="BR584" i="3"/>
  <c r="E508" i="7"/>
  <c r="X508" i="7"/>
  <c r="X560" i="9"/>
  <c r="BP584" i="3"/>
  <c r="W560" i="9"/>
  <c r="V508" i="7"/>
  <c r="V560" i="9"/>
  <c r="U560" i="9"/>
  <c r="T508" i="7"/>
  <c r="T560" i="9"/>
  <c r="S560" i="9"/>
  <c r="R560" i="9"/>
  <c r="Q560" i="9"/>
  <c r="P560" i="9"/>
  <c r="O560" i="9"/>
  <c r="N560" i="9"/>
  <c r="M560" i="9"/>
  <c r="L560" i="9"/>
  <c r="K560" i="9"/>
  <c r="J560" i="9"/>
  <c r="I126" i="7"/>
  <c r="Z126" i="7"/>
  <c r="Z559" i="9"/>
  <c r="Y559" i="9"/>
  <c r="BR581" i="3"/>
  <c r="E126" i="7"/>
  <c r="X126" i="7"/>
  <c r="X559" i="9"/>
  <c r="BP581" i="3"/>
  <c r="W559" i="9"/>
  <c r="V126" i="7"/>
  <c r="V559" i="9"/>
  <c r="U559" i="9"/>
  <c r="T126" i="7"/>
  <c r="T559" i="9"/>
  <c r="S559" i="9"/>
  <c r="R559" i="9"/>
  <c r="Q559" i="9"/>
  <c r="P559" i="9"/>
  <c r="O559" i="9"/>
  <c r="N559" i="9"/>
  <c r="M559" i="9"/>
  <c r="L559" i="9"/>
  <c r="K559" i="9"/>
  <c r="J559" i="9"/>
  <c r="I261" i="7"/>
  <c r="Z261" i="7"/>
  <c r="Z558" i="9"/>
  <c r="Y558" i="9"/>
  <c r="BR579" i="3"/>
  <c r="E261" i="7"/>
  <c r="X261" i="7"/>
  <c r="X558" i="9"/>
  <c r="BP579" i="3"/>
  <c r="W558" i="9"/>
  <c r="V261" i="7"/>
  <c r="V558" i="9"/>
  <c r="U558" i="9"/>
  <c r="T261" i="7"/>
  <c r="T558" i="9"/>
  <c r="S558" i="9"/>
  <c r="R558" i="9"/>
  <c r="Q558" i="9"/>
  <c r="P558" i="9"/>
  <c r="O558" i="9"/>
  <c r="N558" i="9"/>
  <c r="M558" i="9"/>
  <c r="L558" i="9"/>
  <c r="K558" i="9"/>
  <c r="J558" i="9"/>
  <c r="I620" i="7"/>
  <c r="Z620" i="7"/>
  <c r="Z557" i="9"/>
  <c r="Y557" i="9"/>
  <c r="BR623" i="3"/>
  <c r="E620" i="7"/>
  <c r="X620" i="7"/>
  <c r="X557" i="9"/>
  <c r="BP623" i="3"/>
  <c r="W557" i="9"/>
  <c r="V620" i="7"/>
  <c r="V557" i="9"/>
  <c r="U557" i="9"/>
  <c r="T620" i="7"/>
  <c r="T557" i="9"/>
  <c r="S557" i="9"/>
  <c r="R557" i="9"/>
  <c r="Q557" i="9"/>
  <c r="P557" i="9"/>
  <c r="O557" i="9"/>
  <c r="N557" i="9"/>
  <c r="M557" i="9"/>
  <c r="L557" i="9"/>
  <c r="K557" i="9"/>
  <c r="J557" i="9"/>
  <c r="I260" i="7"/>
  <c r="Z260" i="7"/>
  <c r="Z556" i="9"/>
  <c r="Y556" i="9"/>
  <c r="BR495" i="3"/>
  <c r="E260" i="7"/>
  <c r="X260" i="7"/>
  <c r="X556" i="9"/>
  <c r="BP495" i="3"/>
  <c r="W556" i="9"/>
  <c r="V260" i="7"/>
  <c r="V556" i="9"/>
  <c r="U556" i="9"/>
  <c r="T260" i="7"/>
  <c r="T556" i="9"/>
  <c r="S556" i="9"/>
  <c r="R556" i="9"/>
  <c r="Q556" i="9"/>
  <c r="P556" i="9"/>
  <c r="O556" i="9"/>
  <c r="N556" i="9"/>
  <c r="M556" i="9"/>
  <c r="L556" i="9"/>
  <c r="K556" i="9"/>
  <c r="J556" i="9"/>
  <c r="I507" i="7"/>
  <c r="Z507" i="7"/>
  <c r="Z555" i="9"/>
  <c r="Y555" i="9"/>
  <c r="BR570" i="3"/>
  <c r="E507" i="7"/>
  <c r="X507" i="7"/>
  <c r="X555" i="9"/>
  <c r="BP570" i="3"/>
  <c r="W555" i="9"/>
  <c r="V507" i="7"/>
  <c r="V555" i="9"/>
  <c r="U555" i="9"/>
  <c r="T507" i="7"/>
  <c r="T555" i="9"/>
  <c r="S555" i="9"/>
  <c r="R555" i="9"/>
  <c r="Q555" i="9"/>
  <c r="P555" i="9"/>
  <c r="O555" i="9"/>
  <c r="N555" i="9"/>
  <c r="M555" i="9"/>
  <c r="L555" i="9"/>
  <c r="K555" i="9"/>
  <c r="J555" i="9"/>
  <c r="I506" i="7"/>
  <c r="Z506" i="7"/>
  <c r="Z554" i="9"/>
  <c r="Y554" i="9"/>
  <c r="BR566" i="3"/>
  <c r="E506" i="7"/>
  <c r="X506" i="7"/>
  <c r="X554" i="9"/>
  <c r="BP566" i="3"/>
  <c r="W554" i="9"/>
  <c r="V506" i="7"/>
  <c r="V554" i="9"/>
  <c r="U554" i="9"/>
  <c r="T506" i="7"/>
  <c r="T554" i="9"/>
  <c r="S554" i="9"/>
  <c r="R554" i="9"/>
  <c r="Q554" i="9"/>
  <c r="P554" i="9"/>
  <c r="O554" i="9"/>
  <c r="N554" i="9"/>
  <c r="M554" i="9"/>
  <c r="L554" i="9"/>
  <c r="K554" i="9"/>
  <c r="J554" i="9"/>
  <c r="I505" i="7"/>
  <c r="Z505" i="7"/>
  <c r="Z553" i="9"/>
  <c r="Y553" i="9"/>
  <c r="BR475" i="3"/>
  <c r="E505" i="7"/>
  <c r="X505" i="7"/>
  <c r="X553" i="9"/>
  <c r="BP475" i="3"/>
  <c r="W553" i="9"/>
  <c r="V505" i="7"/>
  <c r="V553" i="9"/>
  <c r="U553" i="9"/>
  <c r="T505" i="7"/>
  <c r="T553" i="9"/>
  <c r="S553" i="9"/>
  <c r="R553" i="9"/>
  <c r="Q553" i="9"/>
  <c r="P553" i="9"/>
  <c r="O553" i="9"/>
  <c r="N553" i="9"/>
  <c r="M553" i="9"/>
  <c r="L553" i="9"/>
  <c r="K553" i="9"/>
  <c r="J553" i="9"/>
  <c r="I504" i="7"/>
  <c r="Z504" i="7"/>
  <c r="Z552" i="9"/>
  <c r="Y552" i="9"/>
  <c r="BR538" i="3"/>
  <c r="E504" i="7"/>
  <c r="X504" i="7"/>
  <c r="X552" i="9"/>
  <c r="BP538" i="3"/>
  <c r="W552" i="9"/>
  <c r="V504" i="7"/>
  <c r="V552" i="9"/>
  <c r="U552" i="9"/>
  <c r="T504" i="7"/>
  <c r="T552" i="9"/>
  <c r="S552" i="9"/>
  <c r="R552" i="9"/>
  <c r="Q552" i="9"/>
  <c r="P552" i="9"/>
  <c r="O552" i="9"/>
  <c r="N552" i="9"/>
  <c r="M552" i="9"/>
  <c r="L552" i="9"/>
  <c r="K552" i="9"/>
  <c r="J552" i="9"/>
  <c r="I503" i="7"/>
  <c r="Z503" i="7"/>
  <c r="Z551" i="9"/>
  <c r="Y551" i="9"/>
  <c r="BR485" i="3"/>
  <c r="E503" i="7"/>
  <c r="X503" i="7"/>
  <c r="X551" i="9"/>
  <c r="BP485" i="3"/>
  <c r="W551" i="9"/>
  <c r="V503" i="7"/>
  <c r="V551" i="9"/>
  <c r="U551" i="9"/>
  <c r="T503" i="7"/>
  <c r="T551" i="9"/>
  <c r="S551" i="9"/>
  <c r="R551" i="9"/>
  <c r="Q551" i="9"/>
  <c r="P551" i="9"/>
  <c r="O551" i="9"/>
  <c r="N551" i="9"/>
  <c r="M551" i="9"/>
  <c r="L551" i="9"/>
  <c r="K551" i="9"/>
  <c r="J551" i="9"/>
  <c r="I502" i="7"/>
  <c r="Z502" i="7"/>
  <c r="Z550" i="9"/>
  <c r="Y550" i="9"/>
  <c r="BR492" i="3"/>
  <c r="E502" i="7"/>
  <c r="X502" i="7"/>
  <c r="X550" i="9"/>
  <c r="BP492" i="3"/>
  <c r="W550" i="9"/>
  <c r="V502" i="7"/>
  <c r="V550" i="9"/>
  <c r="U550" i="9"/>
  <c r="T502" i="7"/>
  <c r="T550" i="9"/>
  <c r="S550" i="9"/>
  <c r="R550" i="9"/>
  <c r="Q550" i="9"/>
  <c r="P550" i="9"/>
  <c r="O550" i="9"/>
  <c r="N550" i="9"/>
  <c r="M550" i="9"/>
  <c r="L550" i="9"/>
  <c r="K550" i="9"/>
  <c r="J550" i="9"/>
  <c r="I619" i="7"/>
  <c r="Z619" i="7"/>
  <c r="Z549" i="9"/>
  <c r="Y549" i="9"/>
  <c r="BR598" i="3"/>
  <c r="E619" i="7"/>
  <c r="X619" i="7"/>
  <c r="X549" i="9"/>
  <c r="BP598" i="3"/>
  <c r="W549" i="9"/>
  <c r="V619" i="7"/>
  <c r="V549" i="9"/>
  <c r="U549" i="9"/>
  <c r="T619" i="7"/>
  <c r="T549" i="9"/>
  <c r="S549" i="9"/>
  <c r="R549" i="9"/>
  <c r="Q549" i="9"/>
  <c r="P549" i="9"/>
  <c r="O549" i="9"/>
  <c r="N549" i="9"/>
  <c r="M549" i="9"/>
  <c r="L549" i="9"/>
  <c r="K549" i="9"/>
  <c r="J549" i="9"/>
  <c r="I259" i="7"/>
  <c r="Z259" i="7"/>
  <c r="Z548" i="9"/>
  <c r="Y548" i="9"/>
  <c r="BR506" i="3"/>
  <c r="E259" i="7"/>
  <c r="X259" i="7"/>
  <c r="X548" i="9"/>
  <c r="BP506" i="3"/>
  <c r="W548" i="9"/>
  <c r="V259" i="7"/>
  <c r="V548" i="9"/>
  <c r="U548" i="9"/>
  <c r="T259" i="7"/>
  <c r="T548" i="9"/>
  <c r="S548" i="9"/>
  <c r="R548" i="9"/>
  <c r="Q548" i="9"/>
  <c r="P548" i="9"/>
  <c r="O548" i="9"/>
  <c r="N548" i="9"/>
  <c r="M548" i="9"/>
  <c r="L548" i="9"/>
  <c r="K548" i="9"/>
  <c r="J548" i="9"/>
  <c r="I258" i="7"/>
  <c r="Z258" i="7"/>
  <c r="Z547" i="9"/>
  <c r="Y547" i="9"/>
  <c r="BR597" i="3"/>
  <c r="E258" i="7"/>
  <c r="X258" i="7"/>
  <c r="X547" i="9"/>
  <c r="BP597" i="3"/>
  <c r="W547" i="9"/>
  <c r="V258" i="7"/>
  <c r="V547" i="9"/>
  <c r="U547" i="9"/>
  <c r="T258" i="7"/>
  <c r="T547" i="9"/>
  <c r="S547" i="9"/>
  <c r="R547" i="9"/>
  <c r="Q547" i="9"/>
  <c r="P547" i="9"/>
  <c r="O547" i="9"/>
  <c r="N547" i="9"/>
  <c r="M547" i="9"/>
  <c r="L547" i="9"/>
  <c r="K547" i="9"/>
  <c r="J547" i="9"/>
  <c r="I501" i="7"/>
  <c r="Z501" i="7"/>
  <c r="Z546" i="9"/>
  <c r="Y546" i="9"/>
  <c r="BR465" i="3"/>
  <c r="E501" i="7"/>
  <c r="X501" i="7"/>
  <c r="X546" i="9"/>
  <c r="BP465" i="3"/>
  <c r="W546" i="9"/>
  <c r="V501" i="7"/>
  <c r="V546" i="9"/>
  <c r="U546" i="9"/>
  <c r="T501" i="7"/>
  <c r="T546" i="9"/>
  <c r="S546" i="9"/>
  <c r="R546" i="9"/>
  <c r="Q546" i="9"/>
  <c r="P546" i="9"/>
  <c r="O546" i="9"/>
  <c r="N546" i="9"/>
  <c r="M546" i="9"/>
  <c r="L546" i="9"/>
  <c r="K546" i="9"/>
  <c r="J546" i="9"/>
  <c r="I257" i="7"/>
  <c r="Z257" i="7"/>
  <c r="Z545" i="9"/>
  <c r="Y545" i="9"/>
  <c r="BR456" i="3"/>
  <c r="E257" i="7"/>
  <c r="X257" i="7"/>
  <c r="X545" i="9"/>
  <c r="BP456" i="3"/>
  <c r="W545" i="9"/>
  <c r="V257" i="7"/>
  <c r="V545" i="9"/>
  <c r="U545" i="9"/>
  <c r="T257" i="7"/>
  <c r="T545" i="9"/>
  <c r="S545" i="9"/>
  <c r="R545" i="9"/>
  <c r="Q545" i="9"/>
  <c r="P545" i="9"/>
  <c r="O545" i="9"/>
  <c r="N545" i="9"/>
  <c r="M545" i="9"/>
  <c r="L545" i="9"/>
  <c r="K545" i="9"/>
  <c r="J545" i="9"/>
  <c r="I500" i="7"/>
  <c r="Z500" i="7"/>
  <c r="Z544" i="9"/>
  <c r="Y544" i="9"/>
  <c r="BR187" i="3"/>
  <c r="E500" i="7"/>
  <c r="X500" i="7"/>
  <c r="X544" i="9"/>
  <c r="BP187" i="3"/>
  <c r="W544" i="9"/>
  <c r="V500" i="7"/>
  <c r="V544" i="9"/>
  <c r="U544" i="9"/>
  <c r="T500" i="7"/>
  <c r="T544" i="9"/>
  <c r="S544" i="9"/>
  <c r="R544" i="9"/>
  <c r="Q544" i="9"/>
  <c r="P544" i="9"/>
  <c r="O544" i="9"/>
  <c r="N544" i="9"/>
  <c r="M544" i="9"/>
  <c r="L544" i="9"/>
  <c r="K544" i="9"/>
  <c r="J544" i="9"/>
  <c r="I499" i="7"/>
  <c r="Z499" i="7"/>
  <c r="Z543" i="9"/>
  <c r="Y543" i="9"/>
  <c r="BR455" i="3"/>
  <c r="E499" i="7"/>
  <c r="X499" i="7"/>
  <c r="X543" i="9"/>
  <c r="BP455" i="3"/>
  <c r="W543" i="9"/>
  <c r="V499" i="7"/>
  <c r="V543" i="9"/>
  <c r="U543" i="9"/>
  <c r="T499" i="7"/>
  <c r="T543" i="9"/>
  <c r="S543" i="9"/>
  <c r="R543" i="9"/>
  <c r="Q543" i="9"/>
  <c r="P543" i="9"/>
  <c r="O543" i="9"/>
  <c r="N543" i="9"/>
  <c r="M543" i="9"/>
  <c r="L543" i="9"/>
  <c r="K543" i="9"/>
  <c r="J543" i="9"/>
  <c r="I256" i="7"/>
  <c r="Z256" i="7"/>
  <c r="Z542" i="9"/>
  <c r="Y542" i="9"/>
  <c r="BR521" i="3"/>
  <c r="E256" i="7"/>
  <c r="X256" i="7"/>
  <c r="X542" i="9"/>
  <c r="BP521" i="3"/>
  <c r="W542" i="9"/>
  <c r="V256" i="7"/>
  <c r="V542" i="9"/>
  <c r="U542" i="9"/>
  <c r="T256" i="7"/>
  <c r="T542" i="9"/>
  <c r="S542" i="9"/>
  <c r="R542" i="9"/>
  <c r="Q542" i="9"/>
  <c r="P542" i="9"/>
  <c r="O542" i="9"/>
  <c r="N542" i="9"/>
  <c r="M542" i="9"/>
  <c r="L542" i="9"/>
  <c r="K542" i="9"/>
  <c r="J542" i="9"/>
  <c r="I498" i="7"/>
  <c r="Z498" i="7"/>
  <c r="Z541" i="9"/>
  <c r="Y541" i="9"/>
  <c r="BR603" i="3"/>
  <c r="E498" i="7"/>
  <c r="X498" i="7"/>
  <c r="X541" i="9"/>
  <c r="BP603" i="3"/>
  <c r="W541" i="9"/>
  <c r="V498" i="7"/>
  <c r="V541" i="9"/>
  <c r="U541" i="9"/>
  <c r="T498" i="7"/>
  <c r="T541" i="9"/>
  <c r="S541" i="9"/>
  <c r="R541" i="9"/>
  <c r="Q541" i="9"/>
  <c r="P541" i="9"/>
  <c r="O541" i="9"/>
  <c r="N541" i="9"/>
  <c r="M541" i="9"/>
  <c r="L541" i="9"/>
  <c r="K541" i="9"/>
  <c r="J541" i="9"/>
  <c r="I125" i="7"/>
  <c r="Z125" i="7"/>
  <c r="Z540" i="9"/>
  <c r="Y540" i="9"/>
  <c r="BR607" i="3"/>
  <c r="E125" i="7"/>
  <c r="X125" i="7"/>
  <c r="X540" i="9"/>
  <c r="BP607" i="3"/>
  <c r="W540" i="9"/>
  <c r="V125" i="7"/>
  <c r="V540" i="9"/>
  <c r="U540" i="9"/>
  <c r="T125" i="7"/>
  <c r="T540" i="9"/>
  <c r="S540" i="9"/>
  <c r="R540" i="9"/>
  <c r="Q540" i="9"/>
  <c r="P540" i="9"/>
  <c r="O540" i="9"/>
  <c r="N540" i="9"/>
  <c r="M540" i="9"/>
  <c r="L540" i="9"/>
  <c r="K540" i="9"/>
  <c r="J540" i="9"/>
  <c r="I618" i="7"/>
  <c r="Z618" i="7"/>
  <c r="Z539" i="9"/>
  <c r="Y539" i="9"/>
  <c r="BR586" i="3"/>
  <c r="E618" i="7"/>
  <c r="X618" i="7"/>
  <c r="X539" i="9"/>
  <c r="BP586" i="3"/>
  <c r="W539" i="9"/>
  <c r="V618" i="7"/>
  <c r="V539" i="9"/>
  <c r="U539" i="9"/>
  <c r="T618" i="7"/>
  <c r="T539" i="9"/>
  <c r="S539" i="9"/>
  <c r="R539" i="9"/>
  <c r="Q539" i="9"/>
  <c r="P539" i="9"/>
  <c r="O539" i="9"/>
  <c r="N539" i="9"/>
  <c r="M539" i="9"/>
  <c r="L539" i="9"/>
  <c r="K539" i="9"/>
  <c r="J539" i="9"/>
  <c r="I255" i="7"/>
  <c r="Z255" i="7"/>
  <c r="Z538" i="9"/>
  <c r="Y538" i="9"/>
  <c r="BR527" i="3"/>
  <c r="E255" i="7"/>
  <c r="X255" i="7"/>
  <c r="X538" i="9"/>
  <c r="BP527" i="3"/>
  <c r="W538" i="9"/>
  <c r="V255" i="7"/>
  <c r="V538" i="9"/>
  <c r="U538" i="9"/>
  <c r="T255" i="7"/>
  <c r="T538" i="9"/>
  <c r="S538" i="9"/>
  <c r="R538" i="9"/>
  <c r="Q538" i="9"/>
  <c r="P538" i="9"/>
  <c r="O538" i="9"/>
  <c r="N538" i="9"/>
  <c r="M538" i="9"/>
  <c r="L538" i="9"/>
  <c r="K538" i="9"/>
  <c r="J538" i="9"/>
  <c r="I354" i="7"/>
  <c r="Z354" i="7"/>
  <c r="Z537" i="9"/>
  <c r="Y537" i="9"/>
  <c r="BR378" i="3"/>
  <c r="E354" i="7"/>
  <c r="X354" i="7"/>
  <c r="X537" i="9"/>
  <c r="BP378" i="3"/>
  <c r="W537" i="9"/>
  <c r="V354" i="7"/>
  <c r="V537" i="9"/>
  <c r="U537" i="9"/>
  <c r="T354" i="7"/>
  <c r="T537" i="9"/>
  <c r="S537" i="9"/>
  <c r="R537" i="9"/>
  <c r="Q537" i="9"/>
  <c r="P537" i="9"/>
  <c r="O537" i="9"/>
  <c r="N537" i="9"/>
  <c r="M537" i="9"/>
  <c r="L537" i="9"/>
  <c r="K537" i="9"/>
  <c r="J537" i="9"/>
  <c r="I254" i="7"/>
  <c r="Z254" i="7"/>
  <c r="Z536" i="9"/>
  <c r="Y536" i="9"/>
  <c r="BR578" i="3"/>
  <c r="E254" i="7"/>
  <c r="X254" i="7"/>
  <c r="X536" i="9"/>
  <c r="BP578" i="3"/>
  <c r="W536" i="9"/>
  <c r="V254" i="7"/>
  <c r="V536" i="9"/>
  <c r="U536" i="9"/>
  <c r="T254" i="7"/>
  <c r="T536" i="9"/>
  <c r="S536" i="9"/>
  <c r="R536" i="9"/>
  <c r="Q536" i="9"/>
  <c r="P536" i="9"/>
  <c r="O536" i="9"/>
  <c r="N536" i="9"/>
  <c r="M536" i="9"/>
  <c r="L536" i="9"/>
  <c r="K536" i="9"/>
  <c r="J536" i="9"/>
  <c r="I617" i="7"/>
  <c r="Z617" i="7"/>
  <c r="Z535" i="9"/>
  <c r="Y535" i="9"/>
  <c r="BR548" i="3"/>
  <c r="E617" i="7"/>
  <c r="X617" i="7"/>
  <c r="X535" i="9"/>
  <c r="BP548" i="3"/>
  <c r="W535" i="9"/>
  <c r="V617" i="7"/>
  <c r="V535" i="9"/>
  <c r="U535" i="9"/>
  <c r="T617" i="7"/>
  <c r="T535" i="9"/>
  <c r="S535" i="9"/>
  <c r="R535" i="9"/>
  <c r="Q535" i="9"/>
  <c r="P535" i="9"/>
  <c r="O535" i="9"/>
  <c r="N535" i="9"/>
  <c r="M535" i="9"/>
  <c r="L535" i="9"/>
  <c r="K535" i="9"/>
  <c r="J535" i="9"/>
  <c r="I122" i="7"/>
  <c r="Z122" i="7"/>
  <c r="Z534" i="9"/>
  <c r="Y534" i="9"/>
  <c r="BR469" i="3"/>
  <c r="E122" i="7"/>
  <c r="X122" i="7"/>
  <c r="X534" i="9"/>
  <c r="BP469" i="3"/>
  <c r="W534" i="9"/>
  <c r="V122" i="7"/>
  <c r="V534" i="9"/>
  <c r="U534" i="9"/>
  <c r="T122" i="7"/>
  <c r="T534" i="9"/>
  <c r="S534" i="9"/>
  <c r="R534" i="9"/>
  <c r="Q534" i="9"/>
  <c r="P534" i="9"/>
  <c r="O534" i="9"/>
  <c r="N534" i="9"/>
  <c r="M534" i="9"/>
  <c r="L534" i="9"/>
  <c r="K534" i="9"/>
  <c r="J534" i="9"/>
  <c r="I353" i="7"/>
  <c r="Z353" i="7"/>
  <c r="Z533" i="9"/>
  <c r="Y533" i="9"/>
  <c r="BR385" i="3"/>
  <c r="E353" i="7"/>
  <c r="X353" i="7"/>
  <c r="X533" i="9"/>
  <c r="BP385" i="3"/>
  <c r="W533" i="9"/>
  <c r="V353" i="7"/>
  <c r="V533" i="9"/>
  <c r="U533" i="9"/>
  <c r="T353" i="7"/>
  <c r="T533" i="9"/>
  <c r="S533" i="9"/>
  <c r="R533" i="9"/>
  <c r="Q533" i="9"/>
  <c r="P533" i="9"/>
  <c r="O533" i="9"/>
  <c r="N533" i="9"/>
  <c r="M533" i="9"/>
  <c r="L533" i="9"/>
  <c r="K533" i="9"/>
  <c r="J533" i="9"/>
  <c r="I496" i="7"/>
  <c r="Z496" i="7"/>
  <c r="Z532" i="9"/>
  <c r="Y532" i="9"/>
  <c r="BR367" i="3"/>
  <c r="E496" i="7"/>
  <c r="X496" i="7"/>
  <c r="X532" i="9"/>
  <c r="BP367" i="3"/>
  <c r="W532" i="9"/>
  <c r="V496" i="7"/>
  <c r="V532" i="9"/>
  <c r="U532" i="9"/>
  <c r="T496" i="7"/>
  <c r="T532" i="9"/>
  <c r="S532" i="9"/>
  <c r="R532" i="9"/>
  <c r="Q532" i="9"/>
  <c r="P532" i="9"/>
  <c r="O532" i="9"/>
  <c r="N532" i="9"/>
  <c r="M532" i="9"/>
  <c r="L532" i="9"/>
  <c r="K532" i="9"/>
  <c r="J532" i="9"/>
  <c r="I616" i="7"/>
  <c r="Z616" i="7"/>
  <c r="Z531" i="9"/>
  <c r="Y531" i="9"/>
  <c r="BR158" i="3"/>
  <c r="E616" i="7"/>
  <c r="X616" i="7"/>
  <c r="X531" i="9"/>
  <c r="BP158" i="3"/>
  <c r="W531" i="9"/>
  <c r="V616" i="7"/>
  <c r="V531" i="9"/>
  <c r="U531" i="9"/>
  <c r="T616" i="7"/>
  <c r="T531" i="9"/>
  <c r="S531" i="9"/>
  <c r="R531" i="9"/>
  <c r="Q531" i="9"/>
  <c r="P531" i="9"/>
  <c r="O531" i="9"/>
  <c r="N531" i="9"/>
  <c r="M531" i="9"/>
  <c r="L531" i="9"/>
  <c r="K531" i="9"/>
  <c r="J531" i="9"/>
  <c r="I352" i="7"/>
  <c r="Z352" i="7"/>
  <c r="Z530" i="9"/>
  <c r="Y530" i="9"/>
  <c r="BR425" i="3"/>
  <c r="E352" i="7"/>
  <c r="X352" i="7"/>
  <c r="X530" i="9"/>
  <c r="BP425" i="3"/>
  <c r="W530" i="9"/>
  <c r="V352" i="7"/>
  <c r="V530" i="9"/>
  <c r="U530" i="9"/>
  <c r="T352" i="7"/>
  <c r="T530" i="9"/>
  <c r="S530" i="9"/>
  <c r="R530" i="9"/>
  <c r="Q530" i="9"/>
  <c r="P530" i="9"/>
  <c r="O530" i="9"/>
  <c r="N530" i="9"/>
  <c r="M530" i="9"/>
  <c r="L530" i="9"/>
  <c r="K530" i="9"/>
  <c r="J530" i="9"/>
  <c r="I253" i="7"/>
  <c r="Z253" i="7"/>
  <c r="Z529" i="9"/>
  <c r="Y529" i="9"/>
  <c r="BR576" i="3"/>
  <c r="E253" i="7"/>
  <c r="X253" i="7"/>
  <c r="X529" i="9"/>
  <c r="BP576" i="3"/>
  <c r="W529" i="9"/>
  <c r="V253" i="7"/>
  <c r="V529" i="9"/>
  <c r="U529" i="9"/>
  <c r="T253" i="7"/>
  <c r="T529" i="9"/>
  <c r="S529" i="9"/>
  <c r="R529" i="9"/>
  <c r="Q529" i="9"/>
  <c r="P529" i="9"/>
  <c r="O529" i="9"/>
  <c r="N529" i="9"/>
  <c r="M529" i="9"/>
  <c r="L529" i="9"/>
  <c r="K529" i="9"/>
  <c r="J529" i="9"/>
  <c r="I252" i="7"/>
  <c r="Z252" i="7"/>
  <c r="Z528" i="9"/>
  <c r="Y528" i="9"/>
  <c r="BR530" i="3"/>
  <c r="E252" i="7"/>
  <c r="X252" i="7"/>
  <c r="X528" i="9"/>
  <c r="BP530" i="3"/>
  <c r="W528" i="9"/>
  <c r="V252" i="7"/>
  <c r="V528" i="9"/>
  <c r="U528" i="9"/>
  <c r="T252" i="7"/>
  <c r="T528" i="9"/>
  <c r="S528" i="9"/>
  <c r="R528" i="9"/>
  <c r="Q528" i="9"/>
  <c r="P528" i="9"/>
  <c r="O528" i="9"/>
  <c r="N528" i="9"/>
  <c r="M528" i="9"/>
  <c r="L528" i="9"/>
  <c r="K528" i="9"/>
  <c r="J528" i="9"/>
  <c r="I495" i="7"/>
  <c r="Z495" i="7"/>
  <c r="Z527" i="9"/>
  <c r="Y527" i="9"/>
  <c r="BR569" i="3"/>
  <c r="E495" i="7"/>
  <c r="X495" i="7"/>
  <c r="X527" i="9"/>
  <c r="BP569" i="3"/>
  <c r="W527" i="9"/>
  <c r="V495" i="7"/>
  <c r="V527" i="9"/>
  <c r="U527" i="9"/>
  <c r="T495" i="7"/>
  <c r="T527" i="9"/>
  <c r="S527" i="9"/>
  <c r="R527" i="9"/>
  <c r="Q527" i="9"/>
  <c r="P527" i="9"/>
  <c r="O527" i="9"/>
  <c r="N527" i="9"/>
  <c r="M527" i="9"/>
  <c r="L527" i="9"/>
  <c r="K527" i="9"/>
  <c r="J527" i="9"/>
  <c r="I190" i="7"/>
  <c r="Z190" i="7"/>
  <c r="Z526" i="9"/>
  <c r="Y526" i="9"/>
  <c r="BR555" i="3"/>
  <c r="E190" i="7"/>
  <c r="X190" i="7"/>
  <c r="X526" i="9"/>
  <c r="BP555" i="3"/>
  <c r="W526" i="9"/>
  <c r="V190" i="7"/>
  <c r="V526" i="9"/>
  <c r="U526" i="9"/>
  <c r="T190" i="7"/>
  <c r="T526" i="9"/>
  <c r="S526" i="9"/>
  <c r="R526" i="9"/>
  <c r="Q526" i="9"/>
  <c r="P526" i="9"/>
  <c r="O526" i="9"/>
  <c r="N526" i="9"/>
  <c r="M526" i="9"/>
  <c r="L526" i="9"/>
  <c r="K526" i="9"/>
  <c r="J526" i="9"/>
  <c r="I251" i="7"/>
  <c r="Z251" i="7"/>
  <c r="Z525" i="9"/>
  <c r="Y525" i="9"/>
  <c r="BR474" i="3"/>
  <c r="E251" i="7"/>
  <c r="X251" i="7"/>
  <c r="X525" i="9"/>
  <c r="BP474" i="3"/>
  <c r="W525" i="9"/>
  <c r="V251" i="7"/>
  <c r="V525" i="9"/>
  <c r="U525" i="9"/>
  <c r="T251" i="7"/>
  <c r="T525" i="9"/>
  <c r="S525" i="9"/>
  <c r="R525" i="9"/>
  <c r="Q525" i="9"/>
  <c r="P525" i="9"/>
  <c r="O525" i="9"/>
  <c r="N525" i="9"/>
  <c r="M525" i="9"/>
  <c r="L525" i="9"/>
  <c r="K525" i="9"/>
  <c r="J525" i="9"/>
  <c r="I615" i="7"/>
  <c r="Z615" i="7"/>
  <c r="Z524" i="9"/>
  <c r="Y524" i="9"/>
  <c r="BR564" i="3"/>
  <c r="E615" i="7"/>
  <c r="X615" i="7"/>
  <c r="X524" i="9"/>
  <c r="BP564" i="3"/>
  <c r="W524" i="9"/>
  <c r="V615" i="7"/>
  <c r="V524" i="9"/>
  <c r="U524" i="9"/>
  <c r="T615" i="7"/>
  <c r="T524" i="9"/>
  <c r="S524" i="9"/>
  <c r="R524" i="9"/>
  <c r="Q524" i="9"/>
  <c r="P524" i="9"/>
  <c r="O524" i="9"/>
  <c r="N524" i="9"/>
  <c r="M524" i="9"/>
  <c r="L524" i="9"/>
  <c r="K524" i="9"/>
  <c r="J524" i="9"/>
  <c r="I494" i="7"/>
  <c r="Z494" i="7"/>
  <c r="Z523" i="9"/>
  <c r="Y523" i="9"/>
  <c r="BR541" i="3"/>
  <c r="E494" i="7"/>
  <c r="X494" i="7"/>
  <c r="X523" i="9"/>
  <c r="BP541" i="3"/>
  <c r="W523" i="9"/>
  <c r="V494" i="7"/>
  <c r="V523" i="9"/>
  <c r="U523" i="9"/>
  <c r="T494" i="7"/>
  <c r="T523" i="9"/>
  <c r="S523" i="9"/>
  <c r="R523" i="9"/>
  <c r="Q523" i="9"/>
  <c r="P523" i="9"/>
  <c r="O523" i="9"/>
  <c r="N523" i="9"/>
  <c r="M523" i="9"/>
  <c r="L523" i="9"/>
  <c r="K523" i="9"/>
  <c r="J523" i="9"/>
  <c r="I628" i="7"/>
  <c r="Z628" i="7"/>
  <c r="Z522" i="9"/>
  <c r="Y522" i="9"/>
  <c r="BR350" i="3"/>
  <c r="E628" i="7"/>
  <c r="X628" i="7"/>
  <c r="X522" i="9"/>
  <c r="BP350" i="3"/>
  <c r="W522" i="9"/>
  <c r="V628" i="7"/>
  <c r="V522" i="9"/>
  <c r="U522" i="9"/>
  <c r="T628" i="7"/>
  <c r="T522" i="9"/>
  <c r="S522" i="9"/>
  <c r="R522" i="9"/>
  <c r="Q522" i="9"/>
  <c r="P522" i="9"/>
  <c r="O522" i="9"/>
  <c r="N522" i="9"/>
  <c r="M522" i="9"/>
  <c r="L522" i="9"/>
  <c r="K522" i="9"/>
  <c r="J522" i="9"/>
  <c r="I614" i="7"/>
  <c r="Z614" i="7"/>
  <c r="Z521" i="9"/>
  <c r="Y521" i="9"/>
  <c r="BR625" i="3"/>
  <c r="E614" i="7"/>
  <c r="X614" i="7"/>
  <c r="X521" i="9"/>
  <c r="BP625" i="3"/>
  <c r="W521" i="9"/>
  <c r="V614" i="7"/>
  <c r="V521" i="9"/>
  <c r="U521" i="9"/>
  <c r="T614" i="7"/>
  <c r="T521" i="9"/>
  <c r="S521" i="9"/>
  <c r="R521" i="9"/>
  <c r="Q521" i="9"/>
  <c r="P521" i="9"/>
  <c r="O521" i="9"/>
  <c r="N521" i="9"/>
  <c r="M521" i="9"/>
  <c r="L521" i="9"/>
  <c r="K521" i="9"/>
  <c r="J521" i="9"/>
  <c r="I351" i="7"/>
  <c r="Z351" i="7"/>
  <c r="Z520" i="9"/>
  <c r="Y520" i="9"/>
  <c r="BR445" i="3"/>
  <c r="E351" i="7"/>
  <c r="X351" i="7"/>
  <c r="X520" i="9"/>
  <c r="BP445" i="3"/>
  <c r="W520" i="9"/>
  <c r="V351" i="7"/>
  <c r="V520" i="9"/>
  <c r="U520" i="9"/>
  <c r="T351" i="7"/>
  <c r="T520" i="9"/>
  <c r="S520" i="9"/>
  <c r="R520" i="9"/>
  <c r="Q520" i="9"/>
  <c r="P520" i="9"/>
  <c r="O520" i="9"/>
  <c r="N520" i="9"/>
  <c r="M520" i="9"/>
  <c r="L520" i="9"/>
  <c r="K520" i="9"/>
  <c r="J520" i="9"/>
  <c r="I166" i="7"/>
  <c r="Z166" i="7"/>
  <c r="Z519" i="9"/>
  <c r="Y519" i="9"/>
  <c r="BR266" i="3"/>
  <c r="E166" i="7"/>
  <c r="X166" i="7"/>
  <c r="X519" i="9"/>
  <c r="BP266" i="3"/>
  <c r="W519" i="9"/>
  <c r="V166" i="7"/>
  <c r="V519" i="9"/>
  <c r="U519" i="9"/>
  <c r="T166" i="7"/>
  <c r="T519" i="9"/>
  <c r="S519" i="9"/>
  <c r="R519" i="9"/>
  <c r="Q519" i="9"/>
  <c r="P519" i="9"/>
  <c r="O519" i="9"/>
  <c r="N519" i="9"/>
  <c r="M519" i="9"/>
  <c r="L519" i="9"/>
  <c r="K519" i="9"/>
  <c r="J519" i="9"/>
  <c r="I250" i="7"/>
  <c r="Z250" i="7"/>
  <c r="Z518" i="9"/>
  <c r="Y518" i="9"/>
  <c r="BR528" i="3"/>
  <c r="E250" i="7"/>
  <c r="X250" i="7"/>
  <c r="X518" i="9"/>
  <c r="BP528" i="3"/>
  <c r="W518" i="9"/>
  <c r="V250" i="7"/>
  <c r="V518" i="9"/>
  <c r="U518" i="9"/>
  <c r="T250" i="7"/>
  <c r="T518" i="9"/>
  <c r="S518" i="9"/>
  <c r="R518" i="9"/>
  <c r="Q518" i="9"/>
  <c r="P518" i="9"/>
  <c r="O518" i="9"/>
  <c r="N518" i="9"/>
  <c r="M518" i="9"/>
  <c r="L518" i="9"/>
  <c r="K518" i="9"/>
  <c r="J518" i="9"/>
  <c r="I613" i="7"/>
  <c r="Z613" i="7"/>
  <c r="Z517" i="9"/>
  <c r="Y517" i="9"/>
  <c r="BR583" i="3"/>
  <c r="E613" i="7"/>
  <c r="X613" i="7"/>
  <c r="X517" i="9"/>
  <c r="BP583" i="3"/>
  <c r="W517" i="9"/>
  <c r="V613" i="7"/>
  <c r="V517" i="9"/>
  <c r="U517" i="9"/>
  <c r="T613" i="7"/>
  <c r="T517" i="9"/>
  <c r="S517" i="9"/>
  <c r="R517" i="9"/>
  <c r="Q517" i="9"/>
  <c r="P517" i="9"/>
  <c r="O517" i="9"/>
  <c r="N517" i="9"/>
  <c r="M517" i="9"/>
  <c r="L517" i="9"/>
  <c r="K517" i="9"/>
  <c r="J517" i="9"/>
  <c r="I53" i="7"/>
  <c r="Z53" i="7"/>
  <c r="Z516" i="9"/>
  <c r="Y516" i="9"/>
  <c r="BR556" i="3"/>
  <c r="E53" i="7"/>
  <c r="X53" i="7"/>
  <c r="X516" i="9"/>
  <c r="BP556" i="3"/>
  <c r="W516" i="9"/>
  <c r="V53" i="7"/>
  <c r="V516" i="9"/>
  <c r="U516" i="9"/>
  <c r="T53" i="7"/>
  <c r="T516" i="9"/>
  <c r="S516" i="9"/>
  <c r="R516" i="9"/>
  <c r="Q516" i="9"/>
  <c r="P516" i="9"/>
  <c r="O516" i="9"/>
  <c r="N516" i="9"/>
  <c r="M516" i="9"/>
  <c r="L516" i="9"/>
  <c r="K516" i="9"/>
  <c r="J516" i="9"/>
  <c r="I189" i="7"/>
  <c r="Z189" i="7"/>
  <c r="Z515" i="9"/>
  <c r="Y515" i="9"/>
  <c r="BR448" i="3"/>
  <c r="E189" i="7"/>
  <c r="X189" i="7"/>
  <c r="X515" i="9"/>
  <c r="BP448" i="3"/>
  <c r="W515" i="9"/>
  <c r="V189" i="7"/>
  <c r="V515" i="9"/>
  <c r="U515" i="9"/>
  <c r="T189" i="7"/>
  <c r="T515" i="9"/>
  <c r="S515" i="9"/>
  <c r="R515" i="9"/>
  <c r="Q515" i="9"/>
  <c r="P515" i="9"/>
  <c r="O515" i="9"/>
  <c r="N515" i="9"/>
  <c r="M515" i="9"/>
  <c r="L515" i="9"/>
  <c r="K515" i="9"/>
  <c r="J515" i="9"/>
  <c r="I493" i="7"/>
  <c r="Z493" i="7"/>
  <c r="Z514" i="9"/>
  <c r="Y514" i="9"/>
  <c r="BR423" i="3"/>
  <c r="E493" i="7"/>
  <c r="X493" i="7"/>
  <c r="X514" i="9"/>
  <c r="BP423" i="3"/>
  <c r="W514" i="9"/>
  <c r="V493" i="7"/>
  <c r="V514" i="9"/>
  <c r="U514" i="9"/>
  <c r="T493" i="7"/>
  <c r="T514" i="9"/>
  <c r="S514" i="9"/>
  <c r="R514" i="9"/>
  <c r="Q514" i="9"/>
  <c r="P514" i="9"/>
  <c r="O514" i="9"/>
  <c r="N514" i="9"/>
  <c r="M514" i="9"/>
  <c r="L514" i="9"/>
  <c r="K514" i="9"/>
  <c r="J514" i="9"/>
  <c r="I612" i="7"/>
  <c r="Z612" i="7"/>
  <c r="Z513" i="9"/>
  <c r="Y513" i="9"/>
  <c r="BR520" i="3"/>
  <c r="E612" i="7"/>
  <c r="X612" i="7"/>
  <c r="X513" i="9"/>
  <c r="BP520" i="3"/>
  <c r="W513" i="9"/>
  <c r="V612" i="7"/>
  <c r="V513" i="9"/>
  <c r="U513" i="9"/>
  <c r="T612" i="7"/>
  <c r="T513" i="9"/>
  <c r="S513" i="9"/>
  <c r="R513" i="9"/>
  <c r="Q513" i="9"/>
  <c r="P513" i="9"/>
  <c r="O513" i="9"/>
  <c r="N513" i="9"/>
  <c r="M513" i="9"/>
  <c r="L513" i="9"/>
  <c r="K513" i="9"/>
  <c r="J513" i="9"/>
  <c r="I188" i="7"/>
  <c r="Z188" i="7"/>
  <c r="Z512" i="9"/>
  <c r="Y512" i="9"/>
  <c r="BR498" i="3"/>
  <c r="E188" i="7"/>
  <c r="X188" i="7"/>
  <c r="X512" i="9"/>
  <c r="BP498" i="3"/>
  <c r="W512" i="9"/>
  <c r="V188" i="7"/>
  <c r="V512" i="9"/>
  <c r="U512" i="9"/>
  <c r="T188" i="7"/>
  <c r="T512" i="9"/>
  <c r="S512" i="9"/>
  <c r="R512" i="9"/>
  <c r="Q512" i="9"/>
  <c r="P512" i="9"/>
  <c r="O512" i="9"/>
  <c r="N512" i="9"/>
  <c r="M512" i="9"/>
  <c r="L512" i="9"/>
  <c r="K512" i="9"/>
  <c r="J512" i="9"/>
  <c r="I350" i="7"/>
  <c r="Z350" i="7"/>
  <c r="Z511" i="9"/>
  <c r="Y511" i="9"/>
  <c r="BR624" i="3"/>
  <c r="E350" i="7"/>
  <c r="X350" i="7"/>
  <c r="X511" i="9"/>
  <c r="BP624" i="3"/>
  <c r="W511" i="9"/>
  <c r="V350" i="7"/>
  <c r="V511" i="9"/>
  <c r="U511" i="9"/>
  <c r="T350" i="7"/>
  <c r="T511" i="9"/>
  <c r="S511" i="9"/>
  <c r="R511" i="9"/>
  <c r="Q511" i="9"/>
  <c r="P511" i="9"/>
  <c r="O511" i="9"/>
  <c r="N511" i="9"/>
  <c r="M511" i="9"/>
  <c r="L511" i="9"/>
  <c r="K511" i="9"/>
  <c r="J511" i="9"/>
  <c r="I492" i="7"/>
  <c r="Z492" i="7"/>
  <c r="Z510" i="9"/>
  <c r="Y510" i="9"/>
  <c r="BR482" i="3"/>
  <c r="E492" i="7"/>
  <c r="X492" i="7"/>
  <c r="X510" i="9"/>
  <c r="BP482" i="3"/>
  <c r="W510" i="9"/>
  <c r="V492" i="7"/>
  <c r="V510" i="9"/>
  <c r="U510" i="9"/>
  <c r="T492" i="7"/>
  <c r="T510" i="9"/>
  <c r="S510" i="9"/>
  <c r="R510" i="9"/>
  <c r="Q510" i="9"/>
  <c r="P510" i="9"/>
  <c r="O510" i="9"/>
  <c r="N510" i="9"/>
  <c r="M510" i="9"/>
  <c r="L510" i="9"/>
  <c r="K510" i="9"/>
  <c r="J510" i="9"/>
  <c r="I611" i="7"/>
  <c r="Z611" i="7"/>
  <c r="Z509" i="9"/>
  <c r="Y509" i="9"/>
  <c r="BR507" i="3"/>
  <c r="E611" i="7"/>
  <c r="X611" i="7"/>
  <c r="X509" i="9"/>
  <c r="BP507" i="3"/>
  <c r="W509" i="9"/>
  <c r="V611" i="7"/>
  <c r="V509" i="9"/>
  <c r="U509" i="9"/>
  <c r="T611" i="7"/>
  <c r="T509" i="9"/>
  <c r="S509" i="9"/>
  <c r="R509" i="9"/>
  <c r="Q509" i="9"/>
  <c r="P509" i="9"/>
  <c r="O509" i="9"/>
  <c r="N509" i="9"/>
  <c r="M509" i="9"/>
  <c r="L509" i="9"/>
  <c r="K509" i="9"/>
  <c r="J509" i="9"/>
  <c r="I610" i="7"/>
  <c r="Z610" i="7"/>
  <c r="Z508" i="9"/>
  <c r="Y508" i="9"/>
  <c r="BR553" i="3"/>
  <c r="E610" i="7"/>
  <c r="X610" i="7"/>
  <c r="X508" i="9"/>
  <c r="BP553" i="3"/>
  <c r="W508" i="9"/>
  <c r="V610" i="7"/>
  <c r="V508" i="9"/>
  <c r="U508" i="9"/>
  <c r="T610" i="7"/>
  <c r="T508" i="9"/>
  <c r="S508" i="9"/>
  <c r="R508" i="9"/>
  <c r="Q508" i="9"/>
  <c r="P508" i="9"/>
  <c r="O508" i="9"/>
  <c r="N508" i="9"/>
  <c r="M508" i="9"/>
  <c r="L508" i="9"/>
  <c r="K508" i="9"/>
  <c r="J508" i="9"/>
  <c r="I95" i="7"/>
  <c r="Z95" i="7"/>
  <c r="Z507" i="9"/>
  <c r="Y507" i="9"/>
  <c r="BR546" i="3"/>
  <c r="E95" i="7"/>
  <c r="X95" i="7"/>
  <c r="X507" i="9"/>
  <c r="BP546" i="3"/>
  <c r="W507" i="9"/>
  <c r="V95" i="7"/>
  <c r="V507" i="9"/>
  <c r="U507" i="9"/>
  <c r="T95" i="7"/>
  <c r="T507" i="9"/>
  <c r="S507" i="9"/>
  <c r="R507" i="9"/>
  <c r="Q507" i="9"/>
  <c r="P507" i="9"/>
  <c r="O507" i="9"/>
  <c r="N507" i="9"/>
  <c r="M507" i="9"/>
  <c r="L507" i="9"/>
  <c r="K507" i="9"/>
  <c r="J507" i="9"/>
  <c r="I249" i="7"/>
  <c r="Z249" i="7"/>
  <c r="Z506" i="9"/>
  <c r="Y506" i="9"/>
  <c r="BR461" i="3"/>
  <c r="E249" i="7"/>
  <c r="X249" i="7"/>
  <c r="X506" i="9"/>
  <c r="BP461" i="3"/>
  <c r="W506" i="9"/>
  <c r="V249" i="7"/>
  <c r="V506" i="9"/>
  <c r="U506" i="9"/>
  <c r="T249" i="7"/>
  <c r="T506" i="9"/>
  <c r="S506" i="9"/>
  <c r="R506" i="9"/>
  <c r="Q506" i="9"/>
  <c r="P506" i="9"/>
  <c r="O506" i="9"/>
  <c r="N506" i="9"/>
  <c r="M506" i="9"/>
  <c r="L506" i="9"/>
  <c r="K506" i="9"/>
  <c r="J506" i="9"/>
  <c r="I609" i="7"/>
  <c r="Z609" i="7"/>
  <c r="Z505" i="9"/>
  <c r="Y505" i="9"/>
  <c r="BR542" i="3"/>
  <c r="E609" i="7"/>
  <c r="X609" i="7"/>
  <c r="X505" i="9"/>
  <c r="BP542" i="3"/>
  <c r="W505" i="9"/>
  <c r="V609" i="7"/>
  <c r="V505" i="9"/>
  <c r="U505" i="9"/>
  <c r="T609" i="7"/>
  <c r="T505" i="9"/>
  <c r="S505" i="9"/>
  <c r="R505" i="9"/>
  <c r="Q505" i="9"/>
  <c r="P505" i="9"/>
  <c r="O505" i="9"/>
  <c r="N505" i="9"/>
  <c r="M505" i="9"/>
  <c r="L505" i="9"/>
  <c r="K505" i="9"/>
  <c r="J505" i="9"/>
  <c r="I248" i="7"/>
  <c r="Z248" i="7"/>
  <c r="Z504" i="9"/>
  <c r="Y504" i="9"/>
  <c r="BR473" i="3"/>
  <c r="E248" i="7"/>
  <c r="X248" i="7"/>
  <c r="X504" i="9"/>
  <c r="BP473" i="3"/>
  <c r="W504" i="9"/>
  <c r="V248" i="7"/>
  <c r="V504" i="9"/>
  <c r="U504" i="9"/>
  <c r="T248" i="7"/>
  <c r="T504" i="9"/>
  <c r="S504" i="9"/>
  <c r="R504" i="9"/>
  <c r="Q504" i="9"/>
  <c r="P504" i="9"/>
  <c r="O504" i="9"/>
  <c r="N504" i="9"/>
  <c r="M504" i="9"/>
  <c r="L504" i="9"/>
  <c r="K504" i="9"/>
  <c r="J504" i="9"/>
  <c r="I94" i="7"/>
  <c r="Z94" i="7"/>
  <c r="Z503" i="9"/>
  <c r="Y503" i="9"/>
  <c r="BR531" i="3"/>
  <c r="E94" i="7"/>
  <c r="X94" i="7"/>
  <c r="X503" i="9"/>
  <c r="BP531" i="3"/>
  <c r="W503" i="9"/>
  <c r="V94" i="7"/>
  <c r="V503" i="9"/>
  <c r="U503" i="9"/>
  <c r="T94" i="7"/>
  <c r="T503" i="9"/>
  <c r="S503" i="9"/>
  <c r="R503" i="9"/>
  <c r="Q503" i="9"/>
  <c r="P503" i="9"/>
  <c r="O503" i="9"/>
  <c r="N503" i="9"/>
  <c r="M503" i="9"/>
  <c r="L503" i="9"/>
  <c r="K503" i="9"/>
  <c r="J503" i="9"/>
  <c r="I491" i="7"/>
  <c r="Z491" i="7"/>
  <c r="Z502" i="9"/>
  <c r="Y502" i="9"/>
  <c r="BR547" i="3"/>
  <c r="E491" i="7"/>
  <c r="X491" i="7"/>
  <c r="X502" i="9"/>
  <c r="BP547" i="3"/>
  <c r="W502" i="9"/>
  <c r="V491" i="7"/>
  <c r="V502" i="9"/>
  <c r="U502" i="9"/>
  <c r="T491" i="7"/>
  <c r="T502" i="9"/>
  <c r="S502" i="9"/>
  <c r="R502" i="9"/>
  <c r="Q502" i="9"/>
  <c r="P502" i="9"/>
  <c r="O502" i="9"/>
  <c r="N502" i="9"/>
  <c r="M502" i="9"/>
  <c r="L502" i="9"/>
  <c r="K502" i="9"/>
  <c r="J502" i="9"/>
  <c r="I247" i="7"/>
  <c r="Z247" i="7"/>
  <c r="Z501" i="9"/>
  <c r="Y501" i="9"/>
  <c r="BR375" i="3"/>
  <c r="E247" i="7"/>
  <c r="X247" i="7"/>
  <c r="X501" i="9"/>
  <c r="BP375" i="3"/>
  <c r="W501" i="9"/>
  <c r="V247" i="7"/>
  <c r="V501" i="9"/>
  <c r="U501" i="9"/>
  <c r="T247" i="7"/>
  <c r="T501" i="9"/>
  <c r="S501" i="9"/>
  <c r="R501" i="9"/>
  <c r="Q501" i="9"/>
  <c r="P501" i="9"/>
  <c r="O501" i="9"/>
  <c r="N501" i="9"/>
  <c r="M501" i="9"/>
  <c r="L501" i="9"/>
  <c r="K501" i="9"/>
  <c r="J501" i="9"/>
  <c r="I608" i="7"/>
  <c r="Z608" i="7"/>
  <c r="Z500" i="9"/>
  <c r="Y500" i="9"/>
  <c r="BR589" i="3"/>
  <c r="E608" i="7"/>
  <c r="X608" i="7"/>
  <c r="X500" i="9"/>
  <c r="BP589" i="3"/>
  <c r="W500" i="9"/>
  <c r="V608" i="7"/>
  <c r="V500" i="9"/>
  <c r="U500" i="9"/>
  <c r="T608" i="7"/>
  <c r="T500" i="9"/>
  <c r="S500" i="9"/>
  <c r="R500" i="9"/>
  <c r="Q500" i="9"/>
  <c r="P500" i="9"/>
  <c r="O500" i="9"/>
  <c r="N500" i="9"/>
  <c r="M500" i="9"/>
  <c r="L500" i="9"/>
  <c r="K500" i="9"/>
  <c r="J500" i="9"/>
  <c r="I246" i="7"/>
  <c r="Z246" i="7"/>
  <c r="Z499" i="9"/>
  <c r="Y499" i="9"/>
  <c r="BR563" i="3"/>
  <c r="E246" i="7"/>
  <c r="X246" i="7"/>
  <c r="X499" i="9"/>
  <c r="BP563" i="3"/>
  <c r="W499" i="9"/>
  <c r="V246" i="7"/>
  <c r="V499" i="9"/>
  <c r="U499" i="9"/>
  <c r="T246" i="7"/>
  <c r="T499" i="9"/>
  <c r="S499" i="9"/>
  <c r="R499" i="9"/>
  <c r="Q499" i="9"/>
  <c r="P499" i="9"/>
  <c r="O499" i="9"/>
  <c r="N499" i="9"/>
  <c r="M499" i="9"/>
  <c r="L499" i="9"/>
  <c r="K499" i="9"/>
  <c r="J499" i="9"/>
  <c r="I51" i="7"/>
  <c r="Z51" i="7"/>
  <c r="Z498" i="9"/>
  <c r="Y498" i="9"/>
  <c r="BR440" i="3"/>
  <c r="E51" i="7"/>
  <c r="X51" i="7"/>
  <c r="X498" i="9"/>
  <c r="BP440" i="3"/>
  <c r="W498" i="9"/>
  <c r="V51" i="7"/>
  <c r="V498" i="9"/>
  <c r="U498" i="9"/>
  <c r="T51" i="7"/>
  <c r="T498" i="9"/>
  <c r="S498" i="9"/>
  <c r="R498" i="9"/>
  <c r="Q498" i="9"/>
  <c r="P498" i="9"/>
  <c r="O498" i="9"/>
  <c r="N498" i="9"/>
  <c r="M498" i="9"/>
  <c r="L498" i="9"/>
  <c r="K498" i="9"/>
  <c r="J498" i="9"/>
  <c r="I349" i="7"/>
  <c r="Z349" i="7"/>
  <c r="Z497" i="9"/>
  <c r="Y497" i="9"/>
  <c r="BR560" i="3"/>
  <c r="E349" i="7"/>
  <c r="X349" i="7"/>
  <c r="X497" i="9"/>
  <c r="BP560" i="3"/>
  <c r="W497" i="9"/>
  <c r="V349" i="7"/>
  <c r="V497" i="9"/>
  <c r="U497" i="9"/>
  <c r="T349" i="7"/>
  <c r="T497" i="9"/>
  <c r="S497" i="9"/>
  <c r="R497" i="9"/>
  <c r="Q497" i="9"/>
  <c r="P497" i="9"/>
  <c r="O497" i="9"/>
  <c r="N497" i="9"/>
  <c r="M497" i="9"/>
  <c r="L497" i="9"/>
  <c r="K497" i="9"/>
  <c r="J497" i="9"/>
  <c r="I93" i="7"/>
  <c r="Z93" i="7"/>
  <c r="Z496" i="9"/>
  <c r="Y496" i="9"/>
  <c r="BR490" i="3"/>
  <c r="E93" i="7"/>
  <c r="X93" i="7"/>
  <c r="X496" i="9"/>
  <c r="BP490" i="3"/>
  <c r="W496" i="9"/>
  <c r="V93" i="7"/>
  <c r="V496" i="9"/>
  <c r="U496" i="9"/>
  <c r="T93" i="7"/>
  <c r="T496" i="9"/>
  <c r="S496" i="9"/>
  <c r="R496" i="9"/>
  <c r="Q496" i="9"/>
  <c r="P496" i="9"/>
  <c r="O496" i="9"/>
  <c r="N496" i="9"/>
  <c r="M496" i="9"/>
  <c r="L496" i="9"/>
  <c r="K496" i="9"/>
  <c r="J496" i="9"/>
  <c r="I490" i="7"/>
  <c r="Z490" i="7"/>
  <c r="Z495" i="9"/>
  <c r="Y495" i="9"/>
  <c r="BR514" i="3"/>
  <c r="E490" i="7"/>
  <c r="X490" i="7"/>
  <c r="X495" i="9"/>
  <c r="BP514" i="3"/>
  <c r="W495" i="9"/>
  <c r="V490" i="7"/>
  <c r="V495" i="9"/>
  <c r="U495" i="9"/>
  <c r="T490" i="7"/>
  <c r="T495" i="9"/>
  <c r="S495" i="9"/>
  <c r="R495" i="9"/>
  <c r="Q495" i="9"/>
  <c r="P495" i="9"/>
  <c r="O495" i="9"/>
  <c r="N495" i="9"/>
  <c r="M495" i="9"/>
  <c r="L495" i="9"/>
  <c r="K495" i="9"/>
  <c r="J495" i="9"/>
  <c r="I92" i="7"/>
  <c r="Z92" i="7"/>
  <c r="Z494" i="9"/>
  <c r="Y494" i="9"/>
  <c r="BR568" i="3"/>
  <c r="E92" i="7"/>
  <c r="X92" i="7"/>
  <c r="X494" i="9"/>
  <c r="BP568" i="3"/>
  <c r="W494" i="9"/>
  <c r="V92" i="7"/>
  <c r="V494" i="9"/>
  <c r="U494" i="9"/>
  <c r="T92" i="7"/>
  <c r="T494" i="9"/>
  <c r="S494" i="9"/>
  <c r="R494" i="9"/>
  <c r="Q494" i="9"/>
  <c r="P494" i="9"/>
  <c r="O494" i="9"/>
  <c r="N494" i="9"/>
  <c r="M494" i="9"/>
  <c r="L494" i="9"/>
  <c r="K494" i="9"/>
  <c r="J494" i="9"/>
  <c r="I187" i="7"/>
  <c r="Z187" i="7"/>
  <c r="Z493" i="9"/>
  <c r="Y493" i="9"/>
  <c r="BR392" i="3"/>
  <c r="E187" i="7"/>
  <c r="X187" i="7"/>
  <c r="X493" i="9"/>
  <c r="BP392" i="3"/>
  <c r="W493" i="9"/>
  <c r="V187" i="7"/>
  <c r="V493" i="9"/>
  <c r="U493" i="9"/>
  <c r="T187" i="7"/>
  <c r="T493" i="9"/>
  <c r="S493" i="9"/>
  <c r="R493" i="9"/>
  <c r="Q493" i="9"/>
  <c r="P493" i="9"/>
  <c r="O493" i="9"/>
  <c r="N493" i="9"/>
  <c r="M493" i="9"/>
  <c r="L493" i="9"/>
  <c r="K493" i="9"/>
  <c r="J493" i="9"/>
  <c r="I489" i="7"/>
  <c r="Z489" i="7"/>
  <c r="Z492" i="9"/>
  <c r="Y492" i="9"/>
  <c r="BR580" i="3"/>
  <c r="E489" i="7"/>
  <c r="X489" i="7"/>
  <c r="X492" i="9"/>
  <c r="BP580" i="3"/>
  <c r="W492" i="9"/>
  <c r="V489" i="7"/>
  <c r="V492" i="9"/>
  <c r="U492" i="9"/>
  <c r="T489" i="7"/>
  <c r="T492" i="9"/>
  <c r="S492" i="9"/>
  <c r="R492" i="9"/>
  <c r="Q492" i="9"/>
  <c r="P492" i="9"/>
  <c r="O492" i="9"/>
  <c r="N492" i="9"/>
  <c r="M492" i="9"/>
  <c r="L492" i="9"/>
  <c r="K492" i="9"/>
  <c r="J492" i="9"/>
  <c r="I488" i="7"/>
  <c r="Z488" i="7"/>
  <c r="Z491" i="9"/>
  <c r="Y491" i="9"/>
  <c r="BR590" i="3"/>
  <c r="E488" i="7"/>
  <c r="X488" i="7"/>
  <c r="X491" i="9"/>
  <c r="BP590" i="3"/>
  <c r="W491" i="9"/>
  <c r="V488" i="7"/>
  <c r="V491" i="9"/>
  <c r="U491" i="9"/>
  <c r="T488" i="7"/>
  <c r="T491" i="9"/>
  <c r="S491" i="9"/>
  <c r="R491" i="9"/>
  <c r="Q491" i="9"/>
  <c r="P491" i="9"/>
  <c r="O491" i="9"/>
  <c r="N491" i="9"/>
  <c r="M491" i="9"/>
  <c r="L491" i="9"/>
  <c r="K491" i="9"/>
  <c r="J491" i="9"/>
  <c r="I150" i="7"/>
  <c r="Z150" i="7"/>
  <c r="Z490" i="9"/>
  <c r="Y490" i="9"/>
  <c r="BR559" i="3"/>
  <c r="E150" i="7"/>
  <c r="X150" i="7"/>
  <c r="X490" i="9"/>
  <c r="BP559" i="3"/>
  <c r="W490" i="9"/>
  <c r="V150" i="7"/>
  <c r="V490" i="9"/>
  <c r="U490" i="9"/>
  <c r="T150" i="7"/>
  <c r="T490" i="9"/>
  <c r="S490" i="9"/>
  <c r="R490" i="9"/>
  <c r="Q490" i="9"/>
  <c r="P490" i="9"/>
  <c r="O490" i="9"/>
  <c r="N490" i="9"/>
  <c r="M490" i="9"/>
  <c r="L490" i="9"/>
  <c r="K490" i="9"/>
  <c r="J490" i="9"/>
  <c r="I607" i="7"/>
  <c r="Z607" i="7"/>
  <c r="Z489" i="9"/>
  <c r="Y489" i="9"/>
  <c r="BR523" i="3"/>
  <c r="E607" i="7"/>
  <c r="X607" i="7"/>
  <c r="X489" i="9"/>
  <c r="BP523" i="3"/>
  <c r="W489" i="9"/>
  <c r="V607" i="7"/>
  <c r="V489" i="9"/>
  <c r="U489" i="9"/>
  <c r="T607" i="7"/>
  <c r="T489" i="9"/>
  <c r="S489" i="9"/>
  <c r="R489" i="9"/>
  <c r="Q489" i="9"/>
  <c r="P489" i="9"/>
  <c r="O489" i="9"/>
  <c r="N489" i="9"/>
  <c r="M489" i="9"/>
  <c r="L489" i="9"/>
  <c r="K489" i="9"/>
  <c r="J489" i="9"/>
  <c r="I487" i="7"/>
  <c r="Z487" i="7"/>
  <c r="Z488" i="9"/>
  <c r="Y488" i="9"/>
  <c r="BR516" i="3"/>
  <c r="E487" i="7"/>
  <c r="X487" i="7"/>
  <c r="X488" i="9"/>
  <c r="BP516" i="3"/>
  <c r="W488" i="9"/>
  <c r="V487" i="7"/>
  <c r="V488" i="9"/>
  <c r="U488" i="9"/>
  <c r="T487" i="7"/>
  <c r="T488" i="9"/>
  <c r="S488" i="9"/>
  <c r="R488" i="9"/>
  <c r="Q488" i="9"/>
  <c r="P488" i="9"/>
  <c r="O488" i="9"/>
  <c r="N488" i="9"/>
  <c r="M488" i="9"/>
  <c r="L488" i="9"/>
  <c r="K488" i="9"/>
  <c r="J488" i="9"/>
  <c r="I606" i="7"/>
  <c r="Z606" i="7"/>
  <c r="Z487" i="9"/>
  <c r="Y487" i="9"/>
  <c r="BR427" i="3"/>
  <c r="E606" i="7"/>
  <c r="X606" i="7"/>
  <c r="X487" i="9"/>
  <c r="BP427" i="3"/>
  <c r="W487" i="9"/>
  <c r="V606" i="7"/>
  <c r="V487" i="9"/>
  <c r="U487" i="9"/>
  <c r="T606" i="7"/>
  <c r="T487" i="9"/>
  <c r="S487" i="9"/>
  <c r="R487" i="9"/>
  <c r="Q487" i="9"/>
  <c r="P487" i="9"/>
  <c r="O487" i="9"/>
  <c r="N487" i="9"/>
  <c r="M487" i="9"/>
  <c r="L487" i="9"/>
  <c r="K487" i="9"/>
  <c r="J487" i="9"/>
  <c r="I486" i="7"/>
  <c r="Z486" i="7"/>
  <c r="Z486" i="9"/>
  <c r="Y486" i="9"/>
  <c r="BR434" i="3"/>
  <c r="E486" i="7"/>
  <c r="X486" i="7"/>
  <c r="X486" i="9"/>
  <c r="BP434" i="3"/>
  <c r="W486" i="9"/>
  <c r="V486" i="7"/>
  <c r="V486" i="9"/>
  <c r="U486" i="9"/>
  <c r="T486" i="7"/>
  <c r="T486" i="9"/>
  <c r="S486" i="9"/>
  <c r="R486" i="9"/>
  <c r="Q486" i="9"/>
  <c r="P486" i="9"/>
  <c r="O486" i="9"/>
  <c r="N486" i="9"/>
  <c r="M486" i="9"/>
  <c r="L486" i="9"/>
  <c r="K486" i="9"/>
  <c r="J486" i="9"/>
  <c r="I485" i="7"/>
  <c r="Z485" i="7"/>
  <c r="Z485" i="9"/>
  <c r="Y485" i="9"/>
  <c r="BR534" i="3"/>
  <c r="E485" i="7"/>
  <c r="X485" i="7"/>
  <c r="X485" i="9"/>
  <c r="BP534" i="3"/>
  <c r="W485" i="9"/>
  <c r="V485" i="7"/>
  <c r="V485" i="9"/>
  <c r="U485" i="9"/>
  <c r="T485" i="7"/>
  <c r="T485" i="9"/>
  <c r="S485" i="9"/>
  <c r="R485" i="9"/>
  <c r="Q485" i="9"/>
  <c r="P485" i="9"/>
  <c r="O485" i="9"/>
  <c r="N485" i="9"/>
  <c r="M485" i="9"/>
  <c r="L485" i="9"/>
  <c r="K485" i="9"/>
  <c r="J485" i="9"/>
  <c r="I121" i="7"/>
  <c r="Z121" i="7"/>
  <c r="Z484" i="9"/>
  <c r="Y484" i="9"/>
  <c r="BR550" i="3"/>
  <c r="E121" i="7"/>
  <c r="X121" i="7"/>
  <c r="X484" i="9"/>
  <c r="BP550" i="3"/>
  <c r="W484" i="9"/>
  <c r="V121" i="7"/>
  <c r="V484" i="9"/>
  <c r="U484" i="9"/>
  <c r="T121" i="7"/>
  <c r="T484" i="9"/>
  <c r="S484" i="9"/>
  <c r="R484" i="9"/>
  <c r="Q484" i="9"/>
  <c r="P484" i="9"/>
  <c r="O484" i="9"/>
  <c r="N484" i="9"/>
  <c r="M484" i="9"/>
  <c r="L484" i="9"/>
  <c r="K484" i="9"/>
  <c r="J484" i="9"/>
  <c r="I16" i="7"/>
  <c r="Z16" i="7"/>
  <c r="Z483" i="9"/>
  <c r="Y483" i="9"/>
  <c r="BR554" i="3"/>
  <c r="E16" i="7"/>
  <c r="X16" i="7"/>
  <c r="X483" i="9"/>
  <c r="BP554" i="3"/>
  <c r="W483" i="9"/>
  <c r="V16" i="7"/>
  <c r="V483" i="9"/>
  <c r="U483" i="9"/>
  <c r="T16" i="7"/>
  <c r="T483" i="9"/>
  <c r="S483" i="9"/>
  <c r="R483" i="9"/>
  <c r="Q483" i="9"/>
  <c r="P483" i="9"/>
  <c r="O483" i="9"/>
  <c r="N483" i="9"/>
  <c r="M483" i="9"/>
  <c r="L483" i="9"/>
  <c r="K483" i="9"/>
  <c r="J483" i="9"/>
  <c r="I605" i="7"/>
  <c r="Z605" i="7"/>
  <c r="Z482" i="9"/>
  <c r="Y482" i="9"/>
  <c r="BR500" i="3"/>
  <c r="E605" i="7"/>
  <c r="X605" i="7"/>
  <c r="X482" i="9"/>
  <c r="BP500" i="3"/>
  <c r="W482" i="9"/>
  <c r="V605" i="7"/>
  <c r="V482" i="9"/>
  <c r="U482" i="9"/>
  <c r="T605" i="7"/>
  <c r="T482" i="9"/>
  <c r="S482" i="9"/>
  <c r="R482" i="9"/>
  <c r="Q482" i="9"/>
  <c r="P482" i="9"/>
  <c r="O482" i="9"/>
  <c r="N482" i="9"/>
  <c r="M482" i="9"/>
  <c r="L482" i="9"/>
  <c r="K482" i="9"/>
  <c r="J482" i="9"/>
  <c r="I245" i="7"/>
  <c r="Z245" i="7"/>
  <c r="Z481" i="9"/>
  <c r="Y481" i="9"/>
  <c r="BR508" i="3"/>
  <c r="E245" i="7"/>
  <c r="X245" i="7"/>
  <c r="X481" i="9"/>
  <c r="BP508" i="3"/>
  <c r="W481" i="9"/>
  <c r="V245" i="7"/>
  <c r="V481" i="9"/>
  <c r="U481" i="9"/>
  <c r="T245" i="7"/>
  <c r="T481" i="9"/>
  <c r="S481" i="9"/>
  <c r="R481" i="9"/>
  <c r="Q481" i="9"/>
  <c r="P481" i="9"/>
  <c r="O481" i="9"/>
  <c r="N481" i="9"/>
  <c r="M481" i="9"/>
  <c r="L481" i="9"/>
  <c r="K481" i="9"/>
  <c r="J481" i="9"/>
  <c r="I282" i="7"/>
  <c r="Z282" i="7"/>
  <c r="Z480" i="9"/>
  <c r="Y480" i="9"/>
  <c r="BR145" i="3"/>
  <c r="E282" i="7"/>
  <c r="X282" i="7"/>
  <c r="X480" i="9"/>
  <c r="BP145" i="3"/>
  <c r="W480" i="9"/>
  <c r="V282" i="7"/>
  <c r="V480" i="9"/>
  <c r="U480" i="9"/>
  <c r="T282" i="7"/>
  <c r="T480" i="9"/>
  <c r="S480" i="9"/>
  <c r="R480" i="9"/>
  <c r="Q480" i="9"/>
  <c r="P480" i="9"/>
  <c r="O480" i="9"/>
  <c r="N480" i="9"/>
  <c r="M480" i="9"/>
  <c r="L480" i="9"/>
  <c r="K480" i="9"/>
  <c r="J480" i="9"/>
  <c r="I484" i="7"/>
  <c r="Z484" i="7"/>
  <c r="Z479" i="9"/>
  <c r="Y479" i="9"/>
  <c r="BR483" i="3"/>
  <c r="E484" i="7"/>
  <c r="X484" i="7"/>
  <c r="X479" i="9"/>
  <c r="BP483" i="3"/>
  <c r="W479" i="9"/>
  <c r="V484" i="7"/>
  <c r="V479" i="9"/>
  <c r="U479" i="9"/>
  <c r="T484" i="7"/>
  <c r="T479" i="9"/>
  <c r="S479" i="9"/>
  <c r="R479" i="9"/>
  <c r="Q479" i="9"/>
  <c r="P479" i="9"/>
  <c r="O479" i="9"/>
  <c r="N479" i="9"/>
  <c r="M479" i="9"/>
  <c r="L479" i="9"/>
  <c r="K479" i="9"/>
  <c r="J479" i="9"/>
  <c r="I165" i="7"/>
  <c r="Z165" i="7"/>
  <c r="Z478" i="9"/>
  <c r="Y478" i="9"/>
  <c r="BR368" i="3"/>
  <c r="E165" i="7"/>
  <c r="X165" i="7"/>
  <c r="X478" i="9"/>
  <c r="BP368" i="3"/>
  <c r="W478" i="9"/>
  <c r="V165" i="7"/>
  <c r="V478" i="9"/>
  <c r="U478" i="9"/>
  <c r="T165" i="7"/>
  <c r="T478" i="9"/>
  <c r="S478" i="9"/>
  <c r="R478" i="9"/>
  <c r="Q478" i="9"/>
  <c r="P478" i="9"/>
  <c r="O478" i="9"/>
  <c r="N478" i="9"/>
  <c r="M478" i="9"/>
  <c r="L478" i="9"/>
  <c r="K478" i="9"/>
  <c r="J478" i="9"/>
  <c r="I348" i="7"/>
  <c r="Z348" i="7"/>
  <c r="Z477" i="9"/>
  <c r="Y477" i="9"/>
  <c r="BR600" i="3"/>
  <c r="E348" i="7"/>
  <c r="X348" i="7"/>
  <c r="X477" i="9"/>
  <c r="BP600" i="3"/>
  <c r="W477" i="9"/>
  <c r="V348" i="7"/>
  <c r="V477" i="9"/>
  <c r="U477" i="9"/>
  <c r="T348" i="7"/>
  <c r="T477" i="9"/>
  <c r="S477" i="9"/>
  <c r="R477" i="9"/>
  <c r="Q477" i="9"/>
  <c r="P477" i="9"/>
  <c r="O477" i="9"/>
  <c r="N477" i="9"/>
  <c r="M477" i="9"/>
  <c r="L477" i="9"/>
  <c r="K477" i="9"/>
  <c r="J477" i="9"/>
  <c r="I604" i="7"/>
  <c r="Z604" i="7"/>
  <c r="Z476" i="9"/>
  <c r="Y476" i="9"/>
  <c r="BR428" i="3"/>
  <c r="E604" i="7"/>
  <c r="X604" i="7"/>
  <c r="X476" i="9"/>
  <c r="BP428" i="3"/>
  <c r="W476" i="9"/>
  <c r="V604" i="7"/>
  <c r="V476" i="9"/>
  <c r="U476" i="9"/>
  <c r="T604" i="7"/>
  <c r="T476" i="9"/>
  <c r="S476" i="9"/>
  <c r="R476" i="9"/>
  <c r="Q476" i="9"/>
  <c r="P476" i="9"/>
  <c r="O476" i="9"/>
  <c r="N476" i="9"/>
  <c r="M476" i="9"/>
  <c r="L476" i="9"/>
  <c r="K476" i="9"/>
  <c r="J476" i="9"/>
  <c r="I244" i="7"/>
  <c r="Z244" i="7"/>
  <c r="Z475" i="9"/>
  <c r="Y475" i="9"/>
  <c r="BR383" i="3"/>
  <c r="E244" i="7"/>
  <c r="X244" i="7"/>
  <c r="X475" i="9"/>
  <c r="BP383" i="3"/>
  <c r="W475" i="9"/>
  <c r="V244" i="7"/>
  <c r="V475" i="9"/>
  <c r="U475" i="9"/>
  <c r="T244" i="7"/>
  <c r="T475" i="9"/>
  <c r="S475" i="9"/>
  <c r="R475" i="9"/>
  <c r="Q475" i="9"/>
  <c r="P475" i="9"/>
  <c r="O475" i="9"/>
  <c r="N475" i="9"/>
  <c r="M475" i="9"/>
  <c r="L475" i="9"/>
  <c r="K475" i="9"/>
  <c r="J475" i="9"/>
  <c r="I482" i="7"/>
  <c r="Z482" i="7"/>
  <c r="Z474" i="9"/>
  <c r="Y474" i="9"/>
  <c r="BR362" i="3"/>
  <c r="E482" i="7"/>
  <c r="X482" i="7"/>
  <c r="X474" i="9"/>
  <c r="BP362" i="3"/>
  <c r="W474" i="9"/>
  <c r="V482" i="7"/>
  <c r="V474" i="9"/>
  <c r="U474" i="9"/>
  <c r="T482" i="7"/>
  <c r="T474" i="9"/>
  <c r="S474" i="9"/>
  <c r="R474" i="9"/>
  <c r="Q474" i="9"/>
  <c r="P474" i="9"/>
  <c r="O474" i="9"/>
  <c r="N474" i="9"/>
  <c r="M474" i="9"/>
  <c r="L474" i="9"/>
  <c r="K474" i="9"/>
  <c r="J474" i="9"/>
  <c r="I627" i="7"/>
  <c r="Z627" i="7"/>
  <c r="Z473" i="9"/>
  <c r="Y473" i="9"/>
  <c r="BR441" i="3"/>
  <c r="E627" i="7"/>
  <c r="X627" i="7"/>
  <c r="X473" i="9"/>
  <c r="BP441" i="3"/>
  <c r="W473" i="9"/>
  <c r="V627" i="7"/>
  <c r="V473" i="9"/>
  <c r="U473" i="9"/>
  <c r="T627" i="7"/>
  <c r="T473" i="9"/>
  <c r="S473" i="9"/>
  <c r="R473" i="9"/>
  <c r="Q473" i="9"/>
  <c r="P473" i="9"/>
  <c r="O473" i="9"/>
  <c r="N473" i="9"/>
  <c r="M473" i="9"/>
  <c r="L473" i="9"/>
  <c r="K473" i="9"/>
  <c r="J473" i="9"/>
  <c r="I124" i="7"/>
  <c r="Z124" i="7"/>
  <c r="Z472" i="9"/>
  <c r="Y472" i="9"/>
  <c r="BR592" i="3"/>
  <c r="E124" i="7"/>
  <c r="X124" i="7"/>
  <c r="X472" i="9"/>
  <c r="BP592" i="3"/>
  <c r="W472" i="9"/>
  <c r="V124" i="7"/>
  <c r="V472" i="9"/>
  <c r="U472" i="9"/>
  <c r="T124" i="7"/>
  <c r="T472" i="9"/>
  <c r="S472" i="9"/>
  <c r="R472" i="9"/>
  <c r="Q472" i="9"/>
  <c r="P472" i="9"/>
  <c r="O472" i="9"/>
  <c r="N472" i="9"/>
  <c r="M472" i="9"/>
  <c r="L472" i="9"/>
  <c r="K472" i="9"/>
  <c r="J472" i="9"/>
  <c r="I481" i="7"/>
  <c r="Z481" i="7"/>
  <c r="Z471" i="9"/>
  <c r="Y471" i="9"/>
  <c r="BR545" i="3"/>
  <c r="E481" i="7"/>
  <c r="X481" i="7"/>
  <c r="X471" i="9"/>
  <c r="BP545" i="3"/>
  <c r="W471" i="9"/>
  <c r="V481" i="7"/>
  <c r="V471" i="9"/>
  <c r="U471" i="9"/>
  <c r="T481" i="7"/>
  <c r="T471" i="9"/>
  <c r="S471" i="9"/>
  <c r="R471" i="9"/>
  <c r="Q471" i="9"/>
  <c r="P471" i="9"/>
  <c r="O471" i="9"/>
  <c r="N471" i="9"/>
  <c r="M471" i="9"/>
  <c r="L471" i="9"/>
  <c r="K471" i="9"/>
  <c r="J471" i="9"/>
  <c r="I91" i="7"/>
  <c r="Z91" i="7"/>
  <c r="Z470" i="9"/>
  <c r="Y470" i="9"/>
  <c r="BR302" i="3"/>
  <c r="E91" i="7"/>
  <c r="X91" i="7"/>
  <c r="X470" i="9"/>
  <c r="BP302" i="3"/>
  <c r="W470" i="9"/>
  <c r="V91" i="7"/>
  <c r="V470" i="9"/>
  <c r="U470" i="9"/>
  <c r="T91" i="7"/>
  <c r="T470" i="9"/>
  <c r="S470" i="9"/>
  <c r="R470" i="9"/>
  <c r="Q470" i="9"/>
  <c r="P470" i="9"/>
  <c r="O470" i="9"/>
  <c r="N470" i="9"/>
  <c r="M470" i="9"/>
  <c r="L470" i="9"/>
  <c r="K470" i="9"/>
  <c r="J470" i="9"/>
  <c r="I243" i="7"/>
  <c r="Z243" i="7"/>
  <c r="Z469" i="9"/>
  <c r="Y469" i="9"/>
  <c r="BR511" i="3"/>
  <c r="E243" i="7"/>
  <c r="X243" i="7"/>
  <c r="X469" i="9"/>
  <c r="BP511" i="3"/>
  <c r="W469" i="9"/>
  <c r="V243" i="7"/>
  <c r="V469" i="9"/>
  <c r="U469" i="9"/>
  <c r="T243" i="7"/>
  <c r="T469" i="9"/>
  <c r="S469" i="9"/>
  <c r="R469" i="9"/>
  <c r="Q469" i="9"/>
  <c r="P469" i="9"/>
  <c r="O469" i="9"/>
  <c r="N469" i="9"/>
  <c r="M469" i="9"/>
  <c r="L469" i="9"/>
  <c r="K469" i="9"/>
  <c r="J469" i="9"/>
  <c r="I480" i="7"/>
  <c r="Z480" i="7"/>
  <c r="Z468" i="9"/>
  <c r="Y468" i="9"/>
  <c r="BR491" i="3"/>
  <c r="E480" i="7"/>
  <c r="X480" i="7"/>
  <c r="X468" i="9"/>
  <c r="BP491" i="3"/>
  <c r="W468" i="9"/>
  <c r="V480" i="7"/>
  <c r="V468" i="9"/>
  <c r="U468" i="9"/>
  <c r="T480" i="7"/>
  <c r="T468" i="9"/>
  <c r="S468" i="9"/>
  <c r="R468" i="9"/>
  <c r="Q468" i="9"/>
  <c r="P468" i="9"/>
  <c r="O468" i="9"/>
  <c r="N468" i="9"/>
  <c r="M468" i="9"/>
  <c r="L468" i="9"/>
  <c r="K468" i="9"/>
  <c r="J468" i="9"/>
  <c r="I479" i="7"/>
  <c r="Z479" i="7"/>
  <c r="Z467" i="9"/>
  <c r="Y467" i="9"/>
  <c r="BR477" i="3"/>
  <c r="E479" i="7"/>
  <c r="X479" i="7"/>
  <c r="X467" i="9"/>
  <c r="BP477" i="3"/>
  <c r="W467" i="9"/>
  <c r="V479" i="7"/>
  <c r="V467" i="9"/>
  <c r="U467" i="9"/>
  <c r="T479" i="7"/>
  <c r="T467" i="9"/>
  <c r="S467" i="9"/>
  <c r="R467" i="9"/>
  <c r="Q467" i="9"/>
  <c r="P467" i="9"/>
  <c r="O467" i="9"/>
  <c r="N467" i="9"/>
  <c r="M467" i="9"/>
  <c r="L467" i="9"/>
  <c r="K467" i="9"/>
  <c r="J467" i="9"/>
  <c r="I347" i="7"/>
  <c r="Z347" i="7"/>
  <c r="Z466" i="9"/>
  <c r="Y466" i="9"/>
  <c r="BR513" i="3"/>
  <c r="E347" i="7"/>
  <c r="X347" i="7"/>
  <c r="X466" i="9"/>
  <c r="BP513" i="3"/>
  <c r="W466" i="9"/>
  <c r="V347" i="7"/>
  <c r="V466" i="9"/>
  <c r="U466" i="9"/>
  <c r="T347" i="7"/>
  <c r="T466" i="9"/>
  <c r="S466" i="9"/>
  <c r="R466" i="9"/>
  <c r="Q466" i="9"/>
  <c r="P466" i="9"/>
  <c r="O466" i="9"/>
  <c r="N466" i="9"/>
  <c r="M466" i="9"/>
  <c r="L466" i="9"/>
  <c r="K466" i="9"/>
  <c r="J466" i="9"/>
  <c r="I478" i="7"/>
  <c r="Z478" i="7"/>
  <c r="Z465" i="9"/>
  <c r="Y465" i="9"/>
  <c r="BR284" i="3"/>
  <c r="E478" i="7"/>
  <c r="X478" i="7"/>
  <c r="X465" i="9"/>
  <c r="BP284" i="3"/>
  <c r="W465" i="9"/>
  <c r="V478" i="7"/>
  <c r="V465" i="9"/>
  <c r="U465" i="9"/>
  <c r="T478" i="7"/>
  <c r="T465" i="9"/>
  <c r="S465" i="9"/>
  <c r="R465" i="9"/>
  <c r="Q465" i="9"/>
  <c r="P465" i="9"/>
  <c r="O465" i="9"/>
  <c r="N465" i="9"/>
  <c r="M465" i="9"/>
  <c r="L465" i="9"/>
  <c r="K465" i="9"/>
  <c r="J465" i="9"/>
  <c r="I242" i="7"/>
  <c r="Z242" i="7"/>
  <c r="Z464" i="9"/>
  <c r="Y464" i="9"/>
  <c r="BR344" i="3"/>
  <c r="E242" i="7"/>
  <c r="X242" i="7"/>
  <c r="X464" i="9"/>
  <c r="BP344" i="3"/>
  <c r="W464" i="9"/>
  <c r="V242" i="7"/>
  <c r="V464" i="9"/>
  <c r="U464" i="9"/>
  <c r="T242" i="7"/>
  <c r="T464" i="9"/>
  <c r="S464" i="9"/>
  <c r="R464" i="9"/>
  <c r="Q464" i="9"/>
  <c r="P464" i="9"/>
  <c r="O464" i="9"/>
  <c r="N464" i="9"/>
  <c r="M464" i="9"/>
  <c r="L464" i="9"/>
  <c r="K464" i="9"/>
  <c r="J464" i="9"/>
  <c r="I603" i="7"/>
  <c r="Z603" i="7"/>
  <c r="Z463" i="9"/>
  <c r="Y463" i="9"/>
  <c r="BR573" i="3"/>
  <c r="E603" i="7"/>
  <c r="X603" i="7"/>
  <c r="X463" i="9"/>
  <c r="BP573" i="3"/>
  <c r="W463" i="9"/>
  <c r="V603" i="7"/>
  <c r="V463" i="9"/>
  <c r="U463" i="9"/>
  <c r="T603" i="7"/>
  <c r="T463" i="9"/>
  <c r="S463" i="9"/>
  <c r="R463" i="9"/>
  <c r="Q463" i="9"/>
  <c r="P463" i="9"/>
  <c r="O463" i="9"/>
  <c r="N463" i="9"/>
  <c r="M463" i="9"/>
  <c r="L463" i="9"/>
  <c r="K463" i="9"/>
  <c r="J463" i="9"/>
  <c r="I112" i="7"/>
  <c r="Z112" i="7"/>
  <c r="Z462" i="9"/>
  <c r="Y462" i="9"/>
  <c r="BR403" i="3"/>
  <c r="E112" i="7"/>
  <c r="X112" i="7"/>
  <c r="X462" i="9"/>
  <c r="BP403" i="3"/>
  <c r="W462" i="9"/>
  <c r="V112" i="7"/>
  <c r="V462" i="9"/>
  <c r="U462" i="9"/>
  <c r="T112" i="7"/>
  <c r="T462" i="9"/>
  <c r="S462" i="9"/>
  <c r="R462" i="9"/>
  <c r="Q462" i="9"/>
  <c r="P462" i="9"/>
  <c r="O462" i="9"/>
  <c r="N462" i="9"/>
  <c r="M462" i="9"/>
  <c r="L462" i="9"/>
  <c r="K462" i="9"/>
  <c r="J462" i="9"/>
  <c r="I90" i="7"/>
  <c r="Z90" i="7"/>
  <c r="Z461" i="9"/>
  <c r="Y461" i="9"/>
  <c r="BR404" i="3"/>
  <c r="E90" i="7"/>
  <c r="X90" i="7"/>
  <c r="X461" i="9"/>
  <c r="BP404" i="3"/>
  <c r="W461" i="9"/>
  <c r="V90" i="7"/>
  <c r="V461" i="9"/>
  <c r="U461" i="9"/>
  <c r="T90" i="7"/>
  <c r="T461" i="9"/>
  <c r="S461" i="9"/>
  <c r="R461" i="9"/>
  <c r="Q461" i="9"/>
  <c r="P461" i="9"/>
  <c r="O461" i="9"/>
  <c r="N461" i="9"/>
  <c r="M461" i="9"/>
  <c r="L461" i="9"/>
  <c r="K461" i="9"/>
  <c r="J461" i="9"/>
  <c r="I164" i="7"/>
  <c r="Z164" i="7"/>
  <c r="Z460" i="9"/>
  <c r="Y460" i="9"/>
  <c r="BR295" i="3"/>
  <c r="E164" i="7"/>
  <c r="X164" i="7"/>
  <c r="X460" i="9"/>
  <c r="BP295" i="3"/>
  <c r="W460" i="9"/>
  <c r="V164" i="7"/>
  <c r="V460" i="9"/>
  <c r="U460" i="9"/>
  <c r="T164" i="7"/>
  <c r="T460" i="9"/>
  <c r="S460" i="9"/>
  <c r="R460" i="9"/>
  <c r="Q460" i="9"/>
  <c r="P460" i="9"/>
  <c r="O460" i="9"/>
  <c r="N460" i="9"/>
  <c r="M460" i="9"/>
  <c r="L460" i="9"/>
  <c r="K460" i="9"/>
  <c r="J460" i="9"/>
  <c r="I241" i="7"/>
  <c r="Z241" i="7"/>
  <c r="Z459" i="9"/>
  <c r="Y459" i="9"/>
  <c r="BR470" i="3"/>
  <c r="E241" i="7"/>
  <c r="X241" i="7"/>
  <c r="X459" i="9"/>
  <c r="BP470" i="3"/>
  <c r="W459" i="9"/>
  <c r="V241" i="7"/>
  <c r="V459" i="9"/>
  <c r="U459" i="9"/>
  <c r="T241" i="7"/>
  <c r="T459" i="9"/>
  <c r="S459" i="9"/>
  <c r="R459" i="9"/>
  <c r="Q459" i="9"/>
  <c r="P459" i="9"/>
  <c r="O459" i="9"/>
  <c r="N459" i="9"/>
  <c r="M459" i="9"/>
  <c r="L459" i="9"/>
  <c r="K459" i="9"/>
  <c r="J459" i="9"/>
  <c r="I602" i="7"/>
  <c r="Z602" i="7"/>
  <c r="Z458" i="9"/>
  <c r="Y458" i="9"/>
  <c r="BR543" i="3"/>
  <c r="E602" i="7"/>
  <c r="X602" i="7"/>
  <c r="X458" i="9"/>
  <c r="BP543" i="3"/>
  <c r="W458" i="9"/>
  <c r="V602" i="7"/>
  <c r="V458" i="9"/>
  <c r="U458" i="9"/>
  <c r="T602" i="7"/>
  <c r="T458" i="9"/>
  <c r="S458" i="9"/>
  <c r="R458" i="9"/>
  <c r="Q458" i="9"/>
  <c r="P458" i="9"/>
  <c r="O458" i="9"/>
  <c r="N458" i="9"/>
  <c r="M458" i="9"/>
  <c r="L458" i="9"/>
  <c r="K458" i="9"/>
  <c r="J458" i="9"/>
  <c r="I186" i="7"/>
  <c r="Z186" i="7"/>
  <c r="Z457" i="9"/>
  <c r="Y457" i="9"/>
  <c r="BR232" i="3"/>
  <c r="E186" i="7"/>
  <c r="X186" i="7"/>
  <c r="X457" i="9"/>
  <c r="BP232" i="3"/>
  <c r="W457" i="9"/>
  <c r="V186" i="7"/>
  <c r="V457" i="9"/>
  <c r="U457" i="9"/>
  <c r="T186" i="7"/>
  <c r="T457" i="9"/>
  <c r="S457" i="9"/>
  <c r="R457" i="9"/>
  <c r="Q457" i="9"/>
  <c r="P457" i="9"/>
  <c r="O457" i="9"/>
  <c r="N457" i="9"/>
  <c r="M457" i="9"/>
  <c r="L457" i="9"/>
  <c r="K457" i="9"/>
  <c r="J457" i="9"/>
  <c r="I601" i="7"/>
  <c r="Z601" i="7"/>
  <c r="Z456" i="9"/>
  <c r="Y456" i="9"/>
  <c r="BR418" i="3"/>
  <c r="E601" i="7"/>
  <c r="X601" i="7"/>
  <c r="X456" i="9"/>
  <c r="BP418" i="3"/>
  <c r="W456" i="9"/>
  <c r="V601" i="7"/>
  <c r="V456" i="9"/>
  <c r="U456" i="9"/>
  <c r="T601" i="7"/>
  <c r="T456" i="9"/>
  <c r="S456" i="9"/>
  <c r="R456" i="9"/>
  <c r="Q456" i="9"/>
  <c r="P456" i="9"/>
  <c r="O456" i="9"/>
  <c r="N456" i="9"/>
  <c r="M456" i="9"/>
  <c r="L456" i="9"/>
  <c r="K456" i="9"/>
  <c r="J456" i="9"/>
  <c r="I123" i="7"/>
  <c r="Z123" i="7"/>
  <c r="Z455" i="9"/>
  <c r="Y455" i="9"/>
  <c r="BR526" i="3"/>
  <c r="E123" i="7"/>
  <c r="X123" i="7"/>
  <c r="X455" i="9"/>
  <c r="BP526" i="3"/>
  <c r="W455" i="9"/>
  <c r="V123" i="7"/>
  <c r="V455" i="9"/>
  <c r="U455" i="9"/>
  <c r="T123" i="7"/>
  <c r="T455" i="9"/>
  <c r="S455" i="9"/>
  <c r="R455" i="9"/>
  <c r="Q455" i="9"/>
  <c r="P455" i="9"/>
  <c r="O455" i="9"/>
  <c r="N455" i="9"/>
  <c r="M455" i="9"/>
  <c r="L455" i="9"/>
  <c r="K455" i="9"/>
  <c r="J455" i="9"/>
  <c r="I346" i="7"/>
  <c r="Z346" i="7"/>
  <c r="Z454" i="9"/>
  <c r="Y454" i="9"/>
  <c r="BR572" i="3"/>
  <c r="E346" i="7"/>
  <c r="X346" i="7"/>
  <c r="X454" i="9"/>
  <c r="BP572" i="3"/>
  <c r="W454" i="9"/>
  <c r="V346" i="7"/>
  <c r="V454" i="9"/>
  <c r="U454" i="9"/>
  <c r="T346" i="7"/>
  <c r="T454" i="9"/>
  <c r="S454" i="9"/>
  <c r="R454" i="9"/>
  <c r="Q454" i="9"/>
  <c r="P454" i="9"/>
  <c r="O454" i="9"/>
  <c r="N454" i="9"/>
  <c r="M454" i="9"/>
  <c r="L454" i="9"/>
  <c r="K454" i="9"/>
  <c r="J454" i="9"/>
  <c r="I477" i="7"/>
  <c r="Z477" i="7"/>
  <c r="Z453" i="9"/>
  <c r="Y453" i="9"/>
  <c r="BR502" i="3"/>
  <c r="E477" i="7"/>
  <c r="X477" i="7"/>
  <c r="X453" i="9"/>
  <c r="BP502" i="3"/>
  <c r="W453" i="9"/>
  <c r="V477" i="7"/>
  <c r="V453" i="9"/>
  <c r="U453" i="9"/>
  <c r="T477" i="7"/>
  <c r="T453" i="9"/>
  <c r="S453" i="9"/>
  <c r="R453" i="9"/>
  <c r="Q453" i="9"/>
  <c r="P453" i="9"/>
  <c r="O453" i="9"/>
  <c r="N453" i="9"/>
  <c r="M453" i="9"/>
  <c r="L453" i="9"/>
  <c r="K453" i="9"/>
  <c r="J453" i="9"/>
  <c r="I304" i="7"/>
  <c r="Z304" i="7"/>
  <c r="Z452" i="9"/>
  <c r="Y452" i="9"/>
  <c r="BR632" i="3"/>
  <c r="E304" i="7"/>
  <c r="X304" i="7"/>
  <c r="X452" i="9"/>
  <c r="BP632" i="3"/>
  <c r="W452" i="9"/>
  <c r="V304" i="7"/>
  <c r="V452" i="9"/>
  <c r="U452" i="9"/>
  <c r="T304" i="7"/>
  <c r="T452" i="9"/>
  <c r="S452" i="9"/>
  <c r="R452" i="9"/>
  <c r="Q452" i="9"/>
  <c r="P452" i="9"/>
  <c r="O452" i="9"/>
  <c r="N452" i="9"/>
  <c r="M452" i="9"/>
  <c r="L452" i="9"/>
  <c r="K452" i="9"/>
  <c r="J452" i="9"/>
  <c r="I476" i="7"/>
  <c r="Z476" i="7"/>
  <c r="Z451" i="9"/>
  <c r="Y451" i="9"/>
  <c r="BR141" i="3"/>
  <c r="E476" i="7"/>
  <c r="X476" i="7"/>
  <c r="X451" i="9"/>
  <c r="BP141" i="3"/>
  <c r="W451" i="9"/>
  <c r="V476" i="7"/>
  <c r="V451" i="9"/>
  <c r="U451" i="9"/>
  <c r="T476" i="7"/>
  <c r="T451" i="9"/>
  <c r="S451" i="9"/>
  <c r="R451" i="9"/>
  <c r="Q451" i="9"/>
  <c r="P451" i="9"/>
  <c r="O451" i="9"/>
  <c r="N451" i="9"/>
  <c r="M451" i="9"/>
  <c r="L451" i="9"/>
  <c r="K451" i="9"/>
  <c r="J451" i="9"/>
  <c r="I240" i="7"/>
  <c r="Z240" i="7"/>
  <c r="Z450" i="9"/>
  <c r="Y450" i="9"/>
  <c r="BR346" i="3"/>
  <c r="E240" i="7"/>
  <c r="X240" i="7"/>
  <c r="X450" i="9"/>
  <c r="BP346" i="3"/>
  <c r="W450" i="9"/>
  <c r="V240" i="7"/>
  <c r="V450" i="9"/>
  <c r="U450" i="9"/>
  <c r="T240" i="7"/>
  <c r="T450" i="9"/>
  <c r="S450" i="9"/>
  <c r="R450" i="9"/>
  <c r="Q450" i="9"/>
  <c r="P450" i="9"/>
  <c r="O450" i="9"/>
  <c r="N450" i="9"/>
  <c r="M450" i="9"/>
  <c r="L450" i="9"/>
  <c r="K450" i="9"/>
  <c r="J450" i="9"/>
  <c r="I600" i="7"/>
  <c r="Z600" i="7"/>
  <c r="Z449" i="9"/>
  <c r="Y449" i="9"/>
  <c r="BR504" i="3"/>
  <c r="E600" i="7"/>
  <c r="X600" i="7"/>
  <c r="X449" i="9"/>
  <c r="BP504" i="3"/>
  <c r="W449" i="9"/>
  <c r="V600" i="7"/>
  <c r="V449" i="9"/>
  <c r="U449" i="9"/>
  <c r="T600" i="7"/>
  <c r="T449" i="9"/>
  <c r="S449" i="9"/>
  <c r="R449" i="9"/>
  <c r="Q449" i="9"/>
  <c r="P449" i="9"/>
  <c r="O449" i="9"/>
  <c r="N449" i="9"/>
  <c r="M449" i="9"/>
  <c r="L449" i="9"/>
  <c r="K449" i="9"/>
  <c r="J449" i="9"/>
  <c r="I15" i="7"/>
  <c r="Z15" i="7"/>
  <c r="Z448" i="9"/>
  <c r="Y448" i="9"/>
  <c r="BR150" i="3"/>
  <c r="E15" i="7"/>
  <c r="X15" i="7"/>
  <c r="X448" i="9"/>
  <c r="BP150" i="3"/>
  <c r="W448" i="9"/>
  <c r="V15" i="7"/>
  <c r="V448" i="9"/>
  <c r="U448" i="9"/>
  <c r="T15" i="7"/>
  <c r="T448" i="9"/>
  <c r="S448" i="9"/>
  <c r="R448" i="9"/>
  <c r="Q448" i="9"/>
  <c r="P448" i="9"/>
  <c r="O448" i="9"/>
  <c r="N448" i="9"/>
  <c r="M448" i="9"/>
  <c r="L448" i="9"/>
  <c r="K448" i="9"/>
  <c r="J448" i="9"/>
  <c r="I474" i="7"/>
  <c r="Z474" i="7"/>
  <c r="Z447" i="9"/>
  <c r="Y447" i="9"/>
  <c r="BR318" i="3"/>
  <c r="E474" i="7"/>
  <c r="X474" i="7"/>
  <c r="X447" i="9"/>
  <c r="BP318" i="3"/>
  <c r="W447" i="9"/>
  <c r="V474" i="7"/>
  <c r="V447" i="9"/>
  <c r="U447" i="9"/>
  <c r="T474" i="7"/>
  <c r="T447" i="9"/>
  <c r="S447" i="9"/>
  <c r="R447" i="9"/>
  <c r="Q447" i="9"/>
  <c r="P447" i="9"/>
  <c r="O447" i="9"/>
  <c r="N447" i="9"/>
  <c r="M447" i="9"/>
  <c r="L447" i="9"/>
  <c r="K447" i="9"/>
  <c r="J447" i="9"/>
  <c r="I473" i="7"/>
  <c r="Z473" i="7"/>
  <c r="Z446" i="9"/>
  <c r="Y446" i="9"/>
  <c r="BR459" i="3"/>
  <c r="E473" i="7"/>
  <c r="X473" i="7"/>
  <c r="X446" i="9"/>
  <c r="BP459" i="3"/>
  <c r="W446" i="9"/>
  <c r="V473" i="7"/>
  <c r="V446" i="9"/>
  <c r="U446" i="9"/>
  <c r="T473" i="7"/>
  <c r="T446" i="9"/>
  <c r="S446" i="9"/>
  <c r="R446" i="9"/>
  <c r="Q446" i="9"/>
  <c r="P446" i="9"/>
  <c r="O446" i="9"/>
  <c r="N446" i="9"/>
  <c r="M446" i="9"/>
  <c r="L446" i="9"/>
  <c r="K446" i="9"/>
  <c r="J446" i="9"/>
  <c r="I472" i="7"/>
  <c r="Z472" i="7"/>
  <c r="Z445" i="9"/>
  <c r="Y445" i="9"/>
  <c r="BR254" i="3"/>
  <c r="E472" i="7"/>
  <c r="X472" i="7"/>
  <c r="X445" i="9"/>
  <c r="BP254" i="3"/>
  <c r="W445" i="9"/>
  <c r="V472" i="7"/>
  <c r="V445" i="9"/>
  <c r="U445" i="9"/>
  <c r="T472" i="7"/>
  <c r="T445" i="9"/>
  <c r="S445" i="9"/>
  <c r="R445" i="9"/>
  <c r="Q445" i="9"/>
  <c r="P445" i="9"/>
  <c r="O445" i="9"/>
  <c r="N445" i="9"/>
  <c r="M445" i="9"/>
  <c r="L445" i="9"/>
  <c r="K445" i="9"/>
  <c r="J445" i="9"/>
  <c r="I345" i="7"/>
  <c r="Z345" i="7"/>
  <c r="Z444" i="9"/>
  <c r="Y444" i="9"/>
  <c r="BR390" i="3"/>
  <c r="E345" i="7"/>
  <c r="X345" i="7"/>
  <c r="X444" i="9"/>
  <c r="BP390" i="3"/>
  <c r="W444" i="9"/>
  <c r="V345" i="7"/>
  <c r="V444" i="9"/>
  <c r="U444" i="9"/>
  <c r="T345" i="7"/>
  <c r="T444" i="9"/>
  <c r="S444" i="9"/>
  <c r="R444" i="9"/>
  <c r="Q444" i="9"/>
  <c r="P444" i="9"/>
  <c r="O444" i="9"/>
  <c r="N444" i="9"/>
  <c r="M444" i="9"/>
  <c r="L444" i="9"/>
  <c r="K444" i="9"/>
  <c r="J444" i="9"/>
  <c r="I14" i="7"/>
  <c r="Z14" i="7"/>
  <c r="Z443" i="9"/>
  <c r="Y443" i="9"/>
  <c r="BR539" i="3"/>
  <c r="E14" i="7"/>
  <c r="X14" i="7"/>
  <c r="X443" i="9"/>
  <c r="BP539" i="3"/>
  <c r="W443" i="9"/>
  <c r="V14" i="7"/>
  <c r="V443" i="9"/>
  <c r="U443" i="9"/>
  <c r="T14" i="7"/>
  <c r="T443" i="9"/>
  <c r="S443" i="9"/>
  <c r="R443" i="9"/>
  <c r="Q443" i="9"/>
  <c r="P443" i="9"/>
  <c r="O443" i="9"/>
  <c r="N443" i="9"/>
  <c r="M443" i="9"/>
  <c r="L443" i="9"/>
  <c r="K443" i="9"/>
  <c r="J443" i="9"/>
  <c r="I599" i="7"/>
  <c r="Z599" i="7"/>
  <c r="Z442" i="9"/>
  <c r="Y442" i="9"/>
  <c r="BR535" i="3"/>
  <c r="E599" i="7"/>
  <c r="X599" i="7"/>
  <c r="X442" i="9"/>
  <c r="BP535" i="3"/>
  <c r="W442" i="9"/>
  <c r="V599" i="7"/>
  <c r="V442" i="9"/>
  <c r="U442" i="9"/>
  <c r="T599" i="7"/>
  <c r="T442" i="9"/>
  <c r="S442" i="9"/>
  <c r="R442" i="9"/>
  <c r="Q442" i="9"/>
  <c r="P442" i="9"/>
  <c r="O442" i="9"/>
  <c r="N442" i="9"/>
  <c r="M442" i="9"/>
  <c r="L442" i="9"/>
  <c r="K442" i="9"/>
  <c r="J442" i="9"/>
  <c r="I239" i="7"/>
  <c r="Z239" i="7"/>
  <c r="Z441" i="9"/>
  <c r="Y441" i="9"/>
  <c r="BR493" i="3"/>
  <c r="E239" i="7"/>
  <c r="X239" i="7"/>
  <c r="X441" i="9"/>
  <c r="BP493" i="3"/>
  <c r="W441" i="9"/>
  <c r="V239" i="7"/>
  <c r="V441" i="9"/>
  <c r="U441" i="9"/>
  <c r="T239" i="7"/>
  <c r="T441" i="9"/>
  <c r="S441" i="9"/>
  <c r="R441" i="9"/>
  <c r="Q441" i="9"/>
  <c r="P441" i="9"/>
  <c r="O441" i="9"/>
  <c r="N441" i="9"/>
  <c r="M441" i="9"/>
  <c r="L441" i="9"/>
  <c r="K441" i="9"/>
  <c r="J441" i="9"/>
  <c r="I344" i="7"/>
  <c r="Z344" i="7"/>
  <c r="Z440" i="9"/>
  <c r="Y440" i="9"/>
  <c r="BR250" i="3"/>
  <c r="E344" i="7"/>
  <c r="X344" i="7"/>
  <c r="X440" i="9"/>
  <c r="BP250" i="3"/>
  <c r="W440" i="9"/>
  <c r="V344" i="7"/>
  <c r="V440" i="9"/>
  <c r="U440" i="9"/>
  <c r="T344" i="7"/>
  <c r="T440" i="9"/>
  <c r="S440" i="9"/>
  <c r="R440" i="9"/>
  <c r="Q440" i="9"/>
  <c r="P440" i="9"/>
  <c r="O440" i="9"/>
  <c r="N440" i="9"/>
  <c r="M440" i="9"/>
  <c r="L440" i="9"/>
  <c r="K440" i="9"/>
  <c r="J440" i="9"/>
  <c r="I115" i="7"/>
  <c r="Z115" i="7"/>
  <c r="Z439" i="9"/>
  <c r="Y439" i="9"/>
  <c r="BR193" i="3"/>
  <c r="E115" i="7"/>
  <c r="X115" i="7"/>
  <c r="X439" i="9"/>
  <c r="BP193" i="3"/>
  <c r="W439" i="9"/>
  <c r="V115" i="7"/>
  <c r="V439" i="9"/>
  <c r="U439" i="9"/>
  <c r="T115" i="7"/>
  <c r="T439" i="9"/>
  <c r="S439" i="9"/>
  <c r="R439" i="9"/>
  <c r="Q439" i="9"/>
  <c r="P439" i="9"/>
  <c r="O439" i="9"/>
  <c r="N439" i="9"/>
  <c r="M439" i="9"/>
  <c r="L439" i="9"/>
  <c r="K439" i="9"/>
  <c r="J439" i="9"/>
  <c r="I598" i="7"/>
  <c r="Z598" i="7"/>
  <c r="Z438" i="9"/>
  <c r="Y438" i="9"/>
  <c r="BR484" i="3"/>
  <c r="E598" i="7"/>
  <c r="X598" i="7"/>
  <c r="X438" i="9"/>
  <c r="BP484" i="3"/>
  <c r="W438" i="9"/>
  <c r="V598" i="7"/>
  <c r="V438" i="9"/>
  <c r="U438" i="9"/>
  <c r="T598" i="7"/>
  <c r="T438" i="9"/>
  <c r="S438" i="9"/>
  <c r="R438" i="9"/>
  <c r="Q438" i="9"/>
  <c r="P438" i="9"/>
  <c r="O438" i="9"/>
  <c r="N438" i="9"/>
  <c r="M438" i="9"/>
  <c r="L438" i="9"/>
  <c r="K438" i="9"/>
  <c r="J438" i="9"/>
  <c r="I238" i="7"/>
  <c r="Z238" i="7"/>
  <c r="Z437" i="9"/>
  <c r="Y437" i="9"/>
  <c r="BR442" i="3"/>
  <c r="E238" i="7"/>
  <c r="X238" i="7"/>
  <c r="X437" i="9"/>
  <c r="BP442" i="3"/>
  <c r="W437" i="9"/>
  <c r="V238" i="7"/>
  <c r="V437" i="9"/>
  <c r="U437" i="9"/>
  <c r="T238" i="7"/>
  <c r="T437" i="9"/>
  <c r="S437" i="9"/>
  <c r="R437" i="9"/>
  <c r="Q437" i="9"/>
  <c r="P437" i="9"/>
  <c r="O437" i="9"/>
  <c r="N437" i="9"/>
  <c r="M437" i="9"/>
  <c r="L437" i="9"/>
  <c r="K437" i="9"/>
  <c r="J437" i="9"/>
  <c r="I89" i="7"/>
  <c r="Z89" i="7"/>
  <c r="Z436" i="9"/>
  <c r="Y436" i="9"/>
  <c r="BR486" i="3"/>
  <c r="E89" i="7"/>
  <c r="X89" i="7"/>
  <c r="X436" i="9"/>
  <c r="BP486" i="3"/>
  <c r="W436" i="9"/>
  <c r="V89" i="7"/>
  <c r="V436" i="9"/>
  <c r="U436" i="9"/>
  <c r="T89" i="7"/>
  <c r="T436" i="9"/>
  <c r="S436" i="9"/>
  <c r="R436" i="9"/>
  <c r="Q436" i="9"/>
  <c r="P436" i="9"/>
  <c r="O436" i="9"/>
  <c r="N436" i="9"/>
  <c r="M436" i="9"/>
  <c r="L436" i="9"/>
  <c r="K436" i="9"/>
  <c r="J436" i="9"/>
  <c r="I237" i="7"/>
  <c r="Z237" i="7"/>
  <c r="Z435" i="9"/>
  <c r="Y435" i="9"/>
  <c r="BR407" i="3"/>
  <c r="E237" i="7"/>
  <c r="X237" i="7"/>
  <c r="X435" i="9"/>
  <c r="BP407" i="3"/>
  <c r="W435" i="9"/>
  <c r="V237" i="7"/>
  <c r="V435" i="9"/>
  <c r="U435" i="9"/>
  <c r="T237" i="7"/>
  <c r="T435" i="9"/>
  <c r="S435" i="9"/>
  <c r="R435" i="9"/>
  <c r="Q435" i="9"/>
  <c r="P435" i="9"/>
  <c r="O435" i="9"/>
  <c r="N435" i="9"/>
  <c r="M435" i="9"/>
  <c r="L435" i="9"/>
  <c r="K435" i="9"/>
  <c r="J435" i="9"/>
  <c r="I471" i="7"/>
  <c r="Z471" i="7"/>
  <c r="Z434" i="9"/>
  <c r="Y434" i="9"/>
  <c r="BR307" i="3"/>
  <c r="E471" i="7"/>
  <c r="X471" i="7"/>
  <c r="X434" i="9"/>
  <c r="BP307" i="3"/>
  <c r="W434" i="9"/>
  <c r="V471" i="7"/>
  <c r="V434" i="9"/>
  <c r="U434" i="9"/>
  <c r="T471" i="7"/>
  <c r="T434" i="9"/>
  <c r="S434" i="9"/>
  <c r="R434" i="9"/>
  <c r="Q434" i="9"/>
  <c r="P434" i="9"/>
  <c r="O434" i="9"/>
  <c r="N434" i="9"/>
  <c r="M434" i="9"/>
  <c r="L434" i="9"/>
  <c r="K434" i="9"/>
  <c r="J434" i="9"/>
  <c r="I120" i="7"/>
  <c r="Z120" i="7"/>
  <c r="Z433" i="9"/>
  <c r="Y433" i="9"/>
  <c r="BR518" i="3"/>
  <c r="E120" i="7"/>
  <c r="X120" i="7"/>
  <c r="X433" i="9"/>
  <c r="BP518" i="3"/>
  <c r="W433" i="9"/>
  <c r="V120" i="7"/>
  <c r="V433" i="9"/>
  <c r="U433" i="9"/>
  <c r="T120" i="7"/>
  <c r="T433" i="9"/>
  <c r="S433" i="9"/>
  <c r="R433" i="9"/>
  <c r="Q433" i="9"/>
  <c r="P433" i="9"/>
  <c r="O433" i="9"/>
  <c r="N433" i="9"/>
  <c r="M433" i="9"/>
  <c r="L433" i="9"/>
  <c r="K433" i="9"/>
  <c r="J433" i="9"/>
  <c r="I470" i="7"/>
  <c r="Z470" i="7"/>
  <c r="Z432" i="9"/>
  <c r="Y432" i="9"/>
  <c r="BR439" i="3"/>
  <c r="E470" i="7"/>
  <c r="X470" i="7"/>
  <c r="X432" i="9"/>
  <c r="BP439" i="3"/>
  <c r="W432" i="9"/>
  <c r="V470" i="7"/>
  <c r="V432" i="9"/>
  <c r="U432" i="9"/>
  <c r="T470" i="7"/>
  <c r="T432" i="9"/>
  <c r="S432" i="9"/>
  <c r="R432" i="9"/>
  <c r="Q432" i="9"/>
  <c r="P432" i="9"/>
  <c r="O432" i="9"/>
  <c r="N432" i="9"/>
  <c r="M432" i="9"/>
  <c r="L432" i="9"/>
  <c r="K432" i="9"/>
  <c r="J432" i="9"/>
  <c r="I236" i="7"/>
  <c r="Z236" i="7"/>
  <c r="Z431" i="9"/>
  <c r="Y431" i="9"/>
  <c r="BR348" i="3"/>
  <c r="E236" i="7"/>
  <c r="X236" i="7"/>
  <c r="X431" i="9"/>
  <c r="BP348" i="3"/>
  <c r="W431" i="9"/>
  <c r="V236" i="7"/>
  <c r="V431" i="9"/>
  <c r="U431" i="9"/>
  <c r="T236" i="7"/>
  <c r="T431" i="9"/>
  <c r="S431" i="9"/>
  <c r="R431" i="9"/>
  <c r="Q431" i="9"/>
  <c r="P431" i="9"/>
  <c r="O431" i="9"/>
  <c r="N431" i="9"/>
  <c r="M431" i="9"/>
  <c r="L431" i="9"/>
  <c r="K431" i="9"/>
  <c r="J431" i="9"/>
  <c r="I343" i="7"/>
  <c r="Z343" i="7"/>
  <c r="Z430" i="9"/>
  <c r="Y430" i="9"/>
  <c r="BR289" i="3"/>
  <c r="E343" i="7"/>
  <c r="X343" i="7"/>
  <c r="X430" i="9"/>
  <c r="BP289" i="3"/>
  <c r="W430" i="9"/>
  <c r="V343" i="7"/>
  <c r="V430" i="9"/>
  <c r="U430" i="9"/>
  <c r="T343" i="7"/>
  <c r="T430" i="9"/>
  <c r="S430" i="9"/>
  <c r="R430" i="9"/>
  <c r="Q430" i="9"/>
  <c r="P430" i="9"/>
  <c r="O430" i="9"/>
  <c r="N430" i="9"/>
  <c r="M430" i="9"/>
  <c r="L430" i="9"/>
  <c r="K430" i="9"/>
  <c r="J430" i="9"/>
  <c r="I314" i="7"/>
  <c r="Z314" i="7"/>
  <c r="Z429" i="9"/>
  <c r="Y429" i="9"/>
  <c r="BR515" i="3"/>
  <c r="E314" i="7"/>
  <c r="X314" i="7"/>
  <c r="X429" i="9"/>
  <c r="BP515" i="3"/>
  <c r="W429" i="9"/>
  <c r="V314" i="7"/>
  <c r="V429" i="9"/>
  <c r="U429" i="9"/>
  <c r="T314" i="7"/>
  <c r="T429" i="9"/>
  <c r="S429" i="9"/>
  <c r="R429" i="9"/>
  <c r="Q429" i="9"/>
  <c r="P429" i="9"/>
  <c r="O429" i="9"/>
  <c r="N429" i="9"/>
  <c r="M429" i="9"/>
  <c r="L429" i="9"/>
  <c r="K429" i="9"/>
  <c r="J429" i="9"/>
  <c r="I235" i="7"/>
  <c r="Z235" i="7"/>
  <c r="Z428" i="9"/>
  <c r="Y428" i="9"/>
  <c r="BR426" i="3"/>
  <c r="E235" i="7"/>
  <c r="X235" i="7"/>
  <c r="X428" i="9"/>
  <c r="BP426" i="3"/>
  <c r="W428" i="9"/>
  <c r="V235" i="7"/>
  <c r="V428" i="9"/>
  <c r="U428" i="9"/>
  <c r="T235" i="7"/>
  <c r="T428" i="9"/>
  <c r="S428" i="9"/>
  <c r="R428" i="9"/>
  <c r="Q428" i="9"/>
  <c r="P428" i="9"/>
  <c r="O428" i="9"/>
  <c r="N428" i="9"/>
  <c r="M428" i="9"/>
  <c r="L428" i="9"/>
  <c r="K428" i="9"/>
  <c r="J428" i="9"/>
  <c r="I342" i="7"/>
  <c r="Z342" i="7"/>
  <c r="Z427" i="9"/>
  <c r="Y427" i="9"/>
  <c r="BR329" i="3"/>
  <c r="E342" i="7"/>
  <c r="X342" i="7"/>
  <c r="X427" i="9"/>
  <c r="BP329" i="3"/>
  <c r="W427" i="9"/>
  <c r="V342" i="7"/>
  <c r="V427" i="9"/>
  <c r="U427" i="9"/>
  <c r="T342" i="7"/>
  <c r="T427" i="9"/>
  <c r="S427" i="9"/>
  <c r="R427" i="9"/>
  <c r="Q427" i="9"/>
  <c r="P427" i="9"/>
  <c r="O427" i="9"/>
  <c r="N427" i="9"/>
  <c r="M427" i="9"/>
  <c r="L427" i="9"/>
  <c r="K427" i="9"/>
  <c r="J427" i="9"/>
  <c r="I469" i="7"/>
  <c r="Z469" i="7"/>
  <c r="Z426" i="9"/>
  <c r="Y426" i="9"/>
  <c r="BR297" i="3"/>
  <c r="E469" i="7"/>
  <c r="X469" i="7"/>
  <c r="X426" i="9"/>
  <c r="BP297" i="3"/>
  <c r="W426" i="9"/>
  <c r="V469" i="7"/>
  <c r="V426" i="9"/>
  <c r="U426" i="9"/>
  <c r="T469" i="7"/>
  <c r="T426" i="9"/>
  <c r="S426" i="9"/>
  <c r="R426" i="9"/>
  <c r="Q426" i="9"/>
  <c r="P426" i="9"/>
  <c r="O426" i="9"/>
  <c r="N426" i="9"/>
  <c r="M426" i="9"/>
  <c r="L426" i="9"/>
  <c r="K426" i="9"/>
  <c r="J426" i="9"/>
  <c r="I234" i="7"/>
  <c r="Z234" i="7"/>
  <c r="Z425" i="9"/>
  <c r="Y425" i="9"/>
  <c r="BR267" i="3"/>
  <c r="E234" i="7"/>
  <c r="X234" i="7"/>
  <c r="X425" i="9"/>
  <c r="BP267" i="3"/>
  <c r="W425" i="9"/>
  <c r="V234" i="7"/>
  <c r="V425" i="9"/>
  <c r="U425" i="9"/>
  <c r="T234" i="7"/>
  <c r="T425" i="9"/>
  <c r="S425" i="9"/>
  <c r="R425" i="9"/>
  <c r="Q425" i="9"/>
  <c r="P425" i="9"/>
  <c r="O425" i="9"/>
  <c r="N425" i="9"/>
  <c r="M425" i="9"/>
  <c r="L425" i="9"/>
  <c r="K425" i="9"/>
  <c r="J425" i="9"/>
  <c r="I233" i="7"/>
  <c r="Z233" i="7"/>
  <c r="Z424" i="9"/>
  <c r="Y424" i="9"/>
  <c r="BR435" i="3"/>
  <c r="E233" i="7"/>
  <c r="X233" i="7"/>
  <c r="X424" i="9"/>
  <c r="BP435" i="3"/>
  <c r="W424" i="9"/>
  <c r="V233" i="7"/>
  <c r="V424" i="9"/>
  <c r="U424" i="9"/>
  <c r="T233" i="7"/>
  <c r="T424" i="9"/>
  <c r="S424" i="9"/>
  <c r="R424" i="9"/>
  <c r="Q424" i="9"/>
  <c r="P424" i="9"/>
  <c r="O424" i="9"/>
  <c r="N424" i="9"/>
  <c r="M424" i="9"/>
  <c r="L424" i="9"/>
  <c r="K424" i="9"/>
  <c r="J424" i="9"/>
  <c r="I88" i="7"/>
  <c r="Z88" i="7"/>
  <c r="Z423" i="9"/>
  <c r="Y423" i="9"/>
  <c r="BR273" i="3"/>
  <c r="E88" i="7"/>
  <c r="X88" i="7"/>
  <c r="X423" i="9"/>
  <c r="BP273" i="3"/>
  <c r="W423" i="9"/>
  <c r="V88" i="7"/>
  <c r="V423" i="9"/>
  <c r="U423" i="9"/>
  <c r="T88" i="7"/>
  <c r="T423" i="9"/>
  <c r="S423" i="9"/>
  <c r="R423" i="9"/>
  <c r="Q423" i="9"/>
  <c r="P423" i="9"/>
  <c r="O423" i="9"/>
  <c r="N423" i="9"/>
  <c r="M423" i="9"/>
  <c r="L423" i="9"/>
  <c r="K423" i="9"/>
  <c r="J423" i="9"/>
  <c r="I341" i="7"/>
  <c r="Z341" i="7"/>
  <c r="Z422" i="9"/>
  <c r="Y422" i="9"/>
  <c r="BR494" i="3"/>
  <c r="E341" i="7"/>
  <c r="X341" i="7"/>
  <c r="X422" i="9"/>
  <c r="BP494" i="3"/>
  <c r="W422" i="9"/>
  <c r="V341" i="7"/>
  <c r="V422" i="9"/>
  <c r="U422" i="9"/>
  <c r="T341" i="7"/>
  <c r="T422" i="9"/>
  <c r="S422" i="9"/>
  <c r="R422" i="9"/>
  <c r="Q422" i="9"/>
  <c r="P422" i="9"/>
  <c r="O422" i="9"/>
  <c r="N422" i="9"/>
  <c r="M422" i="9"/>
  <c r="L422" i="9"/>
  <c r="K422" i="9"/>
  <c r="J422" i="9"/>
  <c r="I232" i="7"/>
  <c r="Z232" i="7"/>
  <c r="Z421" i="9"/>
  <c r="Y421" i="9"/>
  <c r="BR377" i="3"/>
  <c r="E232" i="7"/>
  <c r="X232" i="7"/>
  <c r="X421" i="9"/>
  <c r="BP377" i="3"/>
  <c r="W421" i="9"/>
  <c r="V232" i="7"/>
  <c r="V421" i="9"/>
  <c r="U421" i="9"/>
  <c r="T232" i="7"/>
  <c r="T421" i="9"/>
  <c r="S421" i="9"/>
  <c r="R421" i="9"/>
  <c r="Q421" i="9"/>
  <c r="P421" i="9"/>
  <c r="O421" i="9"/>
  <c r="N421" i="9"/>
  <c r="M421" i="9"/>
  <c r="L421" i="9"/>
  <c r="K421" i="9"/>
  <c r="J421" i="9"/>
  <c r="I340" i="7"/>
  <c r="Z340" i="7"/>
  <c r="Z420" i="9"/>
  <c r="Y420" i="9"/>
  <c r="BR208" i="3"/>
  <c r="E340" i="7"/>
  <c r="X340" i="7"/>
  <c r="X420" i="9"/>
  <c r="BP208" i="3"/>
  <c r="W420" i="9"/>
  <c r="V340" i="7"/>
  <c r="V420" i="9"/>
  <c r="U420" i="9"/>
  <c r="T340" i="7"/>
  <c r="T420" i="9"/>
  <c r="S420" i="9"/>
  <c r="R420" i="9"/>
  <c r="Q420" i="9"/>
  <c r="P420" i="9"/>
  <c r="O420" i="9"/>
  <c r="N420" i="9"/>
  <c r="M420" i="9"/>
  <c r="L420" i="9"/>
  <c r="K420" i="9"/>
  <c r="J420" i="9"/>
  <c r="I597" i="7"/>
  <c r="Z597" i="7"/>
  <c r="Z419" i="9"/>
  <c r="Y419" i="9"/>
  <c r="BR577" i="3"/>
  <c r="E597" i="7"/>
  <c r="X597" i="7"/>
  <c r="X419" i="9"/>
  <c r="BP577" i="3"/>
  <c r="W419" i="9"/>
  <c r="V597" i="7"/>
  <c r="V419" i="9"/>
  <c r="U419" i="9"/>
  <c r="T597" i="7"/>
  <c r="T419" i="9"/>
  <c r="S419" i="9"/>
  <c r="R419" i="9"/>
  <c r="Q419" i="9"/>
  <c r="P419" i="9"/>
  <c r="O419" i="9"/>
  <c r="N419" i="9"/>
  <c r="M419" i="9"/>
  <c r="L419" i="9"/>
  <c r="K419" i="9"/>
  <c r="J419" i="9"/>
  <c r="I87" i="7"/>
  <c r="Z87" i="7"/>
  <c r="Z418" i="9"/>
  <c r="Y418" i="9"/>
  <c r="BR468" i="3"/>
  <c r="E87" i="7"/>
  <c r="X87" i="7"/>
  <c r="X418" i="9"/>
  <c r="BP468" i="3"/>
  <c r="W418" i="9"/>
  <c r="V87" i="7"/>
  <c r="V418" i="9"/>
  <c r="U418" i="9"/>
  <c r="T87" i="7"/>
  <c r="T418" i="9"/>
  <c r="S418" i="9"/>
  <c r="R418" i="9"/>
  <c r="Q418" i="9"/>
  <c r="P418" i="9"/>
  <c r="O418" i="9"/>
  <c r="N418" i="9"/>
  <c r="M418" i="9"/>
  <c r="L418" i="9"/>
  <c r="K418" i="9"/>
  <c r="J418" i="9"/>
  <c r="I231" i="7"/>
  <c r="Z231" i="7"/>
  <c r="Z417" i="9"/>
  <c r="Y417" i="9"/>
  <c r="BR293" i="3"/>
  <c r="E231" i="7"/>
  <c r="X231" i="7"/>
  <c r="X417" i="9"/>
  <c r="BP293" i="3"/>
  <c r="W417" i="9"/>
  <c r="V231" i="7"/>
  <c r="V417" i="9"/>
  <c r="U417" i="9"/>
  <c r="T231" i="7"/>
  <c r="T417" i="9"/>
  <c r="S417" i="9"/>
  <c r="R417" i="9"/>
  <c r="Q417" i="9"/>
  <c r="P417" i="9"/>
  <c r="O417" i="9"/>
  <c r="N417" i="9"/>
  <c r="M417" i="9"/>
  <c r="L417" i="9"/>
  <c r="K417" i="9"/>
  <c r="J417" i="9"/>
  <c r="I339" i="7"/>
  <c r="Z339" i="7"/>
  <c r="Z416" i="9"/>
  <c r="Y416" i="9"/>
  <c r="BR334" i="3"/>
  <c r="E339" i="7"/>
  <c r="X339" i="7"/>
  <c r="X416" i="9"/>
  <c r="BP334" i="3"/>
  <c r="W416" i="9"/>
  <c r="V339" i="7"/>
  <c r="V416" i="9"/>
  <c r="U416" i="9"/>
  <c r="T339" i="7"/>
  <c r="T416" i="9"/>
  <c r="S416" i="9"/>
  <c r="R416" i="9"/>
  <c r="Q416" i="9"/>
  <c r="P416" i="9"/>
  <c r="O416" i="9"/>
  <c r="N416" i="9"/>
  <c r="M416" i="9"/>
  <c r="L416" i="9"/>
  <c r="K416" i="9"/>
  <c r="J416" i="9"/>
  <c r="I119" i="7"/>
  <c r="Z119" i="7"/>
  <c r="Z415" i="9"/>
  <c r="Y415" i="9"/>
  <c r="BR337" i="3"/>
  <c r="E119" i="7"/>
  <c r="X119" i="7"/>
  <c r="X415" i="9"/>
  <c r="BP337" i="3"/>
  <c r="W415" i="9"/>
  <c r="V119" i="7"/>
  <c r="V415" i="9"/>
  <c r="U415" i="9"/>
  <c r="T119" i="7"/>
  <c r="T415" i="9"/>
  <c r="S415" i="9"/>
  <c r="R415" i="9"/>
  <c r="Q415" i="9"/>
  <c r="P415" i="9"/>
  <c r="O415" i="9"/>
  <c r="N415" i="9"/>
  <c r="M415" i="9"/>
  <c r="L415" i="9"/>
  <c r="K415" i="9"/>
  <c r="J415" i="9"/>
  <c r="I185" i="7"/>
  <c r="Z185" i="7"/>
  <c r="Z414" i="9"/>
  <c r="Y414" i="9"/>
  <c r="BR286" i="3"/>
  <c r="E185" i="7"/>
  <c r="X185" i="7"/>
  <c r="X414" i="9"/>
  <c r="BP286" i="3"/>
  <c r="W414" i="9"/>
  <c r="V185" i="7"/>
  <c r="V414" i="9"/>
  <c r="U414" i="9"/>
  <c r="T185" i="7"/>
  <c r="T414" i="9"/>
  <c r="S414" i="9"/>
  <c r="R414" i="9"/>
  <c r="Q414" i="9"/>
  <c r="P414" i="9"/>
  <c r="O414" i="9"/>
  <c r="N414" i="9"/>
  <c r="M414" i="9"/>
  <c r="L414" i="9"/>
  <c r="K414" i="9"/>
  <c r="J414" i="9"/>
  <c r="I468" i="7"/>
  <c r="Z468" i="7"/>
  <c r="Z413" i="9"/>
  <c r="Y413" i="9"/>
  <c r="BR142" i="3"/>
  <c r="E468" i="7"/>
  <c r="X468" i="7"/>
  <c r="X413" i="9"/>
  <c r="BP142" i="3"/>
  <c r="W413" i="9"/>
  <c r="V468" i="7"/>
  <c r="V413" i="9"/>
  <c r="U413" i="9"/>
  <c r="T468" i="7"/>
  <c r="T413" i="9"/>
  <c r="S413" i="9"/>
  <c r="R413" i="9"/>
  <c r="Q413" i="9"/>
  <c r="P413" i="9"/>
  <c r="O413" i="9"/>
  <c r="N413" i="9"/>
  <c r="M413" i="9"/>
  <c r="L413" i="9"/>
  <c r="K413" i="9"/>
  <c r="J413" i="9"/>
  <c r="I230" i="7"/>
  <c r="Z230" i="7"/>
  <c r="Z412" i="9"/>
  <c r="Y412" i="9"/>
  <c r="BR330" i="3"/>
  <c r="E230" i="7"/>
  <c r="X230" i="7"/>
  <c r="X412" i="9"/>
  <c r="BP330" i="3"/>
  <c r="W412" i="9"/>
  <c r="V230" i="7"/>
  <c r="V412" i="9"/>
  <c r="U412" i="9"/>
  <c r="T230" i="7"/>
  <c r="T412" i="9"/>
  <c r="S412" i="9"/>
  <c r="R412" i="9"/>
  <c r="Q412" i="9"/>
  <c r="P412" i="9"/>
  <c r="O412" i="9"/>
  <c r="N412" i="9"/>
  <c r="M412" i="9"/>
  <c r="L412" i="9"/>
  <c r="K412" i="9"/>
  <c r="J412" i="9"/>
  <c r="I467" i="7"/>
  <c r="Z467" i="7"/>
  <c r="Z411" i="9"/>
  <c r="Y411" i="9"/>
  <c r="BR562" i="3"/>
  <c r="E467" i="7"/>
  <c r="X467" i="7"/>
  <c r="X411" i="9"/>
  <c r="BP562" i="3"/>
  <c r="W411" i="9"/>
  <c r="V467" i="7"/>
  <c r="V411" i="9"/>
  <c r="U411" i="9"/>
  <c r="T467" i="7"/>
  <c r="T411" i="9"/>
  <c r="S411" i="9"/>
  <c r="R411" i="9"/>
  <c r="Q411" i="9"/>
  <c r="P411" i="9"/>
  <c r="O411" i="9"/>
  <c r="N411" i="9"/>
  <c r="M411" i="9"/>
  <c r="L411" i="9"/>
  <c r="K411" i="9"/>
  <c r="J411" i="9"/>
  <c r="I596" i="7"/>
  <c r="Z596" i="7"/>
  <c r="Z410" i="9"/>
  <c r="Y410" i="9"/>
  <c r="BR205" i="3"/>
  <c r="E596" i="7"/>
  <c r="X596" i="7"/>
  <c r="X410" i="9"/>
  <c r="BP205" i="3"/>
  <c r="W410" i="9"/>
  <c r="V596" i="7"/>
  <c r="V410" i="9"/>
  <c r="U410" i="9"/>
  <c r="T596" i="7"/>
  <c r="T410" i="9"/>
  <c r="S410" i="9"/>
  <c r="R410" i="9"/>
  <c r="Q410" i="9"/>
  <c r="P410" i="9"/>
  <c r="O410" i="9"/>
  <c r="N410" i="9"/>
  <c r="M410" i="9"/>
  <c r="L410" i="9"/>
  <c r="K410" i="9"/>
  <c r="J410" i="9"/>
  <c r="I303" i="7"/>
  <c r="Z303" i="7"/>
  <c r="Z409" i="9"/>
  <c r="Y409" i="9"/>
  <c r="BR304" i="3"/>
  <c r="E303" i="7"/>
  <c r="X303" i="7"/>
  <c r="X409" i="9"/>
  <c r="BP304" i="3"/>
  <c r="W409" i="9"/>
  <c r="V303" i="7"/>
  <c r="V409" i="9"/>
  <c r="U409" i="9"/>
  <c r="T303" i="7"/>
  <c r="T409" i="9"/>
  <c r="S409" i="9"/>
  <c r="R409" i="9"/>
  <c r="Q409" i="9"/>
  <c r="P409" i="9"/>
  <c r="O409" i="9"/>
  <c r="N409" i="9"/>
  <c r="M409" i="9"/>
  <c r="L409" i="9"/>
  <c r="K409" i="9"/>
  <c r="J409" i="9"/>
  <c r="I338" i="7"/>
  <c r="Z338" i="7"/>
  <c r="Z408" i="9"/>
  <c r="Y408" i="9"/>
  <c r="BR185" i="3"/>
  <c r="E338" i="7"/>
  <c r="X338" i="7"/>
  <c r="X408" i="9"/>
  <c r="BP185" i="3"/>
  <c r="W408" i="9"/>
  <c r="V338" i="7"/>
  <c r="V408" i="9"/>
  <c r="U408" i="9"/>
  <c r="T338" i="7"/>
  <c r="T408" i="9"/>
  <c r="S408" i="9"/>
  <c r="R408" i="9"/>
  <c r="Q408" i="9"/>
  <c r="P408" i="9"/>
  <c r="O408" i="9"/>
  <c r="N408" i="9"/>
  <c r="M408" i="9"/>
  <c r="L408" i="9"/>
  <c r="K408" i="9"/>
  <c r="J408" i="9"/>
  <c r="I229" i="7"/>
  <c r="Z229" i="7"/>
  <c r="Z407" i="9"/>
  <c r="Y407" i="9"/>
  <c r="BR389" i="3"/>
  <c r="E229" i="7"/>
  <c r="X229" i="7"/>
  <c r="X407" i="9"/>
  <c r="BP389" i="3"/>
  <c r="W407" i="9"/>
  <c r="V229" i="7"/>
  <c r="V407" i="9"/>
  <c r="U407" i="9"/>
  <c r="T229" i="7"/>
  <c r="T407" i="9"/>
  <c r="S407" i="9"/>
  <c r="R407" i="9"/>
  <c r="Q407" i="9"/>
  <c r="P407" i="9"/>
  <c r="O407" i="9"/>
  <c r="N407" i="9"/>
  <c r="M407" i="9"/>
  <c r="L407" i="9"/>
  <c r="K407" i="9"/>
  <c r="J407" i="9"/>
  <c r="I595" i="7"/>
  <c r="Z595" i="7"/>
  <c r="Z406" i="9"/>
  <c r="Y406" i="9"/>
  <c r="BR206" i="3"/>
  <c r="E595" i="7"/>
  <c r="X595" i="7"/>
  <c r="X406" i="9"/>
  <c r="BP206" i="3"/>
  <c r="W406" i="9"/>
  <c r="V595" i="7"/>
  <c r="V406" i="9"/>
  <c r="U406" i="9"/>
  <c r="T595" i="7"/>
  <c r="T406" i="9"/>
  <c r="S406" i="9"/>
  <c r="R406" i="9"/>
  <c r="Q406" i="9"/>
  <c r="P406" i="9"/>
  <c r="O406" i="9"/>
  <c r="N406" i="9"/>
  <c r="M406" i="9"/>
  <c r="L406" i="9"/>
  <c r="K406" i="9"/>
  <c r="J406" i="9"/>
  <c r="Z405" i="9"/>
  <c r="Y405" i="9"/>
  <c r="BR536" i="3"/>
  <c r="X405" i="9"/>
  <c r="BP536" i="3"/>
  <c r="W405" i="9"/>
  <c r="V405" i="9"/>
  <c r="U405" i="9"/>
  <c r="T405" i="9"/>
  <c r="S405" i="9"/>
  <c r="R405" i="9"/>
  <c r="Q405" i="9"/>
  <c r="P405" i="9"/>
  <c r="O405" i="9"/>
  <c r="N405" i="9"/>
  <c r="M405" i="9"/>
  <c r="L405" i="9"/>
  <c r="K405" i="9"/>
  <c r="J405" i="9"/>
  <c r="I228" i="7"/>
  <c r="Z228" i="7"/>
  <c r="Z404" i="9"/>
  <c r="Y404" i="9"/>
  <c r="BR242" i="3"/>
  <c r="E228" i="7"/>
  <c r="X228" i="7"/>
  <c r="X404" i="9"/>
  <c r="BP242" i="3"/>
  <c r="W404" i="9"/>
  <c r="V228" i="7"/>
  <c r="V404" i="9"/>
  <c r="U404" i="9"/>
  <c r="T228" i="7"/>
  <c r="T404" i="9"/>
  <c r="S404" i="9"/>
  <c r="R404" i="9"/>
  <c r="Q404" i="9"/>
  <c r="P404" i="9"/>
  <c r="O404" i="9"/>
  <c r="N404" i="9"/>
  <c r="M404" i="9"/>
  <c r="L404" i="9"/>
  <c r="K404" i="9"/>
  <c r="J404" i="9"/>
  <c r="I227" i="7"/>
  <c r="Z227" i="7"/>
  <c r="Z403" i="9"/>
  <c r="Y403" i="9"/>
  <c r="BR450" i="3"/>
  <c r="E227" i="7"/>
  <c r="X227" i="7"/>
  <c r="X403" i="9"/>
  <c r="BP450" i="3"/>
  <c r="W403" i="9"/>
  <c r="V227" i="7"/>
  <c r="V403" i="9"/>
  <c r="U403" i="9"/>
  <c r="T227" i="7"/>
  <c r="T403" i="9"/>
  <c r="S403" i="9"/>
  <c r="R403" i="9"/>
  <c r="Q403" i="9"/>
  <c r="P403" i="9"/>
  <c r="O403" i="9"/>
  <c r="N403" i="9"/>
  <c r="M403" i="9"/>
  <c r="L403" i="9"/>
  <c r="K403" i="9"/>
  <c r="J403" i="9"/>
  <c r="I86" i="7"/>
  <c r="Z86" i="7"/>
  <c r="Z402" i="9"/>
  <c r="Y402" i="9"/>
  <c r="BR116" i="3"/>
  <c r="E86" i="7"/>
  <c r="X86" i="7"/>
  <c r="X402" i="9"/>
  <c r="BP116" i="3"/>
  <c r="W402" i="9"/>
  <c r="V86" i="7"/>
  <c r="V402" i="9"/>
  <c r="U402" i="9"/>
  <c r="T86" i="7"/>
  <c r="T402" i="9"/>
  <c r="S402" i="9"/>
  <c r="R402" i="9"/>
  <c r="Q402" i="9"/>
  <c r="P402" i="9"/>
  <c r="O402" i="9"/>
  <c r="N402" i="9"/>
  <c r="M402" i="9"/>
  <c r="L402" i="9"/>
  <c r="K402" i="9"/>
  <c r="J402" i="9"/>
  <c r="I313" i="7"/>
  <c r="Z313" i="7"/>
  <c r="Z401" i="9"/>
  <c r="Y401" i="9"/>
  <c r="BR259" i="3"/>
  <c r="E313" i="7"/>
  <c r="X313" i="7"/>
  <c r="X401" i="9"/>
  <c r="BP259" i="3"/>
  <c r="W401" i="9"/>
  <c r="V313" i="7"/>
  <c r="V401" i="9"/>
  <c r="U401" i="9"/>
  <c r="T313" i="7"/>
  <c r="T401" i="9"/>
  <c r="S401" i="9"/>
  <c r="R401" i="9"/>
  <c r="Q401" i="9"/>
  <c r="P401" i="9"/>
  <c r="O401" i="9"/>
  <c r="N401" i="9"/>
  <c r="M401" i="9"/>
  <c r="L401" i="9"/>
  <c r="K401" i="9"/>
  <c r="J401" i="9"/>
  <c r="I226" i="7"/>
  <c r="Z226" i="7"/>
  <c r="Z400" i="9"/>
  <c r="Y400" i="9"/>
  <c r="BR370" i="3"/>
  <c r="E226" i="7"/>
  <c r="X226" i="7"/>
  <c r="X400" i="9"/>
  <c r="BP370" i="3"/>
  <c r="W400" i="9"/>
  <c r="V226" i="7"/>
  <c r="V400" i="9"/>
  <c r="U400" i="9"/>
  <c r="T226" i="7"/>
  <c r="T400" i="9"/>
  <c r="S400" i="9"/>
  <c r="R400" i="9"/>
  <c r="Q400" i="9"/>
  <c r="P400" i="9"/>
  <c r="O400" i="9"/>
  <c r="N400" i="9"/>
  <c r="M400" i="9"/>
  <c r="L400" i="9"/>
  <c r="K400" i="9"/>
  <c r="J400" i="9"/>
  <c r="I337" i="7"/>
  <c r="Z337" i="7"/>
  <c r="Z399" i="9"/>
  <c r="Y399" i="9"/>
  <c r="BR64" i="3"/>
  <c r="E337" i="7"/>
  <c r="X337" i="7"/>
  <c r="X399" i="9"/>
  <c r="BP64" i="3"/>
  <c r="W399" i="9"/>
  <c r="V337" i="7"/>
  <c r="V399" i="9"/>
  <c r="U399" i="9"/>
  <c r="T337" i="7"/>
  <c r="T399" i="9"/>
  <c r="S399" i="9"/>
  <c r="R399" i="9"/>
  <c r="Q399" i="9"/>
  <c r="P399" i="9"/>
  <c r="O399" i="9"/>
  <c r="N399" i="9"/>
  <c r="M399" i="9"/>
  <c r="L399" i="9"/>
  <c r="K399" i="9"/>
  <c r="J399" i="9"/>
  <c r="I465" i="7"/>
  <c r="Z465" i="7"/>
  <c r="Z398" i="9"/>
  <c r="Y398" i="9"/>
  <c r="BR524" i="3"/>
  <c r="E465" i="7"/>
  <c r="X465" i="7"/>
  <c r="X398" i="9"/>
  <c r="BP524" i="3"/>
  <c r="W398" i="9"/>
  <c r="V465" i="7"/>
  <c r="V398" i="9"/>
  <c r="U398" i="9"/>
  <c r="T465" i="7"/>
  <c r="T398" i="9"/>
  <c r="S398" i="9"/>
  <c r="R398" i="9"/>
  <c r="Q398" i="9"/>
  <c r="P398" i="9"/>
  <c r="O398" i="9"/>
  <c r="N398" i="9"/>
  <c r="M398" i="9"/>
  <c r="L398" i="9"/>
  <c r="K398" i="9"/>
  <c r="J398" i="9"/>
  <c r="I85" i="7"/>
  <c r="Z85" i="7"/>
  <c r="Z397" i="9"/>
  <c r="Y397" i="9"/>
  <c r="BR92" i="3"/>
  <c r="E85" i="7"/>
  <c r="X85" i="7"/>
  <c r="X397" i="9"/>
  <c r="BP92" i="3"/>
  <c r="W397" i="9"/>
  <c r="V85" i="7"/>
  <c r="V397" i="9"/>
  <c r="U397" i="9"/>
  <c r="T85" i="7"/>
  <c r="T397" i="9"/>
  <c r="S397" i="9"/>
  <c r="R397" i="9"/>
  <c r="Q397" i="9"/>
  <c r="P397" i="9"/>
  <c r="O397" i="9"/>
  <c r="N397" i="9"/>
  <c r="M397" i="9"/>
  <c r="L397" i="9"/>
  <c r="K397" i="9"/>
  <c r="J397" i="9"/>
  <c r="I464" i="7"/>
  <c r="Z464" i="7"/>
  <c r="Z396" i="9"/>
  <c r="Y396" i="9"/>
  <c r="BR201" i="3"/>
  <c r="E464" i="7"/>
  <c r="X464" i="7"/>
  <c r="X396" i="9"/>
  <c r="BP201" i="3"/>
  <c r="W396" i="9"/>
  <c r="V464" i="7"/>
  <c r="V396" i="9"/>
  <c r="U396" i="9"/>
  <c r="T464" i="7"/>
  <c r="T396" i="9"/>
  <c r="S396" i="9"/>
  <c r="R396" i="9"/>
  <c r="Q396" i="9"/>
  <c r="P396" i="9"/>
  <c r="O396" i="9"/>
  <c r="N396" i="9"/>
  <c r="M396" i="9"/>
  <c r="L396" i="9"/>
  <c r="K396" i="9"/>
  <c r="J396" i="9"/>
  <c r="I163" i="7"/>
  <c r="Z163" i="7"/>
  <c r="Z395" i="9"/>
  <c r="Y395" i="9"/>
  <c r="BR323" i="3"/>
  <c r="E163" i="7"/>
  <c r="X163" i="7"/>
  <c r="X395" i="9"/>
  <c r="BP323" i="3"/>
  <c r="W395" i="9"/>
  <c r="V163" i="7"/>
  <c r="V395" i="9"/>
  <c r="U395" i="9"/>
  <c r="T163" i="7"/>
  <c r="T395" i="9"/>
  <c r="S395" i="9"/>
  <c r="R395" i="9"/>
  <c r="Q395" i="9"/>
  <c r="P395" i="9"/>
  <c r="O395" i="9"/>
  <c r="N395" i="9"/>
  <c r="M395" i="9"/>
  <c r="L395" i="9"/>
  <c r="K395" i="9"/>
  <c r="J395" i="9"/>
  <c r="I463" i="7"/>
  <c r="Z463" i="7"/>
  <c r="Z394" i="9"/>
  <c r="Y394" i="9"/>
  <c r="BR238" i="3"/>
  <c r="E463" i="7"/>
  <c r="X463" i="7"/>
  <c r="X394" i="9"/>
  <c r="BP238" i="3"/>
  <c r="W394" i="9"/>
  <c r="V463" i="7"/>
  <c r="V394" i="9"/>
  <c r="U394" i="9"/>
  <c r="T463" i="7"/>
  <c r="T394" i="9"/>
  <c r="S394" i="9"/>
  <c r="R394" i="9"/>
  <c r="Q394" i="9"/>
  <c r="P394" i="9"/>
  <c r="O394" i="9"/>
  <c r="N394" i="9"/>
  <c r="M394" i="9"/>
  <c r="L394" i="9"/>
  <c r="K394" i="9"/>
  <c r="J394" i="9"/>
  <c r="I461" i="7"/>
  <c r="Z461" i="7"/>
  <c r="Z393" i="9"/>
  <c r="Y393" i="9"/>
  <c r="BR294" i="3"/>
  <c r="E461" i="7"/>
  <c r="X461" i="7"/>
  <c r="X393" i="9"/>
  <c r="BP294" i="3"/>
  <c r="W393" i="9"/>
  <c r="V461" i="7"/>
  <c r="V393" i="9"/>
  <c r="U393" i="9"/>
  <c r="T461" i="7"/>
  <c r="T393" i="9"/>
  <c r="S393" i="9"/>
  <c r="R393" i="9"/>
  <c r="Q393" i="9"/>
  <c r="P393" i="9"/>
  <c r="O393" i="9"/>
  <c r="N393" i="9"/>
  <c r="M393" i="9"/>
  <c r="L393" i="9"/>
  <c r="K393" i="9"/>
  <c r="J393" i="9"/>
  <c r="I48" i="7"/>
  <c r="Z48" i="7"/>
  <c r="Z392" i="9"/>
  <c r="Y392" i="9"/>
  <c r="BR409" i="3"/>
  <c r="E48" i="7"/>
  <c r="X48" i="7"/>
  <c r="X392" i="9"/>
  <c r="BP409" i="3"/>
  <c r="W392" i="9"/>
  <c r="V48" i="7"/>
  <c r="V392" i="9"/>
  <c r="U392" i="9"/>
  <c r="T48" i="7"/>
  <c r="T392" i="9"/>
  <c r="S392" i="9"/>
  <c r="R392" i="9"/>
  <c r="Q392" i="9"/>
  <c r="P392" i="9"/>
  <c r="O392" i="9"/>
  <c r="N392" i="9"/>
  <c r="M392" i="9"/>
  <c r="L392" i="9"/>
  <c r="K392" i="9"/>
  <c r="J392" i="9"/>
  <c r="I594" i="7"/>
  <c r="Z594" i="7"/>
  <c r="Z391" i="9"/>
  <c r="Y391" i="9"/>
  <c r="BR290" i="3"/>
  <c r="E594" i="7"/>
  <c r="X594" i="7"/>
  <c r="X391" i="9"/>
  <c r="BP290" i="3"/>
  <c r="W391" i="9"/>
  <c r="V594" i="7"/>
  <c r="V391" i="9"/>
  <c r="U391" i="9"/>
  <c r="T594" i="7"/>
  <c r="T391" i="9"/>
  <c r="S391" i="9"/>
  <c r="R391" i="9"/>
  <c r="Q391" i="9"/>
  <c r="P391" i="9"/>
  <c r="O391" i="9"/>
  <c r="N391" i="9"/>
  <c r="M391" i="9"/>
  <c r="L391" i="9"/>
  <c r="K391" i="9"/>
  <c r="J391" i="9"/>
  <c r="I225" i="7"/>
  <c r="Z225" i="7"/>
  <c r="Z390" i="9"/>
  <c r="Y390" i="9"/>
  <c r="BR454" i="3"/>
  <c r="E225" i="7"/>
  <c r="X225" i="7"/>
  <c r="X390" i="9"/>
  <c r="BP454" i="3"/>
  <c r="W390" i="9"/>
  <c r="V225" i="7"/>
  <c r="V390" i="9"/>
  <c r="U390" i="9"/>
  <c r="T225" i="7"/>
  <c r="T390" i="9"/>
  <c r="S390" i="9"/>
  <c r="R390" i="9"/>
  <c r="Q390" i="9"/>
  <c r="P390" i="9"/>
  <c r="O390" i="9"/>
  <c r="N390" i="9"/>
  <c r="M390" i="9"/>
  <c r="L390" i="9"/>
  <c r="K390" i="9"/>
  <c r="J390" i="9"/>
  <c r="I460" i="7"/>
  <c r="Z460" i="7"/>
  <c r="Z389" i="9"/>
  <c r="Y389" i="9"/>
  <c r="BR342" i="3"/>
  <c r="E460" i="7"/>
  <c r="X460" i="7"/>
  <c r="X389" i="9"/>
  <c r="BP342" i="3"/>
  <c r="W389" i="9"/>
  <c r="V460" i="7"/>
  <c r="V389" i="9"/>
  <c r="U389" i="9"/>
  <c r="T460" i="7"/>
  <c r="T389" i="9"/>
  <c r="S389" i="9"/>
  <c r="R389" i="9"/>
  <c r="Q389" i="9"/>
  <c r="P389" i="9"/>
  <c r="O389" i="9"/>
  <c r="N389" i="9"/>
  <c r="M389" i="9"/>
  <c r="L389" i="9"/>
  <c r="K389" i="9"/>
  <c r="J389" i="9"/>
  <c r="I312" i="7"/>
  <c r="Z312" i="7"/>
  <c r="Z388" i="9"/>
  <c r="Y388" i="9"/>
  <c r="BR236" i="3"/>
  <c r="E312" i="7"/>
  <c r="X312" i="7"/>
  <c r="X388" i="9"/>
  <c r="BP236" i="3"/>
  <c r="W388" i="9"/>
  <c r="V312" i="7"/>
  <c r="V388" i="9"/>
  <c r="U388" i="9"/>
  <c r="T312" i="7"/>
  <c r="T388" i="9"/>
  <c r="S388" i="9"/>
  <c r="R388" i="9"/>
  <c r="Q388" i="9"/>
  <c r="P388" i="9"/>
  <c r="O388" i="9"/>
  <c r="N388" i="9"/>
  <c r="M388" i="9"/>
  <c r="L388" i="9"/>
  <c r="K388" i="9"/>
  <c r="J388" i="9"/>
  <c r="I459" i="7"/>
  <c r="Z459" i="7"/>
  <c r="Z387" i="9"/>
  <c r="Y387" i="9"/>
  <c r="BR487" i="3"/>
  <c r="E459" i="7"/>
  <c r="X459" i="7"/>
  <c r="X387" i="9"/>
  <c r="BP487" i="3"/>
  <c r="W387" i="9"/>
  <c r="V459" i="7"/>
  <c r="V387" i="9"/>
  <c r="U387" i="9"/>
  <c r="T459" i="7"/>
  <c r="T387" i="9"/>
  <c r="S387" i="9"/>
  <c r="R387" i="9"/>
  <c r="Q387" i="9"/>
  <c r="P387" i="9"/>
  <c r="O387" i="9"/>
  <c r="N387" i="9"/>
  <c r="M387" i="9"/>
  <c r="L387" i="9"/>
  <c r="K387" i="9"/>
  <c r="J387" i="9"/>
  <c r="I336" i="7"/>
  <c r="Z336" i="7"/>
  <c r="Z386" i="9"/>
  <c r="Y386" i="9"/>
  <c r="BR139" i="3"/>
  <c r="E336" i="7"/>
  <c r="X336" i="7"/>
  <c r="X386" i="9"/>
  <c r="BP139" i="3"/>
  <c r="W386" i="9"/>
  <c r="V336" i="7"/>
  <c r="V386" i="9"/>
  <c r="U386" i="9"/>
  <c r="T336" i="7"/>
  <c r="T386" i="9"/>
  <c r="S386" i="9"/>
  <c r="R386" i="9"/>
  <c r="Q386" i="9"/>
  <c r="P386" i="9"/>
  <c r="O386" i="9"/>
  <c r="N386" i="9"/>
  <c r="M386" i="9"/>
  <c r="L386" i="9"/>
  <c r="K386" i="9"/>
  <c r="J386" i="9"/>
  <c r="I458" i="7"/>
  <c r="Z458" i="7"/>
  <c r="Z385" i="9"/>
  <c r="Y385" i="9"/>
  <c r="BR161" i="3"/>
  <c r="E458" i="7"/>
  <c r="X458" i="7"/>
  <c r="X385" i="9"/>
  <c r="BP161" i="3"/>
  <c r="W385" i="9"/>
  <c r="V458" i="7"/>
  <c r="V385" i="9"/>
  <c r="U385" i="9"/>
  <c r="T458" i="7"/>
  <c r="T385" i="9"/>
  <c r="S385" i="9"/>
  <c r="R385" i="9"/>
  <c r="Q385" i="9"/>
  <c r="P385" i="9"/>
  <c r="O385" i="9"/>
  <c r="N385" i="9"/>
  <c r="M385" i="9"/>
  <c r="L385" i="9"/>
  <c r="K385" i="9"/>
  <c r="J385" i="9"/>
  <c r="I335" i="7"/>
  <c r="Z335" i="7"/>
  <c r="Z384" i="9"/>
  <c r="Y384" i="9"/>
  <c r="BR81" i="3"/>
  <c r="E335" i="7"/>
  <c r="X335" i="7"/>
  <c r="X384" i="9"/>
  <c r="BP81" i="3"/>
  <c r="W384" i="9"/>
  <c r="V335" i="7"/>
  <c r="V384" i="9"/>
  <c r="U384" i="9"/>
  <c r="T335" i="7"/>
  <c r="T384" i="9"/>
  <c r="S384" i="9"/>
  <c r="R384" i="9"/>
  <c r="Q384" i="9"/>
  <c r="P384" i="9"/>
  <c r="O384" i="9"/>
  <c r="N384" i="9"/>
  <c r="M384" i="9"/>
  <c r="L384" i="9"/>
  <c r="K384" i="9"/>
  <c r="J384" i="9"/>
  <c r="I457" i="7"/>
  <c r="Z457" i="7"/>
  <c r="Z383" i="9"/>
  <c r="Y383" i="9"/>
  <c r="BR37" i="3"/>
  <c r="E457" i="7"/>
  <c r="X457" i="7"/>
  <c r="X383" i="9"/>
  <c r="BP37" i="3"/>
  <c r="W383" i="9"/>
  <c r="V457" i="7"/>
  <c r="V383" i="9"/>
  <c r="U383" i="9"/>
  <c r="T457" i="7"/>
  <c r="T383" i="9"/>
  <c r="S383" i="9"/>
  <c r="R383" i="9"/>
  <c r="Q383" i="9"/>
  <c r="P383" i="9"/>
  <c r="O383" i="9"/>
  <c r="N383" i="9"/>
  <c r="M383" i="9"/>
  <c r="L383" i="9"/>
  <c r="K383" i="9"/>
  <c r="J383" i="9"/>
  <c r="I456" i="7"/>
  <c r="Z456" i="7"/>
  <c r="Z382" i="9"/>
  <c r="Y382" i="9"/>
  <c r="BR489" i="3"/>
  <c r="E456" i="7"/>
  <c r="X456" i="7"/>
  <c r="X382" i="9"/>
  <c r="BP489" i="3"/>
  <c r="W382" i="9"/>
  <c r="V456" i="7"/>
  <c r="V382" i="9"/>
  <c r="U382" i="9"/>
  <c r="T456" i="7"/>
  <c r="T382" i="9"/>
  <c r="S382" i="9"/>
  <c r="R382" i="9"/>
  <c r="Q382" i="9"/>
  <c r="P382" i="9"/>
  <c r="O382" i="9"/>
  <c r="N382" i="9"/>
  <c r="M382" i="9"/>
  <c r="L382" i="9"/>
  <c r="K382" i="9"/>
  <c r="J382" i="9"/>
  <c r="I111" i="7"/>
  <c r="Z111" i="7"/>
  <c r="Z381" i="9"/>
  <c r="Y381" i="9"/>
  <c r="BR306" i="3"/>
  <c r="E111" i="7"/>
  <c r="X111" i="7"/>
  <c r="X381" i="9"/>
  <c r="BP306" i="3"/>
  <c r="W381" i="9"/>
  <c r="V111" i="7"/>
  <c r="V381" i="9"/>
  <c r="U381" i="9"/>
  <c r="T111" i="7"/>
  <c r="T381" i="9"/>
  <c r="S381" i="9"/>
  <c r="R381" i="9"/>
  <c r="Q381" i="9"/>
  <c r="P381" i="9"/>
  <c r="O381" i="9"/>
  <c r="N381" i="9"/>
  <c r="M381" i="9"/>
  <c r="L381" i="9"/>
  <c r="K381" i="9"/>
  <c r="J381" i="9"/>
  <c r="I224" i="7"/>
  <c r="Z224" i="7"/>
  <c r="Z380" i="9"/>
  <c r="Y380" i="9"/>
  <c r="BR354" i="3"/>
  <c r="E224" i="7"/>
  <c r="X224" i="7"/>
  <c r="X380" i="9"/>
  <c r="BP354" i="3"/>
  <c r="W380" i="9"/>
  <c r="V224" i="7"/>
  <c r="V380" i="9"/>
  <c r="U380" i="9"/>
  <c r="T224" i="7"/>
  <c r="T380" i="9"/>
  <c r="S380" i="9"/>
  <c r="R380" i="9"/>
  <c r="Q380" i="9"/>
  <c r="P380" i="9"/>
  <c r="O380" i="9"/>
  <c r="N380" i="9"/>
  <c r="M380" i="9"/>
  <c r="L380" i="9"/>
  <c r="K380" i="9"/>
  <c r="J380" i="9"/>
  <c r="Z379" i="9"/>
  <c r="Y379" i="9"/>
  <c r="BR417" i="3"/>
  <c r="X379" i="9"/>
  <c r="BP417" i="3"/>
  <c r="W379" i="9"/>
  <c r="V379" i="9"/>
  <c r="U379" i="9"/>
  <c r="T379" i="9"/>
  <c r="S379" i="9"/>
  <c r="R379" i="9"/>
  <c r="Q379" i="9"/>
  <c r="P379" i="9"/>
  <c r="O379" i="9"/>
  <c r="N379" i="9"/>
  <c r="M379" i="9"/>
  <c r="L379" i="9"/>
  <c r="K379" i="9"/>
  <c r="J379" i="9"/>
  <c r="I223" i="7"/>
  <c r="Z223" i="7"/>
  <c r="Z378" i="9"/>
  <c r="Y378" i="9"/>
  <c r="BR328" i="3"/>
  <c r="E223" i="7"/>
  <c r="X223" i="7"/>
  <c r="X378" i="9"/>
  <c r="BP328" i="3"/>
  <c r="W378" i="9"/>
  <c r="V223" i="7"/>
  <c r="V378" i="9"/>
  <c r="U378" i="9"/>
  <c r="T223" i="7"/>
  <c r="T378" i="9"/>
  <c r="S378" i="9"/>
  <c r="R378" i="9"/>
  <c r="Q378" i="9"/>
  <c r="P378" i="9"/>
  <c r="O378" i="9"/>
  <c r="N378" i="9"/>
  <c r="M378" i="9"/>
  <c r="L378" i="9"/>
  <c r="K378" i="9"/>
  <c r="J378" i="9"/>
  <c r="I334" i="7"/>
  <c r="Z334" i="7"/>
  <c r="Z377" i="9"/>
  <c r="Y377" i="9"/>
  <c r="BR265" i="3"/>
  <c r="E334" i="7"/>
  <c r="X334" i="7"/>
  <c r="X377" i="9"/>
  <c r="BP265" i="3"/>
  <c r="W377" i="9"/>
  <c r="V334" i="7"/>
  <c r="V377" i="9"/>
  <c r="U377" i="9"/>
  <c r="T334" i="7"/>
  <c r="T377" i="9"/>
  <c r="S377" i="9"/>
  <c r="R377" i="9"/>
  <c r="Q377" i="9"/>
  <c r="P377" i="9"/>
  <c r="O377" i="9"/>
  <c r="N377" i="9"/>
  <c r="M377" i="9"/>
  <c r="L377" i="9"/>
  <c r="K377" i="9"/>
  <c r="J377" i="9"/>
  <c r="I454" i="7"/>
  <c r="Z454" i="7"/>
  <c r="Z376" i="9"/>
  <c r="Y376" i="9"/>
  <c r="BR496" i="3"/>
  <c r="E454" i="7"/>
  <c r="X454" i="7"/>
  <c r="X376" i="9"/>
  <c r="BP496" i="3"/>
  <c r="W376" i="9"/>
  <c r="V454" i="7"/>
  <c r="V376" i="9"/>
  <c r="U376" i="9"/>
  <c r="T454" i="7"/>
  <c r="T376" i="9"/>
  <c r="S376" i="9"/>
  <c r="R376" i="9"/>
  <c r="Q376" i="9"/>
  <c r="P376" i="9"/>
  <c r="O376" i="9"/>
  <c r="N376" i="9"/>
  <c r="M376" i="9"/>
  <c r="L376" i="9"/>
  <c r="K376" i="9"/>
  <c r="J376" i="9"/>
  <c r="I333" i="7"/>
  <c r="Z333" i="7"/>
  <c r="Z375" i="9"/>
  <c r="Y375" i="9"/>
  <c r="BR429" i="3"/>
  <c r="E333" i="7"/>
  <c r="X333" i="7"/>
  <c r="X375" i="9"/>
  <c r="BP429" i="3"/>
  <c r="W375" i="9"/>
  <c r="V333" i="7"/>
  <c r="V375" i="9"/>
  <c r="U375" i="9"/>
  <c r="T333" i="7"/>
  <c r="T375" i="9"/>
  <c r="S375" i="9"/>
  <c r="R375" i="9"/>
  <c r="Q375" i="9"/>
  <c r="P375" i="9"/>
  <c r="O375" i="9"/>
  <c r="N375" i="9"/>
  <c r="M375" i="9"/>
  <c r="L375" i="9"/>
  <c r="K375" i="9"/>
  <c r="J375" i="9"/>
  <c r="I593" i="7"/>
  <c r="Z593" i="7"/>
  <c r="Z374" i="9"/>
  <c r="Y374" i="9"/>
  <c r="BR253" i="3"/>
  <c r="E593" i="7"/>
  <c r="X593" i="7"/>
  <c r="X374" i="9"/>
  <c r="BP253" i="3"/>
  <c r="W374" i="9"/>
  <c r="V593" i="7"/>
  <c r="V374" i="9"/>
  <c r="U374" i="9"/>
  <c r="T593" i="7"/>
  <c r="T374" i="9"/>
  <c r="S374" i="9"/>
  <c r="R374" i="9"/>
  <c r="Q374" i="9"/>
  <c r="P374" i="9"/>
  <c r="O374" i="9"/>
  <c r="N374" i="9"/>
  <c r="M374" i="9"/>
  <c r="L374" i="9"/>
  <c r="K374" i="9"/>
  <c r="J374" i="9"/>
  <c r="I592" i="7"/>
  <c r="Z592" i="7"/>
  <c r="Z373" i="9"/>
  <c r="Y373" i="9"/>
  <c r="BR228" i="3"/>
  <c r="E592" i="7"/>
  <c r="X592" i="7"/>
  <c r="X373" i="9"/>
  <c r="BP228" i="3"/>
  <c r="W373" i="9"/>
  <c r="V592" i="7"/>
  <c r="V373" i="9"/>
  <c r="U373" i="9"/>
  <c r="T592" i="7"/>
  <c r="T373" i="9"/>
  <c r="S373" i="9"/>
  <c r="R373" i="9"/>
  <c r="Q373" i="9"/>
  <c r="P373" i="9"/>
  <c r="O373" i="9"/>
  <c r="N373" i="9"/>
  <c r="M373" i="9"/>
  <c r="L373" i="9"/>
  <c r="K373" i="9"/>
  <c r="J373" i="9"/>
  <c r="I184" i="7"/>
  <c r="Z184" i="7"/>
  <c r="Z372" i="9"/>
  <c r="Y372" i="9"/>
  <c r="BR497" i="3"/>
  <c r="E184" i="7"/>
  <c r="X184" i="7"/>
  <c r="X372" i="9"/>
  <c r="BP497" i="3"/>
  <c r="W372" i="9"/>
  <c r="V184" i="7"/>
  <c r="V372" i="9"/>
  <c r="U372" i="9"/>
  <c r="T184" i="7"/>
  <c r="T372" i="9"/>
  <c r="S372" i="9"/>
  <c r="R372" i="9"/>
  <c r="Q372" i="9"/>
  <c r="P372" i="9"/>
  <c r="O372" i="9"/>
  <c r="N372" i="9"/>
  <c r="M372" i="9"/>
  <c r="L372" i="9"/>
  <c r="K372" i="9"/>
  <c r="J372" i="9"/>
  <c r="I222" i="7"/>
  <c r="Z222" i="7"/>
  <c r="Z371" i="9"/>
  <c r="Y371" i="9"/>
  <c r="BR424" i="3"/>
  <c r="E222" i="7"/>
  <c r="X222" i="7"/>
  <c r="X371" i="9"/>
  <c r="BP424" i="3"/>
  <c r="W371" i="9"/>
  <c r="V222" i="7"/>
  <c r="V371" i="9"/>
  <c r="U371" i="9"/>
  <c r="T222" i="7"/>
  <c r="T371" i="9"/>
  <c r="S371" i="9"/>
  <c r="R371" i="9"/>
  <c r="Q371" i="9"/>
  <c r="P371" i="9"/>
  <c r="O371" i="9"/>
  <c r="N371" i="9"/>
  <c r="M371" i="9"/>
  <c r="L371" i="9"/>
  <c r="K371" i="9"/>
  <c r="J371" i="9"/>
  <c r="I221" i="7"/>
  <c r="Z221" i="7"/>
  <c r="Z370" i="9"/>
  <c r="Y370" i="9"/>
  <c r="BR340" i="3"/>
  <c r="E221" i="7"/>
  <c r="X221" i="7"/>
  <c r="X370" i="9"/>
  <c r="BP340" i="3"/>
  <c r="W370" i="9"/>
  <c r="V221" i="7"/>
  <c r="V370" i="9"/>
  <c r="U370" i="9"/>
  <c r="T221" i="7"/>
  <c r="T370" i="9"/>
  <c r="S370" i="9"/>
  <c r="R370" i="9"/>
  <c r="Q370" i="9"/>
  <c r="P370" i="9"/>
  <c r="O370" i="9"/>
  <c r="N370" i="9"/>
  <c r="M370" i="9"/>
  <c r="L370" i="9"/>
  <c r="K370" i="9"/>
  <c r="J370" i="9"/>
  <c r="I591" i="7"/>
  <c r="Z591" i="7"/>
  <c r="Z369" i="9"/>
  <c r="Y369" i="9"/>
  <c r="BR561" i="3"/>
  <c r="E591" i="7"/>
  <c r="X591" i="7"/>
  <c r="X369" i="9"/>
  <c r="BP561" i="3"/>
  <c r="W369" i="9"/>
  <c r="V591" i="7"/>
  <c r="V369" i="9"/>
  <c r="U369" i="9"/>
  <c r="T591" i="7"/>
  <c r="T369" i="9"/>
  <c r="S369" i="9"/>
  <c r="R369" i="9"/>
  <c r="Q369" i="9"/>
  <c r="P369" i="9"/>
  <c r="O369" i="9"/>
  <c r="N369" i="9"/>
  <c r="M369" i="9"/>
  <c r="L369" i="9"/>
  <c r="K369" i="9"/>
  <c r="J369" i="9"/>
  <c r="I590" i="7"/>
  <c r="Z590" i="7"/>
  <c r="Z368" i="9"/>
  <c r="Y368" i="9"/>
  <c r="BR339" i="3"/>
  <c r="E590" i="7"/>
  <c r="X590" i="7"/>
  <c r="X368" i="9"/>
  <c r="BP339" i="3"/>
  <c r="W368" i="9"/>
  <c r="V590" i="7"/>
  <c r="V368" i="9"/>
  <c r="U368" i="9"/>
  <c r="T590" i="7"/>
  <c r="T368" i="9"/>
  <c r="S368" i="9"/>
  <c r="R368" i="9"/>
  <c r="Q368" i="9"/>
  <c r="P368" i="9"/>
  <c r="O368" i="9"/>
  <c r="N368" i="9"/>
  <c r="M368" i="9"/>
  <c r="L368" i="9"/>
  <c r="K368" i="9"/>
  <c r="J368" i="9"/>
  <c r="I453" i="7"/>
  <c r="Z453" i="7"/>
  <c r="Z367" i="9"/>
  <c r="Y367" i="9"/>
  <c r="BR156" i="3"/>
  <c r="E453" i="7"/>
  <c r="X453" i="7"/>
  <c r="X367" i="9"/>
  <c r="BP156" i="3"/>
  <c r="W367" i="9"/>
  <c r="V453" i="7"/>
  <c r="V367" i="9"/>
  <c r="U367" i="9"/>
  <c r="T453" i="7"/>
  <c r="T367" i="9"/>
  <c r="S367" i="9"/>
  <c r="R367" i="9"/>
  <c r="Q367" i="9"/>
  <c r="P367" i="9"/>
  <c r="O367" i="9"/>
  <c r="N367" i="9"/>
  <c r="M367" i="9"/>
  <c r="L367" i="9"/>
  <c r="K367" i="9"/>
  <c r="J367" i="9"/>
  <c r="I452" i="7"/>
  <c r="Z452" i="7"/>
  <c r="Z366" i="9"/>
  <c r="Y366" i="9"/>
  <c r="BR277" i="3"/>
  <c r="E452" i="7"/>
  <c r="X452" i="7"/>
  <c r="X366" i="9"/>
  <c r="BP277" i="3"/>
  <c r="W366" i="9"/>
  <c r="V452" i="7"/>
  <c r="V366" i="9"/>
  <c r="U366" i="9"/>
  <c r="T452" i="7"/>
  <c r="T366" i="9"/>
  <c r="S366" i="9"/>
  <c r="R366" i="9"/>
  <c r="Q366" i="9"/>
  <c r="P366" i="9"/>
  <c r="O366" i="9"/>
  <c r="N366" i="9"/>
  <c r="M366" i="9"/>
  <c r="L366" i="9"/>
  <c r="K366" i="9"/>
  <c r="J366" i="9"/>
  <c r="I220" i="7"/>
  <c r="Z220" i="7"/>
  <c r="Z365" i="9"/>
  <c r="Y365" i="9"/>
  <c r="BR288" i="3"/>
  <c r="E220" i="7"/>
  <c r="X220" i="7"/>
  <c r="X365" i="9"/>
  <c r="BP288" i="3"/>
  <c r="W365" i="9"/>
  <c r="V220" i="7"/>
  <c r="V365" i="9"/>
  <c r="U365" i="9"/>
  <c r="T220" i="7"/>
  <c r="T365" i="9"/>
  <c r="S365" i="9"/>
  <c r="R365" i="9"/>
  <c r="Q365" i="9"/>
  <c r="P365" i="9"/>
  <c r="O365" i="9"/>
  <c r="N365" i="9"/>
  <c r="M365" i="9"/>
  <c r="L365" i="9"/>
  <c r="K365" i="9"/>
  <c r="J365" i="9"/>
  <c r="I451" i="7"/>
  <c r="Z451" i="7"/>
  <c r="Z364" i="9"/>
  <c r="Y364" i="9"/>
  <c r="BR402" i="3"/>
  <c r="E451" i="7"/>
  <c r="X451" i="7"/>
  <c r="X364" i="9"/>
  <c r="BP402" i="3"/>
  <c r="W364" i="9"/>
  <c r="V451" i="7"/>
  <c r="V364" i="9"/>
  <c r="U364" i="9"/>
  <c r="T451" i="7"/>
  <c r="T364" i="9"/>
  <c r="S364" i="9"/>
  <c r="R364" i="9"/>
  <c r="Q364" i="9"/>
  <c r="P364" i="9"/>
  <c r="O364" i="9"/>
  <c r="N364" i="9"/>
  <c r="M364" i="9"/>
  <c r="L364" i="9"/>
  <c r="K364" i="9"/>
  <c r="J364" i="9"/>
  <c r="I219" i="7"/>
  <c r="Z219" i="7"/>
  <c r="Z363" i="9"/>
  <c r="Y363" i="9"/>
  <c r="BR244" i="3"/>
  <c r="E219" i="7"/>
  <c r="X219" i="7"/>
  <c r="X363" i="9"/>
  <c r="BP244" i="3"/>
  <c r="W363" i="9"/>
  <c r="V219" i="7"/>
  <c r="V363" i="9"/>
  <c r="U363" i="9"/>
  <c r="T219" i="7"/>
  <c r="T363" i="9"/>
  <c r="S363" i="9"/>
  <c r="R363" i="9"/>
  <c r="Q363" i="9"/>
  <c r="P363" i="9"/>
  <c r="O363" i="9"/>
  <c r="N363" i="9"/>
  <c r="M363" i="9"/>
  <c r="L363" i="9"/>
  <c r="K363" i="9"/>
  <c r="J363" i="9"/>
  <c r="I84" i="7"/>
  <c r="Z84" i="7"/>
  <c r="Z362" i="9"/>
  <c r="Y362" i="9"/>
  <c r="BR231" i="3"/>
  <c r="E84" i="7"/>
  <c r="X84" i="7"/>
  <c r="X362" i="9"/>
  <c r="BP231" i="3"/>
  <c r="W362" i="9"/>
  <c r="V84" i="7"/>
  <c r="V362" i="9"/>
  <c r="U362" i="9"/>
  <c r="T84" i="7"/>
  <c r="T362" i="9"/>
  <c r="S362" i="9"/>
  <c r="R362" i="9"/>
  <c r="Q362" i="9"/>
  <c r="P362" i="9"/>
  <c r="O362" i="9"/>
  <c r="N362" i="9"/>
  <c r="M362" i="9"/>
  <c r="L362" i="9"/>
  <c r="K362" i="9"/>
  <c r="J362" i="9"/>
  <c r="I332" i="7"/>
  <c r="Z332" i="7"/>
  <c r="Z361" i="9"/>
  <c r="Y361" i="9"/>
  <c r="BR464" i="3"/>
  <c r="E332" i="7"/>
  <c r="X332" i="7"/>
  <c r="X361" i="9"/>
  <c r="BP464" i="3"/>
  <c r="W361" i="9"/>
  <c r="V332" i="7"/>
  <c r="V361" i="9"/>
  <c r="U361" i="9"/>
  <c r="T332" i="7"/>
  <c r="T361" i="9"/>
  <c r="S361" i="9"/>
  <c r="R361" i="9"/>
  <c r="Q361" i="9"/>
  <c r="P361" i="9"/>
  <c r="O361" i="9"/>
  <c r="N361" i="9"/>
  <c r="M361" i="9"/>
  <c r="L361" i="9"/>
  <c r="K361" i="9"/>
  <c r="J361" i="9"/>
  <c r="I450" i="7"/>
  <c r="Z450" i="7"/>
  <c r="Z360" i="9"/>
  <c r="Y360" i="9"/>
  <c r="BR452" i="3"/>
  <c r="E450" i="7"/>
  <c r="X450" i="7"/>
  <c r="X360" i="9"/>
  <c r="BP452" i="3"/>
  <c r="W360" i="9"/>
  <c r="V450" i="7"/>
  <c r="V360" i="9"/>
  <c r="U360" i="9"/>
  <c r="T450" i="7"/>
  <c r="T360" i="9"/>
  <c r="S360" i="9"/>
  <c r="R360" i="9"/>
  <c r="Q360" i="9"/>
  <c r="P360" i="9"/>
  <c r="O360" i="9"/>
  <c r="N360" i="9"/>
  <c r="M360" i="9"/>
  <c r="L360" i="9"/>
  <c r="K360" i="9"/>
  <c r="J360" i="9"/>
  <c r="I589" i="7"/>
  <c r="Z589" i="7"/>
  <c r="Z359" i="9"/>
  <c r="Y359" i="9"/>
  <c r="BR166" i="3"/>
  <c r="E589" i="7"/>
  <c r="X589" i="7"/>
  <c r="X359" i="9"/>
  <c r="BP166" i="3"/>
  <c r="W359" i="9"/>
  <c r="V589" i="7"/>
  <c r="V359" i="9"/>
  <c r="U359" i="9"/>
  <c r="T589" i="7"/>
  <c r="T359" i="9"/>
  <c r="S359" i="9"/>
  <c r="R359" i="9"/>
  <c r="Q359" i="9"/>
  <c r="P359" i="9"/>
  <c r="O359" i="9"/>
  <c r="N359" i="9"/>
  <c r="M359" i="9"/>
  <c r="L359" i="9"/>
  <c r="K359" i="9"/>
  <c r="J359" i="9"/>
  <c r="I280" i="7"/>
  <c r="Z280" i="7"/>
  <c r="Z358" i="9"/>
  <c r="Y358" i="9"/>
  <c r="BR207" i="3"/>
  <c r="E280" i="7"/>
  <c r="X280" i="7"/>
  <c r="X358" i="9"/>
  <c r="BP207" i="3"/>
  <c r="W358" i="9"/>
  <c r="V280" i="7"/>
  <c r="V358" i="9"/>
  <c r="U358" i="9"/>
  <c r="T280" i="7"/>
  <c r="T358" i="9"/>
  <c r="S358" i="9"/>
  <c r="R358" i="9"/>
  <c r="Q358" i="9"/>
  <c r="P358" i="9"/>
  <c r="O358" i="9"/>
  <c r="N358" i="9"/>
  <c r="M358" i="9"/>
  <c r="L358" i="9"/>
  <c r="K358" i="9"/>
  <c r="J358" i="9"/>
  <c r="I449" i="7"/>
  <c r="Z449" i="7"/>
  <c r="Z357" i="9"/>
  <c r="Y357" i="9"/>
  <c r="BR386" i="3"/>
  <c r="E449" i="7"/>
  <c r="X449" i="7"/>
  <c r="X357" i="9"/>
  <c r="BP386" i="3"/>
  <c r="W357" i="9"/>
  <c r="V449" i="7"/>
  <c r="V357" i="9"/>
  <c r="U357" i="9"/>
  <c r="T449" i="7"/>
  <c r="T357" i="9"/>
  <c r="S357" i="9"/>
  <c r="R357" i="9"/>
  <c r="Q357" i="9"/>
  <c r="P357" i="9"/>
  <c r="O357" i="9"/>
  <c r="N357" i="9"/>
  <c r="M357" i="9"/>
  <c r="L357" i="9"/>
  <c r="K357" i="9"/>
  <c r="J357" i="9"/>
  <c r="I218" i="7"/>
  <c r="Z218" i="7"/>
  <c r="Z356" i="9"/>
  <c r="Y356" i="9"/>
  <c r="BR503" i="3"/>
  <c r="E218" i="7"/>
  <c r="X218" i="7"/>
  <c r="X356" i="9"/>
  <c r="BP503" i="3"/>
  <c r="W356" i="9"/>
  <c r="V218" i="7"/>
  <c r="V356" i="9"/>
  <c r="U356" i="9"/>
  <c r="T218" i="7"/>
  <c r="T356" i="9"/>
  <c r="S356" i="9"/>
  <c r="R356" i="9"/>
  <c r="Q356" i="9"/>
  <c r="P356" i="9"/>
  <c r="O356" i="9"/>
  <c r="N356" i="9"/>
  <c r="M356" i="9"/>
  <c r="L356" i="9"/>
  <c r="K356" i="9"/>
  <c r="J356" i="9"/>
  <c r="I217" i="7"/>
  <c r="Z217" i="7"/>
  <c r="Z355" i="9"/>
  <c r="Y355" i="9"/>
  <c r="BR411" i="3"/>
  <c r="E217" i="7"/>
  <c r="X217" i="7"/>
  <c r="X355" i="9"/>
  <c r="BP411" i="3"/>
  <c r="W355" i="9"/>
  <c r="V217" i="7"/>
  <c r="V355" i="9"/>
  <c r="U355" i="9"/>
  <c r="T217" i="7"/>
  <c r="T355" i="9"/>
  <c r="S355" i="9"/>
  <c r="R355" i="9"/>
  <c r="Q355" i="9"/>
  <c r="P355" i="9"/>
  <c r="O355" i="9"/>
  <c r="N355" i="9"/>
  <c r="M355" i="9"/>
  <c r="L355" i="9"/>
  <c r="K355" i="9"/>
  <c r="J355" i="9"/>
  <c r="I448" i="7"/>
  <c r="Z448" i="7"/>
  <c r="Z354" i="9"/>
  <c r="Y354" i="9"/>
  <c r="BR363" i="3"/>
  <c r="E448" i="7"/>
  <c r="X448" i="7"/>
  <c r="X354" i="9"/>
  <c r="BP363" i="3"/>
  <c r="W354" i="9"/>
  <c r="V448" i="7"/>
  <c r="V354" i="9"/>
  <c r="U354" i="9"/>
  <c r="T448" i="7"/>
  <c r="T354" i="9"/>
  <c r="S354" i="9"/>
  <c r="R354" i="9"/>
  <c r="Q354" i="9"/>
  <c r="P354" i="9"/>
  <c r="O354" i="9"/>
  <c r="N354" i="9"/>
  <c r="M354" i="9"/>
  <c r="L354" i="9"/>
  <c r="K354" i="9"/>
  <c r="J354" i="9"/>
  <c r="I216" i="7"/>
  <c r="Z216" i="7"/>
  <c r="Z353" i="9"/>
  <c r="Y353" i="9"/>
  <c r="BR122" i="3"/>
  <c r="E216" i="7"/>
  <c r="X216" i="7"/>
  <c r="X353" i="9"/>
  <c r="BP122" i="3"/>
  <c r="W353" i="9"/>
  <c r="V216" i="7"/>
  <c r="V353" i="9"/>
  <c r="U353" i="9"/>
  <c r="T216" i="7"/>
  <c r="T353" i="9"/>
  <c r="S353" i="9"/>
  <c r="R353" i="9"/>
  <c r="Q353" i="9"/>
  <c r="P353" i="9"/>
  <c r="O353" i="9"/>
  <c r="N353" i="9"/>
  <c r="M353" i="9"/>
  <c r="L353" i="9"/>
  <c r="K353" i="9"/>
  <c r="J353" i="9"/>
  <c r="I215" i="7"/>
  <c r="Z215" i="7"/>
  <c r="Z352" i="9"/>
  <c r="Y352" i="9"/>
  <c r="BR510" i="3"/>
  <c r="E215" i="7"/>
  <c r="X215" i="7"/>
  <c r="X352" i="9"/>
  <c r="BP510" i="3"/>
  <c r="W352" i="9"/>
  <c r="V215" i="7"/>
  <c r="V352" i="9"/>
  <c r="U352" i="9"/>
  <c r="T215" i="7"/>
  <c r="T352" i="9"/>
  <c r="S352" i="9"/>
  <c r="R352" i="9"/>
  <c r="Q352" i="9"/>
  <c r="P352" i="9"/>
  <c r="O352" i="9"/>
  <c r="N352" i="9"/>
  <c r="M352" i="9"/>
  <c r="L352" i="9"/>
  <c r="K352" i="9"/>
  <c r="J352" i="9"/>
  <c r="I588" i="7"/>
  <c r="Z588" i="7"/>
  <c r="Z351" i="9"/>
  <c r="Y351" i="9"/>
  <c r="BR347" i="3"/>
  <c r="E588" i="7"/>
  <c r="X588" i="7"/>
  <c r="X351" i="9"/>
  <c r="BP347" i="3"/>
  <c r="W351" i="9"/>
  <c r="V588" i="7"/>
  <c r="V351" i="9"/>
  <c r="U351" i="9"/>
  <c r="T588" i="7"/>
  <c r="T351" i="9"/>
  <c r="S351" i="9"/>
  <c r="R351" i="9"/>
  <c r="Q351" i="9"/>
  <c r="P351" i="9"/>
  <c r="O351" i="9"/>
  <c r="N351" i="9"/>
  <c r="M351" i="9"/>
  <c r="L351" i="9"/>
  <c r="K351" i="9"/>
  <c r="J351" i="9"/>
  <c r="I447" i="7"/>
  <c r="Z447" i="7"/>
  <c r="Z350" i="9"/>
  <c r="Y350" i="9"/>
  <c r="BR314" i="3"/>
  <c r="E447" i="7"/>
  <c r="X447" i="7"/>
  <c r="X350" i="9"/>
  <c r="BP314" i="3"/>
  <c r="W350" i="9"/>
  <c r="V447" i="7"/>
  <c r="V350" i="9"/>
  <c r="U350" i="9"/>
  <c r="T447" i="7"/>
  <c r="T350" i="9"/>
  <c r="S350" i="9"/>
  <c r="R350" i="9"/>
  <c r="Q350" i="9"/>
  <c r="P350" i="9"/>
  <c r="O350" i="9"/>
  <c r="N350" i="9"/>
  <c r="M350" i="9"/>
  <c r="L350" i="9"/>
  <c r="K350" i="9"/>
  <c r="J350" i="9"/>
  <c r="I446" i="7"/>
  <c r="Z446" i="7"/>
  <c r="Z349" i="9"/>
  <c r="Y349" i="9"/>
  <c r="BR327" i="3"/>
  <c r="E446" i="7"/>
  <c r="X446" i="7"/>
  <c r="X349" i="9"/>
  <c r="BP327" i="3"/>
  <c r="W349" i="9"/>
  <c r="V446" i="7"/>
  <c r="V349" i="9"/>
  <c r="U349" i="9"/>
  <c r="T446" i="7"/>
  <c r="T349" i="9"/>
  <c r="S349" i="9"/>
  <c r="R349" i="9"/>
  <c r="Q349" i="9"/>
  <c r="P349" i="9"/>
  <c r="O349" i="9"/>
  <c r="N349" i="9"/>
  <c r="M349" i="9"/>
  <c r="L349" i="9"/>
  <c r="K349" i="9"/>
  <c r="J349" i="9"/>
  <c r="I162" i="7"/>
  <c r="Z162" i="7"/>
  <c r="Z348" i="9"/>
  <c r="Y348" i="9"/>
  <c r="BR449" i="3"/>
  <c r="E162" i="7"/>
  <c r="X162" i="7"/>
  <c r="X348" i="9"/>
  <c r="BP449" i="3"/>
  <c r="W348" i="9"/>
  <c r="V162" i="7"/>
  <c r="V348" i="9"/>
  <c r="U348" i="9"/>
  <c r="T162" i="7"/>
  <c r="T348" i="9"/>
  <c r="S348" i="9"/>
  <c r="R348" i="9"/>
  <c r="Q348" i="9"/>
  <c r="P348" i="9"/>
  <c r="O348" i="9"/>
  <c r="N348" i="9"/>
  <c r="M348" i="9"/>
  <c r="L348" i="9"/>
  <c r="K348" i="9"/>
  <c r="J348" i="9"/>
  <c r="I445" i="7"/>
  <c r="Z445" i="7"/>
  <c r="Z347" i="9"/>
  <c r="Y347" i="9"/>
  <c r="BR405" i="3"/>
  <c r="E445" i="7"/>
  <c r="X445" i="7"/>
  <c r="X347" i="9"/>
  <c r="BP405" i="3"/>
  <c r="W347" i="9"/>
  <c r="V445" i="7"/>
  <c r="V347" i="9"/>
  <c r="U347" i="9"/>
  <c r="T445" i="7"/>
  <c r="T347" i="9"/>
  <c r="S347" i="9"/>
  <c r="R347" i="9"/>
  <c r="Q347" i="9"/>
  <c r="P347" i="9"/>
  <c r="O347" i="9"/>
  <c r="N347" i="9"/>
  <c r="M347" i="9"/>
  <c r="L347" i="9"/>
  <c r="K347" i="9"/>
  <c r="J347" i="9"/>
  <c r="I331" i="7"/>
  <c r="Z331" i="7"/>
  <c r="Z346" i="9"/>
  <c r="Y346" i="9"/>
  <c r="BR283" i="3"/>
  <c r="E331" i="7"/>
  <c r="X331" i="7"/>
  <c r="X346" i="9"/>
  <c r="BP283" i="3"/>
  <c r="W346" i="9"/>
  <c r="V331" i="7"/>
  <c r="V346" i="9"/>
  <c r="U346" i="9"/>
  <c r="T331" i="7"/>
  <c r="T346" i="9"/>
  <c r="S346" i="9"/>
  <c r="R346" i="9"/>
  <c r="Q346" i="9"/>
  <c r="P346" i="9"/>
  <c r="O346" i="9"/>
  <c r="N346" i="9"/>
  <c r="M346" i="9"/>
  <c r="L346" i="9"/>
  <c r="K346" i="9"/>
  <c r="J346" i="9"/>
  <c r="I45" i="7"/>
  <c r="Z45" i="7"/>
  <c r="Z345" i="9"/>
  <c r="Y345" i="9"/>
  <c r="BR472" i="3"/>
  <c r="E45" i="7"/>
  <c r="X45" i="7"/>
  <c r="X345" i="9"/>
  <c r="BP472" i="3"/>
  <c r="W345" i="9"/>
  <c r="V45" i="7"/>
  <c r="V345" i="9"/>
  <c r="U345" i="9"/>
  <c r="T45" i="7"/>
  <c r="T345" i="9"/>
  <c r="S345" i="9"/>
  <c r="R345" i="9"/>
  <c r="Q345" i="9"/>
  <c r="P345" i="9"/>
  <c r="O345" i="9"/>
  <c r="N345" i="9"/>
  <c r="M345" i="9"/>
  <c r="L345" i="9"/>
  <c r="K345" i="9"/>
  <c r="J345" i="9"/>
  <c r="I44" i="7"/>
  <c r="Z44" i="7"/>
  <c r="Z344" i="9"/>
  <c r="Y344" i="9"/>
  <c r="BR257" i="3"/>
  <c r="E44" i="7"/>
  <c r="X44" i="7"/>
  <c r="X344" i="9"/>
  <c r="BP257" i="3"/>
  <c r="W344" i="9"/>
  <c r="V44" i="7"/>
  <c r="V344" i="9"/>
  <c r="U344" i="9"/>
  <c r="T44" i="7"/>
  <c r="T344" i="9"/>
  <c r="S344" i="9"/>
  <c r="R344" i="9"/>
  <c r="Q344" i="9"/>
  <c r="P344" i="9"/>
  <c r="O344" i="9"/>
  <c r="N344" i="9"/>
  <c r="M344" i="9"/>
  <c r="L344" i="9"/>
  <c r="K344" i="9"/>
  <c r="J344" i="9"/>
  <c r="I278" i="7"/>
  <c r="Z278" i="7"/>
  <c r="Z343" i="9"/>
  <c r="Y343" i="9"/>
  <c r="BR224" i="3"/>
  <c r="E278" i="7"/>
  <c r="X278" i="7"/>
  <c r="X343" i="9"/>
  <c r="BP224" i="3"/>
  <c r="W343" i="9"/>
  <c r="V278" i="7"/>
  <c r="V343" i="9"/>
  <c r="U343" i="9"/>
  <c r="T278" i="7"/>
  <c r="T343" i="9"/>
  <c r="S343" i="9"/>
  <c r="R343" i="9"/>
  <c r="Q343" i="9"/>
  <c r="P343" i="9"/>
  <c r="O343" i="9"/>
  <c r="N343" i="9"/>
  <c r="M343" i="9"/>
  <c r="L343" i="9"/>
  <c r="K343" i="9"/>
  <c r="J343" i="9"/>
  <c r="I587" i="7"/>
  <c r="Z587" i="7"/>
  <c r="Z342" i="9"/>
  <c r="Y342" i="9"/>
  <c r="BR431" i="3"/>
  <c r="E587" i="7"/>
  <c r="X587" i="7"/>
  <c r="X342" i="9"/>
  <c r="BP431" i="3"/>
  <c r="W342" i="9"/>
  <c r="V587" i="7"/>
  <c r="V342" i="9"/>
  <c r="U342" i="9"/>
  <c r="T587" i="7"/>
  <c r="T342" i="9"/>
  <c r="S342" i="9"/>
  <c r="R342" i="9"/>
  <c r="Q342" i="9"/>
  <c r="P342" i="9"/>
  <c r="O342" i="9"/>
  <c r="N342" i="9"/>
  <c r="M342" i="9"/>
  <c r="L342" i="9"/>
  <c r="K342" i="9"/>
  <c r="J342" i="9"/>
  <c r="I302" i="7"/>
  <c r="Z302" i="7"/>
  <c r="Z341" i="9"/>
  <c r="Y341" i="9"/>
  <c r="BR43" i="3"/>
  <c r="E302" i="7"/>
  <c r="X302" i="7"/>
  <c r="X341" i="9"/>
  <c r="BP43" i="3"/>
  <c r="W341" i="9"/>
  <c r="V302" i="7"/>
  <c r="V341" i="9"/>
  <c r="U341" i="9"/>
  <c r="T302" i="7"/>
  <c r="T341" i="9"/>
  <c r="S341" i="9"/>
  <c r="R341" i="9"/>
  <c r="Q341" i="9"/>
  <c r="P341" i="9"/>
  <c r="O341" i="9"/>
  <c r="N341" i="9"/>
  <c r="M341" i="9"/>
  <c r="L341" i="9"/>
  <c r="K341" i="9"/>
  <c r="J341" i="9"/>
  <c r="I586" i="7"/>
  <c r="Z586" i="7"/>
  <c r="Z340" i="9"/>
  <c r="Y340" i="9"/>
  <c r="BR557" i="3"/>
  <c r="E586" i="7"/>
  <c r="X586" i="7"/>
  <c r="X340" i="9"/>
  <c r="BP557" i="3"/>
  <c r="W340" i="9"/>
  <c r="V586" i="7"/>
  <c r="V340" i="9"/>
  <c r="U340" i="9"/>
  <c r="T586" i="7"/>
  <c r="T340" i="9"/>
  <c r="S340" i="9"/>
  <c r="R340" i="9"/>
  <c r="Q340" i="9"/>
  <c r="P340" i="9"/>
  <c r="O340" i="9"/>
  <c r="N340" i="9"/>
  <c r="M340" i="9"/>
  <c r="L340" i="9"/>
  <c r="K340" i="9"/>
  <c r="J340" i="9"/>
  <c r="I444" i="7"/>
  <c r="Z444" i="7"/>
  <c r="Z339" i="9"/>
  <c r="Y339" i="9"/>
  <c r="BR180" i="3"/>
  <c r="E444" i="7"/>
  <c r="X444" i="7"/>
  <c r="X339" i="9"/>
  <c r="BP180" i="3"/>
  <c r="W339" i="9"/>
  <c r="V444" i="7"/>
  <c r="V339" i="9"/>
  <c r="U339" i="9"/>
  <c r="T444" i="7"/>
  <c r="T339" i="9"/>
  <c r="S339" i="9"/>
  <c r="R339" i="9"/>
  <c r="Q339" i="9"/>
  <c r="P339" i="9"/>
  <c r="O339" i="9"/>
  <c r="N339" i="9"/>
  <c r="M339" i="9"/>
  <c r="L339" i="9"/>
  <c r="K339" i="9"/>
  <c r="J339" i="9"/>
  <c r="I585" i="7"/>
  <c r="Z585" i="7"/>
  <c r="Z338" i="9"/>
  <c r="Y338" i="9"/>
  <c r="BR153" i="3"/>
  <c r="E585" i="7"/>
  <c r="X585" i="7"/>
  <c r="X338" i="9"/>
  <c r="BP153" i="3"/>
  <c r="W338" i="9"/>
  <c r="V585" i="7"/>
  <c r="V338" i="9"/>
  <c r="U338" i="9"/>
  <c r="T585" i="7"/>
  <c r="T338" i="9"/>
  <c r="S338" i="9"/>
  <c r="R338" i="9"/>
  <c r="Q338" i="9"/>
  <c r="P338" i="9"/>
  <c r="O338" i="9"/>
  <c r="N338" i="9"/>
  <c r="M338" i="9"/>
  <c r="L338" i="9"/>
  <c r="K338" i="9"/>
  <c r="J338" i="9"/>
  <c r="I330" i="7"/>
  <c r="Z330" i="7"/>
  <c r="Z337" i="9"/>
  <c r="Y337" i="9"/>
  <c r="BR358" i="3"/>
  <c r="E330" i="7"/>
  <c r="X330" i="7"/>
  <c r="X337" i="9"/>
  <c r="BP358" i="3"/>
  <c r="W337" i="9"/>
  <c r="V330" i="7"/>
  <c r="V337" i="9"/>
  <c r="U337" i="9"/>
  <c r="T330" i="7"/>
  <c r="T337" i="9"/>
  <c r="S337" i="9"/>
  <c r="R337" i="9"/>
  <c r="Q337" i="9"/>
  <c r="P337" i="9"/>
  <c r="O337" i="9"/>
  <c r="N337" i="9"/>
  <c r="M337" i="9"/>
  <c r="L337" i="9"/>
  <c r="K337" i="9"/>
  <c r="J337" i="9"/>
  <c r="I443" i="7"/>
  <c r="Z443" i="7"/>
  <c r="Z336" i="9"/>
  <c r="Y336" i="9"/>
  <c r="BR252" i="3"/>
  <c r="E443" i="7"/>
  <c r="X443" i="7"/>
  <c r="X336" i="9"/>
  <c r="BP252" i="3"/>
  <c r="W336" i="9"/>
  <c r="V443" i="7"/>
  <c r="V336" i="9"/>
  <c r="U336" i="9"/>
  <c r="T443" i="7"/>
  <c r="T336" i="9"/>
  <c r="S336" i="9"/>
  <c r="R336" i="9"/>
  <c r="Q336" i="9"/>
  <c r="P336" i="9"/>
  <c r="O336" i="9"/>
  <c r="N336" i="9"/>
  <c r="M336" i="9"/>
  <c r="L336" i="9"/>
  <c r="K336" i="9"/>
  <c r="J336" i="9"/>
  <c r="I584" i="7"/>
  <c r="Z584" i="7"/>
  <c r="Z335" i="9"/>
  <c r="Y335" i="9"/>
  <c r="BR479" i="3"/>
  <c r="E584" i="7"/>
  <c r="X584" i="7"/>
  <c r="X335" i="9"/>
  <c r="BP479" i="3"/>
  <c r="W335" i="9"/>
  <c r="V584" i="7"/>
  <c r="V335" i="9"/>
  <c r="U335" i="9"/>
  <c r="T584" i="7"/>
  <c r="T335" i="9"/>
  <c r="S335" i="9"/>
  <c r="R335" i="9"/>
  <c r="Q335" i="9"/>
  <c r="P335" i="9"/>
  <c r="O335" i="9"/>
  <c r="N335" i="9"/>
  <c r="M335" i="9"/>
  <c r="L335" i="9"/>
  <c r="K335" i="9"/>
  <c r="J335" i="9"/>
  <c r="I583" i="7"/>
  <c r="Z583" i="7"/>
  <c r="Z334" i="9"/>
  <c r="Y334" i="9"/>
  <c r="BR42" i="3"/>
  <c r="E583" i="7"/>
  <c r="X583" i="7"/>
  <c r="X334" i="9"/>
  <c r="BP42" i="3"/>
  <c r="W334" i="9"/>
  <c r="V583" i="7"/>
  <c r="V334" i="9"/>
  <c r="U334" i="9"/>
  <c r="T583" i="7"/>
  <c r="T334" i="9"/>
  <c r="S334" i="9"/>
  <c r="R334" i="9"/>
  <c r="Q334" i="9"/>
  <c r="P334" i="9"/>
  <c r="O334" i="9"/>
  <c r="N334" i="9"/>
  <c r="M334" i="9"/>
  <c r="L334" i="9"/>
  <c r="K334" i="9"/>
  <c r="J334" i="9"/>
  <c r="I214" i="7"/>
  <c r="Z214" i="7"/>
  <c r="Z333" i="9"/>
  <c r="Y333" i="9"/>
  <c r="BR406" i="3"/>
  <c r="E214" i="7"/>
  <c r="X214" i="7"/>
  <c r="X333" i="9"/>
  <c r="BP406" i="3"/>
  <c r="W333" i="9"/>
  <c r="V214" i="7"/>
  <c r="V333" i="9"/>
  <c r="U333" i="9"/>
  <c r="T214" i="7"/>
  <c r="T333" i="9"/>
  <c r="S333" i="9"/>
  <c r="R333" i="9"/>
  <c r="Q333" i="9"/>
  <c r="P333" i="9"/>
  <c r="O333" i="9"/>
  <c r="N333" i="9"/>
  <c r="M333" i="9"/>
  <c r="L333" i="9"/>
  <c r="K333" i="9"/>
  <c r="J333" i="9"/>
  <c r="I582" i="7"/>
  <c r="Z582" i="7"/>
  <c r="Z332" i="9"/>
  <c r="Y332" i="9"/>
  <c r="BR275" i="3"/>
  <c r="E582" i="7"/>
  <c r="X582" i="7"/>
  <c r="X332" i="9"/>
  <c r="BP275" i="3"/>
  <c r="W332" i="9"/>
  <c r="V582" i="7"/>
  <c r="V332" i="9"/>
  <c r="U332" i="9"/>
  <c r="T582" i="7"/>
  <c r="T332" i="9"/>
  <c r="S332" i="9"/>
  <c r="R332" i="9"/>
  <c r="Q332" i="9"/>
  <c r="P332" i="9"/>
  <c r="O332" i="9"/>
  <c r="N332" i="9"/>
  <c r="M332" i="9"/>
  <c r="L332" i="9"/>
  <c r="K332" i="9"/>
  <c r="J332" i="9"/>
  <c r="I581" i="7"/>
  <c r="Z581" i="7"/>
  <c r="Z331" i="9"/>
  <c r="Y331" i="9"/>
  <c r="BR174" i="3"/>
  <c r="E581" i="7"/>
  <c r="X581" i="7"/>
  <c r="X331" i="9"/>
  <c r="BP174" i="3"/>
  <c r="W331" i="9"/>
  <c r="V581" i="7"/>
  <c r="V331" i="9"/>
  <c r="U331" i="9"/>
  <c r="T581" i="7"/>
  <c r="T331" i="9"/>
  <c r="S331" i="9"/>
  <c r="R331" i="9"/>
  <c r="Q331" i="9"/>
  <c r="P331" i="9"/>
  <c r="O331" i="9"/>
  <c r="N331" i="9"/>
  <c r="M331" i="9"/>
  <c r="L331" i="9"/>
  <c r="K331" i="9"/>
  <c r="J331" i="9"/>
  <c r="Z330" i="9"/>
  <c r="Y330" i="9"/>
  <c r="BR596" i="3"/>
  <c r="X330" i="9"/>
  <c r="BP596" i="3"/>
  <c r="W330" i="9"/>
  <c r="V330" i="9"/>
  <c r="U330" i="9"/>
  <c r="T330" i="9"/>
  <c r="S330" i="9"/>
  <c r="R330" i="9"/>
  <c r="Q330" i="9"/>
  <c r="P330" i="9"/>
  <c r="O330" i="9"/>
  <c r="N330" i="9"/>
  <c r="M330" i="9"/>
  <c r="L330" i="9"/>
  <c r="K330" i="9"/>
  <c r="J330" i="9"/>
  <c r="I441" i="7"/>
  <c r="Z441" i="7"/>
  <c r="Z329" i="9"/>
  <c r="Y329" i="9"/>
  <c r="BR501" i="3"/>
  <c r="E441" i="7"/>
  <c r="X441" i="7"/>
  <c r="X329" i="9"/>
  <c r="BP501" i="3"/>
  <c r="W329" i="9"/>
  <c r="V441" i="7"/>
  <c r="V329" i="9"/>
  <c r="U329" i="9"/>
  <c r="T441" i="7"/>
  <c r="T329" i="9"/>
  <c r="S329" i="9"/>
  <c r="R329" i="9"/>
  <c r="Q329" i="9"/>
  <c r="P329" i="9"/>
  <c r="O329" i="9"/>
  <c r="N329" i="9"/>
  <c r="M329" i="9"/>
  <c r="L329" i="9"/>
  <c r="K329" i="9"/>
  <c r="J329" i="9"/>
  <c r="I183" i="7"/>
  <c r="Z183" i="7"/>
  <c r="Z328" i="9"/>
  <c r="Y328" i="9"/>
  <c r="BR274" i="3"/>
  <c r="E183" i="7"/>
  <c r="X183" i="7"/>
  <c r="X328" i="9"/>
  <c r="BP274" i="3"/>
  <c r="W328" i="9"/>
  <c r="V183" i="7"/>
  <c r="V328" i="9"/>
  <c r="U328" i="9"/>
  <c r="T183" i="7"/>
  <c r="T328" i="9"/>
  <c r="S328" i="9"/>
  <c r="R328" i="9"/>
  <c r="Q328" i="9"/>
  <c r="P328" i="9"/>
  <c r="O328" i="9"/>
  <c r="N328" i="9"/>
  <c r="M328" i="9"/>
  <c r="L328" i="9"/>
  <c r="K328" i="9"/>
  <c r="J328" i="9"/>
  <c r="I580" i="7"/>
  <c r="Z580" i="7"/>
  <c r="Z327" i="9"/>
  <c r="Y327" i="9"/>
  <c r="BR218" i="3"/>
  <c r="E580" i="7"/>
  <c r="X580" i="7"/>
  <c r="X327" i="9"/>
  <c r="BP218" i="3"/>
  <c r="W327" i="9"/>
  <c r="V580" i="7"/>
  <c r="V327" i="9"/>
  <c r="U327" i="9"/>
  <c r="T580" i="7"/>
  <c r="T327" i="9"/>
  <c r="S327" i="9"/>
  <c r="R327" i="9"/>
  <c r="Q327" i="9"/>
  <c r="P327" i="9"/>
  <c r="O327" i="9"/>
  <c r="N327" i="9"/>
  <c r="M327" i="9"/>
  <c r="L327" i="9"/>
  <c r="K327" i="9"/>
  <c r="J327" i="9"/>
  <c r="I329" i="7"/>
  <c r="Z329" i="7"/>
  <c r="Z326" i="9"/>
  <c r="Y326" i="9"/>
  <c r="BR397" i="3"/>
  <c r="E329" i="7"/>
  <c r="X329" i="7"/>
  <c r="X326" i="9"/>
  <c r="BP397" i="3"/>
  <c r="W326" i="9"/>
  <c r="V329" i="7"/>
  <c r="V326" i="9"/>
  <c r="U326" i="9"/>
  <c r="T329" i="7"/>
  <c r="T326" i="9"/>
  <c r="S326" i="9"/>
  <c r="R326" i="9"/>
  <c r="Q326" i="9"/>
  <c r="P326" i="9"/>
  <c r="O326" i="9"/>
  <c r="N326" i="9"/>
  <c r="M326" i="9"/>
  <c r="L326" i="9"/>
  <c r="K326" i="9"/>
  <c r="J326" i="9"/>
  <c r="I56" i="7"/>
  <c r="Z56" i="7"/>
  <c r="Z325" i="9"/>
  <c r="Y325" i="9"/>
  <c r="BR177" i="3"/>
  <c r="E56" i="7"/>
  <c r="X56" i="7"/>
  <c r="X325" i="9"/>
  <c r="BP177" i="3"/>
  <c r="W325" i="9"/>
  <c r="V56" i="7"/>
  <c r="V325" i="9"/>
  <c r="U325" i="9"/>
  <c r="T56" i="7"/>
  <c r="T325" i="9"/>
  <c r="S325" i="9"/>
  <c r="R325" i="9"/>
  <c r="Q325" i="9"/>
  <c r="P325" i="9"/>
  <c r="O325" i="9"/>
  <c r="N325" i="9"/>
  <c r="M325" i="9"/>
  <c r="L325" i="9"/>
  <c r="K325" i="9"/>
  <c r="J325" i="9"/>
  <c r="I213" i="7"/>
  <c r="Z213" i="7"/>
  <c r="Z324" i="9"/>
  <c r="Y324" i="9"/>
  <c r="BR374" i="3"/>
  <c r="E213" i="7"/>
  <c r="X213" i="7"/>
  <c r="X324" i="9"/>
  <c r="BP374" i="3"/>
  <c r="W324" i="9"/>
  <c r="V213" i="7"/>
  <c r="V324" i="9"/>
  <c r="U324" i="9"/>
  <c r="T213" i="7"/>
  <c r="T324" i="9"/>
  <c r="S324" i="9"/>
  <c r="R324" i="9"/>
  <c r="Q324" i="9"/>
  <c r="P324" i="9"/>
  <c r="O324" i="9"/>
  <c r="N324" i="9"/>
  <c r="M324" i="9"/>
  <c r="L324" i="9"/>
  <c r="K324" i="9"/>
  <c r="J324" i="9"/>
  <c r="I440" i="7"/>
  <c r="Z440" i="7"/>
  <c r="Z323" i="9"/>
  <c r="Y323" i="9"/>
  <c r="BR478" i="3"/>
  <c r="E440" i="7"/>
  <c r="X440" i="7"/>
  <c r="X323" i="9"/>
  <c r="BP478" i="3"/>
  <c r="W323" i="9"/>
  <c r="V440" i="7"/>
  <c r="V323" i="9"/>
  <c r="U323" i="9"/>
  <c r="T440" i="7"/>
  <c r="T323" i="9"/>
  <c r="S323" i="9"/>
  <c r="R323" i="9"/>
  <c r="Q323" i="9"/>
  <c r="P323" i="9"/>
  <c r="O323" i="9"/>
  <c r="N323" i="9"/>
  <c r="M323" i="9"/>
  <c r="L323" i="9"/>
  <c r="K323" i="9"/>
  <c r="J323" i="9"/>
  <c r="I118" i="7"/>
  <c r="Z118" i="7"/>
  <c r="Z322" i="9"/>
  <c r="Y322" i="9"/>
  <c r="BR269" i="3"/>
  <c r="E118" i="7"/>
  <c r="X118" i="7"/>
  <c r="X322" i="9"/>
  <c r="BP269" i="3"/>
  <c r="W322" i="9"/>
  <c r="V118" i="7"/>
  <c r="V322" i="9"/>
  <c r="U322" i="9"/>
  <c r="T118" i="7"/>
  <c r="T322" i="9"/>
  <c r="S322" i="9"/>
  <c r="R322" i="9"/>
  <c r="Q322" i="9"/>
  <c r="P322" i="9"/>
  <c r="O322" i="9"/>
  <c r="N322" i="9"/>
  <c r="M322" i="9"/>
  <c r="L322" i="9"/>
  <c r="K322" i="9"/>
  <c r="J322" i="9"/>
  <c r="I579" i="7"/>
  <c r="Z579" i="7"/>
  <c r="Z321" i="9"/>
  <c r="Y321" i="9"/>
  <c r="BR312" i="3"/>
  <c r="E579" i="7"/>
  <c r="X579" i="7"/>
  <c r="X321" i="9"/>
  <c r="BP312" i="3"/>
  <c r="W321" i="9"/>
  <c r="V579" i="7"/>
  <c r="V321" i="9"/>
  <c r="U321" i="9"/>
  <c r="T579" i="7"/>
  <c r="T321" i="9"/>
  <c r="S321" i="9"/>
  <c r="R321" i="9"/>
  <c r="Q321" i="9"/>
  <c r="P321" i="9"/>
  <c r="O321" i="9"/>
  <c r="N321" i="9"/>
  <c r="M321" i="9"/>
  <c r="L321" i="9"/>
  <c r="K321" i="9"/>
  <c r="J321" i="9"/>
  <c r="I212" i="7"/>
  <c r="Z212" i="7"/>
  <c r="Z320" i="9"/>
  <c r="Y320" i="9"/>
  <c r="BR271" i="3"/>
  <c r="E212" i="7"/>
  <c r="X212" i="7"/>
  <c r="X320" i="9"/>
  <c r="BP271" i="3"/>
  <c r="W320" i="9"/>
  <c r="V212" i="7"/>
  <c r="V320" i="9"/>
  <c r="U320" i="9"/>
  <c r="T212" i="7"/>
  <c r="T320" i="9"/>
  <c r="S320" i="9"/>
  <c r="R320" i="9"/>
  <c r="Q320" i="9"/>
  <c r="P320" i="9"/>
  <c r="O320" i="9"/>
  <c r="N320" i="9"/>
  <c r="M320" i="9"/>
  <c r="L320" i="9"/>
  <c r="K320" i="9"/>
  <c r="J320" i="9"/>
  <c r="I439" i="7"/>
  <c r="Z439" i="7"/>
  <c r="Z319" i="9"/>
  <c r="Y319" i="9"/>
  <c r="BR333" i="3"/>
  <c r="E439" i="7"/>
  <c r="X439" i="7"/>
  <c r="X319" i="9"/>
  <c r="BP333" i="3"/>
  <c r="W319" i="9"/>
  <c r="V439" i="7"/>
  <c r="V319" i="9"/>
  <c r="U319" i="9"/>
  <c r="T439" i="7"/>
  <c r="T319" i="9"/>
  <c r="S319" i="9"/>
  <c r="R319" i="9"/>
  <c r="Q319" i="9"/>
  <c r="P319" i="9"/>
  <c r="O319" i="9"/>
  <c r="N319" i="9"/>
  <c r="M319" i="9"/>
  <c r="L319" i="9"/>
  <c r="K319" i="9"/>
  <c r="J319" i="9"/>
  <c r="Z318" i="9"/>
  <c r="Y318" i="9"/>
  <c r="BR349" i="3"/>
  <c r="X318" i="9"/>
  <c r="BP349" i="3"/>
  <c r="W318" i="9"/>
  <c r="V318" i="9"/>
  <c r="U318" i="9"/>
  <c r="T318" i="9"/>
  <c r="S318" i="9"/>
  <c r="R318" i="9"/>
  <c r="Q318" i="9"/>
  <c r="P318" i="9"/>
  <c r="O318" i="9"/>
  <c r="N318" i="9"/>
  <c r="M318" i="9"/>
  <c r="L318" i="9"/>
  <c r="K318" i="9"/>
  <c r="J318" i="9"/>
  <c r="I301" i="7"/>
  <c r="Z301" i="7"/>
  <c r="Z317" i="9"/>
  <c r="Y317" i="9"/>
  <c r="BR163" i="3"/>
  <c r="E301" i="7"/>
  <c r="X301" i="7"/>
  <c r="X317" i="9"/>
  <c r="BP163" i="3"/>
  <c r="W317" i="9"/>
  <c r="V301" i="7"/>
  <c r="V317" i="9"/>
  <c r="U317" i="9"/>
  <c r="T301" i="7"/>
  <c r="T317" i="9"/>
  <c r="S317" i="9"/>
  <c r="R317" i="9"/>
  <c r="Q317" i="9"/>
  <c r="P317" i="9"/>
  <c r="O317" i="9"/>
  <c r="N317" i="9"/>
  <c r="M317" i="9"/>
  <c r="L317" i="9"/>
  <c r="K317" i="9"/>
  <c r="J317" i="9"/>
  <c r="I437" i="7"/>
  <c r="Z437" i="7"/>
  <c r="Z316" i="9"/>
  <c r="Y316" i="9"/>
  <c r="BR359" i="3"/>
  <c r="E437" i="7"/>
  <c r="X437" i="7"/>
  <c r="X316" i="9"/>
  <c r="BP359" i="3"/>
  <c r="W316" i="9"/>
  <c r="V437" i="7"/>
  <c r="V316" i="9"/>
  <c r="U316" i="9"/>
  <c r="T437" i="7"/>
  <c r="T316" i="9"/>
  <c r="S316" i="9"/>
  <c r="R316" i="9"/>
  <c r="Q316" i="9"/>
  <c r="P316" i="9"/>
  <c r="O316" i="9"/>
  <c r="N316" i="9"/>
  <c r="M316" i="9"/>
  <c r="L316" i="9"/>
  <c r="K316" i="9"/>
  <c r="J316" i="9"/>
  <c r="I436" i="7"/>
  <c r="Z436" i="7"/>
  <c r="Z315" i="9"/>
  <c r="Y315" i="9"/>
  <c r="BR567" i="3"/>
  <c r="E436" i="7"/>
  <c r="X436" i="7"/>
  <c r="X315" i="9"/>
  <c r="BP567" i="3"/>
  <c r="W315" i="9"/>
  <c r="V436" i="7"/>
  <c r="V315" i="9"/>
  <c r="U315" i="9"/>
  <c r="T436" i="7"/>
  <c r="T315" i="9"/>
  <c r="S315" i="9"/>
  <c r="R315" i="9"/>
  <c r="Q315" i="9"/>
  <c r="P315" i="9"/>
  <c r="O315" i="9"/>
  <c r="N315" i="9"/>
  <c r="M315" i="9"/>
  <c r="L315" i="9"/>
  <c r="K315" i="9"/>
  <c r="J315" i="9"/>
  <c r="I291" i="7"/>
  <c r="Z291" i="7"/>
  <c r="Z314" i="9"/>
  <c r="Y314" i="9"/>
  <c r="BR114" i="3"/>
  <c r="E291" i="7"/>
  <c r="X291" i="7"/>
  <c r="X314" i="9"/>
  <c r="BP114" i="3"/>
  <c r="W314" i="9"/>
  <c r="V291" i="7"/>
  <c r="V314" i="9"/>
  <c r="U314" i="9"/>
  <c r="T291" i="7"/>
  <c r="T314" i="9"/>
  <c r="S314" i="9"/>
  <c r="R314" i="9"/>
  <c r="Q314" i="9"/>
  <c r="P314" i="9"/>
  <c r="O314" i="9"/>
  <c r="N314" i="9"/>
  <c r="M314" i="9"/>
  <c r="L314" i="9"/>
  <c r="K314" i="9"/>
  <c r="J314" i="9"/>
  <c r="I277" i="7"/>
  <c r="Z277" i="7"/>
  <c r="Z313" i="9"/>
  <c r="Y313" i="9"/>
  <c r="BR438" i="3"/>
  <c r="E277" i="7"/>
  <c r="X277" i="7"/>
  <c r="X313" i="9"/>
  <c r="BP438" i="3"/>
  <c r="W313" i="9"/>
  <c r="V277" i="7"/>
  <c r="V313" i="9"/>
  <c r="U313" i="9"/>
  <c r="T277" i="7"/>
  <c r="T313" i="9"/>
  <c r="S313" i="9"/>
  <c r="R313" i="9"/>
  <c r="Q313" i="9"/>
  <c r="P313" i="9"/>
  <c r="O313" i="9"/>
  <c r="N313" i="9"/>
  <c r="M313" i="9"/>
  <c r="L313" i="9"/>
  <c r="K313" i="9"/>
  <c r="J313" i="9"/>
  <c r="I290" i="7"/>
  <c r="Z290" i="7"/>
  <c r="Z312" i="9"/>
  <c r="Y312" i="9"/>
  <c r="BR44" i="3"/>
  <c r="E290" i="7"/>
  <c r="X290" i="7"/>
  <c r="X312" i="9"/>
  <c r="BP44" i="3"/>
  <c r="W312" i="9"/>
  <c r="V290" i="7"/>
  <c r="V312" i="9"/>
  <c r="U312" i="9"/>
  <c r="T290" i="7"/>
  <c r="T312" i="9"/>
  <c r="S312" i="9"/>
  <c r="R312" i="9"/>
  <c r="Q312" i="9"/>
  <c r="P312" i="9"/>
  <c r="O312" i="9"/>
  <c r="N312" i="9"/>
  <c r="M312" i="9"/>
  <c r="L312" i="9"/>
  <c r="K312" i="9"/>
  <c r="J312" i="9"/>
  <c r="I43" i="7"/>
  <c r="Z43" i="7"/>
  <c r="Z311" i="9"/>
  <c r="Y311" i="9"/>
  <c r="BR499" i="3"/>
  <c r="E43" i="7"/>
  <c r="X43" i="7"/>
  <c r="X311" i="9"/>
  <c r="BP499" i="3"/>
  <c r="W311" i="9"/>
  <c r="V43" i="7"/>
  <c r="V311" i="9"/>
  <c r="U311" i="9"/>
  <c r="T43" i="7"/>
  <c r="T311" i="9"/>
  <c r="S311" i="9"/>
  <c r="R311" i="9"/>
  <c r="Q311" i="9"/>
  <c r="P311" i="9"/>
  <c r="O311" i="9"/>
  <c r="N311" i="9"/>
  <c r="M311" i="9"/>
  <c r="L311" i="9"/>
  <c r="K311" i="9"/>
  <c r="J311" i="9"/>
  <c r="I435" i="7"/>
  <c r="Z435" i="7"/>
  <c r="Z310" i="9"/>
  <c r="Y310" i="9"/>
  <c r="BR305" i="3"/>
  <c r="E435" i="7"/>
  <c r="X435" i="7"/>
  <c r="X310" i="9"/>
  <c r="BP305" i="3"/>
  <c r="W310" i="9"/>
  <c r="V435" i="7"/>
  <c r="V310" i="9"/>
  <c r="U310" i="9"/>
  <c r="T435" i="7"/>
  <c r="T310" i="9"/>
  <c r="S310" i="9"/>
  <c r="R310" i="9"/>
  <c r="Q310" i="9"/>
  <c r="P310" i="9"/>
  <c r="O310" i="9"/>
  <c r="N310" i="9"/>
  <c r="M310" i="9"/>
  <c r="L310" i="9"/>
  <c r="K310" i="9"/>
  <c r="J310" i="9"/>
  <c r="I328" i="7"/>
  <c r="Z328" i="7"/>
  <c r="Z309" i="9"/>
  <c r="Y309" i="9"/>
  <c r="BR373" i="3"/>
  <c r="E328" i="7"/>
  <c r="X328" i="7"/>
  <c r="X309" i="9"/>
  <c r="BP373" i="3"/>
  <c r="W309" i="9"/>
  <c r="V328" i="7"/>
  <c r="V309" i="9"/>
  <c r="U309" i="9"/>
  <c r="T328" i="7"/>
  <c r="T309" i="9"/>
  <c r="S309" i="9"/>
  <c r="R309" i="9"/>
  <c r="Q309" i="9"/>
  <c r="P309" i="9"/>
  <c r="O309" i="9"/>
  <c r="N309" i="9"/>
  <c r="M309" i="9"/>
  <c r="L309" i="9"/>
  <c r="K309" i="9"/>
  <c r="J309" i="9"/>
  <c r="I434" i="7"/>
  <c r="Z434" i="7"/>
  <c r="Z308" i="9"/>
  <c r="Y308" i="9"/>
  <c r="BR361" i="3"/>
  <c r="E434" i="7"/>
  <c r="X434" i="7"/>
  <c r="X308" i="9"/>
  <c r="BP361" i="3"/>
  <c r="W308" i="9"/>
  <c r="V434" i="7"/>
  <c r="V308" i="9"/>
  <c r="U308" i="9"/>
  <c r="T434" i="7"/>
  <c r="T308" i="9"/>
  <c r="S308" i="9"/>
  <c r="R308" i="9"/>
  <c r="Q308" i="9"/>
  <c r="P308" i="9"/>
  <c r="O308" i="9"/>
  <c r="N308" i="9"/>
  <c r="M308" i="9"/>
  <c r="L308" i="9"/>
  <c r="K308" i="9"/>
  <c r="J308" i="9"/>
  <c r="I300" i="7"/>
  <c r="Z300" i="7"/>
  <c r="Z307" i="9"/>
  <c r="Y307" i="9"/>
  <c r="BR50" i="3"/>
  <c r="E300" i="7"/>
  <c r="X300" i="7"/>
  <c r="X307" i="9"/>
  <c r="BP50" i="3"/>
  <c r="W307" i="9"/>
  <c r="V300" i="7"/>
  <c r="V307" i="9"/>
  <c r="U307" i="9"/>
  <c r="T300" i="7"/>
  <c r="T307" i="9"/>
  <c r="S307" i="9"/>
  <c r="R307" i="9"/>
  <c r="Q307" i="9"/>
  <c r="P307" i="9"/>
  <c r="O307" i="9"/>
  <c r="N307" i="9"/>
  <c r="M307" i="9"/>
  <c r="L307" i="9"/>
  <c r="K307" i="9"/>
  <c r="J307" i="9"/>
  <c r="I433" i="7"/>
  <c r="Z433" i="7"/>
  <c r="Z306" i="9"/>
  <c r="Y306" i="9"/>
  <c r="BR343" i="3"/>
  <c r="E433" i="7"/>
  <c r="X433" i="7"/>
  <c r="X306" i="9"/>
  <c r="BP343" i="3"/>
  <c r="W306" i="9"/>
  <c r="V433" i="7"/>
  <c r="V306" i="9"/>
  <c r="U306" i="9"/>
  <c r="T433" i="7"/>
  <c r="T306" i="9"/>
  <c r="S306" i="9"/>
  <c r="R306" i="9"/>
  <c r="Q306" i="9"/>
  <c r="P306" i="9"/>
  <c r="O306" i="9"/>
  <c r="N306" i="9"/>
  <c r="M306" i="9"/>
  <c r="L306" i="9"/>
  <c r="K306" i="9"/>
  <c r="J306" i="9"/>
  <c r="Z305" i="9"/>
  <c r="Y305" i="9"/>
  <c r="BR14" i="3"/>
  <c r="X305" i="9"/>
  <c r="BP14" i="3"/>
  <c r="W305" i="9"/>
  <c r="V305" i="9"/>
  <c r="U305" i="9"/>
  <c r="T305" i="9"/>
  <c r="S305" i="9"/>
  <c r="R305" i="9"/>
  <c r="Q305" i="9"/>
  <c r="P305" i="9"/>
  <c r="O305" i="9"/>
  <c r="N305" i="9"/>
  <c r="M305" i="9"/>
  <c r="L305" i="9"/>
  <c r="K305" i="9"/>
  <c r="J305" i="9"/>
  <c r="I327" i="7"/>
  <c r="Z327" i="7"/>
  <c r="Z304" i="9"/>
  <c r="Y304" i="9"/>
  <c r="BR200" i="3"/>
  <c r="E327" i="7"/>
  <c r="X327" i="7"/>
  <c r="X304" i="9"/>
  <c r="BP200" i="3"/>
  <c r="W304" i="9"/>
  <c r="V327" i="7"/>
  <c r="V304" i="9"/>
  <c r="U304" i="9"/>
  <c r="T327" i="7"/>
  <c r="T304" i="9"/>
  <c r="S304" i="9"/>
  <c r="R304" i="9"/>
  <c r="Q304" i="9"/>
  <c r="P304" i="9"/>
  <c r="O304" i="9"/>
  <c r="N304" i="9"/>
  <c r="M304" i="9"/>
  <c r="L304" i="9"/>
  <c r="K304" i="9"/>
  <c r="J304" i="9"/>
  <c r="I289" i="7"/>
  <c r="Z289" i="7"/>
  <c r="Z303" i="9"/>
  <c r="Y303" i="9"/>
  <c r="BR262" i="3"/>
  <c r="E289" i="7"/>
  <c r="X289" i="7"/>
  <c r="X303" i="9"/>
  <c r="BP262" i="3"/>
  <c r="W303" i="9"/>
  <c r="V289" i="7"/>
  <c r="V303" i="9"/>
  <c r="U303" i="9"/>
  <c r="T289" i="7"/>
  <c r="T303" i="9"/>
  <c r="S303" i="9"/>
  <c r="R303" i="9"/>
  <c r="Q303" i="9"/>
  <c r="P303" i="9"/>
  <c r="O303" i="9"/>
  <c r="N303" i="9"/>
  <c r="M303" i="9"/>
  <c r="L303" i="9"/>
  <c r="K303" i="9"/>
  <c r="J303" i="9"/>
  <c r="I326" i="7"/>
  <c r="Z326" i="7"/>
  <c r="Z302" i="9"/>
  <c r="Y302" i="9"/>
  <c r="BR55" i="3"/>
  <c r="E326" i="7"/>
  <c r="X326" i="7"/>
  <c r="X302" i="9"/>
  <c r="BP55" i="3"/>
  <c r="W302" i="9"/>
  <c r="V326" i="7"/>
  <c r="V302" i="9"/>
  <c r="U302" i="9"/>
  <c r="T326" i="7"/>
  <c r="T302" i="9"/>
  <c r="S302" i="9"/>
  <c r="R302" i="9"/>
  <c r="Q302" i="9"/>
  <c r="P302" i="9"/>
  <c r="O302" i="9"/>
  <c r="N302" i="9"/>
  <c r="M302" i="9"/>
  <c r="L302" i="9"/>
  <c r="K302" i="9"/>
  <c r="J302" i="9"/>
  <c r="I325" i="7"/>
  <c r="Z325" i="7"/>
  <c r="Z301" i="9"/>
  <c r="Y301" i="9"/>
  <c r="BR117" i="3"/>
  <c r="E325" i="7"/>
  <c r="X325" i="7"/>
  <c r="X301" i="9"/>
  <c r="BP117" i="3"/>
  <c r="W301" i="9"/>
  <c r="V325" i="7"/>
  <c r="V301" i="9"/>
  <c r="U301" i="9"/>
  <c r="T325" i="7"/>
  <c r="T301" i="9"/>
  <c r="S301" i="9"/>
  <c r="R301" i="9"/>
  <c r="Q301" i="9"/>
  <c r="P301" i="9"/>
  <c r="O301" i="9"/>
  <c r="N301" i="9"/>
  <c r="M301" i="9"/>
  <c r="L301" i="9"/>
  <c r="K301" i="9"/>
  <c r="J301" i="9"/>
  <c r="I431" i="7"/>
  <c r="Z431" i="7"/>
  <c r="Z300" i="9"/>
  <c r="Y300" i="9"/>
  <c r="BR211" i="3"/>
  <c r="E431" i="7"/>
  <c r="X431" i="7"/>
  <c r="X300" i="9"/>
  <c r="BP211" i="3"/>
  <c r="W300" i="9"/>
  <c r="V431" i="7"/>
  <c r="V300" i="9"/>
  <c r="U300" i="9"/>
  <c r="T431" i="7"/>
  <c r="T300" i="9"/>
  <c r="S300" i="9"/>
  <c r="R300" i="9"/>
  <c r="Q300" i="9"/>
  <c r="P300" i="9"/>
  <c r="O300" i="9"/>
  <c r="N300" i="9"/>
  <c r="M300" i="9"/>
  <c r="L300" i="9"/>
  <c r="K300" i="9"/>
  <c r="J300" i="9"/>
  <c r="I578" i="7"/>
  <c r="Z578" i="7"/>
  <c r="Z299" i="9"/>
  <c r="Y299" i="9"/>
  <c r="BR144" i="3"/>
  <c r="E578" i="7"/>
  <c r="X578" i="7"/>
  <c r="X299" i="9"/>
  <c r="BP144" i="3"/>
  <c r="W299" i="9"/>
  <c r="V578" i="7"/>
  <c r="V299" i="9"/>
  <c r="U299" i="9"/>
  <c r="T578" i="7"/>
  <c r="T299" i="9"/>
  <c r="S299" i="9"/>
  <c r="R299" i="9"/>
  <c r="Q299" i="9"/>
  <c r="P299" i="9"/>
  <c r="O299" i="9"/>
  <c r="N299" i="9"/>
  <c r="M299" i="9"/>
  <c r="L299" i="9"/>
  <c r="K299" i="9"/>
  <c r="J299" i="9"/>
  <c r="I430" i="7"/>
  <c r="Z430" i="7"/>
  <c r="Z298" i="9"/>
  <c r="Y298" i="9"/>
  <c r="BR152" i="3"/>
  <c r="E430" i="7"/>
  <c r="X430" i="7"/>
  <c r="X298" i="9"/>
  <c r="BP152" i="3"/>
  <c r="W298" i="9"/>
  <c r="V430" i="7"/>
  <c r="V298" i="9"/>
  <c r="U298" i="9"/>
  <c r="T430" i="7"/>
  <c r="T298" i="9"/>
  <c r="S298" i="9"/>
  <c r="R298" i="9"/>
  <c r="Q298" i="9"/>
  <c r="P298" i="9"/>
  <c r="O298" i="9"/>
  <c r="N298" i="9"/>
  <c r="M298" i="9"/>
  <c r="L298" i="9"/>
  <c r="K298" i="9"/>
  <c r="J298" i="9"/>
  <c r="I311" i="7"/>
  <c r="Z311" i="7"/>
  <c r="Z297" i="9"/>
  <c r="Y297" i="9"/>
  <c r="BR15" i="3"/>
  <c r="E311" i="7"/>
  <c r="X311" i="7"/>
  <c r="X297" i="9"/>
  <c r="BP15" i="3"/>
  <c r="W297" i="9"/>
  <c r="V311" i="7"/>
  <c r="V297" i="9"/>
  <c r="U297" i="9"/>
  <c r="T311" i="7"/>
  <c r="T297" i="9"/>
  <c r="S297" i="9"/>
  <c r="R297" i="9"/>
  <c r="Q297" i="9"/>
  <c r="P297" i="9"/>
  <c r="O297" i="9"/>
  <c r="N297" i="9"/>
  <c r="M297" i="9"/>
  <c r="L297" i="9"/>
  <c r="K297" i="9"/>
  <c r="J297" i="9"/>
  <c r="I182" i="7"/>
  <c r="Z182" i="7"/>
  <c r="Z296" i="9"/>
  <c r="Y296" i="9"/>
  <c r="BR369" i="3"/>
  <c r="E182" i="7"/>
  <c r="X182" i="7"/>
  <c r="X296" i="9"/>
  <c r="BP369" i="3"/>
  <c r="W296" i="9"/>
  <c r="V182" i="7"/>
  <c r="V296" i="9"/>
  <c r="U296" i="9"/>
  <c r="T182" i="7"/>
  <c r="T296" i="9"/>
  <c r="S296" i="9"/>
  <c r="R296" i="9"/>
  <c r="Q296" i="9"/>
  <c r="P296" i="9"/>
  <c r="O296" i="9"/>
  <c r="N296" i="9"/>
  <c r="M296" i="9"/>
  <c r="L296" i="9"/>
  <c r="K296" i="9"/>
  <c r="J296" i="9"/>
  <c r="I83" i="7"/>
  <c r="Z83" i="7"/>
  <c r="Z295" i="9"/>
  <c r="Y295" i="9"/>
  <c r="BR245" i="3"/>
  <c r="E83" i="7"/>
  <c r="X83" i="7"/>
  <c r="X295" i="9"/>
  <c r="BP245" i="3"/>
  <c r="W295" i="9"/>
  <c r="V83" i="7"/>
  <c r="V295" i="9"/>
  <c r="U295" i="9"/>
  <c r="T83" i="7"/>
  <c r="T295" i="9"/>
  <c r="S295" i="9"/>
  <c r="R295" i="9"/>
  <c r="Q295" i="9"/>
  <c r="P295" i="9"/>
  <c r="O295" i="9"/>
  <c r="N295" i="9"/>
  <c r="M295" i="9"/>
  <c r="L295" i="9"/>
  <c r="K295" i="9"/>
  <c r="J295" i="9"/>
  <c r="I211" i="7"/>
  <c r="Z211" i="7"/>
  <c r="Z294" i="9"/>
  <c r="Y294" i="9"/>
  <c r="BR184" i="3"/>
  <c r="E211" i="7"/>
  <c r="X211" i="7"/>
  <c r="X294" i="9"/>
  <c r="BP184" i="3"/>
  <c r="W294" i="9"/>
  <c r="V211" i="7"/>
  <c r="V294" i="9"/>
  <c r="U294" i="9"/>
  <c r="T211" i="7"/>
  <c r="T294" i="9"/>
  <c r="S294" i="9"/>
  <c r="R294" i="9"/>
  <c r="Q294" i="9"/>
  <c r="P294" i="9"/>
  <c r="O294" i="9"/>
  <c r="N294" i="9"/>
  <c r="M294" i="9"/>
  <c r="L294" i="9"/>
  <c r="K294" i="9"/>
  <c r="J294" i="9"/>
  <c r="I288" i="7"/>
  <c r="Z288" i="7"/>
  <c r="Z293" i="9"/>
  <c r="Y293" i="9"/>
  <c r="BR216" i="3"/>
  <c r="E288" i="7"/>
  <c r="X288" i="7"/>
  <c r="X293" i="9"/>
  <c r="BP216" i="3"/>
  <c r="W293" i="9"/>
  <c r="V288" i="7"/>
  <c r="V293" i="9"/>
  <c r="U293" i="9"/>
  <c r="T288" i="7"/>
  <c r="T293" i="9"/>
  <c r="S293" i="9"/>
  <c r="R293" i="9"/>
  <c r="Q293" i="9"/>
  <c r="P293" i="9"/>
  <c r="O293" i="9"/>
  <c r="N293" i="9"/>
  <c r="M293" i="9"/>
  <c r="L293" i="9"/>
  <c r="K293" i="9"/>
  <c r="J293" i="9"/>
  <c r="I429" i="7"/>
  <c r="Z429" i="7"/>
  <c r="Z292" i="9"/>
  <c r="Y292" i="9"/>
  <c r="BR34" i="3"/>
  <c r="E429" i="7"/>
  <c r="X429" i="7"/>
  <c r="X292" i="9"/>
  <c r="BP34" i="3"/>
  <c r="W292" i="9"/>
  <c r="V429" i="7"/>
  <c r="V292" i="9"/>
  <c r="U292" i="9"/>
  <c r="T429" i="7"/>
  <c r="T292" i="9"/>
  <c r="S292" i="9"/>
  <c r="R292" i="9"/>
  <c r="Q292" i="9"/>
  <c r="P292" i="9"/>
  <c r="O292" i="9"/>
  <c r="N292" i="9"/>
  <c r="M292" i="9"/>
  <c r="L292" i="9"/>
  <c r="K292" i="9"/>
  <c r="J292" i="9"/>
  <c r="I577" i="7"/>
  <c r="Z577" i="7"/>
  <c r="Z291" i="9"/>
  <c r="Y291" i="9"/>
  <c r="BR212" i="3"/>
  <c r="E577" i="7"/>
  <c r="X577" i="7"/>
  <c r="X291" i="9"/>
  <c r="BP212" i="3"/>
  <c r="W291" i="9"/>
  <c r="V577" i="7"/>
  <c r="V291" i="9"/>
  <c r="U291" i="9"/>
  <c r="T577" i="7"/>
  <c r="T291" i="9"/>
  <c r="S291" i="9"/>
  <c r="R291" i="9"/>
  <c r="Q291" i="9"/>
  <c r="P291" i="9"/>
  <c r="O291" i="9"/>
  <c r="N291" i="9"/>
  <c r="M291" i="9"/>
  <c r="L291" i="9"/>
  <c r="K291" i="9"/>
  <c r="J291" i="9"/>
  <c r="I310" i="7"/>
  <c r="Z310" i="7"/>
  <c r="Z290" i="9"/>
  <c r="Y290" i="9"/>
  <c r="BR58" i="3"/>
  <c r="E310" i="7"/>
  <c r="X310" i="7"/>
  <c r="X290" i="9"/>
  <c r="BP58" i="3"/>
  <c r="W290" i="9"/>
  <c r="V310" i="7"/>
  <c r="V290" i="9"/>
  <c r="U290" i="9"/>
  <c r="T310" i="7"/>
  <c r="T290" i="9"/>
  <c r="S290" i="9"/>
  <c r="R290" i="9"/>
  <c r="Q290" i="9"/>
  <c r="P290" i="9"/>
  <c r="O290" i="9"/>
  <c r="N290" i="9"/>
  <c r="M290" i="9"/>
  <c r="L290" i="9"/>
  <c r="K290" i="9"/>
  <c r="J290" i="9"/>
  <c r="I287" i="7"/>
  <c r="Z287" i="7"/>
  <c r="Z289" i="9"/>
  <c r="Y289" i="9"/>
  <c r="BR324" i="3"/>
  <c r="E287" i="7"/>
  <c r="X287" i="7"/>
  <c r="X289" i="9"/>
  <c r="BP324" i="3"/>
  <c r="W289" i="9"/>
  <c r="V287" i="7"/>
  <c r="V289" i="9"/>
  <c r="U289" i="9"/>
  <c r="T287" i="7"/>
  <c r="T289" i="9"/>
  <c r="S289" i="9"/>
  <c r="R289" i="9"/>
  <c r="Q289" i="9"/>
  <c r="P289" i="9"/>
  <c r="O289" i="9"/>
  <c r="N289" i="9"/>
  <c r="M289" i="9"/>
  <c r="L289" i="9"/>
  <c r="K289" i="9"/>
  <c r="J289" i="9"/>
  <c r="I576" i="7"/>
  <c r="Z576" i="7"/>
  <c r="Z288" i="9"/>
  <c r="Y288" i="9"/>
  <c r="BR94" i="3"/>
  <c r="E576" i="7"/>
  <c r="X576" i="7"/>
  <c r="X288" i="9"/>
  <c r="BP94" i="3"/>
  <c r="W288" i="9"/>
  <c r="V576" i="7"/>
  <c r="V288" i="9"/>
  <c r="U288" i="9"/>
  <c r="T576" i="7"/>
  <c r="T288" i="9"/>
  <c r="S288" i="9"/>
  <c r="R288" i="9"/>
  <c r="Q288" i="9"/>
  <c r="P288" i="9"/>
  <c r="O288" i="9"/>
  <c r="N288" i="9"/>
  <c r="M288" i="9"/>
  <c r="L288" i="9"/>
  <c r="K288" i="9"/>
  <c r="J288" i="9"/>
  <c r="I428" i="7"/>
  <c r="Z428" i="7"/>
  <c r="Z287" i="9"/>
  <c r="Y287" i="9"/>
  <c r="BR49" i="3"/>
  <c r="E428" i="7"/>
  <c r="X428" i="7"/>
  <c r="X287" i="9"/>
  <c r="BP49" i="3"/>
  <c r="W287" i="9"/>
  <c r="V428" i="7"/>
  <c r="V287" i="9"/>
  <c r="U287" i="9"/>
  <c r="T428" i="7"/>
  <c r="T287" i="9"/>
  <c r="S287" i="9"/>
  <c r="R287" i="9"/>
  <c r="Q287" i="9"/>
  <c r="P287" i="9"/>
  <c r="O287" i="9"/>
  <c r="N287" i="9"/>
  <c r="M287" i="9"/>
  <c r="L287" i="9"/>
  <c r="K287" i="9"/>
  <c r="J287" i="9"/>
  <c r="I82" i="7"/>
  <c r="Z82" i="7"/>
  <c r="Z286" i="9"/>
  <c r="Y286" i="9"/>
  <c r="BR226" i="3"/>
  <c r="E82" i="7"/>
  <c r="X82" i="7"/>
  <c r="X286" i="9"/>
  <c r="BP226" i="3"/>
  <c r="W286" i="9"/>
  <c r="V82" i="7"/>
  <c r="V286" i="9"/>
  <c r="U286" i="9"/>
  <c r="T82" i="7"/>
  <c r="T286" i="9"/>
  <c r="S286" i="9"/>
  <c r="R286" i="9"/>
  <c r="Q286" i="9"/>
  <c r="P286" i="9"/>
  <c r="O286" i="9"/>
  <c r="N286" i="9"/>
  <c r="M286" i="9"/>
  <c r="L286" i="9"/>
  <c r="K286" i="9"/>
  <c r="J286" i="9"/>
  <c r="I210" i="7"/>
  <c r="Z210" i="7"/>
  <c r="Z285" i="9"/>
  <c r="Y285" i="9"/>
  <c r="BR587" i="3"/>
  <c r="E210" i="7"/>
  <c r="X210" i="7"/>
  <c r="X285" i="9"/>
  <c r="BP587" i="3"/>
  <c r="W285" i="9"/>
  <c r="V210" i="7"/>
  <c r="V285" i="9"/>
  <c r="U285" i="9"/>
  <c r="T210" i="7"/>
  <c r="T285" i="9"/>
  <c r="S285" i="9"/>
  <c r="R285" i="9"/>
  <c r="Q285" i="9"/>
  <c r="P285" i="9"/>
  <c r="O285" i="9"/>
  <c r="N285" i="9"/>
  <c r="M285" i="9"/>
  <c r="L285" i="9"/>
  <c r="K285" i="9"/>
  <c r="J285" i="9"/>
  <c r="I427" i="7"/>
  <c r="Z427" i="7"/>
  <c r="Z284" i="9"/>
  <c r="Y284" i="9"/>
  <c r="BR90" i="3"/>
  <c r="E427" i="7"/>
  <c r="X427" i="7"/>
  <c r="X284" i="9"/>
  <c r="BP90" i="3"/>
  <c r="W284" i="9"/>
  <c r="V427" i="7"/>
  <c r="V284" i="9"/>
  <c r="U284" i="9"/>
  <c r="T427" i="7"/>
  <c r="T284" i="9"/>
  <c r="S284" i="9"/>
  <c r="R284" i="9"/>
  <c r="Q284" i="9"/>
  <c r="P284" i="9"/>
  <c r="O284" i="9"/>
  <c r="N284" i="9"/>
  <c r="M284" i="9"/>
  <c r="L284" i="9"/>
  <c r="K284" i="9"/>
  <c r="J284" i="9"/>
  <c r="I575" i="7"/>
  <c r="Z575" i="7"/>
  <c r="Z283" i="9"/>
  <c r="Y283" i="9"/>
  <c r="BR194" i="3"/>
  <c r="E575" i="7"/>
  <c r="X575" i="7"/>
  <c r="X283" i="9"/>
  <c r="BP194" i="3"/>
  <c r="W283" i="9"/>
  <c r="V575" i="7"/>
  <c r="V283" i="9"/>
  <c r="U283" i="9"/>
  <c r="T575" i="7"/>
  <c r="T283" i="9"/>
  <c r="S283" i="9"/>
  <c r="R283" i="9"/>
  <c r="Q283" i="9"/>
  <c r="P283" i="9"/>
  <c r="O283" i="9"/>
  <c r="N283" i="9"/>
  <c r="M283" i="9"/>
  <c r="L283" i="9"/>
  <c r="K283" i="9"/>
  <c r="J283" i="9"/>
  <c r="I209" i="7"/>
  <c r="Z209" i="7"/>
  <c r="Z282" i="9"/>
  <c r="Y282" i="9"/>
  <c r="BR476" i="3"/>
  <c r="E209" i="7"/>
  <c r="X209" i="7"/>
  <c r="X282" i="9"/>
  <c r="BP476" i="3"/>
  <c r="W282" i="9"/>
  <c r="V209" i="7"/>
  <c r="V282" i="9"/>
  <c r="U282" i="9"/>
  <c r="T209" i="7"/>
  <c r="T282" i="9"/>
  <c r="S282" i="9"/>
  <c r="R282" i="9"/>
  <c r="Q282" i="9"/>
  <c r="P282" i="9"/>
  <c r="O282" i="9"/>
  <c r="N282" i="9"/>
  <c r="M282" i="9"/>
  <c r="L282" i="9"/>
  <c r="K282" i="9"/>
  <c r="J282" i="9"/>
  <c r="I574" i="7"/>
  <c r="Z574" i="7"/>
  <c r="Z281" i="9"/>
  <c r="Y281" i="9"/>
  <c r="BR391" i="3"/>
  <c r="E574" i="7"/>
  <c r="X574" i="7"/>
  <c r="X281" i="9"/>
  <c r="BP391" i="3"/>
  <c r="W281" i="9"/>
  <c r="V574" i="7"/>
  <c r="V281" i="9"/>
  <c r="U281" i="9"/>
  <c r="T574" i="7"/>
  <c r="T281" i="9"/>
  <c r="S281" i="9"/>
  <c r="R281" i="9"/>
  <c r="Q281" i="9"/>
  <c r="P281" i="9"/>
  <c r="O281" i="9"/>
  <c r="N281" i="9"/>
  <c r="M281" i="9"/>
  <c r="L281" i="9"/>
  <c r="K281" i="9"/>
  <c r="J281" i="9"/>
  <c r="I13" i="7"/>
  <c r="Z13" i="7"/>
  <c r="Z280" i="9"/>
  <c r="Y280" i="9"/>
  <c r="BR308" i="3"/>
  <c r="E13" i="7"/>
  <c r="X13" i="7"/>
  <c r="X280" i="9"/>
  <c r="BP308" i="3"/>
  <c r="W280" i="9"/>
  <c r="V13" i="7"/>
  <c r="V280" i="9"/>
  <c r="U280" i="9"/>
  <c r="T13" i="7"/>
  <c r="T280" i="9"/>
  <c r="S280" i="9"/>
  <c r="R280" i="9"/>
  <c r="Q280" i="9"/>
  <c r="P280" i="9"/>
  <c r="O280" i="9"/>
  <c r="N280" i="9"/>
  <c r="M280" i="9"/>
  <c r="L280" i="9"/>
  <c r="K280" i="9"/>
  <c r="J280" i="9"/>
  <c r="I42" i="7"/>
  <c r="Z42" i="7"/>
  <c r="Z279" i="9"/>
  <c r="Y279" i="9"/>
  <c r="BR270" i="3"/>
  <c r="E42" i="7"/>
  <c r="X42" i="7"/>
  <c r="X279" i="9"/>
  <c r="BP270" i="3"/>
  <c r="W279" i="9"/>
  <c r="V42" i="7"/>
  <c r="V279" i="9"/>
  <c r="U279" i="9"/>
  <c r="T42" i="7"/>
  <c r="T279" i="9"/>
  <c r="S279" i="9"/>
  <c r="R279" i="9"/>
  <c r="Q279" i="9"/>
  <c r="P279" i="9"/>
  <c r="O279" i="9"/>
  <c r="N279" i="9"/>
  <c r="M279" i="9"/>
  <c r="L279" i="9"/>
  <c r="K279" i="9"/>
  <c r="J279" i="9"/>
  <c r="I208" i="7"/>
  <c r="Z208" i="7"/>
  <c r="Z278" i="9"/>
  <c r="Y278" i="9"/>
  <c r="BR188" i="3"/>
  <c r="E208" i="7"/>
  <c r="X208" i="7"/>
  <c r="X278" i="9"/>
  <c r="BP188" i="3"/>
  <c r="W278" i="9"/>
  <c r="V208" i="7"/>
  <c r="V278" i="9"/>
  <c r="U278" i="9"/>
  <c r="T208" i="7"/>
  <c r="T278" i="9"/>
  <c r="S278" i="9"/>
  <c r="R278" i="9"/>
  <c r="Q278" i="9"/>
  <c r="P278" i="9"/>
  <c r="O278" i="9"/>
  <c r="N278" i="9"/>
  <c r="M278" i="9"/>
  <c r="L278" i="9"/>
  <c r="K278" i="9"/>
  <c r="J278" i="9"/>
  <c r="I12" i="7"/>
  <c r="Z12" i="7"/>
  <c r="Z277" i="9"/>
  <c r="Y277" i="9"/>
  <c r="BR39" i="3"/>
  <c r="E12" i="7"/>
  <c r="X12" i="7"/>
  <c r="X277" i="9"/>
  <c r="BP39" i="3"/>
  <c r="W277" i="9"/>
  <c r="V12" i="7"/>
  <c r="V277" i="9"/>
  <c r="U277" i="9"/>
  <c r="T12" i="7"/>
  <c r="T277" i="9"/>
  <c r="S277" i="9"/>
  <c r="R277" i="9"/>
  <c r="Q277" i="9"/>
  <c r="P277" i="9"/>
  <c r="O277" i="9"/>
  <c r="N277" i="9"/>
  <c r="M277" i="9"/>
  <c r="L277" i="9"/>
  <c r="K277" i="9"/>
  <c r="J277" i="9"/>
  <c r="I573" i="7"/>
  <c r="Z573" i="7"/>
  <c r="Z276" i="9"/>
  <c r="Y276" i="9"/>
  <c r="BR169" i="3"/>
  <c r="E573" i="7"/>
  <c r="X573" i="7"/>
  <c r="X276" i="9"/>
  <c r="BP169" i="3"/>
  <c r="W276" i="9"/>
  <c r="V573" i="7"/>
  <c r="V276" i="9"/>
  <c r="U276" i="9"/>
  <c r="T573" i="7"/>
  <c r="T276" i="9"/>
  <c r="S276" i="9"/>
  <c r="R276" i="9"/>
  <c r="Q276" i="9"/>
  <c r="P276" i="9"/>
  <c r="O276" i="9"/>
  <c r="N276" i="9"/>
  <c r="M276" i="9"/>
  <c r="L276" i="9"/>
  <c r="K276" i="9"/>
  <c r="J276" i="9"/>
  <c r="I207" i="7"/>
  <c r="Z207" i="7"/>
  <c r="Z275" i="9"/>
  <c r="Y275" i="9"/>
  <c r="BR19" i="3"/>
  <c r="E207" i="7"/>
  <c r="X207" i="7"/>
  <c r="X275" i="9"/>
  <c r="BP19" i="3"/>
  <c r="W275" i="9"/>
  <c r="V207" i="7"/>
  <c r="V275" i="9"/>
  <c r="U275" i="9"/>
  <c r="T207" i="7"/>
  <c r="T275" i="9"/>
  <c r="S275" i="9"/>
  <c r="R275" i="9"/>
  <c r="Q275" i="9"/>
  <c r="P275" i="9"/>
  <c r="O275" i="9"/>
  <c r="N275" i="9"/>
  <c r="M275" i="9"/>
  <c r="L275" i="9"/>
  <c r="K275" i="9"/>
  <c r="J275" i="9"/>
  <c r="I572" i="7"/>
  <c r="Z572" i="7"/>
  <c r="Z274" i="9"/>
  <c r="Y274" i="9"/>
  <c r="BR622" i="3"/>
  <c r="E572" i="7"/>
  <c r="X572" i="7"/>
  <c r="X274" i="9"/>
  <c r="BP622" i="3"/>
  <c r="W274" i="9"/>
  <c r="V572" i="7"/>
  <c r="V274" i="9"/>
  <c r="U274" i="9"/>
  <c r="T572" i="7"/>
  <c r="T274" i="9"/>
  <c r="S274" i="9"/>
  <c r="R274" i="9"/>
  <c r="Q274" i="9"/>
  <c r="P274" i="9"/>
  <c r="O274" i="9"/>
  <c r="N274" i="9"/>
  <c r="M274" i="9"/>
  <c r="L274" i="9"/>
  <c r="K274" i="9"/>
  <c r="J274" i="9"/>
  <c r="I299" i="7"/>
  <c r="Z299" i="7"/>
  <c r="Z273" i="9"/>
  <c r="Y273" i="9"/>
  <c r="BR256" i="3"/>
  <c r="E299" i="7"/>
  <c r="X299" i="7"/>
  <c r="X273" i="9"/>
  <c r="BP256" i="3"/>
  <c r="W273" i="9"/>
  <c r="V299" i="7"/>
  <c r="V273" i="9"/>
  <c r="U273" i="9"/>
  <c r="T299" i="7"/>
  <c r="T273" i="9"/>
  <c r="S273" i="9"/>
  <c r="R273" i="9"/>
  <c r="Q273" i="9"/>
  <c r="P273" i="9"/>
  <c r="O273" i="9"/>
  <c r="N273" i="9"/>
  <c r="M273" i="9"/>
  <c r="L273" i="9"/>
  <c r="K273" i="9"/>
  <c r="J273" i="9"/>
  <c r="I181" i="7"/>
  <c r="Z181" i="7"/>
  <c r="Z272" i="9"/>
  <c r="Y272" i="9"/>
  <c r="BR336" i="3"/>
  <c r="E181" i="7"/>
  <c r="X181" i="7"/>
  <c r="X272" i="9"/>
  <c r="BP336" i="3"/>
  <c r="W272" i="9"/>
  <c r="V181" i="7"/>
  <c r="V272" i="9"/>
  <c r="U272" i="9"/>
  <c r="T181" i="7"/>
  <c r="T272" i="9"/>
  <c r="S272" i="9"/>
  <c r="R272" i="9"/>
  <c r="Q272" i="9"/>
  <c r="P272" i="9"/>
  <c r="O272" i="9"/>
  <c r="N272" i="9"/>
  <c r="M272" i="9"/>
  <c r="L272" i="9"/>
  <c r="K272" i="9"/>
  <c r="J272" i="9"/>
  <c r="I81" i="7"/>
  <c r="Z81" i="7"/>
  <c r="Z271" i="9"/>
  <c r="Y271" i="9"/>
  <c r="BR287" i="3"/>
  <c r="E81" i="7"/>
  <c r="X81" i="7"/>
  <c r="X271" i="9"/>
  <c r="BP287" i="3"/>
  <c r="W271" i="9"/>
  <c r="V81" i="7"/>
  <c r="V271" i="9"/>
  <c r="U271" i="9"/>
  <c r="T81" i="7"/>
  <c r="T271" i="9"/>
  <c r="S271" i="9"/>
  <c r="R271" i="9"/>
  <c r="Q271" i="9"/>
  <c r="P271" i="9"/>
  <c r="O271" i="9"/>
  <c r="N271" i="9"/>
  <c r="M271" i="9"/>
  <c r="L271" i="9"/>
  <c r="K271" i="9"/>
  <c r="J271" i="9"/>
  <c r="I298" i="7"/>
  <c r="Z298" i="7"/>
  <c r="Z270" i="9"/>
  <c r="Y270" i="9"/>
  <c r="BR83" i="3"/>
  <c r="E298" i="7"/>
  <c r="X298" i="7"/>
  <c r="X270" i="9"/>
  <c r="BP83" i="3"/>
  <c r="W270" i="9"/>
  <c r="V298" i="7"/>
  <c r="V270" i="9"/>
  <c r="U270" i="9"/>
  <c r="T298" i="7"/>
  <c r="T270" i="9"/>
  <c r="S270" i="9"/>
  <c r="R270" i="9"/>
  <c r="Q270" i="9"/>
  <c r="P270" i="9"/>
  <c r="O270" i="9"/>
  <c r="N270" i="9"/>
  <c r="M270" i="9"/>
  <c r="L270" i="9"/>
  <c r="K270" i="9"/>
  <c r="J270" i="9"/>
  <c r="I426" i="7"/>
  <c r="Z426" i="7"/>
  <c r="Z269" i="9"/>
  <c r="Y269" i="9"/>
  <c r="BR299" i="3"/>
  <c r="E426" i="7"/>
  <c r="X426" i="7"/>
  <c r="X269" i="9"/>
  <c r="BP299" i="3"/>
  <c r="W269" i="9"/>
  <c r="V426" i="7"/>
  <c r="V269" i="9"/>
  <c r="U269" i="9"/>
  <c r="T426" i="7"/>
  <c r="T269" i="9"/>
  <c r="S269" i="9"/>
  <c r="R269" i="9"/>
  <c r="Q269" i="9"/>
  <c r="P269" i="9"/>
  <c r="O269" i="9"/>
  <c r="N269" i="9"/>
  <c r="M269" i="9"/>
  <c r="L269" i="9"/>
  <c r="K269" i="9"/>
  <c r="J269" i="9"/>
  <c r="I80" i="7"/>
  <c r="Z80" i="7"/>
  <c r="Z268" i="9"/>
  <c r="Y268" i="9"/>
  <c r="BR246" i="3"/>
  <c r="E80" i="7"/>
  <c r="X80" i="7"/>
  <c r="X268" i="9"/>
  <c r="BP246" i="3"/>
  <c r="W268" i="9"/>
  <c r="V80" i="7"/>
  <c r="V268" i="9"/>
  <c r="U268" i="9"/>
  <c r="T80" i="7"/>
  <c r="T268" i="9"/>
  <c r="S268" i="9"/>
  <c r="R268" i="9"/>
  <c r="Q268" i="9"/>
  <c r="P268" i="9"/>
  <c r="O268" i="9"/>
  <c r="N268" i="9"/>
  <c r="M268" i="9"/>
  <c r="L268" i="9"/>
  <c r="K268" i="9"/>
  <c r="J268" i="9"/>
  <c r="I425" i="7"/>
  <c r="Z425" i="7"/>
  <c r="Z267" i="9"/>
  <c r="Y267" i="9"/>
  <c r="BR100" i="3"/>
  <c r="E425" i="7"/>
  <c r="X425" i="7"/>
  <c r="X267" i="9"/>
  <c r="BP100" i="3"/>
  <c r="W267" i="9"/>
  <c r="V425" i="7"/>
  <c r="V267" i="9"/>
  <c r="U267" i="9"/>
  <c r="T425" i="7"/>
  <c r="T267" i="9"/>
  <c r="S267" i="9"/>
  <c r="R267" i="9"/>
  <c r="Q267" i="9"/>
  <c r="P267" i="9"/>
  <c r="O267" i="9"/>
  <c r="N267" i="9"/>
  <c r="M267" i="9"/>
  <c r="L267" i="9"/>
  <c r="K267" i="9"/>
  <c r="J267" i="9"/>
  <c r="I324" i="7"/>
  <c r="Z324" i="7"/>
  <c r="Z266" i="9"/>
  <c r="Y266" i="9"/>
  <c r="BR52" i="3"/>
  <c r="E324" i="7"/>
  <c r="X324" i="7"/>
  <c r="X266" i="9"/>
  <c r="BP52" i="3"/>
  <c r="W266" i="9"/>
  <c r="V324" i="7"/>
  <c r="V266" i="9"/>
  <c r="U266" i="9"/>
  <c r="T324" i="7"/>
  <c r="T266" i="9"/>
  <c r="S266" i="9"/>
  <c r="R266" i="9"/>
  <c r="Q266" i="9"/>
  <c r="P266" i="9"/>
  <c r="O266" i="9"/>
  <c r="N266" i="9"/>
  <c r="M266" i="9"/>
  <c r="L266" i="9"/>
  <c r="K266" i="9"/>
  <c r="J266" i="9"/>
  <c r="I323" i="7"/>
  <c r="Z323" i="7"/>
  <c r="Z265" i="9"/>
  <c r="Y265" i="9"/>
  <c r="BR108" i="3"/>
  <c r="E323" i="7"/>
  <c r="X323" i="7"/>
  <c r="X265" i="9"/>
  <c r="BP108" i="3"/>
  <c r="W265" i="9"/>
  <c r="V323" i="7"/>
  <c r="V265" i="9"/>
  <c r="U265" i="9"/>
  <c r="T323" i="7"/>
  <c r="T265" i="9"/>
  <c r="S265" i="9"/>
  <c r="R265" i="9"/>
  <c r="Q265" i="9"/>
  <c r="P265" i="9"/>
  <c r="O265" i="9"/>
  <c r="N265" i="9"/>
  <c r="M265" i="9"/>
  <c r="L265" i="9"/>
  <c r="K265" i="9"/>
  <c r="J265" i="9"/>
  <c r="I79" i="7"/>
  <c r="Z79" i="7"/>
  <c r="Z264" i="9"/>
  <c r="Y264" i="9"/>
  <c r="BR71" i="3"/>
  <c r="E79" i="7"/>
  <c r="X79" i="7"/>
  <c r="X264" i="9"/>
  <c r="BP71" i="3"/>
  <c r="W264" i="9"/>
  <c r="V79" i="7"/>
  <c r="V264" i="9"/>
  <c r="U264" i="9"/>
  <c r="T79" i="7"/>
  <c r="T264" i="9"/>
  <c r="S264" i="9"/>
  <c r="R264" i="9"/>
  <c r="Q264" i="9"/>
  <c r="P264" i="9"/>
  <c r="O264" i="9"/>
  <c r="N264" i="9"/>
  <c r="M264" i="9"/>
  <c r="L264" i="9"/>
  <c r="K264" i="9"/>
  <c r="J264" i="9"/>
  <c r="I206" i="7"/>
  <c r="Z206" i="7"/>
  <c r="Z263" i="9"/>
  <c r="Y263" i="9"/>
  <c r="BR138" i="3"/>
  <c r="E206" i="7"/>
  <c r="X206" i="7"/>
  <c r="X263" i="9"/>
  <c r="BP138" i="3"/>
  <c r="W263" i="9"/>
  <c r="V206" i="7"/>
  <c r="V263" i="9"/>
  <c r="U263" i="9"/>
  <c r="T206" i="7"/>
  <c r="T263" i="9"/>
  <c r="S263" i="9"/>
  <c r="R263" i="9"/>
  <c r="Q263" i="9"/>
  <c r="P263" i="9"/>
  <c r="O263" i="9"/>
  <c r="N263" i="9"/>
  <c r="M263" i="9"/>
  <c r="L263" i="9"/>
  <c r="K263" i="9"/>
  <c r="J263" i="9"/>
  <c r="I78" i="7"/>
  <c r="Z78" i="7"/>
  <c r="Z262" i="9"/>
  <c r="Y262" i="9"/>
  <c r="BR376" i="3"/>
  <c r="E78" i="7"/>
  <c r="X78" i="7"/>
  <c r="X262" i="9"/>
  <c r="BP376" i="3"/>
  <c r="W262" i="9"/>
  <c r="V78" i="7"/>
  <c r="V262" i="9"/>
  <c r="U262" i="9"/>
  <c r="T78" i="7"/>
  <c r="T262" i="9"/>
  <c r="S262" i="9"/>
  <c r="R262" i="9"/>
  <c r="Q262" i="9"/>
  <c r="P262" i="9"/>
  <c r="O262" i="9"/>
  <c r="N262" i="9"/>
  <c r="M262" i="9"/>
  <c r="L262" i="9"/>
  <c r="K262" i="9"/>
  <c r="J262" i="9"/>
  <c r="I424" i="7"/>
  <c r="Z424" i="7"/>
  <c r="Z261" i="9"/>
  <c r="Y261" i="9"/>
  <c r="BR160" i="3"/>
  <c r="E424" i="7"/>
  <c r="X424" i="7"/>
  <c r="X261" i="9"/>
  <c r="BP160" i="3"/>
  <c r="W261" i="9"/>
  <c r="V424" i="7"/>
  <c r="V261" i="9"/>
  <c r="U261" i="9"/>
  <c r="T424" i="7"/>
  <c r="T261" i="9"/>
  <c r="S261" i="9"/>
  <c r="R261" i="9"/>
  <c r="Q261" i="9"/>
  <c r="P261" i="9"/>
  <c r="O261" i="9"/>
  <c r="N261" i="9"/>
  <c r="M261" i="9"/>
  <c r="L261" i="9"/>
  <c r="K261" i="9"/>
  <c r="J261" i="9"/>
  <c r="I571" i="7"/>
  <c r="Z571" i="7"/>
  <c r="Z260" i="9"/>
  <c r="Y260" i="9"/>
  <c r="BR68" i="3"/>
  <c r="E571" i="7"/>
  <c r="X571" i="7"/>
  <c r="X260" i="9"/>
  <c r="BP68" i="3"/>
  <c r="W260" i="9"/>
  <c r="V571" i="7"/>
  <c r="V260" i="9"/>
  <c r="U260" i="9"/>
  <c r="T571" i="7"/>
  <c r="T260" i="9"/>
  <c r="S260" i="9"/>
  <c r="R260" i="9"/>
  <c r="Q260" i="9"/>
  <c r="P260" i="9"/>
  <c r="O260" i="9"/>
  <c r="N260" i="9"/>
  <c r="M260" i="9"/>
  <c r="L260" i="9"/>
  <c r="K260" i="9"/>
  <c r="J260" i="9"/>
  <c r="I423" i="7"/>
  <c r="Z423" i="7"/>
  <c r="Z259" i="9"/>
  <c r="Y259" i="9"/>
  <c r="BR272" i="3"/>
  <c r="E423" i="7"/>
  <c r="X423" i="7"/>
  <c r="X259" i="9"/>
  <c r="BP272" i="3"/>
  <c r="W259" i="9"/>
  <c r="V423" i="7"/>
  <c r="V259" i="9"/>
  <c r="U259" i="9"/>
  <c r="T423" i="7"/>
  <c r="T259" i="9"/>
  <c r="S259" i="9"/>
  <c r="R259" i="9"/>
  <c r="Q259" i="9"/>
  <c r="P259" i="9"/>
  <c r="O259" i="9"/>
  <c r="N259" i="9"/>
  <c r="M259" i="9"/>
  <c r="L259" i="9"/>
  <c r="K259" i="9"/>
  <c r="J259" i="9"/>
  <c r="I570" i="7"/>
  <c r="Z570" i="7"/>
  <c r="Z258" i="9"/>
  <c r="Y258" i="9"/>
  <c r="BR147" i="3"/>
  <c r="E570" i="7"/>
  <c r="X570" i="7"/>
  <c r="X258" i="9"/>
  <c r="BP147" i="3"/>
  <c r="W258" i="9"/>
  <c r="V570" i="7"/>
  <c r="V258" i="9"/>
  <c r="U258" i="9"/>
  <c r="T570" i="7"/>
  <c r="T258" i="9"/>
  <c r="S258" i="9"/>
  <c r="R258" i="9"/>
  <c r="Q258" i="9"/>
  <c r="P258" i="9"/>
  <c r="O258" i="9"/>
  <c r="N258" i="9"/>
  <c r="M258" i="9"/>
  <c r="L258" i="9"/>
  <c r="K258" i="9"/>
  <c r="J258" i="9"/>
  <c r="I422" i="7"/>
  <c r="Z422" i="7"/>
  <c r="Z257" i="9"/>
  <c r="Y257" i="9"/>
  <c r="BR85" i="3"/>
  <c r="E422" i="7"/>
  <c r="X422" i="7"/>
  <c r="X257" i="9"/>
  <c r="BP85" i="3"/>
  <c r="W257" i="9"/>
  <c r="V422" i="7"/>
  <c r="V257" i="9"/>
  <c r="U257" i="9"/>
  <c r="T422" i="7"/>
  <c r="T257" i="9"/>
  <c r="S257" i="9"/>
  <c r="R257" i="9"/>
  <c r="Q257" i="9"/>
  <c r="P257" i="9"/>
  <c r="O257" i="9"/>
  <c r="N257" i="9"/>
  <c r="M257" i="9"/>
  <c r="L257" i="9"/>
  <c r="K257" i="9"/>
  <c r="J257" i="9"/>
  <c r="I41" i="7"/>
  <c r="Z41" i="7"/>
  <c r="Z256" i="9"/>
  <c r="Y256" i="9"/>
  <c r="BR356" i="3"/>
  <c r="E41" i="7"/>
  <c r="X41" i="7"/>
  <c r="X256" i="9"/>
  <c r="BP356" i="3"/>
  <c r="W256" i="9"/>
  <c r="V41" i="7"/>
  <c r="V256" i="9"/>
  <c r="U256" i="9"/>
  <c r="T41" i="7"/>
  <c r="T256" i="9"/>
  <c r="S256" i="9"/>
  <c r="R256" i="9"/>
  <c r="Q256" i="9"/>
  <c r="P256" i="9"/>
  <c r="O256" i="9"/>
  <c r="N256" i="9"/>
  <c r="M256" i="9"/>
  <c r="L256" i="9"/>
  <c r="K256" i="9"/>
  <c r="J256" i="9"/>
  <c r="I569" i="7"/>
  <c r="Z569" i="7"/>
  <c r="Z255" i="9"/>
  <c r="Y255" i="9"/>
  <c r="BR319" i="3"/>
  <c r="E569" i="7"/>
  <c r="X569" i="7"/>
  <c r="X255" i="9"/>
  <c r="BP319" i="3"/>
  <c r="W255" i="9"/>
  <c r="V569" i="7"/>
  <c r="V255" i="9"/>
  <c r="U255" i="9"/>
  <c r="T569" i="7"/>
  <c r="T255" i="9"/>
  <c r="S255" i="9"/>
  <c r="R255" i="9"/>
  <c r="Q255" i="9"/>
  <c r="P255" i="9"/>
  <c r="O255" i="9"/>
  <c r="N255" i="9"/>
  <c r="M255" i="9"/>
  <c r="L255" i="9"/>
  <c r="K255" i="9"/>
  <c r="J255" i="9"/>
  <c r="I421" i="7"/>
  <c r="Z421" i="7"/>
  <c r="Z254" i="9"/>
  <c r="Y254" i="9"/>
  <c r="BR408" i="3"/>
  <c r="E421" i="7"/>
  <c r="X421" i="7"/>
  <c r="X254" i="9"/>
  <c r="BP408" i="3"/>
  <c r="W254" i="9"/>
  <c r="V421" i="7"/>
  <c r="V254" i="9"/>
  <c r="U254" i="9"/>
  <c r="T421" i="7"/>
  <c r="T254" i="9"/>
  <c r="S254" i="9"/>
  <c r="R254" i="9"/>
  <c r="Q254" i="9"/>
  <c r="P254" i="9"/>
  <c r="O254" i="9"/>
  <c r="N254" i="9"/>
  <c r="M254" i="9"/>
  <c r="L254" i="9"/>
  <c r="K254" i="9"/>
  <c r="J254" i="9"/>
  <c r="I568" i="7"/>
  <c r="Z568" i="7"/>
  <c r="Z253" i="9"/>
  <c r="Y253" i="9"/>
  <c r="BR488" i="3"/>
  <c r="E568" i="7"/>
  <c r="X568" i="7"/>
  <c r="X253" i="9"/>
  <c r="BP488" i="3"/>
  <c r="W253" i="9"/>
  <c r="V568" i="7"/>
  <c r="V253" i="9"/>
  <c r="U253" i="9"/>
  <c r="T568" i="7"/>
  <c r="T253" i="9"/>
  <c r="S253" i="9"/>
  <c r="R253" i="9"/>
  <c r="Q253" i="9"/>
  <c r="P253" i="9"/>
  <c r="O253" i="9"/>
  <c r="N253" i="9"/>
  <c r="M253" i="9"/>
  <c r="L253" i="9"/>
  <c r="K253" i="9"/>
  <c r="J253" i="9"/>
  <c r="I205" i="7"/>
  <c r="Z205" i="7"/>
  <c r="Z252" i="9"/>
  <c r="Y252" i="9"/>
  <c r="BR240" i="3"/>
  <c r="E205" i="7"/>
  <c r="X205" i="7"/>
  <c r="X252" i="9"/>
  <c r="BP240" i="3"/>
  <c r="W252" i="9"/>
  <c r="V205" i="7"/>
  <c r="V252" i="9"/>
  <c r="U252" i="9"/>
  <c r="T205" i="7"/>
  <c r="T252" i="9"/>
  <c r="S252" i="9"/>
  <c r="R252" i="9"/>
  <c r="Q252" i="9"/>
  <c r="P252" i="9"/>
  <c r="O252" i="9"/>
  <c r="N252" i="9"/>
  <c r="M252" i="9"/>
  <c r="L252" i="9"/>
  <c r="K252" i="9"/>
  <c r="J252" i="9"/>
  <c r="I420" i="7"/>
  <c r="Z420" i="7"/>
  <c r="Z251" i="9"/>
  <c r="Y251" i="9"/>
  <c r="BR399" i="3"/>
  <c r="E420" i="7"/>
  <c r="X420" i="7"/>
  <c r="X251" i="9"/>
  <c r="BP399" i="3"/>
  <c r="W251" i="9"/>
  <c r="V420" i="7"/>
  <c r="V251" i="9"/>
  <c r="U251" i="9"/>
  <c r="T420" i="7"/>
  <c r="T251" i="9"/>
  <c r="S251" i="9"/>
  <c r="R251" i="9"/>
  <c r="Q251" i="9"/>
  <c r="P251" i="9"/>
  <c r="O251" i="9"/>
  <c r="N251" i="9"/>
  <c r="M251" i="9"/>
  <c r="L251" i="9"/>
  <c r="K251" i="9"/>
  <c r="J251" i="9"/>
  <c r="I77" i="7"/>
  <c r="Z77" i="7"/>
  <c r="Z250" i="9"/>
  <c r="Y250" i="9"/>
  <c r="BR170" i="3"/>
  <c r="E77" i="7"/>
  <c r="X77" i="7"/>
  <c r="X250" i="9"/>
  <c r="BP170" i="3"/>
  <c r="W250" i="9"/>
  <c r="V77" i="7"/>
  <c r="V250" i="9"/>
  <c r="U250" i="9"/>
  <c r="T77" i="7"/>
  <c r="T250" i="9"/>
  <c r="S250" i="9"/>
  <c r="R250" i="9"/>
  <c r="Q250" i="9"/>
  <c r="P250" i="9"/>
  <c r="O250" i="9"/>
  <c r="N250" i="9"/>
  <c r="M250" i="9"/>
  <c r="L250" i="9"/>
  <c r="K250" i="9"/>
  <c r="J250" i="9"/>
  <c r="I419" i="7"/>
  <c r="Z419" i="7"/>
  <c r="Z249" i="9"/>
  <c r="Y249" i="9"/>
  <c r="BR285" i="3"/>
  <c r="E419" i="7"/>
  <c r="X419" i="7"/>
  <c r="X249" i="9"/>
  <c r="BP285" i="3"/>
  <c r="W249" i="9"/>
  <c r="V419" i="7"/>
  <c r="V249" i="9"/>
  <c r="U249" i="9"/>
  <c r="T419" i="7"/>
  <c r="T249" i="9"/>
  <c r="S249" i="9"/>
  <c r="R249" i="9"/>
  <c r="Q249" i="9"/>
  <c r="P249" i="9"/>
  <c r="O249" i="9"/>
  <c r="N249" i="9"/>
  <c r="M249" i="9"/>
  <c r="L249" i="9"/>
  <c r="K249" i="9"/>
  <c r="J249" i="9"/>
  <c r="I204" i="7"/>
  <c r="Z204" i="7"/>
  <c r="Z248" i="9"/>
  <c r="Y248" i="9"/>
  <c r="BR125" i="3"/>
  <c r="E204" i="7"/>
  <c r="X204" i="7"/>
  <c r="X248" i="9"/>
  <c r="BP125" i="3"/>
  <c r="W248" i="9"/>
  <c r="V204" i="7"/>
  <c r="V248" i="9"/>
  <c r="U248" i="9"/>
  <c r="T204" i="7"/>
  <c r="T248" i="9"/>
  <c r="S248" i="9"/>
  <c r="R248" i="9"/>
  <c r="Q248" i="9"/>
  <c r="P248" i="9"/>
  <c r="O248" i="9"/>
  <c r="N248" i="9"/>
  <c r="M248" i="9"/>
  <c r="L248" i="9"/>
  <c r="K248" i="9"/>
  <c r="J248" i="9"/>
  <c r="I567" i="7"/>
  <c r="Z567" i="7"/>
  <c r="Z247" i="9"/>
  <c r="Y247" i="9"/>
  <c r="BR372" i="3"/>
  <c r="E567" i="7"/>
  <c r="X567" i="7"/>
  <c r="X247" i="9"/>
  <c r="BP372" i="3"/>
  <c r="W247" i="9"/>
  <c r="V567" i="7"/>
  <c r="V247" i="9"/>
  <c r="U247" i="9"/>
  <c r="T567" i="7"/>
  <c r="T247" i="9"/>
  <c r="S247" i="9"/>
  <c r="R247" i="9"/>
  <c r="Q247" i="9"/>
  <c r="P247" i="9"/>
  <c r="O247" i="9"/>
  <c r="N247" i="9"/>
  <c r="M247" i="9"/>
  <c r="L247" i="9"/>
  <c r="K247" i="9"/>
  <c r="J247" i="9"/>
  <c r="I76" i="7"/>
  <c r="Z76" i="7"/>
  <c r="Z246" i="9"/>
  <c r="Y246" i="9"/>
  <c r="BR396" i="3"/>
  <c r="E76" i="7"/>
  <c r="X76" i="7"/>
  <c r="X246" i="9"/>
  <c r="BP396" i="3"/>
  <c r="W246" i="9"/>
  <c r="V76" i="7"/>
  <c r="V246" i="9"/>
  <c r="U246" i="9"/>
  <c r="T76" i="7"/>
  <c r="T246" i="9"/>
  <c r="S246" i="9"/>
  <c r="R246" i="9"/>
  <c r="Q246" i="9"/>
  <c r="P246" i="9"/>
  <c r="O246" i="9"/>
  <c r="N246" i="9"/>
  <c r="M246" i="9"/>
  <c r="L246" i="9"/>
  <c r="K246" i="9"/>
  <c r="J246" i="9"/>
  <c r="I418" i="7"/>
  <c r="Z418" i="7"/>
  <c r="Z245" i="9"/>
  <c r="Y245" i="9"/>
  <c r="BR249" i="3"/>
  <c r="E418" i="7"/>
  <c r="X418" i="7"/>
  <c r="X245" i="9"/>
  <c r="BP249" i="3"/>
  <c r="W245" i="9"/>
  <c r="V418" i="7"/>
  <c r="V245" i="9"/>
  <c r="U245" i="9"/>
  <c r="T418" i="7"/>
  <c r="T245" i="9"/>
  <c r="S245" i="9"/>
  <c r="R245" i="9"/>
  <c r="Q245" i="9"/>
  <c r="P245" i="9"/>
  <c r="O245" i="9"/>
  <c r="N245" i="9"/>
  <c r="M245" i="9"/>
  <c r="L245" i="9"/>
  <c r="K245" i="9"/>
  <c r="J245" i="9"/>
  <c r="I417" i="7"/>
  <c r="Z417" i="7"/>
  <c r="Z244" i="9"/>
  <c r="Y244" i="9"/>
  <c r="BR300" i="3"/>
  <c r="E417" i="7"/>
  <c r="X417" i="7"/>
  <c r="X244" i="9"/>
  <c r="BP300" i="3"/>
  <c r="W244" i="9"/>
  <c r="V417" i="7"/>
  <c r="V244" i="9"/>
  <c r="U244" i="9"/>
  <c r="T417" i="7"/>
  <c r="T244" i="9"/>
  <c r="S244" i="9"/>
  <c r="R244" i="9"/>
  <c r="Q244" i="9"/>
  <c r="P244" i="9"/>
  <c r="O244" i="9"/>
  <c r="N244" i="9"/>
  <c r="M244" i="9"/>
  <c r="L244" i="9"/>
  <c r="K244" i="9"/>
  <c r="J244" i="9"/>
  <c r="I416" i="7"/>
  <c r="Z416" i="7"/>
  <c r="Z243" i="9"/>
  <c r="Y243" i="9"/>
  <c r="BR420" i="3"/>
  <c r="E416" i="7"/>
  <c r="X416" i="7"/>
  <c r="X243" i="9"/>
  <c r="BP420" i="3"/>
  <c r="W243" i="9"/>
  <c r="V416" i="7"/>
  <c r="V243" i="9"/>
  <c r="U243" i="9"/>
  <c r="T416" i="7"/>
  <c r="T243" i="9"/>
  <c r="S243" i="9"/>
  <c r="R243" i="9"/>
  <c r="Q243" i="9"/>
  <c r="P243" i="9"/>
  <c r="O243" i="9"/>
  <c r="N243" i="9"/>
  <c r="M243" i="9"/>
  <c r="L243" i="9"/>
  <c r="K243" i="9"/>
  <c r="J243" i="9"/>
  <c r="I415" i="7"/>
  <c r="Z415" i="7"/>
  <c r="Z242" i="9"/>
  <c r="Y242" i="9"/>
  <c r="BR121" i="3"/>
  <c r="E415" i="7"/>
  <c r="X415" i="7"/>
  <c r="X242" i="9"/>
  <c r="BP121" i="3"/>
  <c r="W242" i="9"/>
  <c r="V415" i="7"/>
  <c r="V242" i="9"/>
  <c r="U242" i="9"/>
  <c r="T415" i="7"/>
  <c r="T242" i="9"/>
  <c r="S242" i="9"/>
  <c r="R242" i="9"/>
  <c r="Q242" i="9"/>
  <c r="P242" i="9"/>
  <c r="O242" i="9"/>
  <c r="N242" i="9"/>
  <c r="M242" i="9"/>
  <c r="L242" i="9"/>
  <c r="K242" i="9"/>
  <c r="J242" i="9"/>
  <c r="I110" i="7"/>
  <c r="Z110" i="7"/>
  <c r="Z241" i="9"/>
  <c r="Y241" i="9"/>
  <c r="BR443" i="3"/>
  <c r="E110" i="7"/>
  <c r="X110" i="7"/>
  <c r="X241" i="9"/>
  <c r="BP443" i="3"/>
  <c r="W241" i="9"/>
  <c r="V110" i="7"/>
  <c r="V241" i="9"/>
  <c r="U241" i="9"/>
  <c r="T110" i="7"/>
  <c r="T241" i="9"/>
  <c r="S241" i="9"/>
  <c r="R241" i="9"/>
  <c r="Q241" i="9"/>
  <c r="P241" i="9"/>
  <c r="O241" i="9"/>
  <c r="N241" i="9"/>
  <c r="M241" i="9"/>
  <c r="L241" i="9"/>
  <c r="K241" i="9"/>
  <c r="J241" i="9"/>
  <c r="I309" i="7"/>
  <c r="Z309" i="7"/>
  <c r="Z240" i="9"/>
  <c r="Y240" i="9"/>
  <c r="BR210" i="3"/>
  <c r="E309" i="7"/>
  <c r="X309" i="7"/>
  <c r="X240" i="9"/>
  <c r="BP210" i="3"/>
  <c r="W240" i="9"/>
  <c r="V309" i="7"/>
  <c r="V240" i="9"/>
  <c r="U240" i="9"/>
  <c r="T309" i="7"/>
  <c r="T240" i="9"/>
  <c r="S240" i="9"/>
  <c r="R240" i="9"/>
  <c r="Q240" i="9"/>
  <c r="P240" i="9"/>
  <c r="O240" i="9"/>
  <c r="N240" i="9"/>
  <c r="M240" i="9"/>
  <c r="L240" i="9"/>
  <c r="K240" i="9"/>
  <c r="J240" i="9"/>
  <c r="I566" i="7"/>
  <c r="Z566" i="7"/>
  <c r="Z239" i="9"/>
  <c r="Y239" i="9"/>
  <c r="BR106" i="3"/>
  <c r="E566" i="7"/>
  <c r="X566" i="7"/>
  <c r="X239" i="9"/>
  <c r="BP106" i="3"/>
  <c r="W239" i="9"/>
  <c r="V566" i="7"/>
  <c r="V239" i="9"/>
  <c r="U239" i="9"/>
  <c r="T566" i="7"/>
  <c r="T239" i="9"/>
  <c r="S239" i="9"/>
  <c r="R239" i="9"/>
  <c r="Q239" i="9"/>
  <c r="P239" i="9"/>
  <c r="O239" i="9"/>
  <c r="N239" i="9"/>
  <c r="M239" i="9"/>
  <c r="L239" i="9"/>
  <c r="K239" i="9"/>
  <c r="J239" i="9"/>
  <c r="I39" i="7"/>
  <c r="Z39" i="7"/>
  <c r="Z238" i="9"/>
  <c r="Y238" i="9"/>
  <c r="BR282" i="3"/>
  <c r="E39" i="7"/>
  <c r="X39" i="7"/>
  <c r="X238" i="9"/>
  <c r="BP282" i="3"/>
  <c r="W238" i="9"/>
  <c r="V39" i="7"/>
  <c r="V238" i="9"/>
  <c r="U238" i="9"/>
  <c r="T39" i="7"/>
  <c r="T238" i="9"/>
  <c r="S238" i="9"/>
  <c r="R238" i="9"/>
  <c r="Q238" i="9"/>
  <c r="P238" i="9"/>
  <c r="O238" i="9"/>
  <c r="N238" i="9"/>
  <c r="M238" i="9"/>
  <c r="L238" i="9"/>
  <c r="K238" i="9"/>
  <c r="J238" i="9"/>
  <c r="I414" i="7"/>
  <c r="Z414" i="7"/>
  <c r="Z237" i="9"/>
  <c r="Y237" i="9"/>
  <c r="BR379" i="3"/>
  <c r="E414" i="7"/>
  <c r="X414" i="7"/>
  <c r="X237" i="9"/>
  <c r="BP379" i="3"/>
  <c r="W237" i="9"/>
  <c r="V414" i="7"/>
  <c r="V237" i="9"/>
  <c r="U237" i="9"/>
  <c r="T414" i="7"/>
  <c r="T237" i="9"/>
  <c r="S237" i="9"/>
  <c r="R237" i="9"/>
  <c r="Q237" i="9"/>
  <c r="P237" i="9"/>
  <c r="O237" i="9"/>
  <c r="N237" i="9"/>
  <c r="M237" i="9"/>
  <c r="L237" i="9"/>
  <c r="K237" i="9"/>
  <c r="J237" i="9"/>
  <c r="I565" i="7"/>
  <c r="Z565" i="7"/>
  <c r="Z236" i="9"/>
  <c r="Y236" i="9"/>
  <c r="BR414" i="3"/>
  <c r="E565" i="7"/>
  <c r="X565" i="7"/>
  <c r="X236" i="9"/>
  <c r="BP414" i="3"/>
  <c r="W236" i="9"/>
  <c r="V565" i="7"/>
  <c r="V236" i="9"/>
  <c r="U236" i="9"/>
  <c r="T565" i="7"/>
  <c r="T236" i="9"/>
  <c r="S236" i="9"/>
  <c r="R236" i="9"/>
  <c r="Q236" i="9"/>
  <c r="P236" i="9"/>
  <c r="O236" i="9"/>
  <c r="N236" i="9"/>
  <c r="M236" i="9"/>
  <c r="L236" i="9"/>
  <c r="K236" i="9"/>
  <c r="J236" i="9"/>
  <c r="I75" i="7"/>
  <c r="Z75" i="7"/>
  <c r="Z235" i="9"/>
  <c r="Y235" i="9"/>
  <c r="BR382" i="3"/>
  <c r="E75" i="7"/>
  <c r="X75" i="7"/>
  <c r="X235" i="9"/>
  <c r="BP382" i="3"/>
  <c r="W235" i="9"/>
  <c r="V75" i="7"/>
  <c r="V235" i="9"/>
  <c r="U235" i="9"/>
  <c r="T75" i="7"/>
  <c r="T235" i="9"/>
  <c r="S235" i="9"/>
  <c r="R235" i="9"/>
  <c r="Q235" i="9"/>
  <c r="P235" i="9"/>
  <c r="O235" i="9"/>
  <c r="N235" i="9"/>
  <c r="M235" i="9"/>
  <c r="L235" i="9"/>
  <c r="K235" i="9"/>
  <c r="J235" i="9"/>
  <c r="I413" i="7"/>
  <c r="Z413" i="7"/>
  <c r="Z234" i="9"/>
  <c r="Y234" i="9"/>
  <c r="BR149" i="3"/>
  <c r="E413" i="7"/>
  <c r="X413" i="7"/>
  <c r="X234" i="9"/>
  <c r="BP149" i="3"/>
  <c r="W234" i="9"/>
  <c r="V413" i="7"/>
  <c r="V234" i="9"/>
  <c r="U234" i="9"/>
  <c r="T413" i="7"/>
  <c r="T234" i="9"/>
  <c r="S234" i="9"/>
  <c r="R234" i="9"/>
  <c r="Q234" i="9"/>
  <c r="P234" i="9"/>
  <c r="O234" i="9"/>
  <c r="N234" i="9"/>
  <c r="M234" i="9"/>
  <c r="L234" i="9"/>
  <c r="K234" i="9"/>
  <c r="J234" i="9"/>
  <c r="I412" i="7"/>
  <c r="Z412" i="7"/>
  <c r="Z233" i="9"/>
  <c r="Y233" i="9"/>
  <c r="BR388" i="3"/>
  <c r="E412" i="7"/>
  <c r="X412" i="7"/>
  <c r="X233" i="9"/>
  <c r="BP388" i="3"/>
  <c r="W233" i="9"/>
  <c r="V412" i="7"/>
  <c r="V233" i="9"/>
  <c r="U233" i="9"/>
  <c r="T412" i="7"/>
  <c r="T233" i="9"/>
  <c r="S233" i="9"/>
  <c r="R233" i="9"/>
  <c r="Q233" i="9"/>
  <c r="P233" i="9"/>
  <c r="O233" i="9"/>
  <c r="N233" i="9"/>
  <c r="M233" i="9"/>
  <c r="L233" i="9"/>
  <c r="K233" i="9"/>
  <c r="J233" i="9"/>
  <c r="I411" i="7"/>
  <c r="Z411" i="7"/>
  <c r="Z232" i="9"/>
  <c r="Y232" i="9"/>
  <c r="BR509" i="3"/>
  <c r="E411" i="7"/>
  <c r="X411" i="7"/>
  <c r="X232" i="9"/>
  <c r="BP509" i="3"/>
  <c r="W232" i="9"/>
  <c r="V411" i="7"/>
  <c r="V232" i="9"/>
  <c r="U232" i="9"/>
  <c r="T411" i="7"/>
  <c r="T232" i="9"/>
  <c r="S232" i="9"/>
  <c r="R232" i="9"/>
  <c r="Q232" i="9"/>
  <c r="P232" i="9"/>
  <c r="O232" i="9"/>
  <c r="N232" i="9"/>
  <c r="M232" i="9"/>
  <c r="L232" i="9"/>
  <c r="K232" i="9"/>
  <c r="J232" i="9"/>
  <c r="I274" i="7"/>
  <c r="Z274" i="7"/>
  <c r="Z231" i="9"/>
  <c r="Y231" i="9"/>
  <c r="BR168" i="3"/>
  <c r="E274" i="7"/>
  <c r="X274" i="7"/>
  <c r="X231" i="9"/>
  <c r="BP168" i="3"/>
  <c r="W231" i="9"/>
  <c r="V274" i="7"/>
  <c r="V231" i="9"/>
  <c r="U231" i="9"/>
  <c r="T274" i="7"/>
  <c r="T231" i="9"/>
  <c r="S231" i="9"/>
  <c r="R231" i="9"/>
  <c r="Q231" i="9"/>
  <c r="P231" i="9"/>
  <c r="O231" i="9"/>
  <c r="N231" i="9"/>
  <c r="M231" i="9"/>
  <c r="L231" i="9"/>
  <c r="K231" i="9"/>
  <c r="J231" i="9"/>
  <c r="I410" i="7"/>
  <c r="Z410" i="7"/>
  <c r="Z230" i="9"/>
  <c r="Y230" i="9"/>
  <c r="BR159" i="3"/>
  <c r="E410" i="7"/>
  <c r="X410" i="7"/>
  <c r="X230" i="9"/>
  <c r="BP159" i="3"/>
  <c r="W230" i="9"/>
  <c r="V410" i="7"/>
  <c r="V230" i="9"/>
  <c r="U230" i="9"/>
  <c r="T410" i="7"/>
  <c r="T230" i="9"/>
  <c r="S230" i="9"/>
  <c r="R230" i="9"/>
  <c r="Q230" i="9"/>
  <c r="P230" i="9"/>
  <c r="O230" i="9"/>
  <c r="N230" i="9"/>
  <c r="M230" i="9"/>
  <c r="L230" i="9"/>
  <c r="K230" i="9"/>
  <c r="J230" i="9"/>
  <c r="I109" i="7"/>
  <c r="Z109" i="7"/>
  <c r="Z229" i="9"/>
  <c r="Y229" i="9"/>
  <c r="BR202" i="3"/>
  <c r="E109" i="7"/>
  <c r="X109" i="7"/>
  <c r="X229" i="9"/>
  <c r="BP202" i="3"/>
  <c r="W229" i="9"/>
  <c r="V109" i="7"/>
  <c r="V229" i="9"/>
  <c r="U229" i="9"/>
  <c r="T109" i="7"/>
  <c r="T229" i="9"/>
  <c r="S229" i="9"/>
  <c r="R229" i="9"/>
  <c r="Q229" i="9"/>
  <c r="P229" i="9"/>
  <c r="O229" i="9"/>
  <c r="N229" i="9"/>
  <c r="M229" i="9"/>
  <c r="L229" i="9"/>
  <c r="K229" i="9"/>
  <c r="J229" i="9"/>
  <c r="I203" i="7"/>
  <c r="Z203" i="7"/>
  <c r="Z228" i="9"/>
  <c r="Y228" i="9"/>
  <c r="BR66" i="3"/>
  <c r="E203" i="7"/>
  <c r="X203" i="7"/>
  <c r="X228" i="9"/>
  <c r="BP66" i="3"/>
  <c r="W228" i="9"/>
  <c r="V203" i="7"/>
  <c r="V228" i="9"/>
  <c r="U228" i="9"/>
  <c r="T203" i="7"/>
  <c r="T228" i="9"/>
  <c r="S228" i="9"/>
  <c r="R228" i="9"/>
  <c r="Q228" i="9"/>
  <c r="P228" i="9"/>
  <c r="O228" i="9"/>
  <c r="N228" i="9"/>
  <c r="M228" i="9"/>
  <c r="L228" i="9"/>
  <c r="K228" i="9"/>
  <c r="J228" i="9"/>
  <c r="I564" i="7"/>
  <c r="Z564" i="7"/>
  <c r="Z227" i="9"/>
  <c r="Y227" i="9"/>
  <c r="BR181" i="3"/>
  <c r="E564" i="7"/>
  <c r="X564" i="7"/>
  <c r="X227" i="9"/>
  <c r="BP181" i="3"/>
  <c r="W227" i="9"/>
  <c r="V564" i="7"/>
  <c r="V227" i="9"/>
  <c r="U227" i="9"/>
  <c r="T564" i="7"/>
  <c r="T227" i="9"/>
  <c r="S227" i="9"/>
  <c r="R227" i="9"/>
  <c r="Q227" i="9"/>
  <c r="P227" i="9"/>
  <c r="O227" i="9"/>
  <c r="N227" i="9"/>
  <c r="M227" i="9"/>
  <c r="L227" i="9"/>
  <c r="K227" i="9"/>
  <c r="J227" i="9"/>
  <c r="I409" i="7"/>
  <c r="Z409" i="7"/>
  <c r="Z226" i="9"/>
  <c r="Y226" i="9"/>
  <c r="BR401" i="3"/>
  <c r="E409" i="7"/>
  <c r="X409" i="7"/>
  <c r="X226" i="9"/>
  <c r="BP401" i="3"/>
  <c r="W226" i="9"/>
  <c r="V409" i="7"/>
  <c r="V226" i="9"/>
  <c r="U226" i="9"/>
  <c r="T409" i="7"/>
  <c r="T226" i="9"/>
  <c r="S226" i="9"/>
  <c r="R226" i="9"/>
  <c r="Q226" i="9"/>
  <c r="P226" i="9"/>
  <c r="O226" i="9"/>
  <c r="N226" i="9"/>
  <c r="M226" i="9"/>
  <c r="L226" i="9"/>
  <c r="K226" i="9"/>
  <c r="J226" i="9"/>
  <c r="I408" i="7"/>
  <c r="Z408" i="7"/>
  <c r="Z225" i="9"/>
  <c r="Y225" i="9"/>
  <c r="BR60" i="3"/>
  <c r="E408" i="7"/>
  <c r="X408" i="7"/>
  <c r="X225" i="9"/>
  <c r="BP60" i="3"/>
  <c r="W225" i="9"/>
  <c r="V408" i="7"/>
  <c r="V225" i="9"/>
  <c r="U225" i="9"/>
  <c r="T408" i="7"/>
  <c r="T225" i="9"/>
  <c r="S225" i="9"/>
  <c r="R225" i="9"/>
  <c r="Q225" i="9"/>
  <c r="P225" i="9"/>
  <c r="O225" i="9"/>
  <c r="N225" i="9"/>
  <c r="M225" i="9"/>
  <c r="L225" i="9"/>
  <c r="K225" i="9"/>
  <c r="J225" i="9"/>
  <c r="I563" i="7"/>
  <c r="Z563" i="7"/>
  <c r="Z224" i="9"/>
  <c r="Y224" i="9"/>
  <c r="BR162" i="3"/>
  <c r="E563" i="7"/>
  <c r="X563" i="7"/>
  <c r="X224" i="9"/>
  <c r="BP162" i="3"/>
  <c r="W224" i="9"/>
  <c r="V563" i="7"/>
  <c r="V224" i="9"/>
  <c r="U224" i="9"/>
  <c r="T563" i="7"/>
  <c r="T224" i="9"/>
  <c r="S224" i="9"/>
  <c r="R224" i="9"/>
  <c r="Q224" i="9"/>
  <c r="P224" i="9"/>
  <c r="O224" i="9"/>
  <c r="N224" i="9"/>
  <c r="M224" i="9"/>
  <c r="L224" i="9"/>
  <c r="K224" i="9"/>
  <c r="J224" i="9"/>
  <c r="I562" i="7"/>
  <c r="Z562" i="7"/>
  <c r="Z223" i="9"/>
  <c r="Y223" i="9"/>
  <c r="BR239" i="3"/>
  <c r="E562" i="7"/>
  <c r="X562" i="7"/>
  <c r="X223" i="9"/>
  <c r="BP239" i="3"/>
  <c r="W223" i="9"/>
  <c r="V562" i="7"/>
  <c r="V223" i="9"/>
  <c r="U223" i="9"/>
  <c r="T562" i="7"/>
  <c r="T223" i="9"/>
  <c r="S223" i="9"/>
  <c r="R223" i="9"/>
  <c r="Q223" i="9"/>
  <c r="P223" i="9"/>
  <c r="O223" i="9"/>
  <c r="N223" i="9"/>
  <c r="M223" i="9"/>
  <c r="L223" i="9"/>
  <c r="K223" i="9"/>
  <c r="J223" i="9"/>
  <c r="I407" i="7"/>
  <c r="Z407" i="7"/>
  <c r="Z222" i="9"/>
  <c r="Y222" i="9"/>
  <c r="BR197" i="3"/>
  <c r="E407" i="7"/>
  <c r="X407" i="7"/>
  <c r="X222" i="9"/>
  <c r="BP197" i="3"/>
  <c r="W222" i="9"/>
  <c r="V407" i="7"/>
  <c r="V222" i="9"/>
  <c r="U222" i="9"/>
  <c r="T407" i="7"/>
  <c r="T222" i="9"/>
  <c r="S222" i="9"/>
  <c r="R222" i="9"/>
  <c r="Q222" i="9"/>
  <c r="P222" i="9"/>
  <c r="O222" i="9"/>
  <c r="N222" i="9"/>
  <c r="M222" i="9"/>
  <c r="L222" i="9"/>
  <c r="K222" i="9"/>
  <c r="J222" i="9"/>
  <c r="I406" i="7"/>
  <c r="Z406" i="7"/>
  <c r="Z221" i="9"/>
  <c r="Y221" i="9"/>
  <c r="BR466" i="3"/>
  <c r="E406" i="7"/>
  <c r="X406" i="7"/>
  <c r="X221" i="9"/>
  <c r="BP466" i="3"/>
  <c r="W221" i="9"/>
  <c r="V406" i="7"/>
  <c r="V221" i="9"/>
  <c r="U221" i="9"/>
  <c r="T406" i="7"/>
  <c r="T221" i="9"/>
  <c r="S221" i="9"/>
  <c r="R221" i="9"/>
  <c r="Q221" i="9"/>
  <c r="P221" i="9"/>
  <c r="O221" i="9"/>
  <c r="N221" i="9"/>
  <c r="M221" i="9"/>
  <c r="L221" i="9"/>
  <c r="K221" i="9"/>
  <c r="J221" i="9"/>
  <c r="I405" i="7"/>
  <c r="Z405" i="7"/>
  <c r="Z220" i="9"/>
  <c r="Y220" i="9"/>
  <c r="BR458" i="3"/>
  <c r="E405" i="7"/>
  <c r="X405" i="7"/>
  <c r="X220" i="9"/>
  <c r="BP458" i="3"/>
  <c r="W220" i="9"/>
  <c r="V405" i="7"/>
  <c r="V220" i="9"/>
  <c r="U220" i="9"/>
  <c r="T405" i="7"/>
  <c r="T220" i="9"/>
  <c r="S220" i="9"/>
  <c r="R220" i="9"/>
  <c r="Q220" i="9"/>
  <c r="P220" i="9"/>
  <c r="O220" i="9"/>
  <c r="N220" i="9"/>
  <c r="M220" i="9"/>
  <c r="L220" i="9"/>
  <c r="K220" i="9"/>
  <c r="J220" i="9"/>
  <c r="I202" i="7"/>
  <c r="Z202" i="7"/>
  <c r="Z219" i="9"/>
  <c r="Y219" i="9"/>
  <c r="BR279" i="3"/>
  <c r="E202" i="7"/>
  <c r="X202" i="7"/>
  <c r="X219" i="9"/>
  <c r="BP279" i="3"/>
  <c r="W219" i="9"/>
  <c r="V202" i="7"/>
  <c r="V219" i="9"/>
  <c r="U219" i="9"/>
  <c r="T202" i="7"/>
  <c r="T219" i="9"/>
  <c r="S219" i="9"/>
  <c r="R219" i="9"/>
  <c r="Q219" i="9"/>
  <c r="P219" i="9"/>
  <c r="O219" i="9"/>
  <c r="N219" i="9"/>
  <c r="M219" i="9"/>
  <c r="L219" i="9"/>
  <c r="K219" i="9"/>
  <c r="J219" i="9"/>
  <c r="I404" i="7"/>
  <c r="Z404" i="7"/>
  <c r="Z218" i="9"/>
  <c r="Y218" i="9"/>
  <c r="BR292" i="3"/>
  <c r="E404" i="7"/>
  <c r="X404" i="7"/>
  <c r="X218" i="9"/>
  <c r="BP292" i="3"/>
  <c r="W218" i="9"/>
  <c r="V404" i="7"/>
  <c r="V218" i="9"/>
  <c r="U218" i="9"/>
  <c r="T404" i="7"/>
  <c r="T218" i="9"/>
  <c r="S218" i="9"/>
  <c r="R218" i="9"/>
  <c r="Q218" i="9"/>
  <c r="P218" i="9"/>
  <c r="O218" i="9"/>
  <c r="N218" i="9"/>
  <c r="M218" i="9"/>
  <c r="L218" i="9"/>
  <c r="K218" i="9"/>
  <c r="J218" i="9"/>
  <c r="I201" i="7"/>
  <c r="Z201" i="7"/>
  <c r="Z217" i="9"/>
  <c r="Y217" i="9"/>
  <c r="BR123" i="3"/>
  <c r="E201" i="7"/>
  <c r="X201" i="7"/>
  <c r="X217" i="9"/>
  <c r="BP123" i="3"/>
  <c r="W217" i="9"/>
  <c r="V201" i="7"/>
  <c r="V217" i="9"/>
  <c r="U217" i="9"/>
  <c r="T201" i="7"/>
  <c r="T217" i="9"/>
  <c r="S217" i="9"/>
  <c r="R217" i="9"/>
  <c r="Q217" i="9"/>
  <c r="P217" i="9"/>
  <c r="O217" i="9"/>
  <c r="N217" i="9"/>
  <c r="M217" i="9"/>
  <c r="L217" i="9"/>
  <c r="K217" i="9"/>
  <c r="J217" i="9"/>
  <c r="I286" i="7"/>
  <c r="Z286" i="7"/>
  <c r="Z216" i="9"/>
  <c r="Y216" i="9"/>
  <c r="BR86" i="3"/>
  <c r="E286" i="7"/>
  <c r="X286" i="7"/>
  <c r="X216" i="9"/>
  <c r="BP86" i="3"/>
  <c r="W216" i="9"/>
  <c r="V286" i="7"/>
  <c r="V216" i="9"/>
  <c r="U216" i="9"/>
  <c r="T286" i="7"/>
  <c r="T216" i="9"/>
  <c r="S216" i="9"/>
  <c r="R216" i="9"/>
  <c r="Q216" i="9"/>
  <c r="P216" i="9"/>
  <c r="O216" i="9"/>
  <c r="N216" i="9"/>
  <c r="M216" i="9"/>
  <c r="L216" i="9"/>
  <c r="K216" i="9"/>
  <c r="J216" i="9"/>
  <c r="I403" i="7"/>
  <c r="Z403" i="7"/>
  <c r="Z215" i="9"/>
  <c r="Y215" i="9"/>
  <c r="BR234" i="3"/>
  <c r="E403" i="7"/>
  <c r="X403" i="7"/>
  <c r="X215" i="9"/>
  <c r="BP234" i="3"/>
  <c r="W215" i="9"/>
  <c r="V403" i="7"/>
  <c r="V215" i="9"/>
  <c r="U215" i="9"/>
  <c r="T403" i="7"/>
  <c r="T215" i="9"/>
  <c r="S215" i="9"/>
  <c r="R215" i="9"/>
  <c r="Q215" i="9"/>
  <c r="P215" i="9"/>
  <c r="O215" i="9"/>
  <c r="N215" i="9"/>
  <c r="M215" i="9"/>
  <c r="L215" i="9"/>
  <c r="K215" i="9"/>
  <c r="J215" i="9"/>
  <c r="I161" i="7"/>
  <c r="Z161" i="7"/>
  <c r="Z214" i="9"/>
  <c r="Y214" i="9"/>
  <c r="BR335" i="3"/>
  <c r="E161" i="7"/>
  <c r="X161" i="7"/>
  <c r="X214" i="9"/>
  <c r="BP335" i="3"/>
  <c r="W214" i="9"/>
  <c r="V161" i="7"/>
  <c r="V214" i="9"/>
  <c r="U214" i="9"/>
  <c r="T161" i="7"/>
  <c r="T214" i="9"/>
  <c r="S214" i="9"/>
  <c r="R214" i="9"/>
  <c r="Q214" i="9"/>
  <c r="P214" i="9"/>
  <c r="O214" i="9"/>
  <c r="N214" i="9"/>
  <c r="M214" i="9"/>
  <c r="L214" i="9"/>
  <c r="K214" i="9"/>
  <c r="J214" i="9"/>
  <c r="I402" i="7"/>
  <c r="Z402" i="7"/>
  <c r="Z213" i="9"/>
  <c r="Y213" i="9"/>
  <c r="BR157" i="3"/>
  <c r="E402" i="7"/>
  <c r="X402" i="7"/>
  <c r="X213" i="9"/>
  <c r="BP157" i="3"/>
  <c r="W213" i="9"/>
  <c r="V402" i="7"/>
  <c r="V213" i="9"/>
  <c r="U213" i="9"/>
  <c r="T402" i="7"/>
  <c r="T213" i="9"/>
  <c r="S213" i="9"/>
  <c r="R213" i="9"/>
  <c r="Q213" i="9"/>
  <c r="P213" i="9"/>
  <c r="O213" i="9"/>
  <c r="N213" i="9"/>
  <c r="M213" i="9"/>
  <c r="L213" i="9"/>
  <c r="K213" i="9"/>
  <c r="J213" i="9"/>
  <c r="I401" i="7"/>
  <c r="Z401" i="7"/>
  <c r="Z212" i="9"/>
  <c r="Y212" i="9"/>
  <c r="BR313" i="3"/>
  <c r="E401" i="7"/>
  <c r="X401" i="7"/>
  <c r="X212" i="9"/>
  <c r="BP313" i="3"/>
  <c r="W212" i="9"/>
  <c r="V401" i="7"/>
  <c r="V212" i="9"/>
  <c r="U212" i="9"/>
  <c r="T401" i="7"/>
  <c r="T212" i="9"/>
  <c r="S212" i="9"/>
  <c r="R212" i="9"/>
  <c r="Q212" i="9"/>
  <c r="P212" i="9"/>
  <c r="O212" i="9"/>
  <c r="N212" i="9"/>
  <c r="M212" i="9"/>
  <c r="L212" i="9"/>
  <c r="K212" i="9"/>
  <c r="J212" i="9"/>
  <c r="I400" i="7"/>
  <c r="Z400" i="7"/>
  <c r="Z211" i="9"/>
  <c r="Y211" i="9"/>
  <c r="BR225" i="3"/>
  <c r="E400" i="7"/>
  <c r="X400" i="7"/>
  <c r="X211" i="9"/>
  <c r="BP225" i="3"/>
  <c r="W211" i="9"/>
  <c r="V400" i="7"/>
  <c r="V211" i="9"/>
  <c r="U211" i="9"/>
  <c r="T400" i="7"/>
  <c r="T211" i="9"/>
  <c r="S211" i="9"/>
  <c r="R211" i="9"/>
  <c r="Q211" i="9"/>
  <c r="P211" i="9"/>
  <c r="O211" i="9"/>
  <c r="N211" i="9"/>
  <c r="M211" i="9"/>
  <c r="L211" i="9"/>
  <c r="K211" i="9"/>
  <c r="J211" i="9"/>
  <c r="I160" i="7"/>
  <c r="Z160" i="7"/>
  <c r="Z210" i="9"/>
  <c r="Y210" i="9"/>
  <c r="BR387" i="3"/>
  <c r="E160" i="7"/>
  <c r="X160" i="7"/>
  <c r="X210" i="9"/>
  <c r="BP387" i="3"/>
  <c r="W210" i="9"/>
  <c r="V160" i="7"/>
  <c r="V210" i="9"/>
  <c r="U210" i="9"/>
  <c r="T160" i="7"/>
  <c r="T210" i="9"/>
  <c r="S210" i="9"/>
  <c r="R210" i="9"/>
  <c r="Q210" i="9"/>
  <c r="P210" i="9"/>
  <c r="O210" i="9"/>
  <c r="N210" i="9"/>
  <c r="M210" i="9"/>
  <c r="L210" i="9"/>
  <c r="K210" i="9"/>
  <c r="J210" i="9"/>
  <c r="I561" i="7"/>
  <c r="Z561" i="7"/>
  <c r="Z209" i="9"/>
  <c r="Y209" i="9"/>
  <c r="BR38" i="3"/>
  <c r="E561" i="7"/>
  <c r="X561" i="7"/>
  <c r="X209" i="9"/>
  <c r="BP38" i="3"/>
  <c r="W209" i="9"/>
  <c r="V561" i="7"/>
  <c r="V209" i="9"/>
  <c r="U209" i="9"/>
  <c r="T561" i="7"/>
  <c r="T209" i="9"/>
  <c r="S209" i="9"/>
  <c r="R209" i="9"/>
  <c r="Q209" i="9"/>
  <c r="P209" i="9"/>
  <c r="O209" i="9"/>
  <c r="N209" i="9"/>
  <c r="M209" i="9"/>
  <c r="L209" i="9"/>
  <c r="K209" i="9"/>
  <c r="J209" i="9"/>
  <c r="I560" i="7"/>
  <c r="Z560" i="7"/>
  <c r="Z208" i="9"/>
  <c r="Y208" i="9"/>
  <c r="BR61" i="3"/>
  <c r="E560" i="7"/>
  <c r="X560" i="7"/>
  <c r="X208" i="9"/>
  <c r="BP61" i="3"/>
  <c r="W208" i="9"/>
  <c r="V560" i="7"/>
  <c r="V208" i="9"/>
  <c r="U208" i="9"/>
  <c r="T560" i="7"/>
  <c r="T208" i="9"/>
  <c r="S208" i="9"/>
  <c r="R208" i="9"/>
  <c r="Q208" i="9"/>
  <c r="P208" i="9"/>
  <c r="O208" i="9"/>
  <c r="N208" i="9"/>
  <c r="M208" i="9"/>
  <c r="L208" i="9"/>
  <c r="K208" i="9"/>
  <c r="J208" i="9"/>
  <c r="I559" i="7"/>
  <c r="Z559" i="7"/>
  <c r="Z207" i="9"/>
  <c r="Y207" i="9"/>
  <c r="BR72" i="3"/>
  <c r="E559" i="7"/>
  <c r="X559" i="7"/>
  <c r="X207" i="9"/>
  <c r="BP72" i="3"/>
  <c r="W207" i="9"/>
  <c r="V559" i="7"/>
  <c r="V207" i="9"/>
  <c r="U207" i="9"/>
  <c r="T559" i="7"/>
  <c r="T207" i="9"/>
  <c r="S207" i="9"/>
  <c r="R207" i="9"/>
  <c r="Q207" i="9"/>
  <c r="P207" i="9"/>
  <c r="O207" i="9"/>
  <c r="N207" i="9"/>
  <c r="M207" i="9"/>
  <c r="L207" i="9"/>
  <c r="K207" i="9"/>
  <c r="J207" i="9"/>
  <c r="I200" i="7"/>
  <c r="Z200" i="7"/>
  <c r="Z206" i="9"/>
  <c r="Y206" i="9"/>
  <c r="BR143" i="3"/>
  <c r="E200" i="7"/>
  <c r="X200" i="7"/>
  <c r="X206" i="9"/>
  <c r="BP143" i="3"/>
  <c r="W206" i="9"/>
  <c r="V200" i="7"/>
  <c r="V206" i="9"/>
  <c r="U206" i="9"/>
  <c r="T200" i="7"/>
  <c r="T206" i="9"/>
  <c r="S206" i="9"/>
  <c r="R206" i="9"/>
  <c r="Q206" i="9"/>
  <c r="P206" i="9"/>
  <c r="O206" i="9"/>
  <c r="N206" i="9"/>
  <c r="M206" i="9"/>
  <c r="L206" i="9"/>
  <c r="K206" i="9"/>
  <c r="J206" i="9"/>
  <c r="I308" i="7"/>
  <c r="Z308" i="7"/>
  <c r="Z205" i="9"/>
  <c r="Y205" i="9"/>
  <c r="BR53" i="3"/>
  <c r="E308" i="7"/>
  <c r="X308" i="7"/>
  <c r="X205" i="9"/>
  <c r="BP53" i="3"/>
  <c r="W205" i="9"/>
  <c r="V308" i="7"/>
  <c r="V205" i="9"/>
  <c r="U205" i="9"/>
  <c r="T308" i="7"/>
  <c r="T205" i="9"/>
  <c r="S205" i="9"/>
  <c r="R205" i="9"/>
  <c r="Q205" i="9"/>
  <c r="P205" i="9"/>
  <c r="O205" i="9"/>
  <c r="N205" i="9"/>
  <c r="M205" i="9"/>
  <c r="L205" i="9"/>
  <c r="K205" i="9"/>
  <c r="J205" i="9"/>
  <c r="I74" i="7"/>
  <c r="Z74" i="7"/>
  <c r="Z204" i="9"/>
  <c r="Y204" i="9"/>
  <c r="BR124" i="3"/>
  <c r="E74" i="7"/>
  <c r="X74" i="7"/>
  <c r="X204" i="9"/>
  <c r="BP124" i="3"/>
  <c r="W204" i="9"/>
  <c r="V74" i="7"/>
  <c r="V204" i="9"/>
  <c r="U204" i="9"/>
  <c r="T74" i="7"/>
  <c r="T204" i="9"/>
  <c r="S204" i="9"/>
  <c r="R204" i="9"/>
  <c r="Q204" i="9"/>
  <c r="P204" i="9"/>
  <c r="O204" i="9"/>
  <c r="N204" i="9"/>
  <c r="M204" i="9"/>
  <c r="L204" i="9"/>
  <c r="K204" i="9"/>
  <c r="J204" i="9"/>
  <c r="I73" i="7"/>
  <c r="Z73" i="7"/>
  <c r="Z203" i="9"/>
  <c r="Y203" i="9"/>
  <c r="BR235" i="3"/>
  <c r="E73" i="7"/>
  <c r="X73" i="7"/>
  <c r="X203" i="9"/>
  <c r="BP235" i="3"/>
  <c r="W203" i="9"/>
  <c r="V73" i="7"/>
  <c r="V203" i="9"/>
  <c r="U203" i="9"/>
  <c r="T73" i="7"/>
  <c r="T203" i="9"/>
  <c r="S203" i="9"/>
  <c r="R203" i="9"/>
  <c r="Q203" i="9"/>
  <c r="P203" i="9"/>
  <c r="O203" i="9"/>
  <c r="N203" i="9"/>
  <c r="M203" i="9"/>
  <c r="L203" i="9"/>
  <c r="K203" i="9"/>
  <c r="J203" i="9"/>
  <c r="I558" i="7"/>
  <c r="Z558" i="7"/>
  <c r="Z202" i="9"/>
  <c r="Y202" i="9"/>
  <c r="BR135" i="3"/>
  <c r="E558" i="7"/>
  <c r="X558" i="7"/>
  <c r="X202" i="9"/>
  <c r="BP135" i="3"/>
  <c r="W202" i="9"/>
  <c r="V558" i="7"/>
  <c r="V202" i="9"/>
  <c r="U202" i="9"/>
  <c r="T558" i="7"/>
  <c r="T202" i="9"/>
  <c r="S202" i="9"/>
  <c r="R202" i="9"/>
  <c r="Q202" i="9"/>
  <c r="P202" i="9"/>
  <c r="O202" i="9"/>
  <c r="N202" i="9"/>
  <c r="M202" i="9"/>
  <c r="L202" i="9"/>
  <c r="K202" i="9"/>
  <c r="J202" i="9"/>
  <c r="I37" i="7"/>
  <c r="Z37" i="7"/>
  <c r="Z201" i="9"/>
  <c r="Y201" i="9"/>
  <c r="BR296" i="3"/>
  <c r="E37" i="7"/>
  <c r="X37" i="7"/>
  <c r="X201" i="9"/>
  <c r="BP296" i="3"/>
  <c r="W201" i="9"/>
  <c r="V37" i="7"/>
  <c r="V201" i="9"/>
  <c r="U201" i="9"/>
  <c r="T37" i="7"/>
  <c r="T201" i="9"/>
  <c r="S201" i="9"/>
  <c r="R201" i="9"/>
  <c r="Q201" i="9"/>
  <c r="P201" i="9"/>
  <c r="O201" i="9"/>
  <c r="N201" i="9"/>
  <c r="M201" i="9"/>
  <c r="L201" i="9"/>
  <c r="K201" i="9"/>
  <c r="J201" i="9"/>
  <c r="I399" i="7"/>
  <c r="Z399" i="7"/>
  <c r="Z200" i="9"/>
  <c r="Y200" i="9"/>
  <c r="BR23" i="3"/>
  <c r="E399" i="7"/>
  <c r="X399" i="7"/>
  <c r="X200" i="9"/>
  <c r="BP23" i="3"/>
  <c r="W200" i="9"/>
  <c r="V399" i="7"/>
  <c r="V200" i="9"/>
  <c r="U200" i="9"/>
  <c r="T399" i="7"/>
  <c r="T200" i="9"/>
  <c r="S200" i="9"/>
  <c r="R200" i="9"/>
  <c r="Q200" i="9"/>
  <c r="P200" i="9"/>
  <c r="O200" i="9"/>
  <c r="N200" i="9"/>
  <c r="M200" i="9"/>
  <c r="L200" i="9"/>
  <c r="K200" i="9"/>
  <c r="J200" i="9"/>
  <c r="I398" i="7"/>
  <c r="Z398" i="7"/>
  <c r="Z199" i="9"/>
  <c r="Y199" i="9"/>
  <c r="BR101" i="3"/>
  <c r="E398" i="7"/>
  <c r="X398" i="7"/>
  <c r="X199" i="9"/>
  <c r="BP101" i="3"/>
  <c r="W199" i="9"/>
  <c r="V398" i="7"/>
  <c r="V199" i="9"/>
  <c r="U199" i="9"/>
  <c r="T398" i="7"/>
  <c r="T199" i="9"/>
  <c r="S199" i="9"/>
  <c r="R199" i="9"/>
  <c r="Q199" i="9"/>
  <c r="P199" i="9"/>
  <c r="O199" i="9"/>
  <c r="N199" i="9"/>
  <c r="M199" i="9"/>
  <c r="L199" i="9"/>
  <c r="K199" i="9"/>
  <c r="J199" i="9"/>
  <c r="I36" i="7"/>
  <c r="Z36" i="7"/>
  <c r="Z198" i="9"/>
  <c r="Y198" i="9"/>
  <c r="BR199" i="3"/>
  <c r="E36" i="7"/>
  <c r="X36" i="7"/>
  <c r="X198" i="9"/>
  <c r="BP199" i="3"/>
  <c r="W198" i="9"/>
  <c r="V198" i="9"/>
  <c r="U198" i="9"/>
  <c r="T198" i="9"/>
  <c r="S198" i="9"/>
  <c r="R198" i="9"/>
  <c r="Q198" i="9"/>
  <c r="P198" i="9"/>
  <c r="O198" i="9"/>
  <c r="N198" i="9"/>
  <c r="M198" i="9"/>
  <c r="L198" i="9"/>
  <c r="K198" i="9"/>
  <c r="J198" i="9"/>
  <c r="I356" i="7"/>
  <c r="Z356" i="7"/>
  <c r="Z197" i="9"/>
  <c r="Y197" i="9"/>
  <c r="BR67" i="3"/>
  <c r="E356" i="7"/>
  <c r="X356" i="7"/>
  <c r="X197" i="9"/>
  <c r="BP67" i="3"/>
  <c r="W197" i="9"/>
  <c r="V356" i="7"/>
  <c r="V197" i="9"/>
  <c r="U197" i="9"/>
  <c r="T356" i="7"/>
  <c r="T197" i="9"/>
  <c r="S197" i="9"/>
  <c r="R197" i="9"/>
  <c r="Q197" i="9"/>
  <c r="P197" i="9"/>
  <c r="O197" i="9"/>
  <c r="N197" i="9"/>
  <c r="M197" i="9"/>
  <c r="L197" i="9"/>
  <c r="K197" i="9"/>
  <c r="J197" i="9"/>
  <c r="I35" i="7"/>
  <c r="Z35" i="7"/>
  <c r="Z196" i="9"/>
  <c r="Y196" i="9"/>
  <c r="BR357" i="3"/>
  <c r="E35" i="7"/>
  <c r="X35" i="7"/>
  <c r="X196" i="9"/>
  <c r="BP357" i="3"/>
  <c r="W196" i="9"/>
  <c r="V35" i="7"/>
  <c r="V196" i="9"/>
  <c r="U196" i="9"/>
  <c r="T35" i="7"/>
  <c r="T196" i="9"/>
  <c r="S196" i="9"/>
  <c r="R196" i="9"/>
  <c r="Q196" i="9"/>
  <c r="P196" i="9"/>
  <c r="O196" i="9"/>
  <c r="N196" i="9"/>
  <c r="M196" i="9"/>
  <c r="L196" i="9"/>
  <c r="K196" i="9"/>
  <c r="J196" i="9"/>
  <c r="I397" i="7"/>
  <c r="Z397" i="7"/>
  <c r="Z195" i="9"/>
  <c r="Y195" i="9"/>
  <c r="BR103" i="3"/>
  <c r="E397" i="7"/>
  <c r="X397" i="7"/>
  <c r="X195" i="9"/>
  <c r="BP103" i="3"/>
  <c r="W195" i="9"/>
  <c r="V397" i="7"/>
  <c r="V195" i="9"/>
  <c r="U195" i="9"/>
  <c r="T397" i="7"/>
  <c r="T195" i="9"/>
  <c r="S195" i="9"/>
  <c r="R195" i="9"/>
  <c r="Q195" i="9"/>
  <c r="P195" i="9"/>
  <c r="O195" i="9"/>
  <c r="N195" i="9"/>
  <c r="M195" i="9"/>
  <c r="L195" i="9"/>
  <c r="K195" i="9"/>
  <c r="J195" i="9"/>
  <c r="I307" i="7"/>
  <c r="Z307" i="7"/>
  <c r="Z194" i="9"/>
  <c r="Y194" i="9"/>
  <c r="BR93" i="3"/>
  <c r="E307" i="7"/>
  <c r="X307" i="7"/>
  <c r="X194" i="9"/>
  <c r="BP93" i="3"/>
  <c r="W194" i="9"/>
  <c r="V307" i="7"/>
  <c r="V194" i="9"/>
  <c r="U194" i="9"/>
  <c r="T307" i="7"/>
  <c r="T194" i="9"/>
  <c r="S194" i="9"/>
  <c r="R194" i="9"/>
  <c r="Q194" i="9"/>
  <c r="P194" i="9"/>
  <c r="O194" i="9"/>
  <c r="N194" i="9"/>
  <c r="M194" i="9"/>
  <c r="L194" i="9"/>
  <c r="K194" i="9"/>
  <c r="J194" i="9"/>
  <c r="I72" i="7"/>
  <c r="Z72" i="7"/>
  <c r="Z193" i="9"/>
  <c r="Y193" i="9"/>
  <c r="BR63" i="3"/>
  <c r="E72" i="7"/>
  <c r="X72" i="7"/>
  <c r="X193" i="9"/>
  <c r="BP63" i="3"/>
  <c r="W193" i="9"/>
  <c r="V72" i="7"/>
  <c r="V193" i="9"/>
  <c r="U193" i="9"/>
  <c r="T72" i="7"/>
  <c r="T193" i="9"/>
  <c r="S193" i="9"/>
  <c r="R193" i="9"/>
  <c r="Q193" i="9"/>
  <c r="P193" i="9"/>
  <c r="O193" i="9"/>
  <c r="N193" i="9"/>
  <c r="M193" i="9"/>
  <c r="L193" i="9"/>
  <c r="K193" i="9"/>
  <c r="J193" i="9"/>
  <c r="I34" i="7"/>
  <c r="Z34" i="7"/>
  <c r="Z192" i="9"/>
  <c r="Y192" i="9"/>
  <c r="BR251" i="3"/>
  <c r="E34" i="7"/>
  <c r="X34" i="7"/>
  <c r="X192" i="9"/>
  <c r="BP251" i="3"/>
  <c r="W192" i="9"/>
  <c r="V34" i="7"/>
  <c r="V192" i="9"/>
  <c r="U192" i="9"/>
  <c r="T34" i="7"/>
  <c r="T192" i="9"/>
  <c r="S192" i="9"/>
  <c r="R192" i="9"/>
  <c r="Q192" i="9"/>
  <c r="P192" i="9"/>
  <c r="O192" i="9"/>
  <c r="N192" i="9"/>
  <c r="M192" i="9"/>
  <c r="L192" i="9"/>
  <c r="K192" i="9"/>
  <c r="J192" i="9"/>
  <c r="I33" i="7"/>
  <c r="Z33" i="7"/>
  <c r="Z191" i="9"/>
  <c r="Y191" i="9"/>
  <c r="BR241" i="3"/>
  <c r="E33" i="7"/>
  <c r="X33" i="7"/>
  <c r="X191" i="9"/>
  <c r="BP241" i="3"/>
  <c r="W191" i="9"/>
  <c r="V33" i="7"/>
  <c r="V191" i="9"/>
  <c r="U191" i="9"/>
  <c r="T33" i="7"/>
  <c r="T191" i="9"/>
  <c r="S191" i="9"/>
  <c r="R191" i="9"/>
  <c r="Q191" i="9"/>
  <c r="P191" i="9"/>
  <c r="O191" i="9"/>
  <c r="N191" i="9"/>
  <c r="M191" i="9"/>
  <c r="L191" i="9"/>
  <c r="K191" i="9"/>
  <c r="J191" i="9"/>
  <c r="I557" i="7"/>
  <c r="Z557" i="7"/>
  <c r="Z190" i="9"/>
  <c r="Y190" i="9"/>
  <c r="BR280" i="3"/>
  <c r="E557" i="7"/>
  <c r="X557" i="7"/>
  <c r="X190" i="9"/>
  <c r="BP280" i="3"/>
  <c r="W190" i="9"/>
  <c r="V557" i="7"/>
  <c r="V190" i="9"/>
  <c r="U190" i="9"/>
  <c r="T557" i="7"/>
  <c r="T190" i="9"/>
  <c r="S190" i="9"/>
  <c r="R190" i="9"/>
  <c r="Q190" i="9"/>
  <c r="P190" i="9"/>
  <c r="O190" i="9"/>
  <c r="N190" i="9"/>
  <c r="M190" i="9"/>
  <c r="L190" i="9"/>
  <c r="K190" i="9"/>
  <c r="J190" i="9"/>
  <c r="I556" i="7"/>
  <c r="Z556" i="7"/>
  <c r="Z189" i="9"/>
  <c r="Y189" i="9"/>
  <c r="BR311" i="3"/>
  <c r="E556" i="7"/>
  <c r="X556" i="7"/>
  <c r="X189" i="9"/>
  <c r="BP311" i="3"/>
  <c r="W189" i="9"/>
  <c r="V556" i="7"/>
  <c r="V189" i="9"/>
  <c r="U189" i="9"/>
  <c r="T556" i="7"/>
  <c r="T189" i="9"/>
  <c r="S189" i="9"/>
  <c r="R189" i="9"/>
  <c r="Q189" i="9"/>
  <c r="P189" i="9"/>
  <c r="O189" i="9"/>
  <c r="N189" i="9"/>
  <c r="M189" i="9"/>
  <c r="L189" i="9"/>
  <c r="K189" i="9"/>
  <c r="J189" i="9"/>
  <c r="I396" i="7"/>
  <c r="Z396" i="7"/>
  <c r="Z188" i="9"/>
  <c r="Y188" i="9"/>
  <c r="BR173" i="3"/>
  <c r="E396" i="7"/>
  <c r="X396" i="7"/>
  <c r="X188" i="9"/>
  <c r="BP173" i="3"/>
  <c r="W188" i="9"/>
  <c r="V396" i="7"/>
  <c r="V188" i="9"/>
  <c r="U188" i="9"/>
  <c r="T396" i="7"/>
  <c r="T188" i="9"/>
  <c r="S188" i="9"/>
  <c r="R188" i="9"/>
  <c r="Q188" i="9"/>
  <c r="P188" i="9"/>
  <c r="O188" i="9"/>
  <c r="N188" i="9"/>
  <c r="M188" i="9"/>
  <c r="L188" i="9"/>
  <c r="K188" i="9"/>
  <c r="J188" i="9"/>
  <c r="I395" i="7"/>
  <c r="Z395" i="7"/>
  <c r="Z187" i="9"/>
  <c r="Y187" i="9"/>
  <c r="BR79" i="3"/>
  <c r="E395" i="7"/>
  <c r="X395" i="7"/>
  <c r="X187" i="9"/>
  <c r="BP79" i="3"/>
  <c r="W187" i="9"/>
  <c r="V395" i="7"/>
  <c r="V187" i="9"/>
  <c r="U187" i="9"/>
  <c r="T395" i="7"/>
  <c r="T187" i="9"/>
  <c r="S187" i="9"/>
  <c r="R187" i="9"/>
  <c r="Q187" i="9"/>
  <c r="P187" i="9"/>
  <c r="O187" i="9"/>
  <c r="N187" i="9"/>
  <c r="M187" i="9"/>
  <c r="L187" i="9"/>
  <c r="K187" i="9"/>
  <c r="J187" i="9"/>
  <c r="I394" i="7"/>
  <c r="Z394" i="7"/>
  <c r="Z186" i="9"/>
  <c r="Y186" i="9"/>
  <c r="BR113" i="3"/>
  <c r="E394" i="7"/>
  <c r="X394" i="7"/>
  <c r="X186" i="9"/>
  <c r="BP113" i="3"/>
  <c r="W186" i="9"/>
  <c r="V394" i="7"/>
  <c r="V186" i="9"/>
  <c r="U186" i="9"/>
  <c r="T394" i="7"/>
  <c r="T186" i="9"/>
  <c r="S186" i="9"/>
  <c r="R186" i="9"/>
  <c r="Q186" i="9"/>
  <c r="P186" i="9"/>
  <c r="O186" i="9"/>
  <c r="N186" i="9"/>
  <c r="M186" i="9"/>
  <c r="L186" i="9"/>
  <c r="K186" i="9"/>
  <c r="J186" i="9"/>
  <c r="I393" i="7"/>
  <c r="Z393" i="7"/>
  <c r="Z185" i="9"/>
  <c r="Y185" i="9"/>
  <c r="BR96" i="3"/>
  <c r="E393" i="7"/>
  <c r="X393" i="7"/>
  <c r="X185" i="9"/>
  <c r="BP96" i="3"/>
  <c r="W185" i="9"/>
  <c r="V393" i="7"/>
  <c r="V185" i="9"/>
  <c r="U185" i="9"/>
  <c r="T393" i="7"/>
  <c r="T185" i="9"/>
  <c r="S185" i="9"/>
  <c r="R185" i="9"/>
  <c r="Q185" i="9"/>
  <c r="P185" i="9"/>
  <c r="O185" i="9"/>
  <c r="N185" i="9"/>
  <c r="M185" i="9"/>
  <c r="L185" i="9"/>
  <c r="K185" i="9"/>
  <c r="J185" i="9"/>
  <c r="I555" i="7"/>
  <c r="Z555" i="7"/>
  <c r="Z184" i="9"/>
  <c r="Y184" i="9"/>
  <c r="BR394" i="3"/>
  <c r="E555" i="7"/>
  <c r="X555" i="7"/>
  <c r="X184" i="9"/>
  <c r="BP394" i="3"/>
  <c r="W184" i="9"/>
  <c r="V555" i="7"/>
  <c r="V184" i="9"/>
  <c r="U184" i="9"/>
  <c r="T555" i="7"/>
  <c r="T184" i="9"/>
  <c r="S184" i="9"/>
  <c r="R184" i="9"/>
  <c r="Q184" i="9"/>
  <c r="P184" i="9"/>
  <c r="O184" i="9"/>
  <c r="N184" i="9"/>
  <c r="M184" i="9"/>
  <c r="L184" i="9"/>
  <c r="K184" i="9"/>
  <c r="J184" i="9"/>
  <c r="I554" i="7"/>
  <c r="Z554" i="7"/>
  <c r="Z183" i="9"/>
  <c r="Y183" i="9"/>
  <c r="BR77" i="3"/>
  <c r="E554" i="7"/>
  <c r="X554" i="7"/>
  <c r="X183" i="9"/>
  <c r="BP77" i="3"/>
  <c r="W183" i="9"/>
  <c r="V554" i="7"/>
  <c r="V183" i="9"/>
  <c r="U183" i="9"/>
  <c r="T554" i="7"/>
  <c r="T183" i="9"/>
  <c r="S183" i="9"/>
  <c r="R183" i="9"/>
  <c r="Q183" i="9"/>
  <c r="P183" i="9"/>
  <c r="O183" i="9"/>
  <c r="N183" i="9"/>
  <c r="M183" i="9"/>
  <c r="L183" i="9"/>
  <c r="K183" i="9"/>
  <c r="J183" i="9"/>
  <c r="I553" i="7"/>
  <c r="Z553" i="7"/>
  <c r="Z182" i="9"/>
  <c r="Y182" i="9"/>
  <c r="BR317" i="3"/>
  <c r="E553" i="7"/>
  <c r="X553" i="7"/>
  <c r="X182" i="9"/>
  <c r="BP317" i="3"/>
  <c r="W182" i="9"/>
  <c r="V553" i="7"/>
  <c r="V182" i="9"/>
  <c r="U182" i="9"/>
  <c r="T553" i="7"/>
  <c r="T182" i="9"/>
  <c r="S182" i="9"/>
  <c r="R182" i="9"/>
  <c r="Q182" i="9"/>
  <c r="P182" i="9"/>
  <c r="O182" i="9"/>
  <c r="N182" i="9"/>
  <c r="M182" i="9"/>
  <c r="L182" i="9"/>
  <c r="K182" i="9"/>
  <c r="J182" i="9"/>
  <c r="I552" i="7"/>
  <c r="Z552" i="7"/>
  <c r="Z181" i="9"/>
  <c r="Y181" i="9"/>
  <c r="BR73" i="3"/>
  <c r="E552" i="7"/>
  <c r="X552" i="7"/>
  <c r="X181" i="9"/>
  <c r="BP73" i="3"/>
  <c r="W181" i="9"/>
  <c r="V552" i="7"/>
  <c r="V181" i="9"/>
  <c r="U181" i="9"/>
  <c r="T552" i="7"/>
  <c r="T181" i="9"/>
  <c r="S181" i="9"/>
  <c r="R181" i="9"/>
  <c r="Q181" i="9"/>
  <c r="P181" i="9"/>
  <c r="O181" i="9"/>
  <c r="N181" i="9"/>
  <c r="M181" i="9"/>
  <c r="L181" i="9"/>
  <c r="K181" i="9"/>
  <c r="J181" i="9"/>
  <c r="I551" i="7"/>
  <c r="Z551" i="7"/>
  <c r="Z180" i="9"/>
  <c r="Y180" i="9"/>
  <c r="BR352" i="3"/>
  <c r="E551" i="7"/>
  <c r="X551" i="7"/>
  <c r="X180" i="9"/>
  <c r="BP352" i="3"/>
  <c r="W180" i="9"/>
  <c r="V551" i="7"/>
  <c r="V180" i="9"/>
  <c r="U180" i="9"/>
  <c r="T551" i="7"/>
  <c r="T180" i="9"/>
  <c r="S180" i="9"/>
  <c r="R180" i="9"/>
  <c r="Q180" i="9"/>
  <c r="P180" i="9"/>
  <c r="O180" i="9"/>
  <c r="N180" i="9"/>
  <c r="M180" i="9"/>
  <c r="L180" i="9"/>
  <c r="K180" i="9"/>
  <c r="J180" i="9"/>
  <c r="I550" i="7"/>
  <c r="Z550" i="7"/>
  <c r="Z179" i="9"/>
  <c r="Y179" i="9"/>
  <c r="BR33" i="3"/>
  <c r="E550" i="7"/>
  <c r="X550" i="7"/>
  <c r="X179" i="9"/>
  <c r="BP33" i="3"/>
  <c r="W179" i="9"/>
  <c r="V550" i="7"/>
  <c r="V179" i="9"/>
  <c r="U179" i="9"/>
  <c r="T550" i="7"/>
  <c r="T179" i="9"/>
  <c r="S179" i="9"/>
  <c r="R179" i="9"/>
  <c r="Q179" i="9"/>
  <c r="P179" i="9"/>
  <c r="O179" i="9"/>
  <c r="N179" i="9"/>
  <c r="M179" i="9"/>
  <c r="L179" i="9"/>
  <c r="K179" i="9"/>
  <c r="J179" i="9"/>
  <c r="I322" i="7"/>
  <c r="Z322" i="7"/>
  <c r="Z178" i="9"/>
  <c r="Y178" i="9"/>
  <c r="BR393" i="3"/>
  <c r="E322" i="7"/>
  <c r="X322" i="7"/>
  <c r="X178" i="9"/>
  <c r="BP393" i="3"/>
  <c r="W178" i="9"/>
  <c r="V322" i="7"/>
  <c r="V178" i="9"/>
  <c r="U178" i="9"/>
  <c r="T322" i="7"/>
  <c r="T178" i="9"/>
  <c r="S178" i="9"/>
  <c r="R178" i="9"/>
  <c r="Q178" i="9"/>
  <c r="P178" i="9"/>
  <c r="O178" i="9"/>
  <c r="N178" i="9"/>
  <c r="M178" i="9"/>
  <c r="L178" i="9"/>
  <c r="K178" i="9"/>
  <c r="J178" i="9"/>
  <c r="I392" i="7"/>
  <c r="Z392" i="7"/>
  <c r="Z177" i="9"/>
  <c r="Y177" i="9"/>
  <c r="BR99" i="3"/>
  <c r="E392" i="7"/>
  <c r="X392" i="7"/>
  <c r="X177" i="9"/>
  <c r="BP99" i="3"/>
  <c r="W177" i="9"/>
  <c r="V392" i="7"/>
  <c r="V177" i="9"/>
  <c r="U177" i="9"/>
  <c r="T392" i="7"/>
  <c r="T177" i="9"/>
  <c r="S177" i="9"/>
  <c r="R177" i="9"/>
  <c r="Q177" i="9"/>
  <c r="P177" i="9"/>
  <c r="O177" i="9"/>
  <c r="N177" i="9"/>
  <c r="M177" i="9"/>
  <c r="L177" i="9"/>
  <c r="K177" i="9"/>
  <c r="J177" i="9"/>
  <c r="I108" i="7"/>
  <c r="Z108" i="7"/>
  <c r="Z176" i="9"/>
  <c r="Y176" i="9"/>
  <c r="BR355" i="3"/>
  <c r="E108" i="7"/>
  <c r="X108" i="7"/>
  <c r="X176" i="9"/>
  <c r="BP355" i="3"/>
  <c r="W176" i="9"/>
  <c r="V108" i="7"/>
  <c r="V176" i="9"/>
  <c r="U176" i="9"/>
  <c r="T108" i="7"/>
  <c r="T176" i="9"/>
  <c r="S176" i="9"/>
  <c r="R176" i="9"/>
  <c r="Q176" i="9"/>
  <c r="P176" i="9"/>
  <c r="O176" i="9"/>
  <c r="N176" i="9"/>
  <c r="M176" i="9"/>
  <c r="L176" i="9"/>
  <c r="K176" i="9"/>
  <c r="J176" i="9"/>
  <c r="I71" i="7"/>
  <c r="Z71" i="7"/>
  <c r="Z175" i="9"/>
  <c r="Y175" i="9"/>
  <c r="BR75" i="3"/>
  <c r="E71" i="7"/>
  <c r="X71" i="7"/>
  <c r="X175" i="9"/>
  <c r="BP75" i="3"/>
  <c r="W175" i="9"/>
  <c r="V71" i="7"/>
  <c r="V175" i="9"/>
  <c r="U175" i="9"/>
  <c r="T71" i="7"/>
  <c r="T175" i="9"/>
  <c r="S175" i="9"/>
  <c r="R175" i="9"/>
  <c r="Q175" i="9"/>
  <c r="P175" i="9"/>
  <c r="O175" i="9"/>
  <c r="N175" i="9"/>
  <c r="M175" i="9"/>
  <c r="L175" i="9"/>
  <c r="K175" i="9"/>
  <c r="J175" i="9"/>
  <c r="I391" i="7"/>
  <c r="Z391" i="7"/>
  <c r="Z174" i="9"/>
  <c r="Y174" i="9"/>
  <c r="BR102" i="3"/>
  <c r="E391" i="7"/>
  <c r="X391" i="7"/>
  <c r="X174" i="9"/>
  <c r="BP102" i="3"/>
  <c r="W174" i="9"/>
  <c r="V391" i="7"/>
  <c r="V174" i="9"/>
  <c r="U174" i="9"/>
  <c r="T391" i="7"/>
  <c r="T174" i="9"/>
  <c r="S174" i="9"/>
  <c r="R174" i="9"/>
  <c r="Q174" i="9"/>
  <c r="P174" i="9"/>
  <c r="O174" i="9"/>
  <c r="N174" i="9"/>
  <c r="M174" i="9"/>
  <c r="L174" i="9"/>
  <c r="K174" i="9"/>
  <c r="J174" i="9"/>
  <c r="I390" i="7"/>
  <c r="Z390" i="7"/>
  <c r="Z173" i="9"/>
  <c r="Y173" i="9"/>
  <c r="BR9" i="3"/>
  <c r="E390" i="7"/>
  <c r="X390" i="7"/>
  <c r="X173" i="9"/>
  <c r="BP9" i="3"/>
  <c r="W173" i="9"/>
  <c r="V390" i="7"/>
  <c r="V173" i="9"/>
  <c r="U173" i="9"/>
  <c r="T390" i="7"/>
  <c r="T173" i="9"/>
  <c r="S173" i="9"/>
  <c r="R173" i="9"/>
  <c r="Q173" i="9"/>
  <c r="P173" i="9"/>
  <c r="O173" i="9"/>
  <c r="N173" i="9"/>
  <c r="M173" i="9"/>
  <c r="L173" i="9"/>
  <c r="K173" i="9"/>
  <c r="J173" i="9"/>
  <c r="I199" i="7"/>
  <c r="Z199" i="7"/>
  <c r="Z172" i="9"/>
  <c r="Y172" i="9"/>
  <c r="BR214" i="3"/>
  <c r="E199" i="7"/>
  <c r="X199" i="7"/>
  <c r="X172" i="9"/>
  <c r="BP214" i="3"/>
  <c r="W172" i="9"/>
  <c r="V199" i="7"/>
  <c r="V172" i="9"/>
  <c r="U172" i="9"/>
  <c r="T199" i="7"/>
  <c r="T172" i="9"/>
  <c r="S172" i="9"/>
  <c r="R172" i="9"/>
  <c r="Q172" i="9"/>
  <c r="P172" i="9"/>
  <c r="O172" i="9"/>
  <c r="N172" i="9"/>
  <c r="M172" i="9"/>
  <c r="L172" i="9"/>
  <c r="K172" i="9"/>
  <c r="J172" i="9"/>
  <c r="I159" i="7"/>
  <c r="Z159" i="7"/>
  <c r="Z171" i="9"/>
  <c r="Y171" i="9"/>
  <c r="BR303" i="3"/>
  <c r="E159" i="7"/>
  <c r="X159" i="7"/>
  <c r="X171" i="9"/>
  <c r="BP303" i="3"/>
  <c r="W171" i="9"/>
  <c r="V159" i="7"/>
  <c r="V171" i="9"/>
  <c r="U171" i="9"/>
  <c r="T159" i="7"/>
  <c r="T171" i="9"/>
  <c r="S171" i="9"/>
  <c r="R171" i="9"/>
  <c r="Q171" i="9"/>
  <c r="P171" i="9"/>
  <c r="O171" i="9"/>
  <c r="N171" i="9"/>
  <c r="M171" i="9"/>
  <c r="L171" i="9"/>
  <c r="K171" i="9"/>
  <c r="J171" i="9"/>
  <c r="I180" i="7"/>
  <c r="Z180" i="7"/>
  <c r="Z170" i="9"/>
  <c r="Y170" i="9"/>
  <c r="BR351" i="3"/>
  <c r="E180" i="7"/>
  <c r="X180" i="7"/>
  <c r="X170" i="9"/>
  <c r="BP351" i="3"/>
  <c r="W170" i="9"/>
  <c r="V180" i="7"/>
  <c r="V170" i="9"/>
  <c r="U170" i="9"/>
  <c r="T180" i="7"/>
  <c r="T170" i="9"/>
  <c r="S170" i="9"/>
  <c r="R170" i="9"/>
  <c r="Q170" i="9"/>
  <c r="P170" i="9"/>
  <c r="O170" i="9"/>
  <c r="N170" i="9"/>
  <c r="M170" i="9"/>
  <c r="L170" i="9"/>
  <c r="K170" i="9"/>
  <c r="J170" i="9"/>
  <c r="I158" i="7"/>
  <c r="Z158" i="7"/>
  <c r="Z169" i="9"/>
  <c r="Y169" i="9"/>
  <c r="BR198" i="3"/>
  <c r="E158" i="7"/>
  <c r="X158" i="7"/>
  <c r="X169" i="9"/>
  <c r="BP198" i="3"/>
  <c r="W169" i="9"/>
  <c r="V158" i="7"/>
  <c r="V169" i="9"/>
  <c r="U169" i="9"/>
  <c r="T158" i="7"/>
  <c r="T169" i="9"/>
  <c r="S169" i="9"/>
  <c r="R169" i="9"/>
  <c r="Q169" i="9"/>
  <c r="P169" i="9"/>
  <c r="O169" i="9"/>
  <c r="N169" i="9"/>
  <c r="M169" i="9"/>
  <c r="L169" i="9"/>
  <c r="K169" i="9"/>
  <c r="J169" i="9"/>
  <c r="I389" i="7"/>
  <c r="Z389" i="7"/>
  <c r="Z168" i="9"/>
  <c r="Y168" i="9"/>
  <c r="BR309" i="3"/>
  <c r="E389" i="7"/>
  <c r="X389" i="7"/>
  <c r="X168" i="9"/>
  <c r="BP309" i="3"/>
  <c r="W168" i="9"/>
  <c r="V389" i="7"/>
  <c r="V168" i="9"/>
  <c r="U168" i="9"/>
  <c r="T389" i="7"/>
  <c r="T168" i="9"/>
  <c r="S168" i="9"/>
  <c r="R168" i="9"/>
  <c r="Q168" i="9"/>
  <c r="P168" i="9"/>
  <c r="O168" i="9"/>
  <c r="N168" i="9"/>
  <c r="M168" i="9"/>
  <c r="L168" i="9"/>
  <c r="K168" i="9"/>
  <c r="J168" i="9"/>
  <c r="I388" i="7"/>
  <c r="Z388" i="7"/>
  <c r="Z167" i="9"/>
  <c r="Y167" i="9"/>
  <c r="BR70" i="3"/>
  <c r="E388" i="7"/>
  <c r="X388" i="7"/>
  <c r="X167" i="9"/>
  <c r="BP70" i="3"/>
  <c r="W167" i="9"/>
  <c r="V388" i="7"/>
  <c r="V167" i="9"/>
  <c r="U167" i="9"/>
  <c r="T388" i="7"/>
  <c r="T167" i="9"/>
  <c r="S167" i="9"/>
  <c r="R167" i="9"/>
  <c r="Q167" i="9"/>
  <c r="P167" i="9"/>
  <c r="O167" i="9"/>
  <c r="N167" i="9"/>
  <c r="M167" i="9"/>
  <c r="L167" i="9"/>
  <c r="K167" i="9"/>
  <c r="J167" i="9"/>
  <c r="I70" i="7"/>
  <c r="Z70" i="7"/>
  <c r="Z166" i="9"/>
  <c r="Y166" i="9"/>
  <c r="BR155" i="3"/>
  <c r="E70" i="7"/>
  <c r="X70" i="7"/>
  <c r="X166" i="9"/>
  <c r="BP155" i="3"/>
  <c r="W166" i="9"/>
  <c r="V70" i="7"/>
  <c r="V166" i="9"/>
  <c r="U166" i="9"/>
  <c r="T70" i="7"/>
  <c r="T166" i="9"/>
  <c r="S166" i="9"/>
  <c r="R166" i="9"/>
  <c r="Q166" i="9"/>
  <c r="P166" i="9"/>
  <c r="O166" i="9"/>
  <c r="N166" i="9"/>
  <c r="M166" i="9"/>
  <c r="L166" i="9"/>
  <c r="K166" i="9"/>
  <c r="J166" i="9"/>
  <c r="I321" i="7"/>
  <c r="Z321" i="7"/>
  <c r="Z165" i="9"/>
  <c r="Y165" i="9"/>
  <c r="BR315" i="3"/>
  <c r="E321" i="7"/>
  <c r="X321" i="7"/>
  <c r="X165" i="9"/>
  <c r="BP315" i="3"/>
  <c r="W165" i="9"/>
  <c r="V321" i="7"/>
  <c r="V165" i="9"/>
  <c r="U165" i="9"/>
  <c r="T321" i="7"/>
  <c r="T165" i="9"/>
  <c r="S165" i="9"/>
  <c r="R165" i="9"/>
  <c r="Q165" i="9"/>
  <c r="P165" i="9"/>
  <c r="O165" i="9"/>
  <c r="N165" i="9"/>
  <c r="M165" i="9"/>
  <c r="L165" i="9"/>
  <c r="K165" i="9"/>
  <c r="J165" i="9"/>
  <c r="I387" i="7"/>
  <c r="Z387" i="7"/>
  <c r="Z164" i="9"/>
  <c r="Y164" i="9"/>
  <c r="BR183" i="3"/>
  <c r="E387" i="7"/>
  <c r="X387" i="7"/>
  <c r="X164" i="9"/>
  <c r="BP183" i="3"/>
  <c r="W164" i="9"/>
  <c r="V387" i="7"/>
  <c r="V164" i="9"/>
  <c r="U164" i="9"/>
  <c r="T387" i="7"/>
  <c r="T164" i="9"/>
  <c r="S164" i="9"/>
  <c r="R164" i="9"/>
  <c r="Q164" i="9"/>
  <c r="P164" i="9"/>
  <c r="O164" i="9"/>
  <c r="N164" i="9"/>
  <c r="M164" i="9"/>
  <c r="L164" i="9"/>
  <c r="K164" i="9"/>
  <c r="J164" i="9"/>
  <c r="I179" i="7"/>
  <c r="Z179" i="7"/>
  <c r="Z163" i="9"/>
  <c r="Y163" i="9"/>
  <c r="BR537" i="3"/>
  <c r="E179" i="7"/>
  <c r="X179" i="7"/>
  <c r="X163" i="9"/>
  <c r="BP537" i="3"/>
  <c r="W163" i="9"/>
  <c r="V179" i="7"/>
  <c r="V163" i="9"/>
  <c r="U163" i="9"/>
  <c r="T179" i="7"/>
  <c r="T163" i="9"/>
  <c r="S163" i="9"/>
  <c r="R163" i="9"/>
  <c r="Q163" i="9"/>
  <c r="P163" i="9"/>
  <c r="O163" i="9"/>
  <c r="N163" i="9"/>
  <c r="M163" i="9"/>
  <c r="L163" i="9"/>
  <c r="K163" i="9"/>
  <c r="J163" i="9"/>
  <c r="I549" i="7"/>
  <c r="Z549" i="7"/>
  <c r="Z162" i="9"/>
  <c r="Y162" i="9"/>
  <c r="BR25" i="3"/>
  <c r="E549" i="7"/>
  <c r="X549" i="7"/>
  <c r="X162" i="9"/>
  <c r="BP25" i="3"/>
  <c r="W162" i="9"/>
  <c r="V549" i="7"/>
  <c r="V162" i="9"/>
  <c r="U162" i="9"/>
  <c r="T549" i="7"/>
  <c r="T162" i="9"/>
  <c r="S162" i="9"/>
  <c r="R162" i="9"/>
  <c r="Q162" i="9"/>
  <c r="P162" i="9"/>
  <c r="O162" i="9"/>
  <c r="N162" i="9"/>
  <c r="M162" i="9"/>
  <c r="L162" i="9"/>
  <c r="K162" i="9"/>
  <c r="J162" i="9"/>
  <c r="I386" i="7"/>
  <c r="Z386" i="7"/>
  <c r="Z161" i="9"/>
  <c r="Y161" i="9"/>
  <c r="BR82" i="3"/>
  <c r="E386" i="7"/>
  <c r="X386" i="7"/>
  <c r="X161" i="9"/>
  <c r="BP82" i="3"/>
  <c r="W161" i="9"/>
  <c r="V386" i="7"/>
  <c r="V161" i="9"/>
  <c r="U161" i="9"/>
  <c r="T386" i="7"/>
  <c r="T161" i="9"/>
  <c r="S161" i="9"/>
  <c r="R161" i="9"/>
  <c r="Q161" i="9"/>
  <c r="P161" i="9"/>
  <c r="O161" i="9"/>
  <c r="N161" i="9"/>
  <c r="M161" i="9"/>
  <c r="L161" i="9"/>
  <c r="K161" i="9"/>
  <c r="J161" i="9"/>
  <c r="I548" i="7"/>
  <c r="Z548" i="7"/>
  <c r="Z160" i="9"/>
  <c r="Y160" i="9"/>
  <c r="BR35" i="3"/>
  <c r="E548" i="7"/>
  <c r="X548" i="7"/>
  <c r="X160" i="9"/>
  <c r="BP35" i="3"/>
  <c r="W160" i="9"/>
  <c r="V548" i="7"/>
  <c r="V160" i="9"/>
  <c r="U160" i="9"/>
  <c r="T548" i="7"/>
  <c r="T160" i="9"/>
  <c r="S160" i="9"/>
  <c r="R160" i="9"/>
  <c r="Q160" i="9"/>
  <c r="P160" i="9"/>
  <c r="O160" i="9"/>
  <c r="N160" i="9"/>
  <c r="M160" i="9"/>
  <c r="L160" i="9"/>
  <c r="K160" i="9"/>
  <c r="J160" i="9"/>
  <c r="I385" i="7"/>
  <c r="Z385" i="7"/>
  <c r="Z159" i="9"/>
  <c r="Y159" i="9"/>
  <c r="BR40" i="3"/>
  <c r="E385" i="7"/>
  <c r="X385" i="7"/>
  <c r="X159" i="9"/>
  <c r="BP40" i="3"/>
  <c r="W159" i="9"/>
  <c r="V385" i="7"/>
  <c r="V159" i="9"/>
  <c r="U159" i="9"/>
  <c r="T385" i="7"/>
  <c r="T159" i="9"/>
  <c r="S159" i="9"/>
  <c r="R159" i="9"/>
  <c r="Q159" i="9"/>
  <c r="P159" i="9"/>
  <c r="O159" i="9"/>
  <c r="N159" i="9"/>
  <c r="M159" i="9"/>
  <c r="L159" i="9"/>
  <c r="K159" i="9"/>
  <c r="J159" i="9"/>
  <c r="I547" i="7"/>
  <c r="Z547" i="7"/>
  <c r="Z158" i="9"/>
  <c r="Y158" i="9"/>
  <c r="BR371" i="3"/>
  <c r="E547" i="7"/>
  <c r="X547" i="7"/>
  <c r="X158" i="9"/>
  <c r="BP371" i="3"/>
  <c r="W158" i="9"/>
  <c r="V547" i="7"/>
  <c r="V158" i="9"/>
  <c r="U158" i="9"/>
  <c r="T547" i="7"/>
  <c r="T158" i="9"/>
  <c r="S158" i="9"/>
  <c r="R158" i="9"/>
  <c r="Q158" i="9"/>
  <c r="P158" i="9"/>
  <c r="O158" i="9"/>
  <c r="N158" i="9"/>
  <c r="M158" i="9"/>
  <c r="L158" i="9"/>
  <c r="K158" i="9"/>
  <c r="J158" i="9"/>
  <c r="I69" i="7"/>
  <c r="Z69" i="7"/>
  <c r="Z157" i="9"/>
  <c r="Y157" i="9"/>
  <c r="BR453" i="3"/>
  <c r="E69" i="7"/>
  <c r="X69" i="7"/>
  <c r="X157" i="9"/>
  <c r="BP453" i="3"/>
  <c r="W157" i="9"/>
  <c r="V69" i="7"/>
  <c r="V157" i="9"/>
  <c r="U157" i="9"/>
  <c r="T69" i="7"/>
  <c r="T157" i="9"/>
  <c r="S157" i="9"/>
  <c r="R157" i="9"/>
  <c r="Q157" i="9"/>
  <c r="P157" i="9"/>
  <c r="O157" i="9"/>
  <c r="N157" i="9"/>
  <c r="M157" i="9"/>
  <c r="L157" i="9"/>
  <c r="K157" i="9"/>
  <c r="J157" i="9"/>
  <c r="I68" i="7"/>
  <c r="Z68" i="7"/>
  <c r="Z156" i="9"/>
  <c r="Y156" i="9"/>
  <c r="BR17" i="3"/>
  <c r="E68" i="7"/>
  <c r="X68" i="7"/>
  <c r="X156" i="9"/>
  <c r="BP17" i="3"/>
  <c r="W156" i="9"/>
  <c r="V68" i="7"/>
  <c r="V156" i="9"/>
  <c r="U156" i="9"/>
  <c r="T68" i="7"/>
  <c r="T156" i="9"/>
  <c r="S156" i="9"/>
  <c r="R156" i="9"/>
  <c r="Q156" i="9"/>
  <c r="P156" i="9"/>
  <c r="O156" i="9"/>
  <c r="N156" i="9"/>
  <c r="M156" i="9"/>
  <c r="L156" i="9"/>
  <c r="K156" i="9"/>
  <c r="J156" i="9"/>
  <c r="I546" i="7"/>
  <c r="Z546" i="7"/>
  <c r="Z155" i="9"/>
  <c r="Y155" i="9"/>
  <c r="BR366" i="3"/>
  <c r="E546" i="7"/>
  <c r="X546" i="7"/>
  <c r="X155" i="9"/>
  <c r="BP366" i="3"/>
  <c r="W155" i="9"/>
  <c r="V546" i="7"/>
  <c r="V155" i="9"/>
  <c r="U155" i="9"/>
  <c r="T546" i="7"/>
  <c r="T155" i="9"/>
  <c r="S155" i="9"/>
  <c r="R155" i="9"/>
  <c r="Q155" i="9"/>
  <c r="P155" i="9"/>
  <c r="O155" i="9"/>
  <c r="N155" i="9"/>
  <c r="M155" i="9"/>
  <c r="L155" i="9"/>
  <c r="K155" i="9"/>
  <c r="J155" i="9"/>
  <c r="I117" i="7"/>
  <c r="Z117" i="7"/>
  <c r="Z154" i="9"/>
  <c r="Y154" i="9"/>
  <c r="BR529" i="3"/>
  <c r="E117" i="7"/>
  <c r="X117" i="7"/>
  <c r="X154" i="9"/>
  <c r="BP529" i="3"/>
  <c r="W154" i="9"/>
  <c r="V117" i="7"/>
  <c r="V154" i="9"/>
  <c r="U154" i="9"/>
  <c r="T117" i="7"/>
  <c r="T154" i="9"/>
  <c r="S154" i="9"/>
  <c r="R154" i="9"/>
  <c r="Q154" i="9"/>
  <c r="P154" i="9"/>
  <c r="O154" i="9"/>
  <c r="N154" i="9"/>
  <c r="M154" i="9"/>
  <c r="L154" i="9"/>
  <c r="K154" i="9"/>
  <c r="J154" i="9"/>
  <c r="I198" i="7"/>
  <c r="Z198" i="7"/>
  <c r="Z153" i="9"/>
  <c r="Y153" i="9"/>
  <c r="BR413" i="3"/>
  <c r="E198" i="7"/>
  <c r="X198" i="7"/>
  <c r="X153" i="9"/>
  <c r="BP413" i="3"/>
  <c r="W153" i="9"/>
  <c r="V198" i="7"/>
  <c r="V153" i="9"/>
  <c r="U153" i="9"/>
  <c r="T198" i="7"/>
  <c r="T153" i="9"/>
  <c r="S153" i="9"/>
  <c r="R153" i="9"/>
  <c r="Q153" i="9"/>
  <c r="P153" i="9"/>
  <c r="O153" i="9"/>
  <c r="N153" i="9"/>
  <c r="M153" i="9"/>
  <c r="L153" i="9"/>
  <c r="K153" i="9"/>
  <c r="J153" i="9"/>
  <c r="I384" i="7"/>
  <c r="Z384" i="7"/>
  <c r="Z152" i="9"/>
  <c r="Y152" i="9"/>
  <c r="BR229" i="3"/>
  <c r="E384" i="7"/>
  <c r="X384" i="7"/>
  <c r="X152" i="9"/>
  <c r="BP229" i="3"/>
  <c r="W152" i="9"/>
  <c r="V384" i="7"/>
  <c r="V152" i="9"/>
  <c r="U152" i="9"/>
  <c r="T384" i="7"/>
  <c r="T152" i="9"/>
  <c r="S152" i="9"/>
  <c r="R152" i="9"/>
  <c r="Q152" i="9"/>
  <c r="P152" i="9"/>
  <c r="O152" i="9"/>
  <c r="N152" i="9"/>
  <c r="M152" i="9"/>
  <c r="L152" i="9"/>
  <c r="K152" i="9"/>
  <c r="J152" i="9"/>
  <c r="I545" i="7"/>
  <c r="Z545" i="7"/>
  <c r="Z151" i="9"/>
  <c r="Y151" i="9"/>
  <c r="BR415" i="3"/>
  <c r="E545" i="7"/>
  <c r="X545" i="7"/>
  <c r="X151" i="9"/>
  <c r="BP415" i="3"/>
  <c r="W151" i="9"/>
  <c r="V545" i="7"/>
  <c r="V151" i="9"/>
  <c r="U151" i="9"/>
  <c r="T545" i="7"/>
  <c r="T151" i="9"/>
  <c r="S151" i="9"/>
  <c r="R151" i="9"/>
  <c r="Q151" i="9"/>
  <c r="P151" i="9"/>
  <c r="O151" i="9"/>
  <c r="N151" i="9"/>
  <c r="M151" i="9"/>
  <c r="L151" i="9"/>
  <c r="K151" i="9"/>
  <c r="J151" i="9"/>
  <c r="I544" i="7"/>
  <c r="Z544" i="7"/>
  <c r="Z150" i="9"/>
  <c r="Y150" i="9"/>
  <c r="BR462" i="3"/>
  <c r="E544" i="7"/>
  <c r="X544" i="7"/>
  <c r="X150" i="9"/>
  <c r="BP462" i="3"/>
  <c r="W150" i="9"/>
  <c r="V544" i="7"/>
  <c r="V150" i="9"/>
  <c r="U150" i="9"/>
  <c r="T544" i="7"/>
  <c r="T150" i="9"/>
  <c r="S150" i="9"/>
  <c r="R150" i="9"/>
  <c r="Q150" i="9"/>
  <c r="P150" i="9"/>
  <c r="O150" i="9"/>
  <c r="N150" i="9"/>
  <c r="M150" i="9"/>
  <c r="L150" i="9"/>
  <c r="K150" i="9"/>
  <c r="J150" i="9"/>
  <c r="I271" i="7"/>
  <c r="Z271" i="7"/>
  <c r="Z149" i="9"/>
  <c r="Y149" i="9"/>
  <c r="BR179" i="3"/>
  <c r="E271" i="7"/>
  <c r="X271" i="7"/>
  <c r="X149" i="9"/>
  <c r="BP179" i="3"/>
  <c r="W149" i="9"/>
  <c r="V271" i="7"/>
  <c r="V149" i="9"/>
  <c r="U149" i="9"/>
  <c r="T271" i="7"/>
  <c r="T149" i="9"/>
  <c r="S149" i="9"/>
  <c r="R149" i="9"/>
  <c r="Q149" i="9"/>
  <c r="P149" i="9"/>
  <c r="O149" i="9"/>
  <c r="N149" i="9"/>
  <c r="M149" i="9"/>
  <c r="L149" i="9"/>
  <c r="K149" i="9"/>
  <c r="J149" i="9"/>
  <c r="I383" i="7"/>
  <c r="Z383" i="7"/>
  <c r="Z148" i="9"/>
  <c r="Y148" i="9"/>
  <c r="BR381" i="3"/>
  <c r="E383" i="7"/>
  <c r="X383" i="7"/>
  <c r="X148" i="9"/>
  <c r="BP381" i="3"/>
  <c r="W148" i="9"/>
  <c r="V383" i="7"/>
  <c r="V148" i="9"/>
  <c r="U148" i="9"/>
  <c r="T383" i="7"/>
  <c r="T148" i="9"/>
  <c r="S148" i="9"/>
  <c r="R148" i="9"/>
  <c r="Q148" i="9"/>
  <c r="P148" i="9"/>
  <c r="O148" i="9"/>
  <c r="N148" i="9"/>
  <c r="M148" i="9"/>
  <c r="L148" i="9"/>
  <c r="K148" i="9"/>
  <c r="J148" i="9"/>
  <c r="I382" i="7"/>
  <c r="Z382" i="7"/>
  <c r="Z147" i="9"/>
  <c r="Y147" i="9"/>
  <c r="BR13" i="3"/>
  <c r="E382" i="7"/>
  <c r="X382" i="7"/>
  <c r="X147" i="9"/>
  <c r="BP13" i="3"/>
  <c r="W147" i="9"/>
  <c r="V382" i="7"/>
  <c r="V147" i="9"/>
  <c r="U147" i="9"/>
  <c r="T382" i="7"/>
  <c r="T147" i="9"/>
  <c r="S147" i="9"/>
  <c r="R147" i="9"/>
  <c r="Q147" i="9"/>
  <c r="P147" i="9"/>
  <c r="O147" i="9"/>
  <c r="N147" i="9"/>
  <c r="M147" i="9"/>
  <c r="L147" i="9"/>
  <c r="K147" i="9"/>
  <c r="J147" i="9"/>
  <c r="I381" i="7"/>
  <c r="Z381" i="7"/>
  <c r="Z146" i="9"/>
  <c r="Y146" i="9"/>
  <c r="BR130" i="3"/>
  <c r="E381" i="7"/>
  <c r="X381" i="7"/>
  <c r="X146" i="9"/>
  <c r="BP130" i="3"/>
  <c r="W146" i="9"/>
  <c r="V381" i="7"/>
  <c r="V146" i="9"/>
  <c r="U146" i="9"/>
  <c r="T381" i="7"/>
  <c r="T146" i="9"/>
  <c r="S146" i="9"/>
  <c r="R146" i="9"/>
  <c r="Q146" i="9"/>
  <c r="P146" i="9"/>
  <c r="O146" i="9"/>
  <c r="N146" i="9"/>
  <c r="M146" i="9"/>
  <c r="L146" i="9"/>
  <c r="K146" i="9"/>
  <c r="J146" i="9"/>
  <c r="I380" i="7"/>
  <c r="Z380" i="7"/>
  <c r="Z145" i="9"/>
  <c r="Y145" i="9"/>
  <c r="BR21" i="3"/>
  <c r="E380" i="7"/>
  <c r="X380" i="7"/>
  <c r="X145" i="9"/>
  <c r="BP21" i="3"/>
  <c r="W145" i="9"/>
  <c r="V380" i="7"/>
  <c r="V145" i="9"/>
  <c r="U145" i="9"/>
  <c r="T380" i="7"/>
  <c r="T145" i="9"/>
  <c r="S145" i="9"/>
  <c r="R145" i="9"/>
  <c r="Q145" i="9"/>
  <c r="P145" i="9"/>
  <c r="O145" i="9"/>
  <c r="N145" i="9"/>
  <c r="M145" i="9"/>
  <c r="L145" i="9"/>
  <c r="K145" i="9"/>
  <c r="J145" i="9"/>
  <c r="I270" i="7"/>
  <c r="Z270" i="7"/>
  <c r="Z144" i="9"/>
  <c r="Y144" i="9"/>
  <c r="BR88" i="3"/>
  <c r="E270" i="7"/>
  <c r="X270" i="7"/>
  <c r="X144" i="9"/>
  <c r="BP88" i="3"/>
  <c r="W144" i="9"/>
  <c r="V270" i="7"/>
  <c r="V144" i="9"/>
  <c r="U144" i="9"/>
  <c r="T270" i="7"/>
  <c r="T144" i="9"/>
  <c r="S144" i="9"/>
  <c r="R144" i="9"/>
  <c r="Q144" i="9"/>
  <c r="P144" i="9"/>
  <c r="O144" i="9"/>
  <c r="N144" i="9"/>
  <c r="M144" i="9"/>
  <c r="L144" i="9"/>
  <c r="K144" i="9"/>
  <c r="J144" i="9"/>
  <c r="I379" i="7"/>
  <c r="Z379" i="7"/>
  <c r="Z143" i="9"/>
  <c r="Y143" i="9"/>
  <c r="BR182" i="3"/>
  <c r="E379" i="7"/>
  <c r="X379" i="7"/>
  <c r="X143" i="9"/>
  <c r="BP182" i="3"/>
  <c r="W143" i="9"/>
  <c r="V379" i="7"/>
  <c r="V143" i="9"/>
  <c r="U143" i="9"/>
  <c r="T379" i="7"/>
  <c r="T143" i="9"/>
  <c r="S143" i="9"/>
  <c r="R143" i="9"/>
  <c r="Q143" i="9"/>
  <c r="P143" i="9"/>
  <c r="O143" i="9"/>
  <c r="N143" i="9"/>
  <c r="M143" i="9"/>
  <c r="L143" i="9"/>
  <c r="K143" i="9"/>
  <c r="J143" i="9"/>
  <c r="I32" i="7"/>
  <c r="Z32" i="7"/>
  <c r="Z142" i="9"/>
  <c r="Y142" i="9"/>
  <c r="BR322" i="3"/>
  <c r="E32" i="7"/>
  <c r="X32" i="7"/>
  <c r="X142" i="9"/>
  <c r="BP322" i="3"/>
  <c r="W142" i="9"/>
  <c r="V32" i="7"/>
  <c r="V142" i="9"/>
  <c r="U142" i="9"/>
  <c r="T32" i="7"/>
  <c r="T142" i="9"/>
  <c r="S142" i="9"/>
  <c r="R142" i="9"/>
  <c r="Q142" i="9"/>
  <c r="P142" i="9"/>
  <c r="O142" i="9"/>
  <c r="N142" i="9"/>
  <c r="M142" i="9"/>
  <c r="L142" i="9"/>
  <c r="K142" i="9"/>
  <c r="J142" i="9"/>
  <c r="I543" i="7"/>
  <c r="Z543" i="7"/>
  <c r="Z141" i="9"/>
  <c r="Y141" i="9"/>
  <c r="BR552" i="3"/>
  <c r="E543" i="7"/>
  <c r="X543" i="7"/>
  <c r="X141" i="9"/>
  <c r="BP552" i="3"/>
  <c r="W141" i="9"/>
  <c r="V543" i="7"/>
  <c r="V141" i="9"/>
  <c r="U141" i="9"/>
  <c r="T543" i="7"/>
  <c r="T141" i="9"/>
  <c r="S141" i="9"/>
  <c r="R141" i="9"/>
  <c r="Q141" i="9"/>
  <c r="P141" i="9"/>
  <c r="O141" i="9"/>
  <c r="N141" i="9"/>
  <c r="M141" i="9"/>
  <c r="L141" i="9"/>
  <c r="K141" i="9"/>
  <c r="J141" i="9"/>
  <c r="I197" i="7"/>
  <c r="Z197" i="7"/>
  <c r="Z140" i="9"/>
  <c r="Y140" i="9"/>
  <c r="BR430" i="3"/>
  <c r="E197" i="7"/>
  <c r="X197" i="7"/>
  <c r="X140" i="9"/>
  <c r="BP430" i="3"/>
  <c r="W140" i="9"/>
  <c r="V197" i="7"/>
  <c r="V140" i="9"/>
  <c r="U140" i="9"/>
  <c r="T197" i="7"/>
  <c r="T140" i="9"/>
  <c r="S140" i="9"/>
  <c r="R140" i="9"/>
  <c r="Q140" i="9"/>
  <c r="P140" i="9"/>
  <c r="O140" i="9"/>
  <c r="N140" i="9"/>
  <c r="M140" i="9"/>
  <c r="L140" i="9"/>
  <c r="K140" i="9"/>
  <c r="J140" i="9"/>
  <c r="I320" i="7"/>
  <c r="Z320" i="7"/>
  <c r="Z139" i="9"/>
  <c r="Y139" i="9"/>
  <c r="BR112" i="3"/>
  <c r="E320" i="7"/>
  <c r="X320" i="7"/>
  <c r="X139" i="9"/>
  <c r="BP112" i="3"/>
  <c r="W139" i="9"/>
  <c r="V320" i="7"/>
  <c r="V139" i="9"/>
  <c r="U139" i="9"/>
  <c r="T320" i="7"/>
  <c r="T139" i="9"/>
  <c r="S139" i="9"/>
  <c r="R139" i="9"/>
  <c r="Q139" i="9"/>
  <c r="P139" i="9"/>
  <c r="O139" i="9"/>
  <c r="N139" i="9"/>
  <c r="M139" i="9"/>
  <c r="L139" i="9"/>
  <c r="K139" i="9"/>
  <c r="J139" i="9"/>
  <c r="I542" i="7"/>
  <c r="Z542" i="7"/>
  <c r="Z138" i="9"/>
  <c r="Y138" i="9"/>
  <c r="BR395" i="3"/>
  <c r="E542" i="7"/>
  <c r="X542" i="7"/>
  <c r="X138" i="9"/>
  <c r="BP395" i="3"/>
  <c r="W138" i="9"/>
  <c r="V542" i="7"/>
  <c r="V138" i="9"/>
  <c r="U138" i="9"/>
  <c r="T542" i="7"/>
  <c r="T138" i="9"/>
  <c r="S138" i="9"/>
  <c r="R138" i="9"/>
  <c r="Q138" i="9"/>
  <c r="P138" i="9"/>
  <c r="O138" i="9"/>
  <c r="N138" i="9"/>
  <c r="M138" i="9"/>
  <c r="L138" i="9"/>
  <c r="K138" i="9"/>
  <c r="J138" i="9"/>
  <c r="I378" i="7"/>
  <c r="Z378" i="7"/>
  <c r="Z137" i="9"/>
  <c r="Y137" i="9"/>
  <c r="BR133" i="3"/>
  <c r="E378" i="7"/>
  <c r="X378" i="7"/>
  <c r="X137" i="9"/>
  <c r="BP133" i="3"/>
  <c r="W137" i="9"/>
  <c r="V378" i="7"/>
  <c r="V137" i="9"/>
  <c r="U137" i="9"/>
  <c r="T378" i="7"/>
  <c r="T137" i="9"/>
  <c r="S137" i="9"/>
  <c r="R137" i="9"/>
  <c r="Q137" i="9"/>
  <c r="P137" i="9"/>
  <c r="O137" i="9"/>
  <c r="N137" i="9"/>
  <c r="M137" i="9"/>
  <c r="L137" i="9"/>
  <c r="K137" i="9"/>
  <c r="J137" i="9"/>
  <c r="I541" i="7"/>
  <c r="Z541" i="7"/>
  <c r="Z136" i="9"/>
  <c r="Y136" i="9"/>
  <c r="BR164" i="3"/>
  <c r="E541" i="7"/>
  <c r="X541" i="7"/>
  <c r="X136" i="9"/>
  <c r="BP164" i="3"/>
  <c r="W136" i="9"/>
  <c r="V541" i="7"/>
  <c r="V136" i="9"/>
  <c r="U136" i="9"/>
  <c r="T541" i="7"/>
  <c r="T136" i="9"/>
  <c r="S136" i="9"/>
  <c r="R136" i="9"/>
  <c r="Q136" i="9"/>
  <c r="P136" i="9"/>
  <c r="O136" i="9"/>
  <c r="N136" i="9"/>
  <c r="M136" i="9"/>
  <c r="L136" i="9"/>
  <c r="K136" i="9"/>
  <c r="J136" i="9"/>
  <c r="I319" i="7"/>
  <c r="Z319" i="7"/>
  <c r="Z135" i="9"/>
  <c r="Y135" i="9"/>
  <c r="BR215" i="3"/>
  <c r="E319" i="7"/>
  <c r="X319" i="7"/>
  <c r="X135" i="9"/>
  <c r="BP215" i="3"/>
  <c r="W135" i="9"/>
  <c r="V319" i="7"/>
  <c r="V135" i="9"/>
  <c r="U135" i="9"/>
  <c r="T319" i="7"/>
  <c r="T135" i="9"/>
  <c r="S135" i="9"/>
  <c r="R135" i="9"/>
  <c r="Q135" i="9"/>
  <c r="P135" i="9"/>
  <c r="O135" i="9"/>
  <c r="N135" i="9"/>
  <c r="M135" i="9"/>
  <c r="L135" i="9"/>
  <c r="K135" i="9"/>
  <c r="J135" i="9"/>
  <c r="I285" i="7"/>
  <c r="Z285" i="7"/>
  <c r="Z134" i="9"/>
  <c r="Y134" i="9"/>
  <c r="BR480" i="3"/>
  <c r="E285" i="7"/>
  <c r="X285" i="7"/>
  <c r="X134" i="9"/>
  <c r="BP480" i="3"/>
  <c r="W134" i="9"/>
  <c r="V285" i="7"/>
  <c r="V134" i="9"/>
  <c r="U134" i="9"/>
  <c r="T285" i="7"/>
  <c r="T134" i="9"/>
  <c r="S134" i="9"/>
  <c r="R134" i="9"/>
  <c r="Q134" i="9"/>
  <c r="P134" i="9"/>
  <c r="O134" i="9"/>
  <c r="N134" i="9"/>
  <c r="M134" i="9"/>
  <c r="L134" i="9"/>
  <c r="K134" i="9"/>
  <c r="J134" i="9"/>
  <c r="I196" i="7"/>
  <c r="Z196" i="7"/>
  <c r="Z133" i="9"/>
  <c r="Y133" i="9"/>
  <c r="BR505" i="3"/>
  <c r="E196" i="7"/>
  <c r="X196" i="7"/>
  <c r="X133" i="9"/>
  <c r="BP505" i="3"/>
  <c r="W133" i="9"/>
  <c r="V196" i="7"/>
  <c r="V133" i="9"/>
  <c r="U133" i="9"/>
  <c r="T196" i="7"/>
  <c r="T133" i="9"/>
  <c r="S133" i="9"/>
  <c r="R133" i="9"/>
  <c r="Q133" i="9"/>
  <c r="P133" i="9"/>
  <c r="O133" i="9"/>
  <c r="N133" i="9"/>
  <c r="M133" i="9"/>
  <c r="L133" i="9"/>
  <c r="K133" i="9"/>
  <c r="J133" i="9"/>
  <c r="I157" i="7"/>
  <c r="Z157" i="7"/>
  <c r="Z132" i="9"/>
  <c r="Y132" i="9"/>
  <c r="BR131" i="3"/>
  <c r="E157" i="7"/>
  <c r="X157" i="7"/>
  <c r="X132" i="9"/>
  <c r="BP131" i="3"/>
  <c r="W132" i="9"/>
  <c r="V157" i="7"/>
  <c r="V132" i="9"/>
  <c r="U132" i="9"/>
  <c r="T157" i="7"/>
  <c r="T132" i="9"/>
  <c r="S132" i="9"/>
  <c r="R132" i="9"/>
  <c r="Q132" i="9"/>
  <c r="P132" i="9"/>
  <c r="O132" i="9"/>
  <c r="N132" i="9"/>
  <c r="M132" i="9"/>
  <c r="L132" i="9"/>
  <c r="K132" i="9"/>
  <c r="J132" i="9"/>
  <c r="I377" i="7"/>
  <c r="Z377" i="7"/>
  <c r="Z131" i="9"/>
  <c r="Y131" i="9"/>
  <c r="BR258" i="3"/>
  <c r="E377" i="7"/>
  <c r="X377" i="7"/>
  <c r="X131" i="9"/>
  <c r="BP258" i="3"/>
  <c r="W131" i="9"/>
  <c r="V377" i="7"/>
  <c r="V131" i="9"/>
  <c r="U131" i="9"/>
  <c r="T377" i="7"/>
  <c r="T131" i="9"/>
  <c r="S131" i="9"/>
  <c r="R131" i="9"/>
  <c r="Q131" i="9"/>
  <c r="P131" i="9"/>
  <c r="O131" i="9"/>
  <c r="N131" i="9"/>
  <c r="M131" i="9"/>
  <c r="L131" i="9"/>
  <c r="K131" i="9"/>
  <c r="J131" i="9"/>
  <c r="I540" i="7"/>
  <c r="Z540" i="7"/>
  <c r="Z130" i="9"/>
  <c r="Y130" i="9"/>
  <c r="BR291" i="3"/>
  <c r="E540" i="7"/>
  <c r="X540" i="7"/>
  <c r="X130" i="9"/>
  <c r="BP291" i="3"/>
  <c r="W130" i="9"/>
  <c r="V540" i="7"/>
  <c r="V130" i="9"/>
  <c r="U130" i="9"/>
  <c r="T540" i="7"/>
  <c r="T130" i="9"/>
  <c r="S130" i="9"/>
  <c r="R130" i="9"/>
  <c r="Q130" i="9"/>
  <c r="P130" i="9"/>
  <c r="O130" i="9"/>
  <c r="N130" i="9"/>
  <c r="M130" i="9"/>
  <c r="L130" i="9"/>
  <c r="K130" i="9"/>
  <c r="J130" i="9"/>
  <c r="I151" i="7"/>
  <c r="Z151" i="7"/>
  <c r="Z129" i="9"/>
  <c r="Y129" i="9"/>
  <c r="BR447" i="3"/>
  <c r="E151" i="7"/>
  <c r="X151" i="7"/>
  <c r="X129" i="9"/>
  <c r="BP447" i="3"/>
  <c r="W129" i="9"/>
  <c r="V151" i="7"/>
  <c r="V129" i="9"/>
  <c r="U129" i="9"/>
  <c r="T151" i="7"/>
  <c r="T129" i="9"/>
  <c r="S129" i="9"/>
  <c r="R129" i="9"/>
  <c r="Q129" i="9"/>
  <c r="P129" i="9"/>
  <c r="O129" i="9"/>
  <c r="N129" i="9"/>
  <c r="M129" i="9"/>
  <c r="L129" i="9"/>
  <c r="K129" i="9"/>
  <c r="J129" i="9"/>
  <c r="I306" i="7"/>
  <c r="Z306" i="7"/>
  <c r="Z128" i="9"/>
  <c r="Y128" i="9"/>
  <c r="BR104" i="3"/>
  <c r="E306" i="7"/>
  <c r="X306" i="7"/>
  <c r="X128" i="9"/>
  <c r="BP104" i="3"/>
  <c r="W128" i="9"/>
  <c r="V306" i="7"/>
  <c r="V128" i="9"/>
  <c r="U128" i="9"/>
  <c r="T306" i="7"/>
  <c r="T128" i="9"/>
  <c r="S128" i="9"/>
  <c r="R128" i="9"/>
  <c r="Q128" i="9"/>
  <c r="P128" i="9"/>
  <c r="O128" i="9"/>
  <c r="N128" i="9"/>
  <c r="M128" i="9"/>
  <c r="L128" i="9"/>
  <c r="K128" i="9"/>
  <c r="J128" i="9"/>
  <c r="I156" i="7"/>
  <c r="Z156" i="7"/>
  <c r="Z127" i="9"/>
  <c r="Y127" i="9"/>
  <c r="BR446" i="3"/>
  <c r="E156" i="7"/>
  <c r="X156" i="7"/>
  <c r="X127" i="9"/>
  <c r="BP446" i="3"/>
  <c r="W127" i="9"/>
  <c r="V156" i="7"/>
  <c r="V127" i="9"/>
  <c r="U127" i="9"/>
  <c r="T156" i="7"/>
  <c r="T127" i="9"/>
  <c r="S127" i="9"/>
  <c r="R127" i="9"/>
  <c r="Q127" i="9"/>
  <c r="P127" i="9"/>
  <c r="O127" i="9"/>
  <c r="N127" i="9"/>
  <c r="M127" i="9"/>
  <c r="L127" i="9"/>
  <c r="K127" i="9"/>
  <c r="J127" i="9"/>
  <c r="I539" i="7"/>
  <c r="Z539" i="7"/>
  <c r="Z126" i="9"/>
  <c r="Y126" i="9"/>
  <c r="BR171" i="3"/>
  <c r="E539" i="7"/>
  <c r="X539" i="7"/>
  <c r="X126" i="9"/>
  <c r="BP171" i="3"/>
  <c r="W126" i="9"/>
  <c r="V539" i="7"/>
  <c r="V126" i="9"/>
  <c r="U126" i="9"/>
  <c r="T539" i="7"/>
  <c r="T126" i="9"/>
  <c r="S126" i="9"/>
  <c r="R126" i="9"/>
  <c r="Q126" i="9"/>
  <c r="P126" i="9"/>
  <c r="O126" i="9"/>
  <c r="N126" i="9"/>
  <c r="M126" i="9"/>
  <c r="L126" i="9"/>
  <c r="K126" i="9"/>
  <c r="J126" i="9"/>
  <c r="I538" i="7"/>
  <c r="Z538" i="7"/>
  <c r="Z125" i="9"/>
  <c r="Y125" i="9"/>
  <c r="BR544" i="3"/>
  <c r="E538" i="7"/>
  <c r="X538" i="7"/>
  <c r="X125" i="9"/>
  <c r="BP544" i="3"/>
  <c r="W125" i="9"/>
  <c r="V538" i="7"/>
  <c r="V125" i="9"/>
  <c r="U125" i="9"/>
  <c r="T538" i="7"/>
  <c r="T125" i="9"/>
  <c r="S125" i="9"/>
  <c r="R125" i="9"/>
  <c r="Q125" i="9"/>
  <c r="P125" i="9"/>
  <c r="O125" i="9"/>
  <c r="N125" i="9"/>
  <c r="M125" i="9"/>
  <c r="L125" i="9"/>
  <c r="K125" i="9"/>
  <c r="J125" i="9"/>
  <c r="I537" i="7"/>
  <c r="Z537" i="7"/>
  <c r="Z124" i="9"/>
  <c r="Y124" i="9"/>
  <c r="BR264" i="3"/>
  <c r="E537" i="7"/>
  <c r="X537" i="7"/>
  <c r="X124" i="9"/>
  <c r="BP264" i="3"/>
  <c r="W124" i="9"/>
  <c r="V537" i="7"/>
  <c r="V124" i="9"/>
  <c r="U124" i="9"/>
  <c r="T537" i="7"/>
  <c r="T124" i="9"/>
  <c r="S124" i="9"/>
  <c r="R124" i="9"/>
  <c r="Q124" i="9"/>
  <c r="P124" i="9"/>
  <c r="O124" i="9"/>
  <c r="N124" i="9"/>
  <c r="M124" i="9"/>
  <c r="L124" i="9"/>
  <c r="K124" i="9"/>
  <c r="J124" i="9"/>
  <c r="I67" i="7"/>
  <c r="Z67" i="7"/>
  <c r="Z123" i="9"/>
  <c r="Y123" i="9"/>
  <c r="BR95" i="3"/>
  <c r="E67" i="7"/>
  <c r="X67" i="7"/>
  <c r="X123" i="9"/>
  <c r="BP95" i="3"/>
  <c r="W123" i="9"/>
  <c r="V67" i="7"/>
  <c r="V123" i="9"/>
  <c r="U123" i="9"/>
  <c r="T67" i="7"/>
  <c r="T123" i="9"/>
  <c r="S123" i="9"/>
  <c r="R123" i="9"/>
  <c r="Q123" i="9"/>
  <c r="P123" i="9"/>
  <c r="O123" i="9"/>
  <c r="N123" i="9"/>
  <c r="M123" i="9"/>
  <c r="L123" i="9"/>
  <c r="K123" i="9"/>
  <c r="J123" i="9"/>
  <c r="I376" i="7"/>
  <c r="Z376" i="7"/>
  <c r="Z122" i="9"/>
  <c r="Y122" i="9"/>
  <c r="BR186" i="3"/>
  <c r="E376" i="7"/>
  <c r="X376" i="7"/>
  <c r="X122" i="9"/>
  <c r="BP186" i="3"/>
  <c r="W122" i="9"/>
  <c r="V376" i="7"/>
  <c r="V122" i="9"/>
  <c r="U122" i="9"/>
  <c r="T376" i="7"/>
  <c r="T122" i="9"/>
  <c r="S122" i="9"/>
  <c r="R122" i="9"/>
  <c r="Q122" i="9"/>
  <c r="P122" i="9"/>
  <c r="O122" i="9"/>
  <c r="N122" i="9"/>
  <c r="M122" i="9"/>
  <c r="L122" i="9"/>
  <c r="K122" i="9"/>
  <c r="J122" i="9"/>
  <c r="I297" i="7"/>
  <c r="Z297" i="7"/>
  <c r="Z121" i="9"/>
  <c r="Y121" i="9"/>
  <c r="BR29" i="3"/>
  <c r="E297" i="7"/>
  <c r="X297" i="7"/>
  <c r="X121" i="9"/>
  <c r="BP29" i="3"/>
  <c r="W121" i="9"/>
  <c r="V297" i="7"/>
  <c r="V121" i="9"/>
  <c r="U121" i="9"/>
  <c r="T297" i="7"/>
  <c r="T121" i="9"/>
  <c r="S121" i="9"/>
  <c r="R121" i="9"/>
  <c r="Q121" i="9"/>
  <c r="P121" i="9"/>
  <c r="O121" i="9"/>
  <c r="N121" i="9"/>
  <c r="M121" i="9"/>
  <c r="L121" i="9"/>
  <c r="K121" i="9"/>
  <c r="J121" i="9"/>
  <c r="I536" i="7"/>
  <c r="Z536" i="7"/>
  <c r="Z120" i="9"/>
  <c r="Y120" i="9"/>
  <c r="BR326" i="3"/>
  <c r="E536" i="7"/>
  <c r="X536" i="7"/>
  <c r="X120" i="9"/>
  <c r="BP326" i="3"/>
  <c r="W120" i="9"/>
  <c r="V536" i="7"/>
  <c r="V120" i="9"/>
  <c r="U120" i="9"/>
  <c r="T536" i="7"/>
  <c r="T120" i="9"/>
  <c r="S120" i="9"/>
  <c r="R120" i="9"/>
  <c r="Q120" i="9"/>
  <c r="P120" i="9"/>
  <c r="O120" i="9"/>
  <c r="N120" i="9"/>
  <c r="M120" i="9"/>
  <c r="L120" i="9"/>
  <c r="K120" i="9"/>
  <c r="J120" i="9"/>
  <c r="I375" i="7"/>
  <c r="Z375" i="7"/>
  <c r="Z119" i="9"/>
  <c r="Y119" i="9"/>
  <c r="BR56" i="3"/>
  <c r="E375" i="7"/>
  <c r="X375" i="7"/>
  <c r="X119" i="9"/>
  <c r="BP56" i="3"/>
  <c r="W119" i="9"/>
  <c r="V375" i="7"/>
  <c r="V119" i="9"/>
  <c r="U119" i="9"/>
  <c r="T375" i="7"/>
  <c r="T119" i="9"/>
  <c r="S119" i="9"/>
  <c r="R119" i="9"/>
  <c r="Q119" i="9"/>
  <c r="P119" i="9"/>
  <c r="O119" i="9"/>
  <c r="N119" i="9"/>
  <c r="M119" i="9"/>
  <c r="L119" i="9"/>
  <c r="K119" i="9"/>
  <c r="J119" i="9"/>
  <c r="I66" i="7"/>
  <c r="Z66" i="7"/>
  <c r="Z118" i="9"/>
  <c r="Y118" i="9"/>
  <c r="BR365" i="3"/>
  <c r="E66" i="7"/>
  <c r="X66" i="7"/>
  <c r="X118" i="9"/>
  <c r="BP365" i="3"/>
  <c r="W118" i="9"/>
  <c r="V66" i="7"/>
  <c r="V118" i="9"/>
  <c r="U118" i="9"/>
  <c r="T66" i="7"/>
  <c r="T118" i="9"/>
  <c r="S118" i="9"/>
  <c r="R118" i="9"/>
  <c r="Q118" i="9"/>
  <c r="P118" i="9"/>
  <c r="O118" i="9"/>
  <c r="N118" i="9"/>
  <c r="M118" i="9"/>
  <c r="L118" i="9"/>
  <c r="K118" i="9"/>
  <c r="J118" i="9"/>
  <c r="I305" i="7"/>
  <c r="Z305" i="7"/>
  <c r="Z117" i="9"/>
  <c r="Y117" i="9"/>
  <c r="BR320" i="3"/>
  <c r="E305" i="7"/>
  <c r="X305" i="7"/>
  <c r="X117" i="9"/>
  <c r="BP320" i="3"/>
  <c r="W117" i="9"/>
  <c r="V305" i="7"/>
  <c r="V117" i="9"/>
  <c r="U117" i="9"/>
  <c r="T305" i="7"/>
  <c r="T117" i="9"/>
  <c r="S117" i="9"/>
  <c r="R117" i="9"/>
  <c r="Q117" i="9"/>
  <c r="P117" i="9"/>
  <c r="O117" i="9"/>
  <c r="N117" i="9"/>
  <c r="M117" i="9"/>
  <c r="L117" i="9"/>
  <c r="K117" i="9"/>
  <c r="J117" i="9"/>
  <c r="I374" i="7"/>
  <c r="Z374" i="7"/>
  <c r="Z116" i="9"/>
  <c r="Y116" i="9"/>
  <c r="BR69" i="3"/>
  <c r="E374" i="7"/>
  <c r="X374" i="7"/>
  <c r="X116" i="9"/>
  <c r="BP69" i="3"/>
  <c r="W116" i="9"/>
  <c r="V374" i="7"/>
  <c r="V116" i="9"/>
  <c r="U116" i="9"/>
  <c r="T374" i="7"/>
  <c r="T116" i="9"/>
  <c r="S116" i="9"/>
  <c r="R116" i="9"/>
  <c r="Q116" i="9"/>
  <c r="P116" i="9"/>
  <c r="O116" i="9"/>
  <c r="N116" i="9"/>
  <c r="M116" i="9"/>
  <c r="L116" i="9"/>
  <c r="K116" i="9"/>
  <c r="J116" i="9"/>
  <c r="I269" i="7"/>
  <c r="Z269" i="7"/>
  <c r="Z115" i="9"/>
  <c r="Y115" i="9"/>
  <c r="BR136" i="3"/>
  <c r="E269" i="7"/>
  <c r="X269" i="7"/>
  <c r="X115" i="9"/>
  <c r="BP136" i="3"/>
  <c r="W115" i="9"/>
  <c r="V269" i="7"/>
  <c r="V115" i="9"/>
  <c r="U115" i="9"/>
  <c r="T269" i="7"/>
  <c r="T115" i="9"/>
  <c r="S115" i="9"/>
  <c r="R115" i="9"/>
  <c r="Q115" i="9"/>
  <c r="P115" i="9"/>
  <c r="O115" i="9"/>
  <c r="N115" i="9"/>
  <c r="M115" i="9"/>
  <c r="L115" i="9"/>
  <c r="K115" i="9"/>
  <c r="J115" i="9"/>
  <c r="I373" i="7"/>
  <c r="Z373" i="7"/>
  <c r="Z114" i="9"/>
  <c r="Y114" i="9"/>
  <c r="BR22" i="3"/>
  <c r="E373" i="7"/>
  <c r="X373" i="7"/>
  <c r="X114" i="9"/>
  <c r="BP22" i="3"/>
  <c r="W114" i="9"/>
  <c r="V373" i="7"/>
  <c r="V114" i="9"/>
  <c r="U114" i="9"/>
  <c r="T373" i="7"/>
  <c r="T114" i="9"/>
  <c r="S114" i="9"/>
  <c r="R114" i="9"/>
  <c r="Q114" i="9"/>
  <c r="P114" i="9"/>
  <c r="O114" i="9"/>
  <c r="N114" i="9"/>
  <c r="M114" i="9"/>
  <c r="L114" i="9"/>
  <c r="K114" i="9"/>
  <c r="J114" i="9"/>
  <c r="I28" i="7"/>
  <c r="Z28" i="7"/>
  <c r="Z113" i="9"/>
  <c r="Y113" i="9"/>
  <c r="BR233" i="3"/>
  <c r="E28" i="7"/>
  <c r="X28" i="7"/>
  <c r="X113" i="9"/>
  <c r="BP233" i="3"/>
  <c r="W113" i="9"/>
  <c r="V28" i="7"/>
  <c r="V113" i="9"/>
  <c r="U113" i="9"/>
  <c r="T28" i="7"/>
  <c r="T113" i="9"/>
  <c r="S113" i="9"/>
  <c r="R113" i="9"/>
  <c r="Q113" i="9"/>
  <c r="P113" i="9"/>
  <c r="O113" i="9"/>
  <c r="N113" i="9"/>
  <c r="M113" i="9"/>
  <c r="L113" i="9"/>
  <c r="K113" i="9"/>
  <c r="J113" i="9"/>
  <c r="I372" i="7"/>
  <c r="Z372" i="7"/>
  <c r="Z112" i="9"/>
  <c r="Y112" i="9"/>
  <c r="BR398" i="3"/>
  <c r="E372" i="7"/>
  <c r="X372" i="7"/>
  <c r="X112" i="9"/>
  <c r="BP398" i="3"/>
  <c r="W112" i="9"/>
  <c r="V372" i="7"/>
  <c r="V112" i="9"/>
  <c r="U112" i="9"/>
  <c r="T372" i="7"/>
  <c r="T112" i="9"/>
  <c r="S112" i="9"/>
  <c r="R112" i="9"/>
  <c r="Q112" i="9"/>
  <c r="P112" i="9"/>
  <c r="O112" i="9"/>
  <c r="N112" i="9"/>
  <c r="M112" i="9"/>
  <c r="L112" i="9"/>
  <c r="K112" i="9"/>
  <c r="J112" i="9"/>
  <c r="I535" i="7"/>
  <c r="Z535" i="7"/>
  <c r="Z111" i="9"/>
  <c r="Y111" i="9"/>
  <c r="BR16" i="3"/>
  <c r="E535" i="7"/>
  <c r="X535" i="7"/>
  <c r="X111" i="9"/>
  <c r="BP16" i="3"/>
  <c r="W111" i="9"/>
  <c r="V535" i="7"/>
  <c r="V111" i="9"/>
  <c r="U111" i="9"/>
  <c r="T535" i="7"/>
  <c r="T111" i="9"/>
  <c r="S111" i="9"/>
  <c r="R111" i="9"/>
  <c r="Q111" i="9"/>
  <c r="P111" i="9"/>
  <c r="O111" i="9"/>
  <c r="N111" i="9"/>
  <c r="M111" i="9"/>
  <c r="L111" i="9"/>
  <c r="K111" i="9"/>
  <c r="J111" i="9"/>
  <c r="I195" i="7"/>
  <c r="Z195" i="7"/>
  <c r="Z110" i="9"/>
  <c r="Y110" i="9"/>
  <c r="BR62" i="3"/>
  <c r="E195" i="7"/>
  <c r="X195" i="7"/>
  <c r="X110" i="9"/>
  <c r="BP62" i="3"/>
  <c r="W110" i="9"/>
  <c r="V195" i="7"/>
  <c r="V110" i="9"/>
  <c r="U110" i="9"/>
  <c r="T195" i="7"/>
  <c r="T110" i="9"/>
  <c r="S110" i="9"/>
  <c r="R110" i="9"/>
  <c r="Q110" i="9"/>
  <c r="P110" i="9"/>
  <c r="O110" i="9"/>
  <c r="N110" i="9"/>
  <c r="M110" i="9"/>
  <c r="L110" i="9"/>
  <c r="K110" i="9"/>
  <c r="J110" i="9"/>
  <c r="I284" i="7"/>
  <c r="Z284" i="7"/>
  <c r="Z109" i="9"/>
  <c r="Y109" i="9"/>
  <c r="BR57" i="3"/>
  <c r="E284" i="7"/>
  <c r="X284" i="7"/>
  <c r="X109" i="9"/>
  <c r="BP57" i="3"/>
  <c r="W109" i="9"/>
  <c r="V284" i="7"/>
  <c r="V109" i="9"/>
  <c r="U109" i="9"/>
  <c r="T284" i="7"/>
  <c r="T109" i="9"/>
  <c r="S109" i="9"/>
  <c r="R109" i="9"/>
  <c r="Q109" i="9"/>
  <c r="P109" i="9"/>
  <c r="O109" i="9"/>
  <c r="N109" i="9"/>
  <c r="M109" i="9"/>
  <c r="L109" i="9"/>
  <c r="K109" i="9"/>
  <c r="J109" i="9"/>
  <c r="I534" i="7"/>
  <c r="Z534" i="7"/>
  <c r="Z108" i="9"/>
  <c r="Y108" i="9"/>
  <c r="BR10" i="3"/>
  <c r="E534" i="7"/>
  <c r="X534" i="7"/>
  <c r="X108" i="9"/>
  <c r="BP10" i="3"/>
  <c r="W108" i="9"/>
  <c r="V534" i="7"/>
  <c r="V108" i="9"/>
  <c r="U108" i="9"/>
  <c r="T534" i="7"/>
  <c r="T108" i="9"/>
  <c r="S108" i="9"/>
  <c r="R108" i="9"/>
  <c r="Q108" i="9"/>
  <c r="P108" i="9"/>
  <c r="O108" i="9"/>
  <c r="N108" i="9"/>
  <c r="M108" i="9"/>
  <c r="L108" i="9"/>
  <c r="K108" i="9"/>
  <c r="J108" i="9"/>
  <c r="I27" i="7"/>
  <c r="Z27" i="7"/>
  <c r="Z107" i="9"/>
  <c r="Y107" i="9"/>
  <c r="BR209" i="3"/>
  <c r="E27" i="7"/>
  <c r="X27" i="7"/>
  <c r="X107" i="9"/>
  <c r="BP209" i="3"/>
  <c r="W107" i="9"/>
  <c r="V27" i="7"/>
  <c r="V107" i="9"/>
  <c r="U107" i="9"/>
  <c r="T27" i="7"/>
  <c r="T107" i="9"/>
  <c r="S107" i="9"/>
  <c r="R107" i="9"/>
  <c r="Q107" i="9"/>
  <c r="P107" i="9"/>
  <c r="O107" i="9"/>
  <c r="N107" i="9"/>
  <c r="M107" i="9"/>
  <c r="L107" i="9"/>
  <c r="K107" i="9"/>
  <c r="J107" i="9"/>
  <c r="I371" i="7"/>
  <c r="Z371" i="7"/>
  <c r="Z106" i="9"/>
  <c r="Y106" i="9"/>
  <c r="BR97" i="3"/>
  <c r="E371" i="7"/>
  <c r="X371" i="7"/>
  <c r="X106" i="9"/>
  <c r="BP97" i="3"/>
  <c r="W106" i="9"/>
  <c r="V371" i="7"/>
  <c r="V106" i="9"/>
  <c r="U106" i="9"/>
  <c r="T371" i="7"/>
  <c r="T106" i="9"/>
  <c r="S106" i="9"/>
  <c r="R106" i="9"/>
  <c r="Q106" i="9"/>
  <c r="P106" i="9"/>
  <c r="O106" i="9"/>
  <c r="N106" i="9"/>
  <c r="M106" i="9"/>
  <c r="L106" i="9"/>
  <c r="K106" i="9"/>
  <c r="J106" i="9"/>
  <c r="I155" i="7"/>
  <c r="Z155" i="7"/>
  <c r="Z105" i="9"/>
  <c r="Y105" i="9"/>
  <c r="BR148" i="3"/>
  <c r="E155" i="7"/>
  <c r="X155" i="7"/>
  <c r="X105" i="9"/>
  <c r="BP148" i="3"/>
  <c r="W105" i="9"/>
  <c r="V155" i="7"/>
  <c r="V105" i="9"/>
  <c r="U105" i="9"/>
  <c r="T155" i="7"/>
  <c r="T105" i="9"/>
  <c r="S105" i="9"/>
  <c r="R105" i="9"/>
  <c r="Q105" i="9"/>
  <c r="P105" i="9"/>
  <c r="O105" i="9"/>
  <c r="N105" i="9"/>
  <c r="M105" i="9"/>
  <c r="L105" i="9"/>
  <c r="K105" i="9"/>
  <c r="J105" i="9"/>
  <c r="I65" i="7"/>
  <c r="Z65" i="7"/>
  <c r="Z104" i="9"/>
  <c r="Y104" i="9"/>
  <c r="BR8" i="3"/>
  <c r="E65" i="7"/>
  <c r="X65" i="7"/>
  <c r="X104" i="9"/>
  <c r="BP8" i="3"/>
  <c r="W104" i="9"/>
  <c r="V65" i="7"/>
  <c r="V104" i="9"/>
  <c r="U104" i="9"/>
  <c r="T65" i="7"/>
  <c r="T104" i="9"/>
  <c r="S104" i="9"/>
  <c r="R104" i="9"/>
  <c r="Q104" i="9"/>
  <c r="P104" i="9"/>
  <c r="O104" i="9"/>
  <c r="N104" i="9"/>
  <c r="M104" i="9"/>
  <c r="L104" i="9"/>
  <c r="K104" i="9"/>
  <c r="J104" i="9"/>
  <c r="I296" i="7"/>
  <c r="Z296" i="7"/>
  <c r="Z103" i="9"/>
  <c r="Y103" i="9"/>
  <c r="BR176" i="3"/>
  <c r="E296" i="7"/>
  <c r="X296" i="7"/>
  <c r="X103" i="9"/>
  <c r="BP176" i="3"/>
  <c r="W103" i="9"/>
  <c r="V296" i="7"/>
  <c r="V103" i="9"/>
  <c r="U103" i="9"/>
  <c r="T296" i="7"/>
  <c r="T103" i="9"/>
  <c r="S103" i="9"/>
  <c r="R103" i="9"/>
  <c r="Q103" i="9"/>
  <c r="P103" i="9"/>
  <c r="O103" i="9"/>
  <c r="N103" i="9"/>
  <c r="M103" i="9"/>
  <c r="L103" i="9"/>
  <c r="K103" i="9"/>
  <c r="J103" i="9"/>
  <c r="I295" i="7"/>
  <c r="Z295" i="7"/>
  <c r="Z102" i="9"/>
  <c r="Y102" i="9"/>
  <c r="BR140" i="3"/>
  <c r="E295" i="7"/>
  <c r="X295" i="7"/>
  <c r="X102" i="9"/>
  <c r="BP140" i="3"/>
  <c r="W102" i="9"/>
  <c r="V295" i="7"/>
  <c r="V102" i="9"/>
  <c r="U102" i="9"/>
  <c r="T295" i="7"/>
  <c r="T102" i="9"/>
  <c r="S102" i="9"/>
  <c r="R102" i="9"/>
  <c r="Q102" i="9"/>
  <c r="P102" i="9"/>
  <c r="O102" i="9"/>
  <c r="N102" i="9"/>
  <c r="M102" i="9"/>
  <c r="L102" i="9"/>
  <c r="K102" i="9"/>
  <c r="J102" i="9"/>
  <c r="I533" i="7"/>
  <c r="Z533" i="7"/>
  <c r="Z101" i="9"/>
  <c r="Y101" i="9"/>
  <c r="BR24" i="3"/>
  <c r="E533" i="7"/>
  <c r="X533" i="7"/>
  <c r="X101" i="9"/>
  <c r="BP24" i="3"/>
  <c r="W101" i="9"/>
  <c r="V533" i="7"/>
  <c r="V101" i="9"/>
  <c r="U101" i="9"/>
  <c r="T533" i="7"/>
  <c r="T101" i="9"/>
  <c r="S101" i="9"/>
  <c r="R101" i="9"/>
  <c r="Q101" i="9"/>
  <c r="P101" i="9"/>
  <c r="O101" i="9"/>
  <c r="N101" i="9"/>
  <c r="M101" i="9"/>
  <c r="L101" i="9"/>
  <c r="K101" i="9"/>
  <c r="J101" i="9"/>
  <c r="I625" i="7"/>
  <c r="Z625" i="7"/>
  <c r="Z100" i="9"/>
  <c r="Y100" i="9"/>
  <c r="BR191" i="3"/>
  <c r="E625" i="7"/>
  <c r="X625" i="7"/>
  <c r="X100" i="9"/>
  <c r="BP191" i="3"/>
  <c r="W100" i="9"/>
  <c r="V625" i="7"/>
  <c r="V100" i="9"/>
  <c r="U100" i="9"/>
  <c r="T625" i="7"/>
  <c r="T100" i="9"/>
  <c r="S100" i="9"/>
  <c r="R100" i="9"/>
  <c r="Q100" i="9"/>
  <c r="P100" i="9"/>
  <c r="O100" i="9"/>
  <c r="N100" i="9"/>
  <c r="M100" i="9"/>
  <c r="L100" i="9"/>
  <c r="K100" i="9"/>
  <c r="J100" i="9"/>
  <c r="I178" i="7"/>
  <c r="Z178" i="7"/>
  <c r="Z99" i="9"/>
  <c r="Y99" i="9"/>
  <c r="BR281" i="3"/>
  <c r="E178" i="7"/>
  <c r="X178" i="7"/>
  <c r="X99" i="9"/>
  <c r="BP281" i="3"/>
  <c r="W99" i="9"/>
  <c r="V178" i="7"/>
  <c r="V99" i="9"/>
  <c r="U99" i="9"/>
  <c r="T178" i="7"/>
  <c r="T99" i="9"/>
  <c r="S99" i="9"/>
  <c r="R99" i="9"/>
  <c r="Q99" i="9"/>
  <c r="P99" i="9"/>
  <c r="O99" i="9"/>
  <c r="N99" i="9"/>
  <c r="M99" i="9"/>
  <c r="L99" i="9"/>
  <c r="K99" i="9"/>
  <c r="J99" i="9"/>
  <c r="I318" i="7"/>
  <c r="Z318" i="7"/>
  <c r="Z98" i="9"/>
  <c r="Y98" i="9"/>
  <c r="BR360" i="3"/>
  <c r="E318" i="7"/>
  <c r="X318" i="7"/>
  <c r="X98" i="9"/>
  <c r="BP360" i="3"/>
  <c r="W98" i="9"/>
  <c r="V318" i="7"/>
  <c r="V98" i="9"/>
  <c r="U98" i="9"/>
  <c r="T318" i="7"/>
  <c r="T98" i="9"/>
  <c r="S98" i="9"/>
  <c r="R98" i="9"/>
  <c r="Q98" i="9"/>
  <c r="P98" i="9"/>
  <c r="O98" i="9"/>
  <c r="N98" i="9"/>
  <c r="M98" i="9"/>
  <c r="L98" i="9"/>
  <c r="K98" i="9"/>
  <c r="J98" i="9"/>
  <c r="I532" i="7"/>
  <c r="Z532" i="7"/>
  <c r="Z97" i="9"/>
  <c r="Y97" i="9"/>
  <c r="BR115" i="3"/>
  <c r="E532" i="7"/>
  <c r="X532" i="7"/>
  <c r="X97" i="9"/>
  <c r="BP115" i="3"/>
  <c r="W97" i="9"/>
  <c r="V532" i="7"/>
  <c r="V97" i="9"/>
  <c r="U97" i="9"/>
  <c r="T532" i="7"/>
  <c r="T97" i="9"/>
  <c r="S97" i="9"/>
  <c r="R97" i="9"/>
  <c r="Q97" i="9"/>
  <c r="P97" i="9"/>
  <c r="O97" i="9"/>
  <c r="N97" i="9"/>
  <c r="M97" i="9"/>
  <c r="L97" i="9"/>
  <c r="K97" i="9"/>
  <c r="J97" i="9"/>
  <c r="I531" i="7"/>
  <c r="Z531" i="7"/>
  <c r="Z96" i="9"/>
  <c r="Y96" i="9"/>
  <c r="BR118" i="3"/>
  <c r="E531" i="7"/>
  <c r="X531" i="7"/>
  <c r="X96" i="9"/>
  <c r="BP118" i="3"/>
  <c r="W96" i="9"/>
  <c r="V531" i="7"/>
  <c r="V96" i="9"/>
  <c r="U96" i="9"/>
  <c r="T531" i="7"/>
  <c r="T96" i="9"/>
  <c r="S96" i="9"/>
  <c r="R96" i="9"/>
  <c r="Q96" i="9"/>
  <c r="P96" i="9"/>
  <c r="O96" i="9"/>
  <c r="N96" i="9"/>
  <c r="M96" i="9"/>
  <c r="L96" i="9"/>
  <c r="K96" i="9"/>
  <c r="J96" i="9"/>
  <c r="I194" i="7"/>
  <c r="Z194" i="7"/>
  <c r="Z95" i="9"/>
  <c r="Y95" i="9"/>
  <c r="BR263" i="3"/>
  <c r="E194" i="7"/>
  <c r="X194" i="7"/>
  <c r="X95" i="9"/>
  <c r="BP263" i="3"/>
  <c r="W95" i="9"/>
  <c r="V194" i="7"/>
  <c r="V95" i="9"/>
  <c r="U95" i="9"/>
  <c r="T194" i="7"/>
  <c r="T95" i="9"/>
  <c r="S95" i="9"/>
  <c r="R95" i="9"/>
  <c r="Q95" i="9"/>
  <c r="P95" i="9"/>
  <c r="O95" i="9"/>
  <c r="N95" i="9"/>
  <c r="M95" i="9"/>
  <c r="L95" i="9"/>
  <c r="K95" i="9"/>
  <c r="J95" i="9"/>
  <c r="I317" i="7"/>
  <c r="Z317" i="7"/>
  <c r="Z94" i="9"/>
  <c r="Y94" i="9"/>
  <c r="BR380" i="3"/>
  <c r="E317" i="7"/>
  <c r="X317" i="7"/>
  <c r="X94" i="9"/>
  <c r="BP380" i="3"/>
  <c r="W94" i="9"/>
  <c r="V317" i="7"/>
  <c r="V94" i="9"/>
  <c r="U94" i="9"/>
  <c r="T317" i="7"/>
  <c r="T94" i="9"/>
  <c r="S94" i="9"/>
  <c r="R94" i="9"/>
  <c r="Q94" i="9"/>
  <c r="P94" i="9"/>
  <c r="O94" i="9"/>
  <c r="N94" i="9"/>
  <c r="M94" i="9"/>
  <c r="L94" i="9"/>
  <c r="K94" i="9"/>
  <c r="J94" i="9"/>
  <c r="I370" i="7"/>
  <c r="Z370" i="7"/>
  <c r="Z93" i="9"/>
  <c r="Y93" i="9"/>
  <c r="BR384" i="3"/>
  <c r="E370" i="7"/>
  <c r="X370" i="7"/>
  <c r="X93" i="9"/>
  <c r="BP384" i="3"/>
  <c r="W93" i="9"/>
  <c r="V370" i="7"/>
  <c r="V93" i="9"/>
  <c r="U93" i="9"/>
  <c r="T370" i="7"/>
  <c r="T93" i="9"/>
  <c r="S93" i="9"/>
  <c r="R93" i="9"/>
  <c r="Q93" i="9"/>
  <c r="P93" i="9"/>
  <c r="O93" i="9"/>
  <c r="N93" i="9"/>
  <c r="M93" i="9"/>
  <c r="L93" i="9"/>
  <c r="K93" i="9"/>
  <c r="J93" i="9"/>
  <c r="I369" i="7"/>
  <c r="Z369" i="7"/>
  <c r="Z92" i="9"/>
  <c r="Y92" i="9"/>
  <c r="BR51" i="3"/>
  <c r="E369" i="7"/>
  <c r="X369" i="7"/>
  <c r="X92" i="9"/>
  <c r="BP51" i="3"/>
  <c r="W92" i="9"/>
  <c r="V369" i="7"/>
  <c r="V92" i="9"/>
  <c r="U92" i="9"/>
  <c r="T369" i="7"/>
  <c r="T92" i="9"/>
  <c r="S92" i="9"/>
  <c r="R92" i="9"/>
  <c r="Q92" i="9"/>
  <c r="P92" i="9"/>
  <c r="O92" i="9"/>
  <c r="N92" i="9"/>
  <c r="M92" i="9"/>
  <c r="L92" i="9"/>
  <c r="K92" i="9"/>
  <c r="J92" i="9"/>
  <c r="I11" i="7"/>
  <c r="Z11" i="7"/>
  <c r="Z91" i="9"/>
  <c r="Y91" i="9"/>
  <c r="BR28" i="3"/>
  <c r="E11" i="7"/>
  <c r="X11" i="7"/>
  <c r="X91" i="9"/>
  <c r="BP28" i="3"/>
  <c r="W91" i="9"/>
  <c r="V11" i="7"/>
  <c r="V91" i="9"/>
  <c r="U91" i="9"/>
  <c r="T11" i="7"/>
  <c r="T91" i="9"/>
  <c r="S91" i="9"/>
  <c r="R91" i="9"/>
  <c r="Q91" i="9"/>
  <c r="P91" i="9"/>
  <c r="O91" i="9"/>
  <c r="N91" i="9"/>
  <c r="M91" i="9"/>
  <c r="L91" i="9"/>
  <c r="K91" i="9"/>
  <c r="J91" i="9"/>
  <c r="I193" i="7"/>
  <c r="Z193" i="7"/>
  <c r="Z90" i="9"/>
  <c r="Y90" i="9"/>
  <c r="BR353" i="3"/>
  <c r="E193" i="7"/>
  <c r="X193" i="7"/>
  <c r="X90" i="9"/>
  <c r="BP353" i="3"/>
  <c r="W90" i="9"/>
  <c r="V193" i="7"/>
  <c r="V90" i="9"/>
  <c r="U90" i="9"/>
  <c r="T193" i="7"/>
  <c r="T90" i="9"/>
  <c r="S90" i="9"/>
  <c r="R90" i="9"/>
  <c r="Q90" i="9"/>
  <c r="P90" i="9"/>
  <c r="O90" i="9"/>
  <c r="N90" i="9"/>
  <c r="M90" i="9"/>
  <c r="L90" i="9"/>
  <c r="K90" i="9"/>
  <c r="J90" i="9"/>
  <c r="I368" i="7"/>
  <c r="Z368" i="7"/>
  <c r="Z89" i="9"/>
  <c r="Y89" i="9"/>
  <c r="BR91" i="3"/>
  <c r="E368" i="7"/>
  <c r="X368" i="7"/>
  <c r="X89" i="9"/>
  <c r="BP91" i="3"/>
  <c r="W89" i="9"/>
  <c r="V368" i="7"/>
  <c r="V89" i="9"/>
  <c r="U89" i="9"/>
  <c r="T368" i="7"/>
  <c r="T89" i="9"/>
  <c r="S89" i="9"/>
  <c r="R89" i="9"/>
  <c r="Q89" i="9"/>
  <c r="P89" i="9"/>
  <c r="O89" i="9"/>
  <c r="N89" i="9"/>
  <c r="M89" i="9"/>
  <c r="L89" i="9"/>
  <c r="K89" i="9"/>
  <c r="J89" i="9"/>
  <c r="I64" i="7"/>
  <c r="Z64" i="7"/>
  <c r="Z88" i="9"/>
  <c r="Y88" i="9"/>
  <c r="BR48" i="3"/>
  <c r="E64" i="7"/>
  <c r="X64" i="7"/>
  <c r="X88" i="9"/>
  <c r="BP48" i="3"/>
  <c r="W88" i="9"/>
  <c r="V64" i="7"/>
  <c r="V88" i="9"/>
  <c r="U88" i="9"/>
  <c r="T64" i="7"/>
  <c r="T88" i="9"/>
  <c r="S88" i="9"/>
  <c r="R88" i="9"/>
  <c r="Q88" i="9"/>
  <c r="P88" i="9"/>
  <c r="O88" i="9"/>
  <c r="N88" i="9"/>
  <c r="M88" i="9"/>
  <c r="L88" i="9"/>
  <c r="K88" i="9"/>
  <c r="J88" i="9"/>
  <c r="I26" i="7"/>
  <c r="Z26" i="7"/>
  <c r="Z87" i="9"/>
  <c r="Y87" i="9"/>
  <c r="BR331" i="3"/>
  <c r="E26" i="7"/>
  <c r="X26" i="7"/>
  <c r="X87" i="9"/>
  <c r="BP331" i="3"/>
  <c r="W87" i="9"/>
  <c r="V26" i="7"/>
  <c r="V87" i="9"/>
  <c r="U87" i="9"/>
  <c r="T26" i="7"/>
  <c r="T87" i="9"/>
  <c r="S87" i="9"/>
  <c r="R87" i="9"/>
  <c r="Q87" i="9"/>
  <c r="P87" i="9"/>
  <c r="O87" i="9"/>
  <c r="N87" i="9"/>
  <c r="M87" i="9"/>
  <c r="L87" i="9"/>
  <c r="K87" i="9"/>
  <c r="J87" i="9"/>
  <c r="I530" i="7"/>
  <c r="Z530" i="7"/>
  <c r="Z86" i="9"/>
  <c r="Y86" i="9"/>
  <c r="BR178" i="3"/>
  <c r="E530" i="7"/>
  <c r="X530" i="7"/>
  <c r="X86" i="9"/>
  <c r="BP178" i="3"/>
  <c r="W86" i="9"/>
  <c r="V530" i="7"/>
  <c r="V86" i="9"/>
  <c r="U86" i="9"/>
  <c r="T530" i="7"/>
  <c r="T86" i="9"/>
  <c r="S86" i="9"/>
  <c r="R86" i="9"/>
  <c r="Q86" i="9"/>
  <c r="P86" i="9"/>
  <c r="O86" i="9"/>
  <c r="N86" i="9"/>
  <c r="M86" i="9"/>
  <c r="L86" i="9"/>
  <c r="K86" i="9"/>
  <c r="J86" i="9"/>
  <c r="I367" i="7"/>
  <c r="Z367" i="7"/>
  <c r="Z85" i="9"/>
  <c r="Y85" i="9"/>
  <c r="BR26" i="3"/>
  <c r="E367" i="7"/>
  <c r="X367" i="7"/>
  <c r="X85" i="9"/>
  <c r="BP26" i="3"/>
  <c r="W85" i="9"/>
  <c r="V367" i="7"/>
  <c r="V85" i="9"/>
  <c r="U85" i="9"/>
  <c r="T367" i="7"/>
  <c r="T85" i="9"/>
  <c r="S85" i="9"/>
  <c r="R85" i="9"/>
  <c r="Q85" i="9"/>
  <c r="P85" i="9"/>
  <c r="O85" i="9"/>
  <c r="N85" i="9"/>
  <c r="M85" i="9"/>
  <c r="L85" i="9"/>
  <c r="K85" i="9"/>
  <c r="J85" i="9"/>
  <c r="I114" i="7"/>
  <c r="Z114" i="7"/>
  <c r="Z84" i="9"/>
  <c r="Y84" i="9"/>
  <c r="BR298" i="3"/>
  <c r="E114" i="7"/>
  <c r="X114" i="7"/>
  <c r="X84" i="9"/>
  <c r="BP298" i="3"/>
  <c r="W84" i="9"/>
  <c r="V114" i="7"/>
  <c r="V84" i="9"/>
  <c r="U84" i="9"/>
  <c r="T114" i="7"/>
  <c r="T84" i="9"/>
  <c r="S84" i="9"/>
  <c r="R84" i="9"/>
  <c r="Q84" i="9"/>
  <c r="P84" i="9"/>
  <c r="O84" i="9"/>
  <c r="N84" i="9"/>
  <c r="M84" i="9"/>
  <c r="L84" i="9"/>
  <c r="K84" i="9"/>
  <c r="J84" i="9"/>
  <c r="I63" i="7"/>
  <c r="Z63" i="7"/>
  <c r="Z83" i="9"/>
  <c r="Y83" i="9"/>
  <c r="BR31" i="3"/>
  <c r="E63" i="7"/>
  <c r="X63" i="7"/>
  <c r="X83" i="9"/>
  <c r="BP31" i="3"/>
  <c r="W83" i="9"/>
  <c r="V63" i="7"/>
  <c r="V83" i="9"/>
  <c r="U83" i="9"/>
  <c r="T63" i="7"/>
  <c r="T83" i="9"/>
  <c r="S83" i="9"/>
  <c r="R83" i="9"/>
  <c r="Q83" i="9"/>
  <c r="P83" i="9"/>
  <c r="O83" i="9"/>
  <c r="N83" i="9"/>
  <c r="M83" i="9"/>
  <c r="L83" i="9"/>
  <c r="K83" i="9"/>
  <c r="J83" i="9"/>
  <c r="I25" i="7"/>
  <c r="Z25" i="7"/>
  <c r="Z82" i="9"/>
  <c r="Y82" i="9"/>
  <c r="BR345" i="3"/>
  <c r="E25" i="7"/>
  <c r="X25" i="7"/>
  <c r="X82" i="9"/>
  <c r="BP345" i="3"/>
  <c r="W82" i="9"/>
  <c r="V25" i="7"/>
  <c r="V82" i="9"/>
  <c r="U82" i="9"/>
  <c r="T25" i="7"/>
  <c r="T82" i="9"/>
  <c r="S82" i="9"/>
  <c r="R82" i="9"/>
  <c r="Q82" i="9"/>
  <c r="P82" i="9"/>
  <c r="O82" i="9"/>
  <c r="N82" i="9"/>
  <c r="M82" i="9"/>
  <c r="L82" i="9"/>
  <c r="K82" i="9"/>
  <c r="J82" i="9"/>
  <c r="I529" i="7"/>
  <c r="Z529" i="7"/>
  <c r="Z81" i="9"/>
  <c r="Y81" i="9"/>
  <c r="BR111" i="3"/>
  <c r="E529" i="7"/>
  <c r="X529" i="7"/>
  <c r="X81" i="9"/>
  <c r="BP111" i="3"/>
  <c r="W81" i="9"/>
  <c r="V529" i="7"/>
  <c r="V81" i="9"/>
  <c r="U81" i="9"/>
  <c r="T529" i="7"/>
  <c r="T81" i="9"/>
  <c r="S81" i="9"/>
  <c r="R81" i="9"/>
  <c r="Q81" i="9"/>
  <c r="P81" i="9"/>
  <c r="O81" i="9"/>
  <c r="N81" i="9"/>
  <c r="M81" i="9"/>
  <c r="L81" i="9"/>
  <c r="K81" i="9"/>
  <c r="J81" i="9"/>
  <c r="I366" i="7"/>
  <c r="Z366" i="7"/>
  <c r="Z80" i="9"/>
  <c r="Y80" i="9"/>
  <c r="BR89" i="3"/>
  <c r="E366" i="7"/>
  <c r="X366" i="7"/>
  <c r="X80" i="9"/>
  <c r="BP89" i="3"/>
  <c r="W80" i="9"/>
  <c r="V366" i="7"/>
  <c r="V80" i="9"/>
  <c r="U80" i="9"/>
  <c r="T366" i="7"/>
  <c r="T80" i="9"/>
  <c r="S80" i="9"/>
  <c r="R80" i="9"/>
  <c r="Q80" i="9"/>
  <c r="P80" i="9"/>
  <c r="O80" i="9"/>
  <c r="N80" i="9"/>
  <c r="M80" i="9"/>
  <c r="L80" i="9"/>
  <c r="K80" i="9"/>
  <c r="J80" i="9"/>
  <c r="I365" i="7"/>
  <c r="Z365" i="7"/>
  <c r="Z79" i="9"/>
  <c r="Y79" i="9"/>
  <c r="BR41" i="3"/>
  <c r="E365" i="7"/>
  <c r="X365" i="7"/>
  <c r="X79" i="9"/>
  <c r="BP41" i="3"/>
  <c r="W79" i="9"/>
  <c r="V365" i="7"/>
  <c r="V79" i="9"/>
  <c r="U79" i="9"/>
  <c r="T365" i="7"/>
  <c r="T79" i="9"/>
  <c r="S79" i="9"/>
  <c r="R79" i="9"/>
  <c r="Q79" i="9"/>
  <c r="P79" i="9"/>
  <c r="O79" i="9"/>
  <c r="N79" i="9"/>
  <c r="M79" i="9"/>
  <c r="L79" i="9"/>
  <c r="K79" i="9"/>
  <c r="J79" i="9"/>
  <c r="I10" i="7"/>
  <c r="Z10" i="7"/>
  <c r="Z78" i="9"/>
  <c r="Y78" i="9"/>
  <c r="BR18" i="3"/>
  <c r="E10" i="7"/>
  <c r="X10" i="7"/>
  <c r="X78" i="9"/>
  <c r="BP18" i="3"/>
  <c r="W78" i="9"/>
  <c r="V10" i="7"/>
  <c r="V78" i="9"/>
  <c r="U78" i="9"/>
  <c r="T10" i="7"/>
  <c r="T78" i="9"/>
  <c r="S78" i="9"/>
  <c r="R78" i="9"/>
  <c r="Q78" i="9"/>
  <c r="P78" i="9"/>
  <c r="O78" i="9"/>
  <c r="N78" i="9"/>
  <c r="M78" i="9"/>
  <c r="L78" i="9"/>
  <c r="K78" i="9"/>
  <c r="J78" i="9"/>
  <c r="I24" i="7"/>
  <c r="Z24" i="7"/>
  <c r="Z77" i="9"/>
  <c r="Y77" i="9"/>
  <c r="BR192" i="3"/>
  <c r="E24" i="7"/>
  <c r="X24" i="7"/>
  <c r="X77" i="9"/>
  <c r="BP192" i="3"/>
  <c r="W77" i="9"/>
  <c r="V24" i="7"/>
  <c r="V77" i="9"/>
  <c r="U77" i="9"/>
  <c r="T24" i="7"/>
  <c r="T77" i="9"/>
  <c r="S77" i="9"/>
  <c r="R77" i="9"/>
  <c r="Q77" i="9"/>
  <c r="P77" i="9"/>
  <c r="O77" i="9"/>
  <c r="N77" i="9"/>
  <c r="M77" i="9"/>
  <c r="L77" i="9"/>
  <c r="K77" i="9"/>
  <c r="J77" i="9"/>
  <c r="I528" i="7"/>
  <c r="Z528" i="7"/>
  <c r="Z76" i="9"/>
  <c r="Y76" i="9"/>
  <c r="BR76" i="3"/>
  <c r="E528" i="7"/>
  <c r="X528" i="7"/>
  <c r="X76" i="9"/>
  <c r="BP76" i="3"/>
  <c r="W76" i="9"/>
  <c r="V528" i="7"/>
  <c r="V76" i="9"/>
  <c r="U76" i="9"/>
  <c r="T528" i="7"/>
  <c r="T76" i="9"/>
  <c r="S76" i="9"/>
  <c r="R76" i="9"/>
  <c r="Q76" i="9"/>
  <c r="P76" i="9"/>
  <c r="O76" i="9"/>
  <c r="N76" i="9"/>
  <c r="M76" i="9"/>
  <c r="L76" i="9"/>
  <c r="K76" i="9"/>
  <c r="J76" i="9"/>
  <c r="I23" i="7"/>
  <c r="Z23" i="7"/>
  <c r="Z75" i="9"/>
  <c r="Y75" i="9"/>
  <c r="BR84" i="3"/>
  <c r="E23" i="7"/>
  <c r="X23" i="7"/>
  <c r="X75" i="9"/>
  <c r="BP84" i="3"/>
  <c r="W75" i="9"/>
  <c r="V23" i="7"/>
  <c r="V75" i="9"/>
  <c r="U75" i="9"/>
  <c r="T23" i="7"/>
  <c r="T75" i="9"/>
  <c r="S75" i="9"/>
  <c r="R75" i="9"/>
  <c r="Q75" i="9"/>
  <c r="P75" i="9"/>
  <c r="O75" i="9"/>
  <c r="N75" i="9"/>
  <c r="M75" i="9"/>
  <c r="L75" i="9"/>
  <c r="K75" i="9"/>
  <c r="J75" i="9"/>
  <c r="I107" i="7"/>
  <c r="Z107" i="7"/>
  <c r="Z74" i="9"/>
  <c r="Y74" i="9"/>
  <c r="BR213" i="3"/>
  <c r="E107" i="7"/>
  <c r="X107" i="7"/>
  <c r="X74" i="9"/>
  <c r="BP213" i="3"/>
  <c r="W74" i="9"/>
  <c r="V107" i="7"/>
  <c r="V74" i="9"/>
  <c r="U74" i="9"/>
  <c r="T107" i="7"/>
  <c r="T74" i="9"/>
  <c r="S74" i="9"/>
  <c r="R74" i="9"/>
  <c r="Q74" i="9"/>
  <c r="P74" i="9"/>
  <c r="O74" i="9"/>
  <c r="N74" i="9"/>
  <c r="M74" i="9"/>
  <c r="L74" i="9"/>
  <c r="K74" i="9"/>
  <c r="J74" i="9"/>
  <c r="I527" i="7"/>
  <c r="Z527" i="7"/>
  <c r="Z73" i="9"/>
  <c r="Y73" i="9"/>
  <c r="BR260" i="3"/>
  <c r="E527" i="7"/>
  <c r="X527" i="7"/>
  <c r="X73" i="9"/>
  <c r="BP260" i="3"/>
  <c r="W73" i="9"/>
  <c r="V527" i="7"/>
  <c r="V73" i="9"/>
  <c r="U73" i="9"/>
  <c r="T527" i="7"/>
  <c r="T73" i="9"/>
  <c r="S73" i="9"/>
  <c r="R73" i="9"/>
  <c r="Q73" i="9"/>
  <c r="P73" i="9"/>
  <c r="O73" i="9"/>
  <c r="N73" i="9"/>
  <c r="M73" i="9"/>
  <c r="L73" i="9"/>
  <c r="K73" i="9"/>
  <c r="J73" i="9"/>
  <c r="I177" i="7"/>
  <c r="Z177" i="7"/>
  <c r="Z72" i="9"/>
  <c r="Y72" i="9"/>
  <c r="BR230" i="3"/>
  <c r="E177" i="7"/>
  <c r="X177" i="7"/>
  <c r="X72" i="9"/>
  <c r="BP230" i="3"/>
  <c r="W72" i="9"/>
  <c r="V177" i="7"/>
  <c r="V72" i="9"/>
  <c r="U72" i="9"/>
  <c r="T177" i="7"/>
  <c r="T72" i="9"/>
  <c r="S72" i="9"/>
  <c r="R72" i="9"/>
  <c r="Q72" i="9"/>
  <c r="P72" i="9"/>
  <c r="O72" i="9"/>
  <c r="N72" i="9"/>
  <c r="M72" i="9"/>
  <c r="L72" i="9"/>
  <c r="K72" i="9"/>
  <c r="J72" i="9"/>
  <c r="I22" i="7"/>
  <c r="Z22" i="7"/>
  <c r="Z71" i="9"/>
  <c r="Y71" i="9"/>
  <c r="BR221" i="3"/>
  <c r="E22" i="7"/>
  <c r="X22" i="7"/>
  <c r="X71" i="9"/>
  <c r="BP221" i="3"/>
  <c r="W71" i="9"/>
  <c r="V22" i="7"/>
  <c r="V71" i="9"/>
  <c r="U71" i="9"/>
  <c r="T22" i="7"/>
  <c r="T71" i="9"/>
  <c r="S71" i="9"/>
  <c r="R71" i="9"/>
  <c r="Q71" i="9"/>
  <c r="P71" i="9"/>
  <c r="O71" i="9"/>
  <c r="N71" i="9"/>
  <c r="M71" i="9"/>
  <c r="L71" i="9"/>
  <c r="K71" i="9"/>
  <c r="J71" i="9"/>
  <c r="I355" i="7"/>
  <c r="Z355" i="7"/>
  <c r="Z70" i="9"/>
  <c r="Y70" i="9"/>
  <c r="BR437" i="3"/>
  <c r="E355" i="7"/>
  <c r="X355" i="7"/>
  <c r="X70" i="9"/>
  <c r="BP437" i="3"/>
  <c r="W70" i="9"/>
  <c r="V355" i="7"/>
  <c r="V70" i="9"/>
  <c r="U70" i="9"/>
  <c r="T355" i="7"/>
  <c r="T70" i="9"/>
  <c r="S70" i="9"/>
  <c r="R70" i="9"/>
  <c r="Q70" i="9"/>
  <c r="P70" i="9"/>
  <c r="O70" i="9"/>
  <c r="N70" i="9"/>
  <c r="M70" i="9"/>
  <c r="L70" i="9"/>
  <c r="K70" i="9"/>
  <c r="J70" i="9"/>
  <c r="I21" i="7"/>
  <c r="Z21" i="7"/>
  <c r="Z69" i="9"/>
  <c r="Y69" i="9"/>
  <c r="BR203" i="3"/>
  <c r="E21" i="7"/>
  <c r="X21" i="7"/>
  <c r="X69" i="9"/>
  <c r="BP203" i="3"/>
  <c r="W69" i="9"/>
  <c r="V21" i="7"/>
  <c r="V69" i="9"/>
  <c r="U69" i="9"/>
  <c r="T21" i="7"/>
  <c r="T69" i="9"/>
  <c r="S69" i="9"/>
  <c r="R69" i="9"/>
  <c r="Q69" i="9"/>
  <c r="P69" i="9"/>
  <c r="O69" i="9"/>
  <c r="N69" i="9"/>
  <c r="M69" i="9"/>
  <c r="L69" i="9"/>
  <c r="K69" i="9"/>
  <c r="J69" i="9"/>
  <c r="I364" i="7"/>
  <c r="Z364" i="7"/>
  <c r="Z68" i="9"/>
  <c r="Y68" i="9"/>
  <c r="BR98" i="3"/>
  <c r="E364" i="7"/>
  <c r="X364" i="7"/>
  <c r="X68" i="9"/>
  <c r="BP98" i="3"/>
  <c r="W68" i="9"/>
  <c r="V364" i="7"/>
  <c r="V68" i="9"/>
  <c r="U68" i="9"/>
  <c r="T364" i="7"/>
  <c r="T68" i="9"/>
  <c r="S68" i="9"/>
  <c r="R68" i="9"/>
  <c r="Q68" i="9"/>
  <c r="P68" i="9"/>
  <c r="O68" i="9"/>
  <c r="N68" i="9"/>
  <c r="M68" i="9"/>
  <c r="L68" i="9"/>
  <c r="K68" i="9"/>
  <c r="J68" i="9"/>
  <c r="I176" i="7"/>
  <c r="Z176" i="7"/>
  <c r="Z67" i="9"/>
  <c r="Y67" i="9"/>
  <c r="BR243" i="3"/>
  <c r="E176" i="7"/>
  <c r="X176" i="7"/>
  <c r="X67" i="9"/>
  <c r="BP243" i="3"/>
  <c r="W67" i="9"/>
  <c r="V176" i="7"/>
  <c r="V67" i="9"/>
  <c r="U67" i="9"/>
  <c r="T176" i="7"/>
  <c r="T67" i="9"/>
  <c r="S67" i="9"/>
  <c r="R67" i="9"/>
  <c r="Q67" i="9"/>
  <c r="P67" i="9"/>
  <c r="O67" i="9"/>
  <c r="N67" i="9"/>
  <c r="M67" i="9"/>
  <c r="L67" i="9"/>
  <c r="K67" i="9"/>
  <c r="J67" i="9"/>
  <c r="I294" i="7"/>
  <c r="Z294" i="7"/>
  <c r="Z66" i="9"/>
  <c r="Y66" i="9"/>
  <c r="BR20" i="3"/>
  <c r="E294" i="7"/>
  <c r="X294" i="7"/>
  <c r="X66" i="9"/>
  <c r="BP20" i="3"/>
  <c r="W66" i="9"/>
  <c r="V294" i="7"/>
  <c r="V66" i="9"/>
  <c r="U66" i="9"/>
  <c r="T294" i="7"/>
  <c r="T66" i="9"/>
  <c r="S66" i="9"/>
  <c r="R66" i="9"/>
  <c r="Q66" i="9"/>
  <c r="P66" i="9"/>
  <c r="O66" i="9"/>
  <c r="N66" i="9"/>
  <c r="M66" i="9"/>
  <c r="L66" i="9"/>
  <c r="K66" i="9"/>
  <c r="J66" i="9"/>
  <c r="I62" i="7"/>
  <c r="Z62" i="7"/>
  <c r="Z65" i="9"/>
  <c r="Y65" i="9"/>
  <c r="BR189" i="3"/>
  <c r="E62" i="7"/>
  <c r="X62" i="7"/>
  <c r="X65" i="9"/>
  <c r="BP189" i="3"/>
  <c r="W65" i="9"/>
  <c r="V62" i="7"/>
  <c r="V65" i="9"/>
  <c r="U65" i="9"/>
  <c r="T62" i="7"/>
  <c r="T65" i="9"/>
  <c r="S65" i="9"/>
  <c r="R65" i="9"/>
  <c r="Q65" i="9"/>
  <c r="P65" i="9"/>
  <c r="O65" i="9"/>
  <c r="N65" i="9"/>
  <c r="M65" i="9"/>
  <c r="L65" i="9"/>
  <c r="K65" i="9"/>
  <c r="J65" i="9"/>
  <c r="I526" i="7"/>
  <c r="Z526" i="7"/>
  <c r="Z64" i="9"/>
  <c r="Y64" i="9"/>
  <c r="BR65" i="3"/>
  <c r="E526" i="7"/>
  <c r="X526" i="7"/>
  <c r="X64" i="9"/>
  <c r="BP65" i="3"/>
  <c r="W64" i="9"/>
  <c r="V526" i="7"/>
  <c r="V64" i="9"/>
  <c r="U64" i="9"/>
  <c r="T526" i="7"/>
  <c r="T64" i="9"/>
  <c r="S64" i="9"/>
  <c r="R64" i="9"/>
  <c r="Q64" i="9"/>
  <c r="P64" i="9"/>
  <c r="O64" i="9"/>
  <c r="N64" i="9"/>
  <c r="M64" i="9"/>
  <c r="L64" i="9"/>
  <c r="K64" i="9"/>
  <c r="J64" i="9"/>
  <c r="I525" i="7"/>
  <c r="Z525" i="7"/>
  <c r="Z63" i="9"/>
  <c r="Y63" i="9"/>
  <c r="BR301" i="3"/>
  <c r="E525" i="7"/>
  <c r="X525" i="7"/>
  <c r="X63" i="9"/>
  <c r="BP301" i="3"/>
  <c r="W63" i="9"/>
  <c r="V525" i="7"/>
  <c r="V63" i="9"/>
  <c r="U63" i="9"/>
  <c r="T525" i="7"/>
  <c r="T63" i="9"/>
  <c r="S63" i="9"/>
  <c r="R63" i="9"/>
  <c r="Q63" i="9"/>
  <c r="P63" i="9"/>
  <c r="O63" i="9"/>
  <c r="N63" i="9"/>
  <c r="M63" i="9"/>
  <c r="L63" i="9"/>
  <c r="K63" i="9"/>
  <c r="J63" i="9"/>
  <c r="I175" i="7"/>
  <c r="Z175" i="7"/>
  <c r="Z62" i="9"/>
  <c r="Y62" i="9"/>
  <c r="BR261" i="3"/>
  <c r="E175" i="7"/>
  <c r="X175" i="7"/>
  <c r="X62" i="9"/>
  <c r="BP261" i="3"/>
  <c r="W62" i="9"/>
  <c r="V175" i="7"/>
  <c r="V62" i="9"/>
  <c r="U62" i="9"/>
  <c r="T175" i="7"/>
  <c r="T62" i="9"/>
  <c r="S62" i="9"/>
  <c r="R62" i="9"/>
  <c r="Q62" i="9"/>
  <c r="P62" i="9"/>
  <c r="O62" i="9"/>
  <c r="N62" i="9"/>
  <c r="M62" i="9"/>
  <c r="L62" i="9"/>
  <c r="K62" i="9"/>
  <c r="J62" i="9"/>
  <c r="I174" i="7"/>
  <c r="Z174" i="7"/>
  <c r="Z61" i="9"/>
  <c r="Y61" i="9"/>
  <c r="BR276" i="3"/>
  <c r="E174" i="7"/>
  <c r="X174" i="7"/>
  <c r="X61" i="9"/>
  <c r="BP276" i="3"/>
  <c r="W61" i="9"/>
  <c r="V174" i="7"/>
  <c r="V61" i="9"/>
  <c r="U61" i="9"/>
  <c r="T174" i="7"/>
  <c r="T61" i="9"/>
  <c r="S61" i="9"/>
  <c r="R61" i="9"/>
  <c r="Q61" i="9"/>
  <c r="P61" i="9"/>
  <c r="O61" i="9"/>
  <c r="N61" i="9"/>
  <c r="M61" i="9"/>
  <c r="L61" i="9"/>
  <c r="K61" i="9"/>
  <c r="J61" i="9"/>
  <c r="I116" i="7"/>
  <c r="Z116" i="7"/>
  <c r="Z60" i="9"/>
  <c r="Y60" i="9"/>
  <c r="BR120" i="3"/>
  <c r="E116" i="7"/>
  <c r="X116" i="7"/>
  <c r="X60" i="9"/>
  <c r="BP120" i="3"/>
  <c r="W60" i="9"/>
  <c r="V116" i="7"/>
  <c r="V60" i="9"/>
  <c r="U60" i="9"/>
  <c r="T116" i="7"/>
  <c r="T60" i="9"/>
  <c r="S60" i="9"/>
  <c r="R60" i="9"/>
  <c r="Q60" i="9"/>
  <c r="P60" i="9"/>
  <c r="O60" i="9"/>
  <c r="N60" i="9"/>
  <c r="M60" i="9"/>
  <c r="L60" i="9"/>
  <c r="K60" i="9"/>
  <c r="J60" i="9"/>
  <c r="I20" i="7"/>
  <c r="Z20" i="7"/>
  <c r="Z59" i="9"/>
  <c r="Y59" i="9"/>
  <c r="BR421" i="3"/>
  <c r="E20" i="7"/>
  <c r="X20" i="7"/>
  <c r="X59" i="9"/>
  <c r="BP421" i="3"/>
  <c r="W59" i="9"/>
  <c r="V20" i="7"/>
  <c r="V59" i="9"/>
  <c r="U59" i="9"/>
  <c r="T20" i="7"/>
  <c r="T59" i="9"/>
  <c r="S59" i="9"/>
  <c r="R59" i="9"/>
  <c r="Q59" i="9"/>
  <c r="P59" i="9"/>
  <c r="O59" i="9"/>
  <c r="N59" i="9"/>
  <c r="M59" i="9"/>
  <c r="L59" i="9"/>
  <c r="K59" i="9"/>
  <c r="J59" i="9"/>
  <c r="I9" i="7"/>
  <c r="Z9" i="7"/>
  <c r="Z58" i="9"/>
  <c r="Y58" i="9"/>
  <c r="BR7" i="3"/>
  <c r="E9" i="7"/>
  <c r="X9" i="7"/>
  <c r="X58" i="9"/>
  <c r="BP7" i="3"/>
  <c r="W58" i="9"/>
  <c r="V9" i="7"/>
  <c r="V58" i="9"/>
  <c r="U58" i="9"/>
  <c r="T9" i="7"/>
  <c r="T58" i="9"/>
  <c r="S58" i="9"/>
  <c r="R58" i="9"/>
  <c r="Q58" i="9"/>
  <c r="P58" i="9"/>
  <c r="O58" i="9"/>
  <c r="N58" i="9"/>
  <c r="M58" i="9"/>
  <c r="L58" i="9"/>
  <c r="K58" i="9"/>
  <c r="J58" i="9"/>
  <c r="I266" i="7"/>
  <c r="Z266" i="7"/>
  <c r="Z57" i="9"/>
  <c r="Y57" i="9"/>
  <c r="BR196" i="3"/>
  <c r="E266" i="7"/>
  <c r="X266" i="7"/>
  <c r="X57" i="9"/>
  <c r="BP196" i="3"/>
  <c r="W57" i="9"/>
  <c r="V266" i="7"/>
  <c r="V57" i="9"/>
  <c r="U57" i="9"/>
  <c r="T266" i="7"/>
  <c r="T57" i="9"/>
  <c r="S57" i="9"/>
  <c r="R57" i="9"/>
  <c r="Q57" i="9"/>
  <c r="P57" i="9"/>
  <c r="O57" i="9"/>
  <c r="N57" i="9"/>
  <c r="M57" i="9"/>
  <c r="L57" i="9"/>
  <c r="K57" i="9"/>
  <c r="J57" i="9"/>
  <c r="I524" i="7"/>
  <c r="Z524" i="7"/>
  <c r="Z56" i="9"/>
  <c r="Y56" i="9"/>
  <c r="BR217" i="3"/>
  <c r="E524" i="7"/>
  <c r="X524" i="7"/>
  <c r="X56" i="9"/>
  <c r="BP217" i="3"/>
  <c r="W56" i="9"/>
  <c r="V524" i="7"/>
  <c r="V56" i="9"/>
  <c r="U56" i="9"/>
  <c r="T524" i="7"/>
  <c r="T56" i="9"/>
  <c r="S56" i="9"/>
  <c r="R56" i="9"/>
  <c r="Q56" i="9"/>
  <c r="P56" i="9"/>
  <c r="O56" i="9"/>
  <c r="N56" i="9"/>
  <c r="M56" i="9"/>
  <c r="L56" i="9"/>
  <c r="K56" i="9"/>
  <c r="J56" i="9"/>
  <c r="I363" i="7"/>
  <c r="Z363" i="7"/>
  <c r="Z55" i="9"/>
  <c r="Y55" i="9"/>
  <c r="BR222" i="3"/>
  <c r="E363" i="7"/>
  <c r="X363" i="7"/>
  <c r="X55" i="9"/>
  <c r="BP222" i="3"/>
  <c r="W55" i="9"/>
  <c r="V363" i="7"/>
  <c r="V55" i="9"/>
  <c r="U55" i="9"/>
  <c r="T363" i="7"/>
  <c r="T55" i="9"/>
  <c r="S55" i="9"/>
  <c r="R55" i="9"/>
  <c r="Q55" i="9"/>
  <c r="P55" i="9"/>
  <c r="O55" i="9"/>
  <c r="N55" i="9"/>
  <c r="M55" i="9"/>
  <c r="L55" i="9"/>
  <c r="K55" i="9"/>
  <c r="J55" i="9"/>
  <c r="I362" i="7"/>
  <c r="Z362" i="7"/>
  <c r="Z54" i="9"/>
  <c r="Y54" i="9"/>
  <c r="BR204" i="3"/>
  <c r="E362" i="7"/>
  <c r="X362" i="7"/>
  <c r="X54" i="9"/>
  <c r="BP204" i="3"/>
  <c r="W54" i="9"/>
  <c r="V362" i="7"/>
  <c r="V54" i="9"/>
  <c r="U54" i="9"/>
  <c r="T362" i="7"/>
  <c r="T54" i="9"/>
  <c r="S54" i="9"/>
  <c r="R54" i="9"/>
  <c r="Q54" i="9"/>
  <c r="P54" i="9"/>
  <c r="O54" i="9"/>
  <c r="N54" i="9"/>
  <c r="M54" i="9"/>
  <c r="L54" i="9"/>
  <c r="K54" i="9"/>
  <c r="J54" i="9"/>
  <c r="I8" i="7"/>
  <c r="Z8" i="7"/>
  <c r="Z53" i="9"/>
  <c r="Y53" i="9"/>
  <c r="BR154" i="3"/>
  <c r="E8" i="7"/>
  <c r="X8" i="7"/>
  <c r="X53" i="9"/>
  <c r="BP154" i="3"/>
  <c r="W53" i="9"/>
  <c r="V8" i="7"/>
  <c r="V53" i="9"/>
  <c r="U53" i="9"/>
  <c r="T8" i="7"/>
  <c r="T53" i="9"/>
  <c r="S53" i="9"/>
  <c r="R53" i="9"/>
  <c r="Q53" i="9"/>
  <c r="P53" i="9"/>
  <c r="O53" i="9"/>
  <c r="N53" i="9"/>
  <c r="M53" i="9"/>
  <c r="L53" i="9"/>
  <c r="K53" i="9"/>
  <c r="J53" i="9"/>
  <c r="I106" i="7"/>
  <c r="Z106" i="7"/>
  <c r="Z52" i="9"/>
  <c r="Y52" i="9"/>
  <c r="BR127" i="3"/>
  <c r="E106" i="7"/>
  <c r="X106" i="7"/>
  <c r="X52" i="9"/>
  <c r="BP127" i="3"/>
  <c r="W52" i="9"/>
  <c r="V106" i="7"/>
  <c r="V52" i="9"/>
  <c r="U52" i="9"/>
  <c r="T106" i="7"/>
  <c r="T52" i="9"/>
  <c r="S52" i="9"/>
  <c r="R52" i="9"/>
  <c r="Q52" i="9"/>
  <c r="P52" i="9"/>
  <c r="O52" i="9"/>
  <c r="N52" i="9"/>
  <c r="M52" i="9"/>
  <c r="L52" i="9"/>
  <c r="K52" i="9"/>
  <c r="J52" i="9"/>
  <c r="I105" i="7"/>
  <c r="Z105" i="7"/>
  <c r="Z51" i="9"/>
  <c r="Y51" i="9"/>
  <c r="BR444" i="3"/>
  <c r="E105" i="7"/>
  <c r="X105" i="7"/>
  <c r="X51" i="9"/>
  <c r="BP444" i="3"/>
  <c r="W51" i="9"/>
  <c r="V105" i="7"/>
  <c r="V51" i="9"/>
  <c r="U51" i="9"/>
  <c r="T105" i="7"/>
  <c r="T51" i="9"/>
  <c r="S51" i="9"/>
  <c r="R51" i="9"/>
  <c r="Q51" i="9"/>
  <c r="P51" i="9"/>
  <c r="O51" i="9"/>
  <c r="N51" i="9"/>
  <c r="M51" i="9"/>
  <c r="L51" i="9"/>
  <c r="K51" i="9"/>
  <c r="J51" i="9"/>
  <c r="I173" i="7"/>
  <c r="Z173" i="7"/>
  <c r="Z50" i="9"/>
  <c r="Y50" i="9"/>
  <c r="BR137" i="3"/>
  <c r="E173" i="7"/>
  <c r="X173" i="7"/>
  <c r="X50" i="9"/>
  <c r="BP137" i="3"/>
  <c r="W50" i="9"/>
  <c r="V173" i="7"/>
  <c r="V50" i="9"/>
  <c r="U50" i="9"/>
  <c r="T173" i="7"/>
  <c r="T50" i="9"/>
  <c r="S50" i="9"/>
  <c r="R50" i="9"/>
  <c r="Q50" i="9"/>
  <c r="P50" i="9"/>
  <c r="O50" i="9"/>
  <c r="N50" i="9"/>
  <c r="M50" i="9"/>
  <c r="L50" i="9"/>
  <c r="K50" i="9"/>
  <c r="J50" i="9"/>
  <c r="I61" i="7"/>
  <c r="Z61" i="7"/>
  <c r="Z49" i="9"/>
  <c r="Y49" i="9"/>
  <c r="BR338" i="3"/>
  <c r="E61" i="7"/>
  <c r="X61" i="7"/>
  <c r="X49" i="9"/>
  <c r="BP338" i="3"/>
  <c r="W49" i="9"/>
  <c r="V61" i="7"/>
  <c r="V49" i="9"/>
  <c r="U49" i="9"/>
  <c r="T61" i="7"/>
  <c r="T49" i="9"/>
  <c r="S49" i="9"/>
  <c r="R49" i="9"/>
  <c r="Q49" i="9"/>
  <c r="P49" i="9"/>
  <c r="O49" i="9"/>
  <c r="N49" i="9"/>
  <c r="M49" i="9"/>
  <c r="L49" i="9"/>
  <c r="K49" i="9"/>
  <c r="J49" i="9"/>
  <c r="I7" i="7"/>
  <c r="Z7" i="7"/>
  <c r="Z48" i="9"/>
  <c r="Y48" i="9"/>
  <c r="BR74" i="3"/>
  <c r="E7" i="7"/>
  <c r="X7" i="7"/>
  <c r="X48" i="9"/>
  <c r="BP74" i="3"/>
  <c r="W48" i="9"/>
  <c r="V7" i="7"/>
  <c r="V48" i="9"/>
  <c r="U48" i="9"/>
  <c r="T7" i="7"/>
  <c r="T48" i="9"/>
  <c r="S48" i="9"/>
  <c r="R48" i="9"/>
  <c r="Q48" i="9"/>
  <c r="P48" i="9"/>
  <c r="O48" i="9"/>
  <c r="N48" i="9"/>
  <c r="M48" i="9"/>
  <c r="L48" i="9"/>
  <c r="K48" i="9"/>
  <c r="J48" i="9"/>
  <c r="I293" i="7"/>
  <c r="Z293" i="7"/>
  <c r="Z47" i="9"/>
  <c r="Y47" i="9"/>
  <c r="BR78" i="3"/>
  <c r="E293" i="7"/>
  <c r="X293" i="7"/>
  <c r="X47" i="9"/>
  <c r="BP78" i="3"/>
  <c r="W47" i="9"/>
  <c r="V293" i="7"/>
  <c r="V47" i="9"/>
  <c r="U47" i="9"/>
  <c r="T293" i="7"/>
  <c r="T47" i="9"/>
  <c r="S47" i="9"/>
  <c r="R47" i="9"/>
  <c r="Q47" i="9"/>
  <c r="P47" i="9"/>
  <c r="O47" i="9"/>
  <c r="N47" i="9"/>
  <c r="M47" i="9"/>
  <c r="L47" i="9"/>
  <c r="K47" i="9"/>
  <c r="J47" i="9"/>
  <c r="I523" i="7"/>
  <c r="Z523" i="7"/>
  <c r="Z46" i="9"/>
  <c r="Y46" i="9"/>
  <c r="BR457" i="3"/>
  <c r="E523" i="7"/>
  <c r="X523" i="7"/>
  <c r="X46" i="9"/>
  <c r="BP457" i="3"/>
  <c r="W46" i="9"/>
  <c r="V523" i="7"/>
  <c r="V46" i="9"/>
  <c r="U46" i="9"/>
  <c r="T523" i="7"/>
  <c r="T46" i="9"/>
  <c r="S46" i="9"/>
  <c r="R46" i="9"/>
  <c r="Q46" i="9"/>
  <c r="P46" i="9"/>
  <c r="O46" i="9"/>
  <c r="N46" i="9"/>
  <c r="M46" i="9"/>
  <c r="L46" i="9"/>
  <c r="K46" i="9"/>
  <c r="J46" i="9"/>
  <c r="I361" i="7"/>
  <c r="Z361" i="7"/>
  <c r="Z45" i="9"/>
  <c r="Y45" i="9"/>
  <c r="BR54" i="3"/>
  <c r="E361" i="7"/>
  <c r="X361" i="7"/>
  <c r="X45" i="9"/>
  <c r="BP54" i="3"/>
  <c r="W45" i="9"/>
  <c r="V361" i="7"/>
  <c r="V45" i="9"/>
  <c r="U45" i="9"/>
  <c r="T361" i="7"/>
  <c r="T45" i="9"/>
  <c r="S45" i="9"/>
  <c r="R45" i="9"/>
  <c r="Q45" i="9"/>
  <c r="P45" i="9"/>
  <c r="O45" i="9"/>
  <c r="N45" i="9"/>
  <c r="M45" i="9"/>
  <c r="L45" i="9"/>
  <c r="K45" i="9"/>
  <c r="J45" i="9"/>
  <c r="I104" i="7"/>
  <c r="Z104" i="7"/>
  <c r="Z44" i="9"/>
  <c r="Y44" i="9"/>
  <c r="BR146" i="3"/>
  <c r="E104" i="7"/>
  <c r="X104" i="7"/>
  <c r="X44" i="9"/>
  <c r="BP146" i="3"/>
  <c r="W44" i="9"/>
  <c r="V104" i="7"/>
  <c r="V44" i="9"/>
  <c r="U44" i="9"/>
  <c r="T104" i="7"/>
  <c r="T44" i="9"/>
  <c r="S44" i="9"/>
  <c r="R44" i="9"/>
  <c r="Q44" i="9"/>
  <c r="P44" i="9"/>
  <c r="O44" i="9"/>
  <c r="N44" i="9"/>
  <c r="M44" i="9"/>
  <c r="L44" i="9"/>
  <c r="K44" i="9"/>
  <c r="J44" i="9"/>
  <c r="I360" i="7"/>
  <c r="Z360" i="7"/>
  <c r="Z43" i="9"/>
  <c r="Y43" i="9"/>
  <c r="BR432" i="3"/>
  <c r="E360" i="7"/>
  <c r="X360" i="7"/>
  <c r="X43" i="9"/>
  <c r="BP432" i="3"/>
  <c r="W43" i="9"/>
  <c r="V360" i="7"/>
  <c r="V43" i="9"/>
  <c r="U43" i="9"/>
  <c r="T360" i="7"/>
  <c r="T43" i="9"/>
  <c r="S43" i="9"/>
  <c r="R43" i="9"/>
  <c r="Q43" i="9"/>
  <c r="P43" i="9"/>
  <c r="O43" i="9"/>
  <c r="N43" i="9"/>
  <c r="M43" i="9"/>
  <c r="L43" i="9"/>
  <c r="K43" i="9"/>
  <c r="J43" i="9"/>
  <c r="I60" i="7"/>
  <c r="Z60" i="7"/>
  <c r="Z42" i="9"/>
  <c r="Y42" i="9"/>
  <c r="BR87" i="3"/>
  <c r="E60" i="7"/>
  <c r="X60" i="7"/>
  <c r="X42" i="9"/>
  <c r="BP87" i="3"/>
  <c r="W42" i="9"/>
  <c r="V60" i="7"/>
  <c r="V42" i="9"/>
  <c r="U42" i="9"/>
  <c r="T60" i="7"/>
  <c r="T42" i="9"/>
  <c r="S42" i="9"/>
  <c r="R42" i="9"/>
  <c r="Q42" i="9"/>
  <c r="P42" i="9"/>
  <c r="O42" i="9"/>
  <c r="N42" i="9"/>
  <c r="M42" i="9"/>
  <c r="L42" i="9"/>
  <c r="K42" i="9"/>
  <c r="J42" i="9"/>
  <c r="I359" i="7"/>
  <c r="Z359" i="7"/>
  <c r="Z41" i="9"/>
  <c r="Y41" i="9"/>
  <c r="BR532" i="3"/>
  <c r="E359" i="7"/>
  <c r="X359" i="7"/>
  <c r="X41" i="9"/>
  <c r="BP532" i="3"/>
  <c r="W41" i="9"/>
  <c r="V359" i="7"/>
  <c r="V41" i="9"/>
  <c r="U41" i="9"/>
  <c r="T359" i="7"/>
  <c r="T41" i="9"/>
  <c r="S41" i="9"/>
  <c r="R41" i="9"/>
  <c r="Q41" i="9"/>
  <c r="P41" i="9"/>
  <c r="O41" i="9"/>
  <c r="N41" i="9"/>
  <c r="M41" i="9"/>
  <c r="L41" i="9"/>
  <c r="K41" i="9"/>
  <c r="J41" i="9"/>
  <c r="I192" i="7"/>
  <c r="Z192" i="7"/>
  <c r="Z40" i="9"/>
  <c r="Y40" i="9"/>
  <c r="BR467" i="3"/>
  <c r="E192" i="7"/>
  <c r="X192" i="7"/>
  <c r="X40" i="9"/>
  <c r="BP467" i="3"/>
  <c r="W40" i="9"/>
  <c r="V192" i="7"/>
  <c r="V40" i="9"/>
  <c r="U40" i="9"/>
  <c r="T192" i="7"/>
  <c r="T40" i="9"/>
  <c r="S40" i="9"/>
  <c r="R40" i="9"/>
  <c r="Q40" i="9"/>
  <c r="P40" i="9"/>
  <c r="O40" i="9"/>
  <c r="N40" i="9"/>
  <c r="M40" i="9"/>
  <c r="L40" i="9"/>
  <c r="K40" i="9"/>
  <c r="J40" i="9"/>
  <c r="I59" i="7"/>
  <c r="Z59" i="7"/>
  <c r="Z39" i="9"/>
  <c r="Y39" i="9"/>
  <c r="BR220" i="3"/>
  <c r="E59" i="7"/>
  <c r="X59" i="7"/>
  <c r="X39" i="9"/>
  <c r="BP220" i="3"/>
  <c r="W39" i="9"/>
  <c r="V59" i="7"/>
  <c r="V39" i="9"/>
  <c r="U39" i="9"/>
  <c r="T59" i="7"/>
  <c r="T39" i="9"/>
  <c r="S39" i="9"/>
  <c r="R39" i="9"/>
  <c r="Q39" i="9"/>
  <c r="P39" i="9"/>
  <c r="O39" i="9"/>
  <c r="N39" i="9"/>
  <c r="M39" i="9"/>
  <c r="L39" i="9"/>
  <c r="K39" i="9"/>
  <c r="J39" i="9"/>
  <c r="I58" i="7"/>
  <c r="Z58" i="7"/>
  <c r="Z38" i="9"/>
  <c r="Y38" i="9"/>
  <c r="BR45" i="3"/>
  <c r="E58" i="7"/>
  <c r="X58" i="7"/>
  <c r="X38" i="9"/>
  <c r="BP45" i="3"/>
  <c r="W38" i="9"/>
  <c r="V58" i="7"/>
  <c r="V38" i="9"/>
  <c r="U38" i="9"/>
  <c r="T58" i="7"/>
  <c r="T38" i="9"/>
  <c r="S38" i="9"/>
  <c r="R38" i="9"/>
  <c r="Q38" i="9"/>
  <c r="P38" i="9"/>
  <c r="O38" i="9"/>
  <c r="N38" i="9"/>
  <c r="M38" i="9"/>
  <c r="L38" i="9"/>
  <c r="K38" i="9"/>
  <c r="J38" i="9"/>
  <c r="I316" i="7"/>
  <c r="Z316" i="7"/>
  <c r="Z37" i="9"/>
  <c r="Y37" i="9"/>
  <c r="BR522" i="3"/>
  <c r="E316" i="7"/>
  <c r="X316" i="7"/>
  <c r="X37" i="9"/>
  <c r="BP522" i="3"/>
  <c r="W37" i="9"/>
  <c r="V316" i="7"/>
  <c r="V37" i="9"/>
  <c r="U37" i="9"/>
  <c r="T316" i="7"/>
  <c r="T37" i="9"/>
  <c r="S37" i="9"/>
  <c r="R37" i="9"/>
  <c r="Q37" i="9"/>
  <c r="P37" i="9"/>
  <c r="O37" i="9"/>
  <c r="N37" i="9"/>
  <c r="M37" i="9"/>
  <c r="L37" i="9"/>
  <c r="K37" i="9"/>
  <c r="J37" i="9"/>
  <c r="I630" i="7"/>
  <c r="Z630" i="7"/>
  <c r="Z36" i="9"/>
  <c r="Y36" i="9"/>
  <c r="BR412" i="3"/>
  <c r="E630" i="7"/>
  <c r="X630" i="7"/>
  <c r="X36" i="9"/>
  <c r="BP412" i="3"/>
  <c r="W36" i="9"/>
  <c r="V630" i="7"/>
  <c r="V36" i="9"/>
  <c r="U36" i="9"/>
  <c r="T630" i="7"/>
  <c r="T36" i="9"/>
  <c r="S36" i="9"/>
  <c r="R36" i="9"/>
  <c r="Q36" i="9"/>
  <c r="P36" i="9"/>
  <c r="O36" i="9"/>
  <c r="N36" i="9"/>
  <c r="M36" i="9"/>
  <c r="L36" i="9"/>
  <c r="K36" i="9"/>
  <c r="J36" i="9"/>
  <c r="I522" i="7"/>
  <c r="Z522" i="7"/>
  <c r="Z35" i="9"/>
  <c r="Y35" i="9"/>
  <c r="BR422" i="3"/>
  <c r="E522" i="7"/>
  <c r="X522" i="7"/>
  <c r="X35" i="9"/>
  <c r="BP422" i="3"/>
  <c r="W35" i="9"/>
  <c r="V522" i="7"/>
  <c r="V35" i="9"/>
  <c r="U35" i="9"/>
  <c r="T522" i="7"/>
  <c r="T35" i="9"/>
  <c r="S35" i="9"/>
  <c r="R35" i="9"/>
  <c r="Q35" i="9"/>
  <c r="P35" i="9"/>
  <c r="O35" i="9"/>
  <c r="N35" i="9"/>
  <c r="M35" i="9"/>
  <c r="L35" i="9"/>
  <c r="K35" i="9"/>
  <c r="J35" i="9"/>
  <c r="I103" i="7"/>
  <c r="Z103" i="7"/>
  <c r="Z34" i="9"/>
  <c r="Y34" i="9"/>
  <c r="BR175" i="3"/>
  <c r="E103" i="7"/>
  <c r="X103" i="7"/>
  <c r="X34" i="9"/>
  <c r="BP175" i="3"/>
  <c r="W34" i="9"/>
  <c r="V103" i="7"/>
  <c r="V34" i="9"/>
  <c r="U34" i="9"/>
  <c r="T103" i="7"/>
  <c r="T34" i="9"/>
  <c r="S34" i="9"/>
  <c r="R34" i="9"/>
  <c r="Q34" i="9"/>
  <c r="P34" i="9"/>
  <c r="O34" i="9"/>
  <c r="N34" i="9"/>
  <c r="M34" i="9"/>
  <c r="L34" i="9"/>
  <c r="K34" i="9"/>
  <c r="J34" i="9"/>
  <c r="I102" i="7"/>
  <c r="Z102" i="7"/>
  <c r="Z33" i="9"/>
  <c r="Y33" i="9"/>
  <c r="BR105" i="3"/>
  <c r="E102" i="7"/>
  <c r="X102" i="7"/>
  <c r="X33" i="9"/>
  <c r="BP105" i="3"/>
  <c r="W33" i="9"/>
  <c r="V102" i="7"/>
  <c r="V33" i="9"/>
  <c r="U33" i="9"/>
  <c r="T102" i="7"/>
  <c r="T33" i="9"/>
  <c r="S33" i="9"/>
  <c r="R33" i="9"/>
  <c r="Q33" i="9"/>
  <c r="P33" i="9"/>
  <c r="O33" i="9"/>
  <c r="N33" i="9"/>
  <c r="M33" i="9"/>
  <c r="L33" i="9"/>
  <c r="K33" i="9"/>
  <c r="J33" i="9"/>
  <c r="I315" i="7"/>
  <c r="Z315" i="7"/>
  <c r="Z32" i="9"/>
  <c r="Y32" i="9"/>
  <c r="BR433" i="3"/>
  <c r="E315" i="7"/>
  <c r="X315" i="7"/>
  <c r="X32" i="9"/>
  <c r="BP433" i="3"/>
  <c r="W32" i="9"/>
  <c r="V315" i="7"/>
  <c r="V32" i="9"/>
  <c r="U32" i="9"/>
  <c r="T315" i="7"/>
  <c r="T32" i="9"/>
  <c r="S32" i="9"/>
  <c r="R32" i="9"/>
  <c r="Q32" i="9"/>
  <c r="P32" i="9"/>
  <c r="O32" i="9"/>
  <c r="N32" i="9"/>
  <c r="M32" i="9"/>
  <c r="L32" i="9"/>
  <c r="K32" i="9"/>
  <c r="J32" i="9"/>
  <c r="I154" i="7"/>
  <c r="Z154" i="7"/>
  <c r="Z31" i="9"/>
  <c r="Y31" i="9"/>
  <c r="BR248" i="3"/>
  <c r="E154" i="7"/>
  <c r="X154" i="7"/>
  <c r="X31" i="9"/>
  <c r="BP248" i="3"/>
  <c r="W31" i="9"/>
  <c r="V154" i="7"/>
  <c r="V31" i="9"/>
  <c r="U31" i="9"/>
  <c r="T154" i="7"/>
  <c r="T31" i="9"/>
  <c r="S31" i="9"/>
  <c r="R31" i="9"/>
  <c r="Q31" i="9"/>
  <c r="P31" i="9"/>
  <c r="O31" i="9"/>
  <c r="N31" i="9"/>
  <c r="M31" i="9"/>
  <c r="L31" i="9"/>
  <c r="K31" i="9"/>
  <c r="J31" i="9"/>
  <c r="I264" i="7"/>
  <c r="Z264" i="7"/>
  <c r="Z30" i="9"/>
  <c r="Y30" i="9"/>
  <c r="BR27" i="3"/>
  <c r="E264" i="7"/>
  <c r="X264" i="7"/>
  <c r="X30" i="9"/>
  <c r="BP27" i="3"/>
  <c r="W30" i="9"/>
  <c r="V264" i="7"/>
  <c r="V30" i="9"/>
  <c r="U30" i="9"/>
  <c r="T264" i="7"/>
  <c r="T30" i="9"/>
  <c r="S30" i="9"/>
  <c r="R30" i="9"/>
  <c r="Q30" i="9"/>
  <c r="P30" i="9"/>
  <c r="O30" i="9"/>
  <c r="N30" i="9"/>
  <c r="M30" i="9"/>
  <c r="L30" i="9"/>
  <c r="K30" i="9"/>
  <c r="J30" i="9"/>
  <c r="I172" i="7"/>
  <c r="Z172" i="7"/>
  <c r="Z29" i="9"/>
  <c r="Y29" i="9"/>
  <c r="BR46" i="3"/>
  <c r="E172" i="7"/>
  <c r="X172" i="7"/>
  <c r="X29" i="9"/>
  <c r="BP46" i="3"/>
  <c r="W29" i="9"/>
  <c r="V172" i="7"/>
  <c r="V29" i="9"/>
  <c r="U29" i="9"/>
  <c r="T172" i="7"/>
  <c r="T29" i="9"/>
  <c r="S29" i="9"/>
  <c r="R29" i="9"/>
  <c r="Q29" i="9"/>
  <c r="P29" i="9"/>
  <c r="O29" i="9"/>
  <c r="N29" i="9"/>
  <c r="M29" i="9"/>
  <c r="L29" i="9"/>
  <c r="K29" i="9"/>
  <c r="J29" i="9"/>
  <c r="I292" i="7"/>
  <c r="Z292" i="7"/>
  <c r="Z28" i="9"/>
  <c r="Y28" i="9"/>
  <c r="BR247" i="3"/>
  <c r="E292" i="7"/>
  <c r="X292" i="7"/>
  <c r="X28" i="9"/>
  <c r="BP247" i="3"/>
  <c r="W28" i="9"/>
  <c r="V292" i="7"/>
  <c r="V28" i="9"/>
  <c r="U28" i="9"/>
  <c r="T292" i="7"/>
  <c r="T28" i="9"/>
  <c r="S28" i="9"/>
  <c r="R28" i="9"/>
  <c r="Q28" i="9"/>
  <c r="P28" i="9"/>
  <c r="O28" i="9"/>
  <c r="N28" i="9"/>
  <c r="M28" i="9"/>
  <c r="L28" i="9"/>
  <c r="K28" i="9"/>
  <c r="J28" i="9"/>
  <c r="I632" i="7"/>
  <c r="Z632" i="7"/>
  <c r="Z27" i="9"/>
  <c r="Y27" i="9"/>
  <c r="BR190" i="3"/>
  <c r="E632" i="7"/>
  <c r="X632" i="7"/>
  <c r="X27" i="9"/>
  <c r="BP190" i="3"/>
  <c r="W27" i="9"/>
  <c r="V632" i="7"/>
  <c r="V27" i="9"/>
  <c r="U27" i="9"/>
  <c r="T632" i="7"/>
  <c r="T27" i="9"/>
  <c r="S27" i="9"/>
  <c r="R27" i="9"/>
  <c r="Q27" i="9"/>
  <c r="P27" i="9"/>
  <c r="O27" i="9"/>
  <c r="N27" i="9"/>
  <c r="M27" i="9"/>
  <c r="L27" i="9"/>
  <c r="K27" i="9"/>
  <c r="J27" i="9"/>
  <c r="I57" i="7"/>
  <c r="Z57" i="7"/>
  <c r="Z26" i="9"/>
  <c r="Y26" i="9"/>
  <c r="BR12" i="3"/>
  <c r="E57" i="7"/>
  <c r="X57" i="7"/>
  <c r="X26" i="9"/>
  <c r="BP12" i="3"/>
  <c r="W26" i="9"/>
  <c r="V57" i="7"/>
  <c r="V26" i="9"/>
  <c r="U26" i="9"/>
  <c r="T57" i="7"/>
  <c r="T26" i="9"/>
  <c r="S26" i="9"/>
  <c r="R26" i="9"/>
  <c r="Q26" i="9"/>
  <c r="P26" i="9"/>
  <c r="O26" i="9"/>
  <c r="N26" i="9"/>
  <c r="M26" i="9"/>
  <c r="L26" i="9"/>
  <c r="K26" i="9"/>
  <c r="J26" i="9"/>
  <c r="I19" i="7"/>
  <c r="Z19" i="7"/>
  <c r="Z25" i="9"/>
  <c r="Y25" i="9"/>
  <c r="BR30" i="3"/>
  <c r="E19" i="7"/>
  <c r="X19" i="7"/>
  <c r="X25" i="9"/>
  <c r="BP30" i="3"/>
  <c r="W25" i="9"/>
  <c r="V19" i="7"/>
  <c r="V25" i="9"/>
  <c r="U25" i="9"/>
  <c r="T19" i="7"/>
  <c r="T25" i="9"/>
  <c r="S25" i="9"/>
  <c r="R25" i="9"/>
  <c r="Q25" i="9"/>
  <c r="P25" i="9"/>
  <c r="O25" i="9"/>
  <c r="N25" i="9"/>
  <c r="M25" i="9"/>
  <c r="L25" i="9"/>
  <c r="K25" i="9"/>
  <c r="J25" i="9"/>
  <c r="I101" i="7"/>
  <c r="Z101" i="7"/>
  <c r="Z24" i="9"/>
  <c r="Y24" i="9"/>
  <c r="BR316" i="3"/>
  <c r="E101" i="7"/>
  <c r="X101" i="7"/>
  <c r="X24" i="9"/>
  <c r="BP316" i="3"/>
  <c r="W24" i="9"/>
  <c r="V101" i="7"/>
  <c r="V24" i="9"/>
  <c r="U24" i="9"/>
  <c r="T101" i="7"/>
  <c r="T24" i="9"/>
  <c r="S24" i="9"/>
  <c r="R24" i="9"/>
  <c r="Q24" i="9"/>
  <c r="P24" i="9"/>
  <c r="O24" i="9"/>
  <c r="N24" i="9"/>
  <c r="M24" i="9"/>
  <c r="L24" i="9"/>
  <c r="K24" i="9"/>
  <c r="J24" i="9"/>
  <c r="I171" i="7"/>
  <c r="Z171" i="7"/>
  <c r="Z23" i="9"/>
  <c r="Y23" i="9"/>
  <c r="BR134" i="3"/>
  <c r="E171" i="7"/>
  <c r="X171" i="7"/>
  <c r="X23" i="9"/>
  <c r="BP134" i="3"/>
  <c r="W23" i="9"/>
  <c r="V171" i="7"/>
  <c r="V23" i="9"/>
  <c r="U23" i="9"/>
  <c r="T171" i="7"/>
  <c r="T23" i="9"/>
  <c r="S23" i="9"/>
  <c r="R23" i="9"/>
  <c r="Q23" i="9"/>
  <c r="P23" i="9"/>
  <c r="O23" i="9"/>
  <c r="N23" i="9"/>
  <c r="M23" i="9"/>
  <c r="L23" i="9"/>
  <c r="K23" i="9"/>
  <c r="J23" i="9"/>
  <c r="I170" i="7"/>
  <c r="Z170" i="7"/>
  <c r="Z22" i="9"/>
  <c r="Y22" i="9"/>
  <c r="BR517" i="3"/>
  <c r="E170" i="7"/>
  <c r="X170" i="7"/>
  <c r="X22" i="9"/>
  <c r="BP517" i="3"/>
  <c r="W22" i="9"/>
  <c r="V170" i="7"/>
  <c r="V22" i="9"/>
  <c r="U22" i="9"/>
  <c r="T170" i="7"/>
  <c r="T22" i="9"/>
  <c r="S22" i="9"/>
  <c r="R22" i="9"/>
  <c r="Q22" i="9"/>
  <c r="P22" i="9"/>
  <c r="O22" i="9"/>
  <c r="N22" i="9"/>
  <c r="M22" i="9"/>
  <c r="L22" i="9"/>
  <c r="K22" i="9"/>
  <c r="J22" i="9"/>
  <c r="I629" i="7"/>
  <c r="Z629" i="7"/>
  <c r="Z21" i="9"/>
  <c r="Y21" i="9"/>
  <c r="BR321" i="3"/>
  <c r="E629" i="7"/>
  <c r="X629" i="7"/>
  <c r="X21" i="9"/>
  <c r="BP321" i="3"/>
  <c r="W21" i="9"/>
  <c r="V629" i="7"/>
  <c r="V21" i="9"/>
  <c r="U21" i="9"/>
  <c r="T629" i="7"/>
  <c r="T21" i="9"/>
  <c r="S21" i="9"/>
  <c r="R21" i="9"/>
  <c r="Q21" i="9"/>
  <c r="P21" i="9"/>
  <c r="O21" i="9"/>
  <c r="N21" i="9"/>
  <c r="M21" i="9"/>
  <c r="L21" i="9"/>
  <c r="K21" i="9"/>
  <c r="J21" i="9"/>
  <c r="I153" i="7"/>
  <c r="Z153" i="7"/>
  <c r="Z20" i="9"/>
  <c r="Y20" i="9"/>
  <c r="BR219" i="3"/>
  <c r="E153" i="7"/>
  <c r="X153" i="7"/>
  <c r="X20" i="9"/>
  <c r="BP219" i="3"/>
  <c r="W20" i="9"/>
  <c r="V153" i="7"/>
  <c r="V20" i="9"/>
  <c r="U20" i="9"/>
  <c r="T153" i="7"/>
  <c r="T20" i="9"/>
  <c r="S20" i="9"/>
  <c r="R20" i="9"/>
  <c r="Q20" i="9"/>
  <c r="P20" i="9"/>
  <c r="O20" i="9"/>
  <c r="N20" i="9"/>
  <c r="M20" i="9"/>
  <c r="L20" i="9"/>
  <c r="K20" i="9"/>
  <c r="J20" i="9"/>
  <c r="I624" i="7"/>
  <c r="Z624" i="7"/>
  <c r="Z19" i="9"/>
  <c r="Y19" i="9"/>
  <c r="BR167" i="3"/>
  <c r="E624" i="7"/>
  <c r="X624" i="7"/>
  <c r="X19" i="9"/>
  <c r="BP167" i="3"/>
  <c r="W19" i="9"/>
  <c r="V624" i="7"/>
  <c r="V19" i="9"/>
  <c r="U19" i="9"/>
  <c r="T624" i="7"/>
  <c r="T19" i="9"/>
  <c r="S19" i="9"/>
  <c r="R19" i="9"/>
  <c r="Q19" i="9"/>
  <c r="P19" i="9"/>
  <c r="O19" i="9"/>
  <c r="N19" i="9"/>
  <c r="M19" i="9"/>
  <c r="L19" i="9"/>
  <c r="K19" i="9"/>
  <c r="J19" i="9"/>
  <c r="I521" i="7"/>
  <c r="Z521" i="7"/>
  <c r="Z18" i="9"/>
  <c r="Y18" i="9"/>
  <c r="BR227" i="3"/>
  <c r="E521" i="7"/>
  <c r="X521" i="7"/>
  <c r="X18" i="9"/>
  <c r="BP227" i="3"/>
  <c r="W18" i="9"/>
  <c r="V521" i="7"/>
  <c r="V18" i="9"/>
  <c r="U18" i="9"/>
  <c r="T521" i="7"/>
  <c r="T18" i="9"/>
  <c r="S18" i="9"/>
  <c r="R18" i="9"/>
  <c r="Q18" i="9"/>
  <c r="P18" i="9"/>
  <c r="O18" i="9"/>
  <c r="N18" i="9"/>
  <c r="M18" i="9"/>
  <c r="L18" i="9"/>
  <c r="K18" i="9"/>
  <c r="J18" i="9"/>
  <c r="I100" i="7"/>
  <c r="Z100" i="7"/>
  <c r="Z17" i="9"/>
  <c r="Y17" i="9"/>
  <c r="BR255" i="3"/>
  <c r="E100" i="7"/>
  <c r="X100" i="7"/>
  <c r="X17" i="9"/>
  <c r="BP255" i="3"/>
  <c r="W17" i="9"/>
  <c r="V100" i="7"/>
  <c r="V17" i="9"/>
  <c r="U17" i="9"/>
  <c r="T100" i="7"/>
  <c r="T17" i="9"/>
  <c r="S17" i="9"/>
  <c r="R17" i="9"/>
  <c r="Q17" i="9"/>
  <c r="P17" i="9"/>
  <c r="O17" i="9"/>
  <c r="N17" i="9"/>
  <c r="M17" i="9"/>
  <c r="L17" i="9"/>
  <c r="K17" i="9"/>
  <c r="J17" i="9"/>
  <c r="I99" i="7"/>
  <c r="Z99" i="7"/>
  <c r="Z16" i="9"/>
  <c r="Y16" i="9"/>
  <c r="BR32" i="3"/>
  <c r="E99" i="7"/>
  <c r="X99" i="7"/>
  <c r="X16" i="9"/>
  <c r="BP32" i="3"/>
  <c r="W16" i="9"/>
  <c r="V99" i="7"/>
  <c r="V16" i="9"/>
  <c r="U16" i="9"/>
  <c r="T99" i="7"/>
  <c r="T16" i="9"/>
  <c r="S16" i="9"/>
  <c r="R16" i="9"/>
  <c r="Q16" i="9"/>
  <c r="P16" i="9"/>
  <c r="O16" i="9"/>
  <c r="N16" i="9"/>
  <c r="M16" i="9"/>
  <c r="L16" i="9"/>
  <c r="K16" i="9"/>
  <c r="J16" i="9"/>
  <c r="I98" i="7"/>
  <c r="Z98" i="7"/>
  <c r="Z15" i="9"/>
  <c r="Y15" i="9"/>
  <c r="BR278" i="3"/>
  <c r="E98" i="7"/>
  <c r="X98" i="7"/>
  <c r="X15" i="9"/>
  <c r="BP278" i="3"/>
  <c r="W15" i="9"/>
  <c r="V98" i="7"/>
  <c r="V15" i="9"/>
  <c r="U15" i="9"/>
  <c r="T98" i="7"/>
  <c r="T15" i="9"/>
  <c r="S15" i="9"/>
  <c r="R15" i="9"/>
  <c r="Q15" i="9"/>
  <c r="P15" i="9"/>
  <c r="O15" i="9"/>
  <c r="N15" i="9"/>
  <c r="M15" i="9"/>
  <c r="L15" i="9"/>
  <c r="K15" i="9"/>
  <c r="J15" i="9"/>
  <c r="I97" i="7"/>
  <c r="Z97" i="7"/>
  <c r="Z14" i="9"/>
  <c r="Y14" i="9"/>
  <c r="BR132" i="3"/>
  <c r="E97" i="7"/>
  <c r="X97" i="7"/>
  <c r="X14" i="9"/>
  <c r="BP132" i="3"/>
  <c r="W14" i="9"/>
  <c r="V97" i="7"/>
  <c r="V14" i="9"/>
  <c r="U14" i="9"/>
  <c r="T97" i="7"/>
  <c r="T14" i="9"/>
  <c r="S14" i="9"/>
  <c r="R14" i="9"/>
  <c r="Q14" i="9"/>
  <c r="P14" i="9"/>
  <c r="O14" i="9"/>
  <c r="N14" i="9"/>
  <c r="M14" i="9"/>
  <c r="L14" i="9"/>
  <c r="K14" i="9"/>
  <c r="J14" i="9"/>
  <c r="I96" i="7"/>
  <c r="Z96" i="7"/>
  <c r="Z13" i="9"/>
  <c r="Y13" i="9"/>
  <c r="BR59" i="3"/>
  <c r="E96" i="7"/>
  <c r="X96" i="7"/>
  <c r="X13" i="9"/>
  <c r="BP59" i="3"/>
  <c r="W13" i="9"/>
  <c r="V96" i="7"/>
  <c r="V13" i="9"/>
  <c r="U13" i="9"/>
  <c r="T96" i="7"/>
  <c r="T13" i="9"/>
  <c r="S13" i="9"/>
  <c r="R13" i="9"/>
  <c r="Q13" i="9"/>
  <c r="P13" i="9"/>
  <c r="O13" i="9"/>
  <c r="N13" i="9"/>
  <c r="M13" i="9"/>
  <c r="L13" i="9"/>
  <c r="K13" i="9"/>
  <c r="J13" i="9"/>
  <c r="I520" i="7"/>
  <c r="Z520" i="7"/>
  <c r="Z12" i="9"/>
  <c r="Y12" i="9"/>
  <c r="BR151" i="3"/>
  <c r="E520" i="7"/>
  <c r="X520" i="7"/>
  <c r="X12" i="9"/>
  <c r="BP151" i="3"/>
  <c r="W12" i="9"/>
  <c r="V520" i="7"/>
  <c r="V12" i="9"/>
  <c r="U12" i="9"/>
  <c r="T520" i="7"/>
  <c r="T12" i="9"/>
  <c r="S12" i="9"/>
  <c r="R12" i="9"/>
  <c r="Q12" i="9"/>
  <c r="P12" i="9"/>
  <c r="O12" i="9"/>
  <c r="N12" i="9"/>
  <c r="M12" i="9"/>
  <c r="L12" i="9"/>
  <c r="K12" i="9"/>
  <c r="J12" i="9"/>
  <c r="I113" i="7"/>
  <c r="Z113" i="7"/>
  <c r="Z11" i="9"/>
  <c r="Y11" i="9"/>
  <c r="BR195" i="3"/>
  <c r="E113" i="7"/>
  <c r="X113" i="7"/>
  <c r="X11" i="9"/>
  <c r="BP195" i="3"/>
  <c r="W11" i="9"/>
  <c r="V113" i="7"/>
  <c r="V11" i="9"/>
  <c r="U11" i="9"/>
  <c r="T113" i="7"/>
  <c r="T11" i="9"/>
  <c r="S11" i="9"/>
  <c r="R11" i="9"/>
  <c r="Q11" i="9"/>
  <c r="P11" i="9"/>
  <c r="O11" i="9"/>
  <c r="N11" i="9"/>
  <c r="M11" i="9"/>
  <c r="L11" i="9"/>
  <c r="K11" i="9"/>
  <c r="J11" i="9"/>
  <c r="I357" i="7"/>
  <c r="Z357" i="7"/>
  <c r="Z10" i="9"/>
  <c r="Y10" i="9"/>
  <c r="BR223" i="3"/>
  <c r="E357" i="7"/>
  <c r="X357" i="7"/>
  <c r="X10" i="9"/>
  <c r="BP223" i="3"/>
  <c r="W10" i="9"/>
  <c r="V357" i="7"/>
  <c r="V10" i="9"/>
  <c r="U10" i="9"/>
  <c r="T357" i="7"/>
  <c r="T10" i="9"/>
  <c r="S10" i="9"/>
  <c r="R10" i="9"/>
  <c r="Q10" i="9"/>
  <c r="P10" i="9"/>
  <c r="O10" i="9"/>
  <c r="N10" i="9"/>
  <c r="M10" i="9"/>
  <c r="L10" i="9"/>
  <c r="K10" i="9"/>
  <c r="J10" i="9"/>
  <c r="I191" i="7"/>
  <c r="Z191" i="7"/>
  <c r="Z9" i="9"/>
  <c r="Y9" i="9"/>
  <c r="BR80" i="3"/>
  <c r="E191" i="7"/>
  <c r="X191" i="7"/>
  <c r="X9" i="9"/>
  <c r="BP80" i="3"/>
  <c r="W9" i="9"/>
  <c r="V191" i="7"/>
  <c r="V9" i="9"/>
  <c r="U9" i="9"/>
  <c r="T191" i="7"/>
  <c r="T9" i="9"/>
  <c r="S9" i="9"/>
  <c r="R9" i="9"/>
  <c r="Q9" i="9"/>
  <c r="P9" i="9"/>
  <c r="O9" i="9"/>
  <c r="N9" i="9"/>
  <c r="M9" i="9"/>
  <c r="L9" i="9"/>
  <c r="K9" i="9"/>
  <c r="J9" i="9"/>
  <c r="I152" i="7"/>
  <c r="Z152" i="7"/>
  <c r="Z8" i="9"/>
  <c r="Y8" i="9"/>
  <c r="BR47" i="3"/>
  <c r="E152" i="7"/>
  <c r="X152" i="7"/>
  <c r="X8" i="9"/>
  <c r="BP47" i="3"/>
  <c r="W8" i="9"/>
  <c r="V152" i="7"/>
  <c r="V8" i="9"/>
  <c r="U8" i="9"/>
  <c r="T152" i="7"/>
  <c r="T8" i="9"/>
  <c r="S8" i="9"/>
  <c r="R8" i="9"/>
  <c r="Q8" i="9"/>
  <c r="P8" i="9"/>
  <c r="O8" i="9"/>
  <c r="N8" i="9"/>
  <c r="M8" i="9"/>
  <c r="L8" i="9"/>
  <c r="K8" i="9"/>
  <c r="J8" i="9"/>
  <c r="I169" i="7"/>
  <c r="Z169" i="7"/>
  <c r="Z7" i="9"/>
  <c r="Y7" i="9"/>
  <c r="BR128" i="3"/>
  <c r="E169" i="7"/>
  <c r="X169" i="7"/>
  <c r="X7" i="9"/>
  <c r="BP128" i="3"/>
  <c r="W7" i="9"/>
  <c r="V169" i="7"/>
  <c r="V7" i="9"/>
  <c r="U7" i="9"/>
  <c r="T169" i="7"/>
  <c r="T7" i="9"/>
  <c r="S7" i="9"/>
  <c r="R7" i="9"/>
  <c r="Q7" i="9"/>
  <c r="P7" i="9"/>
  <c r="O7" i="9"/>
  <c r="N7" i="9"/>
  <c r="M7" i="9"/>
  <c r="L7" i="9"/>
  <c r="K7" i="9"/>
  <c r="J7" i="9"/>
  <c r="I168" i="7"/>
  <c r="Z168" i="7"/>
  <c r="Z6" i="9"/>
  <c r="Y6" i="9"/>
  <c r="BR325" i="3"/>
  <c r="E168" i="7"/>
  <c r="X168" i="7"/>
  <c r="X6" i="9"/>
  <c r="BP325" i="3"/>
  <c r="W6" i="9"/>
  <c r="V168" i="7"/>
  <c r="V6" i="9"/>
  <c r="U6" i="9"/>
  <c r="T168" i="7"/>
  <c r="T6" i="9"/>
  <c r="S6" i="9"/>
  <c r="R6" i="9"/>
  <c r="Q6" i="9"/>
  <c r="P6" i="9"/>
  <c r="O6" i="9"/>
  <c r="N6" i="9"/>
  <c r="M6" i="9"/>
  <c r="L6" i="9"/>
  <c r="K6" i="9"/>
  <c r="J6" i="9"/>
  <c r="BP4" i="3"/>
  <c r="C4" i="7"/>
  <c r="BP460" i="3"/>
  <c r="BP110" i="3"/>
  <c r="BP129" i="3"/>
  <c r="BP11" i="3"/>
  <c r="BP310" i="3"/>
  <c r="BP364" i="3"/>
  <c r="BP237" i="3"/>
  <c r="BP36" i="3"/>
  <c r="H4" i="7"/>
  <c r="BP400" i="3"/>
  <c r="BP109" i="3"/>
  <c r="BP165" i="3"/>
  <c r="BP107" i="3"/>
  <c r="BP416" i="3"/>
  <c r="BP172" i="3"/>
  <c r="BP626" i="3"/>
  <c r="BP451" i="3"/>
  <c r="BP119" i="3"/>
  <c r="BP410" i="3"/>
  <c r="BP126" i="3"/>
  <c r="BP549" i="3"/>
  <c r="BP471" i="3"/>
  <c r="BP332" i="3"/>
  <c r="BP512" i="3"/>
  <c r="BP481" i="3"/>
  <c r="BP419" i="3"/>
  <c r="BP525" i="3"/>
  <c r="BP463" i="3"/>
  <c r="BP341" i="3"/>
  <c r="BP268" i="3"/>
  <c r="BP436" i="3"/>
  <c r="BP533" i="3"/>
  <c r="BP591" i="3"/>
  <c r="BP558" i="3"/>
  <c r="J25" i="6"/>
  <c r="I25" i="6"/>
  <c r="G25" i="6"/>
  <c r="J35" i="6"/>
  <c r="J34" i="6"/>
  <c r="J33" i="6"/>
  <c r="J32" i="6"/>
  <c r="J31" i="6"/>
  <c r="J30" i="6"/>
  <c r="J29" i="6"/>
  <c r="J28" i="6"/>
  <c r="J27" i="6"/>
  <c r="J26" i="6"/>
  <c r="J24" i="6"/>
  <c r="J23" i="6"/>
  <c r="J22" i="6"/>
  <c r="J21" i="6"/>
  <c r="J20" i="6"/>
  <c r="J19" i="6"/>
  <c r="J18" i="6"/>
  <c r="J17" i="6"/>
  <c r="J16" i="6"/>
  <c r="J15" i="6"/>
  <c r="J14" i="6"/>
  <c r="J13" i="6"/>
  <c r="J12" i="6"/>
  <c r="J11" i="6"/>
  <c r="J10" i="6"/>
  <c r="J9" i="6"/>
  <c r="J8" i="6"/>
  <c r="I19" i="6"/>
  <c r="G19" i="6"/>
  <c r="I24" i="6"/>
  <c r="I20" i="6"/>
  <c r="I18" i="6"/>
  <c r="I267" i="7"/>
  <c r="V267" i="7"/>
  <c r="I268" i="7"/>
  <c r="V268" i="7"/>
  <c r="I18" i="7"/>
  <c r="V18" i="7"/>
  <c r="I29" i="7"/>
  <c r="V29" i="7"/>
  <c r="I55" i="7"/>
  <c r="V55" i="7"/>
  <c r="I17" i="7"/>
  <c r="V17" i="7"/>
  <c r="I30" i="7"/>
  <c r="V30" i="7"/>
  <c r="I265" i="7"/>
  <c r="V265" i="7"/>
  <c r="I358" i="7"/>
  <c r="V358" i="7"/>
  <c r="I31" i="7"/>
  <c r="V31" i="7"/>
  <c r="I272" i="7"/>
  <c r="V272" i="7"/>
  <c r="I38" i="7"/>
  <c r="V38" i="7"/>
  <c r="I273" i="7"/>
  <c r="V273" i="7"/>
  <c r="I40" i="7"/>
  <c r="V40" i="7"/>
  <c r="I631" i="7"/>
  <c r="V631" i="7"/>
  <c r="I275" i="7"/>
  <c r="V275" i="7"/>
  <c r="I276" i="7"/>
  <c r="V276" i="7"/>
  <c r="I54" i="7"/>
  <c r="V54" i="7"/>
  <c r="I46" i="7"/>
  <c r="V46" i="7"/>
  <c r="I279" i="7"/>
  <c r="V279" i="7"/>
  <c r="I47" i="7"/>
  <c r="V47" i="7"/>
  <c r="I462" i="7"/>
  <c r="V462" i="7"/>
  <c r="I49" i="7"/>
  <c r="V49" i="7"/>
  <c r="I50" i="7"/>
  <c r="V50" i="7"/>
  <c r="I475" i="7"/>
  <c r="V475" i="7"/>
  <c r="I281" i="7"/>
  <c r="V281" i="7"/>
  <c r="I626" i="7"/>
  <c r="V626" i="7"/>
  <c r="I483" i="7"/>
  <c r="V483" i="7"/>
  <c r="I52" i="7"/>
  <c r="V52" i="7"/>
  <c r="I497" i="7"/>
  <c r="V497" i="7"/>
  <c r="I283" i="7"/>
  <c r="V283" i="7"/>
  <c r="I133" i="7"/>
  <c r="V133" i="7"/>
  <c r="I515" i="7"/>
  <c r="V515" i="7"/>
  <c r="Z18" i="7"/>
  <c r="Z29" i="7"/>
  <c r="Z55" i="7"/>
  <c r="Z17" i="7"/>
  <c r="Z30" i="7"/>
  <c r="Z265" i="7"/>
  <c r="Z267" i="7"/>
  <c r="Z268" i="7"/>
  <c r="Z358" i="7"/>
  <c r="Z31" i="7"/>
  <c r="Z272" i="7"/>
  <c r="Z38" i="7"/>
  <c r="Z273" i="7"/>
  <c r="Z40" i="7"/>
  <c r="Z631" i="7"/>
  <c r="Z275" i="7"/>
  <c r="Z276" i="7"/>
  <c r="Z54" i="7"/>
  <c r="Z46" i="7"/>
  <c r="Z279" i="7"/>
  <c r="Z47" i="7"/>
  <c r="Z462" i="7"/>
  <c r="Z49" i="7"/>
  <c r="Z50" i="7"/>
  <c r="Z475" i="7"/>
  <c r="Z281" i="7"/>
  <c r="Z626" i="7"/>
  <c r="Z483" i="7"/>
  <c r="Z52" i="7"/>
  <c r="Z497" i="7"/>
  <c r="Z283" i="7"/>
  <c r="Z133" i="7"/>
  <c r="Z515" i="7"/>
  <c r="I14" i="6"/>
  <c r="I13" i="6"/>
  <c r="I11" i="6"/>
  <c r="I10" i="6"/>
  <c r="I9" i="6"/>
  <c r="BR36" i="3"/>
  <c r="E17" i="7"/>
  <c r="T17" i="7"/>
  <c r="BR165" i="3"/>
  <c r="E18" i="7"/>
  <c r="T18" i="7"/>
  <c r="BR107" i="3"/>
  <c r="E29" i="7"/>
  <c r="T29" i="7"/>
  <c r="BR172" i="3"/>
  <c r="E55" i="7"/>
  <c r="T55" i="7"/>
  <c r="BR110" i="3"/>
  <c r="E30" i="7"/>
  <c r="T30" i="7"/>
  <c r="BR11" i="3"/>
  <c r="E265" i="7"/>
  <c r="T265" i="7"/>
  <c r="BR310" i="3"/>
  <c r="E267" i="7"/>
  <c r="T267" i="7"/>
  <c r="BR364" i="3"/>
  <c r="E268" i="7"/>
  <c r="T268" i="7"/>
  <c r="BR460" i="3"/>
  <c r="E358" i="7"/>
  <c r="T358" i="7"/>
  <c r="BR416" i="3"/>
  <c r="E31" i="7"/>
  <c r="T31" i="7"/>
  <c r="BR237" i="3"/>
  <c r="E272" i="7"/>
  <c r="T272" i="7"/>
  <c r="BR129" i="3"/>
  <c r="E38" i="7"/>
  <c r="T38" i="7"/>
  <c r="BR400" i="3"/>
  <c r="E273" i="7"/>
  <c r="T273" i="7"/>
  <c r="BR109" i="3"/>
  <c r="E40" i="7"/>
  <c r="T40" i="7"/>
  <c r="BR626" i="3"/>
  <c r="E631" i="7"/>
  <c r="T631" i="7"/>
  <c r="BR451" i="3"/>
  <c r="E275" i="7"/>
  <c r="T275" i="7"/>
  <c r="BR119" i="3"/>
  <c r="E276" i="7"/>
  <c r="T276" i="7"/>
  <c r="BR410" i="3"/>
  <c r="E54" i="7"/>
  <c r="T54" i="7"/>
  <c r="BR126" i="3"/>
  <c r="E46" i="7"/>
  <c r="T46" i="7"/>
  <c r="BR549" i="3"/>
  <c r="E279" i="7"/>
  <c r="T279" i="7"/>
  <c r="BR471" i="3"/>
  <c r="E47" i="7"/>
  <c r="T47" i="7"/>
  <c r="BR332" i="3"/>
  <c r="E462" i="7"/>
  <c r="T462" i="7"/>
  <c r="BR512" i="3"/>
  <c r="E49" i="7"/>
  <c r="T49" i="7"/>
  <c r="BR481" i="3"/>
  <c r="E50" i="7"/>
  <c r="T50" i="7"/>
  <c r="BR419" i="3"/>
  <c r="E475" i="7"/>
  <c r="T475" i="7"/>
  <c r="BR525" i="3"/>
  <c r="E281" i="7"/>
  <c r="T281" i="7"/>
  <c r="BR463" i="3"/>
  <c r="E626" i="7"/>
  <c r="T626" i="7"/>
  <c r="BR341" i="3"/>
  <c r="E483" i="7"/>
  <c r="T483" i="7"/>
  <c r="BR268" i="3"/>
  <c r="E52" i="7"/>
  <c r="T52" i="7"/>
  <c r="BR436" i="3"/>
  <c r="E497" i="7"/>
  <c r="T497" i="7"/>
  <c r="BR533" i="3"/>
  <c r="E283" i="7"/>
  <c r="T283" i="7"/>
  <c r="BR591" i="3"/>
  <c r="E133" i="7"/>
  <c r="T133" i="7"/>
  <c r="BR558" i="3"/>
  <c r="E515" i="7"/>
  <c r="T515" i="7"/>
  <c r="G9" i="6"/>
  <c r="G24" i="6"/>
  <c r="G20" i="6"/>
  <c r="G18" i="6"/>
  <c r="X358" i="7"/>
  <c r="G14" i="6"/>
  <c r="G13" i="6"/>
  <c r="G11" i="6"/>
  <c r="X38" i="7"/>
  <c r="X17" i="7"/>
  <c r="X18" i="7"/>
  <c r="X265" i="7"/>
  <c r="X267" i="7"/>
  <c r="X268" i="7"/>
  <c r="X29" i="7"/>
  <c r="X30" i="7"/>
  <c r="X31" i="7"/>
  <c r="X55" i="7"/>
  <c r="X272" i="7"/>
  <c r="X273" i="7"/>
  <c r="X40" i="7"/>
  <c r="X631" i="7"/>
  <c r="X275" i="7"/>
  <c r="X276" i="7"/>
  <c r="X54" i="7"/>
  <c r="X46" i="7"/>
  <c r="X279" i="7"/>
  <c r="X47" i="7"/>
  <c r="X462" i="7"/>
  <c r="X49" i="7"/>
  <c r="X50" i="7"/>
  <c r="X475" i="7"/>
  <c r="X281" i="7"/>
  <c r="X626" i="7"/>
  <c r="X483" i="7"/>
  <c r="X52" i="7"/>
  <c r="X497" i="7"/>
  <c r="X283" i="7"/>
  <c r="X133" i="7"/>
  <c r="X515" i="7"/>
  <c r="G10" i="6"/>
  <c r="I8" i="6"/>
  <c r="I12" i="6"/>
  <c r="I15" i="6"/>
  <c r="I16" i="6"/>
  <c r="I17" i="6"/>
  <c r="I21" i="6"/>
  <c r="I22" i="6"/>
  <c r="I23" i="6"/>
  <c r="I26" i="6"/>
  <c r="I27" i="6"/>
  <c r="I28" i="6"/>
  <c r="I29" i="6"/>
  <c r="I30" i="6"/>
  <c r="I31" i="6"/>
  <c r="I32" i="6"/>
  <c r="I33" i="6"/>
  <c r="I34" i="6"/>
  <c r="I35" i="6"/>
  <c r="I7" i="6"/>
  <c r="G8" i="6"/>
  <c r="G12" i="6"/>
  <c r="G15" i="6"/>
  <c r="G16" i="6"/>
  <c r="G17" i="6"/>
  <c r="G21" i="6"/>
  <c r="G22" i="6"/>
  <c r="G23" i="6"/>
  <c r="G26" i="6"/>
  <c r="G27" i="6"/>
  <c r="G28" i="6"/>
  <c r="G29" i="6"/>
  <c r="G30" i="6"/>
  <c r="G31" i="6"/>
  <c r="G32" i="6"/>
  <c r="G33" i="6"/>
  <c r="G34" i="6"/>
  <c r="G35" i="6"/>
  <c r="G7" i="6"/>
  <c r="I4" i="7"/>
  <c r="I6" i="6"/>
  <c r="BR4" i="3"/>
  <c r="E4" i="7"/>
  <c r="G6" i="6"/>
  <c r="BP5" i="3"/>
  <c r="C5" i="7"/>
  <c r="BR5" i="3"/>
  <c r="E5" i="7"/>
  <c r="H5" i="7"/>
  <c r="I5" i="7"/>
  <c r="BP6" i="3"/>
  <c r="C6" i="7"/>
  <c r="BR6" i="3"/>
  <c r="E6" i="7"/>
  <c r="H6" i="7"/>
  <c r="I6" i="7"/>
  <c r="D168" i="7"/>
  <c r="D169" i="7"/>
  <c r="D152" i="7"/>
  <c r="D191" i="7"/>
  <c r="D357" i="7"/>
  <c r="D113" i="7"/>
  <c r="D520" i="7"/>
  <c r="D96" i="7"/>
  <c r="D17" i="7"/>
  <c r="D97" i="7"/>
  <c r="D98" i="7"/>
  <c r="D99" i="7"/>
  <c r="D100" i="7"/>
  <c r="D358" i="7"/>
  <c r="D521" i="7"/>
  <c r="D624" i="7"/>
  <c r="D153" i="7"/>
  <c r="D629" i="7"/>
  <c r="D170" i="7"/>
  <c r="D18" i="7"/>
  <c r="D171" i="7"/>
  <c r="D101" i="7"/>
  <c r="D19" i="7"/>
  <c r="D57" i="7"/>
  <c r="D632" i="7"/>
  <c r="D292" i="7"/>
  <c r="D172" i="7"/>
  <c r="D264" i="7"/>
  <c r="D154" i="7"/>
  <c r="D315" i="7"/>
  <c r="D102" i="7"/>
  <c r="D103" i="7"/>
  <c r="D522" i="7"/>
  <c r="D630" i="7"/>
  <c r="D316" i="7"/>
  <c r="D58" i="7"/>
  <c r="D59" i="7"/>
  <c r="D192" i="7"/>
  <c r="D359" i="7"/>
  <c r="D60" i="7"/>
  <c r="D360" i="7"/>
  <c r="D104" i="7"/>
  <c r="D265" i="7"/>
  <c r="D361" i="7"/>
  <c r="D523" i="7"/>
  <c r="D293" i="7"/>
  <c r="D7" i="7"/>
  <c r="D61" i="7"/>
  <c r="D173" i="7"/>
  <c r="D105" i="7"/>
  <c r="D106" i="7"/>
  <c r="D8" i="7"/>
  <c r="D362" i="7"/>
  <c r="D363" i="7"/>
  <c r="D524" i="7"/>
  <c r="D266" i="7"/>
  <c r="D9" i="7"/>
  <c r="D20" i="7"/>
  <c r="D267" i="7"/>
  <c r="D116" i="7"/>
  <c r="D174" i="7"/>
  <c r="D175" i="7"/>
  <c r="D525" i="7"/>
  <c r="D526" i="7"/>
  <c r="D62" i="7"/>
  <c r="D294" i="7"/>
  <c r="D176" i="7"/>
  <c r="D364" i="7"/>
  <c r="D21" i="7"/>
  <c r="D355" i="7"/>
  <c r="D22" i="7"/>
  <c r="D177" i="7"/>
  <c r="D527" i="7"/>
  <c r="D107" i="7"/>
  <c r="D23" i="7"/>
  <c r="D528" i="7"/>
  <c r="D24" i="7"/>
  <c r="D10" i="7"/>
  <c r="D365" i="7"/>
  <c r="D366" i="7"/>
  <c r="D529" i="7"/>
  <c r="D25" i="7"/>
  <c r="D63" i="7"/>
  <c r="D114" i="7"/>
  <c r="D367" i="7"/>
  <c r="D530" i="7"/>
  <c r="D26" i="7"/>
  <c r="D64" i="7"/>
  <c r="D368" i="7"/>
  <c r="D193" i="7"/>
  <c r="D11" i="7"/>
  <c r="D369" i="7"/>
  <c r="D370" i="7"/>
  <c r="D317" i="7"/>
  <c r="D194" i="7"/>
  <c r="D531" i="7"/>
  <c r="D532" i="7"/>
  <c r="D318" i="7"/>
  <c r="D178" i="7"/>
  <c r="D625" i="7"/>
  <c r="D533" i="7"/>
  <c r="D295" i="7"/>
  <c r="D296" i="7"/>
  <c r="D268" i="7"/>
  <c r="D65" i="7"/>
  <c r="D155" i="7"/>
  <c r="D371" i="7"/>
  <c r="D27" i="7"/>
  <c r="D534" i="7"/>
  <c r="D284" i="7"/>
  <c r="D195" i="7"/>
  <c r="D535" i="7"/>
  <c r="D372" i="7"/>
  <c r="D28" i="7"/>
  <c r="D373" i="7"/>
  <c r="D29" i="7"/>
  <c r="D269" i="7"/>
  <c r="D374" i="7"/>
  <c r="D305" i="7"/>
  <c r="D66" i="7"/>
  <c r="D375" i="7"/>
  <c r="D536" i="7"/>
  <c r="D297" i="7"/>
  <c r="D376" i="7"/>
  <c r="D67" i="7"/>
  <c r="D537" i="7"/>
  <c r="D538" i="7"/>
  <c r="D539" i="7"/>
  <c r="D156" i="7"/>
  <c r="D306" i="7"/>
  <c r="D151" i="7"/>
  <c r="D540" i="7"/>
  <c r="D377" i="7"/>
  <c r="D157" i="7"/>
  <c r="D196" i="7"/>
  <c r="D30" i="7"/>
  <c r="D285" i="7"/>
  <c r="D319" i="7"/>
  <c r="D541" i="7"/>
  <c r="D378" i="7"/>
  <c r="D542" i="7"/>
  <c r="D320" i="7"/>
  <c r="D197" i="7"/>
  <c r="D31" i="7"/>
  <c r="D543" i="7"/>
  <c r="D32" i="7"/>
  <c r="D379" i="7"/>
  <c r="D270" i="7"/>
  <c r="D380" i="7"/>
  <c r="D381" i="7"/>
  <c r="D382" i="7"/>
  <c r="D383" i="7"/>
  <c r="D55" i="7"/>
  <c r="D271" i="7"/>
  <c r="D544" i="7"/>
  <c r="D545" i="7"/>
  <c r="D384" i="7"/>
  <c r="D198" i="7"/>
  <c r="D117" i="7"/>
  <c r="D546" i="7"/>
  <c r="D68" i="7"/>
  <c r="D69" i="7"/>
  <c r="D547" i="7"/>
  <c r="D385" i="7"/>
  <c r="D548" i="7"/>
  <c r="D386" i="7"/>
  <c r="D549" i="7"/>
  <c r="D179" i="7"/>
  <c r="D387" i="7"/>
  <c r="D321" i="7"/>
  <c r="D70" i="7"/>
  <c r="D388" i="7"/>
  <c r="D389" i="7"/>
  <c r="D158" i="7"/>
  <c r="D180" i="7"/>
  <c r="D159" i="7"/>
  <c r="D199" i="7"/>
  <c r="D390" i="7"/>
  <c r="D391" i="7"/>
  <c r="D71" i="7"/>
  <c r="D108" i="7"/>
  <c r="D392" i="7"/>
  <c r="D322" i="7"/>
  <c r="D550" i="7"/>
  <c r="D551" i="7"/>
  <c r="D552" i="7"/>
  <c r="D272" i="7"/>
  <c r="D553" i="7"/>
  <c r="D554" i="7"/>
  <c r="D555" i="7"/>
  <c r="D393" i="7"/>
  <c r="D394" i="7"/>
  <c r="D395" i="7"/>
  <c r="D396" i="7"/>
  <c r="D556" i="7"/>
  <c r="D557" i="7"/>
  <c r="D33" i="7"/>
  <c r="D34" i="7"/>
  <c r="D72" i="7"/>
  <c r="D307" i="7"/>
  <c r="D397" i="7"/>
  <c r="D35" i="7"/>
  <c r="D356" i="7"/>
  <c r="D36" i="7"/>
  <c r="D398" i="7"/>
  <c r="D399" i="7"/>
  <c r="D37" i="7"/>
  <c r="D38" i="7"/>
  <c r="D558" i="7"/>
  <c r="D73" i="7"/>
  <c r="D74" i="7"/>
  <c r="D308" i="7"/>
  <c r="D200" i="7"/>
  <c r="D559" i="7"/>
  <c r="D560" i="7"/>
  <c r="D561" i="7"/>
  <c r="D160" i="7"/>
  <c r="D400" i="7"/>
  <c r="D401" i="7"/>
  <c r="D402" i="7"/>
  <c r="D161" i="7"/>
  <c r="D403" i="7"/>
  <c r="D286" i="7"/>
  <c r="D201" i="7"/>
  <c r="D404" i="7"/>
  <c r="D202" i="7"/>
  <c r="D405" i="7"/>
  <c r="D406" i="7"/>
  <c r="D407" i="7"/>
  <c r="D562" i="7"/>
  <c r="D563" i="7"/>
  <c r="D273" i="7"/>
  <c r="D408" i="7"/>
  <c r="D409" i="7"/>
  <c r="D564" i="7"/>
  <c r="D203" i="7"/>
  <c r="D109" i="7"/>
  <c r="D410" i="7"/>
  <c r="D274" i="7"/>
  <c r="D411" i="7"/>
  <c r="D412" i="7"/>
  <c r="D413" i="7"/>
  <c r="D75" i="7"/>
  <c r="D565" i="7"/>
  <c r="D414" i="7"/>
  <c r="D39" i="7"/>
  <c r="D566" i="7"/>
  <c r="D40" i="7"/>
  <c r="D309" i="7"/>
  <c r="D110" i="7"/>
  <c r="D415" i="7"/>
  <c r="D416" i="7"/>
  <c r="D417" i="7"/>
  <c r="D418" i="7"/>
  <c r="D76" i="7"/>
  <c r="D567" i="7"/>
  <c r="D204" i="7"/>
  <c r="D419" i="7"/>
  <c r="D77" i="7"/>
  <c r="D420" i="7"/>
  <c r="D205" i="7"/>
  <c r="D568" i="7"/>
  <c r="D421" i="7"/>
  <c r="D569" i="7"/>
  <c r="D41" i="7"/>
  <c r="D422" i="7"/>
  <c r="D570" i="7"/>
  <c r="D423" i="7"/>
  <c r="D571" i="7"/>
  <c r="D424" i="7"/>
  <c r="D78" i="7"/>
  <c r="D206" i="7"/>
  <c r="D79" i="7"/>
  <c r="D323" i="7"/>
  <c r="D324" i="7"/>
  <c r="D425" i="7"/>
  <c r="D631" i="7"/>
  <c r="D80" i="7"/>
  <c r="D426" i="7"/>
  <c r="D298" i="7"/>
  <c r="D81" i="7"/>
  <c r="D181" i="7"/>
  <c r="D299" i="7"/>
  <c r="D572" i="7"/>
  <c r="D207" i="7"/>
  <c r="D573" i="7"/>
  <c r="D12" i="7"/>
  <c r="D208" i="7"/>
  <c r="D42" i="7"/>
  <c r="D13" i="7"/>
  <c r="D574" i="7"/>
  <c r="D209" i="7"/>
  <c r="D575" i="7"/>
  <c r="D427" i="7"/>
  <c r="D210" i="7"/>
  <c r="D82" i="7"/>
  <c r="D428" i="7"/>
  <c r="D576" i="7"/>
  <c r="D287" i="7"/>
  <c r="D275" i="7"/>
  <c r="D310" i="7"/>
  <c r="D577" i="7"/>
  <c r="D429" i="7"/>
  <c r="D288" i="7"/>
  <c r="D211" i="7"/>
  <c r="D83" i="7"/>
  <c r="D182" i="7"/>
  <c r="D311" i="7"/>
  <c r="D430" i="7"/>
  <c r="D578" i="7"/>
  <c r="D276" i="7"/>
  <c r="D431" i="7"/>
  <c r="D325" i="7"/>
  <c r="D326" i="7"/>
  <c r="D289" i="7"/>
  <c r="D327" i="7"/>
  <c r="D432" i="7"/>
  <c r="D433" i="7"/>
  <c r="D300" i="7"/>
  <c r="D434" i="7"/>
  <c r="D328" i="7"/>
  <c r="D435" i="7"/>
  <c r="D43" i="7"/>
  <c r="D290" i="7"/>
  <c r="D277" i="7"/>
  <c r="D291" i="7"/>
  <c r="D436" i="7"/>
  <c r="D437" i="7"/>
  <c r="D301" i="7"/>
  <c r="D438" i="7"/>
  <c r="D439" i="7"/>
  <c r="D212" i="7"/>
  <c r="D579" i="7"/>
  <c r="D118" i="7"/>
  <c r="D440" i="7"/>
  <c r="D213" i="7"/>
  <c r="D54" i="7"/>
  <c r="D56" i="7"/>
  <c r="D329" i="7"/>
  <c r="D580" i="7"/>
  <c r="D183" i="7"/>
  <c r="D441" i="7"/>
  <c r="D442" i="7"/>
  <c r="D581" i="7"/>
  <c r="D582" i="7"/>
  <c r="D214" i="7"/>
  <c r="D583" i="7"/>
  <c r="D584" i="7"/>
  <c r="D443" i="7"/>
  <c r="D330" i="7"/>
  <c r="D585" i="7"/>
  <c r="D444" i="7"/>
  <c r="D586" i="7"/>
  <c r="D302" i="7"/>
  <c r="D587" i="7"/>
  <c r="D278" i="7"/>
  <c r="D44" i="7"/>
  <c r="D45" i="7"/>
  <c r="D331" i="7"/>
  <c r="D445" i="7"/>
  <c r="D162" i="7"/>
  <c r="D446" i="7"/>
  <c r="D447" i="7"/>
  <c r="D588" i="7"/>
  <c r="D215" i="7"/>
  <c r="D46" i="7"/>
  <c r="D216" i="7"/>
  <c r="D448" i="7"/>
  <c r="D217" i="7"/>
  <c r="D218" i="7"/>
  <c r="D449" i="7"/>
  <c r="D279" i="7"/>
  <c r="D280" i="7"/>
  <c r="D589" i="7"/>
  <c r="D450" i="7"/>
  <c r="D332" i="7"/>
  <c r="D84" i="7"/>
  <c r="D219" i="7"/>
  <c r="D451" i="7"/>
  <c r="D220" i="7"/>
  <c r="D452" i="7"/>
  <c r="D453" i="7"/>
  <c r="D590" i="7"/>
  <c r="D591" i="7"/>
  <c r="D221" i="7"/>
  <c r="D222" i="7"/>
  <c r="D184" i="7"/>
  <c r="D592" i="7"/>
  <c r="D593" i="7"/>
  <c r="D333" i="7"/>
  <c r="D454" i="7"/>
  <c r="D334" i="7"/>
  <c r="D223" i="7"/>
  <c r="D455" i="7"/>
  <c r="D224" i="7"/>
  <c r="D111" i="7"/>
  <c r="D456" i="7"/>
  <c r="D457" i="7"/>
  <c r="D47" i="7"/>
  <c r="D335" i="7"/>
  <c r="D458" i="7"/>
  <c r="D336" i="7"/>
  <c r="D459" i="7"/>
  <c r="D312" i="7"/>
  <c r="D460" i="7"/>
  <c r="D225" i="7"/>
  <c r="D594" i="7"/>
  <c r="D48" i="7"/>
  <c r="D461" i="7"/>
  <c r="D462" i="7"/>
  <c r="D463" i="7"/>
  <c r="D163" i="7"/>
  <c r="D464" i="7"/>
  <c r="D85" i="7"/>
  <c r="D465" i="7"/>
  <c r="D337" i="7"/>
  <c r="D226" i="7"/>
  <c r="D313" i="7"/>
  <c r="D86" i="7"/>
  <c r="D227" i="7"/>
  <c r="D228" i="7"/>
  <c r="D466" i="7"/>
  <c r="D595" i="7"/>
  <c r="D229" i="7"/>
  <c r="D338" i="7"/>
  <c r="D303" i="7"/>
  <c r="D596" i="7"/>
  <c r="D467" i="7"/>
  <c r="D230" i="7"/>
  <c r="D468" i="7"/>
  <c r="D185" i="7"/>
  <c r="D119" i="7"/>
  <c r="D339" i="7"/>
  <c r="D231" i="7"/>
  <c r="D49" i="7"/>
  <c r="D87" i="7"/>
  <c r="D597" i="7"/>
  <c r="D340" i="7"/>
  <c r="D232" i="7"/>
  <c r="D341" i="7"/>
  <c r="D88" i="7"/>
  <c r="D233" i="7"/>
  <c r="D234" i="7"/>
  <c r="D469" i="7"/>
  <c r="D342" i="7"/>
  <c r="D235" i="7"/>
  <c r="D314" i="7"/>
  <c r="D343" i="7"/>
  <c r="D236" i="7"/>
  <c r="D470" i="7"/>
  <c r="D120" i="7"/>
  <c r="D471" i="7"/>
  <c r="D237" i="7"/>
  <c r="D89" i="7"/>
  <c r="D238" i="7"/>
  <c r="D598" i="7"/>
  <c r="D115" i="7"/>
  <c r="D344" i="7"/>
  <c r="D239" i="7"/>
  <c r="D599" i="7"/>
  <c r="D14" i="7"/>
  <c r="D345" i="7"/>
  <c r="D472" i="7"/>
  <c r="D473" i="7"/>
  <c r="D474" i="7"/>
  <c r="D15" i="7"/>
  <c r="D50" i="7"/>
  <c r="D600" i="7"/>
  <c r="D240" i="7"/>
  <c r="D475" i="7"/>
  <c r="D476" i="7"/>
  <c r="D304" i="7"/>
  <c r="D477" i="7"/>
  <c r="D346" i="7"/>
  <c r="D123" i="7"/>
  <c r="D601" i="7"/>
  <c r="D186" i="7"/>
  <c r="D602" i="7"/>
  <c r="D281" i="7"/>
  <c r="D241" i="7"/>
  <c r="D164" i="7"/>
  <c r="D90" i="7"/>
  <c r="D112" i="7"/>
  <c r="D603" i="7"/>
  <c r="D242" i="7"/>
  <c r="D478" i="7"/>
  <c r="D347" i="7"/>
  <c r="D479" i="7"/>
  <c r="D626" i="7"/>
  <c r="D480" i="7"/>
  <c r="D243" i="7"/>
  <c r="D91" i="7"/>
  <c r="D481" i="7"/>
  <c r="D124" i="7"/>
  <c r="D627" i="7"/>
  <c r="D482" i="7"/>
  <c r="D244" i="7"/>
  <c r="D604" i="7"/>
  <c r="D348" i="7"/>
  <c r="D483" i="7"/>
  <c r="D165" i="7"/>
  <c r="D484" i="7"/>
  <c r="D282" i="7"/>
  <c r="D245" i="7"/>
  <c r="D605" i="7"/>
  <c r="D16" i="7"/>
  <c r="D121" i="7"/>
  <c r="D485" i="7"/>
  <c r="D486" i="7"/>
  <c r="D606" i="7"/>
  <c r="D487" i="7"/>
  <c r="D607" i="7"/>
  <c r="D150" i="7"/>
  <c r="D488" i="7"/>
  <c r="D489" i="7"/>
  <c r="D187" i="7"/>
  <c r="D92" i="7"/>
  <c r="D490" i="7"/>
  <c r="D93" i="7"/>
  <c r="D349" i="7"/>
  <c r="D51" i="7"/>
  <c r="D246" i="7"/>
  <c r="D608" i="7"/>
  <c r="D247" i="7"/>
  <c r="D491" i="7"/>
  <c r="D94" i="7"/>
  <c r="D248" i="7"/>
  <c r="D609" i="7"/>
  <c r="D249" i="7"/>
  <c r="D95" i="7"/>
  <c r="D610" i="7"/>
  <c r="D611" i="7"/>
  <c r="D52" i="7"/>
  <c r="D492" i="7"/>
  <c r="D350" i="7"/>
  <c r="D188" i="7"/>
  <c r="D612" i="7"/>
  <c r="D493" i="7"/>
  <c r="D189" i="7"/>
  <c r="D53" i="7"/>
  <c r="D613" i="7"/>
  <c r="D250" i="7"/>
  <c r="D166" i="7"/>
  <c r="D351" i="7"/>
  <c r="D614" i="7"/>
  <c r="D628" i="7"/>
  <c r="D494" i="7"/>
  <c r="D615" i="7"/>
  <c r="D251" i="7"/>
  <c r="D190" i="7"/>
  <c r="D495" i="7"/>
  <c r="D252" i="7"/>
  <c r="D253" i="7"/>
  <c r="D352" i="7"/>
  <c r="D616" i="7"/>
  <c r="D496" i="7"/>
  <c r="D353" i="7"/>
  <c r="D122" i="7"/>
  <c r="D617" i="7"/>
  <c r="D254" i="7"/>
  <c r="D497" i="7"/>
  <c r="D354" i="7"/>
  <c r="D255" i="7"/>
  <c r="D618" i="7"/>
  <c r="D125" i="7"/>
  <c r="D498" i="7"/>
  <c r="D256" i="7"/>
  <c r="D499" i="7"/>
  <c r="D500" i="7"/>
  <c r="D257" i="7"/>
  <c r="D501" i="7"/>
  <c r="D258" i="7"/>
  <c r="D259" i="7"/>
  <c r="D619" i="7"/>
  <c r="D502" i="7"/>
  <c r="D503" i="7"/>
  <c r="D504" i="7"/>
  <c r="D505" i="7"/>
  <c r="D506" i="7"/>
  <c r="D283" i="7"/>
  <c r="D507" i="7"/>
  <c r="D260" i="7"/>
  <c r="D620" i="7"/>
  <c r="D261" i="7"/>
  <c r="D126" i="7"/>
  <c r="D508" i="7"/>
  <c r="D509" i="7"/>
  <c r="D510" i="7"/>
  <c r="D621" i="7"/>
  <c r="D127" i="7"/>
  <c r="D128" i="7"/>
  <c r="D262" i="7"/>
  <c r="D622" i="7"/>
  <c r="D511" i="7"/>
  <c r="D512" i="7"/>
  <c r="D263" i="7"/>
  <c r="D513" i="7"/>
  <c r="D514" i="7"/>
  <c r="D129" i="7"/>
  <c r="D130" i="7"/>
  <c r="D131" i="7"/>
  <c r="D132" i="7"/>
  <c r="D133" i="7"/>
  <c r="D134" i="7"/>
  <c r="D135" i="7"/>
  <c r="D136" i="7"/>
  <c r="D137" i="7"/>
  <c r="D138" i="7"/>
  <c r="D139" i="7"/>
  <c r="D140" i="7"/>
  <c r="D141" i="7"/>
  <c r="D167" i="7"/>
  <c r="D515" i="7"/>
  <c r="D516" i="7"/>
  <c r="D142" i="7"/>
  <c r="D143" i="7"/>
  <c r="D144" i="7"/>
  <c r="D145" i="7"/>
  <c r="D146" i="7"/>
  <c r="D147" i="7"/>
  <c r="D148" i="7"/>
  <c r="D149" i="7"/>
  <c r="D623" i="7"/>
  <c r="D517" i="7"/>
  <c r="D518" i="7"/>
  <c r="D519" i="7"/>
  <c r="BP646" i="3"/>
  <c r="C636" i="7"/>
  <c r="H636" i="7"/>
  <c r="D636" i="7"/>
  <c r="BR646" i="3"/>
  <c r="E636" i="7"/>
  <c r="I636" i="7"/>
  <c r="BP656" i="3"/>
  <c r="C637" i="7"/>
  <c r="H637" i="7"/>
  <c r="D637" i="7"/>
  <c r="BR656" i="3"/>
  <c r="E637" i="7"/>
  <c r="I637" i="7"/>
  <c r="BP658" i="3"/>
  <c r="C638" i="7"/>
  <c r="H638" i="7"/>
  <c r="D638" i="7"/>
  <c r="BR658" i="3"/>
  <c r="E638" i="7"/>
  <c r="I638" i="7"/>
  <c r="BP640" i="3"/>
  <c r="C639" i="7"/>
  <c r="H639" i="7"/>
  <c r="D639" i="7"/>
  <c r="BR640" i="3"/>
  <c r="E639" i="7"/>
  <c r="I639" i="7"/>
  <c r="BP649" i="3"/>
  <c r="C640" i="7"/>
  <c r="H640" i="7"/>
  <c r="D640" i="7"/>
  <c r="BR649" i="3"/>
  <c r="E640" i="7"/>
  <c r="I640" i="7"/>
  <c r="BP662" i="3"/>
  <c r="C641" i="7"/>
  <c r="H641" i="7"/>
  <c r="D641" i="7"/>
  <c r="BR662" i="3"/>
  <c r="E641" i="7"/>
  <c r="I641" i="7"/>
  <c r="BP642" i="3"/>
  <c r="C642" i="7"/>
  <c r="H642" i="7"/>
  <c r="D642" i="7"/>
  <c r="BR642" i="3"/>
  <c r="E642" i="7"/>
  <c r="I642" i="7"/>
  <c r="BP654" i="3"/>
  <c r="C643" i="7"/>
  <c r="H643" i="7"/>
  <c r="D643" i="7"/>
  <c r="BR654" i="3"/>
  <c r="E643" i="7"/>
  <c r="I643" i="7"/>
  <c r="BP661" i="3"/>
  <c r="C644" i="7"/>
  <c r="H644" i="7"/>
  <c r="D644" i="7"/>
  <c r="BR661" i="3"/>
  <c r="E644" i="7"/>
  <c r="I644" i="7"/>
  <c r="BP643" i="3"/>
  <c r="C645" i="7"/>
  <c r="H645" i="7"/>
  <c r="D645" i="7"/>
  <c r="BR643" i="3"/>
  <c r="E645" i="7"/>
  <c r="I645" i="7"/>
  <c r="BP663" i="3"/>
  <c r="C646" i="7"/>
  <c r="H646" i="7"/>
  <c r="D646" i="7"/>
  <c r="BR663" i="3"/>
  <c r="E646" i="7"/>
  <c r="I646" i="7"/>
  <c r="BP655" i="3"/>
  <c r="C647" i="7"/>
  <c r="H647" i="7"/>
  <c r="D647" i="7"/>
  <c r="BR655" i="3"/>
  <c r="E647" i="7"/>
  <c r="I647" i="7"/>
  <c r="BP648" i="3"/>
  <c r="C648" i="7"/>
  <c r="H648" i="7"/>
  <c r="D648" i="7"/>
  <c r="BR648" i="3"/>
  <c r="E648" i="7"/>
  <c r="I648" i="7"/>
  <c r="BP650" i="3"/>
  <c r="C649" i="7"/>
  <c r="H649" i="7"/>
  <c r="D649" i="7"/>
  <c r="BR650" i="3"/>
  <c r="E649" i="7"/>
  <c r="I649" i="7"/>
  <c r="BP670" i="3"/>
  <c r="C650" i="7"/>
  <c r="H650" i="7"/>
  <c r="D650" i="7"/>
  <c r="BR670" i="3"/>
  <c r="E650" i="7"/>
  <c r="I650" i="7"/>
  <c r="BP677" i="3"/>
  <c r="C651" i="7"/>
  <c r="H651" i="7"/>
  <c r="D651" i="7"/>
  <c r="BR677" i="3"/>
  <c r="E651" i="7"/>
  <c r="I651" i="7"/>
  <c r="BP664" i="3"/>
  <c r="C652" i="7"/>
  <c r="H652" i="7"/>
  <c r="D652" i="7"/>
  <c r="BR664" i="3"/>
  <c r="E652" i="7"/>
  <c r="I652" i="7"/>
  <c r="BP669" i="3"/>
  <c r="C653" i="7"/>
  <c r="H653" i="7"/>
  <c r="D653" i="7"/>
  <c r="BR669" i="3"/>
  <c r="E653" i="7"/>
  <c r="I653" i="7"/>
  <c r="BP668" i="3"/>
  <c r="C654" i="7"/>
  <c r="H654" i="7"/>
  <c r="D654" i="7"/>
  <c r="BR668" i="3"/>
  <c r="E654" i="7"/>
  <c r="I654" i="7"/>
  <c r="BP679" i="3"/>
  <c r="C655" i="7"/>
  <c r="H655" i="7"/>
  <c r="D655" i="7"/>
  <c r="BR679" i="3"/>
  <c r="E655" i="7"/>
  <c r="I655" i="7"/>
  <c r="BP641" i="3"/>
  <c r="C656" i="7"/>
  <c r="H656" i="7"/>
  <c r="D656" i="7"/>
  <c r="BR641" i="3"/>
  <c r="E656" i="7"/>
  <c r="I656" i="7"/>
  <c r="BP660" i="3"/>
  <c r="C657" i="7"/>
  <c r="H657" i="7"/>
  <c r="D657" i="7"/>
  <c r="BR660" i="3"/>
  <c r="E657" i="7"/>
  <c r="I657" i="7"/>
  <c r="BP636" i="3"/>
  <c r="C658" i="7"/>
  <c r="H658" i="7"/>
  <c r="D658" i="7"/>
  <c r="BR636" i="3"/>
  <c r="E658" i="7"/>
  <c r="I658" i="7"/>
  <c r="BP653" i="3"/>
  <c r="C659" i="7"/>
  <c r="H659" i="7"/>
  <c r="D659" i="7"/>
  <c r="BR653" i="3"/>
  <c r="E659" i="7"/>
  <c r="I659" i="7"/>
  <c r="BP665" i="3"/>
  <c r="C660" i="7"/>
  <c r="H660" i="7"/>
  <c r="D660" i="7"/>
  <c r="BR665" i="3"/>
  <c r="E660" i="7"/>
  <c r="I660" i="7"/>
  <c r="BP667" i="3"/>
  <c r="C661" i="7"/>
  <c r="H661" i="7"/>
  <c r="D661" i="7"/>
  <c r="BR667" i="3"/>
  <c r="E661" i="7"/>
  <c r="I661" i="7"/>
  <c r="BP637" i="3"/>
  <c r="C662" i="7"/>
  <c r="H662" i="7"/>
  <c r="D662" i="7"/>
  <c r="BR637" i="3"/>
  <c r="E662" i="7"/>
  <c r="I662" i="7"/>
  <c r="BP638" i="3"/>
  <c r="C663" i="7"/>
  <c r="H663" i="7"/>
  <c r="D663" i="7"/>
  <c r="BR638" i="3"/>
  <c r="E663" i="7"/>
  <c r="I663" i="7"/>
  <c r="BP639" i="3"/>
  <c r="C664" i="7"/>
  <c r="H664" i="7"/>
  <c r="D664" i="7"/>
  <c r="BR639" i="3"/>
  <c r="E664" i="7"/>
  <c r="I664" i="7"/>
  <c r="BP644" i="3"/>
  <c r="C665" i="7"/>
  <c r="H665" i="7"/>
  <c r="D665" i="7"/>
  <c r="BR644" i="3"/>
  <c r="E665" i="7"/>
  <c r="I665" i="7"/>
  <c r="BP645" i="3"/>
  <c r="C666" i="7"/>
  <c r="H666" i="7"/>
  <c r="D666" i="7"/>
  <c r="BR645" i="3"/>
  <c r="E666" i="7"/>
  <c r="I666" i="7"/>
  <c r="BP647" i="3"/>
  <c r="C667" i="7"/>
  <c r="H667" i="7"/>
  <c r="D667" i="7"/>
  <c r="BR647" i="3"/>
  <c r="E667" i="7"/>
  <c r="I667" i="7"/>
  <c r="BP651" i="3"/>
  <c r="C668" i="7"/>
  <c r="H668" i="7"/>
  <c r="D668" i="7"/>
  <c r="BR651" i="3"/>
  <c r="E668" i="7"/>
  <c r="I668" i="7"/>
  <c r="BP652" i="3"/>
  <c r="C669" i="7"/>
  <c r="H669" i="7"/>
  <c r="D669" i="7"/>
  <c r="BR652" i="3"/>
  <c r="E669" i="7"/>
  <c r="I669" i="7"/>
  <c r="BP657" i="3"/>
  <c r="C670" i="7"/>
  <c r="H670" i="7"/>
  <c r="D670" i="7"/>
  <c r="BR657" i="3"/>
  <c r="E670" i="7"/>
  <c r="I670" i="7"/>
  <c r="BP659" i="3"/>
  <c r="C671" i="7"/>
  <c r="H671" i="7"/>
  <c r="D671" i="7"/>
  <c r="BR659" i="3"/>
  <c r="E671" i="7"/>
  <c r="I671" i="7"/>
  <c r="BP666" i="3"/>
  <c r="C672" i="7"/>
  <c r="H672" i="7"/>
  <c r="D672" i="7"/>
  <c r="BR666" i="3"/>
  <c r="E672" i="7"/>
  <c r="I672" i="7"/>
  <c r="BP671" i="3"/>
  <c r="C673" i="7"/>
  <c r="H673" i="7"/>
  <c r="D673" i="7"/>
  <c r="BR671" i="3"/>
  <c r="E673" i="7"/>
  <c r="I673" i="7"/>
  <c r="BP672" i="3"/>
  <c r="C674" i="7"/>
  <c r="H674" i="7"/>
  <c r="D674" i="7"/>
  <c r="BR672" i="3"/>
  <c r="E674" i="7"/>
  <c r="I674" i="7"/>
  <c r="BP673" i="3"/>
  <c r="C675" i="7"/>
  <c r="H675" i="7"/>
  <c r="D675" i="7"/>
  <c r="BR673" i="3"/>
  <c r="E675" i="7"/>
  <c r="I675" i="7"/>
  <c r="BP674" i="3"/>
  <c r="C676" i="7"/>
  <c r="H676" i="7"/>
  <c r="D676" i="7"/>
  <c r="BR674" i="3"/>
  <c r="E676" i="7"/>
  <c r="I676" i="7"/>
  <c r="BP675" i="3"/>
  <c r="C677" i="7"/>
  <c r="H677" i="7"/>
  <c r="D677" i="7"/>
  <c r="BR675" i="3"/>
  <c r="E677" i="7"/>
  <c r="I677" i="7"/>
  <c r="BP676" i="3"/>
  <c r="C678" i="7"/>
  <c r="H678" i="7"/>
  <c r="D678" i="7"/>
  <c r="BR676" i="3"/>
  <c r="E678" i="7"/>
  <c r="I678" i="7"/>
  <c r="BP678" i="3"/>
  <c r="C679" i="7"/>
  <c r="H679" i="7"/>
  <c r="D679" i="7"/>
  <c r="BR678" i="3"/>
  <c r="E679" i="7"/>
  <c r="I679" i="7"/>
  <c r="I645" i="9"/>
  <c r="H645" i="9"/>
  <c r="E645" i="9"/>
  <c r="C645" i="9"/>
  <c r="C4" i="9"/>
  <c r="H4" i="9"/>
  <c r="D645" i="9"/>
  <c r="I644" i="9"/>
  <c r="H644" i="9"/>
  <c r="E644" i="9"/>
  <c r="C644" i="9"/>
  <c r="D644" i="9"/>
  <c r="I643" i="9"/>
  <c r="H643" i="9"/>
  <c r="E643" i="9"/>
  <c r="C643" i="9"/>
  <c r="D643" i="9"/>
  <c r="I642" i="9"/>
  <c r="H642" i="9"/>
  <c r="E642" i="9"/>
  <c r="C642" i="9"/>
  <c r="D642" i="9"/>
  <c r="I641" i="9"/>
  <c r="H641" i="9"/>
  <c r="E641" i="9"/>
  <c r="C641" i="9"/>
  <c r="D641" i="9"/>
  <c r="I640" i="9"/>
  <c r="H640" i="9"/>
  <c r="E640" i="9"/>
  <c r="C640" i="9"/>
  <c r="D640" i="9"/>
  <c r="I639" i="9"/>
  <c r="H639" i="9"/>
  <c r="E639" i="9"/>
  <c r="C639" i="9"/>
  <c r="D639" i="9"/>
  <c r="I638" i="9"/>
  <c r="H638" i="9"/>
  <c r="E638" i="9"/>
  <c r="C638" i="9"/>
  <c r="D638" i="9"/>
  <c r="I637" i="9"/>
  <c r="H637" i="9"/>
  <c r="E637" i="9"/>
  <c r="C637" i="9"/>
  <c r="D637" i="9"/>
  <c r="I636" i="9"/>
  <c r="H636" i="9"/>
  <c r="E636" i="9"/>
  <c r="C636" i="9"/>
  <c r="D636" i="9"/>
  <c r="I635" i="9"/>
  <c r="H635" i="9"/>
  <c r="E635" i="9"/>
  <c r="C635" i="9"/>
  <c r="D635" i="9"/>
  <c r="I634" i="9"/>
  <c r="H634" i="9"/>
  <c r="E634" i="9"/>
  <c r="C634" i="9"/>
  <c r="D634" i="9"/>
  <c r="I633" i="9"/>
  <c r="H633" i="9"/>
  <c r="E633" i="9"/>
  <c r="C633" i="9"/>
  <c r="D633" i="9"/>
  <c r="I632" i="9"/>
  <c r="H632" i="9"/>
  <c r="E632" i="9"/>
  <c r="C632" i="9"/>
  <c r="D632" i="9"/>
  <c r="I631" i="9"/>
  <c r="H631" i="9"/>
  <c r="E631" i="9"/>
  <c r="C631" i="9"/>
  <c r="D631" i="9"/>
  <c r="I630" i="9"/>
  <c r="H630" i="9"/>
  <c r="E630" i="9"/>
  <c r="C630" i="9"/>
  <c r="D630" i="9"/>
  <c r="I629" i="9"/>
  <c r="H629" i="9"/>
  <c r="E629" i="9"/>
  <c r="C629" i="9"/>
  <c r="D629" i="9"/>
  <c r="I628" i="9"/>
  <c r="H628" i="9"/>
  <c r="E628" i="9"/>
  <c r="C628" i="9"/>
  <c r="D628" i="9"/>
  <c r="I627" i="9"/>
  <c r="H627" i="9"/>
  <c r="E627" i="9"/>
  <c r="C627" i="9"/>
  <c r="D627" i="9"/>
  <c r="I626" i="9"/>
  <c r="H626" i="9"/>
  <c r="E626" i="9"/>
  <c r="C626" i="9"/>
  <c r="D626" i="9"/>
  <c r="I625" i="9"/>
  <c r="H625" i="9"/>
  <c r="E625" i="9"/>
  <c r="C625" i="9"/>
  <c r="D625" i="9"/>
  <c r="I624" i="9"/>
  <c r="H624" i="9"/>
  <c r="E624" i="9"/>
  <c r="C624" i="9"/>
  <c r="D624" i="9"/>
  <c r="I623" i="9"/>
  <c r="H623" i="9"/>
  <c r="E623" i="9"/>
  <c r="C623" i="9"/>
  <c r="D623" i="9"/>
  <c r="I622" i="9"/>
  <c r="H622" i="9"/>
  <c r="E622" i="9"/>
  <c r="C622" i="9"/>
  <c r="D622" i="9"/>
  <c r="I621" i="9"/>
  <c r="H621" i="9"/>
  <c r="E621" i="9"/>
  <c r="C621" i="9"/>
  <c r="D621" i="9"/>
  <c r="I620" i="9"/>
  <c r="H620" i="9"/>
  <c r="E620" i="9"/>
  <c r="C620" i="9"/>
  <c r="D620" i="9"/>
  <c r="I619" i="9"/>
  <c r="H619" i="9"/>
  <c r="E619" i="9"/>
  <c r="C619" i="9"/>
  <c r="D619" i="9"/>
  <c r="I618" i="9"/>
  <c r="H618" i="9"/>
  <c r="E618" i="9"/>
  <c r="C618" i="9"/>
  <c r="D618" i="9"/>
  <c r="I617" i="9"/>
  <c r="H617" i="9"/>
  <c r="E617" i="9"/>
  <c r="C617" i="9"/>
  <c r="D617" i="9"/>
  <c r="I616" i="9"/>
  <c r="H616" i="9"/>
  <c r="E616" i="9"/>
  <c r="C616" i="9"/>
  <c r="D616" i="9"/>
  <c r="I615" i="9"/>
  <c r="H615" i="9"/>
  <c r="E615" i="9"/>
  <c r="C615" i="9"/>
  <c r="D615" i="9"/>
  <c r="I614" i="9"/>
  <c r="H614" i="9"/>
  <c r="E614" i="9"/>
  <c r="C614" i="9"/>
  <c r="D614" i="9"/>
  <c r="I613" i="9"/>
  <c r="H613" i="9"/>
  <c r="E613" i="9"/>
  <c r="C613" i="9"/>
  <c r="D613" i="9"/>
  <c r="I612" i="9"/>
  <c r="H612" i="9"/>
  <c r="E612" i="9"/>
  <c r="C612" i="9"/>
  <c r="D612" i="9"/>
  <c r="I611" i="9"/>
  <c r="H611" i="9"/>
  <c r="E611" i="9"/>
  <c r="C611" i="9"/>
  <c r="D611" i="9"/>
  <c r="I610" i="9"/>
  <c r="H610" i="9"/>
  <c r="E610" i="9"/>
  <c r="C610" i="9"/>
  <c r="D610" i="9"/>
  <c r="I609" i="9"/>
  <c r="H609" i="9"/>
  <c r="E609" i="9"/>
  <c r="C609" i="9"/>
  <c r="D609" i="9"/>
  <c r="I608" i="9"/>
  <c r="H608" i="9"/>
  <c r="E608" i="9"/>
  <c r="C608" i="9"/>
  <c r="D608" i="9"/>
  <c r="I607" i="9"/>
  <c r="H607" i="9"/>
  <c r="E607" i="9"/>
  <c r="C607" i="9"/>
  <c r="D607" i="9"/>
  <c r="I606" i="9"/>
  <c r="H606" i="9"/>
  <c r="E606" i="9"/>
  <c r="C606" i="9"/>
  <c r="D606" i="9"/>
  <c r="I605" i="9"/>
  <c r="H605" i="9"/>
  <c r="E605" i="9"/>
  <c r="C605" i="9"/>
  <c r="D605" i="9"/>
  <c r="I604" i="9"/>
  <c r="H604" i="9"/>
  <c r="E604" i="9"/>
  <c r="C604" i="9"/>
  <c r="D604" i="9"/>
  <c r="I603" i="9"/>
  <c r="H603" i="9"/>
  <c r="E603" i="9"/>
  <c r="C603" i="9"/>
  <c r="D603" i="9"/>
  <c r="I602" i="9"/>
  <c r="H602" i="9"/>
  <c r="E602" i="9"/>
  <c r="C602" i="9"/>
  <c r="D602" i="9"/>
  <c r="I598" i="9"/>
  <c r="H598" i="9"/>
  <c r="E598" i="9"/>
  <c r="C598" i="9"/>
  <c r="D598" i="9"/>
  <c r="I597" i="9"/>
  <c r="H597" i="9"/>
  <c r="E597" i="9"/>
  <c r="C597" i="9"/>
  <c r="D597" i="9"/>
  <c r="I596" i="9"/>
  <c r="H596" i="9"/>
  <c r="E596" i="9"/>
  <c r="C596" i="9"/>
  <c r="D596" i="9"/>
  <c r="I595" i="9"/>
  <c r="H595" i="9"/>
  <c r="E595" i="9"/>
  <c r="C595" i="9"/>
  <c r="D595" i="9"/>
  <c r="I594" i="9"/>
  <c r="H594" i="9"/>
  <c r="E594" i="9"/>
  <c r="C594" i="9"/>
  <c r="D594" i="9"/>
  <c r="I593" i="9"/>
  <c r="H593" i="9"/>
  <c r="E593" i="9"/>
  <c r="C593" i="9"/>
  <c r="D593" i="9"/>
  <c r="I592" i="9"/>
  <c r="H592" i="9"/>
  <c r="E592" i="9"/>
  <c r="C592" i="9"/>
  <c r="D592" i="9"/>
  <c r="I591" i="9"/>
  <c r="H591" i="9"/>
  <c r="E591" i="9"/>
  <c r="C591" i="9"/>
  <c r="D591" i="9"/>
  <c r="I590" i="9"/>
  <c r="H590" i="9"/>
  <c r="E590" i="9"/>
  <c r="C590" i="9"/>
  <c r="D590" i="9"/>
  <c r="I589" i="9"/>
  <c r="H589" i="9"/>
  <c r="E589" i="9"/>
  <c r="C589" i="9"/>
  <c r="D589" i="9"/>
  <c r="I588" i="9"/>
  <c r="H588" i="9"/>
  <c r="E588" i="9"/>
  <c r="C588" i="9"/>
  <c r="D588" i="9"/>
  <c r="I587" i="9"/>
  <c r="H587" i="9"/>
  <c r="E587" i="9"/>
  <c r="C587" i="9"/>
  <c r="D587" i="9"/>
  <c r="I586" i="9"/>
  <c r="H586" i="9"/>
  <c r="E586" i="9"/>
  <c r="C586" i="9"/>
  <c r="D586" i="9"/>
  <c r="I585" i="9"/>
  <c r="H585" i="9"/>
  <c r="E585" i="9"/>
  <c r="C585" i="9"/>
  <c r="D585" i="9"/>
  <c r="I584" i="9"/>
  <c r="H584" i="9"/>
  <c r="E584" i="9"/>
  <c r="C584" i="9"/>
  <c r="D584" i="9"/>
  <c r="I583" i="9"/>
  <c r="H583" i="9"/>
  <c r="E583" i="9"/>
  <c r="C583" i="9"/>
  <c r="D583" i="9"/>
  <c r="I582" i="9"/>
  <c r="H582" i="9"/>
  <c r="E582" i="9"/>
  <c r="C582" i="9"/>
  <c r="D582" i="9"/>
  <c r="I581" i="9"/>
  <c r="H581" i="9"/>
  <c r="E581" i="9"/>
  <c r="C581" i="9"/>
  <c r="D581" i="9"/>
  <c r="I580" i="9"/>
  <c r="H580" i="9"/>
  <c r="E580" i="9"/>
  <c r="C580" i="9"/>
  <c r="D580" i="9"/>
  <c r="I579" i="9"/>
  <c r="H579" i="9"/>
  <c r="E579" i="9"/>
  <c r="C579" i="9"/>
  <c r="D579" i="9"/>
  <c r="I578" i="9"/>
  <c r="H578" i="9"/>
  <c r="E578" i="9"/>
  <c r="C578" i="9"/>
  <c r="D578" i="9"/>
  <c r="I577" i="9"/>
  <c r="H577" i="9"/>
  <c r="E577" i="9"/>
  <c r="C577" i="9"/>
  <c r="D577" i="9"/>
  <c r="I576" i="9"/>
  <c r="H576" i="9"/>
  <c r="E576" i="9"/>
  <c r="C576" i="9"/>
  <c r="D576" i="9"/>
  <c r="I575" i="9"/>
  <c r="H575" i="9"/>
  <c r="E575" i="9"/>
  <c r="C575" i="9"/>
  <c r="D575" i="9"/>
  <c r="I574" i="9"/>
  <c r="H574" i="9"/>
  <c r="E574" i="9"/>
  <c r="C574" i="9"/>
  <c r="D574" i="9"/>
  <c r="I573" i="9"/>
  <c r="H573" i="9"/>
  <c r="E573" i="9"/>
  <c r="C573" i="9"/>
  <c r="D573" i="9"/>
  <c r="I572" i="9"/>
  <c r="H572" i="9"/>
  <c r="E572" i="9"/>
  <c r="C572" i="9"/>
  <c r="D572" i="9"/>
  <c r="I571" i="9"/>
  <c r="H571" i="9"/>
  <c r="E571" i="9"/>
  <c r="C571" i="9"/>
  <c r="D571" i="9"/>
  <c r="I570" i="9"/>
  <c r="H570" i="9"/>
  <c r="E570" i="9"/>
  <c r="C570" i="9"/>
  <c r="D570" i="9"/>
  <c r="I569" i="9"/>
  <c r="H569" i="9"/>
  <c r="E569" i="9"/>
  <c r="C569" i="9"/>
  <c r="D569" i="9"/>
  <c r="I568" i="9"/>
  <c r="H568" i="9"/>
  <c r="E568" i="9"/>
  <c r="C568" i="9"/>
  <c r="D568" i="9"/>
  <c r="I567" i="9"/>
  <c r="H567" i="9"/>
  <c r="E567" i="9"/>
  <c r="C567" i="9"/>
  <c r="D567" i="9"/>
  <c r="I566" i="9"/>
  <c r="H566" i="9"/>
  <c r="E566" i="9"/>
  <c r="C566" i="9"/>
  <c r="D566" i="9"/>
  <c r="I565" i="9"/>
  <c r="H565" i="9"/>
  <c r="E565" i="9"/>
  <c r="C565" i="9"/>
  <c r="D565" i="9"/>
  <c r="I564" i="9"/>
  <c r="H564" i="9"/>
  <c r="E564" i="9"/>
  <c r="C564" i="9"/>
  <c r="D564" i="9"/>
  <c r="I563" i="9"/>
  <c r="H563" i="9"/>
  <c r="E563" i="9"/>
  <c r="C563" i="9"/>
  <c r="D563" i="9"/>
  <c r="I562" i="9"/>
  <c r="H562" i="9"/>
  <c r="E562" i="9"/>
  <c r="C562" i="9"/>
  <c r="D562" i="9"/>
  <c r="I561" i="9"/>
  <c r="H561" i="9"/>
  <c r="E561" i="9"/>
  <c r="C561" i="9"/>
  <c r="D561" i="9"/>
  <c r="I560" i="9"/>
  <c r="H560" i="9"/>
  <c r="E560" i="9"/>
  <c r="C560" i="9"/>
  <c r="D560" i="9"/>
  <c r="I559" i="9"/>
  <c r="H559" i="9"/>
  <c r="E559" i="9"/>
  <c r="C559" i="9"/>
  <c r="D559" i="9"/>
  <c r="I558" i="9"/>
  <c r="H558" i="9"/>
  <c r="E558" i="9"/>
  <c r="C558" i="9"/>
  <c r="D558" i="9"/>
  <c r="I557" i="9"/>
  <c r="H557" i="9"/>
  <c r="E557" i="9"/>
  <c r="C557" i="9"/>
  <c r="D557" i="9"/>
  <c r="I556" i="9"/>
  <c r="H556" i="9"/>
  <c r="E556" i="9"/>
  <c r="C556" i="9"/>
  <c r="D556" i="9"/>
  <c r="I555" i="9"/>
  <c r="H555" i="9"/>
  <c r="E555" i="9"/>
  <c r="C555" i="9"/>
  <c r="D555" i="9"/>
  <c r="I554" i="9"/>
  <c r="H554" i="9"/>
  <c r="E554" i="9"/>
  <c r="C554" i="9"/>
  <c r="D554" i="9"/>
  <c r="I553" i="9"/>
  <c r="H553" i="9"/>
  <c r="E553" i="9"/>
  <c r="C553" i="9"/>
  <c r="D553" i="9"/>
  <c r="I552" i="9"/>
  <c r="H552" i="9"/>
  <c r="E552" i="9"/>
  <c r="C552" i="9"/>
  <c r="D552" i="9"/>
  <c r="I551" i="9"/>
  <c r="H551" i="9"/>
  <c r="E551" i="9"/>
  <c r="C551" i="9"/>
  <c r="D551" i="9"/>
  <c r="I550" i="9"/>
  <c r="H550" i="9"/>
  <c r="E550" i="9"/>
  <c r="C550" i="9"/>
  <c r="D550" i="9"/>
  <c r="I549" i="9"/>
  <c r="H549" i="9"/>
  <c r="E549" i="9"/>
  <c r="C549" i="9"/>
  <c r="D549" i="9"/>
  <c r="I548" i="9"/>
  <c r="H548" i="9"/>
  <c r="E548" i="9"/>
  <c r="C548" i="9"/>
  <c r="D548" i="9"/>
  <c r="I547" i="9"/>
  <c r="H547" i="9"/>
  <c r="E547" i="9"/>
  <c r="C547" i="9"/>
  <c r="D547" i="9"/>
  <c r="I546" i="9"/>
  <c r="H546" i="9"/>
  <c r="E546" i="9"/>
  <c r="C546" i="9"/>
  <c r="D546" i="9"/>
  <c r="I545" i="9"/>
  <c r="H545" i="9"/>
  <c r="E545" i="9"/>
  <c r="C545" i="9"/>
  <c r="D545" i="9"/>
  <c r="I544" i="9"/>
  <c r="H544" i="9"/>
  <c r="E544" i="9"/>
  <c r="C544" i="9"/>
  <c r="D544" i="9"/>
  <c r="I543" i="9"/>
  <c r="H543" i="9"/>
  <c r="E543" i="9"/>
  <c r="C543" i="9"/>
  <c r="D543" i="9"/>
  <c r="I542" i="9"/>
  <c r="H542" i="9"/>
  <c r="E542" i="9"/>
  <c r="C542" i="9"/>
  <c r="D542" i="9"/>
  <c r="I541" i="9"/>
  <c r="H541" i="9"/>
  <c r="E541" i="9"/>
  <c r="C541" i="9"/>
  <c r="D541" i="9"/>
  <c r="I540" i="9"/>
  <c r="H540" i="9"/>
  <c r="E540" i="9"/>
  <c r="C540" i="9"/>
  <c r="D540" i="9"/>
  <c r="I539" i="9"/>
  <c r="H539" i="9"/>
  <c r="E539" i="9"/>
  <c r="C539" i="9"/>
  <c r="D539" i="9"/>
  <c r="I538" i="9"/>
  <c r="H538" i="9"/>
  <c r="E538" i="9"/>
  <c r="C538" i="9"/>
  <c r="D538" i="9"/>
  <c r="I537" i="9"/>
  <c r="H537" i="9"/>
  <c r="E537" i="9"/>
  <c r="C537" i="9"/>
  <c r="D537" i="9"/>
  <c r="I536" i="9"/>
  <c r="H536" i="9"/>
  <c r="E536" i="9"/>
  <c r="C536" i="9"/>
  <c r="D536" i="9"/>
  <c r="I535" i="9"/>
  <c r="H535" i="9"/>
  <c r="E535" i="9"/>
  <c r="C535" i="9"/>
  <c r="D535" i="9"/>
  <c r="I534" i="9"/>
  <c r="H534" i="9"/>
  <c r="E534" i="9"/>
  <c r="C534" i="9"/>
  <c r="D534" i="9"/>
  <c r="I533" i="9"/>
  <c r="H533" i="9"/>
  <c r="E533" i="9"/>
  <c r="C533" i="9"/>
  <c r="D533" i="9"/>
  <c r="I532" i="9"/>
  <c r="H532" i="9"/>
  <c r="E532" i="9"/>
  <c r="C532" i="9"/>
  <c r="D532" i="9"/>
  <c r="I531" i="9"/>
  <c r="H531" i="9"/>
  <c r="E531" i="9"/>
  <c r="C531" i="9"/>
  <c r="D531" i="9"/>
  <c r="I530" i="9"/>
  <c r="H530" i="9"/>
  <c r="E530" i="9"/>
  <c r="C530" i="9"/>
  <c r="D530" i="9"/>
  <c r="I529" i="9"/>
  <c r="H529" i="9"/>
  <c r="E529" i="9"/>
  <c r="C529" i="9"/>
  <c r="D529" i="9"/>
  <c r="I528" i="9"/>
  <c r="H528" i="9"/>
  <c r="E528" i="9"/>
  <c r="C528" i="9"/>
  <c r="D528" i="9"/>
  <c r="I527" i="9"/>
  <c r="H527" i="9"/>
  <c r="E527" i="9"/>
  <c r="C527" i="9"/>
  <c r="D527" i="9"/>
  <c r="I526" i="9"/>
  <c r="H526" i="9"/>
  <c r="E526" i="9"/>
  <c r="C526" i="9"/>
  <c r="D526" i="9"/>
  <c r="I525" i="9"/>
  <c r="H525" i="9"/>
  <c r="E525" i="9"/>
  <c r="C525" i="9"/>
  <c r="D525" i="9"/>
  <c r="I524" i="9"/>
  <c r="H524" i="9"/>
  <c r="E524" i="9"/>
  <c r="C524" i="9"/>
  <c r="D524" i="9"/>
  <c r="I523" i="9"/>
  <c r="H523" i="9"/>
  <c r="E523" i="9"/>
  <c r="C523" i="9"/>
  <c r="D523" i="9"/>
  <c r="I522" i="9"/>
  <c r="H522" i="9"/>
  <c r="E522" i="9"/>
  <c r="C522" i="9"/>
  <c r="D522" i="9"/>
  <c r="I521" i="9"/>
  <c r="H521" i="9"/>
  <c r="E521" i="9"/>
  <c r="C521" i="9"/>
  <c r="D521" i="9"/>
  <c r="I520" i="9"/>
  <c r="H520" i="9"/>
  <c r="E520" i="9"/>
  <c r="C520" i="9"/>
  <c r="D520" i="9"/>
  <c r="I519" i="9"/>
  <c r="H519" i="9"/>
  <c r="E519" i="9"/>
  <c r="C519" i="9"/>
  <c r="D519" i="9"/>
  <c r="I518" i="9"/>
  <c r="H518" i="9"/>
  <c r="E518" i="9"/>
  <c r="C518" i="9"/>
  <c r="D518" i="9"/>
  <c r="I517" i="9"/>
  <c r="H517" i="9"/>
  <c r="E517" i="9"/>
  <c r="C517" i="9"/>
  <c r="D517" i="9"/>
  <c r="I516" i="9"/>
  <c r="H516" i="9"/>
  <c r="E516" i="9"/>
  <c r="C516" i="9"/>
  <c r="D516" i="9"/>
  <c r="I515" i="9"/>
  <c r="H515" i="9"/>
  <c r="E515" i="9"/>
  <c r="C515" i="9"/>
  <c r="D515" i="9"/>
  <c r="I514" i="9"/>
  <c r="H514" i="9"/>
  <c r="E514" i="9"/>
  <c r="C514" i="9"/>
  <c r="D514" i="9"/>
  <c r="I513" i="9"/>
  <c r="H513" i="9"/>
  <c r="E513" i="9"/>
  <c r="C513" i="9"/>
  <c r="D513" i="9"/>
  <c r="I512" i="9"/>
  <c r="H512" i="9"/>
  <c r="E512" i="9"/>
  <c r="C512" i="9"/>
  <c r="D512" i="9"/>
  <c r="I511" i="9"/>
  <c r="H511" i="9"/>
  <c r="E511" i="9"/>
  <c r="C511" i="9"/>
  <c r="D511" i="9"/>
  <c r="I510" i="9"/>
  <c r="H510" i="9"/>
  <c r="E510" i="9"/>
  <c r="C510" i="9"/>
  <c r="D510" i="9"/>
  <c r="I509" i="9"/>
  <c r="H509" i="9"/>
  <c r="E509" i="9"/>
  <c r="C509" i="9"/>
  <c r="D509" i="9"/>
  <c r="I508" i="9"/>
  <c r="H508" i="9"/>
  <c r="E508" i="9"/>
  <c r="C508" i="9"/>
  <c r="D508" i="9"/>
  <c r="I507" i="9"/>
  <c r="H507" i="9"/>
  <c r="E507" i="9"/>
  <c r="C507" i="9"/>
  <c r="D507" i="9"/>
  <c r="I506" i="9"/>
  <c r="H506" i="9"/>
  <c r="E506" i="9"/>
  <c r="C506" i="9"/>
  <c r="D506" i="9"/>
  <c r="I505" i="9"/>
  <c r="H505" i="9"/>
  <c r="E505" i="9"/>
  <c r="C505" i="9"/>
  <c r="D505" i="9"/>
  <c r="I504" i="9"/>
  <c r="H504" i="9"/>
  <c r="E504" i="9"/>
  <c r="C504" i="9"/>
  <c r="D504" i="9"/>
  <c r="I503" i="9"/>
  <c r="H503" i="9"/>
  <c r="E503" i="9"/>
  <c r="C503" i="9"/>
  <c r="D503" i="9"/>
  <c r="I502" i="9"/>
  <c r="H502" i="9"/>
  <c r="E502" i="9"/>
  <c r="C502" i="9"/>
  <c r="D502" i="9"/>
  <c r="I501" i="9"/>
  <c r="H501" i="9"/>
  <c r="E501" i="9"/>
  <c r="C501" i="9"/>
  <c r="D501" i="9"/>
  <c r="I500" i="9"/>
  <c r="H500" i="9"/>
  <c r="E500" i="9"/>
  <c r="C500" i="9"/>
  <c r="D500" i="9"/>
  <c r="I499" i="9"/>
  <c r="H499" i="9"/>
  <c r="E499" i="9"/>
  <c r="C499" i="9"/>
  <c r="D499" i="9"/>
  <c r="I498" i="9"/>
  <c r="H498" i="9"/>
  <c r="E498" i="9"/>
  <c r="C498" i="9"/>
  <c r="D498" i="9"/>
  <c r="I497" i="9"/>
  <c r="H497" i="9"/>
  <c r="E497" i="9"/>
  <c r="C497" i="9"/>
  <c r="D497" i="9"/>
  <c r="I496" i="9"/>
  <c r="H496" i="9"/>
  <c r="E496" i="9"/>
  <c r="C496" i="9"/>
  <c r="D496" i="9"/>
  <c r="I495" i="9"/>
  <c r="H495" i="9"/>
  <c r="E495" i="9"/>
  <c r="C495" i="9"/>
  <c r="D495" i="9"/>
  <c r="I494" i="9"/>
  <c r="H494" i="9"/>
  <c r="E494" i="9"/>
  <c r="C494" i="9"/>
  <c r="D494" i="9"/>
  <c r="I493" i="9"/>
  <c r="H493" i="9"/>
  <c r="E493" i="9"/>
  <c r="C493" i="9"/>
  <c r="D493" i="9"/>
  <c r="I492" i="9"/>
  <c r="H492" i="9"/>
  <c r="E492" i="9"/>
  <c r="C492" i="9"/>
  <c r="D492" i="9"/>
  <c r="I491" i="9"/>
  <c r="H491" i="9"/>
  <c r="E491" i="9"/>
  <c r="C491" i="9"/>
  <c r="D491" i="9"/>
  <c r="I490" i="9"/>
  <c r="H490" i="9"/>
  <c r="E490" i="9"/>
  <c r="C490" i="9"/>
  <c r="D490" i="9"/>
  <c r="I489" i="9"/>
  <c r="H489" i="9"/>
  <c r="E489" i="9"/>
  <c r="C489" i="9"/>
  <c r="D489" i="9"/>
  <c r="I488" i="9"/>
  <c r="H488" i="9"/>
  <c r="E488" i="9"/>
  <c r="C488" i="9"/>
  <c r="D488" i="9"/>
  <c r="I487" i="9"/>
  <c r="H487" i="9"/>
  <c r="E487" i="9"/>
  <c r="C487" i="9"/>
  <c r="D487" i="9"/>
  <c r="I486" i="9"/>
  <c r="H486" i="9"/>
  <c r="E486" i="9"/>
  <c r="C486" i="9"/>
  <c r="D486" i="9"/>
  <c r="I485" i="9"/>
  <c r="H485" i="9"/>
  <c r="E485" i="9"/>
  <c r="C485" i="9"/>
  <c r="D485" i="9"/>
  <c r="I484" i="9"/>
  <c r="H484" i="9"/>
  <c r="E484" i="9"/>
  <c r="C484" i="9"/>
  <c r="D484" i="9"/>
  <c r="I483" i="9"/>
  <c r="H483" i="9"/>
  <c r="E483" i="9"/>
  <c r="C483" i="9"/>
  <c r="D483" i="9"/>
  <c r="I482" i="9"/>
  <c r="H482" i="9"/>
  <c r="E482" i="9"/>
  <c r="C482" i="9"/>
  <c r="D482" i="9"/>
  <c r="I481" i="9"/>
  <c r="H481" i="9"/>
  <c r="E481" i="9"/>
  <c r="C481" i="9"/>
  <c r="D481" i="9"/>
  <c r="I480" i="9"/>
  <c r="H480" i="9"/>
  <c r="E480" i="9"/>
  <c r="C480" i="9"/>
  <c r="D480" i="9"/>
  <c r="I479" i="9"/>
  <c r="H479" i="9"/>
  <c r="E479" i="9"/>
  <c r="C479" i="9"/>
  <c r="D479" i="9"/>
  <c r="I478" i="9"/>
  <c r="H478" i="9"/>
  <c r="E478" i="9"/>
  <c r="C478" i="9"/>
  <c r="D478" i="9"/>
  <c r="I477" i="9"/>
  <c r="H477" i="9"/>
  <c r="E477" i="9"/>
  <c r="C477" i="9"/>
  <c r="D477" i="9"/>
  <c r="I476" i="9"/>
  <c r="H476" i="9"/>
  <c r="E476" i="9"/>
  <c r="C476" i="9"/>
  <c r="D476" i="9"/>
  <c r="I475" i="9"/>
  <c r="H475" i="9"/>
  <c r="E475" i="9"/>
  <c r="C475" i="9"/>
  <c r="D475" i="9"/>
  <c r="I474" i="9"/>
  <c r="H474" i="9"/>
  <c r="E474" i="9"/>
  <c r="C474" i="9"/>
  <c r="D474" i="9"/>
  <c r="I473" i="9"/>
  <c r="H473" i="9"/>
  <c r="E473" i="9"/>
  <c r="C473" i="9"/>
  <c r="D473" i="9"/>
  <c r="I472" i="9"/>
  <c r="H472" i="9"/>
  <c r="E472" i="9"/>
  <c r="C472" i="9"/>
  <c r="D472" i="9"/>
  <c r="I471" i="9"/>
  <c r="H471" i="9"/>
  <c r="E471" i="9"/>
  <c r="C471" i="9"/>
  <c r="D471" i="9"/>
  <c r="I470" i="9"/>
  <c r="H470" i="9"/>
  <c r="E470" i="9"/>
  <c r="C470" i="9"/>
  <c r="D470" i="9"/>
  <c r="I469" i="9"/>
  <c r="H469" i="9"/>
  <c r="E469" i="9"/>
  <c r="C469" i="9"/>
  <c r="D469" i="9"/>
  <c r="I468" i="9"/>
  <c r="H468" i="9"/>
  <c r="E468" i="9"/>
  <c r="C468" i="9"/>
  <c r="D468" i="9"/>
  <c r="I467" i="9"/>
  <c r="H467" i="9"/>
  <c r="E467" i="9"/>
  <c r="C467" i="9"/>
  <c r="D467" i="9"/>
  <c r="I466" i="9"/>
  <c r="H466" i="9"/>
  <c r="E466" i="9"/>
  <c r="C466" i="9"/>
  <c r="D466" i="9"/>
  <c r="I465" i="9"/>
  <c r="H465" i="9"/>
  <c r="E465" i="9"/>
  <c r="C465" i="9"/>
  <c r="D465" i="9"/>
  <c r="I464" i="9"/>
  <c r="H464" i="9"/>
  <c r="E464" i="9"/>
  <c r="C464" i="9"/>
  <c r="D464" i="9"/>
  <c r="I463" i="9"/>
  <c r="H463" i="9"/>
  <c r="E463" i="9"/>
  <c r="C463" i="9"/>
  <c r="D463" i="9"/>
  <c r="I462" i="9"/>
  <c r="H462" i="9"/>
  <c r="E462" i="9"/>
  <c r="C462" i="9"/>
  <c r="D462" i="9"/>
  <c r="I461" i="9"/>
  <c r="H461" i="9"/>
  <c r="E461" i="9"/>
  <c r="C461" i="9"/>
  <c r="D461" i="9"/>
  <c r="I460" i="9"/>
  <c r="H460" i="9"/>
  <c r="E460" i="9"/>
  <c r="C460" i="9"/>
  <c r="D460" i="9"/>
  <c r="I459" i="9"/>
  <c r="H459" i="9"/>
  <c r="E459" i="9"/>
  <c r="C459" i="9"/>
  <c r="D459" i="9"/>
  <c r="I458" i="9"/>
  <c r="H458" i="9"/>
  <c r="E458" i="9"/>
  <c r="C458" i="9"/>
  <c r="D458" i="9"/>
  <c r="I457" i="9"/>
  <c r="H457" i="9"/>
  <c r="E457" i="9"/>
  <c r="C457" i="9"/>
  <c r="D457" i="9"/>
  <c r="I456" i="9"/>
  <c r="H456" i="9"/>
  <c r="E456" i="9"/>
  <c r="C456" i="9"/>
  <c r="D456" i="9"/>
  <c r="I455" i="9"/>
  <c r="H455" i="9"/>
  <c r="E455" i="9"/>
  <c r="C455" i="9"/>
  <c r="D455" i="9"/>
  <c r="I454" i="9"/>
  <c r="H454" i="9"/>
  <c r="E454" i="9"/>
  <c r="C454" i="9"/>
  <c r="D454" i="9"/>
  <c r="I453" i="9"/>
  <c r="H453" i="9"/>
  <c r="E453" i="9"/>
  <c r="C453" i="9"/>
  <c r="D453" i="9"/>
  <c r="I452" i="9"/>
  <c r="H452" i="9"/>
  <c r="E452" i="9"/>
  <c r="C452" i="9"/>
  <c r="D452" i="9"/>
  <c r="I451" i="9"/>
  <c r="H451" i="9"/>
  <c r="E451" i="9"/>
  <c r="C451" i="9"/>
  <c r="D451" i="9"/>
  <c r="I450" i="9"/>
  <c r="H450" i="9"/>
  <c r="E450" i="9"/>
  <c r="C450" i="9"/>
  <c r="D450" i="9"/>
  <c r="I449" i="9"/>
  <c r="H449" i="9"/>
  <c r="E449" i="9"/>
  <c r="C449" i="9"/>
  <c r="D449" i="9"/>
  <c r="I448" i="9"/>
  <c r="H448" i="9"/>
  <c r="E448" i="9"/>
  <c r="C448" i="9"/>
  <c r="D448" i="9"/>
  <c r="I447" i="9"/>
  <c r="H447" i="9"/>
  <c r="E447" i="9"/>
  <c r="C447" i="9"/>
  <c r="D447" i="9"/>
  <c r="I446" i="9"/>
  <c r="H446" i="9"/>
  <c r="E446" i="9"/>
  <c r="C446" i="9"/>
  <c r="D446" i="9"/>
  <c r="I445" i="9"/>
  <c r="H445" i="9"/>
  <c r="E445" i="9"/>
  <c r="C445" i="9"/>
  <c r="D445" i="9"/>
  <c r="I444" i="9"/>
  <c r="H444" i="9"/>
  <c r="E444" i="9"/>
  <c r="C444" i="9"/>
  <c r="D444" i="9"/>
  <c r="I443" i="9"/>
  <c r="H443" i="9"/>
  <c r="E443" i="9"/>
  <c r="C443" i="9"/>
  <c r="D443" i="9"/>
  <c r="I442" i="9"/>
  <c r="H442" i="9"/>
  <c r="E442" i="9"/>
  <c r="C442" i="9"/>
  <c r="D442" i="9"/>
  <c r="I441" i="9"/>
  <c r="H441" i="9"/>
  <c r="E441" i="9"/>
  <c r="C441" i="9"/>
  <c r="D441" i="9"/>
  <c r="I440" i="9"/>
  <c r="H440" i="9"/>
  <c r="E440" i="9"/>
  <c r="C440" i="9"/>
  <c r="D440" i="9"/>
  <c r="I439" i="9"/>
  <c r="H439" i="9"/>
  <c r="E439" i="9"/>
  <c r="C439" i="9"/>
  <c r="D439" i="9"/>
  <c r="I438" i="9"/>
  <c r="H438" i="9"/>
  <c r="E438" i="9"/>
  <c r="C438" i="9"/>
  <c r="D438" i="9"/>
  <c r="I437" i="9"/>
  <c r="H437" i="9"/>
  <c r="E437" i="9"/>
  <c r="C437" i="9"/>
  <c r="D437" i="9"/>
  <c r="I436" i="9"/>
  <c r="H436" i="9"/>
  <c r="E436" i="9"/>
  <c r="C436" i="9"/>
  <c r="D436" i="9"/>
  <c r="I435" i="9"/>
  <c r="H435" i="9"/>
  <c r="E435" i="9"/>
  <c r="C435" i="9"/>
  <c r="D435" i="9"/>
  <c r="I434" i="9"/>
  <c r="H434" i="9"/>
  <c r="E434" i="9"/>
  <c r="C434" i="9"/>
  <c r="D434" i="9"/>
  <c r="I433" i="9"/>
  <c r="H433" i="9"/>
  <c r="E433" i="9"/>
  <c r="C433" i="9"/>
  <c r="D433" i="9"/>
  <c r="I432" i="9"/>
  <c r="H432" i="9"/>
  <c r="E432" i="9"/>
  <c r="C432" i="9"/>
  <c r="D432" i="9"/>
  <c r="I431" i="9"/>
  <c r="H431" i="9"/>
  <c r="E431" i="9"/>
  <c r="C431" i="9"/>
  <c r="D431" i="9"/>
  <c r="I430" i="9"/>
  <c r="H430" i="9"/>
  <c r="E430" i="9"/>
  <c r="C430" i="9"/>
  <c r="D430" i="9"/>
  <c r="I429" i="9"/>
  <c r="H429" i="9"/>
  <c r="E429" i="9"/>
  <c r="C429" i="9"/>
  <c r="D429" i="9"/>
  <c r="I428" i="9"/>
  <c r="H428" i="9"/>
  <c r="E428" i="9"/>
  <c r="C428" i="9"/>
  <c r="D428" i="9"/>
  <c r="I427" i="9"/>
  <c r="H427" i="9"/>
  <c r="E427" i="9"/>
  <c r="C427" i="9"/>
  <c r="D427" i="9"/>
  <c r="I426" i="9"/>
  <c r="H426" i="9"/>
  <c r="E426" i="9"/>
  <c r="C426" i="9"/>
  <c r="D426" i="9"/>
  <c r="I425" i="9"/>
  <c r="H425" i="9"/>
  <c r="E425" i="9"/>
  <c r="C425" i="9"/>
  <c r="D425" i="9"/>
  <c r="I424" i="9"/>
  <c r="H424" i="9"/>
  <c r="E424" i="9"/>
  <c r="C424" i="9"/>
  <c r="D424" i="9"/>
  <c r="I423" i="9"/>
  <c r="H423" i="9"/>
  <c r="E423" i="9"/>
  <c r="C423" i="9"/>
  <c r="D423" i="9"/>
  <c r="I422" i="9"/>
  <c r="H422" i="9"/>
  <c r="E422" i="9"/>
  <c r="C422" i="9"/>
  <c r="D422" i="9"/>
  <c r="I421" i="9"/>
  <c r="H421" i="9"/>
  <c r="E421" i="9"/>
  <c r="C421" i="9"/>
  <c r="D421" i="9"/>
  <c r="I420" i="9"/>
  <c r="H420" i="9"/>
  <c r="E420" i="9"/>
  <c r="C420" i="9"/>
  <c r="D420" i="9"/>
  <c r="I419" i="9"/>
  <c r="H419" i="9"/>
  <c r="E419" i="9"/>
  <c r="C419" i="9"/>
  <c r="D419" i="9"/>
  <c r="I418" i="9"/>
  <c r="H418" i="9"/>
  <c r="E418" i="9"/>
  <c r="C418" i="9"/>
  <c r="D418" i="9"/>
  <c r="I417" i="9"/>
  <c r="H417" i="9"/>
  <c r="E417" i="9"/>
  <c r="C417" i="9"/>
  <c r="D417" i="9"/>
  <c r="I416" i="9"/>
  <c r="H416" i="9"/>
  <c r="E416" i="9"/>
  <c r="C416" i="9"/>
  <c r="D416" i="9"/>
  <c r="I415" i="9"/>
  <c r="H415" i="9"/>
  <c r="E415" i="9"/>
  <c r="C415" i="9"/>
  <c r="D415" i="9"/>
  <c r="I414" i="9"/>
  <c r="H414" i="9"/>
  <c r="E414" i="9"/>
  <c r="C414" i="9"/>
  <c r="D414" i="9"/>
  <c r="I413" i="9"/>
  <c r="H413" i="9"/>
  <c r="E413" i="9"/>
  <c r="C413" i="9"/>
  <c r="D413" i="9"/>
  <c r="I412" i="9"/>
  <c r="H412" i="9"/>
  <c r="E412" i="9"/>
  <c r="C412" i="9"/>
  <c r="D412" i="9"/>
  <c r="I411" i="9"/>
  <c r="H411" i="9"/>
  <c r="E411" i="9"/>
  <c r="C411" i="9"/>
  <c r="D411" i="9"/>
  <c r="I410" i="9"/>
  <c r="H410" i="9"/>
  <c r="E410" i="9"/>
  <c r="C410" i="9"/>
  <c r="D410" i="9"/>
  <c r="I409" i="9"/>
  <c r="H409" i="9"/>
  <c r="E409" i="9"/>
  <c r="C409" i="9"/>
  <c r="D409" i="9"/>
  <c r="I408" i="9"/>
  <c r="H408" i="9"/>
  <c r="E408" i="9"/>
  <c r="C408" i="9"/>
  <c r="D408" i="9"/>
  <c r="I407" i="9"/>
  <c r="H407" i="9"/>
  <c r="E407" i="9"/>
  <c r="C407" i="9"/>
  <c r="D407" i="9"/>
  <c r="I406" i="9"/>
  <c r="H406" i="9"/>
  <c r="E406" i="9"/>
  <c r="C406" i="9"/>
  <c r="D406" i="9"/>
  <c r="I405" i="9"/>
  <c r="H405" i="9"/>
  <c r="E405" i="9"/>
  <c r="C405" i="9"/>
  <c r="D405" i="9"/>
  <c r="I404" i="9"/>
  <c r="H404" i="9"/>
  <c r="E404" i="9"/>
  <c r="C404" i="9"/>
  <c r="D404" i="9"/>
  <c r="I403" i="9"/>
  <c r="H403" i="9"/>
  <c r="E403" i="9"/>
  <c r="C403" i="9"/>
  <c r="D403" i="9"/>
  <c r="I402" i="9"/>
  <c r="H402" i="9"/>
  <c r="E402" i="9"/>
  <c r="C402" i="9"/>
  <c r="D402" i="9"/>
  <c r="I401" i="9"/>
  <c r="H401" i="9"/>
  <c r="E401" i="9"/>
  <c r="C401" i="9"/>
  <c r="D401" i="9"/>
  <c r="I400" i="9"/>
  <c r="H400" i="9"/>
  <c r="E400" i="9"/>
  <c r="C400" i="9"/>
  <c r="D400" i="9"/>
  <c r="I399" i="9"/>
  <c r="H399" i="9"/>
  <c r="E399" i="9"/>
  <c r="C399" i="9"/>
  <c r="D399" i="9"/>
  <c r="I398" i="9"/>
  <c r="H398" i="9"/>
  <c r="E398" i="9"/>
  <c r="C398" i="9"/>
  <c r="D398" i="9"/>
  <c r="I397" i="9"/>
  <c r="H397" i="9"/>
  <c r="E397" i="9"/>
  <c r="C397" i="9"/>
  <c r="D397" i="9"/>
  <c r="I396" i="9"/>
  <c r="H396" i="9"/>
  <c r="E396" i="9"/>
  <c r="C396" i="9"/>
  <c r="D396" i="9"/>
  <c r="I395" i="9"/>
  <c r="H395" i="9"/>
  <c r="E395" i="9"/>
  <c r="C395" i="9"/>
  <c r="D395" i="9"/>
  <c r="I394" i="9"/>
  <c r="H394" i="9"/>
  <c r="E394" i="9"/>
  <c r="C394" i="9"/>
  <c r="D394" i="9"/>
  <c r="I393" i="9"/>
  <c r="H393" i="9"/>
  <c r="E393" i="9"/>
  <c r="C393" i="9"/>
  <c r="D393" i="9"/>
  <c r="I392" i="9"/>
  <c r="H392" i="9"/>
  <c r="E392" i="9"/>
  <c r="C392" i="9"/>
  <c r="D392" i="9"/>
  <c r="I391" i="9"/>
  <c r="H391" i="9"/>
  <c r="E391" i="9"/>
  <c r="C391" i="9"/>
  <c r="D391" i="9"/>
  <c r="I390" i="9"/>
  <c r="H390" i="9"/>
  <c r="E390" i="9"/>
  <c r="C390" i="9"/>
  <c r="D390" i="9"/>
  <c r="I389" i="9"/>
  <c r="H389" i="9"/>
  <c r="E389" i="9"/>
  <c r="C389" i="9"/>
  <c r="D389" i="9"/>
  <c r="I388" i="9"/>
  <c r="H388" i="9"/>
  <c r="E388" i="9"/>
  <c r="C388" i="9"/>
  <c r="D388" i="9"/>
  <c r="I387" i="9"/>
  <c r="H387" i="9"/>
  <c r="E387" i="9"/>
  <c r="C387" i="9"/>
  <c r="D387" i="9"/>
  <c r="I386" i="9"/>
  <c r="H386" i="9"/>
  <c r="E386" i="9"/>
  <c r="C386" i="9"/>
  <c r="D386" i="9"/>
  <c r="I385" i="9"/>
  <c r="H385" i="9"/>
  <c r="E385" i="9"/>
  <c r="C385" i="9"/>
  <c r="D385" i="9"/>
  <c r="I384" i="9"/>
  <c r="H384" i="9"/>
  <c r="E384" i="9"/>
  <c r="C384" i="9"/>
  <c r="D384" i="9"/>
  <c r="I383" i="9"/>
  <c r="H383" i="9"/>
  <c r="E383" i="9"/>
  <c r="C383" i="9"/>
  <c r="D383" i="9"/>
  <c r="I382" i="9"/>
  <c r="H382" i="9"/>
  <c r="E382" i="9"/>
  <c r="C382" i="9"/>
  <c r="D382" i="9"/>
  <c r="I381" i="9"/>
  <c r="H381" i="9"/>
  <c r="E381" i="9"/>
  <c r="C381" i="9"/>
  <c r="D381" i="9"/>
  <c r="I380" i="9"/>
  <c r="H380" i="9"/>
  <c r="E380" i="9"/>
  <c r="C380" i="9"/>
  <c r="D380" i="9"/>
  <c r="I379" i="9"/>
  <c r="H379" i="9"/>
  <c r="E379" i="9"/>
  <c r="C379" i="9"/>
  <c r="D379" i="9"/>
  <c r="I378" i="9"/>
  <c r="H378" i="9"/>
  <c r="E378" i="9"/>
  <c r="C378" i="9"/>
  <c r="D378" i="9"/>
  <c r="I377" i="9"/>
  <c r="H377" i="9"/>
  <c r="E377" i="9"/>
  <c r="C377" i="9"/>
  <c r="D377" i="9"/>
  <c r="I376" i="9"/>
  <c r="H376" i="9"/>
  <c r="E376" i="9"/>
  <c r="C376" i="9"/>
  <c r="D376" i="9"/>
  <c r="I375" i="9"/>
  <c r="H375" i="9"/>
  <c r="E375" i="9"/>
  <c r="C375" i="9"/>
  <c r="D375" i="9"/>
  <c r="I374" i="9"/>
  <c r="H374" i="9"/>
  <c r="E374" i="9"/>
  <c r="C374" i="9"/>
  <c r="D374" i="9"/>
  <c r="I373" i="9"/>
  <c r="H373" i="9"/>
  <c r="E373" i="9"/>
  <c r="C373" i="9"/>
  <c r="D373" i="9"/>
  <c r="I372" i="9"/>
  <c r="H372" i="9"/>
  <c r="E372" i="9"/>
  <c r="C372" i="9"/>
  <c r="D372" i="9"/>
  <c r="I371" i="9"/>
  <c r="H371" i="9"/>
  <c r="E371" i="9"/>
  <c r="C371" i="9"/>
  <c r="D371" i="9"/>
  <c r="I370" i="9"/>
  <c r="H370" i="9"/>
  <c r="E370" i="9"/>
  <c r="C370" i="9"/>
  <c r="D370" i="9"/>
  <c r="I369" i="9"/>
  <c r="H369" i="9"/>
  <c r="E369" i="9"/>
  <c r="C369" i="9"/>
  <c r="D369" i="9"/>
  <c r="I368" i="9"/>
  <c r="H368" i="9"/>
  <c r="E368" i="9"/>
  <c r="C368" i="9"/>
  <c r="D368" i="9"/>
  <c r="I367" i="9"/>
  <c r="H367" i="9"/>
  <c r="E367" i="9"/>
  <c r="C367" i="9"/>
  <c r="D367" i="9"/>
  <c r="I366" i="9"/>
  <c r="H366" i="9"/>
  <c r="E366" i="9"/>
  <c r="C366" i="9"/>
  <c r="D366" i="9"/>
  <c r="I365" i="9"/>
  <c r="H365" i="9"/>
  <c r="E365" i="9"/>
  <c r="C365" i="9"/>
  <c r="D365" i="9"/>
  <c r="I364" i="9"/>
  <c r="H364" i="9"/>
  <c r="E364" i="9"/>
  <c r="C364" i="9"/>
  <c r="D364" i="9"/>
  <c r="I363" i="9"/>
  <c r="H363" i="9"/>
  <c r="E363" i="9"/>
  <c r="C363" i="9"/>
  <c r="D363" i="9"/>
  <c r="I362" i="9"/>
  <c r="H362" i="9"/>
  <c r="E362" i="9"/>
  <c r="C362" i="9"/>
  <c r="D362" i="9"/>
  <c r="I361" i="9"/>
  <c r="H361" i="9"/>
  <c r="E361" i="9"/>
  <c r="C361" i="9"/>
  <c r="D361" i="9"/>
  <c r="I360" i="9"/>
  <c r="H360" i="9"/>
  <c r="E360" i="9"/>
  <c r="C360" i="9"/>
  <c r="D360" i="9"/>
  <c r="I359" i="9"/>
  <c r="H359" i="9"/>
  <c r="E359" i="9"/>
  <c r="C359" i="9"/>
  <c r="D359" i="9"/>
  <c r="I358" i="9"/>
  <c r="H358" i="9"/>
  <c r="E358" i="9"/>
  <c r="C358" i="9"/>
  <c r="D358" i="9"/>
  <c r="I357" i="9"/>
  <c r="H357" i="9"/>
  <c r="E357" i="9"/>
  <c r="C357" i="9"/>
  <c r="D357" i="9"/>
  <c r="I356" i="9"/>
  <c r="H356" i="9"/>
  <c r="E356" i="9"/>
  <c r="C356" i="9"/>
  <c r="D356" i="9"/>
  <c r="I355" i="9"/>
  <c r="H355" i="9"/>
  <c r="E355" i="9"/>
  <c r="C355" i="9"/>
  <c r="D355" i="9"/>
  <c r="I354" i="9"/>
  <c r="H354" i="9"/>
  <c r="E354" i="9"/>
  <c r="C354" i="9"/>
  <c r="D354" i="9"/>
  <c r="I353" i="9"/>
  <c r="H353" i="9"/>
  <c r="E353" i="9"/>
  <c r="C353" i="9"/>
  <c r="D353" i="9"/>
  <c r="I352" i="9"/>
  <c r="H352" i="9"/>
  <c r="E352" i="9"/>
  <c r="C352" i="9"/>
  <c r="D352" i="9"/>
  <c r="I351" i="9"/>
  <c r="H351" i="9"/>
  <c r="E351" i="9"/>
  <c r="C351" i="9"/>
  <c r="D351" i="9"/>
  <c r="I350" i="9"/>
  <c r="H350" i="9"/>
  <c r="E350" i="9"/>
  <c r="C350" i="9"/>
  <c r="D350" i="9"/>
  <c r="I349" i="9"/>
  <c r="H349" i="9"/>
  <c r="E349" i="9"/>
  <c r="C349" i="9"/>
  <c r="D349" i="9"/>
  <c r="I348" i="9"/>
  <c r="H348" i="9"/>
  <c r="E348" i="9"/>
  <c r="C348" i="9"/>
  <c r="D348" i="9"/>
  <c r="I347" i="9"/>
  <c r="H347" i="9"/>
  <c r="E347" i="9"/>
  <c r="C347" i="9"/>
  <c r="D347" i="9"/>
  <c r="I346" i="9"/>
  <c r="H346" i="9"/>
  <c r="E346" i="9"/>
  <c r="C346" i="9"/>
  <c r="D346" i="9"/>
  <c r="I345" i="9"/>
  <c r="H345" i="9"/>
  <c r="E345" i="9"/>
  <c r="C345" i="9"/>
  <c r="D345" i="9"/>
  <c r="I344" i="9"/>
  <c r="H344" i="9"/>
  <c r="E344" i="9"/>
  <c r="C344" i="9"/>
  <c r="D344" i="9"/>
  <c r="I343" i="9"/>
  <c r="H343" i="9"/>
  <c r="E343" i="9"/>
  <c r="C343" i="9"/>
  <c r="D343" i="9"/>
  <c r="I342" i="9"/>
  <c r="H342" i="9"/>
  <c r="E342" i="9"/>
  <c r="C342" i="9"/>
  <c r="D342" i="9"/>
  <c r="I341" i="9"/>
  <c r="H341" i="9"/>
  <c r="E341" i="9"/>
  <c r="C341" i="9"/>
  <c r="D341" i="9"/>
  <c r="I340" i="9"/>
  <c r="H340" i="9"/>
  <c r="E340" i="9"/>
  <c r="C340" i="9"/>
  <c r="D340" i="9"/>
  <c r="I339" i="9"/>
  <c r="H339" i="9"/>
  <c r="E339" i="9"/>
  <c r="C339" i="9"/>
  <c r="D339" i="9"/>
  <c r="I338" i="9"/>
  <c r="H338" i="9"/>
  <c r="E338" i="9"/>
  <c r="C338" i="9"/>
  <c r="D338" i="9"/>
  <c r="I337" i="9"/>
  <c r="H337" i="9"/>
  <c r="E337" i="9"/>
  <c r="C337" i="9"/>
  <c r="D337" i="9"/>
  <c r="I336" i="9"/>
  <c r="H336" i="9"/>
  <c r="E336" i="9"/>
  <c r="C336" i="9"/>
  <c r="D336" i="9"/>
  <c r="I335" i="9"/>
  <c r="H335" i="9"/>
  <c r="E335" i="9"/>
  <c r="C335" i="9"/>
  <c r="D335" i="9"/>
  <c r="I334" i="9"/>
  <c r="H334" i="9"/>
  <c r="E334" i="9"/>
  <c r="C334" i="9"/>
  <c r="D334" i="9"/>
  <c r="I333" i="9"/>
  <c r="H333" i="9"/>
  <c r="E333" i="9"/>
  <c r="C333" i="9"/>
  <c r="D333" i="9"/>
  <c r="I332" i="9"/>
  <c r="H332" i="9"/>
  <c r="E332" i="9"/>
  <c r="C332" i="9"/>
  <c r="D332" i="9"/>
  <c r="I331" i="9"/>
  <c r="H331" i="9"/>
  <c r="E331" i="9"/>
  <c r="C331" i="9"/>
  <c r="D331" i="9"/>
  <c r="I330" i="9"/>
  <c r="H330" i="9"/>
  <c r="E330" i="9"/>
  <c r="C330" i="9"/>
  <c r="D330" i="9"/>
  <c r="I329" i="9"/>
  <c r="H329" i="9"/>
  <c r="E329" i="9"/>
  <c r="C329" i="9"/>
  <c r="D329" i="9"/>
  <c r="I328" i="9"/>
  <c r="H328" i="9"/>
  <c r="E328" i="9"/>
  <c r="C328" i="9"/>
  <c r="D328" i="9"/>
  <c r="I327" i="9"/>
  <c r="H327" i="9"/>
  <c r="E327" i="9"/>
  <c r="C327" i="9"/>
  <c r="D327" i="9"/>
  <c r="I326" i="9"/>
  <c r="H326" i="9"/>
  <c r="E326" i="9"/>
  <c r="C326" i="9"/>
  <c r="D326" i="9"/>
  <c r="I325" i="9"/>
  <c r="H325" i="9"/>
  <c r="E325" i="9"/>
  <c r="C325" i="9"/>
  <c r="D325" i="9"/>
  <c r="I324" i="9"/>
  <c r="H324" i="9"/>
  <c r="E324" i="9"/>
  <c r="C324" i="9"/>
  <c r="D324" i="9"/>
  <c r="I323" i="9"/>
  <c r="H323" i="9"/>
  <c r="E323" i="9"/>
  <c r="C323" i="9"/>
  <c r="D323" i="9"/>
  <c r="I322" i="9"/>
  <c r="H322" i="9"/>
  <c r="E322" i="9"/>
  <c r="C322" i="9"/>
  <c r="D322" i="9"/>
  <c r="I321" i="9"/>
  <c r="H321" i="9"/>
  <c r="E321" i="9"/>
  <c r="C321" i="9"/>
  <c r="D321" i="9"/>
  <c r="I320" i="9"/>
  <c r="H320" i="9"/>
  <c r="E320" i="9"/>
  <c r="C320" i="9"/>
  <c r="D320" i="9"/>
  <c r="I319" i="9"/>
  <c r="H319" i="9"/>
  <c r="E319" i="9"/>
  <c r="C319" i="9"/>
  <c r="D319" i="9"/>
  <c r="I318" i="9"/>
  <c r="H318" i="9"/>
  <c r="E318" i="9"/>
  <c r="C318" i="9"/>
  <c r="D318" i="9"/>
  <c r="I317" i="9"/>
  <c r="H317" i="9"/>
  <c r="E317" i="9"/>
  <c r="C317" i="9"/>
  <c r="D317" i="9"/>
  <c r="I316" i="9"/>
  <c r="H316" i="9"/>
  <c r="E316" i="9"/>
  <c r="C316" i="9"/>
  <c r="D316" i="9"/>
  <c r="I315" i="9"/>
  <c r="H315" i="9"/>
  <c r="E315" i="9"/>
  <c r="C315" i="9"/>
  <c r="D315" i="9"/>
  <c r="I314" i="9"/>
  <c r="H314" i="9"/>
  <c r="E314" i="9"/>
  <c r="C314" i="9"/>
  <c r="D314" i="9"/>
  <c r="I313" i="9"/>
  <c r="H313" i="9"/>
  <c r="E313" i="9"/>
  <c r="C313" i="9"/>
  <c r="D313" i="9"/>
  <c r="I312" i="9"/>
  <c r="H312" i="9"/>
  <c r="E312" i="9"/>
  <c r="C312" i="9"/>
  <c r="D312" i="9"/>
  <c r="I311" i="9"/>
  <c r="H311" i="9"/>
  <c r="E311" i="9"/>
  <c r="C311" i="9"/>
  <c r="D311" i="9"/>
  <c r="I310" i="9"/>
  <c r="H310" i="9"/>
  <c r="E310" i="9"/>
  <c r="C310" i="9"/>
  <c r="D310" i="9"/>
  <c r="I309" i="9"/>
  <c r="H309" i="9"/>
  <c r="E309" i="9"/>
  <c r="C309" i="9"/>
  <c r="D309" i="9"/>
  <c r="I308" i="9"/>
  <c r="H308" i="9"/>
  <c r="E308" i="9"/>
  <c r="C308" i="9"/>
  <c r="D308" i="9"/>
  <c r="I307" i="9"/>
  <c r="H307" i="9"/>
  <c r="E307" i="9"/>
  <c r="C307" i="9"/>
  <c r="D307" i="9"/>
  <c r="I306" i="9"/>
  <c r="H306" i="9"/>
  <c r="E306" i="9"/>
  <c r="C306" i="9"/>
  <c r="D306" i="9"/>
  <c r="I305" i="9"/>
  <c r="H305" i="9"/>
  <c r="E305" i="9"/>
  <c r="C305" i="9"/>
  <c r="D305" i="9"/>
  <c r="I304" i="9"/>
  <c r="H304" i="9"/>
  <c r="E304" i="9"/>
  <c r="C304" i="9"/>
  <c r="D304" i="9"/>
  <c r="I303" i="9"/>
  <c r="H303" i="9"/>
  <c r="E303" i="9"/>
  <c r="C303" i="9"/>
  <c r="D303" i="9"/>
  <c r="I302" i="9"/>
  <c r="H302" i="9"/>
  <c r="E302" i="9"/>
  <c r="C302" i="9"/>
  <c r="D302" i="9"/>
  <c r="I301" i="9"/>
  <c r="H301" i="9"/>
  <c r="E301" i="9"/>
  <c r="C301" i="9"/>
  <c r="D301" i="9"/>
  <c r="I300" i="9"/>
  <c r="H300" i="9"/>
  <c r="E300" i="9"/>
  <c r="C300" i="9"/>
  <c r="D300" i="9"/>
  <c r="I299" i="9"/>
  <c r="H299" i="9"/>
  <c r="E299" i="9"/>
  <c r="C299" i="9"/>
  <c r="D299" i="9"/>
  <c r="I298" i="9"/>
  <c r="H298" i="9"/>
  <c r="E298" i="9"/>
  <c r="C298" i="9"/>
  <c r="D298" i="9"/>
  <c r="I297" i="9"/>
  <c r="H297" i="9"/>
  <c r="E297" i="9"/>
  <c r="C297" i="9"/>
  <c r="D297" i="9"/>
  <c r="I296" i="9"/>
  <c r="H296" i="9"/>
  <c r="E296" i="9"/>
  <c r="C296" i="9"/>
  <c r="D296" i="9"/>
  <c r="I295" i="9"/>
  <c r="H295" i="9"/>
  <c r="E295" i="9"/>
  <c r="C295" i="9"/>
  <c r="D295" i="9"/>
  <c r="I294" i="9"/>
  <c r="H294" i="9"/>
  <c r="E294" i="9"/>
  <c r="C294" i="9"/>
  <c r="D294" i="9"/>
  <c r="I293" i="9"/>
  <c r="H293" i="9"/>
  <c r="E293" i="9"/>
  <c r="C293" i="9"/>
  <c r="D293" i="9"/>
  <c r="I292" i="9"/>
  <c r="H292" i="9"/>
  <c r="E292" i="9"/>
  <c r="C292" i="9"/>
  <c r="D292" i="9"/>
  <c r="I291" i="9"/>
  <c r="H291" i="9"/>
  <c r="E291" i="9"/>
  <c r="C291" i="9"/>
  <c r="D291" i="9"/>
  <c r="I290" i="9"/>
  <c r="H290" i="9"/>
  <c r="E290" i="9"/>
  <c r="C290" i="9"/>
  <c r="D290" i="9"/>
  <c r="I289" i="9"/>
  <c r="H289" i="9"/>
  <c r="E289" i="9"/>
  <c r="C289" i="9"/>
  <c r="D289" i="9"/>
  <c r="I288" i="9"/>
  <c r="H288" i="9"/>
  <c r="E288" i="9"/>
  <c r="C288" i="9"/>
  <c r="D288" i="9"/>
  <c r="I287" i="9"/>
  <c r="H287" i="9"/>
  <c r="E287" i="9"/>
  <c r="C287" i="9"/>
  <c r="D287" i="9"/>
  <c r="I286" i="9"/>
  <c r="H286" i="9"/>
  <c r="E286" i="9"/>
  <c r="C286" i="9"/>
  <c r="D286" i="9"/>
  <c r="I285" i="9"/>
  <c r="H285" i="9"/>
  <c r="E285" i="9"/>
  <c r="C285" i="9"/>
  <c r="D285" i="9"/>
  <c r="I284" i="9"/>
  <c r="H284" i="9"/>
  <c r="E284" i="9"/>
  <c r="C284" i="9"/>
  <c r="D284" i="9"/>
  <c r="I283" i="9"/>
  <c r="H283" i="9"/>
  <c r="E283" i="9"/>
  <c r="C283" i="9"/>
  <c r="D283" i="9"/>
  <c r="I282" i="9"/>
  <c r="H282" i="9"/>
  <c r="E282" i="9"/>
  <c r="C282" i="9"/>
  <c r="D282" i="9"/>
  <c r="I281" i="9"/>
  <c r="H281" i="9"/>
  <c r="E281" i="9"/>
  <c r="C281" i="9"/>
  <c r="D281" i="9"/>
  <c r="I280" i="9"/>
  <c r="H280" i="9"/>
  <c r="E280" i="9"/>
  <c r="C280" i="9"/>
  <c r="D280" i="9"/>
  <c r="I279" i="9"/>
  <c r="H279" i="9"/>
  <c r="E279" i="9"/>
  <c r="C279" i="9"/>
  <c r="D279" i="9"/>
  <c r="I278" i="9"/>
  <c r="H278" i="9"/>
  <c r="E278" i="9"/>
  <c r="C278" i="9"/>
  <c r="D278" i="9"/>
  <c r="I277" i="9"/>
  <c r="H277" i="9"/>
  <c r="E277" i="9"/>
  <c r="C277" i="9"/>
  <c r="D277" i="9"/>
  <c r="I276" i="9"/>
  <c r="H276" i="9"/>
  <c r="E276" i="9"/>
  <c r="C276" i="9"/>
  <c r="D276" i="9"/>
  <c r="I275" i="9"/>
  <c r="H275" i="9"/>
  <c r="E275" i="9"/>
  <c r="C275" i="9"/>
  <c r="D275" i="9"/>
  <c r="I274" i="9"/>
  <c r="H274" i="9"/>
  <c r="E274" i="9"/>
  <c r="C274" i="9"/>
  <c r="D274" i="9"/>
  <c r="I273" i="9"/>
  <c r="H273" i="9"/>
  <c r="E273" i="9"/>
  <c r="C273" i="9"/>
  <c r="D273" i="9"/>
  <c r="I272" i="9"/>
  <c r="H272" i="9"/>
  <c r="E272" i="9"/>
  <c r="C272" i="9"/>
  <c r="D272" i="9"/>
  <c r="I271" i="9"/>
  <c r="H271" i="9"/>
  <c r="E271" i="9"/>
  <c r="C271" i="9"/>
  <c r="D271" i="9"/>
  <c r="I270" i="9"/>
  <c r="H270" i="9"/>
  <c r="E270" i="9"/>
  <c r="C270" i="9"/>
  <c r="D270" i="9"/>
  <c r="I269" i="9"/>
  <c r="H269" i="9"/>
  <c r="E269" i="9"/>
  <c r="C269" i="9"/>
  <c r="D269" i="9"/>
  <c r="I268" i="9"/>
  <c r="H268" i="9"/>
  <c r="E268" i="9"/>
  <c r="C268" i="9"/>
  <c r="D268" i="9"/>
  <c r="I267" i="9"/>
  <c r="H267" i="9"/>
  <c r="E267" i="9"/>
  <c r="C267" i="9"/>
  <c r="D267" i="9"/>
  <c r="I266" i="9"/>
  <c r="H266" i="9"/>
  <c r="E266" i="9"/>
  <c r="C266" i="9"/>
  <c r="D266" i="9"/>
  <c r="I265" i="9"/>
  <c r="H265" i="9"/>
  <c r="E265" i="9"/>
  <c r="C265" i="9"/>
  <c r="D265" i="9"/>
  <c r="I264" i="9"/>
  <c r="H264" i="9"/>
  <c r="E264" i="9"/>
  <c r="C264" i="9"/>
  <c r="D264" i="9"/>
  <c r="I263" i="9"/>
  <c r="H263" i="9"/>
  <c r="E263" i="9"/>
  <c r="C263" i="9"/>
  <c r="D263" i="9"/>
  <c r="I262" i="9"/>
  <c r="H262" i="9"/>
  <c r="E262" i="9"/>
  <c r="C262" i="9"/>
  <c r="D262" i="9"/>
  <c r="I261" i="9"/>
  <c r="H261" i="9"/>
  <c r="E261" i="9"/>
  <c r="C261" i="9"/>
  <c r="D261" i="9"/>
  <c r="I260" i="9"/>
  <c r="H260" i="9"/>
  <c r="E260" i="9"/>
  <c r="C260" i="9"/>
  <c r="D260" i="9"/>
  <c r="I259" i="9"/>
  <c r="H259" i="9"/>
  <c r="E259" i="9"/>
  <c r="C259" i="9"/>
  <c r="D259" i="9"/>
  <c r="I258" i="9"/>
  <c r="H258" i="9"/>
  <c r="E258" i="9"/>
  <c r="C258" i="9"/>
  <c r="D258" i="9"/>
  <c r="I257" i="9"/>
  <c r="H257" i="9"/>
  <c r="E257" i="9"/>
  <c r="C257" i="9"/>
  <c r="D257" i="9"/>
  <c r="I256" i="9"/>
  <c r="H256" i="9"/>
  <c r="E256" i="9"/>
  <c r="C256" i="9"/>
  <c r="D256" i="9"/>
  <c r="I255" i="9"/>
  <c r="H255" i="9"/>
  <c r="E255" i="9"/>
  <c r="C255" i="9"/>
  <c r="D255" i="9"/>
  <c r="I254" i="9"/>
  <c r="H254" i="9"/>
  <c r="E254" i="9"/>
  <c r="C254" i="9"/>
  <c r="D254" i="9"/>
  <c r="I253" i="9"/>
  <c r="H253" i="9"/>
  <c r="E253" i="9"/>
  <c r="C253" i="9"/>
  <c r="D253" i="9"/>
  <c r="I252" i="9"/>
  <c r="H252" i="9"/>
  <c r="E252" i="9"/>
  <c r="C252" i="9"/>
  <c r="D252" i="9"/>
  <c r="I251" i="9"/>
  <c r="H251" i="9"/>
  <c r="E251" i="9"/>
  <c r="C251" i="9"/>
  <c r="D251" i="9"/>
  <c r="I250" i="9"/>
  <c r="H250" i="9"/>
  <c r="E250" i="9"/>
  <c r="C250" i="9"/>
  <c r="D250" i="9"/>
  <c r="I249" i="9"/>
  <c r="H249" i="9"/>
  <c r="E249" i="9"/>
  <c r="C249" i="9"/>
  <c r="D249" i="9"/>
  <c r="I248" i="9"/>
  <c r="H248" i="9"/>
  <c r="E248" i="9"/>
  <c r="C248" i="9"/>
  <c r="D248" i="9"/>
  <c r="I247" i="9"/>
  <c r="H247" i="9"/>
  <c r="E247" i="9"/>
  <c r="C247" i="9"/>
  <c r="D247" i="9"/>
  <c r="I246" i="9"/>
  <c r="H246" i="9"/>
  <c r="E246" i="9"/>
  <c r="C246" i="9"/>
  <c r="D246" i="9"/>
  <c r="I245" i="9"/>
  <c r="H245" i="9"/>
  <c r="E245" i="9"/>
  <c r="C245" i="9"/>
  <c r="D245" i="9"/>
  <c r="I244" i="9"/>
  <c r="H244" i="9"/>
  <c r="E244" i="9"/>
  <c r="C244" i="9"/>
  <c r="D244" i="9"/>
  <c r="I243" i="9"/>
  <c r="H243" i="9"/>
  <c r="E243" i="9"/>
  <c r="C243" i="9"/>
  <c r="D243" i="9"/>
  <c r="I242" i="9"/>
  <c r="H242" i="9"/>
  <c r="E242" i="9"/>
  <c r="C242" i="9"/>
  <c r="D242" i="9"/>
  <c r="I241" i="9"/>
  <c r="H241" i="9"/>
  <c r="E241" i="9"/>
  <c r="C241" i="9"/>
  <c r="D241" i="9"/>
  <c r="I240" i="9"/>
  <c r="H240" i="9"/>
  <c r="E240" i="9"/>
  <c r="C240" i="9"/>
  <c r="D240" i="9"/>
  <c r="I239" i="9"/>
  <c r="H239" i="9"/>
  <c r="E239" i="9"/>
  <c r="C239" i="9"/>
  <c r="D239" i="9"/>
  <c r="I238" i="9"/>
  <c r="H238" i="9"/>
  <c r="E238" i="9"/>
  <c r="C238" i="9"/>
  <c r="D238" i="9"/>
  <c r="I237" i="9"/>
  <c r="H237" i="9"/>
  <c r="E237" i="9"/>
  <c r="C237" i="9"/>
  <c r="D237" i="9"/>
  <c r="I236" i="9"/>
  <c r="H236" i="9"/>
  <c r="E236" i="9"/>
  <c r="C236" i="9"/>
  <c r="D236" i="9"/>
  <c r="I235" i="9"/>
  <c r="H235" i="9"/>
  <c r="E235" i="9"/>
  <c r="C235" i="9"/>
  <c r="D235" i="9"/>
  <c r="I234" i="9"/>
  <c r="H234" i="9"/>
  <c r="E234" i="9"/>
  <c r="C234" i="9"/>
  <c r="D234" i="9"/>
  <c r="I233" i="9"/>
  <c r="H233" i="9"/>
  <c r="E233" i="9"/>
  <c r="C233" i="9"/>
  <c r="D233" i="9"/>
  <c r="I232" i="9"/>
  <c r="H232" i="9"/>
  <c r="E232" i="9"/>
  <c r="C232" i="9"/>
  <c r="D232" i="9"/>
  <c r="I231" i="9"/>
  <c r="H231" i="9"/>
  <c r="E231" i="9"/>
  <c r="C231" i="9"/>
  <c r="D231" i="9"/>
  <c r="I230" i="9"/>
  <c r="H230" i="9"/>
  <c r="E230" i="9"/>
  <c r="C230" i="9"/>
  <c r="D230" i="9"/>
  <c r="I229" i="9"/>
  <c r="H229" i="9"/>
  <c r="E229" i="9"/>
  <c r="C229" i="9"/>
  <c r="D229" i="9"/>
  <c r="I228" i="9"/>
  <c r="H228" i="9"/>
  <c r="E228" i="9"/>
  <c r="C228" i="9"/>
  <c r="D228" i="9"/>
  <c r="I227" i="9"/>
  <c r="H227" i="9"/>
  <c r="E227" i="9"/>
  <c r="C227" i="9"/>
  <c r="D227" i="9"/>
  <c r="I226" i="9"/>
  <c r="H226" i="9"/>
  <c r="E226" i="9"/>
  <c r="C226" i="9"/>
  <c r="D226" i="9"/>
  <c r="I225" i="9"/>
  <c r="H225" i="9"/>
  <c r="E225" i="9"/>
  <c r="C225" i="9"/>
  <c r="D225" i="9"/>
  <c r="I224" i="9"/>
  <c r="H224" i="9"/>
  <c r="E224" i="9"/>
  <c r="C224" i="9"/>
  <c r="D224" i="9"/>
  <c r="I223" i="9"/>
  <c r="H223" i="9"/>
  <c r="E223" i="9"/>
  <c r="C223" i="9"/>
  <c r="D223" i="9"/>
  <c r="I222" i="9"/>
  <c r="H222" i="9"/>
  <c r="E222" i="9"/>
  <c r="C222" i="9"/>
  <c r="D222" i="9"/>
  <c r="I221" i="9"/>
  <c r="H221" i="9"/>
  <c r="E221" i="9"/>
  <c r="C221" i="9"/>
  <c r="D221" i="9"/>
  <c r="I220" i="9"/>
  <c r="H220" i="9"/>
  <c r="E220" i="9"/>
  <c r="C220" i="9"/>
  <c r="D220" i="9"/>
  <c r="I219" i="9"/>
  <c r="H219" i="9"/>
  <c r="E219" i="9"/>
  <c r="C219" i="9"/>
  <c r="D219" i="9"/>
  <c r="I218" i="9"/>
  <c r="H218" i="9"/>
  <c r="E218" i="9"/>
  <c r="C218" i="9"/>
  <c r="D218" i="9"/>
  <c r="I217" i="9"/>
  <c r="H217" i="9"/>
  <c r="E217" i="9"/>
  <c r="C217" i="9"/>
  <c r="D217" i="9"/>
  <c r="I216" i="9"/>
  <c r="H216" i="9"/>
  <c r="E216" i="9"/>
  <c r="C216" i="9"/>
  <c r="D216" i="9"/>
  <c r="I215" i="9"/>
  <c r="H215" i="9"/>
  <c r="E215" i="9"/>
  <c r="C215" i="9"/>
  <c r="D215" i="9"/>
  <c r="I214" i="9"/>
  <c r="H214" i="9"/>
  <c r="E214" i="9"/>
  <c r="C214" i="9"/>
  <c r="D214" i="9"/>
  <c r="I213" i="9"/>
  <c r="H213" i="9"/>
  <c r="E213" i="9"/>
  <c r="C213" i="9"/>
  <c r="D213" i="9"/>
  <c r="I212" i="9"/>
  <c r="H212" i="9"/>
  <c r="E212" i="9"/>
  <c r="C212" i="9"/>
  <c r="D212" i="9"/>
  <c r="I211" i="9"/>
  <c r="H211" i="9"/>
  <c r="E211" i="9"/>
  <c r="C211" i="9"/>
  <c r="D211" i="9"/>
  <c r="I210" i="9"/>
  <c r="H210" i="9"/>
  <c r="E210" i="9"/>
  <c r="C210" i="9"/>
  <c r="D210" i="9"/>
  <c r="I209" i="9"/>
  <c r="H209" i="9"/>
  <c r="E209" i="9"/>
  <c r="C209" i="9"/>
  <c r="D209" i="9"/>
  <c r="I208" i="9"/>
  <c r="H208" i="9"/>
  <c r="E208" i="9"/>
  <c r="C208" i="9"/>
  <c r="D208" i="9"/>
  <c r="I207" i="9"/>
  <c r="H207" i="9"/>
  <c r="E207" i="9"/>
  <c r="C207" i="9"/>
  <c r="D207" i="9"/>
  <c r="I206" i="9"/>
  <c r="H206" i="9"/>
  <c r="E206" i="9"/>
  <c r="C206" i="9"/>
  <c r="D206" i="9"/>
  <c r="I205" i="9"/>
  <c r="H205" i="9"/>
  <c r="E205" i="9"/>
  <c r="C205" i="9"/>
  <c r="D205" i="9"/>
  <c r="I204" i="9"/>
  <c r="H204" i="9"/>
  <c r="E204" i="9"/>
  <c r="C204" i="9"/>
  <c r="D204" i="9"/>
  <c r="I203" i="9"/>
  <c r="H203" i="9"/>
  <c r="E203" i="9"/>
  <c r="C203" i="9"/>
  <c r="D203" i="9"/>
  <c r="I202" i="9"/>
  <c r="H202" i="9"/>
  <c r="E202" i="9"/>
  <c r="C202" i="9"/>
  <c r="D202" i="9"/>
  <c r="I201" i="9"/>
  <c r="H201" i="9"/>
  <c r="E201" i="9"/>
  <c r="C201" i="9"/>
  <c r="D201" i="9"/>
  <c r="I200" i="9"/>
  <c r="H200" i="9"/>
  <c r="E200" i="9"/>
  <c r="C200" i="9"/>
  <c r="D200" i="9"/>
  <c r="I199" i="9"/>
  <c r="H199" i="9"/>
  <c r="E199" i="9"/>
  <c r="C199" i="9"/>
  <c r="D199" i="9"/>
  <c r="I198" i="9"/>
  <c r="H198" i="9"/>
  <c r="E198" i="9"/>
  <c r="C198" i="9"/>
  <c r="D198" i="9"/>
  <c r="I197" i="9"/>
  <c r="H197" i="9"/>
  <c r="E197" i="9"/>
  <c r="C197" i="9"/>
  <c r="D197" i="9"/>
  <c r="I196" i="9"/>
  <c r="H196" i="9"/>
  <c r="E196" i="9"/>
  <c r="C196" i="9"/>
  <c r="D196" i="9"/>
  <c r="I195" i="9"/>
  <c r="H195" i="9"/>
  <c r="E195" i="9"/>
  <c r="C195" i="9"/>
  <c r="D195" i="9"/>
  <c r="I194" i="9"/>
  <c r="H194" i="9"/>
  <c r="E194" i="9"/>
  <c r="C194" i="9"/>
  <c r="D194" i="9"/>
  <c r="I193" i="9"/>
  <c r="H193" i="9"/>
  <c r="E193" i="9"/>
  <c r="C193" i="9"/>
  <c r="D193" i="9"/>
  <c r="I192" i="9"/>
  <c r="H192" i="9"/>
  <c r="E192" i="9"/>
  <c r="C192" i="9"/>
  <c r="D192" i="9"/>
  <c r="I191" i="9"/>
  <c r="H191" i="9"/>
  <c r="E191" i="9"/>
  <c r="C191" i="9"/>
  <c r="D191" i="9"/>
  <c r="I190" i="9"/>
  <c r="H190" i="9"/>
  <c r="E190" i="9"/>
  <c r="C190" i="9"/>
  <c r="D190" i="9"/>
  <c r="I189" i="9"/>
  <c r="H189" i="9"/>
  <c r="E189" i="9"/>
  <c r="C189" i="9"/>
  <c r="D189" i="9"/>
  <c r="I188" i="9"/>
  <c r="H188" i="9"/>
  <c r="E188" i="9"/>
  <c r="C188" i="9"/>
  <c r="D188" i="9"/>
  <c r="I187" i="9"/>
  <c r="H187" i="9"/>
  <c r="E187" i="9"/>
  <c r="C187" i="9"/>
  <c r="D187" i="9"/>
  <c r="I186" i="9"/>
  <c r="H186" i="9"/>
  <c r="E186" i="9"/>
  <c r="C186" i="9"/>
  <c r="D186" i="9"/>
  <c r="I185" i="9"/>
  <c r="H185" i="9"/>
  <c r="E185" i="9"/>
  <c r="C185" i="9"/>
  <c r="D185" i="9"/>
  <c r="I184" i="9"/>
  <c r="H184" i="9"/>
  <c r="E184" i="9"/>
  <c r="C184" i="9"/>
  <c r="D184" i="9"/>
  <c r="I183" i="9"/>
  <c r="H183" i="9"/>
  <c r="E183" i="9"/>
  <c r="C183" i="9"/>
  <c r="D183" i="9"/>
  <c r="I182" i="9"/>
  <c r="H182" i="9"/>
  <c r="E182" i="9"/>
  <c r="C182" i="9"/>
  <c r="D182" i="9"/>
  <c r="I181" i="9"/>
  <c r="H181" i="9"/>
  <c r="E181" i="9"/>
  <c r="C181" i="9"/>
  <c r="D181" i="9"/>
  <c r="I180" i="9"/>
  <c r="H180" i="9"/>
  <c r="E180" i="9"/>
  <c r="C180" i="9"/>
  <c r="D180" i="9"/>
  <c r="I179" i="9"/>
  <c r="H179" i="9"/>
  <c r="E179" i="9"/>
  <c r="C179" i="9"/>
  <c r="D179" i="9"/>
  <c r="I178" i="9"/>
  <c r="H178" i="9"/>
  <c r="E178" i="9"/>
  <c r="C178" i="9"/>
  <c r="D178" i="9"/>
  <c r="I177" i="9"/>
  <c r="H177" i="9"/>
  <c r="E177" i="9"/>
  <c r="C177" i="9"/>
  <c r="D177" i="9"/>
  <c r="I176" i="9"/>
  <c r="H176" i="9"/>
  <c r="E176" i="9"/>
  <c r="C176" i="9"/>
  <c r="D176" i="9"/>
  <c r="I175" i="9"/>
  <c r="H175" i="9"/>
  <c r="E175" i="9"/>
  <c r="C175" i="9"/>
  <c r="D175" i="9"/>
  <c r="I174" i="9"/>
  <c r="H174" i="9"/>
  <c r="E174" i="9"/>
  <c r="C174" i="9"/>
  <c r="D174" i="9"/>
  <c r="I173" i="9"/>
  <c r="H173" i="9"/>
  <c r="E173" i="9"/>
  <c r="C173" i="9"/>
  <c r="D173" i="9"/>
  <c r="I172" i="9"/>
  <c r="H172" i="9"/>
  <c r="E172" i="9"/>
  <c r="C172" i="9"/>
  <c r="D172" i="9"/>
  <c r="I171" i="9"/>
  <c r="H171" i="9"/>
  <c r="E171" i="9"/>
  <c r="C171" i="9"/>
  <c r="D171" i="9"/>
  <c r="I170" i="9"/>
  <c r="H170" i="9"/>
  <c r="E170" i="9"/>
  <c r="C170" i="9"/>
  <c r="D170" i="9"/>
  <c r="I169" i="9"/>
  <c r="H169" i="9"/>
  <c r="E169" i="9"/>
  <c r="C169" i="9"/>
  <c r="D169" i="9"/>
  <c r="I168" i="9"/>
  <c r="H168" i="9"/>
  <c r="E168" i="9"/>
  <c r="C168" i="9"/>
  <c r="D168" i="9"/>
  <c r="I167" i="9"/>
  <c r="H167" i="9"/>
  <c r="E167" i="9"/>
  <c r="C167" i="9"/>
  <c r="D167" i="9"/>
  <c r="I166" i="9"/>
  <c r="H166" i="9"/>
  <c r="E166" i="9"/>
  <c r="C166" i="9"/>
  <c r="D166" i="9"/>
  <c r="I165" i="9"/>
  <c r="H165" i="9"/>
  <c r="E165" i="9"/>
  <c r="C165" i="9"/>
  <c r="D165" i="9"/>
  <c r="I164" i="9"/>
  <c r="H164" i="9"/>
  <c r="E164" i="9"/>
  <c r="C164" i="9"/>
  <c r="D164" i="9"/>
  <c r="I163" i="9"/>
  <c r="H163" i="9"/>
  <c r="E163" i="9"/>
  <c r="C163" i="9"/>
  <c r="D163" i="9"/>
  <c r="I162" i="9"/>
  <c r="H162" i="9"/>
  <c r="E162" i="9"/>
  <c r="C162" i="9"/>
  <c r="D162" i="9"/>
  <c r="I161" i="9"/>
  <c r="H161" i="9"/>
  <c r="E161" i="9"/>
  <c r="C161" i="9"/>
  <c r="D161" i="9"/>
  <c r="I160" i="9"/>
  <c r="H160" i="9"/>
  <c r="E160" i="9"/>
  <c r="C160" i="9"/>
  <c r="D160" i="9"/>
  <c r="I159" i="9"/>
  <c r="H159" i="9"/>
  <c r="E159" i="9"/>
  <c r="C159" i="9"/>
  <c r="D159" i="9"/>
  <c r="I158" i="9"/>
  <c r="H158" i="9"/>
  <c r="E158" i="9"/>
  <c r="C158" i="9"/>
  <c r="D158" i="9"/>
  <c r="I157" i="9"/>
  <c r="H157" i="9"/>
  <c r="E157" i="9"/>
  <c r="C157" i="9"/>
  <c r="D157" i="9"/>
  <c r="I156" i="9"/>
  <c r="H156" i="9"/>
  <c r="E156" i="9"/>
  <c r="C156" i="9"/>
  <c r="D156" i="9"/>
  <c r="I155" i="9"/>
  <c r="H155" i="9"/>
  <c r="E155" i="9"/>
  <c r="C155" i="9"/>
  <c r="D155" i="9"/>
  <c r="I154" i="9"/>
  <c r="H154" i="9"/>
  <c r="E154" i="9"/>
  <c r="C154" i="9"/>
  <c r="D154" i="9"/>
  <c r="I153" i="9"/>
  <c r="H153" i="9"/>
  <c r="E153" i="9"/>
  <c r="C153" i="9"/>
  <c r="D153" i="9"/>
  <c r="I152" i="9"/>
  <c r="H152" i="9"/>
  <c r="E152" i="9"/>
  <c r="C152" i="9"/>
  <c r="D152" i="9"/>
  <c r="I151" i="9"/>
  <c r="H151" i="9"/>
  <c r="E151" i="9"/>
  <c r="C151" i="9"/>
  <c r="D151" i="9"/>
  <c r="I150" i="9"/>
  <c r="H150" i="9"/>
  <c r="E150" i="9"/>
  <c r="C150" i="9"/>
  <c r="D150" i="9"/>
  <c r="I149" i="9"/>
  <c r="H149" i="9"/>
  <c r="E149" i="9"/>
  <c r="C149" i="9"/>
  <c r="D149" i="9"/>
  <c r="I148" i="9"/>
  <c r="H148" i="9"/>
  <c r="E148" i="9"/>
  <c r="C148" i="9"/>
  <c r="D148" i="9"/>
  <c r="I147" i="9"/>
  <c r="H147" i="9"/>
  <c r="E147" i="9"/>
  <c r="C147" i="9"/>
  <c r="D147" i="9"/>
  <c r="I146" i="9"/>
  <c r="H146" i="9"/>
  <c r="E146" i="9"/>
  <c r="C146" i="9"/>
  <c r="D146" i="9"/>
  <c r="I145" i="9"/>
  <c r="H145" i="9"/>
  <c r="E145" i="9"/>
  <c r="C145" i="9"/>
  <c r="D145" i="9"/>
  <c r="I144" i="9"/>
  <c r="H144" i="9"/>
  <c r="E144" i="9"/>
  <c r="C144" i="9"/>
  <c r="D144" i="9"/>
  <c r="I143" i="9"/>
  <c r="H143" i="9"/>
  <c r="E143" i="9"/>
  <c r="C143" i="9"/>
  <c r="D143" i="9"/>
  <c r="I142" i="9"/>
  <c r="H142" i="9"/>
  <c r="E142" i="9"/>
  <c r="C142" i="9"/>
  <c r="D142" i="9"/>
  <c r="I141" i="9"/>
  <c r="H141" i="9"/>
  <c r="E141" i="9"/>
  <c r="C141" i="9"/>
  <c r="D141" i="9"/>
  <c r="I140" i="9"/>
  <c r="H140" i="9"/>
  <c r="E140" i="9"/>
  <c r="C140" i="9"/>
  <c r="D140" i="9"/>
  <c r="I139" i="9"/>
  <c r="H139" i="9"/>
  <c r="E139" i="9"/>
  <c r="C139" i="9"/>
  <c r="D139" i="9"/>
  <c r="I138" i="9"/>
  <c r="H138" i="9"/>
  <c r="E138" i="9"/>
  <c r="C138" i="9"/>
  <c r="D138" i="9"/>
  <c r="I137" i="9"/>
  <c r="H137" i="9"/>
  <c r="E137" i="9"/>
  <c r="C137" i="9"/>
  <c r="D137" i="9"/>
  <c r="I136" i="9"/>
  <c r="H136" i="9"/>
  <c r="E136" i="9"/>
  <c r="C136" i="9"/>
  <c r="D136" i="9"/>
  <c r="I135" i="9"/>
  <c r="H135" i="9"/>
  <c r="E135" i="9"/>
  <c r="C135" i="9"/>
  <c r="D135" i="9"/>
  <c r="I134" i="9"/>
  <c r="H134" i="9"/>
  <c r="E134" i="9"/>
  <c r="C134" i="9"/>
  <c r="D134" i="9"/>
  <c r="I133" i="9"/>
  <c r="H133" i="9"/>
  <c r="E133" i="9"/>
  <c r="C133" i="9"/>
  <c r="D133" i="9"/>
  <c r="I132" i="9"/>
  <c r="H132" i="9"/>
  <c r="E132" i="9"/>
  <c r="C132" i="9"/>
  <c r="D132" i="9"/>
  <c r="I131" i="9"/>
  <c r="H131" i="9"/>
  <c r="E131" i="9"/>
  <c r="C131" i="9"/>
  <c r="D131" i="9"/>
  <c r="I130" i="9"/>
  <c r="H130" i="9"/>
  <c r="E130" i="9"/>
  <c r="C130" i="9"/>
  <c r="D130" i="9"/>
  <c r="I129" i="9"/>
  <c r="H129" i="9"/>
  <c r="E129" i="9"/>
  <c r="C129" i="9"/>
  <c r="D129" i="9"/>
  <c r="I128" i="9"/>
  <c r="H128" i="9"/>
  <c r="E128" i="9"/>
  <c r="C128" i="9"/>
  <c r="D128" i="9"/>
  <c r="I127" i="9"/>
  <c r="H127" i="9"/>
  <c r="E127" i="9"/>
  <c r="C127" i="9"/>
  <c r="D127" i="9"/>
  <c r="I126" i="9"/>
  <c r="H126" i="9"/>
  <c r="E126" i="9"/>
  <c r="C126" i="9"/>
  <c r="D126" i="9"/>
  <c r="I125" i="9"/>
  <c r="H125" i="9"/>
  <c r="E125" i="9"/>
  <c r="C125" i="9"/>
  <c r="D125" i="9"/>
  <c r="I124" i="9"/>
  <c r="H124" i="9"/>
  <c r="E124" i="9"/>
  <c r="C124" i="9"/>
  <c r="D124" i="9"/>
  <c r="I123" i="9"/>
  <c r="H123" i="9"/>
  <c r="E123" i="9"/>
  <c r="C123" i="9"/>
  <c r="D123" i="9"/>
  <c r="I122" i="9"/>
  <c r="H122" i="9"/>
  <c r="E122" i="9"/>
  <c r="C122" i="9"/>
  <c r="D122" i="9"/>
  <c r="I121" i="9"/>
  <c r="H121" i="9"/>
  <c r="E121" i="9"/>
  <c r="C121" i="9"/>
  <c r="D121" i="9"/>
  <c r="I120" i="9"/>
  <c r="H120" i="9"/>
  <c r="E120" i="9"/>
  <c r="C120" i="9"/>
  <c r="D120" i="9"/>
  <c r="I119" i="9"/>
  <c r="H119" i="9"/>
  <c r="E119" i="9"/>
  <c r="C119" i="9"/>
  <c r="D119" i="9"/>
  <c r="I118" i="9"/>
  <c r="H118" i="9"/>
  <c r="E118" i="9"/>
  <c r="C118" i="9"/>
  <c r="D118" i="9"/>
  <c r="I117" i="9"/>
  <c r="H117" i="9"/>
  <c r="E117" i="9"/>
  <c r="C117" i="9"/>
  <c r="D117" i="9"/>
  <c r="I116" i="9"/>
  <c r="H116" i="9"/>
  <c r="E116" i="9"/>
  <c r="C116" i="9"/>
  <c r="D116" i="9"/>
  <c r="I115" i="9"/>
  <c r="H115" i="9"/>
  <c r="E115" i="9"/>
  <c r="C115" i="9"/>
  <c r="D115" i="9"/>
  <c r="I114" i="9"/>
  <c r="H114" i="9"/>
  <c r="E114" i="9"/>
  <c r="C114" i="9"/>
  <c r="D114" i="9"/>
  <c r="I113" i="9"/>
  <c r="H113" i="9"/>
  <c r="E113" i="9"/>
  <c r="C113" i="9"/>
  <c r="D113" i="9"/>
  <c r="I112" i="9"/>
  <c r="H112" i="9"/>
  <c r="E112" i="9"/>
  <c r="C112" i="9"/>
  <c r="D112" i="9"/>
  <c r="I111" i="9"/>
  <c r="H111" i="9"/>
  <c r="E111" i="9"/>
  <c r="C111" i="9"/>
  <c r="D111" i="9"/>
  <c r="I110" i="9"/>
  <c r="H110" i="9"/>
  <c r="E110" i="9"/>
  <c r="C110" i="9"/>
  <c r="D110" i="9"/>
  <c r="I109" i="9"/>
  <c r="H109" i="9"/>
  <c r="E109" i="9"/>
  <c r="C109" i="9"/>
  <c r="D109" i="9"/>
  <c r="I108" i="9"/>
  <c r="H108" i="9"/>
  <c r="E108" i="9"/>
  <c r="C108" i="9"/>
  <c r="D108" i="9"/>
  <c r="I107" i="9"/>
  <c r="H107" i="9"/>
  <c r="E107" i="9"/>
  <c r="C107" i="9"/>
  <c r="D107" i="9"/>
  <c r="I106" i="9"/>
  <c r="H106" i="9"/>
  <c r="E106" i="9"/>
  <c r="C106" i="9"/>
  <c r="D106" i="9"/>
  <c r="I105" i="9"/>
  <c r="H105" i="9"/>
  <c r="E105" i="9"/>
  <c r="C105" i="9"/>
  <c r="D105" i="9"/>
  <c r="I104" i="9"/>
  <c r="H104" i="9"/>
  <c r="E104" i="9"/>
  <c r="C104" i="9"/>
  <c r="D104" i="9"/>
  <c r="I103" i="9"/>
  <c r="H103" i="9"/>
  <c r="E103" i="9"/>
  <c r="C103" i="9"/>
  <c r="D103" i="9"/>
  <c r="I102" i="9"/>
  <c r="H102" i="9"/>
  <c r="E102" i="9"/>
  <c r="C102" i="9"/>
  <c r="D102" i="9"/>
  <c r="I101" i="9"/>
  <c r="H101" i="9"/>
  <c r="E101" i="9"/>
  <c r="C101" i="9"/>
  <c r="D101" i="9"/>
  <c r="I100" i="9"/>
  <c r="H100" i="9"/>
  <c r="E100" i="9"/>
  <c r="C100" i="9"/>
  <c r="D100" i="9"/>
  <c r="I99" i="9"/>
  <c r="H99" i="9"/>
  <c r="E99" i="9"/>
  <c r="C99" i="9"/>
  <c r="D99" i="9"/>
  <c r="I98" i="9"/>
  <c r="H98" i="9"/>
  <c r="E98" i="9"/>
  <c r="C98" i="9"/>
  <c r="D98" i="9"/>
  <c r="I97" i="9"/>
  <c r="H97" i="9"/>
  <c r="E97" i="9"/>
  <c r="C97" i="9"/>
  <c r="D97" i="9"/>
  <c r="I96" i="9"/>
  <c r="H96" i="9"/>
  <c r="E96" i="9"/>
  <c r="C96" i="9"/>
  <c r="D96" i="9"/>
  <c r="I95" i="9"/>
  <c r="H95" i="9"/>
  <c r="E95" i="9"/>
  <c r="C95" i="9"/>
  <c r="D95" i="9"/>
  <c r="I94" i="9"/>
  <c r="H94" i="9"/>
  <c r="E94" i="9"/>
  <c r="C94" i="9"/>
  <c r="D94" i="9"/>
  <c r="I93" i="9"/>
  <c r="H93" i="9"/>
  <c r="E93" i="9"/>
  <c r="C93" i="9"/>
  <c r="D93" i="9"/>
  <c r="I92" i="9"/>
  <c r="H92" i="9"/>
  <c r="E92" i="9"/>
  <c r="C92" i="9"/>
  <c r="D92" i="9"/>
  <c r="I91" i="9"/>
  <c r="H91" i="9"/>
  <c r="E91" i="9"/>
  <c r="C91" i="9"/>
  <c r="D91" i="9"/>
  <c r="I90" i="9"/>
  <c r="H90" i="9"/>
  <c r="E90" i="9"/>
  <c r="C90" i="9"/>
  <c r="D90" i="9"/>
  <c r="I89" i="9"/>
  <c r="H89" i="9"/>
  <c r="E89" i="9"/>
  <c r="C89" i="9"/>
  <c r="D89" i="9"/>
  <c r="I88" i="9"/>
  <c r="H88" i="9"/>
  <c r="E88" i="9"/>
  <c r="C88" i="9"/>
  <c r="D88" i="9"/>
  <c r="I87" i="9"/>
  <c r="H87" i="9"/>
  <c r="E87" i="9"/>
  <c r="C87" i="9"/>
  <c r="D87" i="9"/>
  <c r="I86" i="9"/>
  <c r="H86" i="9"/>
  <c r="E86" i="9"/>
  <c r="C86" i="9"/>
  <c r="D86" i="9"/>
  <c r="I85" i="9"/>
  <c r="H85" i="9"/>
  <c r="E85" i="9"/>
  <c r="C85" i="9"/>
  <c r="D85" i="9"/>
  <c r="I84" i="9"/>
  <c r="H84" i="9"/>
  <c r="E84" i="9"/>
  <c r="C84" i="9"/>
  <c r="D84" i="9"/>
  <c r="I83" i="9"/>
  <c r="H83" i="9"/>
  <c r="E83" i="9"/>
  <c r="C83" i="9"/>
  <c r="D83" i="9"/>
  <c r="I82" i="9"/>
  <c r="H82" i="9"/>
  <c r="E82" i="9"/>
  <c r="C82" i="9"/>
  <c r="D82" i="9"/>
  <c r="I81" i="9"/>
  <c r="H81" i="9"/>
  <c r="E81" i="9"/>
  <c r="C81" i="9"/>
  <c r="D81" i="9"/>
  <c r="I80" i="9"/>
  <c r="H80" i="9"/>
  <c r="E80" i="9"/>
  <c r="C80" i="9"/>
  <c r="D80" i="9"/>
  <c r="I79" i="9"/>
  <c r="H79" i="9"/>
  <c r="E79" i="9"/>
  <c r="C79" i="9"/>
  <c r="D79" i="9"/>
  <c r="I78" i="9"/>
  <c r="H78" i="9"/>
  <c r="E78" i="9"/>
  <c r="C78" i="9"/>
  <c r="D78" i="9"/>
  <c r="I77" i="9"/>
  <c r="H77" i="9"/>
  <c r="E77" i="9"/>
  <c r="C77" i="9"/>
  <c r="D77" i="9"/>
  <c r="I76" i="9"/>
  <c r="H76" i="9"/>
  <c r="E76" i="9"/>
  <c r="C76" i="9"/>
  <c r="D76" i="9"/>
  <c r="I75" i="9"/>
  <c r="H75" i="9"/>
  <c r="E75" i="9"/>
  <c r="C75" i="9"/>
  <c r="D75" i="9"/>
  <c r="I74" i="9"/>
  <c r="H74" i="9"/>
  <c r="E74" i="9"/>
  <c r="C74" i="9"/>
  <c r="D74" i="9"/>
  <c r="I73" i="9"/>
  <c r="H73" i="9"/>
  <c r="E73" i="9"/>
  <c r="C73" i="9"/>
  <c r="D73" i="9"/>
  <c r="I72" i="9"/>
  <c r="H72" i="9"/>
  <c r="E72" i="9"/>
  <c r="C72" i="9"/>
  <c r="D72" i="9"/>
  <c r="I71" i="9"/>
  <c r="H71" i="9"/>
  <c r="E71" i="9"/>
  <c r="C71" i="9"/>
  <c r="D71" i="9"/>
  <c r="I70" i="9"/>
  <c r="H70" i="9"/>
  <c r="E70" i="9"/>
  <c r="C70" i="9"/>
  <c r="D70" i="9"/>
  <c r="I69" i="9"/>
  <c r="H69" i="9"/>
  <c r="E69" i="9"/>
  <c r="C69" i="9"/>
  <c r="D69" i="9"/>
  <c r="I68" i="9"/>
  <c r="H68" i="9"/>
  <c r="E68" i="9"/>
  <c r="C68" i="9"/>
  <c r="D68" i="9"/>
  <c r="I67" i="9"/>
  <c r="H67" i="9"/>
  <c r="E67" i="9"/>
  <c r="C67" i="9"/>
  <c r="D67" i="9"/>
  <c r="I66" i="9"/>
  <c r="H66" i="9"/>
  <c r="E66" i="9"/>
  <c r="C66" i="9"/>
  <c r="D66" i="9"/>
  <c r="I65" i="9"/>
  <c r="H65" i="9"/>
  <c r="E65" i="9"/>
  <c r="C65" i="9"/>
  <c r="D65" i="9"/>
  <c r="I64" i="9"/>
  <c r="H64" i="9"/>
  <c r="E64" i="9"/>
  <c r="C64" i="9"/>
  <c r="D64" i="9"/>
  <c r="I63" i="9"/>
  <c r="H63" i="9"/>
  <c r="E63" i="9"/>
  <c r="C63" i="9"/>
  <c r="D63" i="9"/>
  <c r="I62" i="9"/>
  <c r="H62" i="9"/>
  <c r="E62" i="9"/>
  <c r="C62" i="9"/>
  <c r="D62" i="9"/>
  <c r="I61" i="9"/>
  <c r="H61" i="9"/>
  <c r="E61" i="9"/>
  <c r="C61" i="9"/>
  <c r="D61" i="9"/>
  <c r="I60" i="9"/>
  <c r="H60" i="9"/>
  <c r="E60" i="9"/>
  <c r="C60" i="9"/>
  <c r="D60" i="9"/>
  <c r="I59" i="9"/>
  <c r="H59" i="9"/>
  <c r="E59" i="9"/>
  <c r="C59" i="9"/>
  <c r="D59" i="9"/>
  <c r="I58" i="9"/>
  <c r="H58" i="9"/>
  <c r="E58" i="9"/>
  <c r="C58" i="9"/>
  <c r="D58" i="9"/>
  <c r="I57" i="9"/>
  <c r="H57" i="9"/>
  <c r="E57" i="9"/>
  <c r="C57" i="9"/>
  <c r="D57" i="9"/>
  <c r="I56" i="9"/>
  <c r="H56" i="9"/>
  <c r="E56" i="9"/>
  <c r="C56" i="9"/>
  <c r="D56" i="9"/>
  <c r="I55" i="9"/>
  <c r="H55" i="9"/>
  <c r="E55" i="9"/>
  <c r="C55" i="9"/>
  <c r="D55" i="9"/>
  <c r="I54" i="9"/>
  <c r="H54" i="9"/>
  <c r="E54" i="9"/>
  <c r="C54" i="9"/>
  <c r="D54" i="9"/>
  <c r="I53" i="9"/>
  <c r="H53" i="9"/>
  <c r="E53" i="9"/>
  <c r="C53" i="9"/>
  <c r="D53" i="9"/>
  <c r="I52" i="9"/>
  <c r="H52" i="9"/>
  <c r="E52" i="9"/>
  <c r="C52" i="9"/>
  <c r="D52" i="9"/>
  <c r="I51" i="9"/>
  <c r="H51" i="9"/>
  <c r="E51" i="9"/>
  <c r="C51" i="9"/>
  <c r="D51" i="9"/>
  <c r="I50" i="9"/>
  <c r="H50" i="9"/>
  <c r="E50" i="9"/>
  <c r="C50" i="9"/>
  <c r="D50" i="9"/>
  <c r="I49" i="9"/>
  <c r="H49" i="9"/>
  <c r="E49" i="9"/>
  <c r="C49" i="9"/>
  <c r="D49" i="9"/>
  <c r="I48" i="9"/>
  <c r="H48" i="9"/>
  <c r="E48" i="9"/>
  <c r="C48" i="9"/>
  <c r="D48" i="9"/>
  <c r="I47" i="9"/>
  <c r="H47" i="9"/>
  <c r="E47" i="9"/>
  <c r="C47" i="9"/>
  <c r="D47" i="9"/>
  <c r="I46" i="9"/>
  <c r="H46" i="9"/>
  <c r="E46" i="9"/>
  <c r="C46" i="9"/>
  <c r="D46" i="9"/>
  <c r="I45" i="9"/>
  <c r="H45" i="9"/>
  <c r="E45" i="9"/>
  <c r="C45" i="9"/>
  <c r="D45" i="9"/>
  <c r="I44" i="9"/>
  <c r="H44" i="9"/>
  <c r="E44" i="9"/>
  <c r="C44" i="9"/>
  <c r="D44" i="9"/>
  <c r="I43" i="9"/>
  <c r="H43" i="9"/>
  <c r="E43" i="9"/>
  <c r="C43" i="9"/>
  <c r="D43" i="9"/>
  <c r="I42" i="9"/>
  <c r="H42" i="9"/>
  <c r="E42" i="9"/>
  <c r="C42" i="9"/>
  <c r="D42" i="9"/>
  <c r="I41" i="9"/>
  <c r="H41" i="9"/>
  <c r="E41" i="9"/>
  <c r="C41" i="9"/>
  <c r="D41" i="9"/>
  <c r="I40" i="9"/>
  <c r="H40" i="9"/>
  <c r="E40" i="9"/>
  <c r="C40" i="9"/>
  <c r="D40" i="9"/>
  <c r="I39" i="9"/>
  <c r="H39" i="9"/>
  <c r="E39" i="9"/>
  <c r="C39" i="9"/>
  <c r="D39" i="9"/>
  <c r="I38" i="9"/>
  <c r="H38" i="9"/>
  <c r="E38" i="9"/>
  <c r="C38" i="9"/>
  <c r="D38" i="9"/>
  <c r="I37" i="9"/>
  <c r="H37" i="9"/>
  <c r="E37" i="9"/>
  <c r="C37" i="9"/>
  <c r="D37" i="9"/>
  <c r="I36" i="9"/>
  <c r="H36" i="9"/>
  <c r="E36" i="9"/>
  <c r="C36" i="9"/>
  <c r="D36" i="9"/>
  <c r="I35" i="9"/>
  <c r="H35" i="9"/>
  <c r="E35" i="9"/>
  <c r="C35" i="9"/>
  <c r="D35" i="9"/>
  <c r="I34" i="9"/>
  <c r="H34" i="9"/>
  <c r="E34" i="9"/>
  <c r="C34" i="9"/>
  <c r="D34" i="9"/>
  <c r="I33" i="9"/>
  <c r="H33" i="9"/>
  <c r="E33" i="9"/>
  <c r="C33" i="9"/>
  <c r="D33" i="9"/>
  <c r="I32" i="9"/>
  <c r="H32" i="9"/>
  <c r="E32" i="9"/>
  <c r="C32" i="9"/>
  <c r="D32" i="9"/>
  <c r="I31" i="9"/>
  <c r="H31" i="9"/>
  <c r="E31" i="9"/>
  <c r="C31" i="9"/>
  <c r="D31" i="9"/>
  <c r="I30" i="9"/>
  <c r="H30" i="9"/>
  <c r="E30" i="9"/>
  <c r="C30" i="9"/>
  <c r="D30" i="9"/>
  <c r="I29" i="9"/>
  <c r="H29" i="9"/>
  <c r="E29" i="9"/>
  <c r="C29" i="9"/>
  <c r="D29" i="9"/>
  <c r="I28" i="9"/>
  <c r="H28" i="9"/>
  <c r="E28" i="9"/>
  <c r="C28" i="9"/>
  <c r="D28" i="9"/>
  <c r="I27" i="9"/>
  <c r="H27" i="9"/>
  <c r="E27" i="9"/>
  <c r="C27" i="9"/>
  <c r="D27" i="9"/>
  <c r="I26" i="9"/>
  <c r="H26" i="9"/>
  <c r="E26" i="9"/>
  <c r="C26" i="9"/>
  <c r="D26" i="9"/>
  <c r="I25" i="9"/>
  <c r="H25" i="9"/>
  <c r="E25" i="9"/>
  <c r="C25" i="9"/>
  <c r="D25" i="9"/>
  <c r="I24" i="9"/>
  <c r="H24" i="9"/>
  <c r="E24" i="9"/>
  <c r="C24" i="9"/>
  <c r="D24" i="9"/>
  <c r="I23" i="9"/>
  <c r="H23" i="9"/>
  <c r="E23" i="9"/>
  <c r="C23" i="9"/>
  <c r="D23" i="9"/>
  <c r="I22" i="9"/>
  <c r="H22" i="9"/>
  <c r="E22" i="9"/>
  <c r="C22" i="9"/>
  <c r="D22" i="9"/>
  <c r="I21" i="9"/>
  <c r="H21" i="9"/>
  <c r="E21" i="9"/>
  <c r="C21" i="9"/>
  <c r="D21" i="9"/>
  <c r="I20" i="9"/>
  <c r="H20" i="9"/>
  <c r="E20" i="9"/>
  <c r="C20" i="9"/>
  <c r="D20" i="9"/>
  <c r="I19" i="9"/>
  <c r="H19" i="9"/>
  <c r="E19" i="9"/>
  <c r="C19" i="9"/>
  <c r="D19" i="9"/>
  <c r="I18" i="9"/>
  <c r="H18" i="9"/>
  <c r="E18" i="9"/>
  <c r="C18" i="9"/>
  <c r="D18" i="9"/>
  <c r="I17" i="9"/>
  <c r="H17" i="9"/>
  <c r="E17" i="9"/>
  <c r="C17" i="9"/>
  <c r="D17" i="9"/>
  <c r="I16" i="9"/>
  <c r="H16" i="9"/>
  <c r="E16" i="9"/>
  <c r="C16" i="9"/>
  <c r="D16" i="9"/>
  <c r="I15" i="9"/>
  <c r="H15" i="9"/>
  <c r="E15" i="9"/>
  <c r="C15" i="9"/>
  <c r="D15" i="9"/>
  <c r="I14" i="9"/>
  <c r="H14" i="9"/>
  <c r="E14" i="9"/>
  <c r="C14" i="9"/>
  <c r="D14" i="9"/>
  <c r="I13" i="9"/>
  <c r="H13" i="9"/>
  <c r="E13" i="9"/>
  <c r="C13" i="9"/>
  <c r="D13" i="9"/>
  <c r="I12" i="9"/>
  <c r="H12" i="9"/>
  <c r="E12" i="9"/>
  <c r="C12" i="9"/>
  <c r="D12" i="9"/>
  <c r="I11" i="9"/>
  <c r="H11" i="9"/>
  <c r="E11" i="9"/>
  <c r="C11" i="9"/>
  <c r="D11" i="9"/>
  <c r="I10" i="9"/>
  <c r="H10" i="9"/>
  <c r="E10" i="9"/>
  <c r="C10" i="9"/>
  <c r="D10" i="9"/>
  <c r="I9" i="9"/>
  <c r="H9" i="9"/>
  <c r="E9" i="9"/>
  <c r="C9" i="9"/>
  <c r="D9" i="9"/>
  <c r="I8" i="9"/>
  <c r="H8" i="9"/>
  <c r="E8" i="9"/>
  <c r="C8" i="9"/>
  <c r="D8" i="9"/>
  <c r="I7" i="9"/>
  <c r="H7" i="9"/>
  <c r="E7" i="9"/>
  <c r="C7" i="9"/>
  <c r="D7" i="9"/>
  <c r="I6" i="9"/>
  <c r="H6" i="9"/>
  <c r="E6" i="9"/>
  <c r="C6" i="9"/>
  <c r="D6" i="9"/>
  <c r="I5" i="9"/>
  <c r="H5" i="9"/>
  <c r="E5" i="9"/>
  <c r="C5" i="9"/>
  <c r="I4" i="9"/>
  <c r="E4" i="9"/>
  <c r="H561" i="8"/>
  <c r="D573" i="8"/>
  <c r="H557" i="8"/>
  <c r="D561" i="8"/>
  <c r="H602" i="8"/>
  <c r="E645" i="8"/>
  <c r="E636" i="8"/>
  <c r="E638" i="8"/>
  <c r="F638" i="8"/>
  <c r="E642" i="8"/>
  <c r="E648" i="8"/>
  <c r="G651" i="8"/>
  <c r="G655" i="8"/>
  <c r="D662" i="8"/>
  <c r="G663" i="8"/>
  <c r="F664" i="8"/>
  <c r="D658" i="8"/>
  <c r="B660" i="8"/>
  <c r="D659" i="8"/>
  <c r="D663" i="8"/>
  <c r="B668" i="8"/>
  <c r="B669" i="8"/>
  <c r="G667" i="8"/>
  <c r="E670" i="8"/>
  <c r="B672" i="8"/>
  <c r="D674" i="8"/>
  <c r="H675" i="8"/>
  <c r="B677" i="8"/>
  <c r="H678" i="8"/>
  <c r="F673" i="8"/>
  <c r="F678" i="8"/>
  <c r="D678" i="8"/>
  <c r="E644" i="8"/>
  <c r="E652" i="8"/>
  <c r="E655" i="8"/>
  <c r="G659" i="8"/>
  <c r="G669" i="8"/>
  <c r="F669" i="8"/>
  <c r="E669" i="8"/>
  <c r="B676" i="8"/>
  <c r="F674" i="8"/>
  <c r="F679" i="8"/>
  <c r="BI504" i="3"/>
  <c r="BI405" i="3"/>
  <c r="BI125" i="3"/>
  <c r="BI313" i="3"/>
  <c r="BI99" i="3"/>
  <c r="BI9" i="3"/>
  <c r="BI155" i="3"/>
  <c r="BI346" i="3"/>
  <c r="BI210" i="3"/>
  <c r="BI69" i="3"/>
  <c r="BI276" i="3"/>
  <c r="BI351" i="3"/>
  <c r="BI393" i="3"/>
  <c r="BI166" i="3"/>
  <c r="BI369" i="3"/>
  <c r="BI141" i="3"/>
  <c r="BI198" i="3"/>
  <c r="BI368" i="3"/>
  <c r="BI661" i="3"/>
  <c r="BI278" i="3"/>
  <c r="BI32" i="3"/>
  <c r="BI652" i="3"/>
  <c r="BI510" i="3"/>
  <c r="BI340" i="3"/>
  <c r="BI649" i="3"/>
  <c r="BI647" i="3"/>
  <c r="BI413" i="3"/>
  <c r="BI646" i="3"/>
  <c r="BI421" i="3"/>
  <c r="BI645" i="3"/>
  <c r="BI184" i="3"/>
  <c r="BI538" i="3"/>
  <c r="BI474" i="3"/>
  <c r="BI251" i="3"/>
  <c r="BI642" i="3"/>
  <c r="BI179" i="3"/>
  <c r="BI191" i="3"/>
  <c r="BI566" i="3"/>
  <c r="BI485" i="3"/>
  <c r="BI618" i="3"/>
  <c r="BI594" i="3"/>
  <c r="BI258" i="3"/>
  <c r="BI156" i="3"/>
  <c r="BI492" i="3"/>
  <c r="BI343" i="3"/>
  <c r="BI224" i="3"/>
  <c r="BI342" i="3"/>
  <c r="BI386" i="3"/>
  <c r="BI333" i="3"/>
  <c r="BI337" i="3"/>
  <c r="BI472" i="3"/>
  <c r="BI243" i="3"/>
  <c r="BI46" i="3"/>
  <c r="BI525" i="3"/>
  <c r="BI165" i="3"/>
  <c r="BI237" i="3"/>
  <c r="BI533" i="3"/>
  <c r="BI549" i="3"/>
  <c r="BI416" i="3"/>
  <c r="BI558" i="3"/>
  <c r="BI419" i="3"/>
  <c r="BI332" i="3"/>
  <c r="BI126" i="3"/>
  <c r="BI129" i="3"/>
  <c r="BI554" i="3"/>
  <c r="BI398" i="3"/>
  <c r="BI182" i="3"/>
  <c r="BI161" i="3"/>
  <c r="BI228" i="3"/>
  <c r="BI249" i="3"/>
  <c r="BI397" i="3"/>
  <c r="BI218" i="3"/>
  <c r="BI324" i="3"/>
  <c r="BI480" i="3"/>
  <c r="BI57" i="3"/>
  <c r="BI114" i="3"/>
  <c r="BI216" i="3"/>
  <c r="BI262" i="3"/>
  <c r="BI417" i="3"/>
  <c r="BI359" i="3"/>
  <c r="BI121" i="3"/>
  <c r="BI562" i="3"/>
  <c r="BI567" i="3"/>
  <c r="BI437" i="3"/>
  <c r="BI590" i="3"/>
  <c r="BI321" i="3"/>
  <c r="BI596" i="3"/>
  <c r="BI85" i="3"/>
  <c r="BI383" i="3"/>
  <c r="BI584" i="3"/>
  <c r="BI475" i="3"/>
  <c r="BI93" i="3"/>
  <c r="BI259" i="3"/>
  <c r="BI53" i="3"/>
  <c r="BI58" i="3"/>
  <c r="BI580" i="3"/>
  <c r="BI15" i="3"/>
  <c r="BI29" i="3"/>
  <c r="BI160" i="3"/>
  <c r="BI408" i="3"/>
  <c r="BI176" i="3"/>
  <c r="BI256" i="3"/>
  <c r="BI304" i="3"/>
  <c r="BI43" i="3"/>
  <c r="BI20" i="3"/>
  <c r="BI50" i="3"/>
  <c r="BI74" i="3"/>
  <c r="BI308" i="3"/>
  <c r="BI18" i="3"/>
  <c r="BI39" i="3"/>
  <c r="BI679" i="3"/>
  <c r="BI154" i="3"/>
  <c r="BI7" i="3"/>
  <c r="BI64" i="3"/>
  <c r="BI435" i="3"/>
  <c r="BI265" i="3"/>
  <c r="BI158" i="3"/>
  <c r="BI205" i="3"/>
  <c r="BI287" i="3"/>
  <c r="BI147" i="3"/>
  <c r="BI319" i="3"/>
  <c r="BI37" i="3"/>
  <c r="BI142" i="3"/>
  <c r="BI678" i="3"/>
  <c r="BI65" i="3"/>
  <c r="BI16" i="3"/>
  <c r="BI489" i="3"/>
  <c r="BI149" i="3"/>
  <c r="BI117" i="3"/>
  <c r="BI55" i="3"/>
  <c r="BI560" i="3"/>
  <c r="BI188" i="3"/>
  <c r="BI315" i="3"/>
  <c r="BI170" i="3"/>
  <c r="BI345" i="3"/>
  <c r="BI516" i="3"/>
  <c r="BI439" i="3"/>
  <c r="BI496" i="3"/>
  <c r="BI509" i="3"/>
  <c r="BI371" i="3"/>
  <c r="BI118" i="3"/>
  <c r="BI163" i="3"/>
  <c r="BI347" i="3"/>
  <c r="BI501" i="3"/>
  <c r="BI289" i="3"/>
  <c r="BI464" i="3"/>
  <c r="BI283" i="3"/>
  <c r="BI247" i="3"/>
  <c r="BI390" i="3"/>
  <c r="BI226" i="3"/>
  <c r="BI92" i="3"/>
  <c r="BI108" i="3"/>
  <c r="BI52" i="3"/>
  <c r="BI135" i="3"/>
  <c r="BI212" i="3"/>
  <c r="BI253" i="3"/>
  <c r="BI181" i="3"/>
  <c r="BI553" i="3"/>
  <c r="BI297" i="3"/>
  <c r="BI572" i="3"/>
  <c r="BI542" i="3"/>
  <c r="BI500" i="3"/>
  <c r="BI677" i="3"/>
  <c r="BI573" i="3"/>
  <c r="BI484" i="3"/>
  <c r="BI676" i="3"/>
  <c r="BI423" i="3"/>
  <c r="BI541" i="3"/>
  <c r="BI543" i="3"/>
  <c r="BI600" i="3"/>
  <c r="BI360" i="3"/>
  <c r="BI625" i="3"/>
  <c r="BI329" i="3"/>
  <c r="BI624" i="3"/>
  <c r="BI623" i="3"/>
  <c r="BI622" i="3"/>
  <c r="BI522" i="3"/>
  <c r="BI433" i="3"/>
  <c r="BI674" i="3"/>
  <c r="BI673" i="3"/>
  <c r="BI672" i="3"/>
  <c r="BI194" i="3"/>
  <c r="BI106" i="3"/>
  <c r="BI539" i="3"/>
  <c r="BI280" i="3"/>
  <c r="BI577" i="3"/>
  <c r="BI250" i="3"/>
  <c r="BI208" i="3"/>
  <c r="BI385" i="3"/>
  <c r="BI445" i="3"/>
  <c r="BI378" i="3"/>
  <c r="BI206" i="3"/>
  <c r="BI671" i="3"/>
  <c r="BI488" i="3"/>
  <c r="BI422" i="3"/>
  <c r="BI174" i="3"/>
  <c r="BI598" i="3"/>
  <c r="BI115" i="3"/>
  <c r="BI462" i="3"/>
  <c r="BI309" i="3"/>
  <c r="BI544" i="3"/>
  <c r="BI391" i="3"/>
  <c r="BI312" i="3"/>
  <c r="BI535" i="3"/>
  <c r="BI520" i="3"/>
  <c r="BI479" i="3"/>
  <c r="BI583" i="3"/>
  <c r="BI548" i="3"/>
  <c r="BI38" i="3"/>
  <c r="BI327" i="3"/>
  <c r="BI33" i="3"/>
  <c r="BI200" i="3"/>
  <c r="BI123" i="3"/>
  <c r="BI111" i="3"/>
  <c r="BI171" i="3"/>
  <c r="BI288" i="3"/>
  <c r="BI284" i="3"/>
  <c r="BI617" i="3"/>
  <c r="BI244" i="3"/>
  <c r="BI444" i="3"/>
  <c r="BI301" i="3"/>
  <c r="BI169" i="3"/>
  <c r="BI227" i="3"/>
  <c r="BI418" i="3"/>
  <c r="BI80" i="3"/>
  <c r="BI467" i="3"/>
  <c r="BI454" i="3"/>
  <c r="BI670" i="3"/>
  <c r="BI447" i="3"/>
  <c r="BI19" i="3"/>
  <c r="BI112" i="3"/>
  <c r="BI178" i="3"/>
  <c r="BI90" i="3"/>
  <c r="BI23" i="3"/>
  <c r="BI565" i="3"/>
  <c r="BI506" i="3"/>
  <c r="BI34" i="3"/>
  <c r="BI452" i="3"/>
  <c r="BI197" i="3"/>
  <c r="BI60" i="3"/>
  <c r="BI13" i="3"/>
  <c r="BI97" i="3"/>
  <c r="BI285" i="3"/>
  <c r="BI82" i="3"/>
  <c r="BI21" i="3"/>
  <c r="BI458" i="3"/>
  <c r="BI79" i="3"/>
  <c r="BI152" i="3"/>
  <c r="BI234" i="3"/>
  <c r="BI381" i="3"/>
  <c r="BI51" i="3"/>
  <c r="BI26" i="3"/>
  <c r="BI40" i="3"/>
  <c r="BI102" i="3"/>
  <c r="BI96" i="3"/>
  <c r="BI17" i="3"/>
  <c r="BI173" i="3"/>
  <c r="BI159" i="3"/>
  <c r="BI183" i="3"/>
  <c r="BI291" i="3"/>
  <c r="BI70" i="3"/>
  <c r="BI238" i="3"/>
  <c r="BI130" i="3"/>
  <c r="BI113" i="3"/>
  <c r="BI49" i="3"/>
  <c r="BI56" i="3"/>
  <c r="BI22" i="3"/>
  <c r="BI101" i="3"/>
  <c r="BI357" i="3"/>
  <c r="BI98" i="3"/>
  <c r="BI267" i="3"/>
  <c r="BI293" i="3"/>
  <c r="BI370" i="3"/>
  <c r="BI579" i="3"/>
  <c r="BI270" i="3"/>
  <c r="BI204" i="3"/>
  <c r="BI214" i="3"/>
  <c r="BI338" i="3"/>
  <c r="BI363" i="3"/>
  <c r="BI274" i="3"/>
  <c r="BI271" i="3"/>
  <c r="BI429" i="3"/>
  <c r="BI320" i="3"/>
  <c r="BI220" i="3"/>
  <c r="BI241" i="3"/>
  <c r="BI483" i="3"/>
  <c r="BI103" i="3"/>
  <c r="BI334" i="3"/>
  <c r="BI157" i="3"/>
  <c r="BI91" i="3"/>
  <c r="BI388" i="3"/>
  <c r="BI252" i="3"/>
  <c r="BI41" i="3"/>
  <c r="BI89" i="3"/>
  <c r="BI487" i="3"/>
  <c r="BI136" i="3"/>
  <c r="BI180" i="3"/>
  <c r="BI225" i="3"/>
  <c r="BI168" i="3"/>
  <c r="BI420" i="3"/>
  <c r="BI292" i="3"/>
  <c r="BI366" i="3"/>
  <c r="BI466" i="3"/>
  <c r="BI432" i="3"/>
  <c r="BI430" i="3"/>
  <c r="BI499" i="3"/>
  <c r="BI384" i="3"/>
  <c r="BI532" i="3"/>
  <c r="BI54" i="3"/>
  <c r="BI68" i="3"/>
  <c r="BI35" i="3"/>
  <c r="BI116" i="3"/>
  <c r="BI177" i="3"/>
  <c r="BI138" i="3"/>
  <c r="BI45" i="3"/>
  <c r="BI71" i="3"/>
  <c r="BI62" i="3"/>
  <c r="BI546" i="3"/>
  <c r="BI12" i="3"/>
  <c r="BI31" i="3"/>
  <c r="BI8" i="3"/>
  <c r="BI61" i="3"/>
  <c r="BI406" i="3"/>
  <c r="BI571" i="3"/>
  <c r="BI395" i="3"/>
  <c r="BI94" i="3"/>
  <c r="BI77" i="3"/>
  <c r="BI76" i="3"/>
  <c r="BI529" i="3"/>
  <c r="BI217" i="3"/>
  <c r="BI215" i="3"/>
  <c r="BI564" i="3"/>
  <c r="BI621" i="3"/>
  <c r="BI353" i="3"/>
  <c r="BI502" i="3"/>
  <c r="BI236" i="3"/>
  <c r="BI361" i="3"/>
  <c r="BI609" i="3"/>
  <c r="BI424" i="3"/>
  <c r="BI392" i="3"/>
  <c r="BI47" i="3"/>
  <c r="BI666" i="3"/>
  <c r="BI631" i="3"/>
  <c r="BI446" i="3"/>
  <c r="BI266" i="3"/>
  <c r="BI303" i="3"/>
  <c r="BI335" i="3"/>
  <c r="BI295" i="3"/>
  <c r="BI540" i="3"/>
  <c r="BI662" i="3"/>
  <c r="BI613" i="3"/>
  <c r="BI595" i="3"/>
  <c r="BI468" i="3"/>
  <c r="BI545" i="3"/>
  <c r="BI659" i="3"/>
  <c r="BI527" i="3"/>
  <c r="BI658" i="3"/>
  <c r="BI242" i="3"/>
  <c r="BI132" i="3"/>
  <c r="BI377" i="3"/>
  <c r="BI328" i="3"/>
  <c r="BI470" i="3"/>
  <c r="BI585" i="3"/>
  <c r="BI449" i="3"/>
  <c r="BI146" i="3"/>
  <c r="BI581" i="3"/>
  <c r="BI127" i="3"/>
  <c r="BI355" i="3"/>
  <c r="BI604" i="3"/>
  <c r="BI202" i="3"/>
  <c r="BI316" i="3"/>
  <c r="BI195" i="3"/>
  <c r="BI59" i="3"/>
  <c r="BI175" i="3"/>
  <c r="BI298" i="3"/>
  <c r="BI213" i="3"/>
  <c r="BI232" i="3"/>
  <c r="BI448" i="3"/>
  <c r="BI407" i="3"/>
  <c r="BI630" i="3"/>
  <c r="BI362" i="3"/>
  <c r="BI286" i="3"/>
  <c r="BI612" i="3"/>
  <c r="BI411" i="3"/>
  <c r="BI302" i="3"/>
  <c r="BI336" i="3"/>
  <c r="BI230" i="3"/>
  <c r="BI654" i="3"/>
  <c r="BI616" i="3"/>
  <c r="BI498" i="3"/>
  <c r="BI574" i="3"/>
  <c r="BI555" i="3"/>
  <c r="BI461" i="3"/>
  <c r="BI273" i="3"/>
  <c r="BI48" i="3"/>
  <c r="BI75" i="3"/>
  <c r="BI473" i="3"/>
  <c r="BI279" i="3"/>
  <c r="BI490" i="3"/>
  <c r="BI354" i="3"/>
  <c r="BI264" i="3"/>
  <c r="BI592" i="3"/>
  <c r="BI367" i="3"/>
  <c r="BI344" i="3"/>
  <c r="BI511" i="3"/>
  <c r="BI578" i="3"/>
  <c r="BI348" i="3"/>
  <c r="BI307" i="3"/>
  <c r="BI650" i="3"/>
  <c r="BI387" i="3"/>
  <c r="BI493" i="3"/>
  <c r="BI628" i="3"/>
  <c r="BI330" i="3"/>
  <c r="BI339" i="3"/>
  <c r="BI409" i="3"/>
  <c r="BI508" i="3"/>
  <c r="BI296" i="3"/>
  <c r="BI87" i="3"/>
  <c r="BI30" i="3"/>
  <c r="BI551" i="3"/>
  <c r="BI570" i="3"/>
  <c r="BI482" i="3"/>
  <c r="BI465" i="3"/>
  <c r="BI455" i="3"/>
  <c r="BI603" i="3"/>
  <c r="BI167" i="3"/>
  <c r="BI84" i="3"/>
  <c r="BI582" i="3"/>
  <c r="BI318" i="3"/>
  <c r="BI638" i="3"/>
  <c r="BI299" i="3"/>
  <c r="BI524" i="3"/>
  <c r="BI88" i="3"/>
  <c r="BI192" i="3"/>
  <c r="BI196" i="3"/>
  <c r="BI207" i="3"/>
  <c r="BI497" i="3"/>
  <c r="BI559" i="3"/>
  <c r="BI637" i="3"/>
  <c r="BI128" i="3"/>
  <c r="BI310" i="3"/>
  <c r="BI172" i="3"/>
  <c r="BI107" i="3"/>
  <c r="BI471" i="3"/>
  <c r="BI109" i="3"/>
  <c r="BI119" i="3"/>
  <c r="BI11" i="3"/>
  <c r="BI410" i="3"/>
  <c r="BI481" i="3"/>
  <c r="BI110" i="3"/>
  <c r="BI436" i="3"/>
  <c r="BI512" i="3"/>
  <c r="BI636" i="3"/>
  <c r="BI463" i="3"/>
  <c r="BA674" i="3"/>
  <c r="BA208" i="3"/>
  <c r="BA378" i="3"/>
  <c r="BA488" i="3"/>
  <c r="BA598" i="3"/>
  <c r="BA309" i="3"/>
  <c r="BA312" i="3"/>
  <c r="BA479" i="3"/>
  <c r="BA38" i="3"/>
  <c r="BA33" i="3"/>
  <c r="BA111" i="3"/>
  <c r="BA288" i="3"/>
  <c r="BA244" i="3"/>
  <c r="BA418" i="3"/>
  <c r="BA112" i="3"/>
  <c r="BA452" i="3"/>
  <c r="BA21" i="3"/>
  <c r="BA26" i="3"/>
  <c r="BA291" i="3"/>
  <c r="BA22" i="3"/>
  <c r="BA98" i="3"/>
  <c r="BA579" i="3"/>
  <c r="BA338" i="3"/>
  <c r="BA274" i="3"/>
  <c r="BA483" i="3"/>
  <c r="BA157" i="3"/>
  <c r="BA91" i="3"/>
  <c r="BA252" i="3"/>
  <c r="BA487" i="3"/>
  <c r="BA225" i="3"/>
  <c r="BA420" i="3"/>
  <c r="BA366" i="3"/>
  <c r="BA466" i="3"/>
  <c r="BA505" i="3"/>
  <c r="BA54" i="3"/>
  <c r="BA35" i="3"/>
  <c r="BA177" i="3"/>
  <c r="BA45" i="3"/>
  <c r="BA62" i="3"/>
  <c r="BA12" i="3"/>
  <c r="BA8" i="3"/>
  <c r="BA406" i="3"/>
  <c r="BA395" i="3"/>
  <c r="BA77" i="3"/>
  <c r="BA529" i="3"/>
  <c r="BA215" i="3"/>
  <c r="BA621" i="3"/>
  <c r="BA353" i="3"/>
  <c r="BA374" i="3"/>
  <c r="BA236" i="3"/>
  <c r="BA609" i="3"/>
  <c r="BA209" i="3"/>
  <c r="BA392" i="3"/>
  <c r="BA47" i="3"/>
  <c r="BA667" i="3"/>
  <c r="BA631" i="3"/>
  <c r="BA131" i="3"/>
  <c r="BA266" i="3"/>
  <c r="BA665" i="3"/>
  <c r="BA295" i="3"/>
  <c r="BA540" i="3"/>
  <c r="BA613" i="3"/>
  <c r="BA468" i="3"/>
  <c r="BA545" i="3"/>
  <c r="BA658" i="3"/>
  <c r="BA132" i="3"/>
  <c r="BA470" i="3"/>
  <c r="BA449" i="3"/>
  <c r="BA581" i="3"/>
  <c r="BA604" i="3"/>
  <c r="BA316" i="3"/>
  <c r="BA59" i="3"/>
  <c r="BA213" i="3"/>
  <c r="BA434" i="3"/>
  <c r="BA448" i="3"/>
  <c r="BA362" i="3"/>
  <c r="BA148" i="3"/>
  <c r="BA612" i="3"/>
  <c r="BA302" i="3"/>
  <c r="BA495" i="3"/>
  <c r="BA230" i="3"/>
  <c r="BA616" i="3"/>
  <c r="BA235" i="3"/>
  <c r="BA574" i="3"/>
  <c r="BA461" i="3"/>
  <c r="BA404" i="3"/>
  <c r="BA48" i="3"/>
  <c r="BA473" i="3"/>
  <c r="BA66" i="3"/>
  <c r="BA264" i="3"/>
  <c r="BA652" i="3"/>
  <c r="BA511" i="3"/>
  <c r="BA578" i="3"/>
  <c r="BA651" i="3"/>
  <c r="BA307" i="3"/>
  <c r="BA650" i="3"/>
  <c r="BA648" i="3"/>
  <c r="BA387" i="3"/>
  <c r="BA607" i="3"/>
  <c r="BA576" i="3"/>
  <c r="BA493" i="3"/>
  <c r="BA440" i="3"/>
  <c r="BA628" i="3"/>
  <c r="BA193" i="3"/>
  <c r="BA330" i="3"/>
  <c r="BA255" i="3"/>
  <c r="BA339" i="3"/>
  <c r="BA513" i="3"/>
  <c r="BA409" i="3"/>
  <c r="BA538" i="3"/>
  <c r="BA282" i="3"/>
  <c r="BA508" i="3"/>
  <c r="BA644" i="3"/>
  <c r="BA296" i="3"/>
  <c r="BA426" i="3"/>
  <c r="BA246" i="3"/>
  <c r="BA87" i="3"/>
  <c r="BA30" i="3"/>
  <c r="BA551" i="3"/>
  <c r="BA519" i="3"/>
  <c r="BA514" i="3"/>
  <c r="BA570" i="3"/>
  <c r="BA441" i="3"/>
  <c r="BA482" i="3"/>
  <c r="BA187" i="3"/>
  <c r="BA465" i="3"/>
  <c r="BA597" i="3"/>
  <c r="BA547" i="3"/>
  <c r="BA455" i="3"/>
  <c r="BA606" i="3"/>
  <c r="BA603" i="3"/>
  <c r="BA618" i="3"/>
  <c r="BA640" i="3"/>
  <c r="BA167" i="3"/>
  <c r="BA594" i="3"/>
  <c r="BA477" i="3"/>
  <c r="BA84" i="3"/>
  <c r="BA199" i="3"/>
  <c r="BA569" i="3"/>
  <c r="BA582" i="3"/>
  <c r="BA222" i="3"/>
  <c r="BA402" i="3"/>
  <c r="BA318" i="3"/>
  <c r="BA100" i="3"/>
  <c r="BA638" i="3"/>
  <c r="BA619" i="3"/>
  <c r="BA299" i="3"/>
  <c r="BA593" i="3"/>
  <c r="BA401" i="3"/>
  <c r="BA524" i="3"/>
  <c r="BA233" i="3"/>
  <c r="BA229" i="3"/>
  <c r="BA192" i="3"/>
  <c r="BA333" i="3"/>
  <c r="BA322" i="3"/>
  <c r="BA203" i="3"/>
  <c r="BA196" i="3"/>
  <c r="BA145" i="3"/>
  <c r="BA27" i="3"/>
  <c r="BA281" i="3"/>
  <c r="BA537" i="3"/>
  <c r="BA124" i="3"/>
  <c r="BA637" i="3"/>
  <c r="BA517" i="3"/>
  <c r="BA128" i="3"/>
  <c r="BA269" i="3"/>
  <c r="BA310" i="3"/>
  <c r="BA460" i="3"/>
  <c r="BA172" i="3"/>
  <c r="BA107" i="3"/>
  <c r="BA471" i="3"/>
  <c r="BA109" i="3"/>
  <c r="BA119" i="3"/>
  <c r="BA533" i="3"/>
  <c r="BA549" i="3"/>
  <c r="BA11" i="3"/>
  <c r="BA410" i="3"/>
  <c r="BA558" i="3"/>
  <c r="BA110" i="3"/>
  <c r="BA436" i="3"/>
  <c r="BA512" i="3"/>
  <c r="BA636" i="3"/>
  <c r="BA463" i="3"/>
  <c r="BA129" i="3"/>
  <c r="BA554" i="3"/>
  <c r="BA398" i="3"/>
  <c r="BA182" i="3"/>
  <c r="BA161" i="3"/>
  <c r="BA228" i="3"/>
  <c r="BA249" i="3"/>
  <c r="BA397" i="3"/>
  <c r="BA218" i="3"/>
  <c r="BA324" i="3"/>
  <c r="BA480" i="3"/>
  <c r="BA57" i="3"/>
  <c r="BA114" i="3"/>
  <c r="BA216" i="3"/>
  <c r="BA262" i="3"/>
  <c r="BA417" i="3"/>
  <c r="BA359" i="3"/>
  <c r="BA121" i="3"/>
  <c r="BA562" i="3"/>
  <c r="BA567" i="3"/>
  <c r="BA437" i="3"/>
  <c r="BA590" i="3"/>
  <c r="BA321" i="3"/>
  <c r="BA596" i="3"/>
  <c r="BA85" i="3"/>
  <c r="BA383" i="3"/>
  <c r="BA584" i="3"/>
  <c r="BA475" i="3"/>
  <c r="BA93" i="3"/>
  <c r="BA259" i="3"/>
  <c r="BA53" i="3"/>
  <c r="BA58" i="3"/>
  <c r="BA580" i="3"/>
  <c r="BA15" i="3"/>
  <c r="BA29" i="3"/>
  <c r="BA160" i="3"/>
  <c r="BA408" i="3"/>
  <c r="BA176" i="3"/>
  <c r="BA256" i="3"/>
  <c r="BA304" i="3"/>
  <c r="BA43" i="3"/>
  <c r="BA20" i="3"/>
  <c r="BA50" i="3"/>
  <c r="BA201" i="3"/>
  <c r="BA308" i="3"/>
  <c r="BA18" i="3"/>
  <c r="BA28" i="3"/>
  <c r="BA679" i="3"/>
  <c r="BA154" i="3"/>
  <c r="BA150" i="3"/>
  <c r="BA64" i="3"/>
  <c r="BA435" i="3"/>
  <c r="BA185" i="3"/>
  <c r="BA158" i="3"/>
  <c r="BA205" i="3"/>
  <c r="BA81" i="3"/>
  <c r="BA147" i="3"/>
  <c r="BA319" i="3"/>
  <c r="BA10" i="3"/>
  <c r="BA142" i="3"/>
  <c r="BA678" i="3"/>
  <c r="BA162" i="3"/>
  <c r="BA16" i="3"/>
  <c r="BA489" i="3"/>
  <c r="BA536" i="3"/>
  <c r="BA117" i="3"/>
  <c r="BA55" i="3"/>
  <c r="BA139" i="3"/>
  <c r="BA188" i="3"/>
  <c r="BA315" i="3"/>
  <c r="BA170" i="3"/>
  <c r="BA516" i="3"/>
  <c r="BA439" i="3"/>
  <c r="BA496" i="3"/>
  <c r="BA371" i="3"/>
  <c r="BA118" i="3"/>
  <c r="BA438" i="3"/>
  <c r="BA347" i="3"/>
  <c r="BA501" i="3"/>
  <c r="BA523" i="3"/>
  <c r="BA289" i="3"/>
  <c r="BA464" i="3"/>
  <c r="BA283" i="3"/>
  <c r="BA247" i="3"/>
  <c r="BA390" i="3"/>
  <c r="BA226" i="3"/>
  <c r="BA92" i="3"/>
  <c r="BA108" i="3"/>
  <c r="BA52" i="3"/>
  <c r="BA135" i="3"/>
  <c r="BA212" i="3"/>
  <c r="BA253" i="3"/>
  <c r="BA181" i="3"/>
  <c r="BA553" i="3"/>
  <c r="BA297" i="3"/>
  <c r="BA572" i="3"/>
  <c r="BA542" i="3"/>
  <c r="BA500" i="3"/>
  <c r="BA677" i="3"/>
  <c r="BA573" i="3"/>
  <c r="BA484" i="3"/>
  <c r="BA676" i="3"/>
  <c r="BA423" i="3"/>
  <c r="BA541" i="3"/>
  <c r="BA543" i="3"/>
  <c r="BA600" i="3"/>
  <c r="BA360" i="3"/>
  <c r="BA625" i="3"/>
  <c r="BA329" i="3"/>
  <c r="BA624" i="3"/>
  <c r="BA623" i="3"/>
  <c r="BA622" i="3"/>
  <c r="BA522" i="3"/>
  <c r="BA504" i="3"/>
  <c r="BA433" i="3"/>
  <c r="BA673" i="3"/>
  <c r="BA194" i="3"/>
  <c r="BA42" i="3"/>
  <c r="BA539" i="3"/>
  <c r="BA280" i="3"/>
  <c r="BA577" i="3"/>
  <c r="BA507" i="3"/>
  <c r="BA385" i="3"/>
  <c r="BA425" i="3"/>
  <c r="BA206" i="3"/>
  <c r="BA589" i="3"/>
  <c r="BA422" i="3"/>
  <c r="BA275" i="3"/>
  <c r="BA115" i="3"/>
  <c r="BA164" i="3"/>
  <c r="BA544" i="3"/>
  <c r="BA561" i="3"/>
  <c r="BA535" i="3"/>
  <c r="BA239" i="3"/>
  <c r="BA583" i="3"/>
  <c r="BA352" i="3"/>
  <c r="BA405" i="3"/>
  <c r="BA14" i="3"/>
  <c r="BA200" i="3"/>
  <c r="BA73" i="3"/>
  <c r="BA415" i="3"/>
  <c r="BA450" i="3"/>
  <c r="BA284" i="3"/>
  <c r="BA414" i="3"/>
  <c r="BA632" i="3"/>
  <c r="BA444" i="3"/>
  <c r="BA301" i="3"/>
  <c r="BA552" i="3"/>
  <c r="BA227" i="3"/>
  <c r="BA80" i="3"/>
  <c r="BA467" i="3"/>
  <c r="BA454" i="3"/>
  <c r="BA447" i="3"/>
  <c r="BA19" i="3"/>
  <c r="BA178" i="3"/>
  <c r="BA90" i="3"/>
  <c r="BA23" i="3"/>
  <c r="BA506" i="3"/>
  <c r="BA34" i="3"/>
  <c r="BA197" i="3"/>
  <c r="BA60" i="3"/>
  <c r="BA13" i="3"/>
  <c r="BA285" i="3"/>
  <c r="BA82" i="3"/>
  <c r="BA458" i="3"/>
  <c r="BA79" i="3"/>
  <c r="BA152" i="3"/>
  <c r="BA381" i="3"/>
  <c r="BA51" i="3"/>
  <c r="BA102" i="3"/>
  <c r="BA96" i="3"/>
  <c r="BA17" i="3"/>
  <c r="BA159" i="3"/>
  <c r="BA183" i="3"/>
  <c r="BA70" i="3"/>
  <c r="BA238" i="3"/>
  <c r="BA130" i="3"/>
  <c r="BA49" i="3"/>
  <c r="BA56" i="3"/>
  <c r="BA101" i="3"/>
  <c r="BA357" i="3"/>
  <c r="BA293" i="3"/>
  <c r="BA370" i="3"/>
  <c r="BA270" i="3"/>
  <c r="BA204" i="3"/>
  <c r="BA214" i="3"/>
  <c r="BA363" i="3"/>
  <c r="BA271" i="3"/>
  <c r="BA429" i="3"/>
  <c r="BA320" i="3"/>
  <c r="BA220" i="3"/>
  <c r="BA241" i="3"/>
  <c r="BA103" i="3"/>
  <c r="BA334" i="3"/>
  <c r="BA388" i="3"/>
  <c r="BA41" i="3"/>
  <c r="BA89" i="3"/>
  <c r="BA136" i="3"/>
  <c r="BA180" i="3"/>
  <c r="BA168" i="3"/>
  <c r="BA356" i="3"/>
  <c r="BA379" i="3"/>
  <c r="BA432" i="3"/>
  <c r="BA430" i="3"/>
  <c r="BA453" i="3"/>
  <c r="BA384" i="3"/>
  <c r="BA532" i="3"/>
  <c r="BA25" i="3"/>
  <c r="BA68" i="3"/>
  <c r="BA394" i="3"/>
  <c r="BA63" i="3"/>
  <c r="BA245" i="3"/>
  <c r="BA116" i="3"/>
  <c r="BA138" i="3"/>
  <c r="BA72" i="3"/>
  <c r="BA486" i="3"/>
  <c r="BA276" i="3"/>
  <c r="BA365" i="3"/>
  <c r="BA71" i="3"/>
  <c r="BA546" i="3"/>
  <c r="BA568" i="3"/>
  <c r="BA290" i="3"/>
  <c r="BA231" i="3"/>
  <c r="BA95" i="3"/>
  <c r="BA31" i="3"/>
  <c r="BA61" i="3"/>
  <c r="BA457" i="3"/>
  <c r="BA263" i="3"/>
  <c r="BA351" i="3"/>
  <c r="BA380" i="3"/>
  <c r="BA571" i="3"/>
  <c r="BA94" i="3"/>
  <c r="BA260" i="3"/>
  <c r="BA605" i="3"/>
  <c r="BA587" i="3"/>
  <c r="BA503" i="3"/>
  <c r="BA76" i="3"/>
  <c r="BA217" i="3"/>
  <c r="BA120" i="3"/>
  <c r="BA373" i="3"/>
  <c r="BA393" i="3"/>
  <c r="BA311" i="3"/>
  <c r="BA564" i="3"/>
  <c r="BA166" i="3"/>
  <c r="BA358" i="3"/>
  <c r="BA372" i="3"/>
  <c r="BA277" i="3"/>
  <c r="BA502" i="3"/>
  <c r="BA361" i="3"/>
  <c r="BA478" i="3"/>
  <c r="BA369" i="3"/>
  <c r="BA141" i="3"/>
  <c r="BA219" i="3"/>
  <c r="BA668" i="3"/>
  <c r="BA666" i="3"/>
  <c r="BA446" i="3"/>
  <c r="BA326" i="3"/>
  <c r="BA198" i="3"/>
  <c r="BA303" i="3"/>
  <c r="BA335" i="3"/>
  <c r="BA368" i="3"/>
  <c r="BA375" i="3"/>
  <c r="BA663" i="3"/>
  <c r="BA662" i="3"/>
  <c r="BA661" i="3"/>
  <c r="BA595" i="3"/>
  <c r="BA620" i="3"/>
  <c r="BA660" i="3"/>
  <c r="BA659" i="3"/>
  <c r="BA575" i="3"/>
  <c r="BA556" i="3"/>
  <c r="BA476" i="3"/>
  <c r="BA377" i="3"/>
  <c r="BA526" i="3"/>
  <c r="BA657" i="3"/>
  <c r="BA528" i="3"/>
  <c r="BA306" i="3"/>
  <c r="BA656" i="3"/>
  <c r="BA127" i="3"/>
  <c r="BA469" i="3"/>
  <c r="BA278" i="3"/>
  <c r="BA655" i="3"/>
  <c r="BA515" i="3"/>
  <c r="BA403" i="3"/>
  <c r="BA175" i="3"/>
  <c r="BA105" i="3"/>
  <c r="BA32" i="3"/>
  <c r="BA407" i="3"/>
  <c r="BA521" i="3"/>
  <c r="BA190" i="3"/>
  <c r="BA629" i="3"/>
  <c r="BA389" i="3"/>
  <c r="BA143" i="3"/>
  <c r="BA443" i="3"/>
  <c r="BA137" i="3"/>
  <c r="BA530" i="3"/>
  <c r="BA615" i="3"/>
  <c r="BA261" i="3"/>
  <c r="BA531" i="3"/>
  <c r="BA376" i="3"/>
  <c r="BA189" i="3"/>
  <c r="BA653" i="3"/>
  <c r="BA490" i="3"/>
  <c r="BA122" i="3"/>
  <c r="BA456" i="3"/>
  <c r="BA323" i="3"/>
  <c r="BA608" i="3"/>
  <c r="BA367" i="3"/>
  <c r="BA563" i="3"/>
  <c r="BA396" i="3"/>
  <c r="BA510" i="3"/>
  <c r="BA348" i="3"/>
  <c r="BA305" i="3"/>
  <c r="BA614" i="3"/>
  <c r="BA647" i="3"/>
  <c r="BA646" i="3"/>
  <c r="BA518" i="3"/>
  <c r="BA645" i="3"/>
  <c r="BA431" i="3"/>
  <c r="BA184" i="3"/>
  <c r="BA428" i="3"/>
  <c r="BA240" i="3"/>
  <c r="BA474" i="3"/>
  <c r="BA257" i="3"/>
  <c r="BA251" i="3"/>
  <c r="BA643" i="3"/>
  <c r="BA599" i="3"/>
  <c r="BA642" i="3"/>
  <c r="BA179" i="3"/>
  <c r="BA627" i="3"/>
  <c r="BA191" i="3"/>
  <c r="BA350" i="3"/>
  <c r="BA566" i="3"/>
  <c r="BA485" i="3"/>
  <c r="BA588" i="3"/>
  <c r="BA641" i="3"/>
  <c r="BA639" i="3"/>
  <c r="BA258" i="3"/>
  <c r="BA156" i="3"/>
  <c r="BA492" i="3"/>
  <c r="BA211" i="3"/>
  <c r="BA343" i="3"/>
  <c r="BA602" i="3"/>
  <c r="BA224" i="3"/>
  <c r="BA342" i="3"/>
  <c r="BA88" i="3"/>
  <c r="BA386" i="3"/>
  <c r="BA331" i="3"/>
  <c r="BA207" i="3"/>
  <c r="BA337" i="3"/>
  <c r="BA472" i="3"/>
  <c r="BA243" i="3"/>
  <c r="BA46" i="3"/>
  <c r="BA525" i="3"/>
  <c r="BA165" i="3"/>
  <c r="BA237" i="3"/>
  <c r="BA416" i="3"/>
  <c r="BA481" i="3"/>
  <c r="BA419" i="3"/>
  <c r="BA332" i="3"/>
  <c r="BA126" i="3"/>
  <c r="AS265" i="3"/>
  <c r="AS149" i="3"/>
  <c r="AS509" i="3"/>
  <c r="AS163" i="3"/>
  <c r="AS289" i="3"/>
  <c r="AS153" i="3"/>
  <c r="AS610" i="3"/>
  <c r="AS144" i="3"/>
  <c r="AS586" i="3"/>
  <c r="AS459" i="3"/>
  <c r="AS675" i="3"/>
  <c r="AS557" i="3"/>
  <c r="AS672" i="3"/>
  <c r="AS106" i="3"/>
  <c r="AS151" i="3"/>
  <c r="AS425" i="3"/>
  <c r="AS589" i="3"/>
  <c r="AS275" i="3"/>
  <c r="AS561" i="3"/>
  <c r="AS312" i="3"/>
  <c r="AS239" i="3"/>
  <c r="AS352" i="3"/>
  <c r="AS38" i="3"/>
  <c r="AS73" i="3"/>
  <c r="AS450" i="3"/>
  <c r="AS284" i="3"/>
  <c r="AS169" i="3"/>
  <c r="AS552" i="3"/>
  <c r="AS80" i="3"/>
  <c r="AS670" i="3"/>
  <c r="AS447" i="3"/>
  <c r="AS178" i="3"/>
  <c r="AS565" i="3"/>
  <c r="AS197" i="3"/>
  <c r="AS97" i="3"/>
  <c r="AS285" i="3"/>
  <c r="AS234" i="3"/>
  <c r="AS381" i="3"/>
  <c r="AS102" i="3"/>
  <c r="AS70" i="3"/>
  <c r="AS49" i="3"/>
  <c r="AS101" i="3"/>
  <c r="AS270" i="3"/>
  <c r="AS338" i="3"/>
  <c r="AS271" i="3"/>
  <c r="AS103" i="3"/>
  <c r="AS334" i="3"/>
  <c r="AS210" i="3"/>
  <c r="AS388" i="3"/>
  <c r="AS272" i="3"/>
  <c r="AS41" i="3"/>
  <c r="AS89" i="3"/>
  <c r="AS69" i="3"/>
  <c r="AS136" i="3"/>
  <c r="AS180" i="3"/>
  <c r="AS300" i="3"/>
  <c r="AS168" i="3"/>
  <c r="AS420" i="3"/>
  <c r="AS292" i="3"/>
  <c r="AS366" i="3"/>
  <c r="AS379" i="3"/>
  <c r="AS432" i="3"/>
  <c r="AS453" i="3"/>
  <c r="AS505" i="3"/>
  <c r="AS499" i="3"/>
  <c r="AS384" i="3"/>
  <c r="AS532" i="3"/>
  <c r="AS54" i="3"/>
  <c r="AS25" i="3"/>
  <c r="AS394" i="3"/>
  <c r="AS35" i="3"/>
  <c r="AS63" i="3"/>
  <c r="AS245" i="3"/>
  <c r="AS116" i="3"/>
  <c r="AS177" i="3"/>
  <c r="AS138" i="3"/>
  <c r="AS486" i="3"/>
  <c r="AS276" i="3"/>
  <c r="AS365" i="3"/>
  <c r="AS71" i="3"/>
  <c r="AS62" i="3"/>
  <c r="AS546" i="3"/>
  <c r="AS290" i="3"/>
  <c r="AS12" i="3"/>
  <c r="AS231" i="3"/>
  <c r="AS95" i="3"/>
  <c r="AS457" i="3"/>
  <c r="AS406" i="3"/>
  <c r="AS380" i="3"/>
  <c r="AS395" i="3"/>
  <c r="AS94" i="3"/>
  <c r="AS260" i="3"/>
  <c r="AS77" i="3"/>
  <c r="AS587" i="3"/>
  <c r="AS503" i="3"/>
  <c r="AS529" i="3"/>
  <c r="AS120" i="3"/>
  <c r="AS373" i="3"/>
  <c r="AS215" i="3"/>
  <c r="AS564" i="3"/>
  <c r="AS621" i="3"/>
  <c r="AS166" i="3"/>
  <c r="AS358" i="3"/>
  <c r="AS353" i="3"/>
  <c r="AS277" i="3"/>
  <c r="AS374" i="3"/>
  <c r="AS361" i="3"/>
  <c r="AS478" i="3"/>
  <c r="AS609" i="3"/>
  <c r="AS209" i="3"/>
  <c r="AS219" i="3"/>
  <c r="AS47" i="3"/>
  <c r="AS666" i="3"/>
  <c r="AS131" i="3"/>
  <c r="AS266" i="3"/>
  <c r="AS198" i="3"/>
  <c r="AS335" i="3"/>
  <c r="AS368" i="3"/>
  <c r="AS295" i="3"/>
  <c r="AS664" i="3"/>
  <c r="AS375" i="3"/>
  <c r="AS663" i="3"/>
  <c r="AS662" i="3"/>
  <c r="AS613" i="3"/>
  <c r="AS661" i="3"/>
  <c r="AS595" i="3"/>
  <c r="AS620" i="3"/>
  <c r="AS468" i="3"/>
  <c r="AS660" i="3"/>
  <c r="AS659" i="3"/>
  <c r="AS527" i="3"/>
  <c r="AS575" i="3"/>
  <c r="AS658" i="3"/>
  <c r="AS556" i="3"/>
  <c r="AS242" i="3"/>
  <c r="AS476" i="3"/>
  <c r="AS377" i="3"/>
  <c r="AS526" i="3"/>
  <c r="AS470" i="3"/>
  <c r="AS657" i="3"/>
  <c r="AS585" i="3"/>
  <c r="AS528" i="3"/>
  <c r="AS306" i="3"/>
  <c r="AS146" i="3"/>
  <c r="AS656" i="3"/>
  <c r="AS581" i="3"/>
  <c r="AS355" i="3"/>
  <c r="AS469" i="3"/>
  <c r="AS604" i="3"/>
  <c r="AS202" i="3"/>
  <c r="AS655" i="3"/>
  <c r="AS316" i="3"/>
  <c r="AS515" i="3"/>
  <c r="AS403" i="3"/>
  <c r="AS59" i="3"/>
  <c r="AS175" i="3"/>
  <c r="AS298" i="3"/>
  <c r="AS213" i="3"/>
  <c r="AS434" i="3"/>
  <c r="AS448" i="3"/>
  <c r="AS407" i="3"/>
  <c r="AS630" i="3"/>
  <c r="AS362" i="3"/>
  <c r="AS190" i="3"/>
  <c r="AS148" i="3"/>
  <c r="AS612" i="3"/>
  <c r="AS629" i="3"/>
  <c r="AS411" i="3"/>
  <c r="AS302" i="3"/>
  <c r="AS143" i="3"/>
  <c r="AS336" i="3"/>
  <c r="AS230" i="3"/>
  <c r="AS443" i="3"/>
  <c r="AS137" i="3"/>
  <c r="AS616" i="3"/>
  <c r="AS530" i="3"/>
  <c r="AS498" i="3"/>
  <c r="AS235" i="3"/>
  <c r="AS574" i="3"/>
  <c r="AS615" i="3"/>
  <c r="AS555" i="3"/>
  <c r="AS531" i="3"/>
  <c r="AS273" i="3"/>
  <c r="AS404" i="3"/>
  <c r="AS48" i="3"/>
  <c r="AS376" i="3"/>
  <c r="AS653" i="3"/>
  <c r="AS279" i="3"/>
  <c r="AS66" i="3"/>
  <c r="AS490" i="3"/>
  <c r="AS354" i="3"/>
  <c r="AS456" i="3"/>
  <c r="AS264" i="3"/>
  <c r="AS592" i="3"/>
  <c r="AS367" i="3"/>
  <c r="AS652" i="3"/>
  <c r="AS511" i="3"/>
  <c r="AS578" i="3"/>
  <c r="AS651" i="3"/>
  <c r="AS307" i="3"/>
  <c r="AS340" i="3"/>
  <c r="AS305" i="3"/>
  <c r="AS650" i="3"/>
  <c r="AS648" i="3"/>
  <c r="AS387" i="3"/>
  <c r="AS601" i="3"/>
  <c r="AS607" i="3"/>
  <c r="AS413" i="3"/>
  <c r="AS440" i="3"/>
  <c r="AS646" i="3"/>
  <c r="AS628" i="3"/>
  <c r="AS421" i="3"/>
  <c r="AS193" i="3"/>
  <c r="AS255" i="3"/>
  <c r="AS339" i="3"/>
  <c r="AS184" i="3"/>
  <c r="AS428" i="3"/>
  <c r="AS409" i="3"/>
  <c r="AS508" i="3"/>
  <c r="AS474" i="3"/>
  <c r="AS644" i="3"/>
  <c r="AS257" i="3"/>
  <c r="AS296" i="3"/>
  <c r="AS251" i="3"/>
  <c r="AS426" i="3"/>
  <c r="AS87" i="3"/>
  <c r="AS30" i="3"/>
  <c r="AS599" i="3"/>
  <c r="AS551" i="3"/>
  <c r="AS514" i="3"/>
  <c r="AS570" i="3"/>
  <c r="AS179" i="3"/>
  <c r="AS441" i="3"/>
  <c r="AS482" i="3"/>
  <c r="AS191" i="3"/>
  <c r="AS187" i="3"/>
  <c r="AS350" i="3"/>
  <c r="AS566" i="3"/>
  <c r="AS597" i="3"/>
  <c r="AS547" i="3"/>
  <c r="AS455" i="3"/>
  <c r="AS606" i="3"/>
  <c r="AS588" i="3"/>
  <c r="AS603" i="3"/>
  <c r="AS618" i="3"/>
  <c r="AS641" i="3"/>
  <c r="AS640" i="3"/>
  <c r="AS167" i="3"/>
  <c r="AS477" i="3"/>
  <c r="AS84" i="3"/>
  <c r="AS258" i="3"/>
  <c r="AS199" i="3"/>
  <c r="AS569" i="3"/>
  <c r="AS582" i="3"/>
  <c r="AS156" i="3"/>
  <c r="AS222" i="3"/>
  <c r="AS318" i="3"/>
  <c r="AS492" i="3"/>
  <c r="AS211" i="3"/>
  <c r="AS638" i="3"/>
  <c r="AS343" i="3"/>
  <c r="AS602" i="3"/>
  <c r="AS619" i="3"/>
  <c r="AS299" i="3"/>
  <c r="AS593" i="3"/>
  <c r="AS401" i="3"/>
  <c r="AS524" i="3"/>
  <c r="AS342" i="3"/>
  <c r="AS233" i="3"/>
  <c r="AS229" i="3"/>
  <c r="AS611" i="3"/>
  <c r="AS331" i="3"/>
  <c r="AS192" i="3"/>
  <c r="AS333" i="3"/>
  <c r="AS322" i="3"/>
  <c r="AS196" i="3"/>
  <c r="AS207" i="3"/>
  <c r="AS27" i="3"/>
  <c r="AS497" i="3"/>
  <c r="AS537" i="3"/>
  <c r="AS559" i="3"/>
  <c r="AS472" i="3"/>
  <c r="AS124" i="3"/>
  <c r="AS637" i="3"/>
  <c r="AS243" i="3"/>
  <c r="AS517" i="3"/>
  <c r="AS325" i="3"/>
  <c r="AS46" i="3"/>
  <c r="AS269" i="3"/>
  <c r="AS310" i="3"/>
  <c r="AS460" i="3"/>
  <c r="AS172" i="3"/>
  <c r="AS165" i="3"/>
  <c r="AS107" i="3"/>
  <c r="AS471" i="3"/>
  <c r="AS237" i="3"/>
  <c r="AS109" i="3"/>
  <c r="AS451" i="3"/>
  <c r="AS119" i="3"/>
  <c r="AS533" i="3"/>
  <c r="AS549" i="3"/>
  <c r="AS400" i="3"/>
  <c r="AS410" i="3"/>
  <c r="AS36" i="3"/>
  <c r="AS481" i="3"/>
  <c r="AS558" i="3"/>
  <c r="AS110" i="3"/>
  <c r="AS591" i="3"/>
  <c r="AS436" i="3"/>
  <c r="AS332" i="3"/>
  <c r="AS512" i="3"/>
  <c r="AS126" i="3"/>
  <c r="AS636" i="3"/>
  <c r="AS463" i="3"/>
  <c r="AS129" i="3"/>
  <c r="AS554" i="3"/>
  <c r="AS398" i="3"/>
  <c r="AS182" i="3"/>
  <c r="AS161" i="3"/>
  <c r="AS228" i="3"/>
  <c r="AS249" i="3"/>
  <c r="AS397" i="3"/>
  <c r="AS218" i="3"/>
  <c r="AS324" i="3"/>
  <c r="AS480" i="3"/>
  <c r="AS57" i="3"/>
  <c r="AS114" i="3"/>
  <c r="AS216" i="3"/>
  <c r="AS262" i="3"/>
  <c r="AS417" i="3"/>
  <c r="AS359" i="3"/>
  <c r="AS121" i="3"/>
  <c r="AS562" i="3"/>
  <c r="AS567" i="3"/>
  <c r="AS437" i="3"/>
  <c r="AS590" i="3"/>
  <c r="AS321" i="3"/>
  <c r="AS596" i="3"/>
  <c r="AS85" i="3"/>
  <c r="AS383" i="3"/>
  <c r="AS584" i="3"/>
  <c r="AS475" i="3"/>
  <c r="AS93" i="3"/>
  <c r="AS259" i="3"/>
  <c r="AS53" i="3"/>
  <c r="AS58" i="3"/>
  <c r="AS580" i="3"/>
  <c r="AS15" i="3"/>
  <c r="AS29" i="3"/>
  <c r="AS160" i="3"/>
  <c r="AS408" i="3"/>
  <c r="AS176" i="3"/>
  <c r="AS256" i="3"/>
  <c r="AS304" i="3"/>
  <c r="AS43" i="3"/>
  <c r="AS20" i="3"/>
  <c r="AS50" i="3"/>
  <c r="AS201" i="3"/>
  <c r="AS74" i="3"/>
  <c r="AS308" i="3"/>
  <c r="AS28" i="3"/>
  <c r="AS39" i="3"/>
  <c r="AS679" i="3"/>
  <c r="AS150" i="3"/>
  <c r="AS7" i="3"/>
  <c r="AS64" i="3"/>
  <c r="AS185" i="3"/>
  <c r="AS158" i="3"/>
  <c r="AS81" i="3"/>
  <c r="AS287" i="3"/>
  <c r="AS147" i="3"/>
  <c r="AS10" i="3"/>
  <c r="AS37" i="3"/>
  <c r="AS142" i="3"/>
  <c r="AS162" i="3"/>
  <c r="AS65" i="3"/>
  <c r="AS16" i="3"/>
  <c r="AS536" i="3"/>
  <c r="AS117" i="3"/>
  <c r="AS139" i="3"/>
  <c r="AS560" i="3"/>
  <c r="AS188" i="3"/>
  <c r="AS170" i="3"/>
  <c r="AS345" i="3"/>
  <c r="AS516" i="3"/>
  <c r="AS496" i="3"/>
  <c r="AS371" i="3"/>
  <c r="AS438" i="3"/>
  <c r="AS347" i="3"/>
  <c r="AS501" i="3"/>
  <c r="AS523" i="3"/>
  <c r="AS464" i="3"/>
  <c r="AS283" i="3"/>
  <c r="AS140" i="3"/>
  <c r="AS390" i="3"/>
  <c r="AS226" i="3"/>
  <c r="AS382" i="3"/>
  <c r="AS108" i="3"/>
  <c r="AS52" i="3"/>
  <c r="AS212" i="3"/>
  <c r="AS253" i="3"/>
  <c r="AS553" i="3"/>
  <c r="AS297" i="3"/>
  <c r="AS317" i="3"/>
  <c r="AS542" i="3"/>
  <c r="AS500" i="3"/>
  <c r="AS573" i="3"/>
  <c r="AS484" i="3"/>
  <c r="AS423" i="3"/>
  <c r="AS541" i="3"/>
  <c r="AS600" i="3"/>
  <c r="AS360" i="3"/>
  <c r="AS494" i="3"/>
  <c r="AS329" i="3"/>
  <c r="AS624" i="3"/>
  <c r="AS622" i="3"/>
  <c r="AS522" i="3"/>
  <c r="AS504" i="3"/>
  <c r="AS433" i="3"/>
  <c r="AS674" i="3"/>
  <c r="AS673" i="3"/>
  <c r="AS539" i="3"/>
  <c r="AS280" i="3"/>
  <c r="AS507" i="3"/>
  <c r="AS250" i="3"/>
  <c r="AS208" i="3"/>
  <c r="AS445" i="3"/>
  <c r="AS378" i="3"/>
  <c r="AS671" i="3"/>
  <c r="AS488" i="3"/>
  <c r="AS174" i="3"/>
  <c r="AS598" i="3"/>
  <c r="AS164" i="3"/>
  <c r="AS462" i="3"/>
  <c r="AS309" i="3"/>
  <c r="AS391" i="3"/>
  <c r="AS520" i="3"/>
  <c r="AS479" i="3"/>
  <c r="AS548" i="3"/>
  <c r="AS14" i="3"/>
  <c r="AS327" i="3"/>
  <c r="AS33" i="3"/>
  <c r="AS123" i="3"/>
  <c r="AS111" i="3"/>
  <c r="AS171" i="3"/>
  <c r="AS288" i="3"/>
  <c r="AS617" i="3"/>
  <c r="AS244" i="3"/>
  <c r="AS125" i="3"/>
  <c r="AS632" i="3"/>
  <c r="AS444" i="3"/>
  <c r="AS227" i="3"/>
  <c r="AS223" i="3"/>
  <c r="AS467" i="3"/>
  <c r="AS19" i="3"/>
  <c r="AS313" i="3"/>
  <c r="AS90" i="3"/>
  <c r="AS506" i="3"/>
  <c r="AS34" i="3"/>
  <c r="AS133" i="3"/>
  <c r="AS60" i="3"/>
  <c r="AS82" i="3"/>
  <c r="AS99" i="3"/>
  <c r="AS458" i="3"/>
  <c r="AS79" i="3"/>
  <c r="AS51" i="3"/>
  <c r="AS40" i="3"/>
  <c r="AS96" i="3"/>
  <c r="AS173" i="3"/>
  <c r="AS159" i="3"/>
  <c r="AS183" i="3"/>
  <c r="AS24" i="3"/>
  <c r="AS238" i="3"/>
  <c r="AS113" i="3"/>
  <c r="AS56" i="3"/>
  <c r="AS9" i="3"/>
  <c r="AS357" i="3"/>
  <c r="AS267" i="3"/>
  <c r="AS293" i="3"/>
  <c r="AS370" i="3"/>
  <c r="AS442" i="3"/>
  <c r="AS204" i="3"/>
  <c r="AS155" i="3"/>
  <c r="AS363" i="3"/>
  <c r="AS221" i="3"/>
  <c r="AS429" i="3"/>
  <c r="AS346" i="3"/>
  <c r="AS220" i="3"/>
  <c r="AS241" i="3"/>
  <c r="AS427" i="3"/>
  <c r="AS91" i="3"/>
  <c r="AS356" i="3"/>
  <c r="AS466" i="3"/>
  <c r="AS430" i="3"/>
  <c r="AS68" i="3"/>
  <c r="AS72" i="3"/>
  <c r="AS45" i="3"/>
  <c r="AS568" i="3"/>
  <c r="AS8" i="3"/>
  <c r="AS61" i="3"/>
  <c r="AS263" i="3"/>
  <c r="AS351" i="3"/>
  <c r="AS605" i="3"/>
  <c r="AS76" i="3"/>
  <c r="AS217" i="3"/>
  <c r="AS311" i="3"/>
  <c r="AS372" i="3"/>
  <c r="AS502" i="3"/>
  <c r="AS669" i="3"/>
  <c r="AS424" i="3"/>
  <c r="AS392" i="3"/>
  <c r="AS668" i="3"/>
  <c r="AS667" i="3"/>
  <c r="AS631" i="3"/>
  <c r="AS303" i="3"/>
  <c r="AS540" i="3"/>
  <c r="AS545" i="3"/>
  <c r="AS132" i="3"/>
  <c r="AS328" i="3"/>
  <c r="AS449" i="3"/>
  <c r="AS127" i="3"/>
  <c r="AS278" i="3"/>
  <c r="AS195" i="3"/>
  <c r="AS32" i="3"/>
  <c r="AS232" i="3"/>
  <c r="AS521" i="3"/>
  <c r="AS286" i="3"/>
  <c r="AS495" i="3"/>
  <c r="AS654" i="3"/>
  <c r="AS261" i="3"/>
  <c r="AS75" i="3"/>
  <c r="AS122" i="3"/>
  <c r="AS323" i="3"/>
  <c r="AS608" i="3"/>
  <c r="AS563" i="3"/>
  <c r="AS344" i="3"/>
  <c r="AS396" i="3"/>
  <c r="AS510" i="3"/>
  <c r="AS348" i="3"/>
  <c r="AS614" i="3"/>
  <c r="AS649" i="3"/>
  <c r="AS647" i="3"/>
  <c r="AS576" i="3"/>
  <c r="AS493" i="3"/>
  <c r="AS518" i="3"/>
  <c r="AS330" i="3"/>
  <c r="AS645" i="3"/>
  <c r="AS431" i="3"/>
  <c r="AS513" i="3"/>
  <c r="AS538" i="3"/>
  <c r="AS282" i="3"/>
  <c r="AS643" i="3"/>
  <c r="AS642" i="3"/>
  <c r="AS519" i="3"/>
  <c r="AS627" i="3"/>
  <c r="AS465" i="3"/>
  <c r="AS639" i="3"/>
  <c r="AS402" i="3"/>
  <c r="AS100" i="3"/>
  <c r="AS88" i="3"/>
  <c r="AS203" i="3"/>
  <c r="AS145" i="3"/>
  <c r="AS337" i="3"/>
  <c r="AS281" i="3"/>
  <c r="AS134" i="3"/>
  <c r="AS128" i="3"/>
  <c r="AS525" i="3"/>
  <c r="AS364" i="3"/>
  <c r="AS626" i="3"/>
  <c r="AS11" i="3"/>
  <c r="AS341" i="3"/>
  <c r="AS268" i="3"/>
  <c r="AK74" i="3"/>
  <c r="AK39" i="3"/>
  <c r="AK37" i="3"/>
  <c r="AK65" i="3"/>
  <c r="AK149" i="3"/>
  <c r="AK494" i="3"/>
  <c r="AK675" i="3"/>
  <c r="AK557" i="3"/>
  <c r="AK672" i="3"/>
  <c r="AK151" i="3"/>
  <c r="AK539" i="3"/>
  <c r="AK507" i="3"/>
  <c r="AK174" i="3"/>
  <c r="AK548" i="3"/>
  <c r="AK73" i="3"/>
  <c r="AK450" i="3"/>
  <c r="AK414" i="3"/>
  <c r="AK617" i="3"/>
  <c r="AK632" i="3"/>
  <c r="AK444" i="3"/>
  <c r="AK80" i="3"/>
  <c r="AK467" i="3"/>
  <c r="AK447" i="3"/>
  <c r="AK178" i="3"/>
  <c r="AK506" i="3"/>
  <c r="AK197" i="3"/>
  <c r="AK60" i="3"/>
  <c r="AK285" i="3"/>
  <c r="AK458" i="3"/>
  <c r="AK79" i="3"/>
  <c r="AK381" i="3"/>
  <c r="AK102" i="3"/>
  <c r="AK96" i="3"/>
  <c r="AK159" i="3"/>
  <c r="AK70" i="3"/>
  <c r="AK238" i="3"/>
  <c r="AK113" i="3"/>
  <c r="AK49" i="3"/>
  <c r="AK56" i="3"/>
  <c r="AK101" i="3"/>
  <c r="AK267" i="3"/>
  <c r="AK293" i="3"/>
  <c r="AK270" i="3"/>
  <c r="AK204" i="3"/>
  <c r="AK155" i="3"/>
  <c r="AK271" i="3"/>
  <c r="AK429" i="3"/>
  <c r="AK220" i="3"/>
  <c r="AK103" i="3"/>
  <c r="AK334" i="3"/>
  <c r="AK91" i="3"/>
  <c r="AK388" i="3"/>
  <c r="AK41" i="3"/>
  <c r="AK89" i="3"/>
  <c r="AK69" i="3"/>
  <c r="AK136" i="3"/>
  <c r="AK300" i="3"/>
  <c r="AK168" i="3"/>
  <c r="AK292" i="3"/>
  <c r="AK379" i="3"/>
  <c r="AK432" i="3"/>
  <c r="AK430" i="3"/>
  <c r="AK453" i="3"/>
  <c r="AK384" i="3"/>
  <c r="AK532" i="3"/>
  <c r="AK25" i="3"/>
  <c r="AK68" i="3"/>
  <c r="AK394" i="3"/>
  <c r="AK63" i="3"/>
  <c r="AK116" i="3"/>
  <c r="AK138" i="3"/>
  <c r="AK72" i="3"/>
  <c r="AK486" i="3"/>
  <c r="AK276" i="3"/>
  <c r="AK365" i="3"/>
  <c r="AK71" i="3"/>
  <c r="AK546" i="3"/>
  <c r="AK231" i="3"/>
  <c r="AK95" i="3"/>
  <c r="AK31" i="3"/>
  <c r="AK61" i="3"/>
  <c r="AK457" i="3"/>
  <c r="AK263" i="3"/>
  <c r="AK351" i="3"/>
  <c r="AK380" i="3"/>
  <c r="AK571" i="3"/>
  <c r="AK94" i="3"/>
  <c r="AK260" i="3"/>
  <c r="AK605" i="3"/>
  <c r="AK587" i="3"/>
  <c r="AK76" i="3"/>
  <c r="AK217" i="3"/>
  <c r="AK120" i="3"/>
  <c r="AK393" i="3"/>
  <c r="AK311" i="3"/>
  <c r="AK564" i="3"/>
  <c r="AK166" i="3"/>
  <c r="AK372" i="3"/>
  <c r="AK277" i="3"/>
  <c r="AK374" i="3"/>
  <c r="AK502" i="3"/>
  <c r="AK361" i="3"/>
  <c r="AK478" i="3"/>
  <c r="AK669" i="3"/>
  <c r="AK369" i="3"/>
  <c r="AK209" i="3"/>
  <c r="AK424" i="3"/>
  <c r="AK141" i="3"/>
  <c r="AK219" i="3"/>
  <c r="AK668" i="3"/>
  <c r="AK666" i="3"/>
  <c r="AK446" i="3"/>
  <c r="AK131" i="3"/>
  <c r="AK326" i="3"/>
  <c r="AK198" i="3"/>
  <c r="AK665" i="3"/>
  <c r="AK303" i="3"/>
  <c r="AK368" i="3"/>
  <c r="AK664" i="3"/>
  <c r="AK375" i="3"/>
  <c r="AK663" i="3"/>
  <c r="AK661" i="3"/>
  <c r="AK620" i="3"/>
  <c r="AK660" i="3"/>
  <c r="AK659" i="3"/>
  <c r="AK476" i="3"/>
  <c r="AK132" i="3"/>
  <c r="AK526" i="3"/>
  <c r="AK470" i="3"/>
  <c r="AK528" i="3"/>
  <c r="AK449" i="3"/>
  <c r="AK656" i="3"/>
  <c r="AK581" i="3"/>
  <c r="AK469" i="3"/>
  <c r="AK604" i="3"/>
  <c r="AK655" i="3"/>
  <c r="AK316" i="3"/>
  <c r="AK403" i="3"/>
  <c r="AK59" i="3"/>
  <c r="AK105" i="3"/>
  <c r="AK213" i="3"/>
  <c r="AK434" i="3"/>
  <c r="AK448" i="3"/>
  <c r="AK521" i="3"/>
  <c r="AK362" i="3"/>
  <c r="AK612" i="3"/>
  <c r="AK389" i="3"/>
  <c r="AK302" i="3"/>
  <c r="AK230" i="3"/>
  <c r="AK137" i="3"/>
  <c r="AK616" i="3"/>
  <c r="AK574" i="3"/>
  <c r="AK261" i="3"/>
  <c r="AK461" i="3"/>
  <c r="AK48" i="3"/>
  <c r="AK189" i="3"/>
  <c r="AK473" i="3"/>
  <c r="AK66" i="3"/>
  <c r="AK122" i="3"/>
  <c r="AK456" i="3"/>
  <c r="AK264" i="3"/>
  <c r="AK323" i="3"/>
  <c r="AK608" i="3"/>
  <c r="AK367" i="3"/>
  <c r="AK563" i="3"/>
  <c r="AK652" i="3"/>
  <c r="AK511" i="3"/>
  <c r="AK651" i="3"/>
  <c r="AK348" i="3"/>
  <c r="AK340" i="3"/>
  <c r="AK305" i="3"/>
  <c r="AK614" i="3"/>
  <c r="AK649" i="3"/>
  <c r="AK648" i="3"/>
  <c r="AK647" i="3"/>
  <c r="AK601" i="3"/>
  <c r="AK607" i="3"/>
  <c r="AK576" i="3"/>
  <c r="AK413" i="3"/>
  <c r="AK646" i="3"/>
  <c r="AK421" i="3"/>
  <c r="AK518" i="3"/>
  <c r="AK645" i="3"/>
  <c r="AK431" i="3"/>
  <c r="AK538" i="3"/>
  <c r="AK240" i="3"/>
  <c r="AK257" i="3"/>
  <c r="AK246" i="3"/>
  <c r="AK30" i="3"/>
  <c r="AK599" i="3"/>
  <c r="AK642" i="3"/>
  <c r="AK514" i="3"/>
  <c r="AK179" i="3"/>
  <c r="AK627" i="3"/>
  <c r="AK350" i="3"/>
  <c r="AK566" i="3"/>
  <c r="AK547" i="3"/>
  <c r="AK485" i="3"/>
  <c r="AK640" i="3"/>
  <c r="AK258" i="3"/>
  <c r="AK569" i="3"/>
  <c r="AK156" i="3"/>
  <c r="AK402" i="3"/>
  <c r="AK492" i="3"/>
  <c r="AK100" i="3"/>
  <c r="AK343" i="3"/>
  <c r="AK619" i="3"/>
  <c r="AK224" i="3"/>
  <c r="AK401" i="3"/>
  <c r="AK342" i="3"/>
  <c r="AK229" i="3"/>
  <c r="AK611" i="3"/>
  <c r="AK331" i="3"/>
  <c r="AK322" i="3"/>
  <c r="AK207" i="3"/>
  <c r="AK145" i="3"/>
  <c r="AK27" i="3"/>
  <c r="AK281" i="3"/>
  <c r="AK537" i="3"/>
  <c r="AK472" i="3"/>
  <c r="AK124" i="3"/>
  <c r="AK134" i="3"/>
  <c r="AK243" i="3"/>
  <c r="AK517" i="3"/>
  <c r="AK325" i="3"/>
  <c r="AK46" i="3"/>
  <c r="AK550" i="3"/>
  <c r="AK525" i="3"/>
  <c r="AK364" i="3"/>
  <c r="AK165" i="3"/>
  <c r="AK107" i="3"/>
  <c r="AK626" i="3"/>
  <c r="AK237" i="3"/>
  <c r="AK109" i="3"/>
  <c r="AK451" i="3"/>
  <c r="AK533" i="3"/>
  <c r="AK549" i="3"/>
  <c r="AK400" i="3"/>
  <c r="AK416" i="3"/>
  <c r="AK410" i="3"/>
  <c r="AK36" i="3"/>
  <c r="AK558" i="3"/>
  <c r="AK110" i="3"/>
  <c r="AK332" i="3"/>
  <c r="AK341" i="3"/>
  <c r="AK126" i="3"/>
  <c r="AK636" i="3"/>
  <c r="AK268" i="3"/>
  <c r="AK4" i="3"/>
  <c r="AK554" i="3"/>
  <c r="AK398" i="3"/>
  <c r="AK182" i="3"/>
  <c r="AK161" i="3"/>
  <c r="AK228" i="3"/>
  <c r="AK249" i="3"/>
  <c r="AK397" i="3"/>
  <c r="AK218" i="3"/>
  <c r="AK324" i="3"/>
  <c r="AK480" i="3"/>
  <c r="AK57" i="3"/>
  <c r="AK114" i="3"/>
  <c r="AK216" i="3"/>
  <c r="AK262" i="3"/>
  <c r="AK417" i="3"/>
  <c r="AK359" i="3"/>
  <c r="AK121" i="3"/>
  <c r="AK562" i="3"/>
  <c r="AK567" i="3"/>
  <c r="AK437" i="3"/>
  <c r="AK590" i="3"/>
  <c r="AK321" i="3"/>
  <c r="AK596" i="3"/>
  <c r="AK85" i="3"/>
  <c r="AK383" i="3"/>
  <c r="AK584" i="3"/>
  <c r="AK475" i="3"/>
  <c r="AK93" i="3"/>
  <c r="AK259" i="3"/>
  <c r="AK53" i="3"/>
  <c r="AK58" i="3"/>
  <c r="AK580" i="3"/>
  <c r="AK15" i="3"/>
  <c r="AK29" i="3"/>
  <c r="AK160" i="3"/>
  <c r="AK408" i="3"/>
  <c r="AK176" i="3"/>
  <c r="AK256" i="3"/>
  <c r="AK304" i="3"/>
  <c r="AK43" i="3"/>
  <c r="AK20" i="3"/>
  <c r="AK50" i="3"/>
  <c r="AK67" i="3"/>
  <c r="AK201" i="3"/>
  <c r="AK308" i="3"/>
  <c r="AK18" i="3"/>
  <c r="AK28" i="3"/>
  <c r="AK679" i="3"/>
  <c r="AK154" i="3"/>
  <c r="AK150" i="3"/>
  <c r="AK7" i="3"/>
  <c r="AK64" i="3"/>
  <c r="AK435" i="3"/>
  <c r="AK185" i="3"/>
  <c r="AK265" i="3"/>
  <c r="AK158" i="3"/>
  <c r="AK205" i="3"/>
  <c r="AK81" i="3"/>
  <c r="AK287" i="3"/>
  <c r="AK319" i="3"/>
  <c r="AK10" i="3"/>
  <c r="AK142" i="3"/>
  <c r="AK678" i="3"/>
  <c r="AK162" i="3"/>
  <c r="AK16" i="3"/>
  <c r="AK489" i="3"/>
  <c r="AK536" i="3"/>
  <c r="AK55" i="3"/>
  <c r="AK139" i="3"/>
  <c r="AK560" i="3"/>
  <c r="AK188" i="3"/>
  <c r="AK315" i="3"/>
  <c r="AK170" i="3"/>
  <c r="AK345" i="3"/>
  <c r="AK516" i="3"/>
  <c r="AK439" i="3"/>
  <c r="AK496" i="3"/>
  <c r="AK509" i="3"/>
  <c r="AK371" i="3"/>
  <c r="AK118" i="3"/>
  <c r="AK438" i="3"/>
  <c r="AK163" i="3"/>
  <c r="AK347" i="3"/>
  <c r="AK501" i="3"/>
  <c r="AK523" i="3"/>
  <c r="AK289" i="3"/>
  <c r="AK464" i="3"/>
  <c r="AK283" i="3"/>
  <c r="AK247" i="3"/>
  <c r="AK140" i="3"/>
  <c r="AK390" i="3"/>
  <c r="AK226" i="3"/>
  <c r="AK92" i="3"/>
  <c r="AK382" i="3"/>
  <c r="AK108" i="3"/>
  <c r="AK52" i="3"/>
  <c r="AK135" i="3"/>
  <c r="AK153" i="3"/>
  <c r="AK212" i="3"/>
  <c r="AK253" i="3"/>
  <c r="AK181" i="3"/>
  <c r="AK610" i="3"/>
  <c r="AK553" i="3"/>
  <c r="AK297" i="3"/>
  <c r="AK572" i="3"/>
  <c r="AK317" i="3"/>
  <c r="AK542" i="3"/>
  <c r="AK500" i="3"/>
  <c r="AK677" i="3"/>
  <c r="AK144" i="3"/>
  <c r="AK573" i="3"/>
  <c r="AK484" i="3"/>
  <c r="AK676" i="3"/>
  <c r="AK586" i="3"/>
  <c r="AK423" i="3"/>
  <c r="AK541" i="3"/>
  <c r="AK543" i="3"/>
  <c r="AK459" i="3"/>
  <c r="AK600" i="3"/>
  <c r="AK360" i="3"/>
  <c r="AK625" i="3"/>
  <c r="AK329" i="3"/>
  <c r="AK624" i="3"/>
  <c r="AK623" i="3"/>
  <c r="AK622" i="3"/>
  <c r="AK522" i="3"/>
  <c r="AK504" i="3"/>
  <c r="AK433" i="3"/>
  <c r="AK674" i="3"/>
  <c r="AK673" i="3"/>
  <c r="AK194" i="3"/>
  <c r="AK106" i="3"/>
  <c r="AK42" i="3"/>
  <c r="AK280" i="3"/>
  <c r="AK577" i="3"/>
  <c r="AK250" i="3"/>
  <c r="AK208" i="3"/>
  <c r="AK385" i="3"/>
  <c r="AK445" i="3"/>
  <c r="AK378" i="3"/>
  <c r="AK206" i="3"/>
  <c r="AK671" i="3"/>
  <c r="AK488" i="3"/>
  <c r="AK422" i="3"/>
  <c r="AK598" i="3"/>
  <c r="AK115" i="3"/>
  <c r="AK462" i="3"/>
  <c r="AK309" i="3"/>
  <c r="AK544" i="3"/>
  <c r="AK391" i="3"/>
  <c r="AK312" i="3"/>
  <c r="AK535" i="3"/>
  <c r="AK520" i="3"/>
  <c r="AK479" i="3"/>
  <c r="AK583" i="3"/>
  <c r="AK38" i="3"/>
  <c r="AK405" i="3"/>
  <c r="AK327" i="3"/>
  <c r="AK33" i="3"/>
  <c r="AK200" i="3"/>
  <c r="AK123" i="3"/>
  <c r="AK111" i="3"/>
  <c r="AK415" i="3"/>
  <c r="AK171" i="3"/>
  <c r="AK288" i="3"/>
  <c r="AK284" i="3"/>
  <c r="AK244" i="3"/>
  <c r="AK125" i="3"/>
  <c r="AK301" i="3"/>
  <c r="AK169" i="3"/>
  <c r="AK552" i="3"/>
  <c r="AK418" i="3"/>
  <c r="AK223" i="3"/>
  <c r="AK454" i="3"/>
  <c r="AK670" i="3"/>
  <c r="AK19" i="3"/>
  <c r="AK112" i="3"/>
  <c r="AK313" i="3"/>
  <c r="AK90" i="3"/>
  <c r="AK23" i="3"/>
  <c r="AK565" i="3"/>
  <c r="AK34" i="3"/>
  <c r="AK452" i="3"/>
  <c r="AK133" i="3"/>
  <c r="AK13" i="3"/>
  <c r="AK97" i="3"/>
  <c r="AK82" i="3"/>
  <c r="AK21" i="3"/>
  <c r="AK99" i="3"/>
  <c r="AK152" i="3"/>
  <c r="AK234" i="3"/>
  <c r="AK51" i="3"/>
  <c r="AK26" i="3"/>
  <c r="AK40" i="3"/>
  <c r="AK17" i="3"/>
  <c r="AK173" i="3"/>
  <c r="AK183" i="3"/>
  <c r="AK291" i="3"/>
  <c r="AK24" i="3"/>
  <c r="AK130" i="3"/>
  <c r="AK22" i="3"/>
  <c r="AK9" i="3"/>
  <c r="AK357" i="3"/>
  <c r="AK98" i="3"/>
  <c r="AK370" i="3"/>
  <c r="AK579" i="3"/>
  <c r="AK442" i="3"/>
  <c r="AK214" i="3"/>
  <c r="AK338" i="3"/>
  <c r="AK363" i="3"/>
  <c r="AK221" i="3"/>
  <c r="AK320" i="3"/>
  <c r="AK346" i="3"/>
  <c r="AK241" i="3"/>
  <c r="AK483" i="3"/>
  <c r="AK427" i="3"/>
  <c r="AK157" i="3"/>
  <c r="AK210" i="3"/>
  <c r="AK252" i="3"/>
  <c r="AK272" i="3"/>
  <c r="AK180" i="3"/>
  <c r="AK225" i="3"/>
  <c r="AK356" i="3"/>
  <c r="AK420" i="3"/>
  <c r="AK366" i="3"/>
  <c r="AK466" i="3"/>
  <c r="AK505" i="3"/>
  <c r="AK499" i="3"/>
  <c r="AK54" i="3"/>
  <c r="AK35" i="3"/>
  <c r="AK245" i="3"/>
  <c r="AK568" i="3"/>
  <c r="AK290" i="3"/>
  <c r="AK503" i="3"/>
  <c r="AK373" i="3"/>
  <c r="AK358" i="3"/>
  <c r="AK248" i="3"/>
  <c r="AK667" i="3"/>
  <c r="AK295" i="3"/>
  <c r="AK662" i="3"/>
  <c r="AK575" i="3"/>
  <c r="AK242" i="3"/>
  <c r="AK328" i="3"/>
  <c r="AK585" i="3"/>
  <c r="AK146" i="3"/>
  <c r="AK355" i="3"/>
  <c r="AK202" i="3"/>
  <c r="AK195" i="3"/>
  <c r="AK298" i="3"/>
  <c r="AK232" i="3"/>
  <c r="AK630" i="3"/>
  <c r="AK286" i="3"/>
  <c r="AK411" i="3"/>
  <c r="AK336" i="3"/>
  <c r="AK654" i="3"/>
  <c r="AK498" i="3"/>
  <c r="AK555" i="3"/>
  <c r="AK273" i="3"/>
  <c r="AK75" i="3"/>
  <c r="AK279" i="3"/>
  <c r="AK490" i="3"/>
  <c r="AK354" i="3"/>
  <c r="AK592" i="3"/>
  <c r="AK344" i="3"/>
  <c r="AK578" i="3"/>
  <c r="AK510" i="3"/>
  <c r="AK307" i="3"/>
  <c r="AK650" i="3"/>
  <c r="AK387" i="3"/>
  <c r="AK493" i="3"/>
  <c r="AK440" i="3"/>
  <c r="AK628" i="3"/>
  <c r="AK330" i="3"/>
  <c r="AK339" i="3"/>
  <c r="AK428" i="3"/>
  <c r="AK409" i="3"/>
  <c r="AK508" i="3"/>
  <c r="AK474" i="3"/>
  <c r="AK296" i="3"/>
  <c r="AK87" i="3"/>
  <c r="AK551" i="3"/>
  <c r="AK570" i="3"/>
  <c r="AK482" i="3"/>
  <c r="AK465" i="3"/>
  <c r="AK455" i="3"/>
  <c r="AK588" i="3"/>
  <c r="AK603" i="3"/>
  <c r="AK618" i="3"/>
  <c r="AK167" i="3"/>
  <c r="AK639" i="3"/>
  <c r="AK84" i="3"/>
  <c r="AK582" i="3"/>
  <c r="AK318" i="3"/>
  <c r="AK638" i="3"/>
  <c r="AK299" i="3"/>
  <c r="AK524" i="3"/>
  <c r="AK88" i="3"/>
  <c r="AK386" i="3"/>
  <c r="AK192" i="3"/>
  <c r="AK203" i="3"/>
  <c r="AK196" i="3"/>
  <c r="AK497" i="3"/>
  <c r="AK337" i="3"/>
  <c r="AK559" i="3"/>
  <c r="AK637" i="3"/>
  <c r="AK128" i="3"/>
  <c r="AK269" i="3"/>
  <c r="AK310" i="3"/>
  <c r="AK460" i="3"/>
  <c r="AK172" i="3"/>
  <c r="AK471" i="3"/>
  <c r="AK119" i="3"/>
  <c r="AK11" i="3"/>
  <c r="AK481" i="3"/>
  <c r="AK591" i="3"/>
  <c r="AK436" i="3"/>
  <c r="AK419" i="3"/>
  <c r="AK512" i="3"/>
  <c r="AK463" i="3"/>
  <c r="AK129" i="3"/>
  <c r="AC435" i="3"/>
  <c r="AC489" i="3"/>
  <c r="AC118" i="3"/>
  <c r="AC52" i="3"/>
  <c r="AC484" i="3"/>
  <c r="AC541" i="3"/>
  <c r="AC624" i="3"/>
  <c r="AC522" i="3"/>
  <c r="AC674" i="3"/>
  <c r="AC280" i="3"/>
  <c r="AC208" i="3"/>
  <c r="AC425" i="3"/>
  <c r="AC378" i="3"/>
  <c r="AC488" i="3"/>
  <c r="AC275" i="3"/>
  <c r="AC598" i="3"/>
  <c r="AC309" i="3"/>
  <c r="AC561" i="3"/>
  <c r="AC520" i="3"/>
  <c r="AC548" i="3"/>
  <c r="AC14" i="3"/>
  <c r="AC33" i="3"/>
  <c r="AC123" i="3"/>
  <c r="AC111" i="3"/>
  <c r="AC288" i="3"/>
  <c r="AC244" i="3"/>
  <c r="AC444" i="3"/>
  <c r="AC552" i="3"/>
  <c r="AC418" i="3"/>
  <c r="AC467" i="3"/>
  <c r="AC454" i="3"/>
  <c r="AC447" i="3"/>
  <c r="AC112" i="3"/>
  <c r="AC23" i="3"/>
  <c r="AC506" i="3"/>
  <c r="AC34" i="3"/>
  <c r="AC13" i="3"/>
  <c r="AC285" i="3"/>
  <c r="AC82" i="3"/>
  <c r="AC21" i="3"/>
  <c r="AC79" i="3"/>
  <c r="AC51" i="3"/>
  <c r="AC96" i="3"/>
  <c r="AC183" i="3"/>
  <c r="AC238" i="3"/>
  <c r="AC130" i="3"/>
  <c r="AC49" i="3"/>
  <c r="AC56" i="3"/>
  <c r="AC22" i="3"/>
  <c r="AC98" i="3"/>
  <c r="AC579" i="3"/>
  <c r="AC204" i="3"/>
  <c r="AC214" i="3"/>
  <c r="AC363" i="3"/>
  <c r="AC274" i="3"/>
  <c r="AC320" i="3"/>
  <c r="AC220" i="3"/>
  <c r="AC483" i="3"/>
  <c r="AC103" i="3"/>
  <c r="AC334" i="3"/>
  <c r="AC157" i="3"/>
  <c r="AC487" i="3"/>
  <c r="AC136" i="3"/>
  <c r="AC168" i="3"/>
  <c r="AC356" i="3"/>
  <c r="AC420" i="3"/>
  <c r="AC466" i="3"/>
  <c r="AC453" i="3"/>
  <c r="AC505" i="3"/>
  <c r="AC384" i="3"/>
  <c r="AC54" i="3"/>
  <c r="AC68" i="3"/>
  <c r="AC35" i="3"/>
  <c r="AC116" i="3"/>
  <c r="AC177" i="3"/>
  <c r="AC45" i="3"/>
  <c r="AC62" i="3"/>
  <c r="AC290" i="3"/>
  <c r="AC12" i="3"/>
  <c r="AC31" i="3"/>
  <c r="AC8" i="3"/>
  <c r="AC457" i="3"/>
  <c r="AC263" i="3"/>
  <c r="AC406" i="3"/>
  <c r="AC395" i="3"/>
  <c r="AC605" i="3"/>
  <c r="AC77" i="3"/>
  <c r="AC76" i="3"/>
  <c r="AC529" i="3"/>
  <c r="AC373" i="3"/>
  <c r="AC215" i="3"/>
  <c r="AC621" i="3"/>
  <c r="AC166" i="3"/>
  <c r="AC372" i="3"/>
  <c r="AC353" i="3"/>
  <c r="AC236" i="3"/>
  <c r="AC669" i="3"/>
  <c r="AC609" i="3"/>
  <c r="AC424" i="3"/>
  <c r="AC392" i="3"/>
  <c r="AC248" i="3"/>
  <c r="AC47" i="3"/>
  <c r="AC666" i="3"/>
  <c r="AC631" i="3"/>
  <c r="AC131" i="3"/>
  <c r="AC335" i="3"/>
  <c r="AC368" i="3"/>
  <c r="AC664" i="3"/>
  <c r="AC540" i="3"/>
  <c r="AC663" i="3"/>
  <c r="AC662" i="3"/>
  <c r="AC613" i="3"/>
  <c r="AC468" i="3"/>
  <c r="AC660" i="3"/>
  <c r="AC545" i="3"/>
  <c r="AC659" i="3"/>
  <c r="AC556" i="3"/>
  <c r="AC242" i="3"/>
  <c r="AC328" i="3"/>
  <c r="AC526" i="3"/>
  <c r="AC657" i="3"/>
  <c r="AC585" i="3"/>
  <c r="AC528" i="3"/>
  <c r="AC306" i="3"/>
  <c r="AC355" i="3"/>
  <c r="AC469" i="3"/>
  <c r="AC604" i="3"/>
  <c r="AC278" i="3"/>
  <c r="AC202" i="3"/>
  <c r="AC655" i="3"/>
  <c r="AC515" i="3"/>
  <c r="AC195" i="3"/>
  <c r="AC403" i="3"/>
  <c r="AC175" i="3"/>
  <c r="AC298" i="3"/>
  <c r="AC32" i="3"/>
  <c r="AC448" i="3"/>
  <c r="AC407" i="3"/>
  <c r="AC630" i="3"/>
  <c r="AC521" i="3"/>
  <c r="AC190" i="3"/>
  <c r="AC286" i="3"/>
  <c r="AC612" i="3"/>
  <c r="AC629" i="3"/>
  <c r="AC411" i="3"/>
  <c r="AC389" i="3"/>
  <c r="AC302" i="3"/>
  <c r="AC143" i="3"/>
  <c r="AC230" i="3"/>
  <c r="AC443" i="3"/>
  <c r="AC654" i="3"/>
  <c r="AC137" i="3"/>
  <c r="AC530" i="3"/>
  <c r="AC498" i="3"/>
  <c r="AC574" i="3"/>
  <c r="AC615" i="3"/>
  <c r="AC555" i="3"/>
  <c r="AC531" i="3"/>
  <c r="AC273" i="3"/>
  <c r="AC404" i="3"/>
  <c r="AC48" i="3"/>
  <c r="AC376" i="3"/>
  <c r="AC75" i="3"/>
  <c r="AC189" i="3"/>
  <c r="AC653" i="3"/>
  <c r="AC279" i="3"/>
  <c r="AC66" i="3"/>
  <c r="AC122" i="3"/>
  <c r="AC354" i="3"/>
  <c r="AC456" i="3"/>
  <c r="AC264" i="3"/>
  <c r="AC323" i="3"/>
  <c r="AC592" i="3"/>
  <c r="AC608" i="3"/>
  <c r="AC563" i="3"/>
  <c r="AC344" i="3"/>
  <c r="AC511" i="3"/>
  <c r="AC396" i="3"/>
  <c r="AC578" i="3"/>
  <c r="AC510" i="3"/>
  <c r="AC651" i="3"/>
  <c r="AC348" i="3"/>
  <c r="AC307" i="3"/>
  <c r="AC340" i="3"/>
  <c r="AC614" i="3"/>
  <c r="AC650" i="3"/>
  <c r="AC649" i="3"/>
  <c r="AC648" i="3"/>
  <c r="AC387" i="3"/>
  <c r="AC601" i="3"/>
  <c r="AC607" i="3"/>
  <c r="AC576" i="3"/>
  <c r="AC493" i="3"/>
  <c r="AC413" i="3"/>
  <c r="AC646" i="3"/>
  <c r="AC628" i="3"/>
  <c r="AC421" i="3"/>
  <c r="AC518" i="3"/>
  <c r="AC330" i="3"/>
  <c r="AC431" i="3"/>
  <c r="AC339" i="3"/>
  <c r="AC428" i="3"/>
  <c r="AC409" i="3"/>
  <c r="AC240" i="3"/>
  <c r="AC508" i="3"/>
  <c r="AC474" i="3"/>
  <c r="AC257" i="3"/>
  <c r="AC296" i="3"/>
  <c r="AC251" i="3"/>
  <c r="AC246" i="3"/>
  <c r="AC87" i="3"/>
  <c r="AC599" i="3"/>
  <c r="AC551" i="3"/>
  <c r="AC642" i="3"/>
  <c r="AC514" i="3"/>
  <c r="AC570" i="3"/>
  <c r="AC179" i="3"/>
  <c r="AC627" i="3"/>
  <c r="AC482" i="3"/>
  <c r="AC191" i="3"/>
  <c r="AC350" i="3"/>
  <c r="AC465" i="3"/>
  <c r="AC566" i="3"/>
  <c r="AC547" i="3"/>
  <c r="AC455" i="3"/>
  <c r="AC588" i="3"/>
  <c r="AC603" i="3"/>
  <c r="AC618" i="3"/>
  <c r="AC640" i="3"/>
  <c r="AC594" i="3"/>
  <c r="AC639" i="3"/>
  <c r="AC84" i="3"/>
  <c r="AC258" i="3"/>
  <c r="AC569" i="3"/>
  <c r="AC582" i="3"/>
  <c r="AC402" i="3"/>
  <c r="AC100" i="3"/>
  <c r="AC638" i="3"/>
  <c r="AC343" i="3"/>
  <c r="AC619" i="3"/>
  <c r="AC299" i="3"/>
  <c r="AC401" i="3"/>
  <c r="AC524" i="3"/>
  <c r="AC342" i="3"/>
  <c r="AC229" i="3"/>
  <c r="AC88" i="3"/>
  <c r="AC386" i="3"/>
  <c r="AC611" i="3"/>
  <c r="AC331" i="3"/>
  <c r="AC192" i="3"/>
  <c r="AC322" i="3"/>
  <c r="AC203" i="3"/>
  <c r="AC196" i="3"/>
  <c r="AC207" i="3"/>
  <c r="AC145" i="3"/>
  <c r="AC27" i="3"/>
  <c r="AC497" i="3"/>
  <c r="AC337" i="3"/>
  <c r="AC281" i="3"/>
  <c r="AC537" i="3"/>
  <c r="AC472" i="3"/>
  <c r="AC134" i="3"/>
  <c r="AC637" i="3"/>
  <c r="AC243" i="3"/>
  <c r="AC325" i="3"/>
  <c r="AC128" i="3"/>
  <c r="AC46" i="3"/>
  <c r="AC550" i="3"/>
  <c r="AC310" i="3"/>
  <c r="AC525" i="3"/>
  <c r="AC364" i="3"/>
  <c r="AC172" i="3"/>
  <c r="AC107" i="3"/>
  <c r="AC626" i="3"/>
  <c r="AC471" i="3"/>
  <c r="AC237" i="3"/>
  <c r="AC109" i="3"/>
  <c r="AC451" i="3"/>
  <c r="AC119" i="3"/>
  <c r="AC549" i="3"/>
  <c r="AC400" i="3"/>
  <c r="AC11" i="3"/>
  <c r="AC416" i="3"/>
  <c r="AC410" i="3"/>
  <c r="AC36" i="3"/>
  <c r="AC481" i="3"/>
  <c r="AC558" i="3"/>
  <c r="AC591" i="3"/>
  <c r="AC436" i="3"/>
  <c r="AC419" i="3"/>
  <c r="AC341" i="3"/>
  <c r="AC512" i="3"/>
  <c r="AC126" i="3"/>
  <c r="AC268" i="3"/>
  <c r="AC463" i="3"/>
  <c r="AC4" i="3"/>
  <c r="AC554" i="3"/>
  <c r="AC398" i="3"/>
  <c r="AC182" i="3"/>
  <c r="AC161" i="3"/>
  <c r="AC228" i="3"/>
  <c r="AC249" i="3"/>
  <c r="AC397" i="3"/>
  <c r="AC218" i="3"/>
  <c r="AC324" i="3"/>
  <c r="AC480" i="3"/>
  <c r="AC57" i="3"/>
  <c r="AC114" i="3"/>
  <c r="AC216" i="3"/>
  <c r="AC262" i="3"/>
  <c r="AC417" i="3"/>
  <c r="AC359" i="3"/>
  <c r="AC121" i="3"/>
  <c r="AC562" i="3"/>
  <c r="AC567" i="3"/>
  <c r="AC437" i="3"/>
  <c r="AC590" i="3"/>
  <c r="AC321" i="3"/>
  <c r="AC596" i="3"/>
  <c r="AC85" i="3"/>
  <c r="AC383" i="3"/>
  <c r="AC584" i="3"/>
  <c r="AC475" i="3"/>
  <c r="AC93" i="3"/>
  <c r="AC259" i="3"/>
  <c r="AC53" i="3"/>
  <c r="AC58" i="3"/>
  <c r="AC580" i="3"/>
  <c r="AC15" i="3"/>
  <c r="AC29" i="3"/>
  <c r="AC160" i="3"/>
  <c r="AC408" i="3"/>
  <c r="AC176" i="3"/>
  <c r="AC256" i="3"/>
  <c r="AC304" i="3"/>
  <c r="AC43" i="3"/>
  <c r="AC20" i="3"/>
  <c r="AC50" i="3"/>
  <c r="AC67" i="3"/>
  <c r="AC201" i="3"/>
  <c r="AC308" i="3"/>
  <c r="AC18" i="3"/>
  <c r="AC28" i="3"/>
  <c r="AC679" i="3"/>
  <c r="AC154" i="3"/>
  <c r="AC150" i="3"/>
  <c r="AC64" i="3"/>
  <c r="AC185" i="3"/>
  <c r="AC158" i="3"/>
  <c r="AC205" i="3"/>
  <c r="AC81" i="3"/>
  <c r="AC147" i="3"/>
  <c r="AC319" i="3"/>
  <c r="AC10" i="3"/>
  <c r="AC142" i="3"/>
  <c r="AC678" i="3"/>
  <c r="AC162" i="3"/>
  <c r="AC16" i="3"/>
  <c r="AC536" i="3"/>
  <c r="AC117" i="3"/>
  <c r="AC55" i="3"/>
  <c r="AC139" i="3"/>
  <c r="AC188" i="3"/>
  <c r="AC315" i="3"/>
  <c r="AC170" i="3"/>
  <c r="AC516" i="3"/>
  <c r="AC439" i="3"/>
  <c r="AC496" i="3"/>
  <c r="AC371" i="3"/>
  <c r="AC438" i="3"/>
  <c r="AC347" i="3"/>
  <c r="AC501" i="3"/>
  <c r="AC523" i="3"/>
  <c r="AC464" i="3"/>
  <c r="AC283" i="3"/>
  <c r="AC247" i="3"/>
  <c r="AC390" i="3"/>
  <c r="AC226" i="3"/>
  <c r="AC92" i="3"/>
  <c r="AC108" i="3"/>
  <c r="AC135" i="3"/>
  <c r="AC212" i="3"/>
  <c r="AC253" i="3"/>
  <c r="AC181" i="3"/>
  <c r="AC553" i="3"/>
  <c r="AC297" i="3"/>
  <c r="AC572" i="3"/>
  <c r="AC542" i="3"/>
  <c r="AC500" i="3"/>
  <c r="AC677" i="3"/>
  <c r="AC573" i="3"/>
  <c r="AC676" i="3"/>
  <c r="AC423" i="3"/>
  <c r="AC543" i="3"/>
  <c r="AC600" i="3"/>
  <c r="AC360" i="3"/>
  <c r="AC625" i="3"/>
  <c r="AC329" i="3"/>
  <c r="AC623" i="3"/>
  <c r="AC622" i="3"/>
  <c r="AC504" i="3"/>
  <c r="AC433" i="3"/>
  <c r="AC673" i="3"/>
  <c r="AC194" i="3"/>
  <c r="AC106" i="3"/>
  <c r="AC42" i="3"/>
  <c r="AC539" i="3"/>
  <c r="AC577" i="3"/>
  <c r="AC507" i="3"/>
  <c r="AC250" i="3"/>
  <c r="AC385" i="3"/>
  <c r="AC445" i="3"/>
  <c r="AC206" i="3"/>
  <c r="AC589" i="3"/>
  <c r="AC671" i="3"/>
  <c r="AC422" i="3"/>
  <c r="AC174" i="3"/>
  <c r="AC115" i="3"/>
  <c r="AC164" i="3"/>
  <c r="AC462" i="3"/>
  <c r="AC544" i="3"/>
  <c r="AC391" i="3"/>
  <c r="AC312" i="3"/>
  <c r="AC535" i="3"/>
  <c r="AC239" i="3"/>
  <c r="AC479" i="3"/>
  <c r="AC583" i="3"/>
  <c r="AC352" i="3"/>
  <c r="AC38" i="3"/>
  <c r="AC405" i="3"/>
  <c r="AC327" i="3"/>
  <c r="AC200" i="3"/>
  <c r="AC73" i="3"/>
  <c r="AC415" i="3"/>
  <c r="AC450" i="3"/>
  <c r="AC171" i="3"/>
  <c r="AC284" i="3"/>
  <c r="AC414" i="3"/>
  <c r="AC617" i="3"/>
  <c r="AC125" i="3"/>
  <c r="AC301" i="3"/>
  <c r="AC227" i="3"/>
  <c r="AC80" i="3"/>
  <c r="AC19" i="3"/>
  <c r="AC178" i="3"/>
  <c r="AC90" i="3"/>
  <c r="AC452" i="3"/>
  <c r="AC197" i="3"/>
  <c r="AC60" i="3"/>
  <c r="AC458" i="3"/>
  <c r="AC152" i="3"/>
  <c r="AC234" i="3"/>
  <c r="AC381" i="3"/>
  <c r="AC26" i="3"/>
  <c r="AC40" i="3"/>
  <c r="AC102" i="3"/>
  <c r="AC17" i="3"/>
  <c r="AC173" i="3"/>
  <c r="AC159" i="3"/>
  <c r="AC291" i="3"/>
  <c r="AC24" i="3"/>
  <c r="AC70" i="3"/>
  <c r="AC113" i="3"/>
  <c r="AC9" i="3"/>
  <c r="AC101" i="3"/>
  <c r="AC267" i="3"/>
  <c r="AC293" i="3"/>
  <c r="AC370" i="3"/>
  <c r="AC442" i="3"/>
  <c r="AC270" i="3"/>
  <c r="AC155" i="3"/>
  <c r="AC221" i="3"/>
  <c r="AC271" i="3"/>
  <c r="AC346" i="3"/>
  <c r="AC210" i="3"/>
  <c r="AC91" i="3"/>
  <c r="AC252" i="3"/>
  <c r="AC41" i="3"/>
  <c r="AC89" i="3"/>
  <c r="AC69" i="3"/>
  <c r="AC225" i="3"/>
  <c r="AC292" i="3"/>
  <c r="AC366" i="3"/>
  <c r="AC430" i="3"/>
  <c r="AC499" i="3"/>
  <c r="AC25" i="3"/>
  <c r="AC394" i="3"/>
  <c r="AC63" i="3"/>
  <c r="AC245" i="3"/>
  <c r="AC138" i="3"/>
  <c r="AC72" i="3"/>
  <c r="AC486" i="3"/>
  <c r="AC276" i="3"/>
  <c r="AC365" i="3"/>
  <c r="AC546" i="3"/>
  <c r="AC568" i="3"/>
  <c r="AC231" i="3"/>
  <c r="AC95" i="3"/>
  <c r="AC61" i="3"/>
  <c r="AC351" i="3"/>
  <c r="AC380" i="3"/>
  <c r="AC571" i="3"/>
  <c r="AC94" i="3"/>
  <c r="AC260" i="3"/>
  <c r="AC587" i="3"/>
  <c r="AC503" i="3"/>
  <c r="AC217" i="3"/>
  <c r="AC120" i="3"/>
  <c r="AC393" i="3"/>
  <c r="AC311" i="3"/>
  <c r="AC564" i="3"/>
  <c r="AC358" i="3"/>
  <c r="AC277" i="3"/>
  <c r="AC374" i="3"/>
  <c r="AC478" i="3"/>
  <c r="AC369" i="3"/>
  <c r="AC209" i="3"/>
  <c r="AC141" i="3"/>
  <c r="AC219" i="3"/>
  <c r="AC668" i="3"/>
  <c r="AC667" i="3"/>
  <c r="AC446" i="3"/>
  <c r="AC326" i="3"/>
  <c r="AC266" i="3"/>
  <c r="AC198" i="3"/>
  <c r="AC665" i="3"/>
  <c r="AC303" i="3"/>
  <c r="AC295" i="3"/>
  <c r="AC375" i="3"/>
  <c r="AC661" i="3"/>
  <c r="AC595" i="3"/>
  <c r="AC620" i="3"/>
  <c r="AC527" i="3"/>
  <c r="AC575" i="3"/>
  <c r="AC658" i="3"/>
  <c r="AC476" i="3"/>
  <c r="AC132" i="3"/>
  <c r="AC377" i="3"/>
  <c r="AC449" i="3"/>
  <c r="AC146" i="3"/>
  <c r="AC656" i="3"/>
  <c r="AC581" i="3"/>
  <c r="AC127" i="3"/>
  <c r="AC316" i="3"/>
  <c r="AC59" i="3"/>
  <c r="AC105" i="3"/>
  <c r="AC213" i="3"/>
  <c r="AC232" i="3"/>
  <c r="AC434" i="3"/>
  <c r="AC362" i="3"/>
  <c r="AC336" i="3"/>
  <c r="AC235" i="3"/>
  <c r="AC261" i="3"/>
  <c r="AC473" i="3"/>
  <c r="AC367" i="3"/>
  <c r="AC652" i="3"/>
  <c r="AC647" i="3"/>
  <c r="AC440" i="3"/>
  <c r="AC645" i="3"/>
  <c r="AC184" i="3"/>
  <c r="AC538" i="3"/>
  <c r="AC30" i="3"/>
  <c r="AC485" i="3"/>
  <c r="AC167" i="3"/>
  <c r="AC156" i="3"/>
  <c r="AC318" i="3"/>
  <c r="AC492" i="3"/>
  <c r="AC224" i="3"/>
  <c r="AC333" i="3"/>
  <c r="AC559" i="3"/>
  <c r="AC124" i="3"/>
  <c r="AC517" i="3"/>
  <c r="AC165" i="3"/>
  <c r="AC533" i="3"/>
  <c r="AC110" i="3"/>
  <c r="AC332" i="3"/>
  <c r="AC129" i="3"/>
  <c r="U74" i="3"/>
  <c r="U37" i="3"/>
  <c r="U188" i="3"/>
  <c r="U345" i="3"/>
  <c r="U212" i="3"/>
  <c r="U610" i="3"/>
  <c r="U542" i="3"/>
  <c r="U573" i="3"/>
  <c r="U484" i="3"/>
  <c r="U423" i="3"/>
  <c r="U459" i="3"/>
  <c r="U329" i="3"/>
  <c r="U522" i="3"/>
  <c r="U433" i="3"/>
  <c r="U672" i="3"/>
  <c r="U194" i="3"/>
  <c r="U539" i="3"/>
  <c r="U280" i="3"/>
  <c r="U507" i="3"/>
  <c r="U378" i="3"/>
  <c r="U422" i="3"/>
  <c r="U275" i="3"/>
  <c r="U544" i="3"/>
  <c r="U312" i="3"/>
  <c r="U352" i="3"/>
  <c r="U405" i="3"/>
  <c r="U111" i="3"/>
  <c r="U415" i="3"/>
  <c r="U284" i="3"/>
  <c r="U125" i="3"/>
  <c r="U444" i="3"/>
  <c r="U227" i="3"/>
  <c r="U418" i="3"/>
  <c r="U467" i="3"/>
  <c r="U670" i="3"/>
  <c r="U313" i="3"/>
  <c r="U90" i="3"/>
  <c r="U23" i="3"/>
  <c r="U565" i="3"/>
  <c r="U34" i="3"/>
  <c r="U133" i="3"/>
  <c r="U197" i="3"/>
  <c r="U21" i="3"/>
  <c r="U99" i="3"/>
  <c r="U79" i="3"/>
  <c r="U234" i="3"/>
  <c r="U381" i="3"/>
  <c r="U51" i="3"/>
  <c r="U40" i="3"/>
  <c r="U96" i="3"/>
  <c r="U183" i="3"/>
  <c r="U291" i="3"/>
  <c r="U70" i="3"/>
  <c r="U238" i="3"/>
  <c r="U49" i="3"/>
  <c r="U56" i="3"/>
  <c r="U357" i="3"/>
  <c r="U267" i="3"/>
  <c r="U293" i="3"/>
  <c r="U442" i="3"/>
  <c r="U270" i="3"/>
  <c r="U204" i="3"/>
  <c r="U155" i="3"/>
  <c r="U338" i="3"/>
  <c r="U363" i="3"/>
  <c r="U274" i="3"/>
  <c r="U221" i="3"/>
  <c r="U271" i="3"/>
  <c r="U429" i="3"/>
  <c r="U346" i="3"/>
  <c r="U220" i="3"/>
  <c r="U427" i="3"/>
  <c r="U210" i="3"/>
  <c r="U252" i="3"/>
  <c r="U272" i="3"/>
  <c r="U41" i="3"/>
  <c r="U89" i="3"/>
  <c r="U69" i="3"/>
  <c r="U136" i="3"/>
  <c r="U180" i="3"/>
  <c r="U300" i="3"/>
  <c r="U168" i="3"/>
  <c r="U356" i="3"/>
  <c r="U420" i="3"/>
  <c r="U366" i="3"/>
  <c r="U379" i="3"/>
  <c r="U430" i="3"/>
  <c r="U453" i="3"/>
  <c r="U384" i="3"/>
  <c r="U68" i="3"/>
  <c r="U394" i="3"/>
  <c r="U63" i="3"/>
  <c r="U245" i="3"/>
  <c r="U138" i="3"/>
  <c r="U72" i="3"/>
  <c r="U276" i="3"/>
  <c r="U71" i="3"/>
  <c r="U546" i="3"/>
  <c r="U568" i="3"/>
  <c r="U231" i="3"/>
  <c r="U95" i="3"/>
  <c r="U31" i="3"/>
  <c r="U457" i="3"/>
  <c r="U263" i="3"/>
  <c r="U351" i="3"/>
  <c r="U94" i="3"/>
  <c r="U260" i="3"/>
  <c r="U503" i="3"/>
  <c r="U76" i="3"/>
  <c r="U217" i="3"/>
  <c r="U120" i="3"/>
  <c r="U393" i="3"/>
  <c r="U564" i="3"/>
  <c r="U166" i="3"/>
  <c r="U358" i="3"/>
  <c r="U277" i="3"/>
  <c r="U374" i="3"/>
  <c r="U502" i="3"/>
  <c r="U478" i="3"/>
  <c r="U669" i="3"/>
  <c r="U369" i="3"/>
  <c r="U141" i="3"/>
  <c r="U219" i="3"/>
  <c r="U667" i="3"/>
  <c r="U666" i="3"/>
  <c r="U446" i="3"/>
  <c r="U131" i="3"/>
  <c r="U326" i="3"/>
  <c r="U198" i="3"/>
  <c r="U303" i="3"/>
  <c r="U368" i="3"/>
  <c r="U295" i="3"/>
  <c r="U375" i="3"/>
  <c r="U663" i="3"/>
  <c r="U662" i="3"/>
  <c r="U661" i="3"/>
  <c r="U595" i="3"/>
  <c r="U620" i="3"/>
  <c r="U659" i="3"/>
  <c r="U527" i="3"/>
  <c r="U575" i="3"/>
  <c r="U658" i="3"/>
  <c r="U556" i="3"/>
  <c r="U476" i="3"/>
  <c r="U377" i="3"/>
  <c r="U526" i="3"/>
  <c r="U470" i="3"/>
  <c r="U657" i="3"/>
  <c r="U528" i="3"/>
  <c r="U306" i="3"/>
  <c r="U146" i="3"/>
  <c r="U656" i="3"/>
  <c r="U581" i="3"/>
  <c r="U127" i="3"/>
  <c r="U355" i="3"/>
  <c r="U469" i="3"/>
  <c r="U604" i="3"/>
  <c r="U278" i="3"/>
  <c r="U655" i="3"/>
  <c r="U316" i="3"/>
  <c r="U515" i="3"/>
  <c r="U403" i="3"/>
  <c r="U175" i="3"/>
  <c r="U105" i="3"/>
  <c r="U32" i="3"/>
  <c r="U434" i="3"/>
  <c r="U448" i="3"/>
  <c r="U521" i="3"/>
  <c r="U362" i="3"/>
  <c r="U190" i="3"/>
  <c r="U148" i="3"/>
  <c r="U629" i="3"/>
  <c r="U411" i="3"/>
  <c r="U389" i="3"/>
  <c r="U302" i="3"/>
  <c r="U143" i="3"/>
  <c r="U336" i="3"/>
  <c r="U495" i="3"/>
  <c r="U443" i="3"/>
  <c r="U137" i="3"/>
  <c r="U530" i="3"/>
  <c r="U235" i="3"/>
  <c r="U261" i="3"/>
  <c r="U531" i="3"/>
  <c r="U404" i="3"/>
  <c r="U376" i="3"/>
  <c r="U189" i="3"/>
  <c r="U473" i="3"/>
  <c r="U653" i="3"/>
  <c r="U66" i="3"/>
  <c r="U122" i="3"/>
  <c r="U354" i="3"/>
  <c r="U456" i="3"/>
  <c r="U323" i="3"/>
  <c r="U592" i="3"/>
  <c r="U608" i="3"/>
  <c r="U563" i="3"/>
  <c r="U652" i="3"/>
  <c r="U511" i="3"/>
  <c r="U396" i="3"/>
  <c r="U510" i="3"/>
  <c r="U340" i="3"/>
  <c r="U614" i="3"/>
  <c r="U649" i="3"/>
  <c r="U647" i="3"/>
  <c r="U387" i="3"/>
  <c r="U601" i="3"/>
  <c r="U576" i="3"/>
  <c r="U413" i="3"/>
  <c r="U646" i="3"/>
  <c r="U193" i="3"/>
  <c r="U518" i="3"/>
  <c r="U645" i="3"/>
  <c r="U431" i="3"/>
  <c r="U184" i="3"/>
  <c r="U513" i="3"/>
  <c r="U428" i="3"/>
  <c r="U538" i="3"/>
  <c r="U282" i="3"/>
  <c r="U240" i="3"/>
  <c r="U508" i="3"/>
  <c r="U474" i="3"/>
  <c r="U644" i="3"/>
  <c r="U257" i="3"/>
  <c r="U251" i="3"/>
  <c r="U246" i="3"/>
  <c r="U30" i="3"/>
  <c r="U599" i="3"/>
  <c r="U642" i="3"/>
  <c r="U514" i="3"/>
  <c r="U179" i="3"/>
  <c r="U627" i="3"/>
  <c r="U350" i="3"/>
  <c r="U566" i="3"/>
  <c r="U547" i="3"/>
  <c r="U485" i="3"/>
  <c r="U588" i="3"/>
  <c r="U618" i="3"/>
  <c r="U640" i="3"/>
  <c r="U594" i="3"/>
  <c r="U639" i="3"/>
  <c r="U258" i="3"/>
  <c r="U569" i="3"/>
  <c r="U156" i="3"/>
  <c r="U402" i="3"/>
  <c r="U318" i="3"/>
  <c r="U492" i="3"/>
  <c r="U100" i="3"/>
  <c r="U638" i="3"/>
  <c r="U343" i="3"/>
  <c r="U602" i="3"/>
  <c r="U619" i="3"/>
  <c r="U224" i="3"/>
  <c r="U593" i="3"/>
  <c r="U401" i="3"/>
  <c r="U524" i="3"/>
  <c r="U342" i="3"/>
  <c r="U233" i="3"/>
  <c r="U229" i="3"/>
  <c r="U88" i="3"/>
  <c r="U611" i="3"/>
  <c r="U331" i="3"/>
  <c r="U192" i="3"/>
  <c r="U322" i="3"/>
  <c r="U203" i="3"/>
  <c r="U196" i="3"/>
  <c r="U207" i="3"/>
  <c r="U27" i="3"/>
  <c r="U337" i="3"/>
  <c r="U537" i="3"/>
  <c r="U559" i="3"/>
  <c r="U472" i="3"/>
  <c r="U134" i="3"/>
  <c r="U243" i="3"/>
  <c r="U325" i="3"/>
  <c r="U46" i="3"/>
  <c r="U269" i="3"/>
  <c r="U525" i="3"/>
  <c r="U460" i="3"/>
  <c r="U172" i="3"/>
  <c r="U237" i="3"/>
  <c r="U451" i="3"/>
  <c r="U119" i="3"/>
  <c r="U533" i="3"/>
  <c r="U400" i="3"/>
  <c r="U416" i="3"/>
  <c r="U36" i="3"/>
  <c r="U591" i="3"/>
  <c r="U436" i="3"/>
  <c r="U419" i="3"/>
  <c r="U341" i="3"/>
  <c r="U126" i="3"/>
  <c r="U636" i="3"/>
  <c r="U268" i="3"/>
  <c r="U590" i="3"/>
  <c r="U562" i="3"/>
  <c r="U417" i="3"/>
  <c r="U324" i="3"/>
  <c r="U249" i="3"/>
  <c r="U182" i="3"/>
  <c r="U398" i="3"/>
  <c r="U191" i="3"/>
  <c r="U554" i="3"/>
  <c r="U161" i="3"/>
  <c r="U228" i="3"/>
  <c r="U397" i="3"/>
  <c r="U218" i="3"/>
  <c r="U480" i="3"/>
  <c r="U57" i="3"/>
  <c r="U114" i="3"/>
  <c r="U216" i="3"/>
  <c r="U262" i="3"/>
  <c r="U359" i="3"/>
  <c r="U121" i="3"/>
  <c r="U567" i="3"/>
  <c r="U437" i="3"/>
  <c r="U321" i="3"/>
  <c r="U596" i="3"/>
  <c r="U85" i="3"/>
  <c r="U383" i="3"/>
  <c r="U584" i="3"/>
  <c r="U475" i="3"/>
  <c r="U93" i="3"/>
  <c r="U259" i="3"/>
  <c r="U53" i="3"/>
  <c r="U58" i="3"/>
  <c r="U580" i="3"/>
  <c r="U15" i="3"/>
  <c r="U29" i="3"/>
  <c r="U160" i="3"/>
  <c r="U408" i="3"/>
  <c r="U176" i="3"/>
  <c r="U256" i="3"/>
  <c r="U304" i="3"/>
  <c r="U43" i="3"/>
  <c r="U20" i="3"/>
  <c r="U50" i="3"/>
  <c r="U308" i="3"/>
  <c r="U18" i="3"/>
  <c r="U39" i="3"/>
  <c r="U679" i="3"/>
  <c r="U154" i="3"/>
  <c r="U7" i="3"/>
  <c r="U64" i="3"/>
  <c r="U435" i="3"/>
  <c r="U265" i="3"/>
  <c r="U158" i="3"/>
  <c r="U205" i="3"/>
  <c r="U287" i="3"/>
  <c r="U147" i="3"/>
  <c r="U319" i="3"/>
  <c r="U142" i="3"/>
  <c r="U678" i="3"/>
  <c r="U65" i="3"/>
  <c r="U16" i="3"/>
  <c r="U489" i="3"/>
  <c r="U149" i="3"/>
  <c r="U117" i="3"/>
  <c r="U55" i="3"/>
  <c r="U560" i="3"/>
  <c r="U315" i="3"/>
  <c r="U516" i="3"/>
  <c r="U439" i="3"/>
  <c r="U509" i="3"/>
  <c r="U371" i="3"/>
  <c r="U118" i="3"/>
  <c r="U163" i="3"/>
  <c r="U347" i="3"/>
  <c r="U501" i="3"/>
  <c r="U289" i="3"/>
  <c r="U283" i="3"/>
  <c r="U247" i="3"/>
  <c r="U140" i="3"/>
  <c r="U390" i="3"/>
  <c r="U226" i="3"/>
  <c r="U382" i="3"/>
  <c r="U108" i="3"/>
  <c r="U52" i="3"/>
  <c r="U153" i="3"/>
  <c r="U253" i="3"/>
  <c r="U553" i="3"/>
  <c r="U297" i="3"/>
  <c r="U317" i="3"/>
  <c r="U500" i="3"/>
  <c r="U144" i="3"/>
  <c r="U586" i="3"/>
  <c r="U541" i="3"/>
  <c r="U600" i="3"/>
  <c r="U360" i="3"/>
  <c r="U494" i="3"/>
  <c r="U624" i="3"/>
  <c r="U675" i="3"/>
  <c r="U622" i="3"/>
  <c r="U557" i="3"/>
  <c r="U674" i="3"/>
  <c r="U106" i="3"/>
  <c r="U42" i="3"/>
  <c r="U151" i="3"/>
  <c r="U250" i="3"/>
  <c r="U208" i="3"/>
  <c r="U385" i="3"/>
  <c r="U425" i="3"/>
  <c r="U206" i="3"/>
  <c r="U589" i="3"/>
  <c r="U488" i="3"/>
  <c r="U598" i="3"/>
  <c r="U115" i="3"/>
  <c r="U164" i="3"/>
  <c r="U309" i="3"/>
  <c r="U561" i="3"/>
  <c r="U535" i="3"/>
  <c r="U239" i="3"/>
  <c r="U479" i="3"/>
  <c r="U583" i="3"/>
  <c r="U38" i="3"/>
  <c r="U14" i="3"/>
  <c r="U33" i="3"/>
  <c r="U200" i="3"/>
  <c r="U73" i="3"/>
  <c r="U450" i="3"/>
  <c r="U288" i="3"/>
  <c r="U414" i="3"/>
  <c r="U244" i="3"/>
  <c r="U632" i="3"/>
  <c r="U301" i="3"/>
  <c r="U169" i="3"/>
  <c r="U552" i="3"/>
  <c r="U223" i="3"/>
  <c r="U80" i="3"/>
  <c r="U454" i="3"/>
  <c r="U447" i="3"/>
  <c r="U19" i="3"/>
  <c r="U112" i="3"/>
  <c r="U178" i="3"/>
  <c r="U506" i="3"/>
  <c r="U452" i="3"/>
  <c r="U60" i="3"/>
  <c r="U13" i="3"/>
  <c r="U97" i="3"/>
  <c r="U285" i="3"/>
  <c r="U82" i="3"/>
  <c r="U458" i="3"/>
  <c r="U152" i="3"/>
  <c r="U26" i="3"/>
  <c r="U102" i="3"/>
  <c r="U17" i="3"/>
  <c r="U173" i="3"/>
  <c r="U159" i="3"/>
  <c r="U24" i="3"/>
  <c r="U130" i="3"/>
  <c r="U113" i="3"/>
  <c r="U22" i="3"/>
  <c r="U9" i="3"/>
  <c r="U101" i="3"/>
  <c r="U98" i="3"/>
  <c r="U370" i="3"/>
  <c r="U579" i="3"/>
  <c r="U214" i="3"/>
  <c r="U320" i="3"/>
  <c r="U241" i="3"/>
  <c r="U483" i="3"/>
  <c r="U103" i="3"/>
  <c r="U334" i="3"/>
  <c r="U157" i="3"/>
  <c r="U91" i="3"/>
  <c r="U388" i="3"/>
  <c r="U487" i="3"/>
  <c r="U225" i="3"/>
  <c r="U292" i="3"/>
  <c r="U466" i="3"/>
  <c r="U432" i="3"/>
  <c r="U505" i="3"/>
  <c r="U499" i="3"/>
  <c r="U54" i="3"/>
  <c r="U25" i="3"/>
  <c r="U35" i="3"/>
  <c r="U177" i="3"/>
  <c r="U486" i="3"/>
  <c r="U365" i="3"/>
  <c r="U61" i="3"/>
  <c r="U380" i="3"/>
  <c r="U571" i="3"/>
  <c r="U587" i="3"/>
  <c r="U373" i="3"/>
  <c r="U311" i="3"/>
  <c r="U361" i="3"/>
  <c r="U209" i="3"/>
  <c r="U424" i="3"/>
  <c r="U668" i="3"/>
  <c r="U665" i="3"/>
  <c r="U613" i="3"/>
  <c r="U468" i="3"/>
  <c r="U545" i="3"/>
  <c r="U242" i="3"/>
  <c r="U328" i="3"/>
  <c r="U585" i="3"/>
  <c r="U449" i="3"/>
  <c r="U202" i="3"/>
  <c r="U195" i="3"/>
  <c r="U298" i="3"/>
  <c r="U232" i="3"/>
  <c r="U407" i="3"/>
  <c r="U630" i="3"/>
  <c r="U286" i="3"/>
  <c r="U654" i="3"/>
  <c r="U498" i="3"/>
  <c r="U615" i="3"/>
  <c r="U555" i="3"/>
  <c r="U273" i="3"/>
  <c r="U75" i="3"/>
  <c r="U279" i="3"/>
  <c r="U490" i="3"/>
  <c r="U344" i="3"/>
  <c r="U578" i="3"/>
  <c r="U307" i="3"/>
  <c r="U650" i="3"/>
  <c r="U493" i="3"/>
  <c r="U628" i="3"/>
  <c r="U421" i="3"/>
  <c r="U330" i="3"/>
  <c r="U339" i="3"/>
  <c r="U409" i="3"/>
  <c r="U296" i="3"/>
  <c r="U87" i="3"/>
  <c r="U551" i="3"/>
  <c r="U570" i="3"/>
  <c r="U482" i="3"/>
  <c r="U465" i="3"/>
  <c r="U455" i="3"/>
  <c r="U603" i="3"/>
  <c r="U167" i="3"/>
  <c r="U84" i="3"/>
  <c r="U582" i="3"/>
  <c r="U299" i="3"/>
  <c r="U497" i="3"/>
  <c r="U637" i="3"/>
  <c r="U128" i="3"/>
  <c r="U310" i="3"/>
  <c r="U471" i="3"/>
  <c r="U11" i="3"/>
  <c r="U481" i="3"/>
  <c r="U512" i="3"/>
  <c r="U463" i="3"/>
  <c r="U129" i="3"/>
  <c r="M554" i="3"/>
  <c r="M398" i="3"/>
  <c r="M161" i="3"/>
  <c r="M228" i="3"/>
  <c r="M397" i="3"/>
  <c r="M218" i="3"/>
  <c r="M324" i="3"/>
  <c r="M480" i="3"/>
  <c r="M57" i="3"/>
  <c r="M216" i="3"/>
  <c r="M262" i="3"/>
  <c r="M417" i="3"/>
  <c r="M359" i="3"/>
  <c r="M121" i="3"/>
  <c r="M562" i="3"/>
  <c r="M567" i="3"/>
  <c r="M437" i="3"/>
  <c r="M590" i="3"/>
  <c r="M321" i="3"/>
  <c r="M596" i="3"/>
  <c r="M85" i="3"/>
  <c r="M383" i="3"/>
  <c r="M584" i="3"/>
  <c r="M475" i="3"/>
  <c r="M93" i="3"/>
  <c r="M259" i="3"/>
  <c r="M53" i="3"/>
  <c r="M58" i="3"/>
  <c r="M580" i="3"/>
  <c r="M15" i="3"/>
  <c r="M29" i="3"/>
  <c r="M160" i="3"/>
  <c r="M408" i="3"/>
  <c r="M176" i="3"/>
  <c r="M256" i="3"/>
  <c r="M304" i="3"/>
  <c r="M43" i="3"/>
  <c r="M20" i="3"/>
  <c r="M50" i="3"/>
  <c r="M201" i="3"/>
  <c r="M74" i="3"/>
  <c r="M308" i="3"/>
  <c r="M28" i="3"/>
  <c r="M39" i="3"/>
  <c r="M150" i="3"/>
  <c r="M7" i="3"/>
  <c r="M64" i="3"/>
  <c r="M185" i="3"/>
  <c r="M265" i="3"/>
  <c r="M81" i="3"/>
  <c r="M147" i="3"/>
  <c r="M10" i="3"/>
  <c r="M37" i="3"/>
  <c r="M142" i="3"/>
  <c r="M162" i="3"/>
  <c r="M65" i="3"/>
  <c r="M16" i="3"/>
  <c r="M536" i="3"/>
  <c r="M149" i="3"/>
  <c r="M117" i="3"/>
  <c r="M139" i="3"/>
  <c r="M560" i="3"/>
  <c r="M170" i="3"/>
  <c r="M345" i="3"/>
  <c r="M496" i="3"/>
  <c r="M509" i="3"/>
  <c r="M438" i="3"/>
  <c r="M163" i="3"/>
  <c r="M347" i="3"/>
  <c r="M523" i="3"/>
  <c r="M289" i="3"/>
  <c r="M247" i="3"/>
  <c r="M390" i="3"/>
  <c r="M226" i="3"/>
  <c r="M92" i="3"/>
  <c r="M108" i="3"/>
  <c r="M52" i="3"/>
  <c r="M135" i="3"/>
  <c r="M212" i="3"/>
  <c r="M253" i="3"/>
  <c r="M181" i="3"/>
  <c r="M553" i="3"/>
  <c r="M297" i="3"/>
  <c r="M572" i="3"/>
  <c r="M542" i="3"/>
  <c r="M500" i="3"/>
  <c r="M677" i="3"/>
  <c r="M573" i="3"/>
  <c r="M484" i="3"/>
  <c r="M676" i="3"/>
  <c r="M423" i="3"/>
  <c r="M541" i="3"/>
  <c r="M543" i="3"/>
  <c r="M600" i="3"/>
  <c r="M360" i="3"/>
  <c r="M625" i="3"/>
  <c r="M329" i="3"/>
  <c r="M624" i="3"/>
  <c r="M623" i="3"/>
  <c r="M622" i="3"/>
  <c r="M522" i="3"/>
  <c r="M504" i="3"/>
  <c r="M433" i="3"/>
  <c r="M674" i="3"/>
  <c r="M673" i="3"/>
  <c r="M194" i="3"/>
  <c r="M106" i="3"/>
  <c r="M42" i="3"/>
  <c r="M539" i="3"/>
  <c r="M280" i="3"/>
  <c r="M250" i="3"/>
  <c r="M208" i="3"/>
  <c r="M385" i="3"/>
  <c r="M445" i="3"/>
  <c r="M378" i="3"/>
  <c r="M206" i="3"/>
  <c r="M671" i="3"/>
  <c r="M488" i="3"/>
  <c r="M422" i="3"/>
  <c r="M174" i="3"/>
  <c r="M598" i="3"/>
  <c r="M115" i="3"/>
  <c r="M462" i="3"/>
  <c r="M309" i="3"/>
  <c r="M544" i="3"/>
  <c r="M391" i="3"/>
  <c r="M312" i="3"/>
  <c r="M535" i="3"/>
  <c r="M520" i="3"/>
  <c r="M479" i="3"/>
  <c r="M583" i="3"/>
  <c r="M548" i="3"/>
  <c r="M38" i="3"/>
  <c r="M405" i="3"/>
  <c r="M327" i="3"/>
  <c r="M33" i="3"/>
  <c r="M200" i="3"/>
  <c r="M123" i="3"/>
  <c r="M111" i="3"/>
  <c r="M415" i="3"/>
  <c r="M171" i="3"/>
  <c r="M288" i="3"/>
  <c r="M284" i="3"/>
  <c r="M617" i="3"/>
  <c r="M244" i="3"/>
  <c r="M125" i="3"/>
  <c r="M444" i="3"/>
  <c r="M301" i="3"/>
  <c r="M169" i="3"/>
  <c r="M227" i="3"/>
  <c r="M467" i="3"/>
  <c r="M454" i="3"/>
  <c r="M670" i="3"/>
  <c r="M19" i="3"/>
  <c r="M112" i="3"/>
  <c r="M23" i="3"/>
  <c r="M565" i="3"/>
  <c r="M34" i="3"/>
  <c r="M452" i="3"/>
  <c r="M13" i="3"/>
  <c r="M97" i="3"/>
  <c r="M82" i="3"/>
  <c r="M21" i="3"/>
  <c r="M99" i="3"/>
  <c r="M79" i="3"/>
  <c r="M234" i="3"/>
  <c r="M51" i="3"/>
  <c r="M26" i="3"/>
  <c r="M17" i="3"/>
  <c r="M291" i="3"/>
  <c r="M24" i="3"/>
  <c r="M238" i="3"/>
  <c r="M130" i="3"/>
  <c r="M113" i="3"/>
  <c r="M56" i="3"/>
  <c r="M22" i="3"/>
  <c r="M98" i="3"/>
  <c r="M579" i="3"/>
  <c r="M442" i="3"/>
  <c r="M204" i="3"/>
  <c r="M214" i="3"/>
  <c r="M155" i="3"/>
  <c r="M363" i="3"/>
  <c r="M274" i="3"/>
  <c r="M221" i="3"/>
  <c r="M429" i="3"/>
  <c r="M320" i="3"/>
  <c r="M241" i="3"/>
  <c r="M483" i="3"/>
  <c r="M334" i="3"/>
  <c r="M210" i="3"/>
  <c r="M388" i="3"/>
  <c r="M252" i="3"/>
  <c r="M89" i="3"/>
  <c r="M487" i="3"/>
  <c r="M180" i="3"/>
  <c r="M300" i="3"/>
  <c r="M356" i="3"/>
  <c r="M420" i="3"/>
  <c r="M379" i="3"/>
  <c r="M432" i="3"/>
  <c r="M453" i="3"/>
  <c r="M505" i="3"/>
  <c r="M384" i="3"/>
  <c r="M532" i="3"/>
  <c r="M68" i="3"/>
  <c r="M394" i="3"/>
  <c r="M116" i="3"/>
  <c r="M177" i="3"/>
  <c r="M138" i="3"/>
  <c r="M486" i="3"/>
  <c r="M45" i="3"/>
  <c r="M71" i="3"/>
  <c r="M62" i="3"/>
  <c r="M290" i="3"/>
  <c r="M31" i="3"/>
  <c r="M8" i="3"/>
  <c r="M263" i="3"/>
  <c r="M406" i="3"/>
  <c r="M571" i="3"/>
  <c r="M395" i="3"/>
  <c r="M94" i="3"/>
  <c r="M605" i="3"/>
  <c r="M77" i="3"/>
  <c r="M76" i="3"/>
  <c r="M529" i="3"/>
  <c r="M373" i="3"/>
  <c r="M215" i="3"/>
  <c r="M564" i="3"/>
  <c r="M621" i="3"/>
  <c r="M166" i="3"/>
  <c r="M372" i="3"/>
  <c r="M353" i="3"/>
  <c r="M502" i="3"/>
  <c r="M236" i="3"/>
  <c r="M669" i="3"/>
  <c r="M609" i="3"/>
  <c r="M369" i="3"/>
  <c r="M424" i="3"/>
  <c r="M392" i="3"/>
  <c r="M141" i="3"/>
  <c r="M248" i="3"/>
  <c r="M47" i="3"/>
  <c r="M668" i="3"/>
  <c r="M666" i="3"/>
  <c r="M631" i="3"/>
  <c r="M326" i="3"/>
  <c r="M266" i="3"/>
  <c r="M198" i="3"/>
  <c r="M303" i="3"/>
  <c r="M335" i="3"/>
  <c r="M368" i="3"/>
  <c r="M664" i="3"/>
  <c r="M540" i="3"/>
  <c r="M375" i="3"/>
  <c r="M662" i="3"/>
  <c r="M613" i="3"/>
  <c r="M620" i="3"/>
  <c r="M468" i="3"/>
  <c r="M659" i="3"/>
  <c r="M527" i="3"/>
  <c r="M575" i="3"/>
  <c r="M556" i="3"/>
  <c r="M242" i="3"/>
  <c r="M132" i="3"/>
  <c r="M377" i="3"/>
  <c r="M328" i="3"/>
  <c r="M657" i="3"/>
  <c r="M528" i="3"/>
  <c r="M449" i="3"/>
  <c r="M306" i="3"/>
  <c r="M581" i="3"/>
  <c r="M604" i="3"/>
  <c r="M278" i="3"/>
  <c r="M655" i="3"/>
  <c r="M316" i="3"/>
  <c r="M515" i="3"/>
  <c r="M403" i="3"/>
  <c r="M59" i="3"/>
  <c r="M175" i="3"/>
  <c r="M213" i="3"/>
  <c r="M448" i="3"/>
  <c r="M407" i="3"/>
  <c r="M521" i="3"/>
  <c r="M362" i="3"/>
  <c r="M190" i="3"/>
  <c r="M148" i="3"/>
  <c r="M612" i="3"/>
  <c r="M629" i="3"/>
  <c r="M389" i="3"/>
  <c r="M302" i="3"/>
  <c r="M230" i="3"/>
  <c r="M443" i="3"/>
  <c r="M137" i="3"/>
  <c r="M616" i="3"/>
  <c r="M530" i="3"/>
  <c r="M235" i="3"/>
  <c r="M574" i="3"/>
  <c r="M615" i="3"/>
  <c r="M461" i="3"/>
  <c r="M48" i="3"/>
  <c r="M376" i="3"/>
  <c r="M189" i="3"/>
  <c r="M473" i="3"/>
  <c r="M653" i="3"/>
  <c r="M66" i="3"/>
  <c r="M490" i="3"/>
  <c r="M122" i="3"/>
  <c r="M456" i="3"/>
  <c r="M323" i="3"/>
  <c r="M367" i="3"/>
  <c r="M563" i="3"/>
  <c r="M652" i="3"/>
  <c r="M396" i="3"/>
  <c r="M510" i="3"/>
  <c r="M651" i="3"/>
  <c r="M348" i="3"/>
  <c r="M340" i="3"/>
  <c r="M614" i="3"/>
  <c r="M648" i="3"/>
  <c r="M647" i="3"/>
  <c r="M607" i="3"/>
  <c r="M576" i="3"/>
  <c r="M413" i="3"/>
  <c r="M440" i="3"/>
  <c r="M646" i="3"/>
  <c r="M421" i="3"/>
  <c r="M193" i="3"/>
  <c r="M518" i="3"/>
  <c r="M255" i="3"/>
  <c r="M431" i="3"/>
  <c r="M184" i="3"/>
  <c r="M428" i="3"/>
  <c r="M409" i="3"/>
  <c r="M538" i="3"/>
  <c r="M282" i="3"/>
  <c r="M508" i="3"/>
  <c r="M474" i="3"/>
  <c r="M257" i="3"/>
  <c r="M296" i="3"/>
  <c r="M426" i="3"/>
  <c r="M87" i="3"/>
  <c r="M643" i="3"/>
  <c r="M551" i="3"/>
  <c r="M642" i="3"/>
  <c r="M519" i="3"/>
  <c r="M570" i="3"/>
  <c r="M179" i="3"/>
  <c r="M441" i="3"/>
  <c r="M482" i="3"/>
  <c r="M191" i="3"/>
  <c r="M187" i="3"/>
  <c r="M566" i="3"/>
  <c r="M597" i="3"/>
  <c r="M455" i="3"/>
  <c r="M606" i="3"/>
  <c r="M603" i="3"/>
  <c r="M641" i="3"/>
  <c r="M167" i="3"/>
  <c r="M594" i="3"/>
  <c r="M477" i="3"/>
  <c r="M258" i="3"/>
  <c r="M199" i="3"/>
  <c r="M582" i="3"/>
  <c r="M222" i="3"/>
  <c r="M318" i="3"/>
  <c r="M211" i="3"/>
  <c r="M638" i="3"/>
  <c r="M343" i="3"/>
  <c r="M602" i="3"/>
  <c r="M224" i="3"/>
  <c r="M593" i="3"/>
  <c r="M524" i="3"/>
  <c r="M233" i="3"/>
  <c r="M88" i="3"/>
  <c r="M611" i="3"/>
  <c r="M192" i="3"/>
  <c r="M333" i="3"/>
  <c r="M322" i="3"/>
  <c r="M207" i="3"/>
  <c r="M145" i="3"/>
  <c r="M497" i="3"/>
  <c r="M281" i="3"/>
  <c r="M559" i="3"/>
  <c r="M124" i="3"/>
  <c r="M637" i="3"/>
  <c r="M243" i="3"/>
  <c r="M517" i="3"/>
  <c r="M410" i="3"/>
  <c r="M332" i="3"/>
  <c r="M46" i="3"/>
  <c r="M550" i="3"/>
  <c r="M310" i="3"/>
  <c r="M525" i="3"/>
  <c r="M460" i="3"/>
  <c r="M364" i="3"/>
  <c r="M172" i="3"/>
  <c r="M165" i="3"/>
  <c r="M626" i="3"/>
  <c r="M471" i="3"/>
  <c r="M237" i="3"/>
  <c r="M109" i="3"/>
  <c r="M451" i="3"/>
  <c r="M119" i="3"/>
  <c r="M533" i="3"/>
  <c r="M400" i="3"/>
  <c r="M11" i="3"/>
  <c r="M416" i="3"/>
  <c r="M36" i="3"/>
  <c r="M481" i="3"/>
  <c r="M558" i="3"/>
  <c r="M436" i="3"/>
  <c r="M419" i="3"/>
  <c r="M512" i="3"/>
  <c r="M126" i="3"/>
  <c r="M463" i="3"/>
  <c r="M129" i="3"/>
  <c r="D606" i="8"/>
  <c r="D602" i="8"/>
  <c r="D581" i="8"/>
  <c r="D577" i="8"/>
  <c r="D565" i="8"/>
  <c r="D289" i="8"/>
  <c r="D285" i="8"/>
  <c r="D277" i="8"/>
  <c r="D269" i="8"/>
  <c r="D261" i="8"/>
  <c r="D257" i="8"/>
  <c r="D253" i="8"/>
  <c r="D249" i="8"/>
  <c r="D245" i="8"/>
  <c r="H581" i="8"/>
  <c r="H573" i="8"/>
  <c r="H565" i="8"/>
  <c r="H289" i="8"/>
  <c r="H285" i="8"/>
  <c r="H281" i="8"/>
  <c r="H277" i="8"/>
  <c r="H273" i="8"/>
  <c r="H269" i="8"/>
  <c r="H265" i="8"/>
  <c r="H261" i="8"/>
  <c r="H257" i="8"/>
  <c r="H253" i="8"/>
  <c r="H249" i="8"/>
  <c r="H245" i="8"/>
  <c r="G12" i="8"/>
  <c r="B673" i="8"/>
  <c r="B656" i="8"/>
  <c r="D679" i="8"/>
  <c r="D667" i="8"/>
  <c r="D647" i="8"/>
  <c r="F676" i="8"/>
  <c r="F672" i="8"/>
  <c r="F668" i="8"/>
  <c r="F641" i="8"/>
  <c r="F637" i="8"/>
  <c r="H674" i="8"/>
  <c r="H679" i="8"/>
  <c r="H666" i="8"/>
  <c r="C671" i="8"/>
  <c r="E677" i="8"/>
  <c r="E675" i="8"/>
  <c r="E664" i="8"/>
  <c r="E639" i="8"/>
  <c r="E651" i="8"/>
  <c r="G677" i="8"/>
  <c r="D638" i="8"/>
  <c r="E641" i="8"/>
  <c r="D639" i="8"/>
  <c r="E640" i="8"/>
  <c r="D643" i="8"/>
  <c r="E637" i="8"/>
  <c r="D642" i="8"/>
  <c r="D654" i="8"/>
  <c r="D646" i="8"/>
  <c r="G649" i="8"/>
  <c r="D651" i="8"/>
  <c r="F645" i="8"/>
  <c r="D655" i="8"/>
  <c r="D650" i="8"/>
  <c r="E656" i="8"/>
  <c r="F657" i="8"/>
  <c r="B661" i="8"/>
  <c r="F661" i="8"/>
  <c r="B665" i="8"/>
  <c r="C667" i="8"/>
  <c r="F665" i="8"/>
  <c r="B664" i="8"/>
  <c r="G673" i="8"/>
  <c r="H667" i="8"/>
  <c r="D670" i="8"/>
  <c r="H670" i="8"/>
  <c r="E674" i="8"/>
  <c r="E673" i="8"/>
  <c r="D675" i="8"/>
  <c r="F677" i="8"/>
  <c r="E678" i="8"/>
  <c r="E679" i="8"/>
  <c r="M341" i="3"/>
  <c r="M240" i="3"/>
  <c r="M434" i="3"/>
  <c r="M470" i="3"/>
  <c r="M446" i="3"/>
  <c r="M35" i="3"/>
  <c r="M225" i="3"/>
  <c r="M427" i="3"/>
  <c r="M96" i="3"/>
  <c r="M418" i="3"/>
  <c r="M158" i="3"/>
  <c r="M591" i="3"/>
  <c r="M4" i="3"/>
  <c r="O591" i="3"/>
  <c r="C591" i="3"/>
  <c r="M495" i="3"/>
  <c r="O419" i="3"/>
  <c r="C419" i="3"/>
  <c r="M636" i="3"/>
  <c r="O636" i="3"/>
  <c r="C636" i="3"/>
  <c r="M110" i="3"/>
  <c r="O110" i="3"/>
  <c r="C110" i="3"/>
  <c r="M549" i="3"/>
  <c r="O549" i="3"/>
  <c r="C549" i="3"/>
  <c r="M107" i="3"/>
  <c r="O107" i="3"/>
  <c r="C107" i="3"/>
  <c r="M269" i="3"/>
  <c r="O269" i="3"/>
  <c r="C269" i="3"/>
  <c r="O566" i="3"/>
  <c r="C566" i="3"/>
  <c r="M246" i="3"/>
  <c r="M645" i="3"/>
  <c r="O645" i="3"/>
  <c r="C645" i="3"/>
  <c r="M649" i="3"/>
  <c r="O649" i="3"/>
  <c r="C649" i="3"/>
  <c r="M264" i="3"/>
  <c r="O264" i="3"/>
  <c r="C264" i="3"/>
  <c r="M261" i="3"/>
  <c r="O261" i="3"/>
  <c r="C261" i="3"/>
  <c r="M105" i="3"/>
  <c r="O105" i="3"/>
  <c r="C105" i="3"/>
  <c r="M656" i="3"/>
  <c r="O656" i="3"/>
  <c r="C656" i="3"/>
  <c r="O132" i="3"/>
  <c r="C132" i="3"/>
  <c r="M660" i="3"/>
  <c r="O660" i="3"/>
  <c r="C660" i="3"/>
  <c r="M661" i="3"/>
  <c r="O661" i="3"/>
  <c r="C661" i="3"/>
  <c r="M393" i="3"/>
  <c r="O393" i="3"/>
  <c r="C393" i="3"/>
  <c r="M217" i="3"/>
  <c r="O217" i="3"/>
  <c r="C217" i="3"/>
  <c r="O532" i="3"/>
  <c r="C532" i="3"/>
  <c r="M292" i="3"/>
  <c r="O292" i="3"/>
  <c r="C292" i="3"/>
  <c r="M157" i="3"/>
  <c r="O157" i="3"/>
  <c r="C157" i="3"/>
  <c r="M9" i="3"/>
  <c r="O9" i="3"/>
  <c r="C9" i="3"/>
  <c r="O51" i="3"/>
  <c r="C51" i="3"/>
  <c r="M268" i="3"/>
  <c r="O268" i="3"/>
  <c r="C268" i="3"/>
  <c r="O638" i="3"/>
  <c r="C638" i="3"/>
  <c r="M305" i="3"/>
  <c r="O305" i="3"/>
  <c r="C305" i="3"/>
  <c r="M404" i="3"/>
  <c r="O404" i="3"/>
  <c r="C404" i="3"/>
  <c r="O629" i="3"/>
  <c r="C629" i="3"/>
  <c r="M469" i="3"/>
  <c r="O469" i="3"/>
  <c r="C469" i="3"/>
  <c r="M128" i="3"/>
  <c r="O128" i="3"/>
  <c r="C128" i="3"/>
  <c r="M337" i="3"/>
  <c r="M196" i="3"/>
  <c r="O196" i="3"/>
  <c r="C196" i="3"/>
  <c r="M342" i="3"/>
  <c r="M299" i="3"/>
  <c r="O299" i="3"/>
  <c r="C299" i="3"/>
  <c r="M156" i="3"/>
  <c r="M84" i="3"/>
  <c r="O84" i="3"/>
  <c r="C84" i="3"/>
  <c r="M485" i="3"/>
  <c r="M465" i="3"/>
  <c r="O465" i="3"/>
  <c r="C465" i="3"/>
  <c r="M30" i="3"/>
  <c r="O30" i="3"/>
  <c r="C30" i="3"/>
  <c r="M513" i="3"/>
  <c r="O513" i="3"/>
  <c r="C513" i="3"/>
  <c r="O607" i="3"/>
  <c r="C607" i="3"/>
  <c r="M608" i="3"/>
  <c r="O608" i="3"/>
  <c r="C608" i="3"/>
  <c r="M531" i="3"/>
  <c r="O531" i="3"/>
  <c r="C531" i="3"/>
  <c r="M143" i="3"/>
  <c r="O143" i="3"/>
  <c r="C143" i="3"/>
  <c r="M32" i="3"/>
  <c r="O32" i="3"/>
  <c r="C32" i="3"/>
  <c r="M127" i="3"/>
  <c r="O127" i="3"/>
  <c r="C127" i="3"/>
  <c r="M476" i="3"/>
  <c r="O141" i="3"/>
  <c r="C141" i="3"/>
  <c r="O94" i="3"/>
  <c r="C94" i="3"/>
  <c r="M351" i="3"/>
  <c r="O351" i="3"/>
  <c r="C351" i="3"/>
  <c r="M466" i="3"/>
  <c r="O466" i="3"/>
  <c r="C466" i="3"/>
  <c r="O155" i="3"/>
  <c r="C155" i="3"/>
  <c r="M40" i="3"/>
  <c r="O40" i="3"/>
  <c r="C40" i="3"/>
  <c r="O99" i="3"/>
  <c r="C99" i="3"/>
  <c r="M552" i="3"/>
  <c r="O347" i="3"/>
  <c r="C347" i="3"/>
  <c r="M371" i="3"/>
  <c r="O371" i="3"/>
  <c r="C371" i="3"/>
  <c r="O481" i="3"/>
  <c r="C481" i="3"/>
  <c r="M472" i="3"/>
  <c r="M386" i="3"/>
  <c r="M492" i="3"/>
  <c r="M618" i="3"/>
  <c r="O551" i="3"/>
  <c r="C551" i="3"/>
  <c r="M251" i="3"/>
  <c r="O251" i="3"/>
  <c r="C251" i="3"/>
  <c r="O538" i="3"/>
  <c r="C538" i="3"/>
  <c r="M601" i="3"/>
  <c r="O601" i="3"/>
  <c r="C601" i="3"/>
  <c r="O651" i="3"/>
  <c r="C651" i="3"/>
  <c r="M511" i="3"/>
  <c r="O511" i="3"/>
  <c r="C511" i="3"/>
  <c r="O530" i="3"/>
  <c r="C530" i="3"/>
  <c r="O190" i="3"/>
  <c r="C190" i="3"/>
  <c r="O515" i="3"/>
  <c r="C515" i="3"/>
  <c r="O328" i="3"/>
  <c r="C328" i="3"/>
  <c r="O368" i="3"/>
  <c r="C368" i="3"/>
  <c r="O369" i="3"/>
  <c r="C369" i="3"/>
  <c r="M361" i="3"/>
  <c r="O361" i="3"/>
  <c r="C361" i="3"/>
  <c r="M12" i="3"/>
  <c r="O12" i="3"/>
  <c r="C12" i="3"/>
  <c r="O138" i="3"/>
  <c r="C138" i="3"/>
  <c r="M63" i="3"/>
  <c r="O63" i="3"/>
  <c r="C63" i="3"/>
  <c r="M25" i="3"/>
  <c r="M499" i="3"/>
  <c r="M69" i="3"/>
  <c r="O69" i="3"/>
  <c r="C69" i="3"/>
  <c r="M357" i="3"/>
  <c r="O357" i="3"/>
  <c r="C357" i="3"/>
  <c r="O113" i="3"/>
  <c r="C113" i="3"/>
  <c r="O79" i="3"/>
  <c r="C79" i="3"/>
  <c r="O523" i="3"/>
  <c r="C523" i="3"/>
  <c r="O324" i="3"/>
  <c r="C324" i="3"/>
  <c r="M249" i="3"/>
  <c r="O249" i="3"/>
  <c r="C249" i="3"/>
  <c r="U410" i="3"/>
  <c r="U549" i="3"/>
  <c r="U281" i="3"/>
  <c r="U145" i="3"/>
  <c r="U441" i="3"/>
  <c r="U519" i="3"/>
  <c r="U643" i="3"/>
  <c r="U426" i="3"/>
  <c r="U255" i="3"/>
  <c r="U440" i="3"/>
  <c r="U607" i="3"/>
  <c r="U648" i="3"/>
  <c r="U305" i="3"/>
  <c r="U651" i="3"/>
  <c r="U367" i="3"/>
  <c r="U264" i="3"/>
  <c r="U48" i="3"/>
  <c r="U461" i="3"/>
  <c r="U574" i="3"/>
  <c r="U616" i="3"/>
  <c r="U230" i="3"/>
  <c r="U612" i="3"/>
  <c r="M287" i="3"/>
  <c r="O287" i="3"/>
  <c r="C287" i="3"/>
  <c r="O64" i="3"/>
  <c r="C64" i="3"/>
  <c r="M61" i="3"/>
  <c r="O61" i="3"/>
  <c r="C61" i="3"/>
  <c r="M546" i="3"/>
  <c r="O546" i="3"/>
  <c r="C546" i="3"/>
  <c r="O394" i="3"/>
  <c r="C394" i="3"/>
  <c r="M272" i="3"/>
  <c r="O272" i="3"/>
  <c r="C272" i="3"/>
  <c r="M346" i="3"/>
  <c r="O346" i="3"/>
  <c r="C346" i="3"/>
  <c r="M370" i="3"/>
  <c r="O370" i="3"/>
  <c r="C370" i="3"/>
  <c r="M267" i="3"/>
  <c r="O267" i="3"/>
  <c r="C267" i="3"/>
  <c r="M183" i="3"/>
  <c r="O183" i="3"/>
  <c r="C183" i="3"/>
  <c r="M173" i="3"/>
  <c r="O173" i="3"/>
  <c r="C173" i="3"/>
  <c r="M152" i="3"/>
  <c r="O152" i="3"/>
  <c r="C152" i="3"/>
  <c r="M60" i="3"/>
  <c r="O60" i="3"/>
  <c r="C60" i="3"/>
  <c r="M133" i="3"/>
  <c r="O133" i="3"/>
  <c r="C133" i="3"/>
  <c r="M90" i="3"/>
  <c r="O90" i="3"/>
  <c r="C90" i="3"/>
  <c r="M313" i="3"/>
  <c r="O313" i="3"/>
  <c r="C313" i="3"/>
  <c r="M151" i="3"/>
  <c r="M464" i="3"/>
  <c r="O464" i="3"/>
  <c r="C464" i="3"/>
  <c r="M516" i="3"/>
  <c r="O516" i="3"/>
  <c r="C516" i="3"/>
  <c r="M188" i="3"/>
  <c r="O188" i="3"/>
  <c r="C188" i="3"/>
  <c r="M679" i="3"/>
  <c r="O679" i="3"/>
  <c r="C679" i="3"/>
  <c r="M182" i="3"/>
  <c r="O182" i="3"/>
  <c r="C182" i="3"/>
  <c r="O191" i="3"/>
  <c r="C191" i="3"/>
  <c r="O409" i="3"/>
  <c r="C409" i="3"/>
  <c r="O648" i="3"/>
  <c r="C648" i="3"/>
  <c r="O367" i="3"/>
  <c r="C367" i="3"/>
  <c r="O376" i="3"/>
  <c r="C376" i="3"/>
  <c r="O443" i="3"/>
  <c r="C443" i="3"/>
  <c r="O407" i="3"/>
  <c r="C407" i="3"/>
  <c r="O278" i="3"/>
  <c r="C278" i="3"/>
  <c r="O377" i="3"/>
  <c r="C377" i="3"/>
  <c r="O242" i="3"/>
  <c r="C242" i="3"/>
  <c r="O375" i="3"/>
  <c r="C375" i="3"/>
  <c r="O668" i="3"/>
  <c r="C668" i="3"/>
  <c r="M277" i="3"/>
  <c r="O277" i="3"/>
  <c r="C277" i="3"/>
  <c r="M587" i="3"/>
  <c r="O587" i="3"/>
  <c r="C587" i="3"/>
  <c r="M231" i="3"/>
  <c r="O231" i="3"/>
  <c r="C231" i="3"/>
  <c r="M276" i="3"/>
  <c r="O276" i="3"/>
  <c r="C276" i="3"/>
  <c r="O68" i="3"/>
  <c r="C68" i="3"/>
  <c r="M54" i="3"/>
  <c r="O54" i="3"/>
  <c r="C54" i="3"/>
  <c r="O505" i="3"/>
  <c r="C505" i="3"/>
  <c r="O432" i="3"/>
  <c r="C432" i="3"/>
  <c r="O420" i="3"/>
  <c r="C420" i="3"/>
  <c r="O300" i="3"/>
  <c r="C300" i="3"/>
  <c r="O210" i="3"/>
  <c r="C210" i="3"/>
  <c r="O221" i="3"/>
  <c r="C221" i="3"/>
  <c r="O442" i="3"/>
  <c r="C442" i="3"/>
  <c r="O24" i="3"/>
  <c r="C24" i="3"/>
  <c r="O97" i="3"/>
  <c r="C97" i="3"/>
  <c r="O565" i="3"/>
  <c r="C565" i="3"/>
  <c r="O670" i="3"/>
  <c r="C670" i="3"/>
  <c r="M223" i="3"/>
  <c r="O223" i="3"/>
  <c r="C223" i="3"/>
  <c r="O16" i="3"/>
  <c r="C16" i="3"/>
  <c r="O308" i="3"/>
  <c r="C308" i="3"/>
  <c r="O50" i="3"/>
  <c r="C50" i="3"/>
  <c r="M114" i="3"/>
  <c r="O114" i="3"/>
  <c r="C114" i="3"/>
  <c r="U626" i="3"/>
  <c r="U364" i="3"/>
  <c r="U664" i="3"/>
  <c r="U248" i="3"/>
  <c r="U372" i="3"/>
  <c r="U605" i="3"/>
  <c r="U290" i="3"/>
  <c r="U116" i="3"/>
  <c r="U532" i="3"/>
  <c r="U213" i="3"/>
  <c r="U59" i="3"/>
  <c r="U132" i="3"/>
  <c r="AC636" i="3"/>
  <c r="AC460" i="3"/>
  <c r="AC269" i="3"/>
  <c r="AC193" i="3"/>
  <c r="AC305" i="3"/>
  <c r="AC490" i="3"/>
  <c r="AC461" i="3"/>
  <c r="AK594" i="3"/>
  <c r="AK191" i="3"/>
  <c r="AK251" i="3"/>
  <c r="AK184" i="3"/>
  <c r="AK404" i="3"/>
  <c r="AK235" i="3"/>
  <c r="AK495" i="3"/>
  <c r="AK148" i="3"/>
  <c r="O227" i="3"/>
  <c r="C227" i="3"/>
  <c r="O280" i="3"/>
  <c r="C280" i="3"/>
  <c r="O42" i="3"/>
  <c r="C42" i="3"/>
  <c r="O289" i="3"/>
  <c r="C289" i="3"/>
  <c r="AC616" i="3"/>
  <c r="AS419" i="3"/>
  <c r="AS416" i="3"/>
  <c r="AS386" i="3"/>
  <c r="AS224" i="3"/>
  <c r="AS594" i="3"/>
  <c r="AS485" i="3"/>
  <c r="AS389" i="3"/>
  <c r="AS105" i="3"/>
  <c r="BA497" i="3"/>
  <c r="AS189" i="3"/>
  <c r="Q591" i="3"/>
  <c r="AW36" i="3"/>
  <c r="Y626" i="3"/>
  <c r="AW364" i="3"/>
  <c r="Y134" i="3"/>
  <c r="Y537" i="3"/>
  <c r="Q331" i="3"/>
  <c r="Q229" i="3"/>
  <c r="AW402" i="3"/>
  <c r="BE350" i="3"/>
  <c r="Q627" i="3"/>
  <c r="Q514" i="3"/>
  <c r="BE240" i="3"/>
  <c r="BQ646" i="3"/>
  <c r="Y348" i="3"/>
  <c r="AO32" i="3"/>
  <c r="AO175" i="3"/>
  <c r="AO515" i="3"/>
  <c r="AO556" i="3"/>
  <c r="AO659" i="3"/>
  <c r="Y664" i="3"/>
  <c r="Y303" i="3"/>
  <c r="AW372" i="3"/>
  <c r="Y76" i="3"/>
  <c r="AW605" i="3"/>
  <c r="Y571" i="3"/>
  <c r="BE379" i="3"/>
  <c r="BQ241" i="3"/>
  <c r="Q370" i="3"/>
  <c r="Y357" i="3"/>
  <c r="BE56" i="3"/>
  <c r="Q238" i="3"/>
  <c r="Q183" i="3"/>
  <c r="BE34" i="3"/>
  <c r="Q90" i="3"/>
  <c r="BE19" i="3"/>
  <c r="BM617" i="3"/>
  <c r="BM174" i="3"/>
  <c r="BM329" i="3"/>
  <c r="BI341" i="3"/>
  <c r="BI36" i="3"/>
  <c r="BI451" i="3"/>
  <c r="BI364" i="3"/>
  <c r="BI325" i="3"/>
  <c r="BI537" i="3"/>
  <c r="BI203" i="3"/>
  <c r="BI229" i="3"/>
  <c r="BI619" i="3"/>
  <c r="BI402" i="3"/>
  <c r="BI639" i="3"/>
  <c r="BI588" i="3"/>
  <c r="BI350" i="3"/>
  <c r="BI514" i="3"/>
  <c r="BI246" i="3"/>
  <c r="BI240" i="3"/>
  <c r="BI431" i="3"/>
  <c r="BI576" i="3"/>
  <c r="BI396" i="3"/>
  <c r="BI323" i="3"/>
  <c r="BI653" i="3"/>
  <c r="BI531" i="3"/>
  <c r="BI530" i="3"/>
  <c r="BI143" i="3"/>
  <c r="BI190" i="3"/>
  <c r="BI657" i="3"/>
  <c r="BI620" i="3"/>
  <c r="BI248" i="3"/>
  <c r="BI372" i="3"/>
  <c r="BI605" i="3"/>
  <c r="BI290" i="3"/>
  <c r="BI394" i="3"/>
  <c r="BI453" i="3"/>
  <c r="Q4" i="3"/>
  <c r="Y636" i="3"/>
  <c r="Q107" i="3"/>
  <c r="Q460" i="3"/>
  <c r="S460" i="3"/>
  <c r="AG517" i="3"/>
  <c r="Y124" i="3"/>
  <c r="BE281" i="3"/>
  <c r="AG611" i="3"/>
  <c r="AG211" i="3"/>
  <c r="BE597" i="3"/>
  <c r="Y643" i="3"/>
  <c r="Q513" i="3"/>
  <c r="Y648" i="3"/>
  <c r="Y305" i="3"/>
  <c r="Y651" i="3"/>
  <c r="AG511" i="3"/>
  <c r="BE461" i="3"/>
  <c r="Y574" i="3"/>
  <c r="Y616" i="3"/>
  <c r="Y213" i="3"/>
  <c r="Y59" i="3"/>
  <c r="BE316" i="3"/>
  <c r="AG295" i="3"/>
  <c r="Q665" i="3"/>
  <c r="BE131" i="3"/>
  <c r="Q358" i="3"/>
  <c r="AG260" i="3"/>
  <c r="AG380" i="3"/>
  <c r="AW457" i="3"/>
  <c r="BM430" i="3"/>
  <c r="BM41" i="3"/>
  <c r="Q91" i="3"/>
  <c r="Q103" i="3"/>
  <c r="BM101" i="3"/>
  <c r="BQ458" i="3"/>
  <c r="BQ285" i="3"/>
  <c r="BQ197" i="3"/>
  <c r="BE632" i="3"/>
  <c r="BE14" i="3"/>
  <c r="BE164" i="3"/>
  <c r="Q425" i="3"/>
  <c r="BE507" i="3"/>
  <c r="AG151" i="3"/>
  <c r="Q672" i="3"/>
  <c r="Q144" i="3"/>
  <c r="Q317" i="3"/>
  <c r="Q610" i="3"/>
  <c r="BM509" i="3"/>
  <c r="BM345" i="3"/>
  <c r="BM560" i="3"/>
  <c r="AO492" i="3"/>
  <c r="AW156" i="3"/>
  <c r="AW258" i="3"/>
  <c r="Q594" i="3"/>
  <c r="Q618" i="3"/>
  <c r="BM485" i="3"/>
  <c r="AO179" i="3"/>
  <c r="AW642" i="3"/>
  <c r="AO30" i="3"/>
  <c r="AW421" i="3"/>
  <c r="Q413" i="3"/>
  <c r="BM601" i="3"/>
  <c r="BM456" i="3"/>
  <c r="Q66" i="3"/>
  <c r="BM189" i="3"/>
  <c r="AW495" i="3"/>
  <c r="BM389" i="3"/>
  <c r="Q148" i="3"/>
  <c r="BM521" i="3"/>
  <c r="Q656" i="3"/>
  <c r="Q528" i="3"/>
  <c r="BM526" i="3"/>
  <c r="Q476" i="3"/>
  <c r="BM575" i="3"/>
  <c r="BM368" i="3"/>
  <c r="Q141" i="3"/>
  <c r="Q369" i="3"/>
  <c r="BM361" i="3"/>
  <c r="BM94" i="3"/>
  <c r="Q351" i="3"/>
  <c r="AW61" i="3"/>
  <c r="Q25" i="3"/>
  <c r="AO499" i="3"/>
  <c r="BM432" i="3"/>
  <c r="AW427" i="3"/>
  <c r="AW346" i="3"/>
  <c r="AW221" i="3"/>
  <c r="AW24" i="3"/>
  <c r="AW173" i="3"/>
  <c r="AW40" i="3"/>
  <c r="Q313" i="3"/>
  <c r="Q670" i="3"/>
  <c r="AW223" i="3"/>
  <c r="BE405" i="3"/>
  <c r="BM583" i="3"/>
  <c r="BM535" i="3"/>
  <c r="BM206" i="3"/>
  <c r="BE673" i="3"/>
  <c r="BM543" i="3"/>
  <c r="BM181" i="3"/>
  <c r="AO139" i="3"/>
  <c r="BE81" i="3"/>
  <c r="AW201" i="3"/>
  <c r="BI268" i="3"/>
  <c r="BI591" i="3"/>
  <c r="BI400" i="3"/>
  <c r="BI626" i="3"/>
  <c r="BI550" i="3"/>
  <c r="BI134" i="3"/>
  <c r="BI27" i="3"/>
  <c r="BI331" i="3"/>
  <c r="BI401" i="3"/>
  <c r="BI100" i="3"/>
  <c r="BI569" i="3"/>
  <c r="BI640" i="3"/>
  <c r="BI547" i="3"/>
  <c r="BI627" i="3"/>
  <c r="BM642" i="3"/>
  <c r="BI599" i="3"/>
  <c r="BI257" i="3"/>
  <c r="BI428" i="3"/>
  <c r="BI518" i="3"/>
  <c r="BI601" i="3"/>
  <c r="BI614" i="3"/>
  <c r="BI563" i="3"/>
  <c r="BI122" i="3"/>
  <c r="BI376" i="3"/>
  <c r="BI615" i="3"/>
  <c r="BI443" i="3"/>
  <c r="BI629" i="3"/>
  <c r="BI515" i="3"/>
  <c r="BI306" i="3"/>
  <c r="BI556" i="3"/>
  <c r="BI375" i="3"/>
  <c r="BI326" i="3"/>
  <c r="BI668" i="3"/>
  <c r="BI669" i="3"/>
  <c r="BI277" i="3"/>
  <c r="BI373" i="3"/>
  <c r="BI587" i="3"/>
  <c r="BI263" i="3"/>
  <c r="BI231" i="3"/>
  <c r="BI486" i="3"/>
  <c r="BI63" i="3"/>
  <c r="BI379" i="3"/>
  <c r="BI300" i="3"/>
  <c r="BM89" i="3"/>
  <c r="BI272" i="3"/>
  <c r="BI427" i="3"/>
  <c r="BI221" i="3"/>
  <c r="BI442" i="3"/>
  <c r="BI24" i="3"/>
  <c r="BI133" i="3"/>
  <c r="BI223" i="3"/>
  <c r="BI415" i="3"/>
  <c r="BI42" i="3"/>
  <c r="AO463" i="3"/>
  <c r="BM481" i="3"/>
  <c r="AO11" i="3"/>
  <c r="AW172" i="3"/>
  <c r="Y310" i="3"/>
  <c r="BQ128" i="3"/>
  <c r="BE296" i="3"/>
  <c r="BM508" i="3"/>
  <c r="BE409" i="3"/>
  <c r="BQ628" i="3"/>
  <c r="BM493" i="3"/>
  <c r="Q387" i="3"/>
  <c r="Q592" i="3"/>
  <c r="Q354" i="3"/>
  <c r="AG279" i="3"/>
  <c r="Q555" i="3"/>
  <c r="BE498" i="3"/>
  <c r="Q411" i="3"/>
  <c r="AO286" i="3"/>
  <c r="Q298" i="3"/>
  <c r="Q195" i="3"/>
  <c r="Q146" i="3"/>
  <c r="Q585" i="3"/>
  <c r="AW527" i="3"/>
  <c r="BE468" i="3"/>
  <c r="BE353" i="3"/>
  <c r="Y621" i="3"/>
  <c r="BE215" i="3"/>
  <c r="BE35" i="3"/>
  <c r="Q54" i="3"/>
  <c r="Q505" i="3"/>
  <c r="AG466" i="3"/>
  <c r="Y112" i="3"/>
  <c r="BE454" i="3"/>
  <c r="AG418" i="3"/>
  <c r="BE301" i="3"/>
  <c r="BE38" i="3"/>
  <c r="BM479" i="3"/>
  <c r="BE598" i="3"/>
  <c r="BM488" i="3"/>
  <c r="BM280" i="3"/>
  <c r="BE484" i="3"/>
  <c r="BE500" i="3"/>
  <c r="Q439" i="3"/>
  <c r="BM315" i="3"/>
  <c r="Q678" i="3"/>
  <c r="Q319" i="3"/>
  <c r="AW573" i="3"/>
  <c r="AW542" i="3"/>
  <c r="AW108" i="3"/>
  <c r="AW390" i="3"/>
  <c r="Y464" i="3"/>
  <c r="BE53" i="3"/>
  <c r="BM475" i="3"/>
  <c r="AO85" i="3"/>
  <c r="BM7" i="3"/>
  <c r="AW39" i="3"/>
  <c r="Q78" i="3"/>
  <c r="Q186" i="3"/>
  <c r="Q44" i="3"/>
  <c r="Q18" i="3"/>
  <c r="Q67" i="3"/>
  <c r="BQ43" i="3"/>
  <c r="BQ176" i="3"/>
  <c r="BQ397" i="3"/>
  <c r="BQ161" i="3"/>
  <c r="BQ554" i="3"/>
  <c r="BM4" i="3"/>
  <c r="BI4" i="3"/>
  <c r="BK604" i="3"/>
  <c r="I604" i="3"/>
  <c r="BK538" i="3"/>
  <c r="I538" i="3"/>
  <c r="BI6" i="3"/>
  <c r="BM268" i="3"/>
  <c r="BM512" i="3"/>
  <c r="BM332" i="3"/>
  <c r="BM410" i="3"/>
  <c r="BM119" i="3"/>
  <c r="BM109" i="3"/>
  <c r="BM172" i="3"/>
  <c r="BM128" i="3"/>
  <c r="BK296" i="3"/>
  <c r="I296" i="3"/>
  <c r="BI460" i="3"/>
  <c r="BI269" i="3"/>
  <c r="BI517" i="3"/>
  <c r="BI124" i="3"/>
  <c r="BI281" i="3"/>
  <c r="BI145" i="3"/>
  <c r="BI322" i="3"/>
  <c r="BI611" i="3"/>
  <c r="BI233" i="3"/>
  <c r="BI593" i="3"/>
  <c r="BI602" i="3"/>
  <c r="BI211" i="3"/>
  <c r="BI222" i="3"/>
  <c r="BI199" i="3"/>
  <c r="BI477" i="3"/>
  <c r="BI641" i="3"/>
  <c r="BI606" i="3"/>
  <c r="BI597" i="3"/>
  <c r="BI187" i="3"/>
  <c r="BI441" i="3"/>
  <c r="BI519" i="3"/>
  <c r="BI643" i="3"/>
  <c r="BI426" i="3"/>
  <c r="BI644" i="3"/>
  <c r="BI282" i="3"/>
  <c r="BI513" i="3"/>
  <c r="BI255" i="3"/>
  <c r="BI193" i="3"/>
  <c r="BI440" i="3"/>
  <c r="BI607" i="3"/>
  <c r="BI648" i="3"/>
  <c r="BI305" i="3"/>
  <c r="BI651" i="3"/>
  <c r="BM497" i="3"/>
  <c r="BM196" i="3"/>
  <c r="BM299" i="3"/>
  <c r="BM582" i="3"/>
  <c r="BM84" i="3"/>
  <c r="BM603" i="3"/>
  <c r="BM87" i="3"/>
  <c r="BM339" i="3"/>
  <c r="BM387" i="3"/>
  <c r="BM421" i="3"/>
  <c r="BM413" i="3"/>
  <c r="BM510" i="3"/>
  <c r="BM396" i="3"/>
  <c r="BI608" i="3"/>
  <c r="BI456" i="3"/>
  <c r="BI66" i="3"/>
  <c r="BI189" i="3"/>
  <c r="BI404" i="3"/>
  <c r="BI261" i="3"/>
  <c r="BI235" i="3"/>
  <c r="BI137" i="3"/>
  <c r="BI495" i="3"/>
  <c r="BI389" i="3"/>
  <c r="BI148" i="3"/>
  <c r="BI521" i="3"/>
  <c r="BI434" i="3"/>
  <c r="BI105" i="3"/>
  <c r="BI403" i="3"/>
  <c r="BI655" i="3"/>
  <c r="BI469" i="3"/>
  <c r="BM581" i="3"/>
  <c r="BI656" i="3"/>
  <c r="BI528" i="3"/>
  <c r="BI526" i="3"/>
  <c r="BI476" i="3"/>
  <c r="BI575" i="3"/>
  <c r="BM545" i="3"/>
  <c r="BI660" i="3"/>
  <c r="BM595" i="3"/>
  <c r="BM613" i="3"/>
  <c r="BI663" i="3"/>
  <c r="BM323" i="3"/>
  <c r="BM653" i="3"/>
  <c r="BM531" i="3"/>
  <c r="BM615" i="3"/>
  <c r="BM530" i="3"/>
  <c r="BM143" i="3"/>
  <c r="BM190" i="3"/>
  <c r="BM32" i="3"/>
  <c r="BM515" i="3"/>
  <c r="BM127" i="3"/>
  <c r="BM657" i="3"/>
  <c r="BM556" i="3"/>
  <c r="BM659" i="3"/>
  <c r="BI664" i="3"/>
  <c r="BM630" i="3"/>
  <c r="BM202" i="3"/>
  <c r="BI665" i="3"/>
  <c r="BM326" i="3"/>
  <c r="BI131" i="3"/>
  <c r="BI667" i="3"/>
  <c r="BM248" i="3"/>
  <c r="BI219" i="3"/>
  <c r="BI209" i="3"/>
  <c r="BM669" i="3"/>
  <c r="BI478" i="3"/>
  <c r="BI374" i="3"/>
  <c r="BM372" i="3"/>
  <c r="BI358" i="3"/>
  <c r="BM564" i="3"/>
  <c r="BI311" i="3"/>
  <c r="BM373" i="3"/>
  <c r="BI120" i="3"/>
  <c r="BI503" i="3"/>
  <c r="BM605" i="3"/>
  <c r="BI260" i="3"/>
  <c r="BI380" i="3"/>
  <c r="BM263" i="3"/>
  <c r="BI457" i="3"/>
  <c r="BI95" i="3"/>
  <c r="BM290" i="3"/>
  <c r="BI568" i="3"/>
  <c r="BI365" i="3"/>
  <c r="BM486" i="3"/>
  <c r="BI72" i="3"/>
  <c r="BI245" i="3"/>
  <c r="BM394" i="3"/>
  <c r="BI505" i="3"/>
  <c r="BM266" i="3"/>
  <c r="BM631" i="3"/>
  <c r="BM236" i="3"/>
  <c r="BM215" i="3"/>
  <c r="BM529" i="3"/>
  <c r="BM8" i="3"/>
  <c r="BM177" i="3"/>
  <c r="BI25" i="3"/>
  <c r="BM136" i="3"/>
  <c r="BM466" i="3"/>
  <c r="BK133" i="3"/>
  <c r="I133" i="3"/>
  <c r="BI356" i="3"/>
  <c r="BM252" i="3"/>
  <c r="BM274" i="3"/>
  <c r="BM22" i="3"/>
  <c r="BM26" i="3"/>
  <c r="BM13" i="3"/>
  <c r="BM452" i="3"/>
  <c r="BM113" i="3"/>
  <c r="BM173" i="3"/>
  <c r="BM103" i="3"/>
  <c r="BM220" i="3"/>
  <c r="BM293" i="3"/>
  <c r="BM159" i="3"/>
  <c r="BM458" i="3"/>
  <c r="BM285" i="3"/>
  <c r="BM447" i="3"/>
  <c r="BK598" i="3"/>
  <c r="I598" i="3"/>
  <c r="BI552" i="3"/>
  <c r="BM444" i="3"/>
  <c r="BI632" i="3"/>
  <c r="BI414" i="3"/>
  <c r="BM171" i="3"/>
  <c r="BI450" i="3"/>
  <c r="BI73" i="3"/>
  <c r="BM327" i="3"/>
  <c r="BI14" i="3"/>
  <c r="BI352" i="3"/>
  <c r="BM520" i="3"/>
  <c r="BI239" i="3"/>
  <c r="BI561" i="3"/>
  <c r="BM462" i="3"/>
  <c r="BI164" i="3"/>
  <c r="BI275" i="3"/>
  <c r="BM671" i="3"/>
  <c r="BI589" i="3"/>
  <c r="BI425" i="3"/>
  <c r="BM250" i="3"/>
  <c r="BI507" i="3"/>
  <c r="BM539" i="3"/>
  <c r="BI151" i="3"/>
  <c r="BM312" i="3"/>
  <c r="BM598" i="3"/>
  <c r="BM378" i="3"/>
  <c r="BM125" i="3"/>
  <c r="BM284" i="3"/>
  <c r="BM422" i="3"/>
  <c r="BM194" i="3"/>
  <c r="BI557" i="3"/>
  <c r="BM622" i="3"/>
  <c r="BI675" i="3"/>
  <c r="BI494" i="3"/>
  <c r="BM600" i="3"/>
  <c r="BI459" i="3"/>
  <c r="BI586" i="3"/>
  <c r="BI144" i="3"/>
  <c r="BM542" i="3"/>
  <c r="BI317" i="3"/>
  <c r="BI610" i="3"/>
  <c r="BI153" i="3"/>
  <c r="BI382" i="3"/>
  <c r="BI140" i="3"/>
  <c r="BM504" i="3"/>
  <c r="BM625" i="3"/>
  <c r="BM676" i="3"/>
  <c r="BM677" i="3"/>
  <c r="BM572" i="3"/>
  <c r="BM135" i="3"/>
  <c r="BI523" i="3"/>
  <c r="BM163" i="3"/>
  <c r="BI438" i="3"/>
  <c r="BI139" i="3"/>
  <c r="BI536" i="3"/>
  <c r="BI162" i="3"/>
  <c r="BI10" i="3"/>
  <c r="BM287" i="3"/>
  <c r="BI81" i="3"/>
  <c r="BI185" i="3"/>
  <c r="BI150" i="3"/>
  <c r="BI28" i="3"/>
  <c r="BM74" i="3"/>
  <c r="BI201" i="3"/>
  <c r="BM501" i="3"/>
  <c r="BM55" i="3"/>
  <c r="BI67" i="3"/>
  <c r="BI83" i="3"/>
  <c r="BI78" i="3"/>
  <c r="BI399" i="3"/>
  <c r="BM15" i="3"/>
  <c r="BI534" i="3"/>
  <c r="BI104" i="3"/>
  <c r="BI491" i="3"/>
  <c r="BI349" i="3"/>
  <c r="BM590" i="3"/>
  <c r="BI412" i="3"/>
  <c r="BI254" i="3"/>
  <c r="BI186" i="3"/>
  <c r="BI44" i="3"/>
  <c r="BM324" i="3"/>
  <c r="BI86" i="3"/>
  <c r="BI314" i="3"/>
  <c r="BI294" i="3"/>
  <c r="BM176" i="3"/>
  <c r="BM383" i="3"/>
  <c r="BM216" i="3"/>
  <c r="BM554" i="3"/>
  <c r="BM160" i="3"/>
  <c r="BM121" i="3"/>
  <c r="BM228" i="3"/>
  <c r="BA4" i="3"/>
  <c r="BC512" i="3"/>
  <c r="H512" i="3"/>
  <c r="BC119" i="3"/>
  <c r="H119" i="3"/>
  <c r="BC128" i="3"/>
  <c r="H128" i="3"/>
  <c r="BC637" i="3"/>
  <c r="H637" i="3"/>
  <c r="BC142" i="3"/>
  <c r="H142" i="3"/>
  <c r="BC516" i="3"/>
  <c r="H516" i="3"/>
  <c r="BC139" i="3"/>
  <c r="H139" i="3"/>
  <c r="BC464" i="3"/>
  <c r="H464" i="3"/>
  <c r="BC112" i="3"/>
  <c r="H112" i="3"/>
  <c r="BC466" i="3"/>
  <c r="H466" i="3"/>
  <c r="BC116" i="3"/>
  <c r="H116" i="3"/>
  <c r="BC31" i="3"/>
  <c r="H31" i="3"/>
  <c r="BC76" i="3"/>
  <c r="H76" i="3"/>
  <c r="BC502" i="3"/>
  <c r="H502" i="3"/>
  <c r="BC505" i="3"/>
  <c r="H505" i="3"/>
  <c r="BC575" i="3"/>
  <c r="H575" i="3"/>
  <c r="BC656" i="3"/>
  <c r="H656" i="3"/>
  <c r="BC105" i="3"/>
  <c r="H105" i="3"/>
  <c r="BC389" i="3"/>
  <c r="H389" i="3"/>
  <c r="BC261" i="3"/>
  <c r="H261" i="3"/>
  <c r="BC456" i="3"/>
  <c r="H456" i="3"/>
  <c r="BC377" i="3"/>
  <c r="H377" i="3"/>
  <c r="BC143" i="3"/>
  <c r="H143" i="3"/>
  <c r="BC652" i="3"/>
  <c r="H652" i="3"/>
  <c r="BC582" i="3"/>
  <c r="H582" i="3"/>
  <c r="BC401" i="3"/>
  <c r="H401" i="3"/>
  <c r="BC192" i="3"/>
  <c r="H192" i="3"/>
  <c r="BC332" i="3"/>
  <c r="H332" i="3"/>
  <c r="BC109" i="3"/>
  <c r="H109" i="3"/>
  <c r="BC517" i="3"/>
  <c r="H517" i="3"/>
  <c r="BC463" i="3"/>
  <c r="H463" i="3"/>
  <c r="BC11" i="3"/>
  <c r="H11" i="3"/>
  <c r="BC310" i="3"/>
  <c r="H310" i="3"/>
  <c r="BC129" i="3"/>
  <c r="H129" i="3"/>
  <c r="BA268" i="3"/>
  <c r="BC126" i="3"/>
  <c r="H126" i="3"/>
  <c r="BE512" i="3"/>
  <c r="BA341" i="3"/>
  <c r="BC419" i="3"/>
  <c r="H419" i="3"/>
  <c r="BA591" i="3"/>
  <c r="BA36" i="3"/>
  <c r="BC416" i="3"/>
  <c r="H416" i="3"/>
  <c r="BA400" i="3"/>
  <c r="BC533" i="3"/>
  <c r="H533" i="3"/>
  <c r="BE119" i="3"/>
  <c r="BA451" i="3"/>
  <c r="BC237" i="3"/>
  <c r="H237" i="3"/>
  <c r="BA626" i="3"/>
  <c r="BC165" i="3"/>
  <c r="H165" i="3"/>
  <c r="BE172" i="3"/>
  <c r="BA364" i="3"/>
  <c r="BC525" i="3"/>
  <c r="H525" i="3"/>
  <c r="BA550" i="3"/>
  <c r="BE128" i="3"/>
  <c r="BA325" i="3"/>
  <c r="BA134" i="3"/>
  <c r="BC472" i="3"/>
  <c r="H472" i="3"/>
  <c r="BC537" i="3"/>
  <c r="H537" i="3"/>
  <c r="BC203" i="3"/>
  <c r="H203" i="3"/>
  <c r="BA611" i="3"/>
  <c r="BC386" i="3"/>
  <c r="H386" i="3"/>
  <c r="BC343" i="3"/>
  <c r="H343" i="3"/>
  <c r="BC156" i="3"/>
  <c r="H156" i="3"/>
  <c r="BC594" i="3"/>
  <c r="H594" i="3"/>
  <c r="BC588" i="3"/>
  <c r="H588" i="3"/>
  <c r="BC566" i="3"/>
  <c r="H566" i="3"/>
  <c r="BC514" i="3"/>
  <c r="H514" i="3"/>
  <c r="BC30" i="3"/>
  <c r="H30" i="3"/>
  <c r="BC240" i="3"/>
  <c r="H240" i="3"/>
  <c r="BC184" i="3"/>
  <c r="H184" i="3"/>
  <c r="BC576" i="3"/>
  <c r="H576" i="3"/>
  <c r="BC305" i="3"/>
  <c r="H305" i="3"/>
  <c r="BA559" i="3"/>
  <c r="BC331" i="3"/>
  <c r="H331" i="3"/>
  <c r="BC342" i="3"/>
  <c r="H342" i="3"/>
  <c r="BC619" i="3"/>
  <c r="H619" i="3"/>
  <c r="BC402" i="3"/>
  <c r="H402" i="3"/>
  <c r="BC639" i="3"/>
  <c r="H639" i="3"/>
  <c r="BC606" i="3"/>
  <c r="H606" i="3"/>
  <c r="BC547" i="3"/>
  <c r="H547" i="3"/>
  <c r="BC465" i="3"/>
  <c r="H465" i="3"/>
  <c r="BC191" i="3"/>
  <c r="H191" i="3"/>
  <c r="BC519" i="3"/>
  <c r="H519" i="3"/>
  <c r="BC599" i="3"/>
  <c r="H599" i="3"/>
  <c r="BC87" i="3"/>
  <c r="H87" i="3"/>
  <c r="BC251" i="3"/>
  <c r="H251" i="3"/>
  <c r="BC282" i="3"/>
  <c r="H282" i="3"/>
  <c r="BC428" i="3"/>
  <c r="H428" i="3"/>
  <c r="BC339" i="3"/>
  <c r="H339" i="3"/>
  <c r="BC645" i="3"/>
  <c r="H645" i="3"/>
  <c r="BC440" i="3"/>
  <c r="H440" i="3"/>
  <c r="BC647" i="3"/>
  <c r="H647" i="3"/>
  <c r="BC650" i="3"/>
  <c r="H650" i="3"/>
  <c r="BC651" i="3"/>
  <c r="H651" i="3"/>
  <c r="BC396" i="3"/>
  <c r="H396" i="3"/>
  <c r="BE332" i="3"/>
  <c r="BE410" i="3"/>
  <c r="BE109" i="3"/>
  <c r="BE460" i="3"/>
  <c r="BE269" i="3"/>
  <c r="BE517" i="3"/>
  <c r="BC224" i="3"/>
  <c r="H224" i="3"/>
  <c r="BC602" i="3"/>
  <c r="H602" i="3"/>
  <c r="BC492" i="3"/>
  <c r="H492" i="3"/>
  <c r="BC222" i="3"/>
  <c r="H222" i="3"/>
  <c r="BC258" i="3"/>
  <c r="H258" i="3"/>
  <c r="BC477" i="3"/>
  <c r="H477" i="3"/>
  <c r="BC618" i="3"/>
  <c r="H618" i="3"/>
  <c r="BC597" i="3"/>
  <c r="H597" i="3"/>
  <c r="BC350" i="3"/>
  <c r="H350" i="3"/>
  <c r="BC482" i="3"/>
  <c r="H482" i="3"/>
  <c r="BC179" i="3"/>
  <c r="H179" i="3"/>
  <c r="BC643" i="3"/>
  <c r="H643" i="3"/>
  <c r="BC246" i="3"/>
  <c r="H246" i="3"/>
  <c r="BC296" i="3"/>
  <c r="H296" i="3"/>
  <c r="BC474" i="3"/>
  <c r="H474" i="3"/>
  <c r="BC513" i="3"/>
  <c r="H513" i="3"/>
  <c r="BC431" i="3"/>
  <c r="H431" i="3"/>
  <c r="BC330" i="3"/>
  <c r="H330" i="3"/>
  <c r="BC628" i="3"/>
  <c r="H628" i="3"/>
  <c r="BC607" i="3"/>
  <c r="H607" i="3"/>
  <c r="BC614" i="3"/>
  <c r="H614" i="3"/>
  <c r="BC307" i="3"/>
  <c r="H307" i="3"/>
  <c r="BC145" i="3"/>
  <c r="H145" i="3"/>
  <c r="BC322" i="3"/>
  <c r="H322" i="3"/>
  <c r="BC333" i="3"/>
  <c r="H333" i="3"/>
  <c r="BC100" i="3"/>
  <c r="H100" i="3"/>
  <c r="BC569" i="3"/>
  <c r="H569" i="3"/>
  <c r="BC640" i="3"/>
  <c r="H640" i="3"/>
  <c r="BC603" i="3"/>
  <c r="H603" i="3"/>
  <c r="BC485" i="3"/>
  <c r="H485" i="3"/>
  <c r="BC187" i="3"/>
  <c r="H187" i="3"/>
  <c r="BC627" i="3"/>
  <c r="H627" i="3"/>
  <c r="BC570" i="3"/>
  <c r="H570" i="3"/>
  <c r="BC642" i="3"/>
  <c r="H642" i="3"/>
  <c r="BC426" i="3"/>
  <c r="H426" i="3"/>
  <c r="BC257" i="3"/>
  <c r="H257" i="3"/>
  <c r="BC508" i="3"/>
  <c r="H508" i="3"/>
  <c r="BC538" i="3"/>
  <c r="H538" i="3"/>
  <c r="BC255" i="3"/>
  <c r="H255" i="3"/>
  <c r="BC518" i="3"/>
  <c r="H518" i="3"/>
  <c r="BC646" i="3"/>
  <c r="H646" i="3"/>
  <c r="BC493" i="3"/>
  <c r="H493" i="3"/>
  <c r="BC648" i="3"/>
  <c r="H648" i="3"/>
  <c r="BE211" i="3"/>
  <c r="BE222" i="3"/>
  <c r="BE199" i="3"/>
  <c r="BE606" i="3"/>
  <c r="BE519" i="3"/>
  <c r="BE643" i="3"/>
  <c r="BE282" i="3"/>
  <c r="BE193" i="3"/>
  <c r="BA421" i="3"/>
  <c r="BA413" i="3"/>
  <c r="BA601" i="3"/>
  <c r="BA649" i="3"/>
  <c r="BA340" i="3"/>
  <c r="BE651" i="3"/>
  <c r="BC511" i="3"/>
  <c r="H511" i="3"/>
  <c r="BC367" i="3"/>
  <c r="H367" i="3"/>
  <c r="BC323" i="3"/>
  <c r="H323" i="3"/>
  <c r="BC376" i="3"/>
  <c r="H376" i="3"/>
  <c r="BC629" i="3"/>
  <c r="H629" i="3"/>
  <c r="BC407" i="3"/>
  <c r="H407" i="3"/>
  <c r="BC175" i="3"/>
  <c r="H175" i="3"/>
  <c r="BC306" i="3"/>
  <c r="H306" i="3"/>
  <c r="BE401" i="3"/>
  <c r="BE100" i="3"/>
  <c r="BE402" i="3"/>
  <c r="BE569" i="3"/>
  <c r="BE640" i="3"/>
  <c r="BE547" i="3"/>
  <c r="BE627" i="3"/>
  <c r="BE599" i="3"/>
  <c r="BE257" i="3"/>
  <c r="BE428" i="3"/>
  <c r="BE518" i="3"/>
  <c r="BE646" i="3"/>
  <c r="BE576" i="3"/>
  <c r="BE614" i="3"/>
  <c r="BE396" i="3"/>
  <c r="BC122" i="3"/>
  <c r="H122" i="3"/>
  <c r="BC574" i="3"/>
  <c r="H574" i="3"/>
  <c r="BC612" i="3"/>
  <c r="H612" i="3"/>
  <c r="BC59" i="3"/>
  <c r="H59" i="3"/>
  <c r="BC449" i="3"/>
  <c r="H449" i="3"/>
  <c r="BE465" i="3"/>
  <c r="BE482" i="3"/>
  <c r="BE339" i="3"/>
  <c r="BE330" i="3"/>
  <c r="BE493" i="3"/>
  <c r="BE387" i="3"/>
  <c r="BE650" i="3"/>
  <c r="BC348" i="3"/>
  <c r="H348" i="3"/>
  <c r="BC490" i="3"/>
  <c r="H490" i="3"/>
  <c r="BC653" i="3"/>
  <c r="H653" i="3"/>
  <c r="BC531" i="3"/>
  <c r="H531" i="3"/>
  <c r="BC190" i="3"/>
  <c r="H190" i="3"/>
  <c r="BC32" i="3"/>
  <c r="H32" i="3"/>
  <c r="BC515" i="3"/>
  <c r="H515" i="3"/>
  <c r="BC556" i="3"/>
  <c r="H556" i="3"/>
  <c r="BC563" i="3"/>
  <c r="H563" i="3"/>
  <c r="BC473" i="3"/>
  <c r="H473" i="3"/>
  <c r="BC461" i="3"/>
  <c r="H461" i="3"/>
  <c r="BC616" i="3"/>
  <c r="H616" i="3"/>
  <c r="BC302" i="3"/>
  <c r="H302" i="3"/>
  <c r="BC362" i="3"/>
  <c r="H362" i="3"/>
  <c r="BC213" i="3"/>
  <c r="H213" i="3"/>
  <c r="BC316" i="3"/>
  <c r="H316" i="3"/>
  <c r="BC581" i="3"/>
  <c r="H581" i="3"/>
  <c r="BC470" i="3"/>
  <c r="H470" i="3"/>
  <c r="BC658" i="3"/>
  <c r="H658" i="3"/>
  <c r="BA344" i="3"/>
  <c r="BA592" i="3"/>
  <c r="BA354" i="3"/>
  <c r="BA279" i="3"/>
  <c r="BA75" i="3"/>
  <c r="BA273" i="3"/>
  <c r="BA555" i="3"/>
  <c r="BA498" i="3"/>
  <c r="BA654" i="3"/>
  <c r="BA336" i="3"/>
  <c r="BA411" i="3"/>
  <c r="BA286" i="3"/>
  <c r="BA630" i="3"/>
  <c r="BA232" i="3"/>
  <c r="BA298" i="3"/>
  <c r="BA195" i="3"/>
  <c r="BA202" i="3"/>
  <c r="BA355" i="3"/>
  <c r="BA146" i="3"/>
  <c r="BA585" i="3"/>
  <c r="BA328" i="3"/>
  <c r="BA242" i="3"/>
  <c r="BA527" i="3"/>
  <c r="BC613" i="3"/>
  <c r="H613" i="3"/>
  <c r="BC266" i="3"/>
  <c r="H266" i="3"/>
  <c r="BC47" i="3"/>
  <c r="H47" i="3"/>
  <c r="BC478" i="3"/>
  <c r="H478" i="3"/>
  <c r="BC358" i="3"/>
  <c r="H358" i="3"/>
  <c r="BC120" i="3"/>
  <c r="H120" i="3"/>
  <c r="BC260" i="3"/>
  <c r="H260" i="3"/>
  <c r="BC457" i="3"/>
  <c r="H457" i="3"/>
  <c r="BC568" i="3"/>
  <c r="H568" i="3"/>
  <c r="BC72" i="3"/>
  <c r="H72" i="3"/>
  <c r="BC68" i="3"/>
  <c r="H68" i="3"/>
  <c r="BE367" i="3"/>
  <c r="BE490" i="3"/>
  <c r="BE473" i="3"/>
  <c r="BE48" i="3"/>
  <c r="BE574" i="3"/>
  <c r="BE230" i="3"/>
  <c r="BE612" i="3"/>
  <c r="BE448" i="3"/>
  <c r="BE59" i="3"/>
  <c r="BE604" i="3"/>
  <c r="BE449" i="3"/>
  <c r="BE470" i="3"/>
  <c r="BE132" i="3"/>
  <c r="BC545" i="3"/>
  <c r="H545" i="3"/>
  <c r="BC468" i="3"/>
  <c r="H468" i="3"/>
  <c r="BC540" i="3"/>
  <c r="H540" i="3"/>
  <c r="BC665" i="3"/>
  <c r="H665" i="3"/>
  <c r="BC667" i="3"/>
  <c r="H667" i="3"/>
  <c r="BC392" i="3"/>
  <c r="H392" i="3"/>
  <c r="BC353" i="3"/>
  <c r="H353" i="3"/>
  <c r="BC215" i="3"/>
  <c r="H215" i="3"/>
  <c r="BC77" i="3"/>
  <c r="H77" i="3"/>
  <c r="BC406" i="3"/>
  <c r="H406" i="3"/>
  <c r="BC12" i="3"/>
  <c r="H12" i="3"/>
  <c r="BC45" i="3"/>
  <c r="H45" i="3"/>
  <c r="BC35" i="3"/>
  <c r="H35" i="3"/>
  <c r="BC432" i="3"/>
  <c r="H432" i="3"/>
  <c r="BE323" i="3"/>
  <c r="BE653" i="3"/>
  <c r="BC661" i="3"/>
  <c r="H661" i="3"/>
  <c r="BC663" i="3"/>
  <c r="H663" i="3"/>
  <c r="BC335" i="3"/>
  <c r="H335" i="3"/>
  <c r="BC631" i="3"/>
  <c r="H631" i="3"/>
  <c r="BC219" i="3"/>
  <c r="H219" i="3"/>
  <c r="BC609" i="3"/>
  <c r="H609" i="3"/>
  <c r="BC374" i="3"/>
  <c r="H374" i="3"/>
  <c r="BC311" i="3"/>
  <c r="H311" i="3"/>
  <c r="BC503" i="3"/>
  <c r="H503" i="3"/>
  <c r="BC380" i="3"/>
  <c r="H380" i="3"/>
  <c r="BC95" i="3"/>
  <c r="H95" i="3"/>
  <c r="BC365" i="3"/>
  <c r="H365" i="3"/>
  <c r="BC245" i="3"/>
  <c r="H245" i="3"/>
  <c r="BC384" i="3"/>
  <c r="H384" i="3"/>
  <c r="BC595" i="3"/>
  <c r="H595" i="3"/>
  <c r="BC295" i="3"/>
  <c r="H295" i="3"/>
  <c r="BC131" i="3"/>
  <c r="H131" i="3"/>
  <c r="BC209" i="3"/>
  <c r="H209" i="3"/>
  <c r="BC236" i="3"/>
  <c r="H236" i="3"/>
  <c r="BC621" i="3"/>
  <c r="H621" i="3"/>
  <c r="BC529" i="3"/>
  <c r="H529" i="3"/>
  <c r="BC395" i="3"/>
  <c r="H395" i="3"/>
  <c r="BC8" i="3"/>
  <c r="H8" i="3"/>
  <c r="BC62" i="3"/>
  <c r="H62" i="3"/>
  <c r="BC177" i="3"/>
  <c r="H177" i="3"/>
  <c r="BC54" i="3"/>
  <c r="H54" i="3"/>
  <c r="BE613" i="3"/>
  <c r="BC375" i="3"/>
  <c r="H375" i="3"/>
  <c r="BE540" i="3"/>
  <c r="BA664" i="3"/>
  <c r="BC368" i="3"/>
  <c r="H368" i="3"/>
  <c r="BC198" i="3"/>
  <c r="H198" i="3"/>
  <c r="BC446" i="3"/>
  <c r="H446" i="3"/>
  <c r="BE631" i="3"/>
  <c r="BC668" i="3"/>
  <c r="H668" i="3"/>
  <c r="BA248" i="3"/>
  <c r="BC141" i="3"/>
  <c r="H141" i="3"/>
  <c r="BA424" i="3"/>
  <c r="BC369" i="3"/>
  <c r="H369" i="3"/>
  <c r="BA669" i="3"/>
  <c r="BC361" i="3"/>
  <c r="H361" i="3"/>
  <c r="BE236" i="3"/>
  <c r="BC277" i="3"/>
  <c r="H277" i="3"/>
  <c r="BC166" i="3"/>
  <c r="H166" i="3"/>
  <c r="BC393" i="3"/>
  <c r="H393" i="3"/>
  <c r="BC217" i="3"/>
  <c r="H217" i="3"/>
  <c r="BE529" i="3"/>
  <c r="BC587" i="3"/>
  <c r="H587" i="3"/>
  <c r="BE77" i="3"/>
  <c r="BC94" i="3"/>
  <c r="H94" i="3"/>
  <c r="BC351" i="3"/>
  <c r="H351" i="3"/>
  <c r="BE406" i="3"/>
  <c r="BC61" i="3"/>
  <c r="H61" i="3"/>
  <c r="BE8" i="3"/>
  <c r="BC231" i="3"/>
  <c r="H231" i="3"/>
  <c r="BE12" i="3"/>
  <c r="BC546" i="3"/>
  <c r="H546" i="3"/>
  <c r="BC276" i="3"/>
  <c r="H276" i="3"/>
  <c r="BC138" i="3"/>
  <c r="H138" i="3"/>
  <c r="BE177" i="3"/>
  <c r="BC63" i="3"/>
  <c r="H63" i="3"/>
  <c r="BC420" i="3"/>
  <c r="H420" i="3"/>
  <c r="BC41" i="3"/>
  <c r="H41" i="3"/>
  <c r="BC388" i="3"/>
  <c r="H388" i="3"/>
  <c r="BC157" i="3"/>
  <c r="H157" i="3"/>
  <c r="BC271" i="3"/>
  <c r="H271" i="3"/>
  <c r="BC363" i="3"/>
  <c r="H363" i="3"/>
  <c r="BC214" i="3"/>
  <c r="H214" i="3"/>
  <c r="BC101" i="3"/>
  <c r="H101" i="3"/>
  <c r="BC56" i="3"/>
  <c r="H56" i="3"/>
  <c r="BC130" i="3"/>
  <c r="H130" i="3"/>
  <c r="BC102" i="3"/>
  <c r="H102" i="3"/>
  <c r="BC51" i="3"/>
  <c r="H51" i="3"/>
  <c r="BC152" i="3"/>
  <c r="H152" i="3"/>
  <c r="BC197" i="3"/>
  <c r="H197" i="3"/>
  <c r="BC34" i="3"/>
  <c r="H34" i="3"/>
  <c r="BC23" i="3"/>
  <c r="H23" i="3"/>
  <c r="BC80" i="3"/>
  <c r="H80" i="3"/>
  <c r="BC227" i="3"/>
  <c r="H227" i="3"/>
  <c r="BC301" i="3"/>
  <c r="H301" i="3"/>
  <c r="BA499" i="3"/>
  <c r="BC379" i="3"/>
  <c r="H379" i="3"/>
  <c r="BC366" i="3"/>
  <c r="H366" i="3"/>
  <c r="BC356" i="3"/>
  <c r="H356" i="3"/>
  <c r="BC225" i="3"/>
  <c r="H225" i="3"/>
  <c r="BC91" i="3"/>
  <c r="H91" i="3"/>
  <c r="BC334" i="3"/>
  <c r="H334" i="3"/>
  <c r="BC483" i="3"/>
  <c r="H483" i="3"/>
  <c r="BC338" i="3"/>
  <c r="H338" i="3"/>
  <c r="BC204" i="3"/>
  <c r="H204" i="3"/>
  <c r="BC579" i="3"/>
  <c r="H579" i="3"/>
  <c r="BC49" i="3"/>
  <c r="H49" i="3"/>
  <c r="BC238" i="3"/>
  <c r="H238" i="3"/>
  <c r="BC291" i="3"/>
  <c r="H291" i="3"/>
  <c r="BC381" i="3"/>
  <c r="H381" i="3"/>
  <c r="BC79" i="3"/>
  <c r="H79" i="3"/>
  <c r="BC21" i="3"/>
  <c r="H21" i="3"/>
  <c r="BC506" i="3"/>
  <c r="H506" i="3"/>
  <c r="BC90" i="3"/>
  <c r="H90" i="3"/>
  <c r="BC552" i="3"/>
  <c r="H552" i="3"/>
  <c r="BC444" i="3"/>
  <c r="H444" i="3"/>
  <c r="BC244" i="3"/>
  <c r="H244" i="3"/>
  <c r="BE665" i="3"/>
  <c r="BE209" i="3"/>
  <c r="BE358" i="3"/>
  <c r="BE311" i="3"/>
  <c r="BE380" i="3"/>
  <c r="BE457" i="3"/>
  <c r="BE365" i="3"/>
  <c r="BE384" i="3"/>
  <c r="BC168" i="3"/>
  <c r="H168" i="3"/>
  <c r="BC180" i="3"/>
  <c r="H180" i="3"/>
  <c r="BC487" i="3"/>
  <c r="H487" i="3"/>
  <c r="BC103" i="3"/>
  <c r="H103" i="3"/>
  <c r="BC241" i="3"/>
  <c r="H241" i="3"/>
  <c r="BC270" i="3"/>
  <c r="H270" i="3"/>
  <c r="BC370" i="3"/>
  <c r="H370" i="3"/>
  <c r="BC98" i="3"/>
  <c r="H98" i="3"/>
  <c r="BC70" i="3"/>
  <c r="H70" i="3"/>
  <c r="BC183" i="3"/>
  <c r="H183" i="3"/>
  <c r="BC17" i="3"/>
  <c r="H17" i="3"/>
  <c r="BC458" i="3"/>
  <c r="H458" i="3"/>
  <c r="BC82" i="3"/>
  <c r="H82" i="3"/>
  <c r="BC13" i="3"/>
  <c r="H13" i="3"/>
  <c r="BC178" i="3"/>
  <c r="H178" i="3"/>
  <c r="BC19" i="3"/>
  <c r="H19" i="3"/>
  <c r="BC632" i="3"/>
  <c r="H632" i="3"/>
  <c r="BE453" i="3"/>
  <c r="BC430" i="3"/>
  <c r="H430" i="3"/>
  <c r="BC136" i="3"/>
  <c r="H136" i="3"/>
  <c r="BC89" i="3"/>
  <c r="H89" i="3"/>
  <c r="BC220" i="3"/>
  <c r="H220" i="3"/>
  <c r="BC429" i="3"/>
  <c r="H429" i="3"/>
  <c r="BC293" i="3"/>
  <c r="H293" i="3"/>
  <c r="BC357" i="3"/>
  <c r="H357" i="3"/>
  <c r="BC22" i="3"/>
  <c r="H22" i="3"/>
  <c r="BC159" i="3"/>
  <c r="H159" i="3"/>
  <c r="BC96" i="3"/>
  <c r="H96" i="3"/>
  <c r="BC26" i="3"/>
  <c r="H26" i="3"/>
  <c r="BC285" i="3"/>
  <c r="H285" i="3"/>
  <c r="BC60" i="3"/>
  <c r="H60" i="3"/>
  <c r="BC452" i="3"/>
  <c r="H452" i="3"/>
  <c r="BC447" i="3"/>
  <c r="H447" i="3"/>
  <c r="BC467" i="3"/>
  <c r="H467" i="3"/>
  <c r="BC418" i="3"/>
  <c r="H418" i="3"/>
  <c r="BA292" i="3"/>
  <c r="BA300" i="3"/>
  <c r="BE136" i="3"/>
  <c r="BA69" i="3"/>
  <c r="BA272" i="3"/>
  <c r="BA210" i="3"/>
  <c r="BA427" i="3"/>
  <c r="BE220" i="3"/>
  <c r="BA346" i="3"/>
  <c r="BA221" i="3"/>
  <c r="BA155" i="3"/>
  <c r="BA442" i="3"/>
  <c r="BE293" i="3"/>
  <c r="BA267" i="3"/>
  <c r="BA9" i="3"/>
  <c r="BA113" i="3"/>
  <c r="BE70" i="3"/>
  <c r="BA24" i="3"/>
  <c r="BE159" i="3"/>
  <c r="BA173" i="3"/>
  <c r="BA40" i="3"/>
  <c r="BA234" i="3"/>
  <c r="BA99" i="3"/>
  <c r="BE285" i="3"/>
  <c r="BA97" i="3"/>
  <c r="BE197" i="3"/>
  <c r="BA133" i="3"/>
  <c r="BA565" i="3"/>
  <c r="BA313" i="3"/>
  <c r="BE447" i="3"/>
  <c r="BA670" i="3"/>
  <c r="BA223" i="3"/>
  <c r="BA169" i="3"/>
  <c r="BA125" i="3"/>
  <c r="BC284" i="3"/>
  <c r="H284" i="3"/>
  <c r="BC415" i="3"/>
  <c r="H415" i="3"/>
  <c r="BC200" i="3"/>
  <c r="H200" i="3"/>
  <c r="BC405" i="3"/>
  <c r="H405" i="3"/>
  <c r="BC583" i="3"/>
  <c r="H583" i="3"/>
  <c r="BC535" i="3"/>
  <c r="H535" i="3"/>
  <c r="BC544" i="3"/>
  <c r="H544" i="3"/>
  <c r="BC115" i="3"/>
  <c r="H115" i="3"/>
  <c r="BC422" i="3"/>
  <c r="H422" i="3"/>
  <c r="BC206" i="3"/>
  <c r="H206" i="3"/>
  <c r="BC385" i="3"/>
  <c r="H385" i="3"/>
  <c r="BE356" i="3"/>
  <c r="BE89" i="3"/>
  <c r="BE334" i="3"/>
  <c r="BE429" i="3"/>
  <c r="BE204" i="3"/>
  <c r="BE370" i="3"/>
  <c r="BE357" i="3"/>
  <c r="BE238" i="3"/>
  <c r="BE96" i="3"/>
  <c r="BE79" i="3"/>
  <c r="BE60" i="3"/>
  <c r="BE90" i="3"/>
  <c r="BE467" i="3"/>
  <c r="BE444" i="3"/>
  <c r="BC288" i="3"/>
  <c r="H288" i="3"/>
  <c r="BC111" i="3"/>
  <c r="H111" i="3"/>
  <c r="BC33" i="3"/>
  <c r="H33" i="3"/>
  <c r="BC38" i="3"/>
  <c r="H38" i="3"/>
  <c r="BC479" i="3"/>
  <c r="H479" i="3"/>
  <c r="BC312" i="3"/>
  <c r="H312" i="3"/>
  <c r="BC309" i="3"/>
  <c r="H309" i="3"/>
  <c r="BC598" i="3"/>
  <c r="H598" i="3"/>
  <c r="BC488" i="3"/>
  <c r="H488" i="3"/>
  <c r="BC378" i="3"/>
  <c r="H378" i="3"/>
  <c r="BC208" i="3"/>
  <c r="H208" i="3"/>
  <c r="BC414" i="3"/>
  <c r="H414" i="3"/>
  <c r="BC450" i="3"/>
  <c r="H450" i="3"/>
  <c r="BC73" i="3"/>
  <c r="H73" i="3"/>
  <c r="BC14" i="3"/>
  <c r="H14" i="3"/>
  <c r="BC352" i="3"/>
  <c r="H352" i="3"/>
  <c r="BC239" i="3"/>
  <c r="H239" i="3"/>
  <c r="BC561" i="3"/>
  <c r="H561" i="3"/>
  <c r="BC164" i="3"/>
  <c r="H164" i="3"/>
  <c r="BC275" i="3"/>
  <c r="H275" i="3"/>
  <c r="BC589" i="3"/>
  <c r="H589" i="3"/>
  <c r="BC425" i="3"/>
  <c r="H425" i="3"/>
  <c r="BC507" i="3"/>
  <c r="H507" i="3"/>
  <c r="BA617" i="3"/>
  <c r="BE288" i="3"/>
  <c r="BA171" i="3"/>
  <c r="BE111" i="3"/>
  <c r="BA123" i="3"/>
  <c r="BE33" i="3"/>
  <c r="BA327" i="3"/>
  <c r="BA548" i="3"/>
  <c r="BE479" i="3"/>
  <c r="BA520" i="3"/>
  <c r="BE312" i="3"/>
  <c r="BA391" i="3"/>
  <c r="BE309" i="3"/>
  <c r="BA462" i="3"/>
  <c r="BA174" i="3"/>
  <c r="BE488" i="3"/>
  <c r="BA671" i="3"/>
  <c r="BE378" i="3"/>
  <c r="BA445" i="3"/>
  <c r="BE208" i="3"/>
  <c r="BA250" i="3"/>
  <c r="BC539" i="3"/>
  <c r="H539" i="3"/>
  <c r="BA106" i="3"/>
  <c r="BC194" i="3"/>
  <c r="H194" i="3"/>
  <c r="BC673" i="3"/>
  <c r="H673" i="3"/>
  <c r="BC622" i="3"/>
  <c r="H622" i="3"/>
  <c r="BC360" i="3"/>
  <c r="H360" i="3"/>
  <c r="BC543" i="3"/>
  <c r="H543" i="3"/>
  <c r="BC573" i="3"/>
  <c r="H573" i="3"/>
  <c r="BC297" i="3"/>
  <c r="H297" i="3"/>
  <c r="BC181" i="3"/>
  <c r="H181" i="3"/>
  <c r="BC108" i="3"/>
  <c r="H108" i="3"/>
  <c r="BC283" i="3"/>
  <c r="H283" i="3"/>
  <c r="BC347" i="3"/>
  <c r="H347" i="3"/>
  <c r="BE284" i="3"/>
  <c r="BE200" i="3"/>
  <c r="BE583" i="3"/>
  <c r="BE544" i="3"/>
  <c r="BE115" i="3"/>
  <c r="BE422" i="3"/>
  <c r="BE385" i="3"/>
  <c r="BC42" i="3"/>
  <c r="H42" i="3"/>
  <c r="BC674" i="3"/>
  <c r="H674" i="3"/>
  <c r="BC504" i="3"/>
  <c r="H504" i="3"/>
  <c r="BC329" i="3"/>
  <c r="H329" i="3"/>
  <c r="BC541" i="3"/>
  <c r="H541" i="3"/>
  <c r="BC676" i="3"/>
  <c r="H676" i="3"/>
  <c r="BC542" i="3"/>
  <c r="H542" i="3"/>
  <c r="BC253" i="3"/>
  <c r="H253" i="3"/>
  <c r="BC135" i="3"/>
  <c r="H135" i="3"/>
  <c r="BC390" i="3"/>
  <c r="H390" i="3"/>
  <c r="BC523" i="3"/>
  <c r="H523" i="3"/>
  <c r="BE414" i="3"/>
  <c r="BE73" i="3"/>
  <c r="BE352" i="3"/>
  <c r="BE561" i="3"/>
  <c r="BE275" i="3"/>
  <c r="BE589" i="3"/>
  <c r="BE425" i="3"/>
  <c r="BE42" i="3"/>
  <c r="BC522" i="3"/>
  <c r="H522" i="3"/>
  <c r="BC623" i="3"/>
  <c r="H623" i="3"/>
  <c r="BC600" i="3"/>
  <c r="H600" i="3"/>
  <c r="BC484" i="3"/>
  <c r="H484" i="3"/>
  <c r="BC677" i="3"/>
  <c r="H677" i="3"/>
  <c r="BC553" i="3"/>
  <c r="H553" i="3"/>
  <c r="BC52" i="3"/>
  <c r="H52" i="3"/>
  <c r="BC92" i="3"/>
  <c r="H92" i="3"/>
  <c r="BC433" i="3"/>
  <c r="H433" i="3"/>
  <c r="BC624" i="3"/>
  <c r="H624" i="3"/>
  <c r="BC625" i="3"/>
  <c r="H625" i="3"/>
  <c r="BC423" i="3"/>
  <c r="H423" i="3"/>
  <c r="BC500" i="3"/>
  <c r="H500" i="3"/>
  <c r="BC572" i="3"/>
  <c r="H572" i="3"/>
  <c r="BC212" i="3"/>
  <c r="H212" i="3"/>
  <c r="BC226" i="3"/>
  <c r="H226" i="3"/>
  <c r="BC247" i="3"/>
  <c r="H247" i="3"/>
  <c r="BC289" i="3"/>
  <c r="H289" i="3"/>
  <c r="BA151" i="3"/>
  <c r="BA672" i="3"/>
  <c r="BA557" i="3"/>
  <c r="BA675" i="3"/>
  <c r="BA494" i="3"/>
  <c r="BA459" i="3"/>
  <c r="BA586" i="3"/>
  <c r="BA144" i="3"/>
  <c r="BA317" i="3"/>
  <c r="BA610" i="3"/>
  <c r="BA153" i="3"/>
  <c r="BA382" i="3"/>
  <c r="BA140" i="3"/>
  <c r="BE501" i="3"/>
  <c r="BC118" i="3"/>
  <c r="H118" i="3"/>
  <c r="BC315" i="3"/>
  <c r="H315" i="3"/>
  <c r="BC489" i="3"/>
  <c r="H489" i="3"/>
  <c r="BC205" i="3"/>
  <c r="H205" i="3"/>
  <c r="BC185" i="3"/>
  <c r="H185" i="3"/>
  <c r="BC679" i="3"/>
  <c r="H679" i="3"/>
  <c r="BE674" i="3"/>
  <c r="BE522" i="3"/>
  <c r="BE541" i="3"/>
  <c r="BE297" i="3"/>
  <c r="BE253" i="3"/>
  <c r="BE52" i="3"/>
  <c r="BC435" i="3"/>
  <c r="H435" i="3"/>
  <c r="BC150" i="3"/>
  <c r="H150" i="3"/>
  <c r="BC308" i="3"/>
  <c r="H308" i="3"/>
  <c r="BE504" i="3"/>
  <c r="BE625" i="3"/>
  <c r="BE676" i="3"/>
  <c r="BE572" i="3"/>
  <c r="BE135" i="3"/>
  <c r="BE247" i="3"/>
  <c r="BC501" i="3"/>
  <c r="H501" i="3"/>
  <c r="BC439" i="3"/>
  <c r="H439" i="3"/>
  <c r="BC55" i="3"/>
  <c r="H55" i="3"/>
  <c r="BC678" i="3"/>
  <c r="H678" i="3"/>
  <c r="BC10" i="3"/>
  <c r="H10" i="3"/>
  <c r="BC158" i="3"/>
  <c r="H158" i="3"/>
  <c r="BC154" i="3"/>
  <c r="H154" i="3"/>
  <c r="BC28" i="3"/>
  <c r="H28" i="3"/>
  <c r="BC319" i="3"/>
  <c r="H319" i="3"/>
  <c r="BC81" i="3"/>
  <c r="H81" i="3"/>
  <c r="BC64" i="3"/>
  <c r="H64" i="3"/>
  <c r="BC18" i="3"/>
  <c r="H18" i="3"/>
  <c r="BC201" i="3"/>
  <c r="H201" i="3"/>
  <c r="BA163" i="3"/>
  <c r="BA509" i="3"/>
  <c r="BA345" i="3"/>
  <c r="BA560" i="3"/>
  <c r="BA149" i="3"/>
  <c r="BA65" i="3"/>
  <c r="BA37" i="3"/>
  <c r="BA287" i="3"/>
  <c r="BA265" i="3"/>
  <c r="BA7" i="3"/>
  <c r="BA39" i="3"/>
  <c r="BA74" i="3"/>
  <c r="BC43" i="3"/>
  <c r="H43" i="3"/>
  <c r="BC176" i="3"/>
  <c r="H176" i="3"/>
  <c r="BC29" i="3"/>
  <c r="H29" i="3"/>
  <c r="BC58" i="3"/>
  <c r="H58" i="3"/>
  <c r="BC93" i="3"/>
  <c r="H93" i="3"/>
  <c r="BC383" i="3"/>
  <c r="H383" i="3"/>
  <c r="BC321" i="3"/>
  <c r="H321" i="3"/>
  <c r="BC567" i="3"/>
  <c r="H567" i="3"/>
  <c r="BC359" i="3"/>
  <c r="H359" i="3"/>
  <c r="BC216" i="3"/>
  <c r="H216" i="3"/>
  <c r="BC480" i="3"/>
  <c r="H480" i="3"/>
  <c r="BC218" i="3"/>
  <c r="H218" i="3"/>
  <c r="BC182" i="3"/>
  <c r="H182" i="3"/>
  <c r="BE118" i="3"/>
  <c r="BE55" i="3"/>
  <c r="BE489" i="3"/>
  <c r="BE678" i="3"/>
  <c r="BE435" i="3"/>
  <c r="BE154" i="3"/>
  <c r="BE18" i="3"/>
  <c r="BC304" i="3"/>
  <c r="H304" i="3"/>
  <c r="BC408" i="3"/>
  <c r="H408" i="3"/>
  <c r="BC15" i="3"/>
  <c r="H15" i="3"/>
  <c r="BC53" i="3"/>
  <c r="H53" i="3"/>
  <c r="BC475" i="3"/>
  <c r="H475" i="3"/>
  <c r="BC85" i="3"/>
  <c r="H85" i="3"/>
  <c r="BC590" i="3"/>
  <c r="H590" i="3"/>
  <c r="BC562" i="3"/>
  <c r="H562" i="3"/>
  <c r="BC417" i="3"/>
  <c r="H417" i="3"/>
  <c r="BC114" i="3"/>
  <c r="H114" i="3"/>
  <c r="BC397" i="3"/>
  <c r="H397" i="3"/>
  <c r="BC228" i="3"/>
  <c r="H228" i="3"/>
  <c r="BE10" i="3"/>
  <c r="BE185" i="3"/>
  <c r="BE28" i="3"/>
  <c r="BE201" i="3"/>
  <c r="BA67" i="3"/>
  <c r="BC50" i="3"/>
  <c r="H50" i="3"/>
  <c r="BC324" i="3"/>
  <c r="H324" i="3"/>
  <c r="BC161" i="3"/>
  <c r="H161" i="3"/>
  <c r="BC398" i="3"/>
  <c r="H398" i="3"/>
  <c r="BC20" i="3"/>
  <c r="H20" i="3"/>
  <c r="BC256" i="3"/>
  <c r="H256" i="3"/>
  <c r="BC160" i="3"/>
  <c r="H160" i="3"/>
  <c r="BC580" i="3"/>
  <c r="H580" i="3"/>
  <c r="BC259" i="3"/>
  <c r="H259" i="3"/>
  <c r="BC584" i="3"/>
  <c r="H584" i="3"/>
  <c r="BC596" i="3"/>
  <c r="H596" i="3"/>
  <c r="BC437" i="3"/>
  <c r="H437" i="3"/>
  <c r="BC121" i="3"/>
  <c r="H121" i="3"/>
  <c r="BC262" i="3"/>
  <c r="H262" i="3"/>
  <c r="BC57" i="3"/>
  <c r="H57" i="3"/>
  <c r="BC249" i="3"/>
  <c r="H249" i="3"/>
  <c r="BC554" i="3"/>
  <c r="H554" i="3"/>
  <c r="BE50" i="3"/>
  <c r="BA83" i="3"/>
  <c r="BA78" i="3"/>
  <c r="BA399" i="3"/>
  <c r="BE15" i="3"/>
  <c r="BA534" i="3"/>
  <c r="BA104" i="3"/>
  <c r="BE475" i="3"/>
  <c r="BA491" i="3"/>
  <c r="BA349" i="3"/>
  <c r="BE590" i="3"/>
  <c r="BA412" i="3"/>
  <c r="BA254" i="3"/>
  <c r="BA186" i="3"/>
  <c r="BA44" i="3"/>
  <c r="BA86" i="3"/>
  <c r="BA314" i="3"/>
  <c r="BA294" i="3"/>
  <c r="BE43" i="3"/>
  <c r="BE176" i="3"/>
  <c r="BE29" i="3"/>
  <c r="BE383" i="3"/>
  <c r="BE216" i="3"/>
  <c r="BE480" i="3"/>
  <c r="BE554" i="3"/>
  <c r="BE20" i="3"/>
  <c r="BE256" i="3"/>
  <c r="BE160" i="3"/>
  <c r="BE259" i="3"/>
  <c r="BE121" i="3"/>
  <c r="BE262" i="3"/>
  <c r="BE228" i="3"/>
  <c r="BE398" i="3"/>
  <c r="AS5" i="3"/>
  <c r="AS550" i="3"/>
  <c r="AW268" i="3"/>
  <c r="AW400" i="3"/>
  <c r="AW550" i="3"/>
  <c r="AW27" i="3"/>
  <c r="AW401" i="3"/>
  <c r="AW569" i="3"/>
  <c r="AW547" i="3"/>
  <c r="AW599" i="3"/>
  <c r="AW537" i="3"/>
  <c r="AW514" i="3"/>
  <c r="AW591" i="3"/>
  <c r="AW626" i="3"/>
  <c r="AW134" i="3"/>
  <c r="AW331" i="3"/>
  <c r="AW100" i="3"/>
  <c r="AW640" i="3"/>
  <c r="AW627" i="3"/>
  <c r="AW257" i="3"/>
  <c r="AW428" i="3"/>
  <c r="AW431" i="3"/>
  <c r="AW518" i="3"/>
  <c r="AW646" i="3"/>
  <c r="AW576" i="3"/>
  <c r="AW647" i="3"/>
  <c r="AW614" i="3"/>
  <c r="AW348" i="3"/>
  <c r="AW396" i="3"/>
  <c r="AW563" i="3"/>
  <c r="AW323" i="3"/>
  <c r="AW122" i="3"/>
  <c r="AW665" i="3"/>
  <c r="AS665" i="3"/>
  <c r="AS369" i="3"/>
  <c r="AW369" i="3"/>
  <c r="AW512" i="3"/>
  <c r="AW436" i="3"/>
  <c r="AW119" i="3"/>
  <c r="AW471" i="3"/>
  <c r="AW128" i="3"/>
  <c r="AW637" i="3"/>
  <c r="AW196" i="3"/>
  <c r="AW192" i="3"/>
  <c r="AW88" i="3"/>
  <c r="AW299" i="3"/>
  <c r="AW638" i="3"/>
  <c r="AW84" i="3"/>
  <c r="AW167" i="3"/>
  <c r="AW465" i="3"/>
  <c r="AW482" i="3"/>
  <c r="AW87" i="3"/>
  <c r="AS246" i="3"/>
  <c r="AW296" i="3"/>
  <c r="AS240" i="3"/>
  <c r="AW409" i="3"/>
  <c r="AW339" i="3"/>
  <c r="AW330" i="3"/>
  <c r="AW387" i="3"/>
  <c r="AW650" i="3"/>
  <c r="AW344" i="3"/>
  <c r="AW592" i="3"/>
  <c r="AS473" i="3"/>
  <c r="AS461" i="3"/>
  <c r="AW230" i="3"/>
  <c r="AS4" i="3"/>
  <c r="AU407" i="3"/>
  <c r="G407" i="3"/>
  <c r="AW653" i="3"/>
  <c r="AW581" i="3"/>
  <c r="AW326" i="3"/>
  <c r="AS326" i="3"/>
  <c r="AW248" i="3"/>
  <c r="AS248" i="3"/>
  <c r="AW236" i="3"/>
  <c r="AS236" i="3"/>
  <c r="AS393" i="3"/>
  <c r="AW393" i="3"/>
  <c r="AW531" i="3"/>
  <c r="AS446" i="3"/>
  <c r="AS141" i="3"/>
  <c r="AW530" i="3"/>
  <c r="AW443" i="3"/>
  <c r="AW143" i="3"/>
  <c r="AW190" i="3"/>
  <c r="AW407" i="3"/>
  <c r="AW32" i="3"/>
  <c r="AW515" i="3"/>
  <c r="AW278" i="3"/>
  <c r="AW127" i="3"/>
  <c r="AW657" i="3"/>
  <c r="AW377" i="3"/>
  <c r="AW556" i="3"/>
  <c r="AW620" i="3"/>
  <c r="AW662" i="3"/>
  <c r="AW664" i="3"/>
  <c r="AW198" i="3"/>
  <c r="AW668" i="3"/>
  <c r="AU457" i="3"/>
  <c r="G457" i="3"/>
  <c r="AU432" i="3"/>
  <c r="G432" i="3"/>
  <c r="AW630" i="3"/>
  <c r="AW232" i="3"/>
  <c r="AW195" i="3"/>
  <c r="AW202" i="3"/>
  <c r="AW355" i="3"/>
  <c r="AW328" i="3"/>
  <c r="AW242" i="3"/>
  <c r="AW613" i="3"/>
  <c r="AW540" i="3"/>
  <c r="AU365" i="3"/>
  <c r="G365" i="3"/>
  <c r="AU529" i="3"/>
  <c r="G529" i="3"/>
  <c r="AW77" i="3"/>
  <c r="AU63" i="3"/>
  <c r="G63" i="3"/>
  <c r="AS571" i="3"/>
  <c r="AS31" i="3"/>
  <c r="AU221" i="3"/>
  <c r="G221" i="3"/>
  <c r="AU96" i="3"/>
  <c r="G96" i="3"/>
  <c r="AW587" i="3"/>
  <c r="AW94" i="3"/>
  <c r="AW351" i="3"/>
  <c r="AW231" i="3"/>
  <c r="AW546" i="3"/>
  <c r="AW276" i="3"/>
  <c r="AW63" i="3"/>
  <c r="AW25" i="3"/>
  <c r="AW499" i="3"/>
  <c r="AW292" i="3"/>
  <c r="AU388" i="3"/>
  <c r="G388" i="3"/>
  <c r="AU447" i="3"/>
  <c r="G447" i="3"/>
  <c r="AW380" i="3"/>
  <c r="AW95" i="3"/>
  <c r="AW365" i="3"/>
  <c r="AW245" i="3"/>
  <c r="AW384" i="3"/>
  <c r="AW430" i="3"/>
  <c r="AW366" i="3"/>
  <c r="AW388" i="3"/>
  <c r="AU220" i="3"/>
  <c r="G220" i="3"/>
  <c r="AW363" i="3"/>
  <c r="AU56" i="3"/>
  <c r="G56" i="3"/>
  <c r="AU34" i="3"/>
  <c r="G34" i="3"/>
  <c r="AW89" i="3"/>
  <c r="AU103" i="3"/>
  <c r="G103" i="3"/>
  <c r="AW429" i="3"/>
  <c r="AU79" i="3"/>
  <c r="G79" i="3"/>
  <c r="AS225" i="3"/>
  <c r="AS487" i="3"/>
  <c r="AS252" i="3"/>
  <c r="AS157" i="3"/>
  <c r="AS483" i="3"/>
  <c r="AS320" i="3"/>
  <c r="AS274" i="3"/>
  <c r="AS214" i="3"/>
  <c r="AU270" i="3"/>
  <c r="G270" i="3"/>
  <c r="AS579" i="3"/>
  <c r="AS98" i="3"/>
  <c r="AU101" i="3"/>
  <c r="G101" i="3"/>
  <c r="AS22" i="3"/>
  <c r="AS130" i="3"/>
  <c r="AU70" i="3"/>
  <c r="G70" i="3"/>
  <c r="AS291" i="3"/>
  <c r="AS17" i="3"/>
  <c r="AU102" i="3"/>
  <c r="G102" i="3"/>
  <c r="AS26" i="3"/>
  <c r="AS152" i="3"/>
  <c r="AS21" i="3"/>
  <c r="AS13" i="3"/>
  <c r="AS452" i="3"/>
  <c r="AS23" i="3"/>
  <c r="AS112" i="3"/>
  <c r="AS454" i="3"/>
  <c r="AS418" i="3"/>
  <c r="AS301" i="3"/>
  <c r="AW632" i="3"/>
  <c r="AS414" i="3"/>
  <c r="AW381" i="3"/>
  <c r="AW285" i="3"/>
  <c r="AW197" i="3"/>
  <c r="AW506" i="3"/>
  <c r="AW447" i="3"/>
  <c r="AW552" i="3"/>
  <c r="AU284" i="3"/>
  <c r="G284" i="3"/>
  <c r="AU561" i="3"/>
  <c r="G561" i="3"/>
  <c r="AU425" i="3"/>
  <c r="G425" i="3"/>
  <c r="AW204" i="3"/>
  <c r="AW357" i="3"/>
  <c r="AW56" i="3"/>
  <c r="AW238" i="3"/>
  <c r="AW96" i="3"/>
  <c r="AW51" i="3"/>
  <c r="AW79" i="3"/>
  <c r="AW60" i="3"/>
  <c r="AW34" i="3"/>
  <c r="AW90" i="3"/>
  <c r="AW467" i="3"/>
  <c r="AW227" i="3"/>
  <c r="AW123" i="3"/>
  <c r="AU548" i="3"/>
  <c r="G548" i="3"/>
  <c r="AU174" i="3"/>
  <c r="G174" i="3"/>
  <c r="AU539" i="3"/>
  <c r="G539" i="3"/>
  <c r="AS415" i="3"/>
  <c r="AS200" i="3"/>
  <c r="AS405" i="3"/>
  <c r="AS583" i="3"/>
  <c r="AS535" i="3"/>
  <c r="AS544" i="3"/>
  <c r="AS115" i="3"/>
  <c r="AS422" i="3"/>
  <c r="AS206" i="3"/>
  <c r="AS385" i="3"/>
  <c r="AS577" i="3"/>
  <c r="AS42" i="3"/>
  <c r="AU484" i="3"/>
  <c r="G484" i="3"/>
  <c r="AU289" i="3"/>
  <c r="G289" i="3"/>
  <c r="AW520" i="3"/>
  <c r="AW391" i="3"/>
  <c r="AW462" i="3"/>
  <c r="AW671" i="3"/>
  <c r="AW445" i="3"/>
  <c r="AW250" i="3"/>
  <c r="AS194" i="3"/>
  <c r="AW194" i="3"/>
  <c r="AU673" i="3"/>
  <c r="G673" i="3"/>
  <c r="AU624" i="3"/>
  <c r="G624" i="3"/>
  <c r="AU153" i="3"/>
  <c r="G153" i="3"/>
  <c r="AU557" i="3"/>
  <c r="G557" i="3"/>
  <c r="AU144" i="3"/>
  <c r="G144" i="3"/>
  <c r="AU390" i="3"/>
  <c r="G390" i="3"/>
  <c r="AW557" i="3"/>
  <c r="AU494" i="3"/>
  <c r="G494" i="3"/>
  <c r="AU553" i="3"/>
  <c r="G553" i="3"/>
  <c r="AW675" i="3"/>
  <c r="AS623" i="3"/>
  <c r="AW494" i="3"/>
  <c r="AS625" i="3"/>
  <c r="AS543" i="3"/>
  <c r="AW586" i="3"/>
  <c r="AS676" i="3"/>
  <c r="AW144" i="3"/>
  <c r="AS677" i="3"/>
  <c r="AW317" i="3"/>
  <c r="AS572" i="3"/>
  <c r="AS181" i="3"/>
  <c r="AW153" i="3"/>
  <c r="AS135" i="3"/>
  <c r="AW382" i="3"/>
  <c r="AS92" i="3"/>
  <c r="AW140" i="3"/>
  <c r="AS247" i="3"/>
  <c r="AU147" i="3"/>
  <c r="G147" i="3"/>
  <c r="AW433" i="3"/>
  <c r="AW622" i="3"/>
  <c r="AW600" i="3"/>
  <c r="AW423" i="3"/>
  <c r="AW553" i="3"/>
  <c r="AW212" i="3"/>
  <c r="AW464" i="3"/>
  <c r="AW501" i="3"/>
  <c r="AU37" i="3"/>
  <c r="G37" i="3"/>
  <c r="AU74" i="3"/>
  <c r="G74" i="3"/>
  <c r="AU265" i="3"/>
  <c r="G265" i="3"/>
  <c r="AU509" i="3"/>
  <c r="G509" i="3"/>
  <c r="AU7" i="3"/>
  <c r="G7" i="3"/>
  <c r="AW438" i="3"/>
  <c r="AS118" i="3"/>
  <c r="AS439" i="3"/>
  <c r="AS315" i="3"/>
  <c r="AS55" i="3"/>
  <c r="AW536" i="3"/>
  <c r="AS489" i="3"/>
  <c r="AS678" i="3"/>
  <c r="AW10" i="3"/>
  <c r="AS319" i="3"/>
  <c r="AS205" i="3"/>
  <c r="AW185" i="3"/>
  <c r="AS435" i="3"/>
  <c r="AS154" i="3"/>
  <c r="AW28" i="3"/>
  <c r="AS18" i="3"/>
  <c r="AS67" i="3"/>
  <c r="AU43" i="3"/>
  <c r="G43" i="3"/>
  <c r="AU584" i="3"/>
  <c r="G584" i="3"/>
  <c r="AU57" i="3"/>
  <c r="G57" i="3"/>
  <c r="AW163" i="3"/>
  <c r="AW509" i="3"/>
  <c r="AW345" i="3"/>
  <c r="AW149" i="3"/>
  <c r="AW65" i="3"/>
  <c r="AW287" i="3"/>
  <c r="AW265" i="3"/>
  <c r="AW74" i="3"/>
  <c r="AU160" i="3"/>
  <c r="G160" i="3"/>
  <c r="AU562" i="3"/>
  <c r="G562" i="3"/>
  <c r="AU228" i="3"/>
  <c r="G228" i="3"/>
  <c r="AW117" i="3"/>
  <c r="AW147" i="3"/>
  <c r="AU304" i="3"/>
  <c r="G304" i="3"/>
  <c r="AU321" i="3"/>
  <c r="G321" i="3"/>
  <c r="AU324" i="3"/>
  <c r="G324" i="3"/>
  <c r="AU408" i="3"/>
  <c r="G408" i="3"/>
  <c r="AU567" i="3"/>
  <c r="G567" i="3"/>
  <c r="AS83" i="3"/>
  <c r="AS78" i="3"/>
  <c r="AS399" i="3"/>
  <c r="AS534" i="3"/>
  <c r="AS104" i="3"/>
  <c r="AS491" i="3"/>
  <c r="AS349" i="3"/>
  <c r="AS412" i="3"/>
  <c r="AS254" i="3"/>
  <c r="AS186" i="3"/>
  <c r="AS44" i="3"/>
  <c r="AW324" i="3"/>
  <c r="AS86" i="3"/>
  <c r="AS314" i="3"/>
  <c r="AS294" i="3"/>
  <c r="AW176" i="3"/>
  <c r="AW29" i="3"/>
  <c r="AW383" i="3"/>
  <c r="AW321" i="3"/>
  <c r="AW216" i="3"/>
  <c r="AW480" i="3"/>
  <c r="AW554" i="3"/>
  <c r="AW20" i="3"/>
  <c r="AW256" i="3"/>
  <c r="AW160" i="3"/>
  <c r="AW259" i="3"/>
  <c r="AW584" i="3"/>
  <c r="AW121" i="3"/>
  <c r="AW262" i="3"/>
  <c r="AW218" i="3"/>
  <c r="AW228" i="3"/>
  <c r="AW398" i="3"/>
  <c r="AK5" i="3"/>
  <c r="AO129" i="3"/>
  <c r="AM126" i="3"/>
  <c r="F126" i="3"/>
  <c r="AM332" i="3"/>
  <c r="F332" i="3"/>
  <c r="AM558" i="3"/>
  <c r="F558" i="3"/>
  <c r="AM410" i="3"/>
  <c r="F410" i="3"/>
  <c r="AM463" i="3"/>
  <c r="F463" i="3"/>
  <c r="AM436" i="3"/>
  <c r="F436" i="3"/>
  <c r="AM11" i="3"/>
  <c r="F11" i="3"/>
  <c r="AM471" i="3"/>
  <c r="F471" i="3"/>
  <c r="AM310" i="3"/>
  <c r="F310" i="3"/>
  <c r="AM637" i="3"/>
  <c r="F637" i="3"/>
  <c r="AM497" i="3"/>
  <c r="F497" i="3"/>
  <c r="AM207" i="3"/>
  <c r="F207" i="3"/>
  <c r="AM331" i="3"/>
  <c r="F331" i="3"/>
  <c r="AM268" i="3"/>
  <c r="F268" i="3"/>
  <c r="AM591" i="3"/>
  <c r="F591" i="3"/>
  <c r="AM400" i="3"/>
  <c r="F400" i="3"/>
  <c r="AM533" i="3"/>
  <c r="F533" i="3"/>
  <c r="AM109" i="3"/>
  <c r="F109" i="3"/>
  <c r="AM626" i="3"/>
  <c r="F626" i="3"/>
  <c r="AM165" i="3"/>
  <c r="F165" i="3"/>
  <c r="AM460" i="3"/>
  <c r="F460" i="3"/>
  <c r="AM550" i="3"/>
  <c r="F550" i="3"/>
  <c r="AM46" i="3"/>
  <c r="F46" i="3"/>
  <c r="AM517" i="3"/>
  <c r="F517" i="3"/>
  <c r="AM134" i="3"/>
  <c r="F134" i="3"/>
  <c r="AM472" i="3"/>
  <c r="F472" i="3"/>
  <c r="AM281" i="3"/>
  <c r="F281" i="3"/>
  <c r="AM27" i="3"/>
  <c r="F27" i="3"/>
  <c r="AM512" i="3"/>
  <c r="F512" i="3"/>
  <c r="AM481" i="3"/>
  <c r="F481" i="3"/>
  <c r="AM119" i="3"/>
  <c r="F119" i="3"/>
  <c r="AM172" i="3"/>
  <c r="F172" i="3"/>
  <c r="AM128" i="3"/>
  <c r="F128" i="3"/>
  <c r="AM559" i="3"/>
  <c r="F559" i="3"/>
  <c r="AM196" i="3"/>
  <c r="F196" i="3"/>
  <c r="AM64" i="3"/>
  <c r="F64" i="3"/>
  <c r="AM142" i="3"/>
  <c r="F142" i="3"/>
  <c r="AM16" i="3"/>
  <c r="F16" i="3"/>
  <c r="AM188" i="3"/>
  <c r="F188" i="3"/>
  <c r="AM516" i="3"/>
  <c r="F516" i="3"/>
  <c r="AM371" i="3"/>
  <c r="F371" i="3"/>
  <c r="AM347" i="3"/>
  <c r="F347" i="3"/>
  <c r="AM464" i="3"/>
  <c r="F464" i="3"/>
  <c r="AM390" i="3"/>
  <c r="F390" i="3"/>
  <c r="AM553" i="3"/>
  <c r="F553" i="3"/>
  <c r="AM632" i="3"/>
  <c r="F632" i="3"/>
  <c r="AM151" i="3"/>
  <c r="F151" i="3"/>
  <c r="AM33" i="3"/>
  <c r="F33" i="3"/>
  <c r="AM111" i="3"/>
  <c r="F111" i="3"/>
  <c r="AM288" i="3"/>
  <c r="F288" i="3"/>
  <c r="AM244" i="3"/>
  <c r="F244" i="3"/>
  <c r="AM301" i="3"/>
  <c r="F301" i="3"/>
  <c r="AM418" i="3"/>
  <c r="F418" i="3"/>
  <c r="AM112" i="3"/>
  <c r="F112" i="3"/>
  <c r="AM178" i="3"/>
  <c r="F178" i="3"/>
  <c r="AM452" i="3"/>
  <c r="F452" i="3"/>
  <c r="AM13" i="3"/>
  <c r="F13" i="3"/>
  <c r="AM21" i="3"/>
  <c r="F21" i="3"/>
  <c r="AM152" i="3"/>
  <c r="F152" i="3"/>
  <c r="AM26" i="3"/>
  <c r="F26" i="3"/>
  <c r="AM17" i="3"/>
  <c r="F17" i="3"/>
  <c r="AM291" i="3"/>
  <c r="F291" i="3"/>
  <c r="AM130" i="3"/>
  <c r="F130" i="3"/>
  <c r="AM22" i="3"/>
  <c r="F22" i="3"/>
  <c r="AM98" i="3"/>
  <c r="F98" i="3"/>
  <c r="AM579" i="3"/>
  <c r="F579" i="3"/>
  <c r="AM214" i="3"/>
  <c r="F214" i="3"/>
  <c r="AM320" i="3"/>
  <c r="F320" i="3"/>
  <c r="AM483" i="3"/>
  <c r="F483" i="3"/>
  <c r="AM157" i="3"/>
  <c r="F157" i="3"/>
  <c r="AM252" i="3"/>
  <c r="F252" i="3"/>
  <c r="AM225" i="3"/>
  <c r="F225" i="3"/>
  <c r="AM420" i="3"/>
  <c r="F420" i="3"/>
  <c r="AM466" i="3"/>
  <c r="F466" i="3"/>
  <c r="AM90" i="3"/>
  <c r="F90" i="3"/>
  <c r="AM80" i="3"/>
  <c r="F80" i="3"/>
  <c r="AM454" i="3"/>
  <c r="F454" i="3"/>
  <c r="AM447" i="3"/>
  <c r="F447" i="3"/>
  <c r="AM505" i="3"/>
  <c r="F505" i="3"/>
  <c r="AM138" i="3"/>
  <c r="F138" i="3"/>
  <c r="AM668" i="3"/>
  <c r="F668" i="3"/>
  <c r="AM54" i="3"/>
  <c r="F54" i="3"/>
  <c r="AM35" i="3"/>
  <c r="F35" i="3"/>
  <c r="AM476" i="3"/>
  <c r="F476" i="3"/>
  <c r="AM242" i="3"/>
  <c r="F242" i="3"/>
  <c r="AM526" i="3"/>
  <c r="F526" i="3"/>
  <c r="AM528" i="3"/>
  <c r="F528" i="3"/>
  <c r="AM656" i="3"/>
  <c r="F656" i="3"/>
  <c r="AM469" i="3"/>
  <c r="F469" i="3"/>
  <c r="AM655" i="3"/>
  <c r="F655" i="3"/>
  <c r="AM403" i="3"/>
  <c r="F403" i="3"/>
  <c r="AM105" i="3"/>
  <c r="F105" i="3"/>
  <c r="AM434" i="3"/>
  <c r="F434" i="3"/>
  <c r="AM521" i="3"/>
  <c r="F521" i="3"/>
  <c r="AM148" i="3"/>
  <c r="F148" i="3"/>
  <c r="AM389" i="3"/>
  <c r="F389" i="3"/>
  <c r="AM495" i="3"/>
  <c r="F495" i="3"/>
  <c r="AM137" i="3"/>
  <c r="F137" i="3"/>
  <c r="AM235" i="3"/>
  <c r="F235" i="3"/>
  <c r="AM261" i="3"/>
  <c r="F261" i="3"/>
  <c r="AM404" i="3"/>
  <c r="F404" i="3"/>
  <c r="AM66" i="3"/>
  <c r="F66" i="3"/>
  <c r="AM456" i="3"/>
  <c r="F456" i="3"/>
  <c r="AM608" i="3"/>
  <c r="F608" i="3"/>
  <c r="AM652" i="3"/>
  <c r="F652" i="3"/>
  <c r="AM510" i="3"/>
  <c r="F510" i="3"/>
  <c r="AM431" i="3"/>
  <c r="F431" i="3"/>
  <c r="AM428" i="3"/>
  <c r="F428" i="3"/>
  <c r="AM592" i="3"/>
  <c r="F592" i="3"/>
  <c r="AM344" i="3"/>
  <c r="F344" i="3"/>
  <c r="AM305" i="3"/>
  <c r="F305" i="3"/>
  <c r="AM648" i="3"/>
  <c r="F648" i="3"/>
  <c r="AM607" i="3"/>
  <c r="F607" i="3"/>
  <c r="AM440" i="3"/>
  <c r="F440" i="3"/>
  <c r="AM354" i="3"/>
  <c r="F354" i="3"/>
  <c r="AM636" i="3"/>
  <c r="F636" i="3"/>
  <c r="AM341" i="3"/>
  <c r="F341" i="3"/>
  <c r="AM419" i="3"/>
  <c r="F419" i="3"/>
  <c r="AM110" i="3"/>
  <c r="F110" i="3"/>
  <c r="AM36" i="3"/>
  <c r="F36" i="3"/>
  <c r="AM416" i="3"/>
  <c r="F416" i="3"/>
  <c r="AM549" i="3"/>
  <c r="F549" i="3"/>
  <c r="AM451" i="3"/>
  <c r="F451" i="3"/>
  <c r="AM237" i="3"/>
  <c r="F237" i="3"/>
  <c r="AM107" i="3"/>
  <c r="F107" i="3"/>
  <c r="AM364" i="3"/>
  <c r="F364" i="3"/>
  <c r="AM525" i="3"/>
  <c r="F525" i="3"/>
  <c r="AM269" i="3"/>
  <c r="F269" i="3"/>
  <c r="AM325" i="3"/>
  <c r="F325" i="3"/>
  <c r="AM243" i="3"/>
  <c r="F243" i="3"/>
  <c r="AM124" i="3"/>
  <c r="F124" i="3"/>
  <c r="AM537" i="3"/>
  <c r="F537" i="3"/>
  <c r="AM337" i="3"/>
  <c r="F337" i="3"/>
  <c r="AM203" i="3"/>
  <c r="F203" i="3"/>
  <c r="AO4" i="3"/>
  <c r="AQ492" i="3"/>
  <c r="AM611" i="3"/>
  <c r="F611" i="3"/>
  <c r="AM401" i="3"/>
  <c r="F401" i="3"/>
  <c r="AM100" i="3"/>
  <c r="F100" i="3"/>
  <c r="AM156" i="3"/>
  <c r="F156" i="3"/>
  <c r="AM640" i="3"/>
  <c r="F640" i="3"/>
  <c r="AM603" i="3"/>
  <c r="F603" i="3"/>
  <c r="AM485" i="3"/>
  <c r="F485" i="3"/>
  <c r="AM627" i="3"/>
  <c r="F627" i="3"/>
  <c r="AM570" i="3"/>
  <c r="F570" i="3"/>
  <c r="AM642" i="3"/>
  <c r="F642" i="3"/>
  <c r="AM257" i="3"/>
  <c r="F257" i="3"/>
  <c r="AM508" i="3"/>
  <c r="F508" i="3"/>
  <c r="AM538" i="3"/>
  <c r="F538" i="3"/>
  <c r="AM645" i="3"/>
  <c r="F645" i="3"/>
  <c r="AM421" i="3"/>
  <c r="F421" i="3"/>
  <c r="AM647" i="3"/>
  <c r="F647" i="3"/>
  <c r="AM650" i="3"/>
  <c r="F650" i="3"/>
  <c r="AM340" i="3"/>
  <c r="F340" i="3"/>
  <c r="AM279" i="3"/>
  <c r="F279" i="3"/>
  <c r="AK6" i="3"/>
  <c r="AO268" i="3"/>
  <c r="AO341" i="3"/>
  <c r="AO591" i="3"/>
  <c r="AO400" i="3"/>
  <c r="AO451" i="3"/>
  <c r="AO626" i="3"/>
  <c r="AO550" i="3"/>
  <c r="AO325" i="3"/>
  <c r="AO134" i="3"/>
  <c r="AO27" i="3"/>
  <c r="AK333" i="3"/>
  <c r="AM192" i="3"/>
  <c r="F192" i="3"/>
  <c r="AO611" i="3"/>
  <c r="AM342" i="3"/>
  <c r="F342" i="3"/>
  <c r="AM299" i="3"/>
  <c r="F299" i="3"/>
  <c r="AM343" i="3"/>
  <c r="F343" i="3"/>
  <c r="AM318" i="3"/>
  <c r="F318" i="3"/>
  <c r="AM258" i="3"/>
  <c r="F258" i="3"/>
  <c r="AM588" i="3"/>
  <c r="F588" i="3"/>
  <c r="AM455" i="3"/>
  <c r="F455" i="3"/>
  <c r="AM566" i="3"/>
  <c r="F566" i="3"/>
  <c r="AM514" i="3"/>
  <c r="F514" i="3"/>
  <c r="AM551" i="3"/>
  <c r="F551" i="3"/>
  <c r="AM30" i="3"/>
  <c r="F30" i="3"/>
  <c r="AM240" i="3"/>
  <c r="F240" i="3"/>
  <c r="AM409" i="3"/>
  <c r="F409" i="3"/>
  <c r="AM330" i="3"/>
  <c r="F330" i="3"/>
  <c r="AM628" i="3"/>
  <c r="F628" i="3"/>
  <c r="AM413" i="3"/>
  <c r="F413" i="3"/>
  <c r="AM614" i="3"/>
  <c r="F614" i="3"/>
  <c r="AM307" i="3"/>
  <c r="F307" i="3"/>
  <c r="AM129" i="3"/>
  <c r="F129" i="3"/>
  <c r="AO512" i="3"/>
  <c r="AO436" i="3"/>
  <c r="AO119" i="3"/>
  <c r="AO471" i="3"/>
  <c r="AO172" i="3"/>
  <c r="AO128" i="3"/>
  <c r="AO637" i="3"/>
  <c r="AM145" i="3"/>
  <c r="F145" i="3"/>
  <c r="AM322" i="3"/>
  <c r="F322" i="3"/>
  <c r="AM88" i="3"/>
  <c r="F88" i="3"/>
  <c r="AM229" i="3"/>
  <c r="F229" i="3"/>
  <c r="AM619" i="3"/>
  <c r="F619" i="3"/>
  <c r="AM402" i="3"/>
  <c r="F402" i="3"/>
  <c r="AM582" i="3"/>
  <c r="F582" i="3"/>
  <c r="AM84" i="3"/>
  <c r="F84" i="3"/>
  <c r="AM594" i="3"/>
  <c r="F594" i="3"/>
  <c r="AM547" i="3"/>
  <c r="F547" i="3"/>
  <c r="AM465" i="3"/>
  <c r="F465" i="3"/>
  <c r="AM191" i="3"/>
  <c r="F191" i="3"/>
  <c r="AM599" i="3"/>
  <c r="F599" i="3"/>
  <c r="AM87" i="3"/>
  <c r="F87" i="3"/>
  <c r="AM251" i="3"/>
  <c r="F251" i="3"/>
  <c r="AM184" i="3"/>
  <c r="F184" i="3"/>
  <c r="AM518" i="3"/>
  <c r="F518" i="3"/>
  <c r="AM646" i="3"/>
  <c r="F646" i="3"/>
  <c r="AM493" i="3"/>
  <c r="F493" i="3"/>
  <c r="AM601" i="3"/>
  <c r="F601" i="3"/>
  <c r="AM348" i="3"/>
  <c r="F348" i="3"/>
  <c r="AO322" i="3"/>
  <c r="AM386" i="3"/>
  <c r="F386" i="3"/>
  <c r="AM524" i="3"/>
  <c r="F524" i="3"/>
  <c r="AM224" i="3"/>
  <c r="F224" i="3"/>
  <c r="AM638" i="3"/>
  <c r="F638" i="3"/>
  <c r="AM492" i="3"/>
  <c r="F492" i="3"/>
  <c r="AM569" i="3"/>
  <c r="F569" i="3"/>
  <c r="AM639" i="3"/>
  <c r="F639" i="3"/>
  <c r="AM167" i="3"/>
  <c r="F167" i="3"/>
  <c r="AM618" i="3"/>
  <c r="F618" i="3"/>
  <c r="AM350" i="3"/>
  <c r="F350" i="3"/>
  <c r="AM482" i="3"/>
  <c r="F482" i="3"/>
  <c r="AM179" i="3"/>
  <c r="F179" i="3"/>
  <c r="AM246" i="3"/>
  <c r="F246" i="3"/>
  <c r="AM296" i="3"/>
  <c r="F296" i="3"/>
  <c r="AM474" i="3"/>
  <c r="F474" i="3"/>
  <c r="AM339" i="3"/>
  <c r="F339" i="3"/>
  <c r="AM576" i="3"/>
  <c r="F576" i="3"/>
  <c r="AM387" i="3"/>
  <c r="F387" i="3"/>
  <c r="AM649" i="3"/>
  <c r="F649" i="3"/>
  <c r="AM563" i="3"/>
  <c r="F563" i="3"/>
  <c r="AO203" i="3"/>
  <c r="AO331" i="3"/>
  <c r="AO229" i="3"/>
  <c r="AK233" i="3"/>
  <c r="AO401" i="3"/>
  <c r="AK593" i="3"/>
  <c r="AO619" i="3"/>
  <c r="AK602" i="3"/>
  <c r="AO100" i="3"/>
  <c r="AK211" i="3"/>
  <c r="AO402" i="3"/>
  <c r="AK222" i="3"/>
  <c r="AO569" i="3"/>
  <c r="AK199" i="3"/>
  <c r="AO639" i="3"/>
  <c r="AK477" i="3"/>
  <c r="AO640" i="3"/>
  <c r="AK641" i="3"/>
  <c r="AO588" i="3"/>
  <c r="AK606" i="3"/>
  <c r="AO547" i="3"/>
  <c r="AK597" i="3"/>
  <c r="AO350" i="3"/>
  <c r="AK187" i="3"/>
  <c r="AO627" i="3"/>
  <c r="AK441" i="3"/>
  <c r="AO514" i="3"/>
  <c r="AK519" i="3"/>
  <c r="AO599" i="3"/>
  <c r="AK643" i="3"/>
  <c r="AO246" i="3"/>
  <c r="AK426" i="3"/>
  <c r="AO257" i="3"/>
  <c r="AK644" i="3"/>
  <c r="AO240" i="3"/>
  <c r="AK282" i="3"/>
  <c r="AK513" i="3"/>
  <c r="AK255" i="3"/>
  <c r="AO518" i="3"/>
  <c r="AK193" i="3"/>
  <c r="AO576" i="3"/>
  <c r="AO647" i="3"/>
  <c r="AO614" i="3"/>
  <c r="AM651" i="3"/>
  <c r="F651" i="3"/>
  <c r="AO323" i="3"/>
  <c r="AM189" i="3"/>
  <c r="F189" i="3"/>
  <c r="AM48" i="3"/>
  <c r="F48" i="3"/>
  <c r="AM574" i="3"/>
  <c r="F574" i="3"/>
  <c r="AM230" i="3"/>
  <c r="F230" i="3"/>
  <c r="AM612" i="3"/>
  <c r="F612" i="3"/>
  <c r="AM448" i="3"/>
  <c r="F448" i="3"/>
  <c r="AM59" i="3"/>
  <c r="F59" i="3"/>
  <c r="AM604" i="3"/>
  <c r="F604" i="3"/>
  <c r="AM449" i="3"/>
  <c r="F449" i="3"/>
  <c r="AO84" i="3"/>
  <c r="AO167" i="3"/>
  <c r="AO455" i="3"/>
  <c r="AO465" i="3"/>
  <c r="AO482" i="3"/>
  <c r="AO551" i="3"/>
  <c r="AO87" i="3"/>
  <c r="AO296" i="3"/>
  <c r="AO409" i="3"/>
  <c r="AO339" i="3"/>
  <c r="AO330" i="3"/>
  <c r="AO493" i="3"/>
  <c r="AO387" i="3"/>
  <c r="AO650" i="3"/>
  <c r="AK396" i="3"/>
  <c r="AM511" i="3"/>
  <c r="F511" i="3"/>
  <c r="AM367" i="3"/>
  <c r="F367" i="3"/>
  <c r="AM490" i="3"/>
  <c r="F490" i="3"/>
  <c r="AM75" i="3"/>
  <c r="F75" i="3"/>
  <c r="AM555" i="3"/>
  <c r="F555" i="3"/>
  <c r="AM654" i="3"/>
  <c r="F654" i="3"/>
  <c r="AM411" i="3"/>
  <c r="F411" i="3"/>
  <c r="AM630" i="3"/>
  <c r="F630" i="3"/>
  <c r="AM298" i="3"/>
  <c r="F298" i="3"/>
  <c r="AM202" i="3"/>
  <c r="F202" i="3"/>
  <c r="AM146" i="3"/>
  <c r="F146" i="3"/>
  <c r="AM328" i="3"/>
  <c r="F328" i="3"/>
  <c r="AO156" i="3"/>
  <c r="AO421" i="3"/>
  <c r="AO413" i="3"/>
  <c r="AO649" i="3"/>
  <c r="AO340" i="3"/>
  <c r="AM578" i="3"/>
  <c r="F578" i="3"/>
  <c r="AM264" i="3"/>
  <c r="F264" i="3"/>
  <c r="AM122" i="3"/>
  <c r="F122" i="3"/>
  <c r="AM461" i="3"/>
  <c r="F461" i="3"/>
  <c r="AM616" i="3"/>
  <c r="F616" i="3"/>
  <c r="AM302" i="3"/>
  <c r="F302" i="3"/>
  <c r="AM362" i="3"/>
  <c r="F362" i="3"/>
  <c r="AM213" i="3"/>
  <c r="F213" i="3"/>
  <c r="AM316" i="3"/>
  <c r="F316" i="3"/>
  <c r="AM581" i="3"/>
  <c r="F581" i="3"/>
  <c r="AM470" i="3"/>
  <c r="F470" i="3"/>
  <c r="AM323" i="3"/>
  <c r="F323" i="3"/>
  <c r="AM473" i="3"/>
  <c r="F473" i="3"/>
  <c r="AM273" i="3"/>
  <c r="F273" i="3"/>
  <c r="AM498" i="3"/>
  <c r="F498" i="3"/>
  <c r="AM336" i="3"/>
  <c r="F336" i="3"/>
  <c r="AM286" i="3"/>
  <c r="F286" i="3"/>
  <c r="AM232" i="3"/>
  <c r="F232" i="3"/>
  <c r="AM195" i="3"/>
  <c r="F195" i="3"/>
  <c r="AM355" i="3"/>
  <c r="F355" i="3"/>
  <c r="AM585" i="3"/>
  <c r="F585" i="3"/>
  <c r="AM575" i="3"/>
  <c r="F575" i="3"/>
  <c r="AO592" i="3"/>
  <c r="AK653" i="3"/>
  <c r="AO75" i="3"/>
  <c r="AK376" i="3"/>
  <c r="AO273" i="3"/>
  <c r="AK531" i="3"/>
  <c r="AK615" i="3"/>
  <c r="AK530" i="3"/>
  <c r="AO654" i="3"/>
  <c r="AK443" i="3"/>
  <c r="AO336" i="3"/>
  <c r="AK143" i="3"/>
  <c r="AK629" i="3"/>
  <c r="AK190" i="3"/>
  <c r="AO630" i="3"/>
  <c r="AK407" i="3"/>
  <c r="AO232" i="3"/>
  <c r="AK32" i="3"/>
  <c r="AK175" i="3"/>
  <c r="AK515" i="3"/>
  <c r="AO202" i="3"/>
  <c r="AK278" i="3"/>
  <c r="AO355" i="3"/>
  <c r="AK127" i="3"/>
  <c r="AO146" i="3"/>
  <c r="AK306" i="3"/>
  <c r="AK657" i="3"/>
  <c r="AO328" i="3"/>
  <c r="AK377" i="3"/>
  <c r="AK556" i="3"/>
  <c r="AK545" i="3"/>
  <c r="AM660" i="3"/>
  <c r="F660" i="3"/>
  <c r="AK595" i="3"/>
  <c r="AM661" i="3"/>
  <c r="F661" i="3"/>
  <c r="AM662" i="3"/>
  <c r="F662" i="3"/>
  <c r="AO664" i="3"/>
  <c r="AM198" i="3"/>
  <c r="F198" i="3"/>
  <c r="AM131" i="3"/>
  <c r="F131" i="3"/>
  <c r="AM666" i="3"/>
  <c r="F666" i="3"/>
  <c r="AM424" i="3"/>
  <c r="F424" i="3"/>
  <c r="AM369" i="3"/>
  <c r="F369" i="3"/>
  <c r="AM502" i="3"/>
  <c r="F502" i="3"/>
  <c r="AM277" i="3"/>
  <c r="F277" i="3"/>
  <c r="AM564" i="3"/>
  <c r="F564" i="3"/>
  <c r="AM393" i="3"/>
  <c r="F393" i="3"/>
  <c r="AM76" i="3"/>
  <c r="F76" i="3"/>
  <c r="AM587" i="3"/>
  <c r="F587" i="3"/>
  <c r="AM571" i="3"/>
  <c r="F571" i="3"/>
  <c r="AM351" i="3"/>
  <c r="F351" i="3"/>
  <c r="AM31" i="3"/>
  <c r="F31" i="3"/>
  <c r="AM231" i="3"/>
  <c r="F231" i="3"/>
  <c r="AM71" i="3"/>
  <c r="F71" i="3"/>
  <c r="AM276" i="3"/>
  <c r="F276" i="3"/>
  <c r="AM116" i="3"/>
  <c r="F116" i="3"/>
  <c r="AO608" i="3"/>
  <c r="AO189" i="3"/>
  <c r="AO242" i="3"/>
  <c r="AK658" i="3"/>
  <c r="AM659" i="3"/>
  <c r="F659" i="3"/>
  <c r="AM620" i="3"/>
  <c r="F620" i="3"/>
  <c r="AM368" i="3"/>
  <c r="F368" i="3"/>
  <c r="AM665" i="3"/>
  <c r="F665" i="3"/>
  <c r="AM326" i="3"/>
  <c r="F326" i="3"/>
  <c r="AM245" i="3"/>
  <c r="F245" i="3"/>
  <c r="AM532" i="3"/>
  <c r="F532" i="3"/>
  <c r="AO620" i="3"/>
  <c r="AM375" i="3"/>
  <c r="F375" i="3"/>
  <c r="AM295" i="3"/>
  <c r="F295" i="3"/>
  <c r="AM303" i="3"/>
  <c r="F303" i="3"/>
  <c r="AO326" i="3"/>
  <c r="AM248" i="3"/>
  <c r="F248" i="3"/>
  <c r="AM141" i="3"/>
  <c r="F141" i="3"/>
  <c r="AM669" i="3"/>
  <c r="F669" i="3"/>
  <c r="AM361" i="3"/>
  <c r="F361" i="3"/>
  <c r="AM372" i="3"/>
  <c r="F372" i="3"/>
  <c r="AM166" i="3"/>
  <c r="F166" i="3"/>
  <c r="AM373" i="3"/>
  <c r="F373" i="3"/>
  <c r="AM217" i="3"/>
  <c r="F217" i="3"/>
  <c r="AM605" i="3"/>
  <c r="F605" i="3"/>
  <c r="AM94" i="3"/>
  <c r="F94" i="3"/>
  <c r="AM263" i="3"/>
  <c r="F263" i="3"/>
  <c r="AM61" i="3"/>
  <c r="F61" i="3"/>
  <c r="AM290" i="3"/>
  <c r="F290" i="3"/>
  <c r="AM546" i="3"/>
  <c r="F546" i="3"/>
  <c r="AM486" i="3"/>
  <c r="F486" i="3"/>
  <c r="AM63" i="3"/>
  <c r="F63" i="3"/>
  <c r="AM132" i="3"/>
  <c r="F132" i="3"/>
  <c r="AM663" i="3"/>
  <c r="F663" i="3"/>
  <c r="AM664" i="3"/>
  <c r="F664" i="3"/>
  <c r="AM446" i="3"/>
  <c r="F446" i="3"/>
  <c r="AK527" i="3"/>
  <c r="AK468" i="3"/>
  <c r="AK613" i="3"/>
  <c r="AK540" i="3"/>
  <c r="AK335" i="3"/>
  <c r="AK266" i="3"/>
  <c r="AK631" i="3"/>
  <c r="AM667" i="3"/>
  <c r="F667" i="3"/>
  <c r="AK47" i="3"/>
  <c r="AM219" i="3"/>
  <c r="F219" i="3"/>
  <c r="AK392" i="3"/>
  <c r="AM209" i="3"/>
  <c r="F209" i="3"/>
  <c r="AK609" i="3"/>
  <c r="AM478" i="3"/>
  <c r="F478" i="3"/>
  <c r="AK236" i="3"/>
  <c r="AM374" i="3"/>
  <c r="F374" i="3"/>
  <c r="AK353" i="3"/>
  <c r="AM358" i="3"/>
  <c r="F358" i="3"/>
  <c r="AK621" i="3"/>
  <c r="AM311" i="3"/>
  <c r="F311" i="3"/>
  <c r="AK215" i="3"/>
  <c r="AM120" i="3"/>
  <c r="F120" i="3"/>
  <c r="AK529" i="3"/>
  <c r="AM503" i="3"/>
  <c r="F503" i="3"/>
  <c r="AK77" i="3"/>
  <c r="AM260" i="3"/>
  <c r="F260" i="3"/>
  <c r="AK395" i="3"/>
  <c r="AM380" i="3"/>
  <c r="F380" i="3"/>
  <c r="AK406" i="3"/>
  <c r="AM457" i="3"/>
  <c r="F457" i="3"/>
  <c r="AK8" i="3"/>
  <c r="AM95" i="3"/>
  <c r="F95" i="3"/>
  <c r="AK12" i="3"/>
  <c r="AM568" i="3"/>
  <c r="F568" i="3"/>
  <c r="AK62" i="3"/>
  <c r="AM365" i="3"/>
  <c r="F365" i="3"/>
  <c r="AK45" i="3"/>
  <c r="AM72" i="3"/>
  <c r="F72" i="3"/>
  <c r="AK177" i="3"/>
  <c r="AO116" i="3"/>
  <c r="AO394" i="3"/>
  <c r="AM453" i="3"/>
  <c r="F453" i="3"/>
  <c r="AM432" i="3"/>
  <c r="F432" i="3"/>
  <c r="AM366" i="3"/>
  <c r="F366" i="3"/>
  <c r="AM300" i="3"/>
  <c r="F300" i="3"/>
  <c r="AM136" i="3"/>
  <c r="F136" i="3"/>
  <c r="AM89" i="3"/>
  <c r="F89" i="3"/>
  <c r="AM334" i="3"/>
  <c r="F334" i="3"/>
  <c r="AM429" i="3"/>
  <c r="F429" i="3"/>
  <c r="AM155" i="3"/>
  <c r="F155" i="3"/>
  <c r="AM270" i="3"/>
  <c r="F270" i="3"/>
  <c r="AM267" i="3"/>
  <c r="F267" i="3"/>
  <c r="AM101" i="3"/>
  <c r="F101" i="3"/>
  <c r="AM113" i="3"/>
  <c r="F113" i="3"/>
  <c r="AM70" i="3"/>
  <c r="F70" i="3"/>
  <c r="AM173" i="3"/>
  <c r="F173" i="3"/>
  <c r="AM102" i="3"/>
  <c r="F102" i="3"/>
  <c r="AM234" i="3"/>
  <c r="F234" i="3"/>
  <c r="AM458" i="3"/>
  <c r="F458" i="3"/>
  <c r="AM97" i="3"/>
  <c r="F97" i="3"/>
  <c r="AM197" i="3"/>
  <c r="F197" i="3"/>
  <c r="AM19" i="3"/>
  <c r="F19" i="3"/>
  <c r="AO245" i="3"/>
  <c r="AO532" i="3"/>
  <c r="AM356" i="3"/>
  <c r="F356" i="3"/>
  <c r="AM41" i="3"/>
  <c r="F41" i="3"/>
  <c r="AM210" i="3"/>
  <c r="F210" i="3"/>
  <c r="AM103" i="3"/>
  <c r="F103" i="3"/>
  <c r="AM346" i="3"/>
  <c r="F346" i="3"/>
  <c r="AM271" i="3"/>
  <c r="F271" i="3"/>
  <c r="AM363" i="3"/>
  <c r="F363" i="3"/>
  <c r="AM370" i="3"/>
  <c r="F370" i="3"/>
  <c r="AM56" i="3"/>
  <c r="F56" i="3"/>
  <c r="AM183" i="3"/>
  <c r="F183" i="3"/>
  <c r="AM51" i="3"/>
  <c r="F51" i="3"/>
  <c r="AM82" i="3"/>
  <c r="F82" i="3"/>
  <c r="AM34" i="3"/>
  <c r="F34" i="3"/>
  <c r="AO666" i="3"/>
  <c r="AO248" i="3"/>
  <c r="AO424" i="3"/>
  <c r="AO669" i="3"/>
  <c r="AO502" i="3"/>
  <c r="AO372" i="3"/>
  <c r="AO564" i="3"/>
  <c r="AO373" i="3"/>
  <c r="AO76" i="3"/>
  <c r="AO605" i="3"/>
  <c r="AO571" i="3"/>
  <c r="AO263" i="3"/>
  <c r="AO31" i="3"/>
  <c r="AO290" i="3"/>
  <c r="AO71" i="3"/>
  <c r="AO486" i="3"/>
  <c r="AM68" i="3"/>
  <c r="F68" i="3"/>
  <c r="AM25" i="3"/>
  <c r="F25" i="3"/>
  <c r="AM499" i="3"/>
  <c r="F499" i="3"/>
  <c r="AM292" i="3"/>
  <c r="F292" i="3"/>
  <c r="AM168" i="3"/>
  <c r="F168" i="3"/>
  <c r="AM69" i="3"/>
  <c r="F69" i="3"/>
  <c r="AM388" i="3"/>
  <c r="F388" i="3"/>
  <c r="AM241" i="3"/>
  <c r="F241" i="3"/>
  <c r="AM338" i="3"/>
  <c r="F338" i="3"/>
  <c r="AM442" i="3"/>
  <c r="F442" i="3"/>
  <c r="AM293" i="3"/>
  <c r="F293" i="3"/>
  <c r="AM9" i="3"/>
  <c r="F9" i="3"/>
  <c r="AM49" i="3"/>
  <c r="F49" i="3"/>
  <c r="AM24" i="3"/>
  <c r="F24" i="3"/>
  <c r="AM159" i="3"/>
  <c r="F159" i="3"/>
  <c r="AM40" i="3"/>
  <c r="F40" i="3"/>
  <c r="AM381" i="3"/>
  <c r="F381" i="3"/>
  <c r="AM99" i="3"/>
  <c r="F99" i="3"/>
  <c r="AM285" i="3"/>
  <c r="F285" i="3"/>
  <c r="AM133" i="3"/>
  <c r="F133" i="3"/>
  <c r="AM506" i="3"/>
  <c r="F506" i="3"/>
  <c r="AM394" i="3"/>
  <c r="F394" i="3"/>
  <c r="AM384" i="3"/>
  <c r="F384" i="3"/>
  <c r="AM379" i="3"/>
  <c r="F379" i="3"/>
  <c r="AM180" i="3"/>
  <c r="F180" i="3"/>
  <c r="AM272" i="3"/>
  <c r="F272" i="3"/>
  <c r="AM91" i="3"/>
  <c r="F91" i="3"/>
  <c r="AM427" i="3"/>
  <c r="F427" i="3"/>
  <c r="AM220" i="3"/>
  <c r="F220" i="3"/>
  <c r="AM221" i="3"/>
  <c r="F221" i="3"/>
  <c r="AM204" i="3"/>
  <c r="F204" i="3"/>
  <c r="AM357" i="3"/>
  <c r="F357" i="3"/>
  <c r="AM238" i="3"/>
  <c r="F238" i="3"/>
  <c r="AM96" i="3"/>
  <c r="F96" i="3"/>
  <c r="AM79" i="3"/>
  <c r="F79" i="3"/>
  <c r="AM60" i="3"/>
  <c r="F60" i="3"/>
  <c r="AM430" i="3"/>
  <c r="F430" i="3"/>
  <c r="AK487" i="3"/>
  <c r="AK274" i="3"/>
  <c r="AO34" i="3"/>
  <c r="AM565" i="3"/>
  <c r="F565" i="3"/>
  <c r="AM23" i="3"/>
  <c r="F23" i="3"/>
  <c r="AO19" i="3"/>
  <c r="AO670" i="3"/>
  <c r="AO467" i="3"/>
  <c r="AK227" i="3"/>
  <c r="AO227" i="3"/>
  <c r="AM617" i="3"/>
  <c r="F617" i="3"/>
  <c r="AM450" i="3"/>
  <c r="F450" i="3"/>
  <c r="AM123" i="3"/>
  <c r="F123" i="3"/>
  <c r="AM405" i="3"/>
  <c r="F405" i="3"/>
  <c r="AM520" i="3"/>
  <c r="F520" i="3"/>
  <c r="AM115" i="3"/>
  <c r="F115" i="3"/>
  <c r="AM671" i="3"/>
  <c r="F671" i="3"/>
  <c r="AM577" i="3"/>
  <c r="F577" i="3"/>
  <c r="AO366" i="3"/>
  <c r="AO168" i="3"/>
  <c r="AO136" i="3"/>
  <c r="AO41" i="3"/>
  <c r="AO91" i="3"/>
  <c r="AO103" i="3"/>
  <c r="AO220" i="3"/>
  <c r="AO271" i="3"/>
  <c r="AO338" i="3"/>
  <c r="AO270" i="3"/>
  <c r="AO293" i="3"/>
  <c r="AO101" i="3"/>
  <c r="AO49" i="3"/>
  <c r="AO70" i="3"/>
  <c r="AO159" i="3"/>
  <c r="AO102" i="3"/>
  <c r="AO381" i="3"/>
  <c r="AO458" i="3"/>
  <c r="AO285" i="3"/>
  <c r="AO197" i="3"/>
  <c r="AO506" i="3"/>
  <c r="AM125" i="3"/>
  <c r="F125" i="3"/>
  <c r="AM415" i="3"/>
  <c r="F415" i="3"/>
  <c r="AM583" i="3"/>
  <c r="F583" i="3"/>
  <c r="AM391" i="3"/>
  <c r="F391" i="3"/>
  <c r="AM422" i="3"/>
  <c r="F422" i="3"/>
  <c r="AM445" i="3"/>
  <c r="F445" i="3"/>
  <c r="AO453" i="3"/>
  <c r="AO379" i="3"/>
  <c r="AO356" i="3"/>
  <c r="AO89" i="3"/>
  <c r="AO388" i="3"/>
  <c r="AO334" i="3"/>
  <c r="AO429" i="3"/>
  <c r="AO363" i="3"/>
  <c r="AO204" i="3"/>
  <c r="AO357" i="3"/>
  <c r="AO56" i="3"/>
  <c r="AO238" i="3"/>
  <c r="AO96" i="3"/>
  <c r="AO51" i="3"/>
  <c r="AO79" i="3"/>
  <c r="AO60" i="3"/>
  <c r="AM313" i="3"/>
  <c r="F313" i="3"/>
  <c r="AM670" i="3"/>
  <c r="F670" i="3"/>
  <c r="AM467" i="3"/>
  <c r="F467" i="3"/>
  <c r="AM223" i="3"/>
  <c r="F223" i="3"/>
  <c r="AM552" i="3"/>
  <c r="F552" i="3"/>
  <c r="AM444" i="3"/>
  <c r="F444" i="3"/>
  <c r="AM414" i="3"/>
  <c r="F414" i="3"/>
  <c r="AM171" i="3"/>
  <c r="F171" i="3"/>
  <c r="AM73" i="3"/>
  <c r="F73" i="3"/>
  <c r="AM327" i="3"/>
  <c r="F327" i="3"/>
  <c r="AM535" i="3"/>
  <c r="F535" i="3"/>
  <c r="AM462" i="3"/>
  <c r="F462" i="3"/>
  <c r="AM206" i="3"/>
  <c r="F206" i="3"/>
  <c r="AM250" i="3"/>
  <c r="F250" i="3"/>
  <c r="AM169" i="3"/>
  <c r="F169" i="3"/>
  <c r="AM284" i="3"/>
  <c r="F284" i="3"/>
  <c r="AM200" i="3"/>
  <c r="F200" i="3"/>
  <c r="AM548" i="3"/>
  <c r="F548" i="3"/>
  <c r="AM544" i="3"/>
  <c r="F544" i="3"/>
  <c r="AM174" i="3"/>
  <c r="F174" i="3"/>
  <c r="AM385" i="3"/>
  <c r="F385" i="3"/>
  <c r="AM507" i="3"/>
  <c r="F507" i="3"/>
  <c r="AO444" i="3"/>
  <c r="AO617" i="3"/>
  <c r="AO171" i="3"/>
  <c r="AO123" i="3"/>
  <c r="AO327" i="3"/>
  <c r="AK14" i="3"/>
  <c r="AM38" i="3"/>
  <c r="F38" i="3"/>
  <c r="AK352" i="3"/>
  <c r="AM479" i="3"/>
  <c r="F479" i="3"/>
  <c r="AO520" i="3"/>
  <c r="AK239" i="3"/>
  <c r="AM312" i="3"/>
  <c r="F312" i="3"/>
  <c r="AO391" i="3"/>
  <c r="AK561" i="3"/>
  <c r="AM309" i="3"/>
  <c r="F309" i="3"/>
  <c r="AO462" i="3"/>
  <c r="AK164" i="3"/>
  <c r="AM598" i="3"/>
  <c r="F598" i="3"/>
  <c r="AK275" i="3"/>
  <c r="AM488" i="3"/>
  <c r="F488" i="3"/>
  <c r="AO671" i="3"/>
  <c r="AK589" i="3"/>
  <c r="AM378" i="3"/>
  <c r="F378" i="3"/>
  <c r="AO445" i="3"/>
  <c r="AK425" i="3"/>
  <c r="AM208" i="3"/>
  <c r="F208" i="3"/>
  <c r="AO577" i="3"/>
  <c r="AM539" i="3"/>
  <c r="F539" i="3"/>
  <c r="AM194" i="3"/>
  <c r="F194" i="3"/>
  <c r="AM674" i="3"/>
  <c r="F674" i="3"/>
  <c r="AM623" i="3"/>
  <c r="F623" i="3"/>
  <c r="AM494" i="3"/>
  <c r="F494" i="3"/>
  <c r="AM600" i="3"/>
  <c r="F600" i="3"/>
  <c r="AM541" i="3"/>
  <c r="F541" i="3"/>
  <c r="AM677" i="3"/>
  <c r="F677" i="3"/>
  <c r="AM317" i="3"/>
  <c r="F317" i="3"/>
  <c r="AM135" i="3"/>
  <c r="F135" i="3"/>
  <c r="AM382" i="3"/>
  <c r="F382" i="3"/>
  <c r="AO507" i="3"/>
  <c r="AM42" i="3"/>
  <c r="F42" i="3"/>
  <c r="AM672" i="3"/>
  <c r="F672" i="3"/>
  <c r="AM433" i="3"/>
  <c r="F433" i="3"/>
  <c r="AM522" i="3"/>
  <c r="F522" i="3"/>
  <c r="AM625" i="3"/>
  <c r="F625" i="3"/>
  <c r="AM459" i="3"/>
  <c r="F459" i="3"/>
  <c r="AM423" i="3"/>
  <c r="F423" i="3"/>
  <c r="AM484" i="3"/>
  <c r="F484" i="3"/>
  <c r="AM572" i="3"/>
  <c r="F572" i="3"/>
  <c r="AM253" i="3"/>
  <c r="F253" i="3"/>
  <c r="AM92" i="3"/>
  <c r="F92" i="3"/>
  <c r="AO169" i="3"/>
  <c r="AO125" i="3"/>
  <c r="AO284" i="3"/>
  <c r="AO200" i="3"/>
  <c r="AO405" i="3"/>
  <c r="AO583" i="3"/>
  <c r="AO544" i="3"/>
  <c r="AO115" i="3"/>
  <c r="AO422" i="3"/>
  <c r="AO385" i="3"/>
  <c r="AM280" i="3"/>
  <c r="F280" i="3"/>
  <c r="AM673" i="3"/>
  <c r="F673" i="3"/>
  <c r="AM557" i="3"/>
  <c r="F557" i="3"/>
  <c r="AM622" i="3"/>
  <c r="F622" i="3"/>
  <c r="AM624" i="3"/>
  <c r="F624" i="3"/>
  <c r="AM543" i="3"/>
  <c r="F543" i="3"/>
  <c r="AM586" i="3"/>
  <c r="F586" i="3"/>
  <c r="AM573" i="3"/>
  <c r="F573" i="3"/>
  <c r="AM500" i="3"/>
  <c r="F500" i="3"/>
  <c r="AM610" i="3"/>
  <c r="F610" i="3"/>
  <c r="AM212" i="3"/>
  <c r="F212" i="3"/>
  <c r="AM52" i="3"/>
  <c r="F52" i="3"/>
  <c r="AM140" i="3"/>
  <c r="F140" i="3"/>
  <c r="AM106" i="3"/>
  <c r="F106" i="3"/>
  <c r="AM504" i="3"/>
  <c r="F504" i="3"/>
  <c r="AM675" i="3"/>
  <c r="F675" i="3"/>
  <c r="AM329" i="3"/>
  <c r="F329" i="3"/>
  <c r="AM360" i="3"/>
  <c r="F360" i="3"/>
  <c r="AM676" i="3"/>
  <c r="F676" i="3"/>
  <c r="AM144" i="3"/>
  <c r="F144" i="3"/>
  <c r="AM542" i="3"/>
  <c r="F542" i="3"/>
  <c r="AM297" i="3"/>
  <c r="F297" i="3"/>
  <c r="AM181" i="3"/>
  <c r="F181" i="3"/>
  <c r="AM153" i="3"/>
  <c r="F153" i="3"/>
  <c r="AM108" i="3"/>
  <c r="F108" i="3"/>
  <c r="AM226" i="3"/>
  <c r="F226" i="3"/>
  <c r="AM247" i="3"/>
  <c r="F247" i="3"/>
  <c r="AO42" i="3"/>
  <c r="AO504" i="3"/>
  <c r="AO623" i="3"/>
  <c r="AO625" i="3"/>
  <c r="AO676" i="3"/>
  <c r="AO677" i="3"/>
  <c r="AO572" i="3"/>
  <c r="AO135" i="3"/>
  <c r="AO92" i="3"/>
  <c r="AO247" i="3"/>
  <c r="AM289" i="3"/>
  <c r="F289" i="3"/>
  <c r="AM439" i="3"/>
  <c r="F439" i="3"/>
  <c r="AM170" i="3"/>
  <c r="F170" i="3"/>
  <c r="AM560" i="3"/>
  <c r="F560" i="3"/>
  <c r="AM149" i="3"/>
  <c r="F149" i="3"/>
  <c r="AM319" i="3"/>
  <c r="F319" i="3"/>
  <c r="AM205" i="3"/>
  <c r="F205" i="3"/>
  <c r="AM185" i="3"/>
  <c r="F185" i="3"/>
  <c r="AM7" i="3"/>
  <c r="F7" i="3"/>
  <c r="AM679" i="3"/>
  <c r="F679" i="3"/>
  <c r="AM67" i="3"/>
  <c r="F67" i="3"/>
  <c r="AO151" i="3"/>
  <c r="AO557" i="3"/>
  <c r="AO675" i="3"/>
  <c r="AO494" i="3"/>
  <c r="AO586" i="3"/>
  <c r="AO144" i="3"/>
  <c r="AO317" i="3"/>
  <c r="AO153" i="3"/>
  <c r="AO382" i="3"/>
  <c r="AM523" i="3"/>
  <c r="F523" i="3"/>
  <c r="AM163" i="3"/>
  <c r="F163" i="3"/>
  <c r="AM315" i="3"/>
  <c r="F315" i="3"/>
  <c r="AM139" i="3"/>
  <c r="F139" i="3"/>
  <c r="AM536" i="3"/>
  <c r="F536" i="3"/>
  <c r="AM65" i="3"/>
  <c r="F65" i="3"/>
  <c r="AM435" i="3"/>
  <c r="F435" i="3"/>
  <c r="AM150" i="3"/>
  <c r="F150" i="3"/>
  <c r="AM39" i="3"/>
  <c r="F39" i="3"/>
  <c r="AM308" i="3"/>
  <c r="F308" i="3"/>
  <c r="AO250" i="3"/>
  <c r="AO194" i="3"/>
  <c r="AO433" i="3"/>
  <c r="AO622" i="3"/>
  <c r="AO600" i="3"/>
  <c r="AO423" i="3"/>
  <c r="AO542" i="3"/>
  <c r="AO212" i="3"/>
  <c r="AM501" i="3"/>
  <c r="F501" i="3"/>
  <c r="AM438" i="3"/>
  <c r="F438" i="3"/>
  <c r="AM509" i="3"/>
  <c r="F509" i="3"/>
  <c r="AM55" i="3"/>
  <c r="F55" i="3"/>
  <c r="AM489" i="3"/>
  <c r="F489" i="3"/>
  <c r="AM162" i="3"/>
  <c r="F162" i="3"/>
  <c r="AM37" i="3"/>
  <c r="F37" i="3"/>
  <c r="AM287" i="3"/>
  <c r="F287" i="3"/>
  <c r="AM158" i="3"/>
  <c r="F158" i="3"/>
  <c r="AM154" i="3"/>
  <c r="F154" i="3"/>
  <c r="AM28" i="3"/>
  <c r="F28" i="3"/>
  <c r="AM74" i="3"/>
  <c r="F74" i="3"/>
  <c r="AO140" i="3"/>
  <c r="AM283" i="3"/>
  <c r="F283" i="3"/>
  <c r="AM118" i="3"/>
  <c r="F118" i="3"/>
  <c r="AM496" i="3"/>
  <c r="F496" i="3"/>
  <c r="AM345" i="3"/>
  <c r="F345" i="3"/>
  <c r="AM678" i="3"/>
  <c r="F678" i="3"/>
  <c r="AM10" i="3"/>
  <c r="F10" i="3"/>
  <c r="AM81" i="3"/>
  <c r="F81" i="3"/>
  <c r="AM265" i="3"/>
  <c r="F265" i="3"/>
  <c r="AM18" i="3"/>
  <c r="F18" i="3"/>
  <c r="AM201" i="3"/>
  <c r="F201" i="3"/>
  <c r="AO501" i="3"/>
  <c r="AO118" i="3"/>
  <c r="AO55" i="3"/>
  <c r="AK117" i="3"/>
  <c r="AO489" i="3"/>
  <c r="AK147" i="3"/>
  <c r="AO154" i="3"/>
  <c r="AO18" i="3"/>
  <c r="AO67" i="3"/>
  <c r="AM43" i="3"/>
  <c r="F43" i="3"/>
  <c r="AM176" i="3"/>
  <c r="F176" i="3"/>
  <c r="AM29" i="3"/>
  <c r="F29" i="3"/>
  <c r="AM58" i="3"/>
  <c r="F58" i="3"/>
  <c r="AM93" i="3"/>
  <c r="F93" i="3"/>
  <c r="AM383" i="3"/>
  <c r="F383" i="3"/>
  <c r="AM321" i="3"/>
  <c r="F321" i="3"/>
  <c r="AM567" i="3"/>
  <c r="F567" i="3"/>
  <c r="AM359" i="3"/>
  <c r="F359" i="3"/>
  <c r="AM216" i="3"/>
  <c r="F216" i="3"/>
  <c r="AM480" i="3"/>
  <c r="F480" i="3"/>
  <c r="AM218" i="3"/>
  <c r="F218" i="3"/>
  <c r="AM182" i="3"/>
  <c r="F182" i="3"/>
  <c r="AO438" i="3"/>
  <c r="AO496" i="3"/>
  <c r="AO170" i="3"/>
  <c r="AO536" i="3"/>
  <c r="AO162" i="3"/>
  <c r="AO10" i="3"/>
  <c r="AO185" i="3"/>
  <c r="AO150" i="3"/>
  <c r="AO28" i="3"/>
  <c r="AM304" i="3"/>
  <c r="F304" i="3"/>
  <c r="AM408" i="3"/>
  <c r="F408" i="3"/>
  <c r="AM15" i="3"/>
  <c r="F15" i="3"/>
  <c r="AM53" i="3"/>
  <c r="F53" i="3"/>
  <c r="AM475" i="3"/>
  <c r="F475" i="3"/>
  <c r="AM85" i="3"/>
  <c r="F85" i="3"/>
  <c r="AM590" i="3"/>
  <c r="F590" i="3"/>
  <c r="AM562" i="3"/>
  <c r="F562" i="3"/>
  <c r="AM417" i="3"/>
  <c r="F417" i="3"/>
  <c r="AM114" i="3"/>
  <c r="F114" i="3"/>
  <c r="AM397" i="3"/>
  <c r="F397" i="3"/>
  <c r="AM228" i="3"/>
  <c r="F228" i="3"/>
  <c r="AO163" i="3"/>
  <c r="AO509" i="3"/>
  <c r="AO345" i="3"/>
  <c r="AO149" i="3"/>
  <c r="AO65" i="3"/>
  <c r="AO287" i="3"/>
  <c r="AO265" i="3"/>
  <c r="AO7" i="3"/>
  <c r="AO74" i="3"/>
  <c r="AM50" i="3"/>
  <c r="F50" i="3"/>
  <c r="AM324" i="3"/>
  <c r="F324" i="3"/>
  <c r="AM161" i="3"/>
  <c r="F161" i="3"/>
  <c r="AM398" i="3"/>
  <c r="F398" i="3"/>
  <c r="AM20" i="3"/>
  <c r="F20" i="3"/>
  <c r="AM256" i="3"/>
  <c r="F256" i="3"/>
  <c r="AM160" i="3"/>
  <c r="F160" i="3"/>
  <c r="AM580" i="3"/>
  <c r="F580" i="3"/>
  <c r="AM259" i="3"/>
  <c r="F259" i="3"/>
  <c r="AM584" i="3"/>
  <c r="F584" i="3"/>
  <c r="AM596" i="3"/>
  <c r="F596" i="3"/>
  <c r="AM437" i="3"/>
  <c r="F437" i="3"/>
  <c r="AM121" i="3"/>
  <c r="F121" i="3"/>
  <c r="AM262" i="3"/>
  <c r="F262" i="3"/>
  <c r="AM57" i="3"/>
  <c r="F57" i="3"/>
  <c r="AM249" i="3"/>
  <c r="F249" i="3"/>
  <c r="AM554" i="3"/>
  <c r="F554" i="3"/>
  <c r="AO50" i="3"/>
  <c r="AK83" i="3"/>
  <c r="AK78" i="3"/>
  <c r="AK399" i="3"/>
  <c r="AO15" i="3"/>
  <c r="AK534" i="3"/>
  <c r="AO53" i="3"/>
  <c r="AK104" i="3"/>
  <c r="AO475" i="3"/>
  <c r="AK491" i="3"/>
  <c r="AK349" i="3"/>
  <c r="AO590" i="3"/>
  <c r="AK412" i="3"/>
  <c r="AO562" i="3"/>
  <c r="AK254" i="3"/>
  <c r="AK186" i="3"/>
  <c r="AK44" i="3"/>
  <c r="AK86" i="3"/>
  <c r="AK314" i="3"/>
  <c r="AK294" i="3"/>
  <c r="AO176" i="3"/>
  <c r="AO29" i="3"/>
  <c r="AO383" i="3"/>
  <c r="AO321" i="3"/>
  <c r="AO216" i="3"/>
  <c r="AO480" i="3"/>
  <c r="AO554" i="3"/>
  <c r="AO20" i="3"/>
  <c r="AO256" i="3"/>
  <c r="AO160" i="3"/>
  <c r="AO259" i="3"/>
  <c r="AO584" i="3"/>
  <c r="AO596" i="3"/>
  <c r="AO121" i="3"/>
  <c r="AO262" i="3"/>
  <c r="AO228" i="3"/>
  <c r="AO398" i="3"/>
  <c r="AC5" i="3"/>
  <c r="AE147" i="3"/>
  <c r="E147" i="3"/>
  <c r="AE142" i="3"/>
  <c r="E142" i="3"/>
  <c r="AE16" i="3"/>
  <c r="E16" i="3"/>
  <c r="AE117" i="3"/>
  <c r="E117" i="3"/>
  <c r="AE188" i="3"/>
  <c r="E188" i="3"/>
  <c r="AE516" i="3"/>
  <c r="E516" i="3"/>
  <c r="AE371" i="3"/>
  <c r="E371" i="3"/>
  <c r="AE347" i="3"/>
  <c r="E347" i="3"/>
  <c r="AE170" i="3"/>
  <c r="E170" i="3"/>
  <c r="AE496" i="3"/>
  <c r="E496" i="3"/>
  <c r="AE553" i="3"/>
  <c r="E553" i="3"/>
  <c r="AE174" i="3"/>
  <c r="E174" i="3"/>
  <c r="AE462" i="3"/>
  <c r="E462" i="3"/>
  <c r="AE391" i="3"/>
  <c r="E391" i="3"/>
  <c r="AE123" i="3"/>
  <c r="E123" i="3"/>
  <c r="AE171" i="3"/>
  <c r="E171" i="3"/>
  <c r="AE617" i="3"/>
  <c r="E617" i="3"/>
  <c r="AE414" i="3"/>
  <c r="E414" i="3"/>
  <c r="AE450" i="3"/>
  <c r="E450" i="3"/>
  <c r="AE79" i="3"/>
  <c r="E79" i="3"/>
  <c r="AE274" i="3"/>
  <c r="E274" i="3"/>
  <c r="AE157" i="3"/>
  <c r="E157" i="3"/>
  <c r="AE487" i="3"/>
  <c r="E487" i="3"/>
  <c r="AE420" i="3"/>
  <c r="E420" i="3"/>
  <c r="AE505" i="3"/>
  <c r="E505" i="3"/>
  <c r="AE98" i="3"/>
  <c r="E98" i="3"/>
  <c r="AE363" i="3"/>
  <c r="E363" i="3"/>
  <c r="AE320" i="3"/>
  <c r="E320" i="3"/>
  <c r="AE26" i="3"/>
  <c r="E26" i="3"/>
  <c r="AE17" i="3"/>
  <c r="E17" i="3"/>
  <c r="AE291" i="3"/>
  <c r="E291" i="3"/>
  <c r="AE130" i="3"/>
  <c r="E130" i="3"/>
  <c r="AE22" i="3"/>
  <c r="E22" i="3"/>
  <c r="AE579" i="3"/>
  <c r="E579" i="3"/>
  <c r="AE483" i="3"/>
  <c r="E483" i="3"/>
  <c r="AE252" i="3"/>
  <c r="E252" i="3"/>
  <c r="AE370" i="3"/>
  <c r="E370" i="3"/>
  <c r="AE334" i="3"/>
  <c r="E334" i="3"/>
  <c r="AE89" i="3"/>
  <c r="E89" i="3"/>
  <c r="AE356" i="3"/>
  <c r="E356" i="3"/>
  <c r="AE453" i="3"/>
  <c r="E453" i="3"/>
  <c r="AE54" i="3"/>
  <c r="E54" i="3"/>
  <c r="AE62" i="3"/>
  <c r="E62" i="3"/>
  <c r="AE380" i="3"/>
  <c r="E380" i="3"/>
  <c r="AE395" i="3"/>
  <c r="E395" i="3"/>
  <c r="AE260" i="3"/>
  <c r="E260" i="3"/>
  <c r="AE77" i="3"/>
  <c r="E77" i="3"/>
  <c r="AE503" i="3"/>
  <c r="E503" i="3"/>
  <c r="AE529" i="3"/>
  <c r="E529" i="3"/>
  <c r="AE120" i="3"/>
  <c r="E120" i="3"/>
  <c r="AE215" i="3"/>
  <c r="E215" i="3"/>
  <c r="AE311" i="3"/>
  <c r="E311" i="3"/>
  <c r="AE621" i="3"/>
  <c r="E621" i="3"/>
  <c r="AE358" i="3"/>
  <c r="E358" i="3"/>
  <c r="AE353" i="3"/>
  <c r="E353" i="3"/>
  <c r="AE374" i="3"/>
  <c r="E374" i="3"/>
  <c r="AE45" i="3"/>
  <c r="E45" i="3"/>
  <c r="AE406" i="3"/>
  <c r="E406" i="3"/>
  <c r="AE214" i="3"/>
  <c r="E214" i="3"/>
  <c r="AE177" i="3"/>
  <c r="E177" i="3"/>
  <c r="AE8" i="3"/>
  <c r="E8" i="3"/>
  <c r="AE236" i="3"/>
  <c r="E236" i="3"/>
  <c r="AE392" i="3"/>
  <c r="E392" i="3"/>
  <c r="AE47" i="3"/>
  <c r="E47" i="3"/>
  <c r="AE631" i="3"/>
  <c r="E631" i="3"/>
  <c r="AE266" i="3"/>
  <c r="E266" i="3"/>
  <c r="AE335" i="3"/>
  <c r="E335" i="3"/>
  <c r="AE540" i="3"/>
  <c r="E540" i="3"/>
  <c r="AE613" i="3"/>
  <c r="E613" i="3"/>
  <c r="AE468" i="3"/>
  <c r="E468" i="3"/>
  <c r="AE527" i="3"/>
  <c r="E527" i="3"/>
  <c r="AE669" i="3"/>
  <c r="E669" i="3"/>
  <c r="AE326" i="3"/>
  <c r="E326" i="3"/>
  <c r="AE620" i="3"/>
  <c r="E620" i="3"/>
  <c r="AE146" i="3"/>
  <c r="E146" i="3"/>
  <c r="AE298" i="3"/>
  <c r="E298" i="3"/>
  <c r="AE411" i="3"/>
  <c r="E411" i="3"/>
  <c r="AE242" i="3"/>
  <c r="E242" i="3"/>
  <c r="AE306" i="3"/>
  <c r="E306" i="3"/>
  <c r="AE355" i="3"/>
  <c r="E355" i="3"/>
  <c r="AE175" i="3"/>
  <c r="E175" i="3"/>
  <c r="AE232" i="3"/>
  <c r="E232" i="3"/>
  <c r="AE143" i="3"/>
  <c r="E143" i="3"/>
  <c r="AE498" i="3"/>
  <c r="E498" i="3"/>
  <c r="AE555" i="3"/>
  <c r="E555" i="3"/>
  <c r="AE273" i="3"/>
  <c r="E273" i="3"/>
  <c r="AE75" i="3"/>
  <c r="E75" i="3"/>
  <c r="AE279" i="3"/>
  <c r="E279" i="3"/>
  <c r="AE354" i="3"/>
  <c r="E354" i="3"/>
  <c r="AE592" i="3"/>
  <c r="E592" i="3"/>
  <c r="AE344" i="3"/>
  <c r="E344" i="3"/>
  <c r="AE578" i="3"/>
  <c r="E578" i="3"/>
  <c r="AE307" i="3"/>
  <c r="E307" i="3"/>
  <c r="AE12" i="3"/>
  <c r="E12" i="3"/>
  <c r="AE248" i="3"/>
  <c r="E248" i="3"/>
  <c r="AE328" i="3"/>
  <c r="E328" i="3"/>
  <c r="AE202" i="3"/>
  <c r="E202" i="3"/>
  <c r="AE630" i="3"/>
  <c r="E630" i="3"/>
  <c r="AE336" i="3"/>
  <c r="E336" i="3"/>
  <c r="AE35" i="3"/>
  <c r="E35" i="3"/>
  <c r="AE424" i="3"/>
  <c r="E424" i="3"/>
  <c r="AE303" i="3"/>
  <c r="E303" i="3"/>
  <c r="AE659" i="3"/>
  <c r="E659" i="3"/>
  <c r="AE377" i="3"/>
  <c r="E377" i="3"/>
  <c r="AE585" i="3"/>
  <c r="E585" i="3"/>
  <c r="AE278" i="3"/>
  <c r="E278" i="3"/>
  <c r="AE195" i="3"/>
  <c r="E195" i="3"/>
  <c r="AE286" i="3"/>
  <c r="E286" i="3"/>
  <c r="AE493" i="3"/>
  <c r="E493" i="3"/>
  <c r="AE330" i="3"/>
  <c r="E330" i="3"/>
  <c r="AE387" i="3"/>
  <c r="E387" i="3"/>
  <c r="AE650" i="3"/>
  <c r="E650" i="3"/>
  <c r="AE474" i="3"/>
  <c r="E474" i="3"/>
  <c r="AE628" i="3"/>
  <c r="E628" i="3"/>
  <c r="AE409" i="3"/>
  <c r="E409" i="3"/>
  <c r="AE512" i="3"/>
  <c r="E512" i="3"/>
  <c r="AE481" i="3"/>
  <c r="E481" i="3"/>
  <c r="AE119" i="3"/>
  <c r="E119" i="3"/>
  <c r="AE172" i="3"/>
  <c r="E172" i="3"/>
  <c r="AE128" i="3"/>
  <c r="E128" i="3"/>
  <c r="AE559" i="3"/>
  <c r="E559" i="3"/>
  <c r="AE196" i="3"/>
  <c r="E196" i="3"/>
  <c r="AE88" i="3"/>
  <c r="E88" i="3"/>
  <c r="AE342" i="3"/>
  <c r="E342" i="3"/>
  <c r="AE100" i="3"/>
  <c r="E100" i="3"/>
  <c r="AE318" i="3"/>
  <c r="E318" i="3"/>
  <c r="AE156" i="3"/>
  <c r="E156" i="3"/>
  <c r="AE640" i="3"/>
  <c r="E640" i="3"/>
  <c r="AE603" i="3"/>
  <c r="E603" i="3"/>
  <c r="AE485" i="3"/>
  <c r="E485" i="3"/>
  <c r="AE627" i="3"/>
  <c r="E627" i="3"/>
  <c r="AE570" i="3"/>
  <c r="E570" i="3"/>
  <c r="AE642" i="3"/>
  <c r="E642" i="3"/>
  <c r="AE257" i="3"/>
  <c r="E257" i="3"/>
  <c r="AE508" i="3"/>
  <c r="E508" i="3"/>
  <c r="AE538" i="3"/>
  <c r="E538" i="3"/>
  <c r="AE636" i="3"/>
  <c r="E636" i="3"/>
  <c r="AE341" i="3"/>
  <c r="E341" i="3"/>
  <c r="AE419" i="3"/>
  <c r="E419" i="3"/>
  <c r="AE110" i="3"/>
  <c r="E110" i="3"/>
  <c r="AE36" i="3"/>
  <c r="E36" i="3"/>
  <c r="AE416" i="3"/>
  <c r="E416" i="3"/>
  <c r="AE549" i="3"/>
  <c r="E549" i="3"/>
  <c r="AE451" i="3"/>
  <c r="E451" i="3"/>
  <c r="AE237" i="3"/>
  <c r="E237" i="3"/>
  <c r="AE107" i="3"/>
  <c r="E107" i="3"/>
  <c r="AE364" i="3"/>
  <c r="E364" i="3"/>
  <c r="AE525" i="3"/>
  <c r="E525" i="3"/>
  <c r="AE269" i="3"/>
  <c r="E269" i="3"/>
  <c r="AE325" i="3"/>
  <c r="E325" i="3"/>
  <c r="AE243" i="3"/>
  <c r="E243" i="3"/>
  <c r="AE124" i="3"/>
  <c r="E124" i="3"/>
  <c r="AE537" i="3"/>
  <c r="E537" i="3"/>
  <c r="AE337" i="3"/>
  <c r="E337" i="3"/>
  <c r="AE145" i="3"/>
  <c r="E145" i="3"/>
  <c r="AE203" i="3"/>
  <c r="E203" i="3"/>
  <c r="AE333" i="3"/>
  <c r="E333" i="3"/>
  <c r="AE611" i="3"/>
  <c r="E611" i="3"/>
  <c r="AE229" i="3"/>
  <c r="E229" i="3"/>
  <c r="AE524" i="3"/>
  <c r="E524" i="3"/>
  <c r="AE224" i="3"/>
  <c r="E224" i="3"/>
  <c r="AE402" i="3"/>
  <c r="E402" i="3"/>
  <c r="AE582" i="3"/>
  <c r="E582" i="3"/>
  <c r="AE258" i="3"/>
  <c r="E258" i="3"/>
  <c r="AE588" i="3"/>
  <c r="E588" i="3"/>
  <c r="AE455" i="3"/>
  <c r="E455" i="3"/>
  <c r="AE566" i="3"/>
  <c r="E566" i="3"/>
  <c r="AE514" i="3"/>
  <c r="E514" i="3"/>
  <c r="AE551" i="3"/>
  <c r="E551" i="3"/>
  <c r="AE30" i="3"/>
  <c r="E30" i="3"/>
  <c r="AE240" i="3"/>
  <c r="E240" i="3"/>
  <c r="AE184" i="3"/>
  <c r="E184" i="3"/>
  <c r="AE463" i="3"/>
  <c r="E463" i="3"/>
  <c r="AE436" i="3"/>
  <c r="E436" i="3"/>
  <c r="AE11" i="3"/>
  <c r="E11" i="3"/>
  <c r="AE471" i="3"/>
  <c r="E471" i="3"/>
  <c r="AE310" i="3"/>
  <c r="E310" i="3"/>
  <c r="AE637" i="3"/>
  <c r="E637" i="3"/>
  <c r="AE497" i="3"/>
  <c r="E497" i="3"/>
  <c r="AE192" i="3"/>
  <c r="E192" i="3"/>
  <c r="AE401" i="3"/>
  <c r="E401" i="3"/>
  <c r="AE299" i="3"/>
  <c r="E299" i="3"/>
  <c r="AE343" i="3"/>
  <c r="E343" i="3"/>
  <c r="AE569" i="3"/>
  <c r="E569" i="3"/>
  <c r="AE84" i="3"/>
  <c r="E84" i="3"/>
  <c r="AE594" i="3"/>
  <c r="E594" i="3"/>
  <c r="AE547" i="3"/>
  <c r="E547" i="3"/>
  <c r="AE465" i="3"/>
  <c r="E465" i="3"/>
  <c r="AE191" i="3"/>
  <c r="E191" i="3"/>
  <c r="AE599" i="3"/>
  <c r="E599" i="3"/>
  <c r="AE87" i="3"/>
  <c r="E87" i="3"/>
  <c r="AE251" i="3"/>
  <c r="E251" i="3"/>
  <c r="AE268" i="3"/>
  <c r="E268" i="3"/>
  <c r="AE126" i="3"/>
  <c r="E126" i="3"/>
  <c r="AE332" i="3"/>
  <c r="E332" i="3"/>
  <c r="AE591" i="3"/>
  <c r="E591" i="3"/>
  <c r="AE558" i="3"/>
  <c r="E558" i="3"/>
  <c r="AE410" i="3"/>
  <c r="E410" i="3"/>
  <c r="AE400" i="3"/>
  <c r="E400" i="3"/>
  <c r="AE533" i="3"/>
  <c r="E533" i="3"/>
  <c r="AE109" i="3"/>
  <c r="E109" i="3"/>
  <c r="AE626" i="3"/>
  <c r="E626" i="3"/>
  <c r="AE165" i="3"/>
  <c r="E165" i="3"/>
  <c r="AE460" i="3"/>
  <c r="E460" i="3"/>
  <c r="AE550" i="3"/>
  <c r="E550" i="3"/>
  <c r="AE46" i="3"/>
  <c r="E46" i="3"/>
  <c r="AE517" i="3"/>
  <c r="E517" i="3"/>
  <c r="AE134" i="3"/>
  <c r="E134" i="3"/>
  <c r="AE472" i="3"/>
  <c r="E472" i="3"/>
  <c r="AE281" i="3"/>
  <c r="E281" i="3"/>
  <c r="AE27" i="3"/>
  <c r="E27" i="3"/>
  <c r="AE207" i="3"/>
  <c r="E207" i="3"/>
  <c r="AE322" i="3"/>
  <c r="E322" i="3"/>
  <c r="AE331" i="3"/>
  <c r="E331" i="3"/>
  <c r="AE386" i="3"/>
  <c r="E386" i="3"/>
  <c r="AE619" i="3"/>
  <c r="E619" i="3"/>
  <c r="AE638" i="3"/>
  <c r="E638" i="3"/>
  <c r="AE492" i="3"/>
  <c r="E492" i="3"/>
  <c r="AE639" i="3"/>
  <c r="E639" i="3"/>
  <c r="AE167" i="3"/>
  <c r="E167" i="3"/>
  <c r="AE618" i="3"/>
  <c r="E618" i="3"/>
  <c r="AE350" i="3"/>
  <c r="E350" i="3"/>
  <c r="AE482" i="3"/>
  <c r="E482" i="3"/>
  <c r="AE179" i="3"/>
  <c r="E179" i="3"/>
  <c r="AE246" i="3"/>
  <c r="E246" i="3"/>
  <c r="AE296" i="3"/>
  <c r="E296" i="3"/>
  <c r="AE428" i="3"/>
  <c r="E428" i="3"/>
  <c r="AE339" i="3"/>
  <c r="E339" i="3"/>
  <c r="AC6" i="3"/>
  <c r="AG268" i="3"/>
  <c r="AG341" i="3"/>
  <c r="AG591" i="3"/>
  <c r="AG36" i="3"/>
  <c r="AG400" i="3"/>
  <c r="AG451" i="3"/>
  <c r="AG626" i="3"/>
  <c r="AG364" i="3"/>
  <c r="AG550" i="3"/>
  <c r="AG325" i="3"/>
  <c r="AG134" i="3"/>
  <c r="AG537" i="3"/>
  <c r="AG27" i="3"/>
  <c r="AG203" i="3"/>
  <c r="AG331" i="3"/>
  <c r="AG229" i="3"/>
  <c r="AC233" i="3"/>
  <c r="AG401" i="3"/>
  <c r="AC593" i="3"/>
  <c r="AG619" i="3"/>
  <c r="AC602" i="3"/>
  <c r="AG100" i="3"/>
  <c r="AC211" i="3"/>
  <c r="AG402" i="3"/>
  <c r="AC222" i="3"/>
  <c r="AG569" i="3"/>
  <c r="AC199" i="3"/>
  <c r="AG639" i="3"/>
  <c r="AC477" i="3"/>
  <c r="AG640" i="3"/>
  <c r="AC641" i="3"/>
  <c r="AG588" i="3"/>
  <c r="AC606" i="3"/>
  <c r="AG547" i="3"/>
  <c r="AC597" i="3"/>
  <c r="AG350" i="3"/>
  <c r="AC187" i="3"/>
  <c r="AG627" i="3"/>
  <c r="AC441" i="3"/>
  <c r="AG514" i="3"/>
  <c r="AC519" i="3"/>
  <c r="AG599" i="3"/>
  <c r="AC643" i="3"/>
  <c r="AG246" i="3"/>
  <c r="AC426" i="3"/>
  <c r="AG257" i="3"/>
  <c r="AC644" i="3"/>
  <c r="AG240" i="3"/>
  <c r="AC282" i="3"/>
  <c r="AC255" i="3"/>
  <c r="AE645" i="3"/>
  <c r="E645" i="3"/>
  <c r="AE440" i="3"/>
  <c r="E440" i="3"/>
  <c r="AE576" i="3"/>
  <c r="E576" i="3"/>
  <c r="AG647" i="3"/>
  <c r="AE649" i="3"/>
  <c r="E649" i="3"/>
  <c r="AE348" i="3"/>
  <c r="E348" i="3"/>
  <c r="AE563" i="3"/>
  <c r="E563" i="3"/>
  <c r="AE122" i="3"/>
  <c r="E122" i="3"/>
  <c r="AE376" i="3"/>
  <c r="E376" i="3"/>
  <c r="AE615" i="3"/>
  <c r="E615" i="3"/>
  <c r="AE654" i="3"/>
  <c r="E654" i="3"/>
  <c r="AE407" i="3"/>
  <c r="E407" i="3"/>
  <c r="AE604" i="3"/>
  <c r="E604" i="3"/>
  <c r="AE129" i="3"/>
  <c r="E129" i="3"/>
  <c r="AG463" i="3"/>
  <c r="AG512" i="3"/>
  <c r="AG436" i="3"/>
  <c r="AG481" i="3"/>
  <c r="AG11" i="3"/>
  <c r="AG119" i="3"/>
  <c r="AG471" i="3"/>
  <c r="AG172" i="3"/>
  <c r="AG310" i="3"/>
  <c r="AG128" i="3"/>
  <c r="AG637" i="3"/>
  <c r="AG559" i="3"/>
  <c r="AG497" i="3"/>
  <c r="AG196" i="3"/>
  <c r="AG192" i="3"/>
  <c r="AG88" i="3"/>
  <c r="AG524" i="3"/>
  <c r="AG299" i="3"/>
  <c r="AG638" i="3"/>
  <c r="AG318" i="3"/>
  <c r="AG582" i="3"/>
  <c r="AG84" i="3"/>
  <c r="AG167" i="3"/>
  <c r="AG603" i="3"/>
  <c r="AG455" i="3"/>
  <c r="AG465" i="3"/>
  <c r="AG482" i="3"/>
  <c r="AG570" i="3"/>
  <c r="AG551" i="3"/>
  <c r="AG87" i="3"/>
  <c r="AG296" i="3"/>
  <c r="AG508" i="3"/>
  <c r="AC513" i="3"/>
  <c r="AE431" i="3"/>
  <c r="E431" i="3"/>
  <c r="AE193" i="3"/>
  <c r="E193" i="3"/>
  <c r="AE646" i="3"/>
  <c r="E646" i="3"/>
  <c r="AG576" i="3"/>
  <c r="AE601" i="3"/>
  <c r="E601" i="3"/>
  <c r="AE340" i="3"/>
  <c r="E340" i="3"/>
  <c r="AE652" i="3"/>
  <c r="E652" i="3"/>
  <c r="AE456" i="3"/>
  <c r="E456" i="3"/>
  <c r="AE189" i="3"/>
  <c r="E189" i="3"/>
  <c r="AE261" i="3"/>
  <c r="E261" i="3"/>
  <c r="AE448" i="3"/>
  <c r="E448" i="3"/>
  <c r="AG428" i="3"/>
  <c r="AG431" i="3"/>
  <c r="AE518" i="3"/>
  <c r="E518" i="3"/>
  <c r="AG646" i="3"/>
  <c r="AE413" i="3"/>
  <c r="E413" i="3"/>
  <c r="AE648" i="3"/>
  <c r="E648" i="3"/>
  <c r="AE614" i="3"/>
  <c r="E614" i="3"/>
  <c r="AE396" i="3"/>
  <c r="E396" i="3"/>
  <c r="AE323" i="3"/>
  <c r="E323" i="3"/>
  <c r="AE653" i="3"/>
  <c r="E653" i="3"/>
  <c r="AE531" i="3"/>
  <c r="E531" i="3"/>
  <c r="AE530" i="3"/>
  <c r="E530" i="3"/>
  <c r="AE137" i="3"/>
  <c r="E137" i="3"/>
  <c r="AE59" i="3"/>
  <c r="E59" i="3"/>
  <c r="AE449" i="3"/>
  <c r="E449" i="3"/>
  <c r="AG518" i="3"/>
  <c r="AE421" i="3"/>
  <c r="E421" i="3"/>
  <c r="AE607" i="3"/>
  <c r="E607" i="3"/>
  <c r="AE647" i="3"/>
  <c r="E647" i="3"/>
  <c r="AE510" i="3"/>
  <c r="E510" i="3"/>
  <c r="AE608" i="3"/>
  <c r="E608" i="3"/>
  <c r="AE66" i="3"/>
  <c r="E66" i="3"/>
  <c r="AE404" i="3"/>
  <c r="E404" i="3"/>
  <c r="AE235" i="3"/>
  <c r="E235" i="3"/>
  <c r="AE389" i="3"/>
  <c r="E389" i="3"/>
  <c r="AE213" i="3"/>
  <c r="E213" i="3"/>
  <c r="AE132" i="3"/>
  <c r="E132" i="3"/>
  <c r="AG421" i="3"/>
  <c r="AG413" i="3"/>
  <c r="AG649" i="3"/>
  <c r="AE305" i="3"/>
  <c r="E305" i="3"/>
  <c r="AG340" i="3"/>
  <c r="AE651" i="3"/>
  <c r="E651" i="3"/>
  <c r="AG510" i="3"/>
  <c r="AE511" i="3"/>
  <c r="E511" i="3"/>
  <c r="AE367" i="3"/>
  <c r="E367" i="3"/>
  <c r="AG608" i="3"/>
  <c r="AE264" i="3"/>
  <c r="E264" i="3"/>
  <c r="AG456" i="3"/>
  <c r="AE490" i="3"/>
  <c r="E490" i="3"/>
  <c r="AG66" i="3"/>
  <c r="AE473" i="3"/>
  <c r="E473" i="3"/>
  <c r="AE48" i="3"/>
  <c r="E48" i="3"/>
  <c r="AG404" i="3"/>
  <c r="AE461" i="3"/>
  <c r="E461" i="3"/>
  <c r="AG261" i="3"/>
  <c r="AE574" i="3"/>
  <c r="E574" i="3"/>
  <c r="AG235" i="3"/>
  <c r="AE443" i="3"/>
  <c r="E443" i="3"/>
  <c r="AE629" i="3"/>
  <c r="E629" i="3"/>
  <c r="AG190" i="3"/>
  <c r="AG448" i="3"/>
  <c r="AE105" i="3"/>
  <c r="E105" i="3"/>
  <c r="AG515" i="3"/>
  <c r="AG604" i="3"/>
  <c r="AE581" i="3"/>
  <c r="E581" i="3"/>
  <c r="AE656" i="3"/>
  <c r="E656" i="3"/>
  <c r="AG657" i="3"/>
  <c r="AE660" i="3"/>
  <c r="E660" i="3"/>
  <c r="AE595" i="3"/>
  <c r="E595" i="3"/>
  <c r="AE198" i="3"/>
  <c r="E198" i="3"/>
  <c r="AE131" i="3"/>
  <c r="E131" i="3"/>
  <c r="AE609" i="3"/>
  <c r="E609" i="3"/>
  <c r="AC502" i="3"/>
  <c r="AG502" i="3"/>
  <c r="AE68" i="3"/>
  <c r="E68" i="3"/>
  <c r="AC379" i="3"/>
  <c r="AG379" i="3"/>
  <c r="AE293" i="3"/>
  <c r="E293" i="3"/>
  <c r="AE173" i="3"/>
  <c r="E173" i="3"/>
  <c r="AE285" i="3"/>
  <c r="E285" i="3"/>
  <c r="AE506" i="3"/>
  <c r="E506" i="3"/>
  <c r="AE447" i="3"/>
  <c r="E447" i="3"/>
  <c r="AE552" i="3"/>
  <c r="E552" i="3"/>
  <c r="AE73" i="3"/>
  <c r="E73" i="3"/>
  <c r="AG137" i="3"/>
  <c r="AG443" i="3"/>
  <c r="AE230" i="3"/>
  <c r="E230" i="3"/>
  <c r="AC495" i="3"/>
  <c r="AG389" i="3"/>
  <c r="AG629" i="3"/>
  <c r="AE612" i="3"/>
  <c r="E612" i="3"/>
  <c r="AC148" i="3"/>
  <c r="AG407" i="3"/>
  <c r="AE32" i="3"/>
  <c r="E32" i="3"/>
  <c r="AE403" i="3"/>
  <c r="E403" i="3"/>
  <c r="AG278" i="3"/>
  <c r="AE127" i="3"/>
  <c r="E127" i="3"/>
  <c r="AE528" i="3"/>
  <c r="E528" i="3"/>
  <c r="AG377" i="3"/>
  <c r="AE556" i="3"/>
  <c r="E556" i="3"/>
  <c r="AE575" i="3"/>
  <c r="E575" i="3"/>
  <c r="AE545" i="3"/>
  <c r="E545" i="3"/>
  <c r="AE664" i="3"/>
  <c r="E664" i="3"/>
  <c r="AE368" i="3"/>
  <c r="E368" i="3"/>
  <c r="AE665" i="3"/>
  <c r="E665" i="3"/>
  <c r="AE141" i="3"/>
  <c r="E141" i="3"/>
  <c r="AE209" i="3"/>
  <c r="E209" i="3"/>
  <c r="AE568" i="3"/>
  <c r="E568" i="3"/>
  <c r="AE138" i="3"/>
  <c r="E138" i="3"/>
  <c r="AC532" i="3"/>
  <c r="AG532" i="3"/>
  <c r="AC241" i="3"/>
  <c r="AG241" i="3"/>
  <c r="AG614" i="3"/>
  <c r="AG348" i="3"/>
  <c r="AG396" i="3"/>
  <c r="AG563" i="3"/>
  <c r="AG323" i="3"/>
  <c r="AG122" i="3"/>
  <c r="AG653" i="3"/>
  <c r="AG376" i="3"/>
  <c r="AG531" i="3"/>
  <c r="AG615" i="3"/>
  <c r="AG530" i="3"/>
  <c r="AE362" i="3"/>
  <c r="E362" i="3"/>
  <c r="AE521" i="3"/>
  <c r="E521" i="3"/>
  <c r="AG32" i="3"/>
  <c r="AE316" i="3"/>
  <c r="E316" i="3"/>
  <c r="AE655" i="3"/>
  <c r="E655" i="3"/>
  <c r="AG127" i="3"/>
  <c r="AC470" i="3"/>
  <c r="AE526" i="3"/>
  <c r="E526" i="3"/>
  <c r="AE658" i="3"/>
  <c r="E658" i="3"/>
  <c r="AG545" i="3"/>
  <c r="AE662" i="3"/>
  <c r="E662" i="3"/>
  <c r="AE375" i="3"/>
  <c r="E375" i="3"/>
  <c r="AE295" i="3"/>
  <c r="E295" i="3"/>
  <c r="AG665" i="3"/>
  <c r="AE666" i="3"/>
  <c r="E666" i="3"/>
  <c r="AE668" i="3"/>
  <c r="E668" i="3"/>
  <c r="AE219" i="3"/>
  <c r="E219" i="3"/>
  <c r="AG209" i="3"/>
  <c r="AE478" i="3"/>
  <c r="E478" i="3"/>
  <c r="AE61" i="3"/>
  <c r="E61" i="3"/>
  <c r="AC71" i="3"/>
  <c r="AG71" i="3"/>
  <c r="AC388" i="3"/>
  <c r="AG388" i="3"/>
  <c r="AE616" i="3"/>
  <c r="E616" i="3"/>
  <c r="AG143" i="3"/>
  <c r="AE302" i="3"/>
  <c r="E302" i="3"/>
  <c r="AE190" i="3"/>
  <c r="E190" i="3"/>
  <c r="AE434" i="3"/>
  <c r="E434" i="3"/>
  <c r="AG175" i="3"/>
  <c r="AE515" i="3"/>
  <c r="E515" i="3"/>
  <c r="AE469" i="3"/>
  <c r="E469" i="3"/>
  <c r="AG306" i="3"/>
  <c r="AE657" i="3"/>
  <c r="E657" i="3"/>
  <c r="AE476" i="3"/>
  <c r="E476" i="3"/>
  <c r="AE661" i="3"/>
  <c r="E661" i="3"/>
  <c r="AE663" i="3"/>
  <c r="E663" i="3"/>
  <c r="AE446" i="3"/>
  <c r="E446" i="3"/>
  <c r="AE667" i="3"/>
  <c r="E667" i="3"/>
  <c r="AG219" i="3"/>
  <c r="AC361" i="3"/>
  <c r="AC180" i="3"/>
  <c r="AG180" i="3"/>
  <c r="AE271" i="3"/>
  <c r="E271" i="3"/>
  <c r="AG556" i="3"/>
  <c r="AG659" i="3"/>
  <c r="AG620" i="3"/>
  <c r="AG662" i="3"/>
  <c r="AG664" i="3"/>
  <c r="AG303" i="3"/>
  <c r="AG326" i="3"/>
  <c r="AG666" i="3"/>
  <c r="AG248" i="3"/>
  <c r="AG424" i="3"/>
  <c r="AE277" i="3"/>
  <c r="E277" i="3"/>
  <c r="AE372" i="3"/>
  <c r="E372" i="3"/>
  <c r="AE166" i="3"/>
  <c r="E166" i="3"/>
  <c r="AE564" i="3"/>
  <c r="E564" i="3"/>
  <c r="AE393" i="3"/>
  <c r="E393" i="3"/>
  <c r="AE373" i="3"/>
  <c r="E373" i="3"/>
  <c r="AE217" i="3"/>
  <c r="E217" i="3"/>
  <c r="AE76" i="3"/>
  <c r="E76" i="3"/>
  <c r="AE587" i="3"/>
  <c r="E587" i="3"/>
  <c r="AE605" i="3"/>
  <c r="E605" i="3"/>
  <c r="AE94" i="3"/>
  <c r="E94" i="3"/>
  <c r="AE571" i="3"/>
  <c r="E571" i="3"/>
  <c r="AE351" i="3"/>
  <c r="E351" i="3"/>
  <c r="AE95" i="3"/>
  <c r="E95" i="3"/>
  <c r="AE290" i="3"/>
  <c r="E290" i="3"/>
  <c r="AE276" i="3"/>
  <c r="E276" i="3"/>
  <c r="AE245" i="3"/>
  <c r="E245" i="3"/>
  <c r="AE394" i="3"/>
  <c r="E394" i="3"/>
  <c r="AE499" i="3"/>
  <c r="E499" i="3"/>
  <c r="AE430" i="3"/>
  <c r="E430" i="3"/>
  <c r="AE292" i="3"/>
  <c r="E292" i="3"/>
  <c r="AE168" i="3"/>
  <c r="E168" i="3"/>
  <c r="AE69" i="3"/>
  <c r="E69" i="3"/>
  <c r="AE41" i="3"/>
  <c r="E41" i="3"/>
  <c r="AE210" i="3"/>
  <c r="E210" i="3"/>
  <c r="AE103" i="3"/>
  <c r="E103" i="3"/>
  <c r="AE101" i="3"/>
  <c r="E101" i="3"/>
  <c r="AE24" i="3"/>
  <c r="E24" i="3"/>
  <c r="AE457" i="3"/>
  <c r="E457" i="3"/>
  <c r="AE31" i="3"/>
  <c r="E31" i="3"/>
  <c r="AE546" i="3"/>
  <c r="E546" i="3"/>
  <c r="AE72" i="3"/>
  <c r="E72" i="3"/>
  <c r="AE116" i="3"/>
  <c r="E116" i="3"/>
  <c r="AE25" i="3"/>
  <c r="E25" i="3"/>
  <c r="AE466" i="3"/>
  <c r="E466" i="3"/>
  <c r="AE225" i="3"/>
  <c r="E225" i="3"/>
  <c r="AC429" i="3"/>
  <c r="AG429" i="3"/>
  <c r="AE221" i="3"/>
  <c r="E221" i="3"/>
  <c r="AE113" i="3"/>
  <c r="E113" i="3"/>
  <c r="AE369" i="3"/>
  <c r="E369" i="3"/>
  <c r="AG277" i="3"/>
  <c r="AG372" i="3"/>
  <c r="AG166" i="3"/>
  <c r="AG564" i="3"/>
  <c r="AG393" i="3"/>
  <c r="AG373" i="3"/>
  <c r="AE263" i="3"/>
  <c r="E263" i="3"/>
  <c r="AE231" i="3"/>
  <c r="E231" i="3"/>
  <c r="AE365" i="3"/>
  <c r="E365" i="3"/>
  <c r="AE486" i="3"/>
  <c r="E486" i="3"/>
  <c r="AE63" i="3"/>
  <c r="E63" i="3"/>
  <c r="AG432" i="3"/>
  <c r="AC432" i="3"/>
  <c r="AG300" i="3"/>
  <c r="AC300" i="3"/>
  <c r="AG272" i="3"/>
  <c r="AC272" i="3"/>
  <c r="AG427" i="3"/>
  <c r="AC427" i="3"/>
  <c r="AG338" i="3"/>
  <c r="AC338" i="3"/>
  <c r="AC357" i="3"/>
  <c r="AG357" i="3"/>
  <c r="AE9" i="3"/>
  <c r="E9" i="3"/>
  <c r="AE40" i="3"/>
  <c r="E40" i="3"/>
  <c r="AG499" i="3"/>
  <c r="AG453" i="3"/>
  <c r="AG292" i="3"/>
  <c r="AG356" i="3"/>
  <c r="AG69" i="3"/>
  <c r="AG89" i="3"/>
  <c r="AG210" i="3"/>
  <c r="AG334" i="3"/>
  <c r="AE155" i="3"/>
  <c r="E155" i="3"/>
  <c r="AG370" i="3"/>
  <c r="AE49" i="3"/>
  <c r="E49" i="3"/>
  <c r="AE70" i="3"/>
  <c r="E70" i="3"/>
  <c r="AE159" i="3"/>
  <c r="E159" i="3"/>
  <c r="AE102" i="3"/>
  <c r="E102" i="3"/>
  <c r="AE234" i="3"/>
  <c r="E234" i="3"/>
  <c r="AE21" i="3"/>
  <c r="E21" i="3"/>
  <c r="AE60" i="3"/>
  <c r="E60" i="3"/>
  <c r="AE452" i="3"/>
  <c r="E452" i="3"/>
  <c r="AE90" i="3"/>
  <c r="E90" i="3"/>
  <c r="AE112" i="3"/>
  <c r="E112" i="3"/>
  <c r="AE467" i="3"/>
  <c r="E467" i="3"/>
  <c r="AE418" i="3"/>
  <c r="E418" i="3"/>
  <c r="AE444" i="3"/>
  <c r="E444" i="3"/>
  <c r="AG351" i="3"/>
  <c r="AG231" i="3"/>
  <c r="AG546" i="3"/>
  <c r="AG276" i="3"/>
  <c r="AG63" i="3"/>
  <c r="AG25" i="3"/>
  <c r="AE270" i="3"/>
  <c r="E270" i="3"/>
  <c r="AE442" i="3"/>
  <c r="E442" i="3"/>
  <c r="AE56" i="3"/>
  <c r="E56" i="3"/>
  <c r="AE238" i="3"/>
  <c r="E238" i="3"/>
  <c r="AE183" i="3"/>
  <c r="E183" i="3"/>
  <c r="AE96" i="3"/>
  <c r="E96" i="3"/>
  <c r="AE51" i="3"/>
  <c r="E51" i="3"/>
  <c r="AE458" i="3"/>
  <c r="E458" i="3"/>
  <c r="AE197" i="3"/>
  <c r="E197" i="3"/>
  <c r="AE178" i="3"/>
  <c r="E178" i="3"/>
  <c r="AE80" i="3"/>
  <c r="E80" i="3"/>
  <c r="AE384" i="3"/>
  <c r="E384" i="3"/>
  <c r="AE366" i="3"/>
  <c r="E366" i="3"/>
  <c r="AE136" i="3"/>
  <c r="E136" i="3"/>
  <c r="AE91" i="3"/>
  <c r="E91" i="3"/>
  <c r="AE220" i="3"/>
  <c r="E220" i="3"/>
  <c r="AE346" i="3"/>
  <c r="E346" i="3"/>
  <c r="AG363" i="3"/>
  <c r="AE204" i="3"/>
  <c r="E204" i="3"/>
  <c r="AE267" i="3"/>
  <c r="E267" i="3"/>
  <c r="AG56" i="3"/>
  <c r="AG238" i="3"/>
  <c r="AG183" i="3"/>
  <c r="AG96" i="3"/>
  <c r="AE381" i="3"/>
  <c r="E381" i="3"/>
  <c r="AE152" i="3"/>
  <c r="E152" i="3"/>
  <c r="AE82" i="3"/>
  <c r="E82" i="3"/>
  <c r="AE13" i="3"/>
  <c r="E13" i="3"/>
  <c r="AE34" i="3"/>
  <c r="E34" i="3"/>
  <c r="AE23" i="3"/>
  <c r="E23" i="3"/>
  <c r="AE19" i="3"/>
  <c r="E19" i="3"/>
  <c r="AE454" i="3"/>
  <c r="E454" i="3"/>
  <c r="AE227" i="3"/>
  <c r="E227" i="3"/>
  <c r="AE301" i="3"/>
  <c r="E301" i="3"/>
  <c r="AE125" i="3"/>
  <c r="E125" i="3"/>
  <c r="AG381" i="3"/>
  <c r="AG458" i="3"/>
  <c r="AC99" i="3"/>
  <c r="AG285" i="3"/>
  <c r="AC97" i="3"/>
  <c r="AG197" i="3"/>
  <c r="AC133" i="3"/>
  <c r="AG506" i="3"/>
  <c r="AC565" i="3"/>
  <c r="AG178" i="3"/>
  <c r="AC313" i="3"/>
  <c r="AG447" i="3"/>
  <c r="AC670" i="3"/>
  <c r="AG80" i="3"/>
  <c r="AC223" i="3"/>
  <c r="AG552" i="3"/>
  <c r="AC169" i="3"/>
  <c r="AG284" i="3"/>
  <c r="AE327" i="3"/>
  <c r="E327" i="3"/>
  <c r="AE38" i="3"/>
  <c r="E38" i="3"/>
  <c r="AE535" i="3"/>
  <c r="E535" i="3"/>
  <c r="AE309" i="3"/>
  <c r="E309" i="3"/>
  <c r="AE115" i="3"/>
  <c r="E115" i="3"/>
  <c r="AE488" i="3"/>
  <c r="E488" i="3"/>
  <c r="AE206" i="3"/>
  <c r="E206" i="3"/>
  <c r="AE445" i="3"/>
  <c r="E445" i="3"/>
  <c r="AE208" i="3"/>
  <c r="E208" i="3"/>
  <c r="AE577" i="3"/>
  <c r="E577" i="3"/>
  <c r="AE539" i="3"/>
  <c r="E539" i="3"/>
  <c r="AG51" i="3"/>
  <c r="AG125" i="3"/>
  <c r="AE111" i="3"/>
  <c r="E111" i="3"/>
  <c r="AE200" i="3"/>
  <c r="E200" i="3"/>
  <c r="AE14" i="3"/>
  <c r="E14" i="3"/>
  <c r="AE548" i="3"/>
  <c r="E548" i="3"/>
  <c r="AE479" i="3"/>
  <c r="E479" i="3"/>
  <c r="AE561" i="3"/>
  <c r="E561" i="3"/>
  <c r="AE275" i="3"/>
  <c r="E275" i="3"/>
  <c r="AE425" i="3"/>
  <c r="E425" i="3"/>
  <c r="AE288" i="3"/>
  <c r="E288" i="3"/>
  <c r="AE415" i="3"/>
  <c r="E415" i="3"/>
  <c r="AE405" i="3"/>
  <c r="E405" i="3"/>
  <c r="AE352" i="3"/>
  <c r="E352" i="3"/>
  <c r="AE520" i="3"/>
  <c r="E520" i="3"/>
  <c r="AE312" i="3"/>
  <c r="E312" i="3"/>
  <c r="AE544" i="3"/>
  <c r="E544" i="3"/>
  <c r="AE598" i="3"/>
  <c r="E598" i="3"/>
  <c r="AE422" i="3"/>
  <c r="E422" i="3"/>
  <c r="AE671" i="3"/>
  <c r="E671" i="3"/>
  <c r="AE378" i="3"/>
  <c r="E378" i="3"/>
  <c r="AE385" i="3"/>
  <c r="E385" i="3"/>
  <c r="AE250" i="3"/>
  <c r="E250" i="3"/>
  <c r="AE280" i="3"/>
  <c r="E280" i="3"/>
  <c r="AC632" i="3"/>
  <c r="AG632" i="3"/>
  <c r="AE244" i="3"/>
  <c r="E244" i="3"/>
  <c r="AE284" i="3"/>
  <c r="E284" i="3"/>
  <c r="AE33" i="3"/>
  <c r="E33" i="3"/>
  <c r="AE583" i="3"/>
  <c r="E583" i="3"/>
  <c r="AE239" i="3"/>
  <c r="E239" i="3"/>
  <c r="AE164" i="3"/>
  <c r="E164" i="3"/>
  <c r="AE589" i="3"/>
  <c r="E589" i="3"/>
  <c r="AE507" i="3"/>
  <c r="E507" i="3"/>
  <c r="AG200" i="3"/>
  <c r="AG405" i="3"/>
  <c r="AG583" i="3"/>
  <c r="AG535" i="3"/>
  <c r="AG544" i="3"/>
  <c r="AG115" i="3"/>
  <c r="AG422" i="3"/>
  <c r="AG206" i="3"/>
  <c r="AG385" i="3"/>
  <c r="AG577" i="3"/>
  <c r="AE106" i="3"/>
  <c r="E106" i="3"/>
  <c r="AE674" i="3"/>
  <c r="E674" i="3"/>
  <c r="AE522" i="3"/>
  <c r="E522" i="3"/>
  <c r="AE624" i="3"/>
  <c r="E624" i="3"/>
  <c r="AE360" i="3"/>
  <c r="E360" i="3"/>
  <c r="AE541" i="3"/>
  <c r="E541" i="3"/>
  <c r="AE484" i="3"/>
  <c r="E484" i="3"/>
  <c r="AE500" i="3"/>
  <c r="E500" i="3"/>
  <c r="AE297" i="3"/>
  <c r="E297" i="3"/>
  <c r="AE181" i="3"/>
  <c r="E181" i="3"/>
  <c r="AE135" i="3"/>
  <c r="E135" i="3"/>
  <c r="AE92" i="3"/>
  <c r="E92" i="3"/>
  <c r="AE464" i="3"/>
  <c r="E464" i="3"/>
  <c r="AG414" i="3"/>
  <c r="AG450" i="3"/>
  <c r="AG73" i="3"/>
  <c r="AG14" i="3"/>
  <c r="AG352" i="3"/>
  <c r="AG239" i="3"/>
  <c r="AG561" i="3"/>
  <c r="AG164" i="3"/>
  <c r="AG275" i="3"/>
  <c r="AG589" i="3"/>
  <c r="AG425" i="3"/>
  <c r="AG507" i="3"/>
  <c r="AE42" i="3"/>
  <c r="E42" i="3"/>
  <c r="AE194" i="3"/>
  <c r="E194" i="3"/>
  <c r="AE433" i="3"/>
  <c r="E433" i="3"/>
  <c r="AE622" i="3"/>
  <c r="E622" i="3"/>
  <c r="AE329" i="3"/>
  <c r="E329" i="3"/>
  <c r="AE600" i="3"/>
  <c r="E600" i="3"/>
  <c r="AE423" i="3"/>
  <c r="E423" i="3"/>
  <c r="AE573" i="3"/>
  <c r="E573" i="3"/>
  <c r="AE542" i="3"/>
  <c r="E542" i="3"/>
  <c r="AE253" i="3"/>
  <c r="E253" i="3"/>
  <c r="AE52" i="3"/>
  <c r="E52" i="3"/>
  <c r="AE226" i="3"/>
  <c r="E226" i="3"/>
  <c r="AE247" i="3"/>
  <c r="E247" i="3"/>
  <c r="AG327" i="3"/>
  <c r="AG548" i="3"/>
  <c r="AG520" i="3"/>
  <c r="AG42" i="3"/>
  <c r="AE212" i="3"/>
  <c r="E212" i="3"/>
  <c r="AE108" i="3"/>
  <c r="E108" i="3"/>
  <c r="AE283" i="3"/>
  <c r="E283" i="3"/>
  <c r="AE673" i="3"/>
  <c r="E673" i="3"/>
  <c r="AE504" i="3"/>
  <c r="E504" i="3"/>
  <c r="AE623" i="3"/>
  <c r="E623" i="3"/>
  <c r="AE625" i="3"/>
  <c r="E625" i="3"/>
  <c r="AE543" i="3"/>
  <c r="E543" i="3"/>
  <c r="AE676" i="3"/>
  <c r="E676" i="3"/>
  <c r="AE677" i="3"/>
  <c r="E677" i="3"/>
  <c r="AE572" i="3"/>
  <c r="E572" i="3"/>
  <c r="AE390" i="3"/>
  <c r="E390" i="3"/>
  <c r="AC151" i="3"/>
  <c r="AG194" i="3"/>
  <c r="AC672" i="3"/>
  <c r="AG433" i="3"/>
  <c r="AC557" i="3"/>
  <c r="AG622" i="3"/>
  <c r="AC675" i="3"/>
  <c r="AG329" i="3"/>
  <c r="AC494" i="3"/>
  <c r="AG600" i="3"/>
  <c r="AC459" i="3"/>
  <c r="AG423" i="3"/>
  <c r="AC586" i="3"/>
  <c r="AC144" i="3"/>
  <c r="AG542" i="3"/>
  <c r="AC317" i="3"/>
  <c r="AC610" i="3"/>
  <c r="AG212" i="3"/>
  <c r="AC153" i="3"/>
  <c r="AG108" i="3"/>
  <c r="AC382" i="3"/>
  <c r="AC140" i="3"/>
  <c r="AG283" i="3"/>
  <c r="AE118" i="3"/>
  <c r="E118" i="3"/>
  <c r="AE315" i="3"/>
  <c r="E315" i="3"/>
  <c r="AE139" i="3"/>
  <c r="E139" i="3"/>
  <c r="AE319" i="3"/>
  <c r="E319" i="3"/>
  <c r="AE81" i="3"/>
  <c r="E81" i="3"/>
  <c r="AE64" i="3"/>
  <c r="E64" i="3"/>
  <c r="AE18" i="3"/>
  <c r="E18" i="3"/>
  <c r="AE201" i="3"/>
  <c r="E201" i="3"/>
  <c r="AG674" i="3"/>
  <c r="AG522" i="3"/>
  <c r="AG360" i="3"/>
  <c r="AG541" i="3"/>
  <c r="AG484" i="3"/>
  <c r="AG297" i="3"/>
  <c r="AG253" i="3"/>
  <c r="AG52" i="3"/>
  <c r="AE55" i="3"/>
  <c r="E55" i="3"/>
  <c r="AE536" i="3"/>
  <c r="E536" i="3"/>
  <c r="AE205" i="3"/>
  <c r="E205" i="3"/>
  <c r="AE185" i="3"/>
  <c r="E185" i="3"/>
  <c r="AE679" i="3"/>
  <c r="E679" i="3"/>
  <c r="AE67" i="3"/>
  <c r="E67" i="3"/>
  <c r="AG673" i="3"/>
  <c r="AG504" i="3"/>
  <c r="AG623" i="3"/>
  <c r="AG625" i="3"/>
  <c r="AG543" i="3"/>
  <c r="AG676" i="3"/>
  <c r="AG677" i="3"/>
  <c r="AG572" i="3"/>
  <c r="AG181" i="3"/>
  <c r="AG135" i="3"/>
  <c r="AG92" i="3"/>
  <c r="AG247" i="3"/>
  <c r="AE523" i="3"/>
  <c r="E523" i="3"/>
  <c r="AE439" i="3"/>
  <c r="E439" i="3"/>
  <c r="AE489" i="3"/>
  <c r="E489" i="3"/>
  <c r="AE162" i="3"/>
  <c r="E162" i="3"/>
  <c r="AE435" i="3"/>
  <c r="E435" i="3"/>
  <c r="AE150" i="3"/>
  <c r="E150" i="3"/>
  <c r="AE308" i="3"/>
  <c r="E308" i="3"/>
  <c r="AE501" i="3"/>
  <c r="E501" i="3"/>
  <c r="AE438" i="3"/>
  <c r="E438" i="3"/>
  <c r="AE678" i="3"/>
  <c r="E678" i="3"/>
  <c r="AE10" i="3"/>
  <c r="E10" i="3"/>
  <c r="AE158" i="3"/>
  <c r="E158" i="3"/>
  <c r="AE154" i="3"/>
  <c r="E154" i="3"/>
  <c r="AE28" i="3"/>
  <c r="E28" i="3"/>
  <c r="AC289" i="3"/>
  <c r="AC163" i="3"/>
  <c r="AC509" i="3"/>
  <c r="AC345" i="3"/>
  <c r="AC560" i="3"/>
  <c r="AC149" i="3"/>
  <c r="AC65" i="3"/>
  <c r="AC37" i="3"/>
  <c r="AC287" i="3"/>
  <c r="AC265" i="3"/>
  <c r="AC7" i="3"/>
  <c r="AC39" i="3"/>
  <c r="AC74" i="3"/>
  <c r="AE20" i="3"/>
  <c r="E20" i="3"/>
  <c r="AE256" i="3"/>
  <c r="E256" i="3"/>
  <c r="AE160" i="3"/>
  <c r="E160" i="3"/>
  <c r="AE580" i="3"/>
  <c r="E580" i="3"/>
  <c r="AE259" i="3"/>
  <c r="E259" i="3"/>
  <c r="AE584" i="3"/>
  <c r="E584" i="3"/>
  <c r="AE596" i="3"/>
  <c r="E596" i="3"/>
  <c r="AE437" i="3"/>
  <c r="E437" i="3"/>
  <c r="AE121" i="3"/>
  <c r="E121" i="3"/>
  <c r="AE262" i="3"/>
  <c r="E262" i="3"/>
  <c r="AE57" i="3"/>
  <c r="E57" i="3"/>
  <c r="AE218" i="3"/>
  <c r="E218" i="3"/>
  <c r="AE182" i="3"/>
  <c r="E182" i="3"/>
  <c r="AG501" i="3"/>
  <c r="AG118" i="3"/>
  <c r="AG439" i="3"/>
  <c r="AG315" i="3"/>
  <c r="AG55" i="3"/>
  <c r="AG489" i="3"/>
  <c r="AG678" i="3"/>
  <c r="AG319" i="3"/>
  <c r="AG435" i="3"/>
  <c r="AG154" i="3"/>
  <c r="AG18" i="3"/>
  <c r="AE43" i="3"/>
  <c r="E43" i="3"/>
  <c r="AE176" i="3"/>
  <c r="E176" i="3"/>
  <c r="AE29" i="3"/>
  <c r="E29" i="3"/>
  <c r="AE58" i="3"/>
  <c r="E58" i="3"/>
  <c r="AE93" i="3"/>
  <c r="E93" i="3"/>
  <c r="AE383" i="3"/>
  <c r="E383" i="3"/>
  <c r="AE321" i="3"/>
  <c r="E321" i="3"/>
  <c r="AE567" i="3"/>
  <c r="E567" i="3"/>
  <c r="AE359" i="3"/>
  <c r="E359" i="3"/>
  <c r="AE216" i="3"/>
  <c r="E216" i="3"/>
  <c r="AE480" i="3"/>
  <c r="E480" i="3"/>
  <c r="AE397" i="3"/>
  <c r="E397" i="3"/>
  <c r="AE228" i="3"/>
  <c r="E228" i="3"/>
  <c r="AG523" i="3"/>
  <c r="AG438" i="3"/>
  <c r="AG139" i="3"/>
  <c r="AG536" i="3"/>
  <c r="AG162" i="3"/>
  <c r="AG10" i="3"/>
  <c r="AG81" i="3"/>
  <c r="AG185" i="3"/>
  <c r="AG150" i="3"/>
  <c r="AG28" i="3"/>
  <c r="AG201" i="3"/>
  <c r="AE304" i="3"/>
  <c r="E304" i="3"/>
  <c r="AE408" i="3"/>
  <c r="E408" i="3"/>
  <c r="AE15" i="3"/>
  <c r="E15" i="3"/>
  <c r="AE53" i="3"/>
  <c r="E53" i="3"/>
  <c r="AE475" i="3"/>
  <c r="E475" i="3"/>
  <c r="AE85" i="3"/>
  <c r="E85" i="3"/>
  <c r="AE590" i="3"/>
  <c r="E590" i="3"/>
  <c r="AE562" i="3"/>
  <c r="E562" i="3"/>
  <c r="AE417" i="3"/>
  <c r="E417" i="3"/>
  <c r="AE114" i="3"/>
  <c r="E114" i="3"/>
  <c r="AE324" i="3"/>
  <c r="E324" i="3"/>
  <c r="AE161" i="3"/>
  <c r="E161" i="3"/>
  <c r="AE398" i="3"/>
  <c r="E398" i="3"/>
  <c r="AE50" i="3"/>
  <c r="E50" i="3"/>
  <c r="AE249" i="3"/>
  <c r="E249" i="3"/>
  <c r="AE554" i="3"/>
  <c r="E554" i="3"/>
  <c r="AG50" i="3"/>
  <c r="AC83" i="3"/>
  <c r="AG304" i="3"/>
  <c r="AC78" i="3"/>
  <c r="AG408" i="3"/>
  <c r="AC399" i="3"/>
  <c r="AG15" i="3"/>
  <c r="AC534" i="3"/>
  <c r="AG53" i="3"/>
  <c r="AC104" i="3"/>
  <c r="AG475" i="3"/>
  <c r="AC491" i="3"/>
  <c r="AG85" i="3"/>
  <c r="AC349" i="3"/>
  <c r="AG590" i="3"/>
  <c r="AC412" i="3"/>
  <c r="AG562" i="3"/>
  <c r="AC254" i="3"/>
  <c r="AG417" i="3"/>
  <c r="AC186" i="3"/>
  <c r="AG114" i="3"/>
  <c r="AC44" i="3"/>
  <c r="AG324" i="3"/>
  <c r="AC86" i="3"/>
  <c r="AC314" i="3"/>
  <c r="AC294" i="3"/>
  <c r="AG43" i="3"/>
  <c r="AG176" i="3"/>
  <c r="AG29" i="3"/>
  <c r="AG58" i="3"/>
  <c r="AG93" i="3"/>
  <c r="AG383" i="3"/>
  <c r="AG321" i="3"/>
  <c r="AG567" i="3"/>
  <c r="AG359" i="3"/>
  <c r="AG216" i="3"/>
  <c r="AG480" i="3"/>
  <c r="AG397" i="3"/>
  <c r="AG161" i="3"/>
  <c r="AG554" i="3"/>
  <c r="AG20" i="3"/>
  <c r="AG256" i="3"/>
  <c r="AG160" i="3"/>
  <c r="AG580" i="3"/>
  <c r="AG259" i="3"/>
  <c r="AG584" i="3"/>
  <c r="AG596" i="3"/>
  <c r="AG437" i="3"/>
  <c r="AG121" i="3"/>
  <c r="AG262" i="3"/>
  <c r="AG57" i="3"/>
  <c r="AG218" i="3"/>
  <c r="AG228" i="3"/>
  <c r="AG398" i="3"/>
  <c r="U558" i="3"/>
  <c r="U4" i="3"/>
  <c r="W558" i="3"/>
  <c r="D558" i="3"/>
  <c r="U386" i="3"/>
  <c r="Y258" i="3"/>
  <c r="Y416" i="3"/>
  <c r="Y337" i="3"/>
  <c r="U550" i="3"/>
  <c r="Y618" i="3"/>
  <c r="Y207" i="3"/>
  <c r="U165" i="3"/>
  <c r="W165" i="3"/>
  <c r="D165" i="3"/>
  <c r="Y492" i="3"/>
  <c r="Y562" i="3"/>
  <c r="Y249" i="3"/>
  <c r="Y417" i="3"/>
  <c r="Y126" i="3"/>
  <c r="Y533" i="3"/>
  <c r="Y46" i="3"/>
  <c r="U333" i="3"/>
  <c r="W333" i="3"/>
  <c r="D333" i="3"/>
  <c r="Y342" i="3"/>
  <c r="Y343" i="3"/>
  <c r="Y156" i="3"/>
  <c r="Y594" i="3"/>
  <c r="Y485" i="3"/>
  <c r="W549" i="3"/>
  <c r="D549" i="3"/>
  <c r="W269" i="3"/>
  <c r="D269" i="3"/>
  <c r="W46" i="3"/>
  <c r="D46" i="3"/>
  <c r="W637" i="3"/>
  <c r="D637" i="3"/>
  <c r="W537" i="3"/>
  <c r="D537" i="3"/>
  <c r="W207" i="3"/>
  <c r="D207" i="3"/>
  <c r="W203" i="3"/>
  <c r="D203" i="3"/>
  <c r="W156" i="3"/>
  <c r="D156" i="3"/>
  <c r="W485" i="3"/>
  <c r="D485" i="3"/>
  <c r="W441" i="3"/>
  <c r="D441" i="3"/>
  <c r="W514" i="3"/>
  <c r="D514" i="3"/>
  <c r="W246" i="3"/>
  <c r="D246" i="3"/>
  <c r="W644" i="3"/>
  <c r="D644" i="3"/>
  <c r="W513" i="3"/>
  <c r="D513" i="3"/>
  <c r="W431" i="3"/>
  <c r="D431" i="3"/>
  <c r="W193" i="3"/>
  <c r="D193" i="3"/>
  <c r="W646" i="3"/>
  <c r="D646" i="3"/>
  <c r="W647" i="3"/>
  <c r="D647" i="3"/>
  <c r="W305" i="3"/>
  <c r="D305" i="3"/>
  <c r="W142" i="3"/>
  <c r="D142" i="3"/>
  <c r="W16" i="3"/>
  <c r="D16" i="3"/>
  <c r="W117" i="3"/>
  <c r="D117" i="3"/>
  <c r="W516" i="3"/>
  <c r="D516" i="3"/>
  <c r="W371" i="3"/>
  <c r="D371" i="3"/>
  <c r="W226" i="3"/>
  <c r="D226" i="3"/>
  <c r="W632" i="3"/>
  <c r="D632" i="3"/>
  <c r="W82" i="3"/>
  <c r="D82" i="3"/>
  <c r="W56" i="3"/>
  <c r="D56" i="3"/>
  <c r="W125" i="3"/>
  <c r="D125" i="3"/>
  <c r="W168" i="3"/>
  <c r="D168" i="3"/>
  <c r="W532" i="3"/>
  <c r="D532" i="3"/>
  <c r="W116" i="3"/>
  <c r="D116" i="3"/>
  <c r="W486" i="3"/>
  <c r="D486" i="3"/>
  <c r="W71" i="3"/>
  <c r="D71" i="3"/>
  <c r="W31" i="3"/>
  <c r="D31" i="3"/>
  <c r="W263" i="3"/>
  <c r="D263" i="3"/>
  <c r="W571" i="3"/>
  <c r="D571" i="3"/>
  <c r="W424" i="3"/>
  <c r="D424" i="3"/>
  <c r="W248" i="3"/>
  <c r="D248" i="3"/>
  <c r="W136" i="3"/>
  <c r="D136" i="3"/>
  <c r="W505" i="3"/>
  <c r="D505" i="3"/>
  <c r="W375" i="3"/>
  <c r="D375" i="3"/>
  <c r="W545" i="3"/>
  <c r="D545" i="3"/>
  <c r="W661" i="3"/>
  <c r="D661" i="3"/>
  <c r="W273" i="3"/>
  <c r="D273" i="3"/>
  <c r="W340" i="3"/>
  <c r="D340" i="3"/>
  <c r="W387" i="3"/>
  <c r="D387" i="3"/>
  <c r="W493" i="3"/>
  <c r="D493" i="3"/>
  <c r="W628" i="3"/>
  <c r="D628" i="3"/>
  <c r="W339" i="3"/>
  <c r="D339" i="3"/>
  <c r="W409" i="3"/>
  <c r="D409" i="3"/>
  <c r="W508" i="3"/>
  <c r="D508" i="3"/>
  <c r="W87" i="3"/>
  <c r="D87" i="3"/>
  <c r="W551" i="3"/>
  <c r="D551" i="3"/>
  <c r="W570" i="3"/>
  <c r="D570" i="3"/>
  <c r="W465" i="3"/>
  <c r="D465" i="3"/>
  <c r="W455" i="3"/>
  <c r="D455" i="3"/>
  <c r="W603" i="3"/>
  <c r="D603" i="3"/>
  <c r="W84" i="3"/>
  <c r="D84" i="3"/>
  <c r="W582" i="3"/>
  <c r="D582" i="3"/>
  <c r="W318" i="3"/>
  <c r="D318" i="3"/>
  <c r="W299" i="3"/>
  <c r="D299" i="3"/>
  <c r="W524" i="3"/>
  <c r="D524" i="3"/>
  <c r="W88" i="3"/>
  <c r="D88" i="3"/>
  <c r="W196" i="3"/>
  <c r="D196" i="3"/>
  <c r="U6" i="3"/>
  <c r="W268" i="3"/>
  <c r="D268" i="3"/>
  <c r="U332" i="3"/>
  <c r="W419" i="3"/>
  <c r="D419" i="3"/>
  <c r="W481" i="3"/>
  <c r="D481" i="3"/>
  <c r="W400" i="3"/>
  <c r="D400" i="3"/>
  <c r="U109" i="3"/>
  <c r="W237" i="3"/>
  <c r="D237" i="3"/>
  <c r="W172" i="3"/>
  <c r="D172" i="3"/>
  <c r="W550" i="3"/>
  <c r="D550" i="3"/>
  <c r="U517" i="3"/>
  <c r="W243" i="3"/>
  <c r="D243" i="3"/>
  <c r="W559" i="3"/>
  <c r="D559" i="3"/>
  <c r="W27" i="3"/>
  <c r="D27" i="3"/>
  <c r="W322" i="3"/>
  <c r="D322" i="3"/>
  <c r="Y611" i="3"/>
  <c r="W401" i="3"/>
  <c r="D401" i="3"/>
  <c r="W224" i="3"/>
  <c r="D224" i="3"/>
  <c r="W602" i="3"/>
  <c r="D602" i="3"/>
  <c r="W402" i="3"/>
  <c r="D402" i="3"/>
  <c r="W639" i="3"/>
  <c r="D639" i="3"/>
  <c r="W588" i="3"/>
  <c r="D588" i="3"/>
  <c r="W350" i="3"/>
  <c r="D350" i="3"/>
  <c r="W179" i="3"/>
  <c r="D179" i="3"/>
  <c r="W30" i="3"/>
  <c r="D30" i="3"/>
  <c r="W474" i="3"/>
  <c r="D474" i="3"/>
  <c r="W184" i="3"/>
  <c r="D184" i="3"/>
  <c r="W421" i="3"/>
  <c r="D421" i="3"/>
  <c r="W601" i="3"/>
  <c r="D601" i="3"/>
  <c r="W463" i="3"/>
  <c r="D463" i="3"/>
  <c r="Y268" i="3"/>
  <c r="W341" i="3"/>
  <c r="D341" i="3"/>
  <c r="U110" i="3"/>
  <c r="W11" i="3"/>
  <c r="D11" i="3"/>
  <c r="Y400" i="3"/>
  <c r="W451" i="3"/>
  <c r="D451" i="3"/>
  <c r="U107" i="3"/>
  <c r="W310" i="3"/>
  <c r="D310" i="3"/>
  <c r="Y550" i="3"/>
  <c r="W325" i="3"/>
  <c r="D325" i="3"/>
  <c r="U124" i="3"/>
  <c r="W472" i="3"/>
  <c r="D472" i="3"/>
  <c r="W497" i="3"/>
  <c r="D497" i="3"/>
  <c r="Y27" i="3"/>
  <c r="Y322" i="3"/>
  <c r="W229" i="3"/>
  <c r="D229" i="3"/>
  <c r="W342" i="3"/>
  <c r="D342" i="3"/>
  <c r="W593" i="3"/>
  <c r="D593" i="3"/>
  <c r="Y602" i="3"/>
  <c r="W492" i="3"/>
  <c r="D492" i="3"/>
  <c r="W258" i="3"/>
  <c r="D258" i="3"/>
  <c r="W618" i="3"/>
  <c r="D618" i="3"/>
  <c r="W566" i="3"/>
  <c r="D566" i="3"/>
  <c r="W627" i="3"/>
  <c r="D627" i="3"/>
  <c r="W519" i="3"/>
  <c r="D519" i="3"/>
  <c r="W599" i="3"/>
  <c r="D599" i="3"/>
  <c r="W426" i="3"/>
  <c r="D426" i="3"/>
  <c r="W257" i="3"/>
  <c r="D257" i="3"/>
  <c r="W282" i="3"/>
  <c r="D282" i="3"/>
  <c r="W428" i="3"/>
  <c r="D428" i="3"/>
  <c r="W255" i="3"/>
  <c r="D255" i="3"/>
  <c r="W518" i="3"/>
  <c r="D518" i="3"/>
  <c r="W440" i="3"/>
  <c r="D440" i="3"/>
  <c r="W576" i="3"/>
  <c r="D576" i="3"/>
  <c r="W648" i="3"/>
  <c r="D648" i="3"/>
  <c r="W614" i="3"/>
  <c r="D614" i="3"/>
  <c r="W129" i="3"/>
  <c r="D129" i="3"/>
  <c r="W512" i="3"/>
  <c r="D512" i="3"/>
  <c r="Y341" i="3"/>
  <c r="W591" i="3"/>
  <c r="D591" i="3"/>
  <c r="W410" i="3"/>
  <c r="D410" i="3"/>
  <c r="W416" i="3"/>
  <c r="D416" i="3"/>
  <c r="W119" i="3"/>
  <c r="D119" i="3"/>
  <c r="Y451" i="3"/>
  <c r="W626" i="3"/>
  <c r="D626" i="3"/>
  <c r="W460" i="3"/>
  <c r="D460" i="3"/>
  <c r="W525" i="3"/>
  <c r="D525" i="3"/>
  <c r="W128" i="3"/>
  <c r="D128" i="3"/>
  <c r="Y325" i="3"/>
  <c r="W134" i="3"/>
  <c r="D134" i="3"/>
  <c r="W281" i="3"/>
  <c r="D281" i="3"/>
  <c r="W337" i="3"/>
  <c r="D337" i="3"/>
  <c r="W331" i="3"/>
  <c r="D331" i="3"/>
  <c r="W386" i="3"/>
  <c r="D386" i="3"/>
  <c r="W233" i="3"/>
  <c r="D233" i="3"/>
  <c r="Y593" i="3"/>
  <c r="W100" i="3"/>
  <c r="D100" i="3"/>
  <c r="W569" i="3"/>
  <c r="D569" i="3"/>
  <c r="W640" i="3"/>
  <c r="D640" i="3"/>
  <c r="W547" i="3"/>
  <c r="D547" i="3"/>
  <c r="W191" i="3"/>
  <c r="D191" i="3"/>
  <c r="W642" i="3"/>
  <c r="D642" i="3"/>
  <c r="Z643" i="3"/>
  <c r="W251" i="3"/>
  <c r="D251" i="3"/>
  <c r="W538" i="3"/>
  <c r="D538" i="3"/>
  <c r="W645" i="3"/>
  <c r="D645" i="3"/>
  <c r="W413" i="3"/>
  <c r="D413" i="3"/>
  <c r="W649" i="3"/>
  <c r="D649" i="3"/>
  <c r="Y203" i="3"/>
  <c r="Y331" i="3"/>
  <c r="Y229" i="3"/>
  <c r="Y401" i="3"/>
  <c r="Y619" i="3"/>
  <c r="Y100" i="3"/>
  <c r="U211" i="3"/>
  <c r="Y402" i="3"/>
  <c r="U222" i="3"/>
  <c r="Y569" i="3"/>
  <c r="U199" i="3"/>
  <c r="Y639" i="3"/>
  <c r="U477" i="3"/>
  <c r="Y640" i="3"/>
  <c r="U641" i="3"/>
  <c r="Y588" i="3"/>
  <c r="U606" i="3"/>
  <c r="Y547" i="3"/>
  <c r="U597" i="3"/>
  <c r="Y350" i="3"/>
  <c r="U187" i="3"/>
  <c r="Y627" i="3"/>
  <c r="Y514" i="3"/>
  <c r="Y599" i="3"/>
  <c r="Y246" i="3"/>
  <c r="Y257" i="3"/>
  <c r="Y240" i="3"/>
  <c r="Y428" i="3"/>
  <c r="Y431" i="3"/>
  <c r="Y518" i="3"/>
  <c r="Y646" i="3"/>
  <c r="Y576" i="3"/>
  <c r="Y647" i="3"/>
  <c r="Y614" i="3"/>
  <c r="W396" i="3"/>
  <c r="D396" i="3"/>
  <c r="W323" i="3"/>
  <c r="D323" i="3"/>
  <c r="W653" i="3"/>
  <c r="D653" i="3"/>
  <c r="W531" i="3"/>
  <c r="D531" i="3"/>
  <c r="W555" i="3"/>
  <c r="D555" i="3"/>
  <c r="W235" i="3"/>
  <c r="D235" i="3"/>
  <c r="W616" i="3"/>
  <c r="D616" i="3"/>
  <c r="W143" i="3"/>
  <c r="D143" i="3"/>
  <c r="W411" i="3"/>
  <c r="D411" i="3"/>
  <c r="W148" i="3"/>
  <c r="D148" i="3"/>
  <c r="W362" i="3"/>
  <c r="D362" i="3"/>
  <c r="W32" i="3"/>
  <c r="D32" i="3"/>
  <c r="W298" i="3"/>
  <c r="D298" i="3"/>
  <c r="W403" i="3"/>
  <c r="D403" i="3"/>
  <c r="W316" i="3"/>
  <c r="D316" i="3"/>
  <c r="W127" i="3"/>
  <c r="D127" i="3"/>
  <c r="W146" i="3"/>
  <c r="D146" i="3"/>
  <c r="W528" i="3"/>
  <c r="D528" i="3"/>
  <c r="W470" i="3"/>
  <c r="D470" i="3"/>
  <c r="W556" i="3"/>
  <c r="D556" i="3"/>
  <c r="W527" i="3"/>
  <c r="D527" i="3"/>
  <c r="W620" i="3"/>
  <c r="D620" i="3"/>
  <c r="Y340" i="3"/>
  <c r="W307" i="3"/>
  <c r="D307" i="3"/>
  <c r="U348" i="3"/>
  <c r="W651" i="3"/>
  <c r="D651" i="3"/>
  <c r="Y396" i="3"/>
  <c r="W652" i="3"/>
  <c r="D652" i="3"/>
  <c r="W344" i="3"/>
  <c r="D344" i="3"/>
  <c r="W367" i="3"/>
  <c r="D367" i="3"/>
  <c r="Y323" i="3"/>
  <c r="W456" i="3"/>
  <c r="D456" i="3"/>
  <c r="W354" i="3"/>
  <c r="D354" i="3"/>
  <c r="W490" i="3"/>
  <c r="D490" i="3"/>
  <c r="Y653" i="3"/>
  <c r="W189" i="3"/>
  <c r="D189" i="3"/>
  <c r="W75" i="3"/>
  <c r="D75" i="3"/>
  <c r="W48" i="3"/>
  <c r="D48" i="3"/>
  <c r="W615" i="3"/>
  <c r="D615" i="3"/>
  <c r="W498" i="3"/>
  <c r="D498" i="3"/>
  <c r="W137" i="3"/>
  <c r="D137" i="3"/>
  <c r="W230" i="3"/>
  <c r="D230" i="3"/>
  <c r="W629" i="3"/>
  <c r="D629" i="3"/>
  <c r="W286" i="3"/>
  <c r="D286" i="3"/>
  <c r="W521" i="3"/>
  <c r="D521" i="3"/>
  <c r="W448" i="3"/>
  <c r="D448" i="3"/>
  <c r="W175" i="3"/>
  <c r="D175" i="3"/>
  <c r="W195" i="3"/>
  <c r="D195" i="3"/>
  <c r="W655" i="3"/>
  <c r="D655" i="3"/>
  <c r="W604" i="3"/>
  <c r="D604" i="3"/>
  <c r="W306" i="3"/>
  <c r="D306" i="3"/>
  <c r="W585" i="3"/>
  <c r="D585" i="3"/>
  <c r="W526" i="3"/>
  <c r="D526" i="3"/>
  <c r="W132" i="3"/>
  <c r="D132" i="3"/>
  <c r="W659" i="3"/>
  <c r="D659" i="3"/>
  <c r="W468" i="3"/>
  <c r="D468" i="3"/>
  <c r="W595" i="3"/>
  <c r="D595" i="3"/>
  <c r="Y191" i="3"/>
  <c r="Y179" i="3"/>
  <c r="Y642" i="3"/>
  <c r="Y30" i="3"/>
  <c r="Y251" i="3"/>
  <c r="Y474" i="3"/>
  <c r="Y538" i="3"/>
  <c r="Y184" i="3"/>
  <c r="Y645" i="3"/>
  <c r="Y421" i="3"/>
  <c r="Y413" i="3"/>
  <c r="Y601" i="3"/>
  <c r="Y649" i="3"/>
  <c r="Z651" i="3"/>
  <c r="W563" i="3"/>
  <c r="D563" i="3"/>
  <c r="W122" i="3"/>
  <c r="D122" i="3"/>
  <c r="W376" i="3"/>
  <c r="D376" i="3"/>
  <c r="W461" i="3"/>
  <c r="D461" i="3"/>
  <c r="W530" i="3"/>
  <c r="D530" i="3"/>
  <c r="W654" i="3"/>
  <c r="D654" i="3"/>
  <c r="W495" i="3"/>
  <c r="D495" i="3"/>
  <c r="W302" i="3"/>
  <c r="D302" i="3"/>
  <c r="W190" i="3"/>
  <c r="D190" i="3"/>
  <c r="W630" i="3"/>
  <c r="D630" i="3"/>
  <c r="W434" i="3"/>
  <c r="D434" i="3"/>
  <c r="W213" i="3"/>
  <c r="D213" i="3"/>
  <c r="W515" i="3"/>
  <c r="D515" i="3"/>
  <c r="W202" i="3"/>
  <c r="D202" i="3"/>
  <c r="W469" i="3"/>
  <c r="D469" i="3"/>
  <c r="W581" i="3"/>
  <c r="D581" i="3"/>
  <c r="W657" i="3"/>
  <c r="D657" i="3"/>
  <c r="W328" i="3"/>
  <c r="D328" i="3"/>
  <c r="W476" i="3"/>
  <c r="D476" i="3"/>
  <c r="W658" i="3"/>
  <c r="D658" i="3"/>
  <c r="W510" i="3"/>
  <c r="D510" i="3"/>
  <c r="W578" i="3"/>
  <c r="D578" i="3"/>
  <c r="W511" i="3"/>
  <c r="D511" i="3"/>
  <c r="Y563" i="3"/>
  <c r="W608" i="3"/>
  <c r="D608" i="3"/>
  <c r="W592" i="3"/>
  <c r="D592" i="3"/>
  <c r="W264" i="3"/>
  <c r="D264" i="3"/>
  <c r="Y122" i="3"/>
  <c r="W66" i="3"/>
  <c r="D66" i="3"/>
  <c r="W279" i="3"/>
  <c r="D279" i="3"/>
  <c r="W473" i="3"/>
  <c r="D473" i="3"/>
  <c r="Y376" i="3"/>
  <c r="W404" i="3"/>
  <c r="D404" i="3"/>
  <c r="W261" i="3"/>
  <c r="D261" i="3"/>
  <c r="W574" i="3"/>
  <c r="D574" i="3"/>
  <c r="W443" i="3"/>
  <c r="D443" i="3"/>
  <c r="W336" i="3"/>
  <c r="D336" i="3"/>
  <c r="W389" i="3"/>
  <c r="D389" i="3"/>
  <c r="W612" i="3"/>
  <c r="D612" i="3"/>
  <c r="W407" i="3"/>
  <c r="D407" i="3"/>
  <c r="W232" i="3"/>
  <c r="D232" i="3"/>
  <c r="W105" i="3"/>
  <c r="D105" i="3"/>
  <c r="W59" i="3"/>
  <c r="D59" i="3"/>
  <c r="W278" i="3"/>
  <c r="D278" i="3"/>
  <c r="W355" i="3"/>
  <c r="D355" i="3"/>
  <c r="W656" i="3"/>
  <c r="D656" i="3"/>
  <c r="W449" i="3"/>
  <c r="D449" i="3"/>
  <c r="W377" i="3"/>
  <c r="D377" i="3"/>
  <c r="W242" i="3"/>
  <c r="D242" i="3"/>
  <c r="W575" i="3"/>
  <c r="D575" i="3"/>
  <c r="Y531" i="3"/>
  <c r="Y615" i="3"/>
  <c r="Y530" i="3"/>
  <c r="Y443" i="3"/>
  <c r="Y143" i="3"/>
  <c r="Y629" i="3"/>
  <c r="Y190" i="3"/>
  <c r="Y407" i="3"/>
  <c r="Y32" i="3"/>
  <c r="Y175" i="3"/>
  <c r="Y515" i="3"/>
  <c r="Y278" i="3"/>
  <c r="Y127" i="3"/>
  <c r="Y306" i="3"/>
  <c r="Y657" i="3"/>
  <c r="Y377" i="3"/>
  <c r="Y556" i="3"/>
  <c r="Y659" i="3"/>
  <c r="Z664" i="3"/>
  <c r="W198" i="3"/>
  <c r="D198" i="3"/>
  <c r="W131" i="3"/>
  <c r="D131" i="3"/>
  <c r="W666" i="3"/>
  <c r="D666" i="3"/>
  <c r="W369" i="3"/>
  <c r="D369" i="3"/>
  <c r="W478" i="3"/>
  <c r="D478" i="3"/>
  <c r="W502" i="3"/>
  <c r="D502" i="3"/>
  <c r="W393" i="3"/>
  <c r="D393" i="3"/>
  <c r="W120" i="3"/>
  <c r="D120" i="3"/>
  <c r="W76" i="3"/>
  <c r="D76" i="3"/>
  <c r="W351" i="3"/>
  <c r="D351" i="3"/>
  <c r="W457" i="3"/>
  <c r="D457" i="3"/>
  <c r="W276" i="3"/>
  <c r="D276" i="3"/>
  <c r="W72" i="3"/>
  <c r="D72" i="3"/>
  <c r="W68" i="3"/>
  <c r="D68" i="3"/>
  <c r="Y578" i="3"/>
  <c r="Y344" i="3"/>
  <c r="Y592" i="3"/>
  <c r="Y354" i="3"/>
  <c r="Y279" i="3"/>
  <c r="Y75" i="3"/>
  <c r="Y273" i="3"/>
  <c r="Y555" i="3"/>
  <c r="Y498" i="3"/>
  <c r="Y654" i="3"/>
  <c r="Y336" i="3"/>
  <c r="Y411" i="3"/>
  <c r="Y286" i="3"/>
  <c r="Y630" i="3"/>
  <c r="Y232" i="3"/>
  <c r="Y298" i="3"/>
  <c r="Y195" i="3"/>
  <c r="Y202" i="3"/>
  <c r="Y355" i="3"/>
  <c r="Y146" i="3"/>
  <c r="Y585" i="3"/>
  <c r="Y328" i="3"/>
  <c r="Y242" i="3"/>
  <c r="Y527" i="3"/>
  <c r="U660" i="3"/>
  <c r="W664" i="3"/>
  <c r="D664" i="3"/>
  <c r="W446" i="3"/>
  <c r="D446" i="3"/>
  <c r="W667" i="3"/>
  <c r="D667" i="3"/>
  <c r="W361" i="3"/>
  <c r="D361" i="3"/>
  <c r="W374" i="3"/>
  <c r="D374" i="3"/>
  <c r="W372" i="3"/>
  <c r="D372" i="3"/>
  <c r="W217" i="3"/>
  <c r="D217" i="3"/>
  <c r="W503" i="3"/>
  <c r="D503" i="3"/>
  <c r="W605" i="3"/>
  <c r="D605" i="3"/>
  <c r="W61" i="3"/>
  <c r="D61" i="3"/>
  <c r="W95" i="3"/>
  <c r="D95" i="3"/>
  <c r="W138" i="3"/>
  <c r="D138" i="3"/>
  <c r="W35" i="3"/>
  <c r="D35" i="3"/>
  <c r="W25" i="3"/>
  <c r="D25" i="3"/>
  <c r="Y510" i="3"/>
  <c r="Y652" i="3"/>
  <c r="Y608" i="3"/>
  <c r="Y456" i="3"/>
  <c r="Y66" i="3"/>
  <c r="Y189" i="3"/>
  <c r="Y404" i="3"/>
  <c r="Y261" i="3"/>
  <c r="Y235" i="3"/>
  <c r="Y137" i="3"/>
  <c r="Y495" i="3"/>
  <c r="Y389" i="3"/>
  <c r="Y148" i="3"/>
  <c r="Y521" i="3"/>
  <c r="Y434" i="3"/>
  <c r="Y105" i="3"/>
  <c r="Y403" i="3"/>
  <c r="Y655" i="3"/>
  <c r="Y469" i="3"/>
  <c r="Y656" i="3"/>
  <c r="Y528" i="3"/>
  <c r="Y526" i="3"/>
  <c r="Y476" i="3"/>
  <c r="Y575" i="3"/>
  <c r="W613" i="3"/>
  <c r="D613" i="3"/>
  <c r="W663" i="3"/>
  <c r="D663" i="3"/>
  <c r="W295" i="3"/>
  <c r="D295" i="3"/>
  <c r="W303" i="3"/>
  <c r="D303" i="3"/>
  <c r="W668" i="3"/>
  <c r="D668" i="3"/>
  <c r="W219" i="3"/>
  <c r="D219" i="3"/>
  <c r="W277" i="3"/>
  <c r="D277" i="3"/>
  <c r="W358" i="3"/>
  <c r="D358" i="3"/>
  <c r="W564" i="3"/>
  <c r="D564" i="3"/>
  <c r="W587" i="3"/>
  <c r="D587" i="3"/>
  <c r="W260" i="3"/>
  <c r="D260" i="3"/>
  <c r="W231" i="3"/>
  <c r="D231" i="3"/>
  <c r="W568" i="3"/>
  <c r="D568" i="3"/>
  <c r="W245" i="3"/>
  <c r="D245" i="3"/>
  <c r="W384" i="3"/>
  <c r="D384" i="3"/>
  <c r="W368" i="3"/>
  <c r="D368" i="3"/>
  <c r="W665" i="3"/>
  <c r="D665" i="3"/>
  <c r="W326" i="3"/>
  <c r="D326" i="3"/>
  <c r="W141" i="3"/>
  <c r="D141" i="3"/>
  <c r="W209" i="3"/>
  <c r="D209" i="3"/>
  <c r="W166" i="3"/>
  <c r="D166" i="3"/>
  <c r="W311" i="3"/>
  <c r="D311" i="3"/>
  <c r="W373" i="3"/>
  <c r="D373" i="3"/>
  <c r="W94" i="3"/>
  <c r="D94" i="3"/>
  <c r="W380" i="3"/>
  <c r="D380" i="3"/>
  <c r="W546" i="3"/>
  <c r="D546" i="3"/>
  <c r="W365" i="3"/>
  <c r="D365" i="3"/>
  <c r="W177" i="3"/>
  <c r="D177" i="3"/>
  <c r="W63" i="3"/>
  <c r="D63" i="3"/>
  <c r="W54" i="3"/>
  <c r="D54" i="3"/>
  <c r="W499" i="3"/>
  <c r="D499" i="3"/>
  <c r="Y375" i="3"/>
  <c r="U540" i="3"/>
  <c r="Y368" i="3"/>
  <c r="U335" i="3"/>
  <c r="Y198" i="3"/>
  <c r="U266" i="3"/>
  <c r="Y446" i="3"/>
  <c r="U631" i="3"/>
  <c r="Y668" i="3"/>
  <c r="U47" i="3"/>
  <c r="Y141" i="3"/>
  <c r="U392" i="3"/>
  <c r="Y369" i="3"/>
  <c r="U609" i="3"/>
  <c r="Y361" i="3"/>
  <c r="U236" i="3"/>
  <c r="Y277" i="3"/>
  <c r="U353" i="3"/>
  <c r="Y166" i="3"/>
  <c r="U621" i="3"/>
  <c r="Y393" i="3"/>
  <c r="U215" i="3"/>
  <c r="Y217" i="3"/>
  <c r="U529" i="3"/>
  <c r="Y587" i="3"/>
  <c r="U77" i="3"/>
  <c r="Y94" i="3"/>
  <c r="U395" i="3"/>
  <c r="Y351" i="3"/>
  <c r="U406" i="3"/>
  <c r="Y61" i="3"/>
  <c r="U8" i="3"/>
  <c r="Y231" i="3"/>
  <c r="U12" i="3"/>
  <c r="Y546" i="3"/>
  <c r="U62" i="3"/>
  <c r="Y276" i="3"/>
  <c r="U45" i="3"/>
  <c r="Y138" i="3"/>
  <c r="Y63" i="3"/>
  <c r="Y25" i="3"/>
  <c r="Y499" i="3"/>
  <c r="W379" i="3"/>
  <c r="D379" i="3"/>
  <c r="W420" i="3"/>
  <c r="D420" i="3"/>
  <c r="W180" i="3"/>
  <c r="D180" i="3"/>
  <c r="W89" i="3"/>
  <c r="D89" i="3"/>
  <c r="W252" i="3"/>
  <c r="D252" i="3"/>
  <c r="W427" i="3"/>
  <c r="D427" i="3"/>
  <c r="W220" i="3"/>
  <c r="D220" i="3"/>
  <c r="W429" i="3"/>
  <c r="D429" i="3"/>
  <c r="W274" i="3"/>
  <c r="D274" i="3"/>
  <c r="W442" i="3"/>
  <c r="D442" i="3"/>
  <c r="W293" i="3"/>
  <c r="D293" i="3"/>
  <c r="W49" i="3"/>
  <c r="D49" i="3"/>
  <c r="W238" i="3"/>
  <c r="D238" i="3"/>
  <c r="W291" i="3"/>
  <c r="D291" i="3"/>
  <c r="W40" i="3"/>
  <c r="D40" i="3"/>
  <c r="W381" i="3"/>
  <c r="D381" i="3"/>
  <c r="W79" i="3"/>
  <c r="D79" i="3"/>
  <c r="W21" i="3"/>
  <c r="D21" i="3"/>
  <c r="W97" i="3"/>
  <c r="D97" i="3"/>
  <c r="W197" i="3"/>
  <c r="D197" i="3"/>
  <c r="W34" i="3"/>
  <c r="D34" i="3"/>
  <c r="W23" i="3"/>
  <c r="D23" i="3"/>
  <c r="W670" i="3"/>
  <c r="D670" i="3"/>
  <c r="W467" i="3"/>
  <c r="D467" i="3"/>
  <c r="W418" i="3"/>
  <c r="D418" i="3"/>
  <c r="W169" i="3"/>
  <c r="D169" i="3"/>
  <c r="W444" i="3"/>
  <c r="D444" i="3"/>
  <c r="Y663" i="3"/>
  <c r="Y295" i="3"/>
  <c r="Y665" i="3"/>
  <c r="Y131" i="3"/>
  <c r="Y667" i="3"/>
  <c r="Y219" i="3"/>
  <c r="Y209" i="3"/>
  <c r="Y478" i="3"/>
  <c r="Y374" i="3"/>
  <c r="Y358" i="3"/>
  <c r="Y311" i="3"/>
  <c r="Y120" i="3"/>
  <c r="Y503" i="3"/>
  <c r="Y260" i="3"/>
  <c r="Y380" i="3"/>
  <c r="Y457" i="3"/>
  <c r="Y95" i="3"/>
  <c r="Y568" i="3"/>
  <c r="Y365" i="3"/>
  <c r="Y72" i="3"/>
  <c r="Y245" i="3"/>
  <c r="Y68" i="3"/>
  <c r="Y384" i="3"/>
  <c r="W292" i="3"/>
  <c r="D292" i="3"/>
  <c r="W69" i="3"/>
  <c r="D69" i="3"/>
  <c r="W41" i="3"/>
  <c r="D41" i="3"/>
  <c r="W388" i="3"/>
  <c r="D388" i="3"/>
  <c r="W157" i="3"/>
  <c r="D157" i="3"/>
  <c r="W346" i="3"/>
  <c r="D346" i="3"/>
  <c r="W271" i="3"/>
  <c r="D271" i="3"/>
  <c r="W363" i="3"/>
  <c r="D363" i="3"/>
  <c r="W214" i="3"/>
  <c r="D214" i="3"/>
  <c r="W267" i="3"/>
  <c r="D267" i="3"/>
  <c r="W22" i="3"/>
  <c r="D22" i="3"/>
  <c r="W113" i="3"/>
  <c r="D113" i="3"/>
  <c r="W70" i="3"/>
  <c r="D70" i="3"/>
  <c r="W183" i="3"/>
  <c r="D183" i="3"/>
  <c r="W17" i="3"/>
  <c r="D17" i="3"/>
  <c r="W234" i="3"/>
  <c r="D234" i="3"/>
  <c r="W458" i="3"/>
  <c r="D458" i="3"/>
  <c r="W133" i="3"/>
  <c r="D133" i="3"/>
  <c r="W506" i="3"/>
  <c r="D506" i="3"/>
  <c r="W90" i="3"/>
  <c r="D90" i="3"/>
  <c r="W112" i="3"/>
  <c r="D112" i="3"/>
  <c r="W80" i="3"/>
  <c r="D80" i="3"/>
  <c r="W453" i="3"/>
  <c r="D453" i="3"/>
  <c r="W430" i="3"/>
  <c r="D430" i="3"/>
  <c r="W466" i="3"/>
  <c r="D466" i="3"/>
  <c r="Y292" i="3"/>
  <c r="W356" i="3"/>
  <c r="D356" i="3"/>
  <c r="W225" i="3"/>
  <c r="D225" i="3"/>
  <c r="W272" i="3"/>
  <c r="D272" i="3"/>
  <c r="W91" i="3"/>
  <c r="D91" i="3"/>
  <c r="W334" i="3"/>
  <c r="D334" i="3"/>
  <c r="W483" i="3"/>
  <c r="D483" i="3"/>
  <c r="W221" i="3"/>
  <c r="D221" i="3"/>
  <c r="W338" i="3"/>
  <c r="D338" i="3"/>
  <c r="W204" i="3"/>
  <c r="D204" i="3"/>
  <c r="W579" i="3"/>
  <c r="D579" i="3"/>
  <c r="W101" i="3"/>
  <c r="D101" i="3"/>
  <c r="W24" i="3"/>
  <c r="D24" i="3"/>
  <c r="W159" i="3"/>
  <c r="D159" i="3"/>
  <c r="W96" i="3"/>
  <c r="D96" i="3"/>
  <c r="W26" i="3"/>
  <c r="D26" i="3"/>
  <c r="W99" i="3"/>
  <c r="D99" i="3"/>
  <c r="W13" i="3"/>
  <c r="D13" i="3"/>
  <c r="W565" i="3"/>
  <c r="D565" i="3"/>
  <c r="W178" i="3"/>
  <c r="D178" i="3"/>
  <c r="W19" i="3"/>
  <c r="D19" i="3"/>
  <c r="W454" i="3"/>
  <c r="D454" i="3"/>
  <c r="W223" i="3"/>
  <c r="D223" i="3"/>
  <c r="W227" i="3"/>
  <c r="D227" i="3"/>
  <c r="W301" i="3"/>
  <c r="D301" i="3"/>
  <c r="W432" i="3"/>
  <c r="D432" i="3"/>
  <c r="W300" i="3"/>
  <c r="D300" i="3"/>
  <c r="W487" i="3"/>
  <c r="D487" i="3"/>
  <c r="W210" i="3"/>
  <c r="D210" i="3"/>
  <c r="W103" i="3"/>
  <c r="D103" i="3"/>
  <c r="W241" i="3"/>
  <c r="D241" i="3"/>
  <c r="W320" i="3"/>
  <c r="D320" i="3"/>
  <c r="W155" i="3"/>
  <c r="D155" i="3"/>
  <c r="W270" i="3"/>
  <c r="D270" i="3"/>
  <c r="W370" i="3"/>
  <c r="D370" i="3"/>
  <c r="W98" i="3"/>
  <c r="D98" i="3"/>
  <c r="W9" i="3"/>
  <c r="D9" i="3"/>
  <c r="W130" i="3"/>
  <c r="D130" i="3"/>
  <c r="W173" i="3"/>
  <c r="D173" i="3"/>
  <c r="W102" i="3"/>
  <c r="D102" i="3"/>
  <c r="W51" i="3"/>
  <c r="D51" i="3"/>
  <c r="W152" i="3"/>
  <c r="D152" i="3"/>
  <c r="W285" i="3"/>
  <c r="D285" i="3"/>
  <c r="W60" i="3"/>
  <c r="D60" i="3"/>
  <c r="W452" i="3"/>
  <c r="D452" i="3"/>
  <c r="W313" i="3"/>
  <c r="D313" i="3"/>
  <c r="W447" i="3"/>
  <c r="D447" i="3"/>
  <c r="W552" i="3"/>
  <c r="D552" i="3"/>
  <c r="Y69" i="3"/>
  <c r="Y272" i="3"/>
  <c r="Y210" i="3"/>
  <c r="Y427" i="3"/>
  <c r="Y346" i="3"/>
  <c r="Y221" i="3"/>
  <c r="Y155" i="3"/>
  <c r="Y442" i="3"/>
  <c r="Y267" i="3"/>
  <c r="Y9" i="3"/>
  <c r="Y113" i="3"/>
  <c r="Y24" i="3"/>
  <c r="Y173" i="3"/>
  <c r="Y40" i="3"/>
  <c r="Y234" i="3"/>
  <c r="Y99" i="3"/>
  <c r="Y97" i="3"/>
  <c r="Y133" i="3"/>
  <c r="Y565" i="3"/>
  <c r="Y313" i="3"/>
  <c r="Y670" i="3"/>
  <c r="Y223" i="3"/>
  <c r="Y169" i="3"/>
  <c r="W288" i="3"/>
  <c r="D288" i="3"/>
  <c r="W111" i="3"/>
  <c r="D111" i="3"/>
  <c r="W352" i="3"/>
  <c r="D352" i="3"/>
  <c r="W312" i="3"/>
  <c r="D312" i="3"/>
  <c r="W275" i="3"/>
  <c r="D275" i="3"/>
  <c r="W378" i="3"/>
  <c r="D378" i="3"/>
  <c r="Y430" i="3"/>
  <c r="Y366" i="3"/>
  <c r="Y168" i="3"/>
  <c r="Y136" i="3"/>
  <c r="Y41" i="3"/>
  <c r="Y91" i="3"/>
  <c r="Y103" i="3"/>
  <c r="Y220" i="3"/>
  <c r="Y271" i="3"/>
  <c r="Y338" i="3"/>
  <c r="Y270" i="3"/>
  <c r="Y293" i="3"/>
  <c r="Y101" i="3"/>
  <c r="Y49" i="3"/>
  <c r="Y70" i="3"/>
  <c r="Y159" i="3"/>
  <c r="Y102" i="3"/>
  <c r="Y381" i="3"/>
  <c r="Y458" i="3"/>
  <c r="Y285" i="3"/>
  <c r="Y197" i="3"/>
  <c r="Y506" i="3"/>
  <c r="Y178" i="3"/>
  <c r="Y447" i="3"/>
  <c r="Y80" i="3"/>
  <c r="Y552" i="3"/>
  <c r="W450" i="3"/>
  <c r="D450" i="3"/>
  <c r="W33" i="3"/>
  <c r="D33" i="3"/>
  <c r="W239" i="3"/>
  <c r="D239" i="3"/>
  <c r="W309" i="3"/>
  <c r="D309" i="3"/>
  <c r="W589" i="3"/>
  <c r="D589" i="3"/>
  <c r="Y453" i="3"/>
  <c r="Y379" i="3"/>
  <c r="Y356" i="3"/>
  <c r="Y180" i="3"/>
  <c r="Y89" i="3"/>
  <c r="Y388" i="3"/>
  <c r="Y334" i="3"/>
  <c r="Y241" i="3"/>
  <c r="Y429" i="3"/>
  <c r="Y363" i="3"/>
  <c r="Y204" i="3"/>
  <c r="Y370" i="3"/>
  <c r="Y238" i="3"/>
  <c r="Y183" i="3"/>
  <c r="Y96" i="3"/>
  <c r="Y51" i="3"/>
  <c r="Y79" i="3"/>
  <c r="Y60" i="3"/>
  <c r="Y34" i="3"/>
  <c r="Y90" i="3"/>
  <c r="Y19" i="3"/>
  <c r="W244" i="3"/>
  <c r="D244" i="3"/>
  <c r="W284" i="3"/>
  <c r="D284" i="3"/>
  <c r="W73" i="3"/>
  <c r="D73" i="3"/>
  <c r="W38" i="3"/>
  <c r="D38" i="3"/>
  <c r="W561" i="3"/>
  <c r="D561" i="3"/>
  <c r="W598" i="3"/>
  <c r="D598" i="3"/>
  <c r="W425" i="3"/>
  <c r="D425" i="3"/>
  <c r="W414" i="3"/>
  <c r="D414" i="3"/>
  <c r="W14" i="3"/>
  <c r="D14" i="3"/>
  <c r="W479" i="3"/>
  <c r="D479" i="3"/>
  <c r="W164" i="3"/>
  <c r="D164" i="3"/>
  <c r="W488" i="3"/>
  <c r="D488" i="3"/>
  <c r="Y244" i="3"/>
  <c r="U617" i="3"/>
  <c r="Y288" i="3"/>
  <c r="U171" i="3"/>
  <c r="W415" i="3"/>
  <c r="D415" i="3"/>
  <c r="Y111" i="3"/>
  <c r="U123" i="3"/>
  <c r="W200" i="3"/>
  <c r="D200" i="3"/>
  <c r="Y33" i="3"/>
  <c r="U327" i="3"/>
  <c r="W405" i="3"/>
  <c r="D405" i="3"/>
  <c r="Y38" i="3"/>
  <c r="U548" i="3"/>
  <c r="W583" i="3"/>
  <c r="D583" i="3"/>
  <c r="Y479" i="3"/>
  <c r="U520" i="3"/>
  <c r="W535" i="3"/>
  <c r="D535" i="3"/>
  <c r="Y312" i="3"/>
  <c r="U391" i="3"/>
  <c r="W544" i="3"/>
  <c r="D544" i="3"/>
  <c r="Y309" i="3"/>
  <c r="U462" i="3"/>
  <c r="W115" i="3"/>
  <c r="D115" i="3"/>
  <c r="Y598" i="3"/>
  <c r="U174" i="3"/>
  <c r="W422" i="3"/>
  <c r="D422" i="3"/>
  <c r="Y488" i="3"/>
  <c r="U671" i="3"/>
  <c r="W206" i="3"/>
  <c r="D206" i="3"/>
  <c r="Y378" i="3"/>
  <c r="U445" i="3"/>
  <c r="W385" i="3"/>
  <c r="D385" i="3"/>
  <c r="W250" i="3"/>
  <c r="D250" i="3"/>
  <c r="W539" i="3"/>
  <c r="D539" i="3"/>
  <c r="Y151" i="3"/>
  <c r="W194" i="3"/>
  <c r="D194" i="3"/>
  <c r="W674" i="3"/>
  <c r="D674" i="3"/>
  <c r="W494" i="3"/>
  <c r="D494" i="3"/>
  <c r="W600" i="3"/>
  <c r="D600" i="3"/>
  <c r="W541" i="3"/>
  <c r="D541" i="3"/>
  <c r="W317" i="3"/>
  <c r="D317" i="3"/>
  <c r="W553" i="3"/>
  <c r="D553" i="3"/>
  <c r="W253" i="3"/>
  <c r="D253" i="3"/>
  <c r="W140" i="3"/>
  <c r="D140" i="3"/>
  <c r="W283" i="3"/>
  <c r="D283" i="3"/>
  <c r="Y250" i="3"/>
  <c r="W507" i="3"/>
  <c r="D507" i="3"/>
  <c r="U577" i="3"/>
  <c r="W106" i="3"/>
  <c r="D106" i="3"/>
  <c r="W672" i="3"/>
  <c r="D672" i="3"/>
  <c r="W433" i="3"/>
  <c r="D433" i="3"/>
  <c r="W522" i="3"/>
  <c r="D522" i="3"/>
  <c r="W459" i="3"/>
  <c r="D459" i="3"/>
  <c r="W423" i="3"/>
  <c r="D423" i="3"/>
  <c r="W484" i="3"/>
  <c r="D484" i="3"/>
  <c r="W610" i="3"/>
  <c r="D610" i="3"/>
  <c r="W212" i="3"/>
  <c r="D212" i="3"/>
  <c r="W52" i="3"/>
  <c r="D52" i="3"/>
  <c r="Y450" i="3"/>
  <c r="Y73" i="3"/>
  <c r="Y14" i="3"/>
  <c r="Y352" i="3"/>
  <c r="Y239" i="3"/>
  <c r="Y561" i="3"/>
  <c r="Y164" i="3"/>
  <c r="Y275" i="3"/>
  <c r="Y589" i="3"/>
  <c r="Y425" i="3"/>
  <c r="W280" i="3"/>
  <c r="D280" i="3"/>
  <c r="W42" i="3"/>
  <c r="D42" i="3"/>
  <c r="W557" i="3"/>
  <c r="D557" i="3"/>
  <c r="W622" i="3"/>
  <c r="D622" i="3"/>
  <c r="W624" i="3"/>
  <c r="D624" i="3"/>
  <c r="W586" i="3"/>
  <c r="D586" i="3"/>
  <c r="W573" i="3"/>
  <c r="D573" i="3"/>
  <c r="W500" i="3"/>
  <c r="D500" i="3"/>
  <c r="W153" i="3"/>
  <c r="D153" i="3"/>
  <c r="W108" i="3"/>
  <c r="D108" i="3"/>
  <c r="W247" i="3"/>
  <c r="D247" i="3"/>
  <c r="W289" i="3"/>
  <c r="D289" i="3"/>
  <c r="W151" i="3"/>
  <c r="D151" i="3"/>
  <c r="W675" i="3"/>
  <c r="D675" i="3"/>
  <c r="W329" i="3"/>
  <c r="D329" i="3"/>
  <c r="W360" i="3"/>
  <c r="D360" i="3"/>
  <c r="W144" i="3"/>
  <c r="D144" i="3"/>
  <c r="W542" i="3"/>
  <c r="D542" i="3"/>
  <c r="W297" i="3"/>
  <c r="D297" i="3"/>
  <c r="W382" i="3"/>
  <c r="D382" i="3"/>
  <c r="W390" i="3"/>
  <c r="D390" i="3"/>
  <c r="Y672" i="3"/>
  <c r="U673" i="3"/>
  <c r="Y557" i="3"/>
  <c r="U504" i="3"/>
  <c r="Y675" i="3"/>
  <c r="U623" i="3"/>
  <c r="Y494" i="3"/>
  <c r="U625" i="3"/>
  <c r="Y459" i="3"/>
  <c r="U543" i="3"/>
  <c r="Y586" i="3"/>
  <c r="U676" i="3"/>
  <c r="Y144" i="3"/>
  <c r="U677" i="3"/>
  <c r="Y317" i="3"/>
  <c r="U572" i="3"/>
  <c r="Y610" i="3"/>
  <c r="U181" i="3"/>
  <c r="Y153" i="3"/>
  <c r="U135" i="3"/>
  <c r="Y382" i="3"/>
  <c r="U92" i="3"/>
  <c r="Y140" i="3"/>
  <c r="W501" i="3"/>
  <c r="D501" i="3"/>
  <c r="W163" i="3"/>
  <c r="D163" i="3"/>
  <c r="W509" i="3"/>
  <c r="D509" i="3"/>
  <c r="W55" i="3"/>
  <c r="D55" i="3"/>
  <c r="W65" i="3"/>
  <c r="D65" i="3"/>
  <c r="W205" i="3"/>
  <c r="D205" i="3"/>
  <c r="W7" i="3"/>
  <c r="D7" i="3"/>
  <c r="W39" i="3"/>
  <c r="D39" i="3"/>
  <c r="W50" i="3"/>
  <c r="D50" i="3"/>
  <c r="Y539" i="3"/>
  <c r="Y194" i="3"/>
  <c r="Y433" i="3"/>
  <c r="Y622" i="3"/>
  <c r="Y329" i="3"/>
  <c r="Y600" i="3"/>
  <c r="Y423" i="3"/>
  <c r="Y573" i="3"/>
  <c r="Y542" i="3"/>
  <c r="Y553" i="3"/>
  <c r="Y212" i="3"/>
  <c r="Y108" i="3"/>
  <c r="Y390" i="3"/>
  <c r="U523" i="3"/>
  <c r="W118" i="3"/>
  <c r="D118" i="3"/>
  <c r="W345" i="3"/>
  <c r="D345" i="3"/>
  <c r="W489" i="3"/>
  <c r="D489" i="3"/>
  <c r="W37" i="3"/>
  <c r="D37" i="3"/>
  <c r="W435" i="3"/>
  <c r="D435" i="3"/>
  <c r="W74" i="3"/>
  <c r="D74" i="3"/>
  <c r="U464" i="3"/>
  <c r="Y289" i="3"/>
  <c r="Y501" i="3"/>
  <c r="W347" i="3"/>
  <c r="D347" i="3"/>
  <c r="W439" i="3"/>
  <c r="D439" i="3"/>
  <c r="W560" i="3"/>
  <c r="D560" i="3"/>
  <c r="W678" i="3"/>
  <c r="D678" i="3"/>
  <c r="W287" i="3"/>
  <c r="D287" i="3"/>
  <c r="W154" i="3"/>
  <c r="D154" i="3"/>
  <c r="W18" i="3"/>
  <c r="D18" i="3"/>
  <c r="W315" i="3"/>
  <c r="D315" i="3"/>
  <c r="W149" i="3"/>
  <c r="D149" i="3"/>
  <c r="W319" i="3"/>
  <c r="D319" i="3"/>
  <c r="W265" i="3"/>
  <c r="D265" i="3"/>
  <c r="W679" i="3"/>
  <c r="D679" i="3"/>
  <c r="Y163" i="3"/>
  <c r="U438" i="3"/>
  <c r="Y509" i="3"/>
  <c r="U496" i="3"/>
  <c r="Y345" i="3"/>
  <c r="U170" i="3"/>
  <c r="Y560" i="3"/>
  <c r="U139" i="3"/>
  <c r="Y149" i="3"/>
  <c r="U536" i="3"/>
  <c r="Y65" i="3"/>
  <c r="U162" i="3"/>
  <c r="Y37" i="3"/>
  <c r="U10" i="3"/>
  <c r="Y287" i="3"/>
  <c r="U81" i="3"/>
  <c r="W158" i="3"/>
  <c r="D158" i="3"/>
  <c r="Y265" i="3"/>
  <c r="U185" i="3"/>
  <c r="W64" i="3"/>
  <c r="D64" i="3"/>
  <c r="Y7" i="3"/>
  <c r="U150" i="3"/>
  <c r="Y39" i="3"/>
  <c r="U28" i="3"/>
  <c r="W308" i="3"/>
  <c r="D308" i="3"/>
  <c r="Y74" i="3"/>
  <c r="U201" i="3"/>
  <c r="W304" i="3"/>
  <c r="D304" i="3"/>
  <c r="W408" i="3"/>
  <c r="D408" i="3"/>
  <c r="W15" i="3"/>
  <c r="D15" i="3"/>
  <c r="W93" i="3"/>
  <c r="D93" i="3"/>
  <c r="W383" i="3"/>
  <c r="D383" i="3"/>
  <c r="W321" i="3"/>
  <c r="D321" i="3"/>
  <c r="W437" i="3"/>
  <c r="D437" i="3"/>
  <c r="W417" i="3"/>
  <c r="D417" i="3"/>
  <c r="W480" i="3"/>
  <c r="D480" i="3"/>
  <c r="W218" i="3"/>
  <c r="D218" i="3"/>
  <c r="W182" i="3"/>
  <c r="D182" i="3"/>
  <c r="Y679" i="3"/>
  <c r="W53" i="3"/>
  <c r="D53" i="3"/>
  <c r="W475" i="3"/>
  <c r="D475" i="3"/>
  <c r="W85" i="3"/>
  <c r="D85" i="3"/>
  <c r="W567" i="3"/>
  <c r="D567" i="3"/>
  <c r="W121" i="3"/>
  <c r="D121" i="3"/>
  <c r="W114" i="3"/>
  <c r="D114" i="3"/>
  <c r="W397" i="3"/>
  <c r="D397" i="3"/>
  <c r="W228" i="3"/>
  <c r="D228" i="3"/>
  <c r="Y118" i="3"/>
  <c r="Y439" i="3"/>
  <c r="Y315" i="3"/>
  <c r="Y55" i="3"/>
  <c r="Y489" i="3"/>
  <c r="Y678" i="3"/>
  <c r="Y319" i="3"/>
  <c r="Y205" i="3"/>
  <c r="Y435" i="3"/>
  <c r="Y154" i="3"/>
  <c r="Y18" i="3"/>
  <c r="W20" i="3"/>
  <c r="D20" i="3"/>
  <c r="W256" i="3"/>
  <c r="D256" i="3"/>
  <c r="W160" i="3"/>
  <c r="D160" i="3"/>
  <c r="W580" i="3"/>
  <c r="D580" i="3"/>
  <c r="W590" i="3"/>
  <c r="D590" i="3"/>
  <c r="W359" i="3"/>
  <c r="D359" i="3"/>
  <c r="W262" i="3"/>
  <c r="D262" i="3"/>
  <c r="W324" i="3"/>
  <c r="D324" i="3"/>
  <c r="W161" i="3"/>
  <c r="D161" i="3"/>
  <c r="W398" i="3"/>
  <c r="D398" i="3"/>
  <c r="U67" i="3"/>
  <c r="W43" i="3"/>
  <c r="D43" i="3"/>
  <c r="W176" i="3"/>
  <c r="D176" i="3"/>
  <c r="W29" i="3"/>
  <c r="D29" i="3"/>
  <c r="W58" i="3"/>
  <c r="D58" i="3"/>
  <c r="W259" i="3"/>
  <c r="D259" i="3"/>
  <c r="W584" i="3"/>
  <c r="D584" i="3"/>
  <c r="W596" i="3"/>
  <c r="D596" i="3"/>
  <c r="W562" i="3"/>
  <c r="D562" i="3"/>
  <c r="W216" i="3"/>
  <c r="D216" i="3"/>
  <c r="W57" i="3"/>
  <c r="D57" i="3"/>
  <c r="W249" i="3"/>
  <c r="D249" i="3"/>
  <c r="W554" i="3"/>
  <c r="D554" i="3"/>
  <c r="Y50" i="3"/>
  <c r="U83" i="3"/>
  <c r="Y304" i="3"/>
  <c r="U78" i="3"/>
  <c r="Y408" i="3"/>
  <c r="U399" i="3"/>
  <c r="Y15" i="3"/>
  <c r="U534" i="3"/>
  <c r="U104" i="3"/>
  <c r="Y475" i="3"/>
  <c r="U491" i="3"/>
  <c r="Y85" i="3"/>
  <c r="U349" i="3"/>
  <c r="U412" i="3"/>
  <c r="U254" i="3"/>
  <c r="U186" i="3"/>
  <c r="U44" i="3"/>
  <c r="U86" i="3"/>
  <c r="U314" i="3"/>
  <c r="U294" i="3"/>
  <c r="Y43" i="3"/>
  <c r="Y176" i="3"/>
  <c r="Y29" i="3"/>
  <c r="Y58" i="3"/>
  <c r="Y93" i="3"/>
  <c r="Y383" i="3"/>
  <c r="Y321" i="3"/>
  <c r="Y567" i="3"/>
  <c r="Y359" i="3"/>
  <c r="Y216" i="3"/>
  <c r="Y480" i="3"/>
  <c r="Y397" i="3"/>
  <c r="Y161" i="3"/>
  <c r="Y554" i="3"/>
  <c r="Y20" i="3"/>
  <c r="Y256" i="3"/>
  <c r="Y160" i="3"/>
  <c r="Y580" i="3"/>
  <c r="Y259" i="3"/>
  <c r="Y584" i="3"/>
  <c r="Y596" i="3"/>
  <c r="Y437" i="3"/>
  <c r="Y121" i="3"/>
  <c r="Y262" i="3"/>
  <c r="Y57" i="3"/>
  <c r="Y218" i="3"/>
  <c r="Y228" i="3"/>
  <c r="Y398" i="3"/>
  <c r="O124" i="3"/>
  <c r="C124" i="3"/>
  <c r="O611" i="3"/>
  <c r="C611" i="3"/>
  <c r="O211" i="3"/>
  <c r="C211" i="3"/>
  <c r="O641" i="3"/>
  <c r="C641" i="3"/>
  <c r="O441" i="3"/>
  <c r="C441" i="3"/>
  <c r="O643" i="3"/>
  <c r="C643" i="3"/>
  <c r="O426" i="3"/>
  <c r="C426" i="3"/>
  <c r="O428" i="3"/>
  <c r="C428" i="3"/>
  <c r="O517" i="3"/>
  <c r="C517" i="3"/>
  <c r="O322" i="3"/>
  <c r="C322" i="3"/>
  <c r="O602" i="3"/>
  <c r="C602" i="3"/>
  <c r="O477" i="3"/>
  <c r="C477" i="3"/>
  <c r="S618" i="3"/>
  <c r="O187" i="3"/>
  <c r="C187" i="3"/>
  <c r="O179" i="3"/>
  <c r="C179" i="3"/>
  <c r="S514" i="3"/>
  <c r="O145" i="3"/>
  <c r="C145" i="3"/>
  <c r="S229" i="3"/>
  <c r="O593" i="3"/>
  <c r="C593" i="3"/>
  <c r="O199" i="3"/>
  <c r="C199" i="3"/>
  <c r="S594" i="3"/>
  <c r="O597" i="3"/>
  <c r="C597" i="3"/>
  <c r="O519" i="3"/>
  <c r="C519" i="3"/>
  <c r="O257" i="3"/>
  <c r="C257" i="3"/>
  <c r="O281" i="3"/>
  <c r="C281" i="3"/>
  <c r="S331" i="3"/>
  <c r="O233" i="3"/>
  <c r="C233" i="3"/>
  <c r="O222" i="3"/>
  <c r="C222" i="3"/>
  <c r="O606" i="3"/>
  <c r="C606" i="3"/>
  <c r="S627" i="3"/>
  <c r="O642" i="3"/>
  <c r="C642" i="3"/>
  <c r="O282" i="3"/>
  <c r="C282" i="3"/>
  <c r="M325" i="3"/>
  <c r="O243" i="3"/>
  <c r="C243" i="3"/>
  <c r="M134" i="3"/>
  <c r="O472" i="3"/>
  <c r="C472" i="3"/>
  <c r="M537" i="3"/>
  <c r="O337" i="3"/>
  <c r="C337" i="3"/>
  <c r="M27" i="3"/>
  <c r="O207" i="3"/>
  <c r="C207" i="3"/>
  <c r="M203" i="3"/>
  <c r="O333" i="3"/>
  <c r="C333" i="3"/>
  <c r="M331" i="3"/>
  <c r="O386" i="3"/>
  <c r="C386" i="3"/>
  <c r="M229" i="3"/>
  <c r="O342" i="3"/>
  <c r="C342" i="3"/>
  <c r="M401" i="3"/>
  <c r="O224" i="3"/>
  <c r="C224" i="3"/>
  <c r="M619" i="3"/>
  <c r="O343" i="3"/>
  <c r="C343" i="3"/>
  <c r="M100" i="3"/>
  <c r="O492" i="3"/>
  <c r="C492" i="3"/>
  <c r="M402" i="3"/>
  <c r="O156" i="3"/>
  <c r="C156" i="3"/>
  <c r="M569" i="3"/>
  <c r="O258" i="3"/>
  <c r="C258" i="3"/>
  <c r="M639" i="3"/>
  <c r="O594" i="3"/>
  <c r="C594" i="3"/>
  <c r="M640" i="3"/>
  <c r="O618" i="3"/>
  <c r="C618" i="3"/>
  <c r="M588" i="3"/>
  <c r="O485" i="3"/>
  <c r="C485" i="3"/>
  <c r="M547" i="3"/>
  <c r="M350" i="3"/>
  <c r="M627" i="3"/>
  <c r="M514" i="3"/>
  <c r="M599" i="3"/>
  <c r="Q426" i="3"/>
  <c r="Q296" i="3"/>
  <c r="M644" i="3"/>
  <c r="O474" i="3"/>
  <c r="C474" i="3"/>
  <c r="Q282" i="3"/>
  <c r="Q409" i="3"/>
  <c r="O255" i="3"/>
  <c r="C255" i="3"/>
  <c r="S387" i="3"/>
  <c r="O614" i="3"/>
  <c r="C614" i="3"/>
  <c r="O396" i="3"/>
  <c r="C396" i="3"/>
  <c r="O323" i="3"/>
  <c r="C323" i="3"/>
  <c r="O189" i="3"/>
  <c r="C189" i="3"/>
  <c r="O48" i="3"/>
  <c r="C48" i="3"/>
  <c r="O230" i="3"/>
  <c r="C230" i="3"/>
  <c r="O448" i="3"/>
  <c r="C448" i="3"/>
  <c r="O604" i="3"/>
  <c r="C604" i="3"/>
  <c r="S656" i="3"/>
  <c r="R656" i="3"/>
  <c r="Q179" i="3"/>
  <c r="Q642" i="3"/>
  <c r="Q257" i="3"/>
  <c r="Q428" i="3"/>
  <c r="O518" i="3"/>
  <c r="C518" i="3"/>
  <c r="O647" i="3"/>
  <c r="C647" i="3"/>
  <c r="O563" i="3"/>
  <c r="C563" i="3"/>
  <c r="O616" i="3"/>
  <c r="C616" i="3"/>
  <c r="O362" i="3"/>
  <c r="C362" i="3"/>
  <c r="O316" i="3"/>
  <c r="C316" i="3"/>
  <c r="Q517" i="3"/>
  <c r="Q124" i="3"/>
  <c r="Q281" i="3"/>
  <c r="Q145" i="3"/>
  <c r="Q322" i="3"/>
  <c r="Q611" i="3"/>
  <c r="Q233" i="3"/>
  <c r="Q593" i="3"/>
  <c r="Q602" i="3"/>
  <c r="Q211" i="3"/>
  <c r="Q222" i="3"/>
  <c r="Q199" i="3"/>
  <c r="Q477" i="3"/>
  <c r="Q641" i="3"/>
  <c r="Q606" i="3"/>
  <c r="Q597" i="3"/>
  <c r="Q187" i="3"/>
  <c r="Q441" i="3"/>
  <c r="Q519" i="3"/>
  <c r="Q643" i="3"/>
  <c r="Q87" i="3"/>
  <c r="O246" i="3"/>
  <c r="C246" i="3"/>
  <c r="O240" i="3"/>
  <c r="C240" i="3"/>
  <c r="O193" i="3"/>
  <c r="C193" i="3"/>
  <c r="S413" i="3"/>
  <c r="O576" i="3"/>
  <c r="C576" i="3"/>
  <c r="O510" i="3"/>
  <c r="C510" i="3"/>
  <c r="S354" i="3"/>
  <c r="S66" i="3"/>
  <c r="O653" i="3"/>
  <c r="C653" i="3"/>
  <c r="O574" i="3"/>
  <c r="C574" i="3"/>
  <c r="O612" i="3"/>
  <c r="C612" i="3"/>
  <c r="O59" i="3"/>
  <c r="C59" i="3"/>
  <c r="S195" i="3"/>
  <c r="O449" i="3"/>
  <c r="C449" i="3"/>
  <c r="O431" i="3"/>
  <c r="C431" i="3"/>
  <c r="O646" i="3"/>
  <c r="C646" i="3"/>
  <c r="O348" i="3"/>
  <c r="C348" i="3"/>
  <c r="O652" i="3"/>
  <c r="C652" i="3"/>
  <c r="S592" i="3"/>
  <c r="O122" i="3"/>
  <c r="C122" i="3"/>
  <c r="O473" i="3"/>
  <c r="C473" i="3"/>
  <c r="O461" i="3"/>
  <c r="C461" i="3"/>
  <c r="S555" i="3"/>
  <c r="O302" i="3"/>
  <c r="C302" i="3"/>
  <c r="S411" i="3"/>
  <c r="S148" i="3"/>
  <c r="O213" i="3"/>
  <c r="C213" i="3"/>
  <c r="S298" i="3"/>
  <c r="O581" i="3"/>
  <c r="C581" i="3"/>
  <c r="S146" i="3"/>
  <c r="S528" i="3"/>
  <c r="M339" i="3"/>
  <c r="M330" i="3"/>
  <c r="M628" i="3"/>
  <c r="O440" i="3"/>
  <c r="C440" i="3"/>
  <c r="M493" i="3"/>
  <c r="M387" i="3"/>
  <c r="M650" i="3"/>
  <c r="M307" i="3"/>
  <c r="Q510" i="3"/>
  <c r="M578" i="3"/>
  <c r="Q652" i="3"/>
  <c r="M344" i="3"/>
  <c r="M592" i="3"/>
  <c r="M354" i="3"/>
  <c r="M279" i="3"/>
  <c r="Q189" i="3"/>
  <c r="M75" i="3"/>
  <c r="M273" i="3"/>
  <c r="M555" i="3"/>
  <c r="M498" i="3"/>
  <c r="M654" i="3"/>
  <c r="M336" i="3"/>
  <c r="M411" i="3"/>
  <c r="M286" i="3"/>
  <c r="M630" i="3"/>
  <c r="M232" i="3"/>
  <c r="M298" i="3"/>
  <c r="M195" i="3"/>
  <c r="M202" i="3"/>
  <c r="M355" i="3"/>
  <c r="M146" i="3"/>
  <c r="M585" i="3"/>
  <c r="S585" i="3"/>
  <c r="Q657" i="3"/>
  <c r="M526" i="3"/>
  <c r="O662" i="3"/>
  <c r="C662" i="3"/>
  <c r="O540" i="3"/>
  <c r="C540" i="3"/>
  <c r="O666" i="3"/>
  <c r="C666" i="3"/>
  <c r="O47" i="3"/>
  <c r="C47" i="3"/>
  <c r="S369" i="3"/>
  <c r="O502" i="3"/>
  <c r="C502" i="3"/>
  <c r="O353" i="3"/>
  <c r="C353" i="3"/>
  <c r="O76" i="3"/>
  <c r="C76" i="3"/>
  <c r="O77" i="3"/>
  <c r="C77" i="3"/>
  <c r="S351" i="3"/>
  <c r="O31" i="3"/>
  <c r="C31" i="3"/>
  <c r="O71" i="3"/>
  <c r="C71" i="3"/>
  <c r="O45" i="3"/>
  <c r="C45" i="3"/>
  <c r="Q255" i="3"/>
  <c r="Q193" i="3"/>
  <c r="Q473" i="3"/>
  <c r="Q48" i="3"/>
  <c r="Q461" i="3"/>
  <c r="Q574" i="3"/>
  <c r="Q616" i="3"/>
  <c r="Q230" i="3"/>
  <c r="Q302" i="3"/>
  <c r="Q612" i="3"/>
  <c r="Q362" i="3"/>
  <c r="Q448" i="3"/>
  <c r="Q213" i="3"/>
  <c r="Q59" i="3"/>
  <c r="Q316" i="3"/>
  <c r="Q604" i="3"/>
  <c r="Q581" i="3"/>
  <c r="Q449" i="3"/>
  <c r="Q132" i="3"/>
  <c r="O527" i="3"/>
  <c r="C527" i="3"/>
  <c r="O664" i="3"/>
  <c r="C664" i="3"/>
  <c r="O335" i="3"/>
  <c r="C335" i="3"/>
  <c r="O248" i="3"/>
  <c r="C248" i="3"/>
  <c r="O392" i="3"/>
  <c r="C392" i="3"/>
  <c r="O372" i="3"/>
  <c r="C372" i="3"/>
  <c r="O621" i="3"/>
  <c r="C621" i="3"/>
  <c r="O605" i="3"/>
  <c r="C605" i="3"/>
  <c r="O395" i="3"/>
  <c r="C395" i="3"/>
  <c r="O486" i="3"/>
  <c r="C486" i="3"/>
  <c r="O177" i="3"/>
  <c r="C177" i="3"/>
  <c r="Q431" i="3"/>
  <c r="Q518" i="3"/>
  <c r="Q646" i="3"/>
  <c r="Q576" i="3"/>
  <c r="Q647" i="3"/>
  <c r="Q614" i="3"/>
  <c r="Q348" i="3"/>
  <c r="Q396" i="3"/>
  <c r="Q563" i="3"/>
  <c r="Q323" i="3"/>
  <c r="Q122" i="3"/>
  <c r="Q653" i="3"/>
  <c r="O659" i="3"/>
  <c r="C659" i="3"/>
  <c r="O468" i="3"/>
  <c r="C468" i="3"/>
  <c r="O303" i="3"/>
  <c r="C303" i="3"/>
  <c r="O266" i="3"/>
  <c r="C266" i="3"/>
  <c r="O424" i="3"/>
  <c r="C424" i="3"/>
  <c r="O609" i="3"/>
  <c r="C609" i="3"/>
  <c r="S358" i="3"/>
  <c r="O564" i="3"/>
  <c r="C564" i="3"/>
  <c r="O215" i="3"/>
  <c r="C215" i="3"/>
  <c r="O571" i="3"/>
  <c r="C571" i="3"/>
  <c r="O406" i="3"/>
  <c r="C406" i="3"/>
  <c r="O116" i="3"/>
  <c r="C116" i="3"/>
  <c r="O476" i="3"/>
  <c r="C476" i="3"/>
  <c r="O620" i="3"/>
  <c r="C620" i="3"/>
  <c r="O613" i="3"/>
  <c r="C613" i="3"/>
  <c r="S665" i="3"/>
  <c r="R665" i="3"/>
  <c r="O326" i="3"/>
  <c r="C326" i="3"/>
  <c r="O631" i="3"/>
  <c r="C631" i="3"/>
  <c r="S141" i="3"/>
  <c r="O669" i="3"/>
  <c r="C669" i="3"/>
  <c r="O236" i="3"/>
  <c r="C236" i="3"/>
  <c r="O373" i="3"/>
  <c r="C373" i="3"/>
  <c r="O529" i="3"/>
  <c r="C529" i="3"/>
  <c r="O263" i="3"/>
  <c r="C263" i="3"/>
  <c r="O8" i="3"/>
  <c r="C8" i="3"/>
  <c r="O290" i="3"/>
  <c r="C290" i="3"/>
  <c r="O62" i="3"/>
  <c r="C62" i="3"/>
  <c r="Q377" i="3"/>
  <c r="Q556" i="3"/>
  <c r="M658" i="3"/>
  <c r="Q659" i="3"/>
  <c r="M545" i="3"/>
  <c r="Q620" i="3"/>
  <c r="M595" i="3"/>
  <c r="Q662" i="3"/>
  <c r="M663" i="3"/>
  <c r="Q664" i="3"/>
  <c r="M295" i="3"/>
  <c r="Q303" i="3"/>
  <c r="M665" i="3"/>
  <c r="Q326" i="3"/>
  <c r="M131" i="3"/>
  <c r="Q666" i="3"/>
  <c r="M667" i="3"/>
  <c r="Q248" i="3"/>
  <c r="M219" i="3"/>
  <c r="Q424" i="3"/>
  <c r="M209" i="3"/>
  <c r="Q669" i="3"/>
  <c r="M478" i="3"/>
  <c r="Q502" i="3"/>
  <c r="M374" i="3"/>
  <c r="Q372" i="3"/>
  <c r="M358" i="3"/>
  <c r="Q564" i="3"/>
  <c r="M311" i="3"/>
  <c r="Q373" i="3"/>
  <c r="M120" i="3"/>
  <c r="Q76" i="3"/>
  <c r="M503" i="3"/>
  <c r="Q605" i="3"/>
  <c r="M260" i="3"/>
  <c r="Q571" i="3"/>
  <c r="M380" i="3"/>
  <c r="Q263" i="3"/>
  <c r="M457" i="3"/>
  <c r="Q31" i="3"/>
  <c r="M95" i="3"/>
  <c r="Q290" i="3"/>
  <c r="M568" i="3"/>
  <c r="Q71" i="3"/>
  <c r="M365" i="3"/>
  <c r="Q486" i="3"/>
  <c r="M72" i="3"/>
  <c r="Q116" i="3"/>
  <c r="M245" i="3"/>
  <c r="O89" i="3"/>
  <c r="C89" i="3"/>
  <c r="O252" i="3"/>
  <c r="C252" i="3"/>
  <c r="S103" i="3"/>
  <c r="O241" i="3"/>
  <c r="C241" i="3"/>
  <c r="O320" i="3"/>
  <c r="C320" i="3"/>
  <c r="O98" i="3"/>
  <c r="C98" i="3"/>
  <c r="O17" i="3"/>
  <c r="C17" i="3"/>
  <c r="O452" i="3"/>
  <c r="C452" i="3"/>
  <c r="O112" i="3"/>
  <c r="C112" i="3"/>
  <c r="Q242" i="3"/>
  <c r="Q527" i="3"/>
  <c r="Q468" i="3"/>
  <c r="Q613" i="3"/>
  <c r="Q540" i="3"/>
  <c r="Q335" i="3"/>
  <c r="Q266" i="3"/>
  <c r="Q631" i="3"/>
  <c r="Q47" i="3"/>
  <c r="Q392" i="3"/>
  <c r="Q609" i="3"/>
  <c r="Q236" i="3"/>
  <c r="Q353" i="3"/>
  <c r="Q621" i="3"/>
  <c r="Q215" i="3"/>
  <c r="Q529" i="3"/>
  <c r="Q77" i="3"/>
  <c r="Q395" i="3"/>
  <c r="Q406" i="3"/>
  <c r="Q8" i="3"/>
  <c r="Q62" i="3"/>
  <c r="Q45" i="3"/>
  <c r="Q177" i="3"/>
  <c r="Q68" i="3"/>
  <c r="O453" i="3"/>
  <c r="C453" i="3"/>
  <c r="O356" i="3"/>
  <c r="C356" i="3"/>
  <c r="O388" i="3"/>
  <c r="C388" i="3"/>
  <c r="O429" i="3"/>
  <c r="C429" i="3"/>
  <c r="O274" i="3"/>
  <c r="C274" i="3"/>
  <c r="O579" i="3"/>
  <c r="C579" i="3"/>
  <c r="O291" i="3"/>
  <c r="C291" i="3"/>
  <c r="O13" i="3"/>
  <c r="C13" i="3"/>
  <c r="O34" i="3"/>
  <c r="C34" i="3"/>
  <c r="O23" i="3"/>
  <c r="C23" i="3"/>
  <c r="O19" i="3"/>
  <c r="C19" i="3"/>
  <c r="O454" i="3"/>
  <c r="C454" i="3"/>
  <c r="O499" i="3"/>
  <c r="C499" i="3"/>
  <c r="S91" i="3"/>
  <c r="O363" i="3"/>
  <c r="C363" i="3"/>
  <c r="O214" i="3"/>
  <c r="C214" i="3"/>
  <c r="S370" i="3"/>
  <c r="O130" i="3"/>
  <c r="C130" i="3"/>
  <c r="S183" i="3"/>
  <c r="O21" i="3"/>
  <c r="C21" i="3"/>
  <c r="S90" i="3"/>
  <c r="S313" i="3"/>
  <c r="O467" i="3"/>
  <c r="C467" i="3"/>
  <c r="O25" i="3"/>
  <c r="C25" i="3"/>
  <c r="O384" i="3"/>
  <c r="C384" i="3"/>
  <c r="S505" i="3"/>
  <c r="O379" i="3"/>
  <c r="C379" i="3"/>
  <c r="O180" i="3"/>
  <c r="C180" i="3"/>
  <c r="O487" i="3"/>
  <c r="C487" i="3"/>
  <c r="O334" i="3"/>
  <c r="C334" i="3"/>
  <c r="O483" i="3"/>
  <c r="C483" i="3"/>
  <c r="O22" i="3"/>
  <c r="C22" i="3"/>
  <c r="S238" i="3"/>
  <c r="O26" i="3"/>
  <c r="C26" i="3"/>
  <c r="R670" i="3"/>
  <c r="S670" i="3"/>
  <c r="Q394" i="3"/>
  <c r="Q532" i="3"/>
  <c r="Q453" i="3"/>
  <c r="M430" i="3"/>
  <c r="Q379" i="3"/>
  <c r="M366" i="3"/>
  <c r="Q356" i="3"/>
  <c r="M168" i="3"/>
  <c r="Q180" i="3"/>
  <c r="M136" i="3"/>
  <c r="Q89" i="3"/>
  <c r="M41" i="3"/>
  <c r="Q388" i="3"/>
  <c r="M91" i="3"/>
  <c r="Q334" i="3"/>
  <c r="M103" i="3"/>
  <c r="Q241" i="3"/>
  <c r="M220" i="3"/>
  <c r="Q429" i="3"/>
  <c r="M271" i="3"/>
  <c r="Q363" i="3"/>
  <c r="M338" i="3"/>
  <c r="M270" i="3"/>
  <c r="M293" i="3"/>
  <c r="M101" i="3"/>
  <c r="M49" i="3"/>
  <c r="M70" i="3"/>
  <c r="M159" i="3"/>
  <c r="M102" i="3"/>
  <c r="M381" i="3"/>
  <c r="M458" i="3"/>
  <c r="M285" i="3"/>
  <c r="M197" i="3"/>
  <c r="Q34" i="3"/>
  <c r="M506" i="3"/>
  <c r="M178" i="3"/>
  <c r="Q19" i="3"/>
  <c r="M447" i="3"/>
  <c r="Q467" i="3"/>
  <c r="M80" i="3"/>
  <c r="O169" i="3"/>
  <c r="C169" i="3"/>
  <c r="O125" i="3"/>
  <c r="C125" i="3"/>
  <c r="O284" i="3"/>
  <c r="C284" i="3"/>
  <c r="O415" i="3"/>
  <c r="C415" i="3"/>
  <c r="O200" i="3"/>
  <c r="C200" i="3"/>
  <c r="O405" i="3"/>
  <c r="C405" i="3"/>
  <c r="O583" i="3"/>
  <c r="C583" i="3"/>
  <c r="O535" i="3"/>
  <c r="C535" i="3"/>
  <c r="O544" i="3"/>
  <c r="C544" i="3"/>
  <c r="O115" i="3"/>
  <c r="C115" i="3"/>
  <c r="O422" i="3"/>
  <c r="C422" i="3"/>
  <c r="O206" i="3"/>
  <c r="C206" i="3"/>
  <c r="O385" i="3"/>
  <c r="C385" i="3"/>
  <c r="Q487" i="3"/>
  <c r="Q252" i="3"/>
  <c r="Q483" i="3"/>
  <c r="Q320" i="3"/>
  <c r="Q274" i="3"/>
  <c r="Q214" i="3"/>
  <c r="Q579" i="3"/>
  <c r="Q98" i="3"/>
  <c r="Q22" i="3"/>
  <c r="Q130" i="3"/>
  <c r="Q291" i="3"/>
  <c r="Q17" i="3"/>
  <c r="Q26" i="3"/>
  <c r="Q21" i="3"/>
  <c r="Q13" i="3"/>
  <c r="Q452" i="3"/>
  <c r="Q23" i="3"/>
  <c r="Q112" i="3"/>
  <c r="Q454" i="3"/>
  <c r="O301" i="3"/>
  <c r="C301" i="3"/>
  <c r="O244" i="3"/>
  <c r="C244" i="3"/>
  <c r="O288" i="3"/>
  <c r="C288" i="3"/>
  <c r="O111" i="3"/>
  <c r="C111" i="3"/>
  <c r="O33" i="3"/>
  <c r="C33" i="3"/>
  <c r="O38" i="3"/>
  <c r="C38" i="3"/>
  <c r="O479" i="3"/>
  <c r="C479" i="3"/>
  <c r="O312" i="3"/>
  <c r="C312" i="3"/>
  <c r="O309" i="3"/>
  <c r="C309" i="3"/>
  <c r="O598" i="3"/>
  <c r="C598" i="3"/>
  <c r="O488" i="3"/>
  <c r="C488" i="3"/>
  <c r="O378" i="3"/>
  <c r="C378" i="3"/>
  <c r="O208" i="3"/>
  <c r="C208" i="3"/>
  <c r="Q227" i="3"/>
  <c r="O552" i="3"/>
  <c r="C552" i="3"/>
  <c r="O444" i="3"/>
  <c r="C444" i="3"/>
  <c r="O617" i="3"/>
  <c r="C617" i="3"/>
  <c r="O171" i="3"/>
  <c r="C171" i="3"/>
  <c r="O123" i="3"/>
  <c r="C123" i="3"/>
  <c r="O327" i="3"/>
  <c r="C327" i="3"/>
  <c r="O548" i="3"/>
  <c r="C548" i="3"/>
  <c r="O520" i="3"/>
  <c r="C520" i="3"/>
  <c r="O391" i="3"/>
  <c r="C391" i="3"/>
  <c r="O462" i="3"/>
  <c r="C462" i="3"/>
  <c r="O174" i="3"/>
  <c r="C174" i="3"/>
  <c r="O671" i="3"/>
  <c r="C671" i="3"/>
  <c r="O445" i="3"/>
  <c r="C445" i="3"/>
  <c r="O250" i="3"/>
  <c r="C250" i="3"/>
  <c r="S425" i="3"/>
  <c r="Q444" i="3"/>
  <c r="M632" i="3"/>
  <c r="Q617" i="3"/>
  <c r="M414" i="3"/>
  <c r="Q171" i="3"/>
  <c r="M450" i="3"/>
  <c r="Q123" i="3"/>
  <c r="M73" i="3"/>
  <c r="Q327" i="3"/>
  <c r="M14" i="3"/>
  <c r="Q548" i="3"/>
  <c r="M352" i="3"/>
  <c r="Q520" i="3"/>
  <c r="M239" i="3"/>
  <c r="Q391" i="3"/>
  <c r="M561" i="3"/>
  <c r="Q462" i="3"/>
  <c r="M164" i="3"/>
  <c r="Q174" i="3"/>
  <c r="M275" i="3"/>
  <c r="Q671" i="3"/>
  <c r="M589" i="3"/>
  <c r="Q445" i="3"/>
  <c r="M425" i="3"/>
  <c r="Q250" i="3"/>
  <c r="M507" i="3"/>
  <c r="O151" i="3"/>
  <c r="C151" i="3"/>
  <c r="S672" i="3"/>
  <c r="R672" i="3"/>
  <c r="S144" i="3"/>
  <c r="S317" i="3"/>
  <c r="S610" i="3"/>
  <c r="Q301" i="3"/>
  <c r="Q244" i="3"/>
  <c r="Q288" i="3"/>
  <c r="Q111" i="3"/>
  <c r="Q33" i="3"/>
  <c r="Q38" i="3"/>
  <c r="Q479" i="3"/>
  <c r="Q312" i="3"/>
  <c r="Q309" i="3"/>
  <c r="Q598" i="3"/>
  <c r="Q488" i="3"/>
  <c r="Q378" i="3"/>
  <c r="Q208" i="3"/>
  <c r="O539" i="3"/>
  <c r="C539" i="3"/>
  <c r="O673" i="3"/>
  <c r="C673" i="3"/>
  <c r="O504" i="3"/>
  <c r="C504" i="3"/>
  <c r="O623" i="3"/>
  <c r="C623" i="3"/>
  <c r="O625" i="3"/>
  <c r="C625" i="3"/>
  <c r="O543" i="3"/>
  <c r="C543" i="3"/>
  <c r="O676" i="3"/>
  <c r="C676" i="3"/>
  <c r="O677" i="3"/>
  <c r="C677" i="3"/>
  <c r="O572" i="3"/>
  <c r="C572" i="3"/>
  <c r="O181" i="3"/>
  <c r="C181" i="3"/>
  <c r="O135" i="3"/>
  <c r="C135" i="3"/>
  <c r="O92" i="3"/>
  <c r="C92" i="3"/>
  <c r="O247" i="3"/>
  <c r="C247" i="3"/>
  <c r="Q169" i="3"/>
  <c r="Q125" i="3"/>
  <c r="Q284" i="3"/>
  <c r="Q415" i="3"/>
  <c r="Q200" i="3"/>
  <c r="Q405" i="3"/>
  <c r="Q583" i="3"/>
  <c r="Q535" i="3"/>
  <c r="Q544" i="3"/>
  <c r="Q115" i="3"/>
  <c r="Q422" i="3"/>
  <c r="Q206" i="3"/>
  <c r="Q385" i="3"/>
  <c r="Q539" i="3"/>
  <c r="O106" i="3"/>
  <c r="C106" i="3"/>
  <c r="O674" i="3"/>
  <c r="C674" i="3"/>
  <c r="O522" i="3"/>
  <c r="C522" i="3"/>
  <c r="O624" i="3"/>
  <c r="C624" i="3"/>
  <c r="O360" i="3"/>
  <c r="C360" i="3"/>
  <c r="O541" i="3"/>
  <c r="C541" i="3"/>
  <c r="O484" i="3"/>
  <c r="C484" i="3"/>
  <c r="O500" i="3"/>
  <c r="C500" i="3"/>
  <c r="O297" i="3"/>
  <c r="C297" i="3"/>
  <c r="O253" i="3"/>
  <c r="C253" i="3"/>
  <c r="O52" i="3"/>
  <c r="C52" i="3"/>
  <c r="O226" i="3"/>
  <c r="C226" i="3"/>
  <c r="M577" i="3"/>
  <c r="O194" i="3"/>
  <c r="C194" i="3"/>
  <c r="O433" i="3"/>
  <c r="C433" i="3"/>
  <c r="O622" i="3"/>
  <c r="C622" i="3"/>
  <c r="O329" i="3"/>
  <c r="C329" i="3"/>
  <c r="O600" i="3"/>
  <c r="C600" i="3"/>
  <c r="O423" i="3"/>
  <c r="C423" i="3"/>
  <c r="O573" i="3"/>
  <c r="C573" i="3"/>
  <c r="O542" i="3"/>
  <c r="C542" i="3"/>
  <c r="O553" i="3"/>
  <c r="C553" i="3"/>
  <c r="O212" i="3"/>
  <c r="C212" i="3"/>
  <c r="O108" i="3"/>
  <c r="C108" i="3"/>
  <c r="O390" i="3"/>
  <c r="C390" i="3"/>
  <c r="Q194" i="3"/>
  <c r="M672" i="3"/>
  <c r="Q433" i="3"/>
  <c r="M557" i="3"/>
  <c r="Q622" i="3"/>
  <c r="M675" i="3"/>
  <c r="Q329" i="3"/>
  <c r="M494" i="3"/>
  <c r="Q600" i="3"/>
  <c r="M459" i="3"/>
  <c r="Q423" i="3"/>
  <c r="M586" i="3"/>
  <c r="Q573" i="3"/>
  <c r="M144" i="3"/>
  <c r="Q542" i="3"/>
  <c r="M317" i="3"/>
  <c r="Q553" i="3"/>
  <c r="M610" i="3"/>
  <c r="Q212" i="3"/>
  <c r="M153" i="3"/>
  <c r="Q108" i="3"/>
  <c r="M382" i="3"/>
  <c r="Q390" i="3"/>
  <c r="M140" i="3"/>
  <c r="O438" i="3"/>
  <c r="C438" i="3"/>
  <c r="O509" i="3"/>
  <c r="C509" i="3"/>
  <c r="O162" i="3"/>
  <c r="C162" i="3"/>
  <c r="O37" i="3"/>
  <c r="C37" i="3"/>
  <c r="O150" i="3"/>
  <c r="C150" i="3"/>
  <c r="O39" i="3"/>
  <c r="C39" i="3"/>
  <c r="Q280" i="3"/>
  <c r="Q106" i="3"/>
  <c r="Q674" i="3"/>
  <c r="Q522" i="3"/>
  <c r="Q624" i="3"/>
  <c r="Q360" i="3"/>
  <c r="Q541" i="3"/>
  <c r="Q484" i="3"/>
  <c r="Q500" i="3"/>
  <c r="Q297" i="3"/>
  <c r="Q253" i="3"/>
  <c r="Q52" i="3"/>
  <c r="Q226" i="3"/>
  <c r="M283" i="3"/>
  <c r="O496" i="3"/>
  <c r="C496" i="3"/>
  <c r="O345" i="3"/>
  <c r="C345" i="3"/>
  <c r="O117" i="3"/>
  <c r="C117" i="3"/>
  <c r="S678" i="3"/>
  <c r="R678" i="3"/>
  <c r="O10" i="3"/>
  <c r="C10" i="3"/>
  <c r="O28" i="3"/>
  <c r="C28" i="3"/>
  <c r="O74" i="3"/>
  <c r="C74" i="3"/>
  <c r="Q42" i="3"/>
  <c r="Q673" i="3"/>
  <c r="Q504" i="3"/>
  <c r="Q623" i="3"/>
  <c r="Q625" i="3"/>
  <c r="Q543" i="3"/>
  <c r="Q676" i="3"/>
  <c r="Q677" i="3"/>
  <c r="Q572" i="3"/>
  <c r="Q181" i="3"/>
  <c r="Q135" i="3"/>
  <c r="Q92" i="3"/>
  <c r="Q247" i="3"/>
  <c r="S439" i="3"/>
  <c r="O170" i="3"/>
  <c r="C170" i="3"/>
  <c r="O560" i="3"/>
  <c r="C560" i="3"/>
  <c r="O149" i="3"/>
  <c r="C149" i="3"/>
  <c r="S319" i="3"/>
  <c r="O81" i="3"/>
  <c r="C81" i="3"/>
  <c r="O265" i="3"/>
  <c r="C265" i="3"/>
  <c r="S18" i="3"/>
  <c r="O201" i="3"/>
  <c r="C201" i="3"/>
  <c r="O163" i="3"/>
  <c r="C163" i="3"/>
  <c r="O139" i="3"/>
  <c r="C139" i="3"/>
  <c r="O536" i="3"/>
  <c r="C536" i="3"/>
  <c r="O65" i="3"/>
  <c r="C65" i="3"/>
  <c r="O147" i="3"/>
  <c r="C147" i="3"/>
  <c r="O185" i="3"/>
  <c r="C185" i="3"/>
  <c r="O7" i="3"/>
  <c r="C7" i="3"/>
  <c r="S67" i="3"/>
  <c r="Q523" i="3"/>
  <c r="M501" i="3"/>
  <c r="Q438" i="3"/>
  <c r="M118" i="3"/>
  <c r="Q496" i="3"/>
  <c r="M439" i="3"/>
  <c r="Q170" i="3"/>
  <c r="M315" i="3"/>
  <c r="Q139" i="3"/>
  <c r="M55" i="3"/>
  <c r="Q536" i="3"/>
  <c r="M489" i="3"/>
  <c r="Q162" i="3"/>
  <c r="M678" i="3"/>
  <c r="Q10" i="3"/>
  <c r="M319" i="3"/>
  <c r="Q81" i="3"/>
  <c r="M205" i="3"/>
  <c r="Q185" i="3"/>
  <c r="M435" i="3"/>
  <c r="Q150" i="3"/>
  <c r="M154" i="3"/>
  <c r="Q28" i="3"/>
  <c r="M18" i="3"/>
  <c r="Q201" i="3"/>
  <c r="M67" i="3"/>
  <c r="O304" i="3"/>
  <c r="C304" i="3"/>
  <c r="O408" i="3"/>
  <c r="C408" i="3"/>
  <c r="O15" i="3"/>
  <c r="C15" i="3"/>
  <c r="O53" i="3"/>
  <c r="C53" i="3"/>
  <c r="O475" i="3"/>
  <c r="C475" i="3"/>
  <c r="O85" i="3"/>
  <c r="C85" i="3"/>
  <c r="O590" i="3"/>
  <c r="C590" i="3"/>
  <c r="O562" i="3"/>
  <c r="C562" i="3"/>
  <c r="O417" i="3"/>
  <c r="C417" i="3"/>
  <c r="O480" i="3"/>
  <c r="C480" i="3"/>
  <c r="O218" i="3"/>
  <c r="C218" i="3"/>
  <c r="Q289" i="3"/>
  <c r="Q163" i="3"/>
  <c r="Q509" i="3"/>
  <c r="Q345" i="3"/>
  <c r="Q560" i="3"/>
  <c r="Q149" i="3"/>
  <c r="Q65" i="3"/>
  <c r="Q37" i="3"/>
  <c r="Q265" i="3"/>
  <c r="Q7" i="3"/>
  <c r="Q39" i="3"/>
  <c r="Q74" i="3"/>
  <c r="S78" i="3"/>
  <c r="S186" i="3"/>
  <c r="O397" i="3"/>
  <c r="C397" i="3"/>
  <c r="O228" i="3"/>
  <c r="C228" i="3"/>
  <c r="Q117" i="3"/>
  <c r="Q147" i="3"/>
  <c r="O20" i="3"/>
  <c r="C20" i="3"/>
  <c r="O256" i="3"/>
  <c r="C256" i="3"/>
  <c r="O160" i="3"/>
  <c r="C160" i="3"/>
  <c r="O580" i="3"/>
  <c r="C580" i="3"/>
  <c r="O259" i="3"/>
  <c r="C259" i="3"/>
  <c r="O584" i="3"/>
  <c r="C584" i="3"/>
  <c r="O596" i="3"/>
  <c r="C596" i="3"/>
  <c r="O437" i="3"/>
  <c r="C437" i="3"/>
  <c r="O121" i="3"/>
  <c r="C121" i="3"/>
  <c r="O262" i="3"/>
  <c r="C262" i="3"/>
  <c r="S44" i="3"/>
  <c r="O161" i="3"/>
  <c r="C161" i="3"/>
  <c r="O398" i="3"/>
  <c r="C398" i="3"/>
  <c r="O43" i="3"/>
  <c r="C43" i="3"/>
  <c r="O176" i="3"/>
  <c r="C176" i="3"/>
  <c r="O29" i="3"/>
  <c r="C29" i="3"/>
  <c r="O58" i="3"/>
  <c r="C58" i="3"/>
  <c r="O93" i="3"/>
  <c r="C93" i="3"/>
  <c r="O383" i="3"/>
  <c r="C383" i="3"/>
  <c r="O321" i="3"/>
  <c r="C321" i="3"/>
  <c r="O567" i="3"/>
  <c r="C567" i="3"/>
  <c r="O359" i="3"/>
  <c r="C359" i="3"/>
  <c r="O216" i="3"/>
  <c r="C216" i="3"/>
  <c r="O57" i="3"/>
  <c r="C57" i="3"/>
  <c r="O554" i="3"/>
  <c r="C554" i="3"/>
  <c r="Q50" i="3"/>
  <c r="M83" i="3"/>
  <c r="Q304" i="3"/>
  <c r="M78" i="3"/>
  <c r="Q408" i="3"/>
  <c r="M399" i="3"/>
  <c r="Q15" i="3"/>
  <c r="M534" i="3"/>
  <c r="Q53" i="3"/>
  <c r="M104" i="3"/>
  <c r="Q475" i="3"/>
  <c r="M491" i="3"/>
  <c r="Q85" i="3"/>
  <c r="M349" i="3"/>
  <c r="Q590" i="3"/>
  <c r="M412" i="3"/>
  <c r="Q562" i="3"/>
  <c r="M254" i="3"/>
  <c r="Q417" i="3"/>
  <c r="M186" i="3"/>
  <c r="M44" i="3"/>
  <c r="M86" i="3"/>
  <c r="M314" i="3"/>
  <c r="M294" i="3"/>
  <c r="Q43" i="3"/>
  <c r="Q176" i="3"/>
  <c r="Q29" i="3"/>
  <c r="Q58" i="3"/>
  <c r="Q93" i="3"/>
  <c r="Q383" i="3"/>
  <c r="Q321" i="3"/>
  <c r="Q567" i="3"/>
  <c r="Q359" i="3"/>
  <c r="Q216" i="3"/>
  <c r="Q480" i="3"/>
  <c r="Q397" i="3"/>
  <c r="Q161" i="3"/>
  <c r="Q554" i="3"/>
  <c r="Q20" i="3"/>
  <c r="Q256" i="3"/>
  <c r="Q160" i="3"/>
  <c r="Q580" i="3"/>
  <c r="Q259" i="3"/>
  <c r="Q584" i="3"/>
  <c r="Q596" i="3"/>
  <c r="Q437" i="3"/>
  <c r="Q121" i="3"/>
  <c r="Q262" i="3"/>
  <c r="Q57" i="3"/>
  <c r="Q218" i="3"/>
  <c r="Q228" i="3"/>
  <c r="Q398" i="3"/>
  <c r="D627" i="8"/>
  <c r="D557" i="8"/>
  <c r="H430" i="8"/>
  <c r="D430" i="8"/>
  <c r="H91" i="8"/>
  <c r="D91" i="8"/>
  <c r="H577" i="8"/>
  <c r="H434" i="8"/>
  <c r="D434" i="8"/>
  <c r="O427" i="3"/>
  <c r="C427" i="3"/>
  <c r="AQ30" i="3"/>
  <c r="S513" i="3"/>
  <c r="W636" i="3"/>
  <c r="D636" i="3"/>
  <c r="AO57" i="3"/>
  <c r="AO58" i="3"/>
  <c r="AO417" i="3"/>
  <c r="AO560" i="3"/>
  <c r="AO289" i="3"/>
  <c r="AO678" i="3"/>
  <c r="AO439" i="3"/>
  <c r="AO329" i="3"/>
  <c r="AO539" i="3"/>
  <c r="AO206" i="3"/>
  <c r="AO535" i="3"/>
  <c r="AO415" i="3"/>
  <c r="AO223" i="3"/>
  <c r="AO82" i="3"/>
  <c r="AO183" i="3"/>
  <c r="AO370" i="3"/>
  <c r="AO241" i="3"/>
  <c r="AO180" i="3"/>
  <c r="AO303" i="3"/>
  <c r="AO555" i="3"/>
  <c r="AO258" i="3"/>
  <c r="AO559" i="3"/>
  <c r="AO537" i="3"/>
  <c r="AO364" i="3"/>
  <c r="AO36" i="3"/>
  <c r="AW58" i="3"/>
  <c r="AW139" i="3"/>
  <c r="AW329" i="3"/>
  <c r="AW289" i="3"/>
  <c r="AW610" i="3"/>
  <c r="AW459" i="3"/>
  <c r="AW672" i="3"/>
  <c r="AW80" i="3"/>
  <c r="AW180" i="3"/>
  <c r="AW659" i="3"/>
  <c r="AW306" i="3"/>
  <c r="AW175" i="3"/>
  <c r="AW629" i="3"/>
  <c r="AW362" i="3"/>
  <c r="AW318" i="3"/>
  <c r="AW481" i="3"/>
  <c r="AW588" i="3"/>
  <c r="BE417" i="3"/>
  <c r="BE183" i="3"/>
  <c r="BE101" i="3"/>
  <c r="BE41" i="3"/>
  <c r="BE478" i="3"/>
  <c r="BE616" i="3"/>
  <c r="BE207" i="3"/>
  <c r="BM205" i="3"/>
  <c r="BM223" i="3"/>
  <c r="BM335" i="3"/>
  <c r="BM571" i="3"/>
  <c r="BM629" i="3"/>
  <c r="BM636" i="3"/>
  <c r="AG226" i="3"/>
  <c r="AG500" i="3"/>
  <c r="AG624" i="3"/>
  <c r="AG138" i="3"/>
  <c r="AG61" i="3"/>
  <c r="AG601" i="3"/>
  <c r="AO567" i="3"/>
  <c r="AO201" i="3"/>
  <c r="AO81" i="3"/>
  <c r="AO573" i="3"/>
  <c r="AO174" i="3"/>
  <c r="AO548" i="3"/>
  <c r="AO652" i="3"/>
  <c r="AO411" i="3"/>
  <c r="AO601" i="3"/>
  <c r="AO307" i="3"/>
  <c r="AO646" i="3"/>
  <c r="AO207" i="3"/>
  <c r="AW567" i="3"/>
  <c r="AW7" i="3"/>
  <c r="AW81" i="3"/>
  <c r="AW174" i="3"/>
  <c r="AW548" i="3"/>
  <c r="AW241" i="3"/>
  <c r="AW616" i="3"/>
  <c r="AW603" i="3"/>
  <c r="BE596" i="3"/>
  <c r="BE289" i="3"/>
  <c r="BE82" i="3"/>
  <c r="BE180" i="3"/>
  <c r="BE80" i="3"/>
  <c r="BE102" i="3"/>
  <c r="BE72" i="3"/>
  <c r="BE120" i="3"/>
  <c r="BE54" i="3"/>
  <c r="BE362" i="3"/>
  <c r="BE595" i="3"/>
  <c r="BE514" i="3"/>
  <c r="BE513" i="3"/>
  <c r="BE636" i="3"/>
  <c r="BE537" i="3"/>
  <c r="BE481" i="3"/>
  <c r="BM226" i="3"/>
  <c r="BM573" i="3"/>
  <c r="BM672" i="3"/>
  <c r="BM673" i="3"/>
  <c r="BM670" i="3"/>
  <c r="BM267" i="3"/>
  <c r="BM62" i="3"/>
  <c r="BM71" i="3"/>
  <c r="BM303" i="3"/>
  <c r="BM175" i="3"/>
  <c r="BM337" i="3"/>
  <c r="S25" i="3"/>
  <c r="Y182" i="3"/>
  <c r="AG67" i="3"/>
  <c r="AG205" i="3"/>
  <c r="AG573" i="3"/>
  <c r="AG415" i="3"/>
  <c r="AG361" i="3"/>
  <c r="AG131" i="3"/>
  <c r="AG189" i="3"/>
  <c r="AG652" i="3"/>
  <c r="AG184" i="3"/>
  <c r="AO397" i="3"/>
  <c r="AO304" i="3"/>
  <c r="AO205" i="3"/>
  <c r="AO108" i="3"/>
  <c r="AO610" i="3"/>
  <c r="AO459" i="3"/>
  <c r="AO672" i="3"/>
  <c r="AO181" i="3"/>
  <c r="AO543" i="3"/>
  <c r="AO673" i="3"/>
  <c r="AO298" i="3"/>
  <c r="AO354" i="3"/>
  <c r="AO122" i="3"/>
  <c r="AO628" i="3"/>
  <c r="AO508" i="3"/>
  <c r="AO570" i="3"/>
  <c r="AO603" i="3"/>
  <c r="AO481" i="3"/>
  <c r="AW397" i="3"/>
  <c r="AW560" i="3"/>
  <c r="AW19" i="3"/>
  <c r="AW183" i="3"/>
  <c r="AW370" i="3"/>
  <c r="AW432" i="3"/>
  <c r="AW138" i="3"/>
  <c r="AW316" i="3"/>
  <c r="AW570" i="3"/>
  <c r="AW559" i="3"/>
  <c r="AW229" i="3"/>
  <c r="BE57" i="3"/>
  <c r="BE584" i="3"/>
  <c r="BE304" i="3"/>
  <c r="BE439" i="3"/>
  <c r="BE241" i="3"/>
  <c r="BE271" i="3"/>
  <c r="BE122" i="3"/>
  <c r="BE549" i="3"/>
  <c r="BM415" i="3"/>
  <c r="BM306" i="3"/>
  <c r="BM122" i="3"/>
  <c r="BM307" i="3"/>
  <c r="BM549" i="3"/>
  <c r="BM559" i="3"/>
  <c r="BM342" i="3"/>
  <c r="BO642" i="3"/>
  <c r="BM93" i="3"/>
  <c r="AO218" i="3"/>
  <c r="AO437" i="3"/>
  <c r="AO580" i="3"/>
  <c r="AO578" i="3"/>
  <c r="AW114" i="3"/>
  <c r="AW585" i="3"/>
  <c r="AW166" i="3"/>
  <c r="AW493" i="3"/>
  <c r="AW551" i="3"/>
  <c r="AW455" i="3"/>
  <c r="AW582" i="3"/>
  <c r="AW524" i="3"/>
  <c r="AW497" i="3"/>
  <c r="AW310" i="3"/>
  <c r="AW11" i="3"/>
  <c r="AW463" i="3"/>
  <c r="BE93" i="3"/>
  <c r="BE114" i="3"/>
  <c r="BE85" i="3"/>
  <c r="BE408" i="3"/>
  <c r="BE319" i="3"/>
  <c r="BE315" i="3"/>
  <c r="BE623" i="3"/>
  <c r="BE458" i="3"/>
  <c r="BE168" i="3"/>
  <c r="BE260" i="3"/>
  <c r="BE45" i="3"/>
  <c r="BE455" i="3"/>
  <c r="BE578" i="3"/>
  <c r="BE641" i="3"/>
  <c r="BE124" i="3"/>
  <c r="BE107" i="3"/>
  <c r="BE110" i="3"/>
  <c r="BE463" i="3"/>
  <c r="BM437" i="3"/>
  <c r="BM256" i="3"/>
  <c r="BM359" i="3"/>
  <c r="BM408" i="3"/>
  <c r="BM319" i="3"/>
  <c r="BM37" i="3"/>
  <c r="BM92" i="3"/>
  <c r="BM577" i="3"/>
  <c r="BM405" i="3"/>
  <c r="BM99" i="3"/>
  <c r="BM320" i="3"/>
  <c r="BM168" i="3"/>
  <c r="BM195" i="3"/>
  <c r="BM213" i="3"/>
  <c r="BM409" i="3"/>
  <c r="BM455" i="3"/>
  <c r="BM107" i="3"/>
  <c r="BM11" i="3"/>
  <c r="AO161" i="3"/>
  <c r="AO359" i="3"/>
  <c r="AO93" i="3"/>
  <c r="AO43" i="3"/>
  <c r="AO39" i="3"/>
  <c r="AO37" i="3"/>
  <c r="AO319" i="3"/>
  <c r="AO585" i="3"/>
  <c r="AO195" i="3"/>
  <c r="AO498" i="3"/>
  <c r="AO279" i="3"/>
  <c r="AW580" i="3"/>
  <c r="AW150" i="3"/>
  <c r="AW178" i="3"/>
  <c r="AW458" i="3"/>
  <c r="AW468" i="3"/>
  <c r="BE218" i="3"/>
  <c r="BE437" i="3"/>
  <c r="BE580" i="3"/>
  <c r="BE359" i="3"/>
  <c r="BE283" i="3"/>
  <c r="BE51" i="3"/>
  <c r="BE388" i="3"/>
  <c r="BE178" i="3"/>
  <c r="BE103" i="3"/>
  <c r="BE568" i="3"/>
  <c r="BE295" i="3"/>
  <c r="BE658" i="3"/>
  <c r="BE213" i="3"/>
  <c r="BE302" i="3"/>
  <c r="BE264" i="3"/>
  <c r="BE551" i="3"/>
  <c r="BE441" i="3"/>
  <c r="BE11" i="3"/>
  <c r="BM43" i="3"/>
  <c r="BM85" i="3"/>
  <c r="BM39" i="3"/>
  <c r="BM178" i="3"/>
  <c r="BM270" i="3"/>
  <c r="BM454" i="3"/>
  <c r="BM609" i="3"/>
  <c r="BM658" i="3"/>
  <c r="BM340" i="3"/>
  <c r="BM524" i="3"/>
  <c r="BM310" i="3"/>
  <c r="BM463" i="3"/>
  <c r="AO114" i="3"/>
  <c r="AO435" i="3"/>
  <c r="AO315" i="3"/>
  <c r="AO310" i="3"/>
  <c r="AW437" i="3"/>
  <c r="AW161" i="3"/>
  <c r="AW359" i="3"/>
  <c r="AW93" i="3"/>
  <c r="AW43" i="3"/>
  <c r="AW68" i="3"/>
  <c r="AW568" i="3"/>
  <c r="AW141" i="3"/>
  <c r="AW213" i="3"/>
  <c r="BE161" i="3"/>
  <c r="BE270" i="3"/>
  <c r="BE68" i="3"/>
  <c r="BE219" i="3"/>
  <c r="BE644" i="3"/>
  <c r="BE310" i="3"/>
  <c r="BM218" i="3"/>
  <c r="BM580" i="3"/>
  <c r="BM161" i="3"/>
  <c r="BM70" i="3"/>
  <c r="BM313" i="3"/>
  <c r="BM24" i="3"/>
  <c r="BM17" i="3"/>
  <c r="BM295" i="3"/>
  <c r="BM563" i="3"/>
  <c r="BM551" i="3"/>
  <c r="BM110" i="3"/>
  <c r="BM546" i="3"/>
  <c r="AW57" i="3"/>
  <c r="AW596" i="3"/>
  <c r="AW508" i="3"/>
  <c r="BE181" i="3"/>
  <c r="BE543" i="3"/>
  <c r="BE624" i="3"/>
  <c r="BE206" i="3"/>
  <c r="BE535" i="3"/>
  <c r="BE432" i="3"/>
  <c r="BE62" i="3"/>
  <c r="BE395" i="3"/>
  <c r="BE621" i="3"/>
  <c r="BE307" i="3"/>
  <c r="BE628" i="3"/>
  <c r="BE508" i="3"/>
  <c r="BE570" i="3"/>
  <c r="BE603" i="3"/>
  <c r="BM57" i="3"/>
  <c r="BM58" i="3"/>
  <c r="BK417" i="3"/>
  <c r="I417" i="3"/>
  <c r="BK397" i="3"/>
  <c r="I397" i="3"/>
  <c r="BK57" i="3"/>
  <c r="I57" i="3"/>
  <c r="BK439" i="3"/>
  <c r="I439" i="3"/>
  <c r="BK55" i="3"/>
  <c r="I55" i="3"/>
  <c r="BK504" i="3"/>
  <c r="I504" i="3"/>
  <c r="BK543" i="3"/>
  <c r="I543" i="3"/>
  <c r="BK280" i="3"/>
  <c r="I280" i="3"/>
  <c r="BK583" i="3"/>
  <c r="I583" i="3"/>
  <c r="BM133" i="3"/>
  <c r="BK125" i="3"/>
  <c r="I125" i="3"/>
  <c r="BK346" i="3"/>
  <c r="I346" i="3"/>
  <c r="BK291" i="3"/>
  <c r="I291" i="3"/>
  <c r="BK454" i="3"/>
  <c r="I454" i="3"/>
  <c r="BK225" i="3"/>
  <c r="I225" i="3"/>
  <c r="BK320" i="3"/>
  <c r="I320" i="3"/>
  <c r="BM395" i="3"/>
  <c r="BK49" i="3"/>
  <c r="I49" i="3"/>
  <c r="BO89" i="3"/>
  <c r="BM54" i="3"/>
  <c r="BK77" i="3"/>
  <c r="I77" i="3"/>
  <c r="BK68" i="3"/>
  <c r="I68" i="3"/>
  <c r="BK266" i="3"/>
  <c r="I266" i="3"/>
  <c r="BK351" i="3"/>
  <c r="I351" i="3"/>
  <c r="BK658" i="3"/>
  <c r="I658" i="3"/>
  <c r="BK652" i="3"/>
  <c r="I652" i="3"/>
  <c r="BM628" i="3"/>
  <c r="BM318" i="3"/>
  <c r="BK409" i="3"/>
  <c r="I409" i="3"/>
  <c r="BK455" i="3"/>
  <c r="I455" i="3"/>
  <c r="BK599" i="3"/>
  <c r="I599" i="3"/>
  <c r="BK88" i="3"/>
  <c r="I88" i="3"/>
  <c r="BK628" i="3"/>
  <c r="I628" i="3"/>
  <c r="BK119" i="3"/>
  <c r="I119" i="3"/>
  <c r="BK436" i="3"/>
  <c r="I436" i="3"/>
  <c r="BK337" i="3"/>
  <c r="I337" i="3"/>
  <c r="BK642" i="3"/>
  <c r="I642" i="3"/>
  <c r="BK336" i="3"/>
  <c r="I336" i="3"/>
  <c r="BK612" i="3"/>
  <c r="I612" i="3"/>
  <c r="BK241" i="3"/>
  <c r="I241" i="3"/>
  <c r="BK433" i="3"/>
  <c r="I433" i="3"/>
  <c r="BK170" i="3"/>
  <c r="I170" i="3"/>
  <c r="BM348" i="3"/>
  <c r="BO348" i="3"/>
  <c r="BM525" i="3"/>
  <c r="BE392" i="3"/>
  <c r="BE335" i="3"/>
  <c r="BM397" i="3"/>
  <c r="BK50" i="3"/>
  <c r="I50" i="3"/>
  <c r="BK304" i="3"/>
  <c r="I304" i="3"/>
  <c r="BM439" i="3"/>
  <c r="BK58" i="3"/>
  <c r="I58" i="3"/>
  <c r="BK160" i="3"/>
  <c r="I160" i="3"/>
  <c r="BK678" i="3"/>
  <c r="I678" i="3"/>
  <c r="BK18" i="3"/>
  <c r="I18" i="3"/>
  <c r="BK174" i="3"/>
  <c r="I174" i="3"/>
  <c r="BK38" i="3"/>
  <c r="I38" i="3"/>
  <c r="BM9" i="3"/>
  <c r="BM112" i="3"/>
  <c r="BK210" i="3"/>
  <c r="I210" i="3"/>
  <c r="BK274" i="3"/>
  <c r="I274" i="3"/>
  <c r="BK379" i="3"/>
  <c r="I379" i="3"/>
  <c r="BK21" i="3"/>
  <c r="I21" i="3"/>
  <c r="BK313" i="3"/>
  <c r="I313" i="3"/>
  <c r="BK252" i="3"/>
  <c r="I252" i="3"/>
  <c r="BK366" i="3"/>
  <c r="I366" i="3"/>
  <c r="BK231" i="3"/>
  <c r="I231" i="3"/>
  <c r="BM298" i="3"/>
  <c r="BK571" i="3"/>
  <c r="I571" i="3"/>
  <c r="BK248" i="3"/>
  <c r="I248" i="3"/>
  <c r="BK556" i="3"/>
  <c r="I556" i="3"/>
  <c r="BM570" i="3"/>
  <c r="BK661" i="3"/>
  <c r="I661" i="3"/>
  <c r="BK576" i="3"/>
  <c r="I576" i="3"/>
  <c r="BK551" i="3"/>
  <c r="I551" i="3"/>
  <c r="BK582" i="3"/>
  <c r="I582" i="3"/>
  <c r="BK603" i="3"/>
  <c r="I603" i="3"/>
  <c r="BK172" i="3"/>
  <c r="I172" i="3"/>
  <c r="BK463" i="3"/>
  <c r="I463" i="3"/>
  <c r="BK156" i="3"/>
  <c r="I156" i="3"/>
  <c r="BK335" i="3"/>
  <c r="I335" i="3"/>
  <c r="BK668" i="3"/>
  <c r="I668" i="3"/>
  <c r="BK183" i="3"/>
  <c r="I183" i="3"/>
  <c r="BK371" i="3"/>
  <c r="I371" i="3"/>
  <c r="AW335" i="3"/>
  <c r="AW146" i="3"/>
  <c r="AW298" i="3"/>
  <c r="AW354" i="3"/>
  <c r="AW307" i="3"/>
  <c r="AW628" i="3"/>
  <c r="BE397" i="3"/>
  <c r="BE567" i="3"/>
  <c r="BE58" i="3"/>
  <c r="BE205" i="3"/>
  <c r="BM596" i="3"/>
  <c r="BM678" i="3"/>
  <c r="BK182" i="3"/>
  <c r="I182" i="3"/>
  <c r="BK679" i="3"/>
  <c r="I679" i="3"/>
  <c r="BK37" i="3"/>
  <c r="I37" i="3"/>
  <c r="BK315" i="3"/>
  <c r="I315" i="3"/>
  <c r="BK500" i="3"/>
  <c r="I500" i="3"/>
  <c r="BK624" i="3"/>
  <c r="I624" i="3"/>
  <c r="BK548" i="3"/>
  <c r="I548" i="3"/>
  <c r="BK415" i="3"/>
  <c r="I415" i="3"/>
  <c r="BM197" i="3"/>
  <c r="BK422" i="3"/>
  <c r="I422" i="3"/>
  <c r="BK40" i="3"/>
  <c r="I40" i="3"/>
  <c r="BK452" i="3"/>
  <c r="I452" i="3"/>
  <c r="BK41" i="3"/>
  <c r="I41" i="3"/>
  <c r="BK293" i="3"/>
  <c r="I293" i="3"/>
  <c r="BK22" i="3"/>
  <c r="I22" i="3"/>
  <c r="BM621" i="3"/>
  <c r="BK285" i="3"/>
  <c r="I285" i="3"/>
  <c r="BK546" i="3"/>
  <c r="I546" i="3"/>
  <c r="BK529" i="3"/>
  <c r="I529" i="3"/>
  <c r="BK361" i="3"/>
  <c r="I361" i="3"/>
  <c r="BK630" i="3"/>
  <c r="I630" i="3"/>
  <c r="BK615" i="3"/>
  <c r="I615" i="3"/>
  <c r="BM88" i="3"/>
  <c r="BK195" i="3"/>
  <c r="I195" i="3"/>
  <c r="BK330" i="3"/>
  <c r="I330" i="3"/>
  <c r="BK482" i="3"/>
  <c r="I482" i="3"/>
  <c r="BK638" i="3"/>
  <c r="I638" i="3"/>
  <c r="BK348" i="3"/>
  <c r="I348" i="3"/>
  <c r="BK508" i="3"/>
  <c r="I508" i="3"/>
  <c r="BK471" i="3"/>
  <c r="I471" i="3"/>
  <c r="BK481" i="3"/>
  <c r="I481" i="3"/>
  <c r="BK332" i="3"/>
  <c r="I332" i="3"/>
  <c r="BK485" i="3"/>
  <c r="I485" i="3"/>
  <c r="BK273" i="3"/>
  <c r="I273" i="3"/>
  <c r="BK574" i="3"/>
  <c r="I574" i="3"/>
  <c r="BK180" i="3"/>
  <c r="I180" i="3"/>
  <c r="BK82" i="3"/>
  <c r="I82" i="3"/>
  <c r="BM646" i="3"/>
  <c r="BO646" i="3"/>
  <c r="BM156" i="3"/>
  <c r="BM416" i="3"/>
  <c r="BO416" i="3"/>
  <c r="N567" i="3"/>
  <c r="BO361" i="3"/>
  <c r="BO337" i="3"/>
  <c r="O495" i="3"/>
  <c r="C495" i="3"/>
  <c r="N216" i="3"/>
  <c r="BO156" i="3"/>
  <c r="BO94" i="3"/>
  <c r="O11" i="3"/>
  <c r="C11" i="3"/>
  <c r="AU595" i="3"/>
  <c r="G595" i="3"/>
  <c r="AU202" i="3"/>
  <c r="G202" i="3"/>
  <c r="AU476" i="3"/>
  <c r="G476" i="3"/>
  <c r="AU335" i="3"/>
  <c r="G335" i="3"/>
  <c r="AU448" i="3"/>
  <c r="G448" i="3"/>
  <c r="AU621" i="3"/>
  <c r="G621" i="3"/>
  <c r="AU605" i="3"/>
  <c r="G605" i="3"/>
  <c r="AU546" i="3"/>
  <c r="G546" i="3"/>
  <c r="AU25" i="3"/>
  <c r="G25" i="3"/>
  <c r="AU372" i="3"/>
  <c r="G372" i="3"/>
  <c r="AU61" i="3"/>
  <c r="G61" i="3"/>
  <c r="AU384" i="3"/>
  <c r="G384" i="3"/>
  <c r="AU277" i="3"/>
  <c r="G277" i="3"/>
  <c r="AU94" i="3"/>
  <c r="G94" i="3"/>
  <c r="AU276" i="3"/>
  <c r="G276" i="3"/>
  <c r="AU499" i="3"/>
  <c r="G499" i="3"/>
  <c r="AU334" i="3"/>
  <c r="G334" i="3"/>
  <c r="AU204" i="3"/>
  <c r="G204" i="3"/>
  <c r="AU238" i="3"/>
  <c r="G238" i="3"/>
  <c r="AU82" i="3"/>
  <c r="G82" i="3"/>
  <c r="AU69" i="3"/>
  <c r="G69" i="3"/>
  <c r="AU271" i="3"/>
  <c r="G271" i="3"/>
  <c r="AU131" i="3"/>
  <c r="G131" i="3"/>
  <c r="AU389" i="3"/>
  <c r="G389" i="3"/>
  <c r="AU298" i="3"/>
  <c r="G298" i="3"/>
  <c r="AU278" i="3"/>
  <c r="G278" i="3"/>
  <c r="AU527" i="3"/>
  <c r="G527" i="3"/>
  <c r="AU604" i="3"/>
  <c r="G604" i="3"/>
  <c r="AU395" i="3"/>
  <c r="G395" i="3"/>
  <c r="AU45" i="3"/>
  <c r="G45" i="3"/>
  <c r="AU505" i="3"/>
  <c r="G505" i="3"/>
  <c r="AU76" i="3"/>
  <c r="G76" i="3"/>
  <c r="AU95" i="3"/>
  <c r="G95" i="3"/>
  <c r="AU366" i="3"/>
  <c r="G366" i="3"/>
  <c r="AU564" i="3"/>
  <c r="G564" i="3"/>
  <c r="AU380" i="3"/>
  <c r="G380" i="3"/>
  <c r="AU177" i="3"/>
  <c r="G177" i="3"/>
  <c r="AU466" i="3"/>
  <c r="G466" i="3"/>
  <c r="AU356" i="3"/>
  <c r="G356" i="3"/>
  <c r="AU442" i="3"/>
  <c r="G442" i="3"/>
  <c r="AU24" i="3"/>
  <c r="G24" i="3"/>
  <c r="AU178" i="3"/>
  <c r="G178" i="3"/>
  <c r="AU41" i="3"/>
  <c r="G41" i="3"/>
  <c r="AU363" i="3"/>
  <c r="G363" i="3"/>
  <c r="AU467" i="3"/>
  <c r="G467" i="3"/>
  <c r="AU427" i="3"/>
  <c r="G427" i="3"/>
  <c r="AU370" i="3"/>
  <c r="G370" i="3"/>
  <c r="AU183" i="3"/>
  <c r="G183" i="3"/>
  <c r="AU80" i="3"/>
  <c r="G80" i="3"/>
  <c r="AU210" i="3"/>
  <c r="G210" i="3"/>
  <c r="AU155" i="3"/>
  <c r="G155" i="3"/>
  <c r="AQ556" i="3"/>
  <c r="AQ32" i="3"/>
  <c r="AU554" i="3"/>
  <c r="G554" i="3"/>
  <c r="AU85" i="3"/>
  <c r="G85" i="3"/>
  <c r="AU20" i="3"/>
  <c r="G20" i="3"/>
  <c r="AU114" i="3"/>
  <c r="G114" i="3"/>
  <c r="AU475" i="3"/>
  <c r="G475" i="3"/>
  <c r="AU50" i="3"/>
  <c r="G50" i="3"/>
  <c r="AU397" i="3"/>
  <c r="G397" i="3"/>
  <c r="AU596" i="3"/>
  <c r="G596" i="3"/>
  <c r="AU176" i="3"/>
  <c r="G176" i="3"/>
  <c r="AU262" i="3"/>
  <c r="G262" i="3"/>
  <c r="AU93" i="3"/>
  <c r="G93" i="3"/>
  <c r="AU185" i="3"/>
  <c r="G185" i="3"/>
  <c r="AU163" i="3"/>
  <c r="G163" i="3"/>
  <c r="AU81" i="3"/>
  <c r="G81" i="3"/>
  <c r="AU28" i="3"/>
  <c r="G28" i="3"/>
  <c r="AU162" i="3"/>
  <c r="G162" i="3"/>
  <c r="AU523" i="3"/>
  <c r="G523" i="3"/>
  <c r="AU65" i="3"/>
  <c r="G65" i="3"/>
  <c r="AU464" i="3"/>
  <c r="G464" i="3"/>
  <c r="AU317" i="3"/>
  <c r="G317" i="3"/>
  <c r="AU382" i="3"/>
  <c r="G382" i="3"/>
  <c r="AU360" i="3"/>
  <c r="G360" i="3"/>
  <c r="AU672" i="3"/>
  <c r="G672" i="3"/>
  <c r="AU500" i="3"/>
  <c r="G500" i="3"/>
  <c r="AU522" i="3"/>
  <c r="G522" i="3"/>
  <c r="AU52" i="3"/>
  <c r="G52" i="3"/>
  <c r="AU423" i="3"/>
  <c r="G423" i="3"/>
  <c r="AU507" i="3"/>
  <c r="G507" i="3"/>
  <c r="AU164" i="3"/>
  <c r="G164" i="3"/>
  <c r="AU14" i="3"/>
  <c r="G14" i="3"/>
  <c r="AU622" i="3"/>
  <c r="G622" i="3"/>
  <c r="AU671" i="3"/>
  <c r="G671" i="3"/>
  <c r="AU520" i="3"/>
  <c r="G520" i="3"/>
  <c r="AU552" i="3"/>
  <c r="G552" i="3"/>
  <c r="AU381" i="3"/>
  <c r="G381" i="3"/>
  <c r="AU197" i="3"/>
  <c r="G197" i="3"/>
  <c r="AU267" i="3"/>
  <c r="G267" i="3"/>
  <c r="AU60" i="3"/>
  <c r="G60" i="3"/>
  <c r="AU136" i="3"/>
  <c r="G136" i="3"/>
  <c r="AU444" i="3"/>
  <c r="G444" i="3"/>
  <c r="AU9" i="3"/>
  <c r="G9" i="3"/>
  <c r="AU62" i="3"/>
  <c r="G62" i="3"/>
  <c r="AU424" i="3"/>
  <c r="G424" i="3"/>
  <c r="AU406" i="3"/>
  <c r="G406" i="3"/>
  <c r="AU35" i="3"/>
  <c r="G35" i="3"/>
  <c r="AU132" i="3"/>
  <c r="G132" i="3"/>
  <c r="AU375" i="3"/>
  <c r="G375" i="3"/>
  <c r="S107" i="3"/>
  <c r="AD324" i="3"/>
  <c r="AQ499" i="3"/>
  <c r="AU249" i="3"/>
  <c r="G249" i="3"/>
  <c r="AU259" i="3"/>
  <c r="G259" i="3"/>
  <c r="AU398" i="3"/>
  <c r="G398" i="3"/>
  <c r="AU417" i="3"/>
  <c r="G417" i="3"/>
  <c r="AU580" i="3"/>
  <c r="G580" i="3"/>
  <c r="AU480" i="3"/>
  <c r="G480" i="3"/>
  <c r="AU383" i="3"/>
  <c r="G383" i="3"/>
  <c r="AU182" i="3"/>
  <c r="G182" i="3"/>
  <c r="AU359" i="3"/>
  <c r="G359" i="3"/>
  <c r="AU15" i="3"/>
  <c r="G15" i="3"/>
  <c r="AU149" i="3"/>
  <c r="G149" i="3"/>
  <c r="AU501" i="3"/>
  <c r="G501" i="3"/>
  <c r="AU10" i="3"/>
  <c r="G10" i="3"/>
  <c r="AU158" i="3"/>
  <c r="G158" i="3"/>
  <c r="AU345" i="3"/>
  <c r="G345" i="3"/>
  <c r="AU39" i="3"/>
  <c r="G39" i="3"/>
  <c r="AU536" i="3"/>
  <c r="G536" i="3"/>
  <c r="AU140" i="3"/>
  <c r="G140" i="3"/>
  <c r="AU541" i="3"/>
  <c r="G541" i="3"/>
  <c r="AU297" i="3"/>
  <c r="G297" i="3"/>
  <c r="AU329" i="3"/>
  <c r="G329" i="3"/>
  <c r="AU226" i="3"/>
  <c r="G226" i="3"/>
  <c r="AU573" i="3"/>
  <c r="G573" i="3"/>
  <c r="AU504" i="3"/>
  <c r="G504" i="3"/>
  <c r="AU212" i="3"/>
  <c r="G212" i="3"/>
  <c r="AU459" i="3"/>
  <c r="G459" i="3"/>
  <c r="AU445" i="3"/>
  <c r="G445" i="3"/>
  <c r="AU391" i="3"/>
  <c r="G391" i="3"/>
  <c r="AU171" i="3"/>
  <c r="G171" i="3"/>
  <c r="AU151" i="3"/>
  <c r="G151" i="3"/>
  <c r="AU275" i="3"/>
  <c r="G275" i="3"/>
  <c r="AU352" i="3"/>
  <c r="G352" i="3"/>
  <c r="AU327" i="3"/>
  <c r="G327" i="3"/>
  <c r="AU159" i="3"/>
  <c r="G159" i="3"/>
  <c r="AU49" i="3"/>
  <c r="G49" i="3"/>
  <c r="AU293" i="3"/>
  <c r="G293" i="3"/>
  <c r="AU90" i="3"/>
  <c r="G90" i="3"/>
  <c r="AU51" i="3"/>
  <c r="G51" i="3"/>
  <c r="AU89" i="3"/>
  <c r="G89" i="3"/>
  <c r="AU285" i="3"/>
  <c r="G285" i="3"/>
  <c r="AU300" i="3"/>
  <c r="G300" i="3"/>
  <c r="AU19" i="3"/>
  <c r="G19" i="3"/>
  <c r="AU357" i="3"/>
  <c r="G357" i="3"/>
  <c r="AU91" i="3"/>
  <c r="G91" i="3"/>
  <c r="AU292" i="3"/>
  <c r="G292" i="3"/>
  <c r="AU231" i="3"/>
  <c r="G231" i="3"/>
  <c r="AU666" i="3"/>
  <c r="G666" i="3"/>
  <c r="AU77" i="3"/>
  <c r="G77" i="3"/>
  <c r="AU138" i="3"/>
  <c r="G138" i="3"/>
  <c r="AU502" i="3"/>
  <c r="G502" i="3"/>
  <c r="AU302" i="3"/>
  <c r="G302" i="3"/>
  <c r="AU660" i="3"/>
  <c r="G660" i="3"/>
  <c r="AU175" i="3"/>
  <c r="G175" i="3"/>
  <c r="AQ175" i="3"/>
  <c r="AQ515" i="3"/>
  <c r="AQ179" i="3"/>
  <c r="AU121" i="3"/>
  <c r="G121" i="3"/>
  <c r="AU58" i="3"/>
  <c r="G58" i="3"/>
  <c r="AU161" i="3"/>
  <c r="G161" i="3"/>
  <c r="AU437" i="3"/>
  <c r="G437" i="3"/>
  <c r="AU29" i="3"/>
  <c r="G29" i="3"/>
  <c r="AU216" i="3"/>
  <c r="G216" i="3"/>
  <c r="AU53" i="3"/>
  <c r="G53" i="3"/>
  <c r="AU218" i="3"/>
  <c r="G218" i="3"/>
  <c r="AU590" i="3"/>
  <c r="G590" i="3"/>
  <c r="AU256" i="3"/>
  <c r="G256" i="3"/>
  <c r="AU679" i="3"/>
  <c r="G679" i="3"/>
  <c r="AU560" i="3"/>
  <c r="G560" i="3"/>
  <c r="AU201" i="3"/>
  <c r="G201" i="3"/>
  <c r="AU117" i="3"/>
  <c r="G117" i="3"/>
  <c r="AU287" i="3"/>
  <c r="G287" i="3"/>
  <c r="AU347" i="3"/>
  <c r="G347" i="3"/>
  <c r="AU150" i="3"/>
  <c r="G150" i="3"/>
  <c r="AU139" i="3"/>
  <c r="G139" i="3"/>
  <c r="AU253" i="3"/>
  <c r="G253" i="3"/>
  <c r="AU600" i="3"/>
  <c r="G600" i="3"/>
  <c r="AU283" i="3"/>
  <c r="G283" i="3"/>
  <c r="AU542" i="3"/>
  <c r="G542" i="3"/>
  <c r="AU675" i="3"/>
  <c r="G675" i="3"/>
  <c r="AU108" i="3"/>
  <c r="G108" i="3"/>
  <c r="AU586" i="3"/>
  <c r="G586" i="3"/>
  <c r="AU674" i="3"/>
  <c r="G674" i="3"/>
  <c r="AU610" i="3"/>
  <c r="G610" i="3"/>
  <c r="AU433" i="3"/>
  <c r="G433" i="3"/>
  <c r="AU589" i="3"/>
  <c r="G589" i="3"/>
  <c r="AU239" i="3"/>
  <c r="G239" i="3"/>
  <c r="AU125" i="3"/>
  <c r="G125" i="3"/>
  <c r="AU250" i="3"/>
  <c r="G250" i="3"/>
  <c r="AU462" i="3"/>
  <c r="G462" i="3"/>
  <c r="AU123" i="3"/>
  <c r="G123" i="3"/>
  <c r="AU73" i="3"/>
  <c r="G73" i="3"/>
  <c r="AU506" i="3"/>
  <c r="G506" i="3"/>
  <c r="AU241" i="3"/>
  <c r="G241" i="3"/>
  <c r="AU227" i="3"/>
  <c r="G227" i="3"/>
  <c r="AU113" i="3"/>
  <c r="G113" i="3"/>
  <c r="AU429" i="3"/>
  <c r="G429" i="3"/>
  <c r="AU180" i="3"/>
  <c r="G180" i="3"/>
  <c r="AU632" i="3"/>
  <c r="G632" i="3"/>
  <c r="AU346" i="3"/>
  <c r="G346" i="3"/>
  <c r="AU458" i="3"/>
  <c r="G458" i="3"/>
  <c r="AU338" i="3"/>
  <c r="G338" i="3"/>
  <c r="AU272" i="3"/>
  <c r="G272" i="3"/>
  <c r="AU54" i="3"/>
  <c r="G54" i="3"/>
  <c r="AU245" i="3"/>
  <c r="G245" i="3"/>
  <c r="AU353" i="3"/>
  <c r="G353" i="3"/>
  <c r="AU420" i="3"/>
  <c r="G420" i="3"/>
  <c r="AU12" i="3"/>
  <c r="G12" i="3"/>
  <c r="AU495" i="3"/>
  <c r="G495" i="3"/>
  <c r="AU146" i="3"/>
  <c r="G146" i="3"/>
  <c r="BM25" i="3"/>
  <c r="BM141" i="3"/>
  <c r="BO141" i="3"/>
  <c r="BK428" i="3"/>
  <c r="I428" i="3"/>
  <c r="BK401" i="3"/>
  <c r="I401" i="3"/>
  <c r="S476" i="3"/>
  <c r="BK514" i="3"/>
  <c r="I514" i="3"/>
  <c r="BK402" i="3"/>
  <c r="I402" i="3"/>
  <c r="BK537" i="3"/>
  <c r="I537" i="3"/>
  <c r="BK36" i="3"/>
  <c r="I36" i="3"/>
  <c r="BM499" i="3"/>
  <c r="BO499" i="3"/>
  <c r="AW456" i="3"/>
  <c r="BE524" i="3"/>
  <c r="AG387" i="3"/>
  <c r="AW66" i="3"/>
  <c r="AW337" i="3"/>
  <c r="AG290" i="3"/>
  <c r="Q403" i="3"/>
  <c r="S403" i="3"/>
  <c r="Q235" i="3"/>
  <c r="AO148" i="3"/>
  <c r="AQ148" i="3"/>
  <c r="Q260" i="3"/>
  <c r="Q537" i="3"/>
  <c r="S537" i="3"/>
  <c r="AG213" i="3"/>
  <c r="Q175" i="3"/>
  <c r="S175" i="3"/>
  <c r="Q386" i="3"/>
  <c r="S386" i="3"/>
  <c r="Q410" i="3"/>
  <c r="S410" i="3"/>
  <c r="O158" i="3"/>
  <c r="C158" i="3"/>
  <c r="O198" i="3"/>
  <c r="C198" i="3"/>
  <c r="O364" i="3"/>
  <c r="C364" i="3"/>
  <c r="O389" i="3"/>
  <c r="C389" i="3"/>
  <c r="BM30" i="3"/>
  <c r="BE318" i="3"/>
  <c r="AW413" i="3"/>
  <c r="AW416" i="3"/>
  <c r="Y78" i="3"/>
  <c r="Y372" i="3"/>
  <c r="Q94" i="3"/>
  <c r="S94" i="3"/>
  <c r="AO66" i="3"/>
  <c r="AQ66" i="3"/>
  <c r="Y551" i="3"/>
  <c r="Q626" i="3"/>
  <c r="S626" i="3"/>
  <c r="Y513" i="3"/>
  <c r="O167" i="3"/>
  <c r="C167" i="3"/>
  <c r="O418" i="3"/>
  <c r="C418" i="3"/>
  <c r="O35" i="3"/>
  <c r="C35" i="3"/>
  <c r="O575" i="3"/>
  <c r="C575" i="3"/>
  <c r="O410" i="3"/>
  <c r="C410" i="3"/>
  <c r="O556" i="3"/>
  <c r="C556" i="3"/>
  <c r="BK547" i="3"/>
  <c r="I547" i="3"/>
  <c r="BK550" i="3"/>
  <c r="I550" i="3"/>
  <c r="BM664" i="3"/>
  <c r="BM656" i="3"/>
  <c r="BN656" i="3"/>
  <c r="BM258" i="3"/>
  <c r="BO258" i="3"/>
  <c r="AW148" i="3"/>
  <c r="AW179" i="3"/>
  <c r="BE195" i="3"/>
  <c r="AO472" i="3"/>
  <c r="AG107" i="3"/>
  <c r="BE331" i="3"/>
  <c r="Y603" i="3"/>
  <c r="Q570" i="3"/>
  <c r="S570" i="3"/>
  <c r="AG440" i="3"/>
  <c r="Q173" i="3"/>
  <c r="S173" i="3"/>
  <c r="Y264" i="3"/>
  <c r="Y440" i="3"/>
  <c r="Q492" i="3"/>
  <c r="S492" i="3"/>
  <c r="Q472" i="3"/>
  <c r="S472" i="3"/>
  <c r="Q305" i="3"/>
  <c r="S305" i="3"/>
  <c r="O550" i="3"/>
  <c r="C550" i="3"/>
  <c r="O96" i="3"/>
  <c r="C96" i="3"/>
  <c r="O129" i="3"/>
  <c r="C129" i="3"/>
  <c r="BK272" i="3"/>
  <c r="I272" i="3"/>
  <c r="BK587" i="3"/>
  <c r="I587" i="3"/>
  <c r="BK669" i="3"/>
  <c r="I669" i="3"/>
  <c r="BO368" i="3"/>
  <c r="S591" i="3"/>
  <c r="AW472" i="3"/>
  <c r="AW303" i="3"/>
  <c r="AO558" i="3"/>
  <c r="Y558" i="3"/>
  <c r="AO90" i="3"/>
  <c r="Q575" i="3"/>
  <c r="S575" i="3"/>
  <c r="Y62" i="3"/>
  <c r="Q458" i="3"/>
  <c r="S458" i="3"/>
  <c r="Q615" i="3"/>
  <c r="S615" i="3"/>
  <c r="Q551" i="3"/>
  <c r="S551" i="3"/>
  <c r="Y107" i="3"/>
  <c r="N247" i="3"/>
  <c r="N135" i="3"/>
  <c r="N427" i="3"/>
  <c r="N353" i="3"/>
  <c r="N448" i="3"/>
  <c r="AD304" i="3"/>
  <c r="N679" i="3"/>
  <c r="N554" i="3"/>
  <c r="N170" i="3"/>
  <c r="N400" i="3"/>
  <c r="N549" i="3"/>
  <c r="N608" i="3"/>
  <c r="N607" i="3"/>
  <c r="N129" i="3"/>
  <c r="N300" i="3"/>
  <c r="N292" i="3"/>
  <c r="N483" i="3"/>
  <c r="N180" i="3"/>
  <c r="N467" i="3"/>
  <c r="N177" i="3"/>
  <c r="BM398" i="3"/>
  <c r="BM262" i="3"/>
  <c r="BM584" i="3"/>
  <c r="BO526" i="3"/>
  <c r="AL554" i="3"/>
  <c r="AU545" i="3"/>
  <c r="G545" i="3"/>
  <c r="AU449" i="3"/>
  <c r="G449" i="3"/>
  <c r="AU59" i="3"/>
  <c r="G59" i="3"/>
  <c r="AU613" i="3"/>
  <c r="G613" i="3"/>
  <c r="AU403" i="3"/>
  <c r="G403" i="3"/>
  <c r="AU434" i="3"/>
  <c r="G434" i="3"/>
  <c r="AU587" i="3"/>
  <c r="G587" i="3"/>
  <c r="AU392" i="3"/>
  <c r="G392" i="3"/>
  <c r="BO432" i="3"/>
  <c r="BO546" i="3"/>
  <c r="BO575" i="3"/>
  <c r="BO389" i="3"/>
  <c r="BO456" i="3"/>
  <c r="BA6" i="3"/>
  <c r="BO521" i="3"/>
  <c r="AT590" i="3"/>
  <c r="BQ480" i="3"/>
  <c r="BM480" i="3"/>
  <c r="BQ321" i="3"/>
  <c r="BM321" i="3"/>
  <c r="BQ29" i="3"/>
  <c r="BM29" i="3"/>
  <c r="BQ18" i="3"/>
  <c r="AW18" i="3"/>
  <c r="BM18" i="3"/>
  <c r="BQ314" i="3"/>
  <c r="BM314" i="3"/>
  <c r="BE314" i="3"/>
  <c r="AO314" i="3"/>
  <c r="AW314" i="3"/>
  <c r="AG314" i="3"/>
  <c r="Y314" i="3"/>
  <c r="BQ254" i="3"/>
  <c r="BM254" i="3"/>
  <c r="AW254" i="3"/>
  <c r="BE254" i="3"/>
  <c r="AO254" i="3"/>
  <c r="AG254" i="3"/>
  <c r="Y254" i="3"/>
  <c r="Q254" i="3"/>
  <c r="BQ104" i="3"/>
  <c r="BM104" i="3"/>
  <c r="AW104" i="3"/>
  <c r="BE104" i="3"/>
  <c r="AO104" i="3"/>
  <c r="Y104" i="3"/>
  <c r="AG104" i="3"/>
  <c r="Q104" i="3"/>
  <c r="BQ83" i="3"/>
  <c r="BM83" i="3"/>
  <c r="AW83" i="3"/>
  <c r="BE83" i="3"/>
  <c r="AO83" i="3"/>
  <c r="AG83" i="3"/>
  <c r="Y83" i="3"/>
  <c r="Q83" i="3"/>
  <c r="BQ265" i="3"/>
  <c r="BE265" i="3"/>
  <c r="AG265" i="3"/>
  <c r="BM265" i="3"/>
  <c r="BQ249" i="3"/>
  <c r="BM249" i="3"/>
  <c r="AW249" i="3"/>
  <c r="BE249" i="3"/>
  <c r="AO249" i="3"/>
  <c r="AG249" i="3"/>
  <c r="Q249" i="3"/>
  <c r="BQ562" i="3"/>
  <c r="AW562" i="3"/>
  <c r="BM562" i="3"/>
  <c r="BQ53" i="3"/>
  <c r="AW53" i="3"/>
  <c r="Y53" i="3"/>
  <c r="BM53" i="3"/>
  <c r="BQ50" i="3"/>
  <c r="AW50" i="3"/>
  <c r="BM50" i="3"/>
  <c r="BQ158" i="3"/>
  <c r="BM158" i="3"/>
  <c r="BE158" i="3"/>
  <c r="AW158" i="3"/>
  <c r="AO158" i="3"/>
  <c r="AG158" i="3"/>
  <c r="Y158" i="3"/>
  <c r="Q158" i="3"/>
  <c r="BQ117" i="3"/>
  <c r="BM117" i="3"/>
  <c r="BE117" i="3"/>
  <c r="AG117" i="3"/>
  <c r="AO117" i="3"/>
  <c r="Y117" i="3"/>
  <c r="BQ347" i="3"/>
  <c r="BM347" i="3"/>
  <c r="BE347" i="3"/>
  <c r="AW347" i="3"/>
  <c r="AO347" i="3"/>
  <c r="AG347" i="3"/>
  <c r="Y347" i="3"/>
  <c r="Q347" i="3"/>
  <c r="BQ212" i="3"/>
  <c r="BM212" i="3"/>
  <c r="BE212" i="3"/>
  <c r="BQ423" i="3"/>
  <c r="BE423" i="3"/>
  <c r="BM423" i="3"/>
  <c r="BQ489" i="3"/>
  <c r="AW489" i="3"/>
  <c r="BM489" i="3"/>
  <c r="Q489" i="3"/>
  <c r="BQ118" i="3"/>
  <c r="AW118" i="3"/>
  <c r="BM118" i="3"/>
  <c r="Q118" i="3"/>
  <c r="BQ52" i="3"/>
  <c r="AW52" i="3"/>
  <c r="AO52" i="3"/>
  <c r="Y52" i="3"/>
  <c r="BM52" i="3"/>
  <c r="BQ484" i="3"/>
  <c r="BM484" i="3"/>
  <c r="AW484" i="3"/>
  <c r="AO484" i="3"/>
  <c r="Y484" i="3"/>
  <c r="BQ522" i="3"/>
  <c r="AW522" i="3"/>
  <c r="BM522" i="3"/>
  <c r="AO522" i="3"/>
  <c r="Y522" i="3"/>
  <c r="BQ208" i="3"/>
  <c r="AW208" i="3"/>
  <c r="Y208" i="3"/>
  <c r="AO208" i="3"/>
  <c r="AG208" i="3"/>
  <c r="BQ309" i="3"/>
  <c r="AW309" i="3"/>
  <c r="AO309" i="3"/>
  <c r="AG309" i="3"/>
  <c r="BQ33" i="3"/>
  <c r="BM33" i="3"/>
  <c r="AW33" i="3"/>
  <c r="AG33" i="3"/>
  <c r="AO33" i="3"/>
  <c r="BQ301" i="3"/>
  <c r="BM301" i="3"/>
  <c r="BO301" i="3"/>
  <c r="AW301" i="3"/>
  <c r="Y301" i="3"/>
  <c r="AO301" i="3"/>
  <c r="AG301" i="3"/>
  <c r="BQ23" i="3"/>
  <c r="AW23" i="3"/>
  <c r="AO23" i="3"/>
  <c r="AG23" i="3"/>
  <c r="Y23" i="3"/>
  <c r="BE23" i="3"/>
  <c r="BM23" i="3"/>
  <c r="BQ152" i="3"/>
  <c r="AW152" i="3"/>
  <c r="AO152" i="3"/>
  <c r="AG152" i="3"/>
  <c r="Y152" i="3"/>
  <c r="Q152" i="3"/>
  <c r="BM152" i="3"/>
  <c r="BQ130" i="3"/>
  <c r="AW130" i="3"/>
  <c r="AO130" i="3"/>
  <c r="AG130" i="3"/>
  <c r="Y130" i="3"/>
  <c r="BM130" i="3"/>
  <c r="BE130" i="3"/>
  <c r="BQ214" i="3"/>
  <c r="AW214" i="3"/>
  <c r="AO214" i="3"/>
  <c r="AG214" i="3"/>
  <c r="BM214" i="3"/>
  <c r="BQ157" i="3"/>
  <c r="AW157" i="3"/>
  <c r="AG157" i="3"/>
  <c r="AO157" i="3"/>
  <c r="BM157" i="3"/>
  <c r="BE157" i="3"/>
  <c r="Y157" i="3"/>
  <c r="BQ420" i="3"/>
  <c r="AW420" i="3"/>
  <c r="AG420" i="3"/>
  <c r="AO420" i="3"/>
  <c r="Y420" i="3"/>
  <c r="Q420" i="3"/>
  <c r="BM420" i="3"/>
  <c r="BQ35" i="3"/>
  <c r="AW35" i="3"/>
  <c r="AO35" i="3"/>
  <c r="AG35" i="3"/>
  <c r="Y35" i="3"/>
  <c r="Q35" i="3"/>
  <c r="BM35" i="3"/>
  <c r="BQ12" i="3"/>
  <c r="AW12" i="3"/>
  <c r="AO12" i="3"/>
  <c r="AG12" i="3"/>
  <c r="Y12" i="3"/>
  <c r="Q12" i="3"/>
  <c r="BM12" i="3"/>
  <c r="BQ77" i="3"/>
  <c r="AO77" i="3"/>
  <c r="Y77" i="3"/>
  <c r="BM77" i="3"/>
  <c r="BQ353" i="3"/>
  <c r="AW353" i="3"/>
  <c r="AO353" i="3"/>
  <c r="AG353" i="3"/>
  <c r="Y353" i="3"/>
  <c r="BM353" i="3"/>
  <c r="BQ47" i="3"/>
  <c r="AW47" i="3"/>
  <c r="AO47" i="3"/>
  <c r="AG47" i="3"/>
  <c r="Y47" i="3"/>
  <c r="BE47" i="3"/>
  <c r="BM47" i="3"/>
  <c r="BQ540" i="3"/>
  <c r="AO540" i="3"/>
  <c r="Y540" i="3"/>
  <c r="BM540" i="3"/>
  <c r="BQ242" i="3"/>
  <c r="BM242" i="3"/>
  <c r="AG242" i="3"/>
  <c r="BE242" i="3"/>
  <c r="BQ355" i="3"/>
  <c r="BM355" i="3"/>
  <c r="AG355" i="3"/>
  <c r="BE355" i="3"/>
  <c r="Q355" i="3"/>
  <c r="BQ232" i="3"/>
  <c r="BM232" i="3"/>
  <c r="AG232" i="3"/>
  <c r="BE232" i="3"/>
  <c r="Q232" i="3"/>
  <c r="BQ336" i="3"/>
  <c r="BM336" i="3"/>
  <c r="AW336" i="3"/>
  <c r="AG336" i="3"/>
  <c r="BE336" i="3"/>
  <c r="Q336" i="3"/>
  <c r="BQ273" i="3"/>
  <c r="BM273" i="3"/>
  <c r="AW273" i="3"/>
  <c r="AG273" i="3"/>
  <c r="Q273" i="3"/>
  <c r="BE273" i="3"/>
  <c r="BQ592" i="3"/>
  <c r="BM592" i="3"/>
  <c r="AG592" i="3"/>
  <c r="BQ650" i="3"/>
  <c r="AG650" i="3"/>
  <c r="Y650" i="3"/>
  <c r="BM650" i="3"/>
  <c r="BQ330" i="3"/>
  <c r="AG330" i="3"/>
  <c r="Y330" i="3"/>
  <c r="Q330" i="3"/>
  <c r="BM330" i="3"/>
  <c r="BQ296" i="3"/>
  <c r="Y296" i="3"/>
  <c r="BM296" i="3"/>
  <c r="BQ482" i="3"/>
  <c r="Y482" i="3"/>
  <c r="Q482" i="3"/>
  <c r="BM482" i="3"/>
  <c r="BQ167" i="3"/>
  <c r="Y167" i="3"/>
  <c r="Q167" i="3"/>
  <c r="BE167" i="3"/>
  <c r="BM167" i="3"/>
  <c r="BQ638" i="3"/>
  <c r="AO638" i="3"/>
  <c r="Y638" i="3"/>
  <c r="BE638" i="3"/>
  <c r="Q638" i="3"/>
  <c r="BM638" i="3"/>
  <c r="BQ192" i="3"/>
  <c r="BE192" i="3"/>
  <c r="AO192" i="3"/>
  <c r="Y192" i="3"/>
  <c r="Q192" i="3"/>
  <c r="BM192" i="3"/>
  <c r="BQ637" i="3"/>
  <c r="BM637" i="3"/>
  <c r="Y637" i="3"/>
  <c r="BE637" i="3"/>
  <c r="Q637" i="3"/>
  <c r="BQ471" i="3"/>
  <c r="Y471" i="3"/>
  <c r="Q471" i="3"/>
  <c r="BM471" i="3"/>
  <c r="BE471" i="3"/>
  <c r="BQ436" i="3"/>
  <c r="Y436" i="3"/>
  <c r="Q436" i="3"/>
  <c r="BM436" i="3"/>
  <c r="BE436" i="3"/>
  <c r="BQ20" i="3"/>
  <c r="BM20" i="3"/>
  <c r="BQ185" i="3"/>
  <c r="BM185" i="3"/>
  <c r="Y185" i="3"/>
  <c r="BQ536" i="3"/>
  <c r="BM536" i="3"/>
  <c r="BE536" i="3"/>
  <c r="Y536" i="3"/>
  <c r="BQ438" i="3"/>
  <c r="BM438" i="3"/>
  <c r="BE438" i="3"/>
  <c r="Y438" i="3"/>
  <c r="BQ135" i="3"/>
  <c r="AW135" i="3"/>
  <c r="Y135" i="3"/>
  <c r="BQ676" i="3"/>
  <c r="AW676" i="3"/>
  <c r="Y676" i="3"/>
  <c r="BQ504" i="3"/>
  <c r="AW504" i="3"/>
  <c r="Y504" i="3"/>
  <c r="BQ385" i="3"/>
  <c r="AW385" i="3"/>
  <c r="Y385" i="3"/>
  <c r="BM385" i="3"/>
  <c r="BQ544" i="3"/>
  <c r="AW544" i="3"/>
  <c r="Y544" i="3"/>
  <c r="BM544" i="3"/>
  <c r="BQ200" i="3"/>
  <c r="Y200" i="3"/>
  <c r="BM200" i="3"/>
  <c r="AW200" i="3"/>
  <c r="BQ169" i="3"/>
  <c r="AW169" i="3"/>
  <c r="BE169" i="3"/>
  <c r="AG169" i="3"/>
  <c r="BM169" i="3"/>
  <c r="BQ565" i="3"/>
  <c r="AW565" i="3"/>
  <c r="BE565" i="3"/>
  <c r="AG565" i="3"/>
  <c r="AO565" i="3"/>
  <c r="Q565" i="3"/>
  <c r="BM565" i="3"/>
  <c r="BQ234" i="3"/>
  <c r="AW234" i="3"/>
  <c r="BE234" i="3"/>
  <c r="AG234" i="3"/>
  <c r="AO234" i="3"/>
  <c r="Q234" i="3"/>
  <c r="BM234" i="3"/>
  <c r="BQ113" i="3"/>
  <c r="BE113" i="3"/>
  <c r="AG113" i="3"/>
  <c r="AO113" i="3"/>
  <c r="Q113" i="3"/>
  <c r="AW113" i="3"/>
  <c r="BQ155" i="3"/>
  <c r="BM155" i="3"/>
  <c r="BE155" i="3"/>
  <c r="AG155" i="3"/>
  <c r="AO155" i="3"/>
  <c r="Q155" i="3"/>
  <c r="AW155" i="3"/>
  <c r="BQ210" i="3"/>
  <c r="BM210" i="3"/>
  <c r="AW210" i="3"/>
  <c r="BE210" i="3"/>
  <c r="Q210" i="3"/>
  <c r="AO210" i="3"/>
  <c r="BQ292" i="3"/>
  <c r="BE292" i="3"/>
  <c r="AO292" i="3"/>
  <c r="BM292" i="3"/>
  <c r="BO292" i="3"/>
  <c r="Q292" i="3"/>
  <c r="BQ63" i="3"/>
  <c r="BE63" i="3"/>
  <c r="BM63" i="3"/>
  <c r="AO63" i="3"/>
  <c r="Q63" i="3"/>
  <c r="BQ231" i="3"/>
  <c r="BM231" i="3"/>
  <c r="BE231" i="3"/>
  <c r="AO231" i="3"/>
  <c r="Q231" i="3"/>
  <c r="BQ587" i="3"/>
  <c r="BE587" i="3"/>
  <c r="BM587" i="3"/>
  <c r="AO587" i="3"/>
  <c r="AG587" i="3"/>
  <c r="Q587" i="3"/>
  <c r="BQ277" i="3"/>
  <c r="BM277" i="3"/>
  <c r="BE277" i="3"/>
  <c r="AW277" i="3"/>
  <c r="AO277" i="3"/>
  <c r="Q277" i="3"/>
  <c r="BQ668" i="3"/>
  <c r="BM668" i="3"/>
  <c r="BE668" i="3"/>
  <c r="AG668" i="3"/>
  <c r="AO668" i="3"/>
  <c r="Q668" i="3"/>
  <c r="BQ375" i="3"/>
  <c r="AW375" i="3"/>
  <c r="BE375" i="3"/>
  <c r="BM375" i="3"/>
  <c r="AO375" i="3"/>
  <c r="AG375" i="3"/>
  <c r="Q375" i="3"/>
  <c r="BQ476" i="3"/>
  <c r="AW476" i="3"/>
  <c r="BE476" i="3"/>
  <c r="AO476" i="3"/>
  <c r="AG476" i="3"/>
  <c r="BM476" i="3"/>
  <c r="BQ469" i="3"/>
  <c r="BE469" i="3"/>
  <c r="AO469" i="3"/>
  <c r="AG469" i="3"/>
  <c r="AW469" i="3"/>
  <c r="BM469" i="3"/>
  <c r="Q469" i="3"/>
  <c r="BQ434" i="3"/>
  <c r="BE434" i="3"/>
  <c r="AO434" i="3"/>
  <c r="AG434" i="3"/>
  <c r="AW434" i="3"/>
  <c r="BM434" i="3"/>
  <c r="Q434" i="3"/>
  <c r="BQ495" i="3"/>
  <c r="BM495" i="3"/>
  <c r="BE495" i="3"/>
  <c r="AG495" i="3"/>
  <c r="AO495" i="3"/>
  <c r="Q495" i="3"/>
  <c r="BQ404" i="3"/>
  <c r="BM404" i="3"/>
  <c r="BE404" i="3"/>
  <c r="AO404" i="3"/>
  <c r="AW404" i="3"/>
  <c r="Q404" i="3"/>
  <c r="BQ608" i="3"/>
  <c r="BM608" i="3"/>
  <c r="BE608" i="3"/>
  <c r="Q608" i="3"/>
  <c r="AW608" i="3"/>
  <c r="BQ649" i="3"/>
  <c r="BE649" i="3"/>
  <c r="AW649" i="3"/>
  <c r="BM649" i="3"/>
  <c r="Q649" i="3"/>
  <c r="BQ645" i="3"/>
  <c r="BE645" i="3"/>
  <c r="AG645" i="3"/>
  <c r="AO645" i="3"/>
  <c r="BM645" i="3"/>
  <c r="Q645" i="3"/>
  <c r="AW645" i="3"/>
  <c r="BQ251" i="3"/>
  <c r="BE251" i="3"/>
  <c r="AG251" i="3"/>
  <c r="AW251" i="3"/>
  <c r="BM251" i="3"/>
  <c r="BO251" i="3"/>
  <c r="Q251" i="3"/>
  <c r="BQ191" i="3"/>
  <c r="BE191" i="3"/>
  <c r="AG191" i="3"/>
  <c r="BM191" i="3"/>
  <c r="AO191" i="3"/>
  <c r="AQ191" i="3"/>
  <c r="Q191" i="3"/>
  <c r="AW191" i="3"/>
  <c r="BQ594" i="3"/>
  <c r="BE594" i="3"/>
  <c r="AG594" i="3"/>
  <c r="AW594" i="3"/>
  <c r="BM594" i="3"/>
  <c r="BO594" i="3"/>
  <c r="BQ343" i="3"/>
  <c r="BE343" i="3"/>
  <c r="AG343" i="3"/>
  <c r="Q343" i="3"/>
  <c r="BM343" i="3"/>
  <c r="AO343" i="3"/>
  <c r="AQ343" i="3"/>
  <c r="AW343" i="3"/>
  <c r="BQ333" i="3"/>
  <c r="BE333" i="3"/>
  <c r="AW333" i="3"/>
  <c r="Y333" i="3"/>
  <c r="AG333" i="3"/>
  <c r="BM333" i="3"/>
  <c r="BO333" i="3"/>
  <c r="Q333" i="3"/>
  <c r="BQ243" i="3"/>
  <c r="BE243" i="3"/>
  <c r="AG243" i="3"/>
  <c r="BM243" i="3"/>
  <c r="AO243" i="3"/>
  <c r="Q243" i="3"/>
  <c r="AW243" i="3"/>
  <c r="BQ237" i="3"/>
  <c r="BE237" i="3"/>
  <c r="AG237" i="3"/>
  <c r="Q237" i="3"/>
  <c r="AW237" i="3"/>
  <c r="Y237" i="3"/>
  <c r="BM237" i="3"/>
  <c r="BO237" i="3"/>
  <c r="BQ419" i="3"/>
  <c r="BE419" i="3"/>
  <c r="AG419" i="3"/>
  <c r="Y419" i="3"/>
  <c r="Q419" i="3"/>
  <c r="BM419" i="3"/>
  <c r="BO419" i="3"/>
  <c r="AO419" i="3"/>
  <c r="AW419" i="3"/>
  <c r="BQ149" i="3"/>
  <c r="BE149" i="3"/>
  <c r="AG149" i="3"/>
  <c r="BM149" i="3"/>
  <c r="BQ163" i="3"/>
  <c r="BE163" i="3"/>
  <c r="AG163" i="3"/>
  <c r="BQ153" i="3"/>
  <c r="BM153" i="3"/>
  <c r="BE153" i="3"/>
  <c r="AG153" i="3"/>
  <c r="Q153" i="3"/>
  <c r="BQ586" i="3"/>
  <c r="BM586" i="3"/>
  <c r="BE586" i="3"/>
  <c r="AG586" i="3"/>
  <c r="Q586" i="3"/>
  <c r="BQ557" i="3"/>
  <c r="BM557" i="3"/>
  <c r="BE557" i="3"/>
  <c r="AG557" i="3"/>
  <c r="Q557" i="3"/>
  <c r="BQ425" i="3"/>
  <c r="BM425" i="3"/>
  <c r="AW425" i="3"/>
  <c r="AO425" i="3"/>
  <c r="BQ561" i="3"/>
  <c r="BM561" i="3"/>
  <c r="AW561" i="3"/>
  <c r="AO561" i="3"/>
  <c r="BQ73" i="3"/>
  <c r="BM73" i="3"/>
  <c r="AW73" i="3"/>
  <c r="AO73" i="3"/>
  <c r="BQ552" i="3"/>
  <c r="BM552" i="3"/>
  <c r="AO552" i="3"/>
  <c r="BE552" i="3"/>
  <c r="BQ506" i="3"/>
  <c r="Q506" i="3"/>
  <c r="BE506" i="3"/>
  <c r="BM506" i="3"/>
  <c r="BQ381" i="3"/>
  <c r="Q381" i="3"/>
  <c r="BE381" i="3"/>
  <c r="BM381" i="3"/>
  <c r="BQ49" i="3"/>
  <c r="AW49" i="3"/>
  <c r="AG49" i="3"/>
  <c r="Q49" i="3"/>
  <c r="BE49" i="3"/>
  <c r="BM49" i="3"/>
  <c r="BQ338" i="3"/>
  <c r="AW338" i="3"/>
  <c r="BE338" i="3"/>
  <c r="BM338" i="3"/>
  <c r="BQ91" i="3"/>
  <c r="AW91" i="3"/>
  <c r="AG91" i="3"/>
  <c r="BE91" i="3"/>
  <c r="BM91" i="3"/>
  <c r="BQ366" i="3"/>
  <c r="AG366" i="3"/>
  <c r="BM366" i="3"/>
  <c r="Q366" i="3"/>
  <c r="BE366" i="3"/>
  <c r="BQ245" i="3"/>
  <c r="BM245" i="3"/>
  <c r="Q245" i="3"/>
  <c r="BE245" i="3"/>
  <c r="BQ95" i="3"/>
  <c r="BM95" i="3"/>
  <c r="AO95" i="3"/>
  <c r="AG95" i="3"/>
  <c r="Q95" i="3"/>
  <c r="BE95" i="3"/>
  <c r="BQ503" i="3"/>
  <c r="BM503" i="3"/>
  <c r="AW503" i="3"/>
  <c r="AO503" i="3"/>
  <c r="AG503" i="3"/>
  <c r="Q503" i="3"/>
  <c r="BE503" i="3"/>
  <c r="BQ374" i="3"/>
  <c r="BM374" i="3"/>
  <c r="AW374" i="3"/>
  <c r="AO374" i="3"/>
  <c r="AG374" i="3"/>
  <c r="Q374" i="3"/>
  <c r="BE374" i="3"/>
  <c r="BQ667" i="3"/>
  <c r="BM667" i="3"/>
  <c r="AW667" i="3"/>
  <c r="AO667" i="3"/>
  <c r="AG667" i="3"/>
  <c r="BE667" i="3"/>
  <c r="Q667" i="3"/>
  <c r="BQ663" i="3"/>
  <c r="BM663" i="3"/>
  <c r="AW663" i="3"/>
  <c r="AO663" i="3"/>
  <c r="AG663" i="3"/>
  <c r="BE663" i="3"/>
  <c r="Q663" i="3"/>
  <c r="BQ132" i="3"/>
  <c r="AW132" i="3"/>
  <c r="AO132" i="3"/>
  <c r="AG132" i="3"/>
  <c r="BM132" i="3"/>
  <c r="BQ604" i="3"/>
  <c r="BM604" i="3"/>
  <c r="AW604" i="3"/>
  <c r="AO604" i="3"/>
  <c r="Y604" i="3"/>
  <c r="BQ448" i="3"/>
  <c r="AW448" i="3"/>
  <c r="AO448" i="3"/>
  <c r="BM448" i="3"/>
  <c r="BQ230" i="3"/>
  <c r="BM230" i="3"/>
  <c r="AO230" i="3"/>
  <c r="AG230" i="3"/>
  <c r="Y230" i="3"/>
  <c r="BQ48" i="3"/>
  <c r="BM48" i="3"/>
  <c r="AW48" i="3"/>
  <c r="AO48" i="3"/>
  <c r="AG48" i="3"/>
  <c r="Y48" i="3"/>
  <c r="BQ367" i="3"/>
  <c r="BM367" i="3"/>
  <c r="AW367" i="3"/>
  <c r="AO367" i="3"/>
  <c r="AQ367" i="3"/>
  <c r="Y367" i="3"/>
  <c r="AG367" i="3"/>
  <c r="Q367" i="3"/>
  <c r="BQ648" i="3"/>
  <c r="BM648" i="3"/>
  <c r="BO648" i="3"/>
  <c r="AW648" i="3"/>
  <c r="BE648" i="3"/>
  <c r="AO648" i="3"/>
  <c r="AQ648" i="3"/>
  <c r="AG648" i="3"/>
  <c r="BQ255" i="3"/>
  <c r="AW255" i="3"/>
  <c r="BM255" i="3"/>
  <c r="BO255" i="3"/>
  <c r="AO255" i="3"/>
  <c r="Y255" i="3"/>
  <c r="BE255" i="3"/>
  <c r="AG255" i="3"/>
  <c r="BQ426" i="3"/>
  <c r="BM426" i="3"/>
  <c r="BO426" i="3"/>
  <c r="AW426" i="3"/>
  <c r="AO426" i="3"/>
  <c r="AQ426" i="3"/>
  <c r="Y426" i="3"/>
  <c r="BE426" i="3"/>
  <c r="BQ187" i="3"/>
  <c r="AW187" i="3"/>
  <c r="BM187" i="3"/>
  <c r="BO187" i="3"/>
  <c r="AO187" i="3"/>
  <c r="AQ187" i="3"/>
  <c r="BE187" i="3"/>
  <c r="Y187" i="3"/>
  <c r="BQ477" i="3"/>
  <c r="BM477" i="3"/>
  <c r="BO477" i="3"/>
  <c r="AW477" i="3"/>
  <c r="AO477" i="3"/>
  <c r="AQ477" i="3"/>
  <c r="BE477" i="3"/>
  <c r="AG477" i="3"/>
  <c r="Y477" i="3"/>
  <c r="BQ602" i="3"/>
  <c r="BM602" i="3"/>
  <c r="BO602" i="3"/>
  <c r="AW602" i="3"/>
  <c r="AO602" i="3"/>
  <c r="AG602" i="3"/>
  <c r="BE602" i="3"/>
  <c r="BQ322" i="3"/>
  <c r="BM322" i="3"/>
  <c r="BO322" i="3"/>
  <c r="AW322" i="3"/>
  <c r="BE322" i="3"/>
  <c r="AG322" i="3"/>
  <c r="BQ517" i="3"/>
  <c r="AW517" i="3"/>
  <c r="BM517" i="3"/>
  <c r="BO517" i="3"/>
  <c r="AO517" i="3"/>
  <c r="Y517" i="3"/>
  <c r="BQ109" i="3"/>
  <c r="AW109" i="3"/>
  <c r="AO109" i="3"/>
  <c r="Q109" i="3"/>
  <c r="Y109" i="3"/>
  <c r="AG109" i="3"/>
  <c r="BQ332" i="3"/>
  <c r="AW332" i="3"/>
  <c r="AO332" i="3"/>
  <c r="AQ332" i="3"/>
  <c r="Q332" i="3"/>
  <c r="Y332" i="3"/>
  <c r="BQ433" i="3"/>
  <c r="BE433" i="3"/>
  <c r="BM433" i="3"/>
  <c r="BQ445" i="3"/>
  <c r="BE445" i="3"/>
  <c r="Y445" i="3"/>
  <c r="AG445" i="3"/>
  <c r="BM445" i="3"/>
  <c r="BQ391" i="3"/>
  <c r="BE391" i="3"/>
  <c r="Y391" i="3"/>
  <c r="AG391" i="3"/>
  <c r="BM391" i="3"/>
  <c r="BQ123" i="3"/>
  <c r="BE123" i="3"/>
  <c r="AG123" i="3"/>
  <c r="Y123" i="3"/>
  <c r="BM123" i="3"/>
  <c r="BQ227" i="3"/>
  <c r="Y227" i="3"/>
  <c r="AG227" i="3"/>
  <c r="BM227" i="3"/>
  <c r="BQ34" i="3"/>
  <c r="BM34" i="3"/>
  <c r="AG34" i="3"/>
  <c r="BQ51" i="3"/>
  <c r="BM51" i="3"/>
  <c r="BQ56" i="3"/>
  <c r="BM56" i="3"/>
  <c r="Y56" i="3"/>
  <c r="BQ363" i="3"/>
  <c r="BM363" i="3"/>
  <c r="BQ379" i="3"/>
  <c r="AW379" i="3"/>
  <c r="BM379" i="3"/>
  <c r="BQ116" i="3"/>
  <c r="BE116" i="3"/>
  <c r="AW116" i="3"/>
  <c r="AG116" i="3"/>
  <c r="Y116" i="3"/>
  <c r="BM116" i="3"/>
  <c r="BQ31" i="3"/>
  <c r="BE31" i="3"/>
  <c r="AG31" i="3"/>
  <c r="Y31" i="3"/>
  <c r="BM31" i="3"/>
  <c r="BQ76" i="3"/>
  <c r="BE76" i="3"/>
  <c r="AG76" i="3"/>
  <c r="AW76" i="3"/>
  <c r="BM76" i="3"/>
  <c r="BQ502" i="3"/>
  <c r="BE502" i="3"/>
  <c r="BM502" i="3"/>
  <c r="Y502" i="3"/>
  <c r="AW502" i="3"/>
  <c r="BQ666" i="3"/>
  <c r="BE666" i="3"/>
  <c r="AW666" i="3"/>
  <c r="Y666" i="3"/>
  <c r="BM666" i="3"/>
  <c r="BQ662" i="3"/>
  <c r="BE662" i="3"/>
  <c r="Y662" i="3"/>
  <c r="BM662" i="3"/>
  <c r="AO662" i="3"/>
  <c r="BQ377" i="3"/>
  <c r="BE377" i="3"/>
  <c r="AO377" i="3"/>
  <c r="BM377" i="3"/>
  <c r="BQ278" i="3"/>
  <c r="BE278" i="3"/>
  <c r="AO278" i="3"/>
  <c r="Q278" i="3"/>
  <c r="BM278" i="3"/>
  <c r="BQ407" i="3"/>
  <c r="BE407" i="3"/>
  <c r="AO407" i="3"/>
  <c r="Q407" i="3"/>
  <c r="BM407" i="3"/>
  <c r="BQ443" i="3"/>
  <c r="BE443" i="3"/>
  <c r="AO443" i="3"/>
  <c r="BM443" i="3"/>
  <c r="BQ376" i="3"/>
  <c r="AW376" i="3"/>
  <c r="BE376" i="3"/>
  <c r="Q376" i="3"/>
  <c r="AO376" i="3"/>
  <c r="BM376" i="3"/>
  <c r="BQ563" i="3"/>
  <c r="BE563" i="3"/>
  <c r="BQ647" i="3"/>
  <c r="BM647" i="3"/>
  <c r="BQ431" i="3"/>
  <c r="BM431" i="3"/>
  <c r="AO431" i="3"/>
  <c r="AQ431" i="3"/>
  <c r="BQ246" i="3"/>
  <c r="BM246" i="3"/>
  <c r="BO246" i="3"/>
  <c r="AW246" i="3"/>
  <c r="Q246" i="3"/>
  <c r="BQ350" i="3"/>
  <c r="BM350" i="3"/>
  <c r="BO350" i="3"/>
  <c r="AW350" i="3"/>
  <c r="Q350" i="3"/>
  <c r="BQ639" i="3"/>
  <c r="BM639" i="3"/>
  <c r="Q639" i="3"/>
  <c r="AW639" i="3"/>
  <c r="BQ619" i="3"/>
  <c r="BM619" i="3"/>
  <c r="BO619" i="3"/>
  <c r="AW619" i="3"/>
  <c r="Q619" i="3"/>
  <c r="BQ203" i="3"/>
  <c r="BM203" i="3"/>
  <c r="Q203" i="3"/>
  <c r="AW203" i="3"/>
  <c r="BE203" i="3"/>
  <c r="BQ325" i="3"/>
  <c r="BM325" i="3"/>
  <c r="BO325" i="3"/>
  <c r="AW325" i="3"/>
  <c r="Q325" i="3"/>
  <c r="BE325" i="3"/>
  <c r="BQ451" i="3"/>
  <c r="BM451" i="3"/>
  <c r="AW451" i="3"/>
  <c r="BE451" i="3"/>
  <c r="Q451" i="3"/>
  <c r="BQ341" i="3"/>
  <c r="BM341" i="3"/>
  <c r="BO341" i="3"/>
  <c r="BE341" i="3"/>
  <c r="AW341" i="3"/>
  <c r="Q341" i="3"/>
  <c r="BO189" i="3"/>
  <c r="BE214" i="3"/>
  <c r="BE592" i="3"/>
  <c r="Y243" i="3"/>
  <c r="Q56" i="3"/>
  <c r="Q650" i="3"/>
  <c r="AO251" i="3"/>
  <c r="AQ251" i="3"/>
  <c r="Q648" i="3"/>
  <c r="AG426" i="3"/>
  <c r="AG332" i="3"/>
  <c r="Q561" i="3"/>
  <c r="AT324" i="3"/>
  <c r="BJ324" i="3"/>
  <c r="BM208" i="3"/>
  <c r="BM309" i="3"/>
  <c r="BO656" i="3"/>
  <c r="BK268" i="3"/>
  <c r="I268" i="3"/>
  <c r="BK512" i="3"/>
  <c r="I512" i="3"/>
  <c r="BK496" i="3"/>
  <c r="I496" i="3"/>
  <c r="BK117" i="3"/>
  <c r="I117" i="3"/>
  <c r="BK347" i="3"/>
  <c r="I347" i="3"/>
  <c r="BK212" i="3"/>
  <c r="I212" i="3"/>
  <c r="BK90" i="3"/>
  <c r="I90" i="3"/>
  <c r="BK79" i="3"/>
  <c r="I79" i="3"/>
  <c r="BK238" i="3"/>
  <c r="I238" i="3"/>
  <c r="BK204" i="3"/>
  <c r="I204" i="3"/>
  <c r="BK334" i="3"/>
  <c r="I334" i="3"/>
  <c r="BK384" i="3"/>
  <c r="I384" i="3"/>
  <c r="BK453" i="3"/>
  <c r="I453" i="3"/>
  <c r="BK316" i="3"/>
  <c r="I316" i="3"/>
  <c r="BK302" i="3"/>
  <c r="I302" i="3"/>
  <c r="BK461" i="3"/>
  <c r="I461" i="3"/>
  <c r="BK303" i="3"/>
  <c r="I303" i="3"/>
  <c r="BK355" i="3"/>
  <c r="I355" i="3"/>
  <c r="BK654" i="3"/>
  <c r="I654" i="3"/>
  <c r="BK75" i="3"/>
  <c r="I75" i="3"/>
  <c r="BK592" i="3"/>
  <c r="I592" i="3"/>
  <c r="BK474" i="3"/>
  <c r="I474" i="3"/>
  <c r="BK179" i="3"/>
  <c r="I179" i="3"/>
  <c r="BK618" i="3"/>
  <c r="I618" i="3"/>
  <c r="BK492" i="3"/>
  <c r="I492" i="3"/>
  <c r="BK386" i="3"/>
  <c r="I386" i="3"/>
  <c r="BK243" i="3"/>
  <c r="I243" i="3"/>
  <c r="BK46" i="3"/>
  <c r="I46" i="3"/>
  <c r="BK126" i="3"/>
  <c r="I126" i="3"/>
  <c r="BK637" i="3"/>
  <c r="I637" i="3"/>
  <c r="BK413" i="3"/>
  <c r="I413" i="3"/>
  <c r="BK307" i="3"/>
  <c r="I307" i="3"/>
  <c r="BK196" i="3"/>
  <c r="I196" i="3"/>
  <c r="BK100" i="3"/>
  <c r="I100" i="3"/>
  <c r="BK84" i="3"/>
  <c r="I84" i="3"/>
  <c r="BK627" i="3"/>
  <c r="I627" i="3"/>
  <c r="BK87" i="3"/>
  <c r="I87" i="3"/>
  <c r="BK129" i="3"/>
  <c r="I129" i="3"/>
  <c r="BK419" i="3"/>
  <c r="I419" i="3"/>
  <c r="BK558" i="3"/>
  <c r="I558" i="3"/>
  <c r="BK416" i="3"/>
  <c r="I416" i="3"/>
  <c r="BK533" i="3"/>
  <c r="I533" i="3"/>
  <c r="BK237" i="3"/>
  <c r="I237" i="3"/>
  <c r="BK165" i="3"/>
  <c r="I165" i="3"/>
  <c r="BK310" i="3"/>
  <c r="I310" i="3"/>
  <c r="BK387" i="3"/>
  <c r="I387" i="3"/>
  <c r="BK203" i="3"/>
  <c r="I203" i="3"/>
  <c r="BK524" i="3"/>
  <c r="I524" i="3"/>
  <c r="BK421" i="3"/>
  <c r="I421" i="3"/>
  <c r="BK407" i="3"/>
  <c r="I407" i="3"/>
  <c r="BK264" i="3"/>
  <c r="I264" i="3"/>
  <c r="BK376" i="3"/>
  <c r="I376" i="3"/>
  <c r="BK448" i="3"/>
  <c r="I448" i="3"/>
  <c r="BK515" i="3"/>
  <c r="I515" i="3"/>
  <c r="BK581" i="3"/>
  <c r="I581" i="3"/>
  <c r="BK527" i="3"/>
  <c r="I527" i="3"/>
  <c r="BK278" i="3"/>
  <c r="I278" i="3"/>
  <c r="BK659" i="3"/>
  <c r="I659" i="3"/>
  <c r="BK511" i="3"/>
  <c r="I511" i="3"/>
  <c r="BK367" i="3"/>
  <c r="I367" i="3"/>
  <c r="BK530" i="3"/>
  <c r="I530" i="3"/>
  <c r="BK232" i="3"/>
  <c r="I232" i="3"/>
  <c r="BK657" i="3"/>
  <c r="I657" i="3"/>
  <c r="BK662" i="3"/>
  <c r="I662" i="3"/>
  <c r="BK392" i="3"/>
  <c r="I392" i="3"/>
  <c r="BK393" i="3"/>
  <c r="I393" i="3"/>
  <c r="BK290" i="3"/>
  <c r="I290" i="3"/>
  <c r="BK446" i="3"/>
  <c r="I446" i="3"/>
  <c r="BK564" i="3"/>
  <c r="I564" i="3"/>
  <c r="BK406" i="3"/>
  <c r="I406" i="3"/>
  <c r="BK138" i="3"/>
  <c r="I138" i="3"/>
  <c r="BK532" i="3"/>
  <c r="I532" i="3"/>
  <c r="BK236" i="3"/>
  <c r="I236" i="3"/>
  <c r="BK486" i="3"/>
  <c r="I486" i="3"/>
  <c r="BK666" i="3"/>
  <c r="I666" i="3"/>
  <c r="BK353" i="3"/>
  <c r="I353" i="3"/>
  <c r="BK94" i="3"/>
  <c r="I94" i="3"/>
  <c r="BK116" i="3"/>
  <c r="I116" i="3"/>
  <c r="BK103" i="3"/>
  <c r="I103" i="3"/>
  <c r="BK447" i="3"/>
  <c r="I447" i="3"/>
  <c r="BK157" i="3"/>
  <c r="I157" i="3"/>
  <c r="BK113" i="3"/>
  <c r="I113" i="3"/>
  <c r="BK381" i="3"/>
  <c r="I381" i="3"/>
  <c r="BK97" i="3"/>
  <c r="I97" i="3"/>
  <c r="BK112" i="3"/>
  <c r="I112" i="3"/>
  <c r="BK338" i="3"/>
  <c r="I338" i="3"/>
  <c r="BK159" i="3"/>
  <c r="I159" i="3"/>
  <c r="BK506" i="3"/>
  <c r="I506" i="3"/>
  <c r="BK223" i="3"/>
  <c r="I223" i="3"/>
  <c r="BK483" i="3"/>
  <c r="I483" i="3"/>
  <c r="BK101" i="3"/>
  <c r="I101" i="3"/>
  <c r="BK173" i="3"/>
  <c r="I173" i="3"/>
  <c r="BK458" i="3"/>
  <c r="I458" i="3"/>
  <c r="BK565" i="3"/>
  <c r="I565" i="3"/>
  <c r="BK123" i="3"/>
  <c r="I123" i="3"/>
  <c r="BK535" i="3"/>
  <c r="I535" i="3"/>
  <c r="BK206" i="3"/>
  <c r="I206" i="3"/>
  <c r="BK479" i="3"/>
  <c r="I479" i="3"/>
  <c r="BK488" i="3"/>
  <c r="I488" i="3"/>
  <c r="BK672" i="3"/>
  <c r="I672" i="3"/>
  <c r="BK617" i="3"/>
  <c r="I617" i="3"/>
  <c r="BK200" i="3"/>
  <c r="I200" i="3"/>
  <c r="BK520" i="3"/>
  <c r="I520" i="3"/>
  <c r="BK671" i="3"/>
  <c r="I671" i="3"/>
  <c r="BK622" i="3"/>
  <c r="I622" i="3"/>
  <c r="BK542" i="3"/>
  <c r="I542" i="3"/>
  <c r="BK226" i="3"/>
  <c r="I226" i="3"/>
  <c r="BK600" i="3"/>
  <c r="I600" i="3"/>
  <c r="BK106" i="3"/>
  <c r="I106" i="3"/>
  <c r="BK572" i="3"/>
  <c r="I572" i="3"/>
  <c r="BK522" i="3"/>
  <c r="I522" i="3"/>
  <c r="BK484" i="3"/>
  <c r="I484" i="3"/>
  <c r="BK253" i="3"/>
  <c r="I253" i="3"/>
  <c r="BK118" i="3"/>
  <c r="I118" i="3"/>
  <c r="BK265" i="3"/>
  <c r="I265" i="3"/>
  <c r="BK345" i="3"/>
  <c r="I345" i="3"/>
  <c r="BK7" i="3"/>
  <c r="I7" i="3"/>
  <c r="BK489" i="3"/>
  <c r="I489" i="3"/>
  <c r="BK560" i="3"/>
  <c r="I560" i="3"/>
  <c r="BK74" i="3"/>
  <c r="I74" i="3"/>
  <c r="BK64" i="3"/>
  <c r="I64" i="3"/>
  <c r="BK580" i="3"/>
  <c r="I580" i="3"/>
  <c r="BK437" i="3"/>
  <c r="I437" i="3"/>
  <c r="BK218" i="3"/>
  <c r="I218" i="3"/>
  <c r="BK43" i="3"/>
  <c r="I43" i="3"/>
  <c r="BK93" i="3"/>
  <c r="I93" i="3"/>
  <c r="BK359" i="3"/>
  <c r="I359" i="3"/>
  <c r="BK228" i="3"/>
  <c r="I228" i="3"/>
  <c r="BK408" i="3"/>
  <c r="I408" i="3"/>
  <c r="BK85" i="3"/>
  <c r="I85" i="3"/>
  <c r="BK114" i="3"/>
  <c r="I114" i="3"/>
  <c r="BK161" i="3"/>
  <c r="I161" i="3"/>
  <c r="BK147" i="3"/>
  <c r="I147" i="3"/>
  <c r="BK188" i="3"/>
  <c r="I188" i="3"/>
  <c r="BK289" i="3"/>
  <c r="I289" i="3"/>
  <c r="BK553" i="3"/>
  <c r="I553" i="3"/>
  <c r="BK34" i="3"/>
  <c r="I34" i="3"/>
  <c r="BK51" i="3"/>
  <c r="I51" i="3"/>
  <c r="BK56" i="3"/>
  <c r="I56" i="3"/>
  <c r="BK363" i="3"/>
  <c r="I363" i="3"/>
  <c r="BK227" i="3"/>
  <c r="I227" i="3"/>
  <c r="BK89" i="3"/>
  <c r="I89" i="3"/>
  <c r="BK613" i="3"/>
  <c r="I613" i="3"/>
  <c r="BK59" i="3"/>
  <c r="I59" i="3"/>
  <c r="BK230" i="3"/>
  <c r="I230" i="3"/>
  <c r="BK48" i="3"/>
  <c r="I48" i="3"/>
  <c r="BK242" i="3"/>
  <c r="I242" i="3"/>
  <c r="BK286" i="3"/>
  <c r="I286" i="3"/>
  <c r="BK498" i="3"/>
  <c r="I498" i="3"/>
  <c r="BK279" i="3"/>
  <c r="I279" i="3"/>
  <c r="BK645" i="3"/>
  <c r="I645" i="3"/>
  <c r="BK251" i="3"/>
  <c r="I251" i="3"/>
  <c r="BK191" i="3"/>
  <c r="I191" i="3"/>
  <c r="BK594" i="3"/>
  <c r="I594" i="3"/>
  <c r="BK343" i="3"/>
  <c r="I343" i="3"/>
  <c r="BK333" i="3"/>
  <c r="I333" i="3"/>
  <c r="BK472" i="3"/>
  <c r="I472" i="3"/>
  <c r="BK341" i="3"/>
  <c r="I341" i="3"/>
  <c r="BK110" i="3"/>
  <c r="I110" i="3"/>
  <c r="BK410" i="3"/>
  <c r="I410" i="3"/>
  <c r="BK549" i="3"/>
  <c r="I549" i="3"/>
  <c r="BK109" i="3"/>
  <c r="I109" i="3"/>
  <c r="BK107" i="3"/>
  <c r="I107" i="3"/>
  <c r="BK510" i="3"/>
  <c r="I510" i="3"/>
  <c r="BK318" i="3"/>
  <c r="I318" i="3"/>
  <c r="BK570" i="3"/>
  <c r="I570" i="3"/>
  <c r="BK518" i="3"/>
  <c r="I518" i="3"/>
  <c r="BK649" i="3"/>
  <c r="I649" i="3"/>
  <c r="BK559" i="3"/>
  <c r="I559" i="3"/>
  <c r="BK192" i="3"/>
  <c r="I192" i="3"/>
  <c r="BK32" i="3"/>
  <c r="I32" i="3"/>
  <c r="BK470" i="3"/>
  <c r="I470" i="3"/>
  <c r="BK396" i="3"/>
  <c r="I396" i="3"/>
  <c r="BK563" i="3"/>
  <c r="I563" i="3"/>
  <c r="BK213" i="3"/>
  <c r="I213" i="3"/>
  <c r="BK202" i="3"/>
  <c r="I202" i="3"/>
  <c r="BK306" i="3"/>
  <c r="I306" i="3"/>
  <c r="BK295" i="3"/>
  <c r="I295" i="3"/>
  <c r="BK468" i="3"/>
  <c r="I468" i="3"/>
  <c r="BK490" i="3"/>
  <c r="I490" i="3"/>
  <c r="BK531" i="3"/>
  <c r="I531" i="3"/>
  <c r="BK298" i="3"/>
  <c r="I298" i="3"/>
  <c r="BK328" i="3"/>
  <c r="I328" i="3"/>
  <c r="BK540" i="3"/>
  <c r="I540" i="3"/>
  <c r="BK368" i="3"/>
  <c r="I368" i="3"/>
  <c r="BK369" i="3"/>
  <c r="I369" i="3"/>
  <c r="BK605" i="3"/>
  <c r="I605" i="3"/>
  <c r="BK62" i="3"/>
  <c r="I62" i="3"/>
  <c r="BK424" i="3"/>
  <c r="I424" i="3"/>
  <c r="BK215" i="3"/>
  <c r="I215" i="3"/>
  <c r="BK61" i="3"/>
  <c r="I61" i="3"/>
  <c r="BK499" i="3"/>
  <c r="I499" i="3"/>
  <c r="BK620" i="3"/>
  <c r="I620" i="3"/>
  <c r="BK326" i="3"/>
  <c r="I326" i="3"/>
  <c r="BK277" i="3"/>
  <c r="I277" i="3"/>
  <c r="BK263" i="3"/>
  <c r="I263" i="3"/>
  <c r="BK177" i="3"/>
  <c r="I177" i="3"/>
  <c r="BK47" i="3"/>
  <c r="I47" i="3"/>
  <c r="BK166" i="3"/>
  <c r="I166" i="3"/>
  <c r="BK31" i="3"/>
  <c r="I31" i="3"/>
  <c r="BK35" i="3"/>
  <c r="I35" i="3"/>
  <c r="BK466" i="3"/>
  <c r="I466" i="3"/>
  <c r="BK420" i="3"/>
  <c r="I420" i="3"/>
  <c r="BK98" i="3"/>
  <c r="I98" i="3"/>
  <c r="BK152" i="3"/>
  <c r="I152" i="3"/>
  <c r="BK467" i="3"/>
  <c r="I467" i="3"/>
  <c r="BK70" i="3"/>
  <c r="I70" i="3"/>
  <c r="BK197" i="3"/>
  <c r="I197" i="3"/>
  <c r="BK670" i="3"/>
  <c r="I670" i="3"/>
  <c r="BK432" i="3"/>
  <c r="I432" i="3"/>
  <c r="BK292" i="3"/>
  <c r="I292" i="3"/>
  <c r="BK220" i="3"/>
  <c r="I220" i="3"/>
  <c r="BK26" i="3"/>
  <c r="I26" i="3"/>
  <c r="BK102" i="3"/>
  <c r="I102" i="3"/>
  <c r="BK178" i="3"/>
  <c r="I178" i="3"/>
  <c r="BK427" i="3"/>
  <c r="I427" i="3"/>
  <c r="BK221" i="3"/>
  <c r="I221" i="3"/>
  <c r="BK234" i="3"/>
  <c r="I234" i="3"/>
  <c r="BK405" i="3"/>
  <c r="I405" i="3"/>
  <c r="BK284" i="3"/>
  <c r="I284" i="3"/>
  <c r="BK544" i="3"/>
  <c r="I544" i="3"/>
  <c r="BK385" i="3"/>
  <c r="I385" i="3"/>
  <c r="BK194" i="3"/>
  <c r="I194" i="3"/>
  <c r="BK312" i="3"/>
  <c r="I312" i="3"/>
  <c r="BK378" i="3"/>
  <c r="I378" i="3"/>
  <c r="BK301" i="3"/>
  <c r="I301" i="3"/>
  <c r="BK288" i="3"/>
  <c r="I288" i="3"/>
  <c r="BK391" i="3"/>
  <c r="I391" i="3"/>
  <c r="BK445" i="3"/>
  <c r="I445" i="3"/>
  <c r="BK673" i="3"/>
  <c r="I673" i="3"/>
  <c r="BK52" i="3"/>
  <c r="I52" i="3"/>
  <c r="BK676" i="3"/>
  <c r="I676" i="3"/>
  <c r="BK181" i="3"/>
  <c r="I181" i="3"/>
  <c r="BK247" i="3"/>
  <c r="I247" i="3"/>
  <c r="BK623" i="3"/>
  <c r="I623" i="3"/>
  <c r="BK674" i="3"/>
  <c r="I674" i="3"/>
  <c r="BK423" i="3"/>
  <c r="I423" i="3"/>
  <c r="BK135" i="3"/>
  <c r="I135" i="3"/>
  <c r="BK541" i="3"/>
  <c r="I541" i="3"/>
  <c r="BK319" i="3"/>
  <c r="I319" i="3"/>
  <c r="BK205" i="3"/>
  <c r="I205" i="3"/>
  <c r="BK39" i="3"/>
  <c r="I39" i="3"/>
  <c r="BK509" i="3"/>
  <c r="I509" i="3"/>
  <c r="BK154" i="3"/>
  <c r="I154" i="3"/>
  <c r="BK158" i="3"/>
  <c r="I158" i="3"/>
  <c r="BK20" i="3"/>
  <c r="I20" i="3"/>
  <c r="BK259" i="3"/>
  <c r="I259" i="3"/>
  <c r="BK121" i="3"/>
  <c r="I121" i="3"/>
  <c r="BK176" i="3"/>
  <c r="I176" i="3"/>
  <c r="BK383" i="3"/>
  <c r="I383" i="3"/>
  <c r="BK216" i="3"/>
  <c r="I216" i="3"/>
  <c r="BK15" i="3"/>
  <c r="I15" i="3"/>
  <c r="BK590" i="3"/>
  <c r="I590" i="3"/>
  <c r="BK324" i="3"/>
  <c r="I324" i="3"/>
  <c r="BK398" i="3"/>
  <c r="I398" i="3"/>
  <c r="BK554" i="3"/>
  <c r="I554" i="3"/>
  <c r="BK636" i="3"/>
  <c r="I636" i="3"/>
  <c r="BK142" i="3"/>
  <c r="I142" i="3"/>
  <c r="BK516" i="3"/>
  <c r="I516" i="3"/>
  <c r="BK390" i="3"/>
  <c r="I390" i="3"/>
  <c r="BK464" i="3"/>
  <c r="I464" i="3"/>
  <c r="BK60" i="3"/>
  <c r="I60" i="3"/>
  <c r="BK96" i="3"/>
  <c r="I96" i="3"/>
  <c r="BK357" i="3"/>
  <c r="I357" i="3"/>
  <c r="BK429" i="3"/>
  <c r="I429" i="3"/>
  <c r="BK442" i="3"/>
  <c r="I442" i="3"/>
  <c r="BK388" i="3"/>
  <c r="I388" i="3"/>
  <c r="BK449" i="3"/>
  <c r="I449" i="3"/>
  <c r="BK362" i="3"/>
  <c r="I362" i="3"/>
  <c r="BK616" i="3"/>
  <c r="I616" i="3"/>
  <c r="BK473" i="3"/>
  <c r="I473" i="3"/>
  <c r="BK585" i="3"/>
  <c r="I585" i="3"/>
  <c r="BK411" i="3"/>
  <c r="I411" i="3"/>
  <c r="BK555" i="3"/>
  <c r="I555" i="3"/>
  <c r="BK354" i="3"/>
  <c r="I354" i="3"/>
  <c r="BK184" i="3"/>
  <c r="I184" i="3"/>
  <c r="BK30" i="3"/>
  <c r="I30" i="3"/>
  <c r="BK566" i="3"/>
  <c r="I566" i="3"/>
  <c r="BK258" i="3"/>
  <c r="I258" i="3"/>
  <c r="BK224" i="3"/>
  <c r="I224" i="3"/>
  <c r="BK207" i="3"/>
  <c r="I207" i="3"/>
  <c r="BK525" i="3"/>
  <c r="I525" i="3"/>
  <c r="BK325" i="3"/>
  <c r="I325" i="3"/>
  <c r="BK647" i="3"/>
  <c r="I647" i="3"/>
  <c r="BK128" i="3"/>
  <c r="I128" i="3"/>
  <c r="BK331" i="3"/>
  <c r="I331" i="3"/>
  <c r="BK299" i="3"/>
  <c r="I299" i="3"/>
  <c r="BK640" i="3"/>
  <c r="I640" i="3"/>
  <c r="BK465" i="3"/>
  <c r="I465" i="3"/>
  <c r="BK257" i="3"/>
  <c r="I257" i="3"/>
  <c r="BK339" i="3"/>
  <c r="I339" i="3"/>
  <c r="BK614" i="3"/>
  <c r="I614" i="3"/>
  <c r="BK591" i="3"/>
  <c r="I591" i="3"/>
  <c r="BK451" i="3"/>
  <c r="I451" i="3"/>
  <c r="BK626" i="3"/>
  <c r="I626" i="3"/>
  <c r="BK364" i="3"/>
  <c r="I364" i="3"/>
  <c r="BK646" i="3"/>
  <c r="I646" i="3"/>
  <c r="BK497" i="3"/>
  <c r="I497" i="3"/>
  <c r="BK619" i="3"/>
  <c r="I619" i="3"/>
  <c r="BK639" i="3"/>
  <c r="I639" i="3"/>
  <c r="BK588" i="3"/>
  <c r="I588" i="3"/>
  <c r="BK350" i="3"/>
  <c r="I350" i="3"/>
  <c r="BK246" i="3"/>
  <c r="I246" i="3"/>
  <c r="BK240" i="3"/>
  <c r="I240" i="3"/>
  <c r="BK431" i="3"/>
  <c r="I431" i="3"/>
  <c r="BK650" i="3"/>
  <c r="I650" i="3"/>
  <c r="BK175" i="3"/>
  <c r="I175" i="3"/>
  <c r="BK127" i="3"/>
  <c r="I127" i="3"/>
  <c r="BK377" i="3"/>
  <c r="I377" i="3"/>
  <c r="BK443" i="3"/>
  <c r="I443" i="3"/>
  <c r="BK132" i="3"/>
  <c r="I132" i="3"/>
  <c r="BK595" i="3"/>
  <c r="I595" i="3"/>
  <c r="BK578" i="3"/>
  <c r="I578" i="3"/>
  <c r="BK344" i="3"/>
  <c r="I344" i="3"/>
  <c r="BK323" i="3"/>
  <c r="I323" i="3"/>
  <c r="BK545" i="3"/>
  <c r="I545" i="3"/>
  <c r="BK198" i="3"/>
  <c r="I198" i="3"/>
  <c r="BK372" i="3"/>
  <c r="I372" i="3"/>
  <c r="BK395" i="3"/>
  <c r="I395" i="3"/>
  <c r="BK276" i="3"/>
  <c r="I276" i="3"/>
  <c r="BK609" i="3"/>
  <c r="I609" i="3"/>
  <c r="BK217" i="3"/>
  <c r="I217" i="3"/>
  <c r="BK71" i="3"/>
  <c r="I71" i="3"/>
  <c r="BK430" i="3"/>
  <c r="I430" i="3"/>
  <c r="BK631" i="3"/>
  <c r="I631" i="3"/>
  <c r="BK373" i="3"/>
  <c r="I373" i="3"/>
  <c r="BK8" i="3"/>
  <c r="I8" i="3"/>
  <c r="BK63" i="3"/>
  <c r="I63" i="3"/>
  <c r="BK141" i="3"/>
  <c r="I141" i="3"/>
  <c r="BK76" i="3"/>
  <c r="I76" i="3"/>
  <c r="BK12" i="3"/>
  <c r="I12" i="3"/>
  <c r="BK54" i="3"/>
  <c r="I54" i="3"/>
  <c r="BK300" i="3"/>
  <c r="I300" i="3"/>
  <c r="BK270" i="3"/>
  <c r="I270" i="3"/>
  <c r="BK9" i="3"/>
  <c r="I9" i="3"/>
  <c r="BK17" i="3"/>
  <c r="I17" i="3"/>
  <c r="BK99" i="3"/>
  <c r="I99" i="3"/>
  <c r="BK23" i="3"/>
  <c r="I23" i="3"/>
  <c r="BK418" i="3"/>
  <c r="I418" i="3"/>
  <c r="BK168" i="3"/>
  <c r="I168" i="3"/>
  <c r="BK487" i="3"/>
  <c r="I487" i="3"/>
  <c r="BK214" i="3"/>
  <c r="I214" i="3"/>
  <c r="BK80" i="3"/>
  <c r="I80" i="3"/>
  <c r="BK91" i="3"/>
  <c r="I91" i="3"/>
  <c r="BK130" i="3"/>
  <c r="I130" i="3"/>
  <c r="BK13" i="3"/>
  <c r="I13" i="3"/>
  <c r="BK69" i="3"/>
  <c r="I69" i="3"/>
  <c r="BK579" i="3"/>
  <c r="I579" i="3"/>
  <c r="BK19" i="3"/>
  <c r="I19" i="3"/>
  <c r="BK169" i="3"/>
  <c r="I169" i="3"/>
  <c r="BK171" i="3"/>
  <c r="I171" i="3"/>
  <c r="BK444" i="3"/>
  <c r="I444" i="3"/>
  <c r="BK115" i="3"/>
  <c r="I115" i="3"/>
  <c r="BK577" i="3"/>
  <c r="I577" i="3"/>
  <c r="BK327" i="3"/>
  <c r="I327" i="3"/>
  <c r="BK309" i="3"/>
  <c r="I309" i="3"/>
  <c r="BK208" i="3"/>
  <c r="I208" i="3"/>
  <c r="BK462" i="3"/>
  <c r="I462" i="3"/>
  <c r="BK250" i="3"/>
  <c r="I250" i="3"/>
  <c r="BK244" i="3"/>
  <c r="I244" i="3"/>
  <c r="BK33" i="3"/>
  <c r="I33" i="3"/>
  <c r="BK573" i="3"/>
  <c r="I573" i="3"/>
  <c r="BK92" i="3"/>
  <c r="I92" i="3"/>
  <c r="BK329" i="3"/>
  <c r="I329" i="3"/>
  <c r="BK283" i="3"/>
  <c r="I283" i="3"/>
  <c r="BK625" i="3"/>
  <c r="I625" i="3"/>
  <c r="BK360" i="3"/>
  <c r="I360" i="3"/>
  <c r="BK297" i="3"/>
  <c r="I297" i="3"/>
  <c r="BK149" i="3"/>
  <c r="I149" i="3"/>
  <c r="BK65" i="3"/>
  <c r="I65" i="3"/>
  <c r="BK163" i="3"/>
  <c r="I163" i="3"/>
  <c r="BK435" i="3"/>
  <c r="I435" i="3"/>
  <c r="BK501" i="3"/>
  <c r="I501" i="3"/>
  <c r="BK287" i="3"/>
  <c r="I287" i="3"/>
  <c r="BK308" i="3"/>
  <c r="I308" i="3"/>
  <c r="BK256" i="3"/>
  <c r="I256" i="3"/>
  <c r="BK584" i="3"/>
  <c r="I584" i="3"/>
  <c r="BK262" i="3"/>
  <c r="I262" i="3"/>
  <c r="BK29" i="3"/>
  <c r="I29" i="3"/>
  <c r="BK321" i="3"/>
  <c r="I321" i="3"/>
  <c r="BK480" i="3"/>
  <c r="I480" i="3"/>
  <c r="BK53" i="3"/>
  <c r="I53" i="3"/>
  <c r="BK562" i="3"/>
  <c r="I562" i="3"/>
  <c r="BK249" i="3"/>
  <c r="I249" i="3"/>
  <c r="BK629" i="3"/>
  <c r="I629" i="3"/>
  <c r="BK122" i="3"/>
  <c r="I122" i="3"/>
  <c r="BK601" i="3"/>
  <c r="I601" i="3"/>
  <c r="BK400" i="3"/>
  <c r="I400" i="3"/>
  <c r="BK190" i="3"/>
  <c r="I190" i="3"/>
  <c r="BK653" i="3"/>
  <c r="I653" i="3"/>
  <c r="BO30" i="3"/>
  <c r="BE420" i="3"/>
  <c r="AO594" i="3"/>
  <c r="AQ594" i="3"/>
  <c r="Y214" i="3"/>
  <c r="AG187" i="3"/>
  <c r="Y448" i="3"/>
  <c r="Q73" i="3"/>
  <c r="Q552" i="3"/>
  <c r="S54" i="3"/>
  <c r="BJ37" i="3"/>
  <c r="BQ154" i="3"/>
  <c r="AW154" i="3"/>
  <c r="BQ86" i="3"/>
  <c r="BM86" i="3"/>
  <c r="AW86" i="3"/>
  <c r="BE86" i="3"/>
  <c r="AO86" i="3"/>
  <c r="AG86" i="3"/>
  <c r="Y86" i="3"/>
  <c r="BQ412" i="3"/>
  <c r="BM412" i="3"/>
  <c r="BE412" i="3"/>
  <c r="AW412" i="3"/>
  <c r="AO412" i="3"/>
  <c r="Y412" i="3"/>
  <c r="AG412" i="3"/>
  <c r="BQ534" i="3"/>
  <c r="BM534" i="3"/>
  <c r="BE534" i="3"/>
  <c r="AW534" i="3"/>
  <c r="AO534" i="3"/>
  <c r="AG534" i="3"/>
  <c r="BQ74" i="3"/>
  <c r="BE74" i="3"/>
  <c r="AG74" i="3"/>
  <c r="BQ287" i="3"/>
  <c r="BE287" i="3"/>
  <c r="AG287" i="3"/>
  <c r="BQ324" i="3"/>
  <c r="BE324" i="3"/>
  <c r="AO324" i="3"/>
  <c r="Y324" i="3"/>
  <c r="BQ590" i="3"/>
  <c r="AW590" i="3"/>
  <c r="Y590" i="3"/>
  <c r="BQ15" i="3"/>
  <c r="AW15" i="3"/>
  <c r="BQ308" i="3"/>
  <c r="BM308" i="3"/>
  <c r="BE308" i="3"/>
  <c r="AW308" i="3"/>
  <c r="AO308" i="3"/>
  <c r="AG308" i="3"/>
  <c r="Y308" i="3"/>
  <c r="BQ147" i="3"/>
  <c r="BM147" i="3"/>
  <c r="BE147" i="3"/>
  <c r="AO147" i="3"/>
  <c r="AG147" i="3"/>
  <c r="Y147" i="3"/>
  <c r="BQ188" i="3"/>
  <c r="BM188" i="3"/>
  <c r="AW188" i="3"/>
  <c r="BE188" i="3"/>
  <c r="AG188" i="3"/>
  <c r="AO188" i="3"/>
  <c r="Y188" i="3"/>
  <c r="BQ464" i="3"/>
  <c r="BM464" i="3"/>
  <c r="BE464" i="3"/>
  <c r="AO464" i="3"/>
  <c r="AG464" i="3"/>
  <c r="BQ553" i="3"/>
  <c r="BM553" i="3"/>
  <c r="AO553" i="3"/>
  <c r="BE553" i="3"/>
  <c r="AG553" i="3"/>
  <c r="BQ600" i="3"/>
  <c r="BE600" i="3"/>
  <c r="BQ55" i="3"/>
  <c r="AW55" i="3"/>
  <c r="BQ253" i="3"/>
  <c r="BM253" i="3"/>
  <c r="AW253" i="3"/>
  <c r="AO253" i="3"/>
  <c r="Y253" i="3"/>
  <c r="BQ541" i="3"/>
  <c r="BM541" i="3"/>
  <c r="AW541" i="3"/>
  <c r="AO541" i="3"/>
  <c r="Y541" i="3"/>
  <c r="BQ674" i="3"/>
  <c r="BM674" i="3"/>
  <c r="AW674" i="3"/>
  <c r="AO674" i="3"/>
  <c r="Y674" i="3"/>
  <c r="BQ378" i="3"/>
  <c r="AW378" i="3"/>
  <c r="AO378" i="3"/>
  <c r="AG378" i="3"/>
  <c r="BQ312" i="3"/>
  <c r="AW312" i="3"/>
  <c r="AO312" i="3"/>
  <c r="AG312" i="3"/>
  <c r="BQ111" i="3"/>
  <c r="BM111" i="3"/>
  <c r="AW111" i="3"/>
  <c r="AO111" i="3"/>
  <c r="AG111" i="3"/>
  <c r="BQ418" i="3"/>
  <c r="BM418" i="3"/>
  <c r="BE418" i="3"/>
  <c r="AW418" i="3"/>
  <c r="AO418" i="3"/>
  <c r="Y418" i="3"/>
  <c r="BQ452" i="3"/>
  <c r="BE452" i="3"/>
  <c r="AW452" i="3"/>
  <c r="AO452" i="3"/>
  <c r="Y452" i="3"/>
  <c r="BQ26" i="3"/>
  <c r="BE26" i="3"/>
  <c r="AW26" i="3"/>
  <c r="Y26" i="3"/>
  <c r="AO26" i="3"/>
  <c r="BQ22" i="3"/>
  <c r="BE22" i="3"/>
  <c r="AW22" i="3"/>
  <c r="AO22" i="3"/>
  <c r="BQ274" i="3"/>
  <c r="BE274" i="3"/>
  <c r="AW274" i="3"/>
  <c r="AO274" i="3"/>
  <c r="AG274" i="3"/>
  <c r="Y274" i="3"/>
  <c r="BQ252" i="3"/>
  <c r="AW252" i="3"/>
  <c r="BE252" i="3"/>
  <c r="AO252" i="3"/>
  <c r="Y252" i="3"/>
  <c r="BQ466" i="3"/>
  <c r="BE466" i="3"/>
  <c r="AW466" i="3"/>
  <c r="AO466" i="3"/>
  <c r="Y466" i="3"/>
  <c r="BQ177" i="3"/>
  <c r="AW177" i="3"/>
  <c r="AO177" i="3"/>
  <c r="Y177" i="3"/>
  <c r="BQ8" i="3"/>
  <c r="AW8" i="3"/>
  <c r="AO8" i="3"/>
  <c r="AG8" i="3"/>
  <c r="Y8" i="3"/>
  <c r="BQ529" i="3"/>
  <c r="AW529" i="3"/>
  <c r="AO529" i="3"/>
  <c r="Y529" i="3"/>
  <c r="BQ236" i="3"/>
  <c r="AO236" i="3"/>
  <c r="Y236" i="3"/>
  <c r="BQ631" i="3"/>
  <c r="AW631" i="3"/>
  <c r="AO631" i="3"/>
  <c r="AG631" i="3"/>
  <c r="Y631" i="3"/>
  <c r="BQ613" i="3"/>
  <c r="AG613" i="3"/>
  <c r="AO613" i="3"/>
  <c r="Y613" i="3"/>
  <c r="BQ328" i="3"/>
  <c r="BM328" i="3"/>
  <c r="BE328" i="3"/>
  <c r="AG328" i="3"/>
  <c r="BQ202" i="3"/>
  <c r="BE202" i="3"/>
  <c r="AG202" i="3"/>
  <c r="BQ630" i="3"/>
  <c r="BE630" i="3"/>
  <c r="AG630" i="3"/>
  <c r="BQ654" i="3"/>
  <c r="BM654" i="3"/>
  <c r="BE654" i="3"/>
  <c r="AW654" i="3"/>
  <c r="AG654" i="3"/>
  <c r="BQ75" i="3"/>
  <c r="BM75" i="3"/>
  <c r="BE75" i="3"/>
  <c r="AW75" i="3"/>
  <c r="AG75" i="3"/>
  <c r="BQ344" i="3"/>
  <c r="BM344" i="3"/>
  <c r="BE344" i="3"/>
  <c r="AG344" i="3"/>
  <c r="AO344" i="3"/>
  <c r="BQ387" i="3"/>
  <c r="Y387" i="3"/>
  <c r="BQ339" i="3"/>
  <c r="Y339" i="3"/>
  <c r="BQ87" i="3"/>
  <c r="Y87" i="3"/>
  <c r="BQ465" i="3"/>
  <c r="Y465" i="3"/>
  <c r="BQ84" i="3"/>
  <c r="Y84" i="3"/>
  <c r="BQ299" i="3"/>
  <c r="AO299" i="3"/>
  <c r="BQ196" i="3"/>
  <c r="AO196" i="3"/>
  <c r="Y196" i="3"/>
  <c r="BQ119" i="3"/>
  <c r="Y119" i="3"/>
  <c r="Q119" i="3"/>
  <c r="BQ512" i="3"/>
  <c r="Q512" i="3"/>
  <c r="BE6" i="3"/>
  <c r="BQ201" i="3"/>
  <c r="BM201" i="3"/>
  <c r="Y201" i="3"/>
  <c r="BQ81" i="3"/>
  <c r="BM81" i="3"/>
  <c r="Y81" i="3"/>
  <c r="BQ139" i="3"/>
  <c r="BM139" i="3"/>
  <c r="BE139" i="3"/>
  <c r="Y139" i="3"/>
  <c r="BQ523" i="3"/>
  <c r="BM523" i="3"/>
  <c r="BE523" i="3"/>
  <c r="AW523" i="3"/>
  <c r="Y523" i="3"/>
  <c r="BQ181" i="3"/>
  <c r="AW181" i="3"/>
  <c r="Y181" i="3"/>
  <c r="BQ543" i="3"/>
  <c r="AW543" i="3"/>
  <c r="Y543" i="3"/>
  <c r="BQ673" i="3"/>
  <c r="AW673" i="3"/>
  <c r="Y673" i="3"/>
  <c r="BQ206" i="3"/>
  <c r="AW206" i="3"/>
  <c r="Y206" i="3"/>
  <c r="BQ535" i="3"/>
  <c r="AW535" i="3"/>
  <c r="Y535" i="3"/>
  <c r="BQ415" i="3"/>
  <c r="Y415" i="3"/>
  <c r="BQ223" i="3"/>
  <c r="BE223" i="3"/>
  <c r="AG223" i="3"/>
  <c r="BQ133" i="3"/>
  <c r="BE133" i="3"/>
  <c r="AO133" i="3"/>
  <c r="AG133" i="3"/>
  <c r="BQ40" i="3"/>
  <c r="BE40" i="3"/>
  <c r="AO40" i="3"/>
  <c r="AG40" i="3"/>
  <c r="BQ9" i="3"/>
  <c r="BE9" i="3"/>
  <c r="AO9" i="3"/>
  <c r="AG9" i="3"/>
  <c r="BQ221" i="3"/>
  <c r="BM221" i="3"/>
  <c r="BE221" i="3"/>
  <c r="AG221" i="3"/>
  <c r="AO221" i="3"/>
  <c r="BQ272" i="3"/>
  <c r="BM272" i="3"/>
  <c r="BO272" i="3"/>
  <c r="AW272" i="3"/>
  <c r="BE272" i="3"/>
  <c r="BQ432" i="3"/>
  <c r="Y432" i="3"/>
  <c r="AO432" i="3"/>
  <c r="BQ138" i="3"/>
  <c r="BE138" i="3"/>
  <c r="AO138" i="3"/>
  <c r="BQ61" i="3"/>
  <c r="BE61" i="3"/>
  <c r="AO61" i="3"/>
  <c r="BQ217" i="3"/>
  <c r="BE217" i="3"/>
  <c r="AO217" i="3"/>
  <c r="AG217" i="3"/>
  <c r="BQ361" i="3"/>
  <c r="AW361" i="3"/>
  <c r="BE361" i="3"/>
  <c r="AO361" i="3"/>
  <c r="BQ446" i="3"/>
  <c r="BE446" i="3"/>
  <c r="AO446" i="3"/>
  <c r="AG446" i="3"/>
  <c r="BQ661" i="3"/>
  <c r="AW661" i="3"/>
  <c r="BE661" i="3"/>
  <c r="AG661" i="3"/>
  <c r="Y661" i="3"/>
  <c r="BQ526" i="3"/>
  <c r="BE526" i="3"/>
  <c r="AW526" i="3"/>
  <c r="AG526" i="3"/>
  <c r="AO526" i="3"/>
  <c r="BQ655" i="3"/>
  <c r="BE655" i="3"/>
  <c r="BM655" i="3"/>
  <c r="AO655" i="3"/>
  <c r="AG655" i="3"/>
  <c r="BQ521" i="3"/>
  <c r="BE521" i="3"/>
  <c r="AG521" i="3"/>
  <c r="AO521" i="3"/>
  <c r="BQ137" i="3"/>
  <c r="BE137" i="3"/>
  <c r="AO137" i="3"/>
  <c r="BQ189" i="3"/>
  <c r="BE189" i="3"/>
  <c r="BQ652" i="3"/>
  <c r="BE652" i="3"/>
  <c r="BQ601" i="3"/>
  <c r="BE601" i="3"/>
  <c r="BQ184" i="3"/>
  <c r="BE184" i="3"/>
  <c r="BQ30" i="3"/>
  <c r="BE30" i="3"/>
  <c r="AG30" i="3"/>
  <c r="BQ566" i="3"/>
  <c r="BE566" i="3"/>
  <c r="AW566" i="3"/>
  <c r="Y566" i="3"/>
  <c r="AG566" i="3"/>
  <c r="BQ258" i="3"/>
  <c r="BE258" i="3"/>
  <c r="AG258" i="3"/>
  <c r="BQ224" i="3"/>
  <c r="BE224" i="3"/>
  <c r="AG224" i="3"/>
  <c r="Y224" i="3"/>
  <c r="BQ207" i="3"/>
  <c r="AG207" i="3"/>
  <c r="BQ46" i="3"/>
  <c r="BE46" i="3"/>
  <c r="AW46" i="3"/>
  <c r="AG46" i="3"/>
  <c r="Q46" i="3"/>
  <c r="BQ533" i="3"/>
  <c r="BE533" i="3"/>
  <c r="AW533" i="3"/>
  <c r="AG533" i="3"/>
  <c r="Q533" i="3"/>
  <c r="BQ126" i="3"/>
  <c r="BE126" i="3"/>
  <c r="AG126" i="3"/>
  <c r="Q126" i="3"/>
  <c r="BQ560" i="3"/>
  <c r="BE560" i="3"/>
  <c r="AG560" i="3"/>
  <c r="BQ289" i="3"/>
  <c r="AG289" i="3"/>
  <c r="BQ610" i="3"/>
  <c r="BM610" i="3"/>
  <c r="BE610" i="3"/>
  <c r="AG610" i="3"/>
  <c r="BQ459" i="3"/>
  <c r="BM459" i="3"/>
  <c r="BE459" i="3"/>
  <c r="AG459" i="3"/>
  <c r="BQ672" i="3"/>
  <c r="BE672" i="3"/>
  <c r="AG672" i="3"/>
  <c r="BQ589" i="3"/>
  <c r="BM589" i="3"/>
  <c r="AW589" i="3"/>
  <c r="AO589" i="3"/>
  <c r="BQ239" i="3"/>
  <c r="BM239" i="3"/>
  <c r="AW239" i="3"/>
  <c r="AO239" i="3"/>
  <c r="BQ450" i="3"/>
  <c r="AW450" i="3"/>
  <c r="BM450" i="3"/>
  <c r="AO450" i="3"/>
  <c r="BQ80" i="3"/>
  <c r="AO80" i="3"/>
  <c r="BQ102" i="3"/>
  <c r="AW102" i="3"/>
  <c r="BQ101" i="3"/>
  <c r="AW101" i="3"/>
  <c r="BQ271" i="3"/>
  <c r="AW271" i="3"/>
  <c r="AG271" i="3"/>
  <c r="BQ41" i="3"/>
  <c r="AW41" i="3"/>
  <c r="AG41" i="3"/>
  <c r="BQ430" i="3"/>
  <c r="AO430" i="3"/>
  <c r="AG430" i="3"/>
  <c r="BQ72" i="3"/>
  <c r="BM72" i="3"/>
  <c r="AG72" i="3"/>
  <c r="AO72" i="3"/>
  <c r="BQ457" i="3"/>
  <c r="BM457" i="3"/>
  <c r="AO457" i="3"/>
  <c r="AG457" i="3"/>
  <c r="BQ120" i="3"/>
  <c r="BM120" i="3"/>
  <c r="AW120" i="3"/>
  <c r="AO120" i="3"/>
  <c r="BQ478" i="3"/>
  <c r="BM478" i="3"/>
  <c r="AW478" i="3"/>
  <c r="AO478" i="3"/>
  <c r="AG478" i="3"/>
  <c r="BQ131" i="3"/>
  <c r="BM131" i="3"/>
  <c r="AW131" i="3"/>
  <c r="AO131" i="3"/>
  <c r="AQ131" i="3"/>
  <c r="BQ595" i="3"/>
  <c r="AW595" i="3"/>
  <c r="AO595" i="3"/>
  <c r="BQ470" i="3"/>
  <c r="AW470" i="3"/>
  <c r="AO470" i="3"/>
  <c r="Y470" i="3"/>
  <c r="BQ316" i="3"/>
  <c r="BM316" i="3"/>
  <c r="AO316" i="3"/>
  <c r="AG316" i="3"/>
  <c r="BQ362" i="3"/>
  <c r="BM362" i="3"/>
  <c r="AO362" i="3"/>
  <c r="BQ616" i="3"/>
  <c r="BM616" i="3"/>
  <c r="AO616" i="3"/>
  <c r="BQ473" i="3"/>
  <c r="BM473" i="3"/>
  <c r="AW473" i="3"/>
  <c r="AO473" i="3"/>
  <c r="Y473" i="3"/>
  <c r="BQ511" i="3"/>
  <c r="BM511" i="3"/>
  <c r="BO511" i="3"/>
  <c r="BE511" i="3"/>
  <c r="AW511" i="3"/>
  <c r="AO511" i="3"/>
  <c r="AQ511" i="3"/>
  <c r="BQ607" i="3"/>
  <c r="BM607" i="3"/>
  <c r="BO607" i="3"/>
  <c r="AW607" i="3"/>
  <c r="AO607" i="3"/>
  <c r="AQ607" i="3"/>
  <c r="AG607" i="3"/>
  <c r="BQ513" i="3"/>
  <c r="BM513" i="3"/>
  <c r="BO513" i="3"/>
  <c r="AW513" i="3"/>
  <c r="AO513" i="3"/>
  <c r="BQ643" i="3"/>
  <c r="BM643" i="3"/>
  <c r="BO643" i="3"/>
  <c r="AW643" i="3"/>
  <c r="AO643" i="3"/>
  <c r="AQ643" i="3"/>
  <c r="BQ597" i="3"/>
  <c r="BM597" i="3"/>
  <c r="BO597" i="3"/>
  <c r="AW597" i="3"/>
  <c r="AO597" i="3"/>
  <c r="BQ199" i="3"/>
  <c r="BM199" i="3"/>
  <c r="BO199" i="3"/>
  <c r="AW199" i="3"/>
  <c r="AO199" i="3"/>
  <c r="AQ199" i="3"/>
  <c r="AG199" i="3"/>
  <c r="BQ593" i="3"/>
  <c r="BM593" i="3"/>
  <c r="BO593" i="3"/>
  <c r="AW593" i="3"/>
  <c r="AO593" i="3"/>
  <c r="BQ145" i="3"/>
  <c r="BM145" i="3"/>
  <c r="BO145" i="3"/>
  <c r="BE145" i="3"/>
  <c r="AW145" i="3"/>
  <c r="AG145" i="3"/>
  <c r="AO145" i="3"/>
  <c r="BQ269" i="3"/>
  <c r="BM269" i="3"/>
  <c r="BO269" i="3"/>
  <c r="AW269" i="3"/>
  <c r="AO269" i="3"/>
  <c r="BQ549" i="3"/>
  <c r="AW549" i="3"/>
  <c r="AG549" i="3"/>
  <c r="AO549" i="3"/>
  <c r="BQ636" i="3"/>
  <c r="AW636" i="3"/>
  <c r="AO636" i="3"/>
  <c r="BM180" i="3"/>
  <c r="BQ194" i="3"/>
  <c r="BE194" i="3"/>
  <c r="BQ671" i="3"/>
  <c r="BE671" i="3"/>
  <c r="AG671" i="3"/>
  <c r="BQ520" i="3"/>
  <c r="BE520" i="3"/>
  <c r="BQ171" i="3"/>
  <c r="BE171" i="3"/>
  <c r="AW171" i="3"/>
  <c r="AG171" i="3"/>
  <c r="BQ467" i="3"/>
  <c r="BM467" i="3"/>
  <c r="AG467" i="3"/>
  <c r="Y467" i="3"/>
  <c r="BQ60" i="3"/>
  <c r="BM60" i="3"/>
  <c r="AG60" i="3"/>
  <c r="BQ96" i="3"/>
  <c r="BM96" i="3"/>
  <c r="BQ357" i="3"/>
  <c r="BM357" i="3"/>
  <c r="BQ429" i="3"/>
  <c r="BM429" i="3"/>
  <c r="BQ453" i="3"/>
  <c r="BM453" i="3"/>
  <c r="AW453" i="3"/>
  <c r="BQ486" i="3"/>
  <c r="BE486" i="3"/>
  <c r="AW486" i="3"/>
  <c r="AG486" i="3"/>
  <c r="BQ263" i="3"/>
  <c r="BE263" i="3"/>
  <c r="AG263" i="3"/>
  <c r="BQ373" i="3"/>
  <c r="BE373" i="3"/>
  <c r="AW373" i="3"/>
  <c r="BQ669" i="3"/>
  <c r="BE669" i="3"/>
  <c r="AG669" i="3"/>
  <c r="BQ326" i="3"/>
  <c r="BE326" i="3"/>
  <c r="BQ620" i="3"/>
  <c r="BM620" i="3"/>
  <c r="BE620" i="3"/>
  <c r="Y620" i="3"/>
  <c r="BQ657" i="3"/>
  <c r="BE657" i="3"/>
  <c r="BQ515" i="3"/>
  <c r="BE515" i="3"/>
  <c r="BQ190" i="3"/>
  <c r="BE190" i="3"/>
  <c r="BQ530" i="3"/>
  <c r="BE530" i="3"/>
  <c r="BQ653" i="3"/>
  <c r="AO653" i="3"/>
  <c r="BQ396" i="3"/>
  <c r="AO396" i="3"/>
  <c r="AQ396" i="3"/>
  <c r="BQ576" i="3"/>
  <c r="BM576" i="3"/>
  <c r="BO576" i="3"/>
  <c r="BQ428" i="3"/>
  <c r="BM428" i="3"/>
  <c r="BO428" i="3"/>
  <c r="BQ599" i="3"/>
  <c r="BM599" i="3"/>
  <c r="BQ547" i="3"/>
  <c r="BM547" i="3"/>
  <c r="BO547" i="3"/>
  <c r="BQ569" i="3"/>
  <c r="BM569" i="3"/>
  <c r="BO569" i="3"/>
  <c r="BQ401" i="3"/>
  <c r="BM401" i="3"/>
  <c r="BO401" i="3"/>
  <c r="BQ27" i="3"/>
  <c r="BE27" i="3"/>
  <c r="BM27" i="3"/>
  <c r="BO27" i="3"/>
  <c r="BQ550" i="3"/>
  <c r="BE550" i="3"/>
  <c r="BM550" i="3"/>
  <c r="BO550" i="3"/>
  <c r="BQ400" i="3"/>
  <c r="BE400" i="3"/>
  <c r="BM400" i="3"/>
  <c r="BO400" i="3"/>
  <c r="BQ268" i="3"/>
  <c r="BE268" i="3"/>
  <c r="BM661" i="3"/>
  <c r="BM138" i="3"/>
  <c r="BM446" i="3"/>
  <c r="BM179" i="3"/>
  <c r="BM492" i="3"/>
  <c r="BE299" i="3"/>
  <c r="AW137" i="3"/>
  <c r="AW652" i="3"/>
  <c r="AW184" i="3"/>
  <c r="AW165" i="3"/>
  <c r="BE88" i="3"/>
  <c r="AW263" i="3"/>
  <c r="AG628" i="3"/>
  <c r="AO566" i="3"/>
  <c r="AQ566" i="3"/>
  <c r="AO46" i="3"/>
  <c r="AO126" i="3"/>
  <c r="BE430" i="3"/>
  <c r="AW313" i="3"/>
  <c r="AW105" i="3"/>
  <c r="AW492" i="3"/>
  <c r="AG112" i="3"/>
  <c r="AG22" i="3"/>
  <c r="AG177" i="3"/>
  <c r="AG529" i="3"/>
  <c r="Y671" i="3"/>
  <c r="Y605" i="3"/>
  <c r="Y6" i="3"/>
  <c r="Q223" i="3"/>
  <c r="Q102" i="3"/>
  <c r="Q101" i="3"/>
  <c r="Q258" i="3"/>
  <c r="Q134" i="3"/>
  <c r="AO337" i="3"/>
  <c r="Y570" i="3"/>
  <c r="Y299" i="3"/>
  <c r="Y512" i="3"/>
  <c r="Q188" i="3"/>
  <c r="Q24" i="3"/>
  <c r="Q221" i="3"/>
  <c r="Q137" i="3"/>
  <c r="AG102" i="3"/>
  <c r="AG358" i="3"/>
  <c r="AG362" i="3"/>
  <c r="AG490" i="3"/>
  <c r="AG193" i="3"/>
  <c r="AG643" i="3"/>
  <c r="AG597" i="3"/>
  <c r="AG593" i="3"/>
  <c r="AG269" i="3"/>
  <c r="AG636" i="3"/>
  <c r="Q464" i="3"/>
  <c r="Q589" i="3"/>
  <c r="Q239" i="3"/>
  <c r="Q450" i="3"/>
  <c r="Q60" i="3"/>
  <c r="Q272" i="3"/>
  <c r="Y644" i="3"/>
  <c r="Y145" i="3"/>
  <c r="Q357" i="3"/>
  <c r="Y486" i="3"/>
  <c r="Y326" i="3"/>
  <c r="Q41" i="3"/>
  <c r="Q328" i="3"/>
  <c r="Q32" i="3"/>
  <c r="Q531" i="3"/>
  <c r="Q474" i="3"/>
  <c r="Y269" i="3"/>
  <c r="Q457" i="3"/>
  <c r="O508" i="3"/>
  <c r="C508" i="3"/>
  <c r="O238" i="3"/>
  <c r="C238" i="3"/>
  <c r="O657" i="3"/>
  <c r="C657" i="3"/>
  <c r="O655" i="3"/>
  <c r="C655" i="3"/>
  <c r="O521" i="3"/>
  <c r="C521" i="3"/>
  <c r="O137" i="3"/>
  <c r="C137" i="3"/>
  <c r="O66" i="3"/>
  <c r="C66" i="3"/>
  <c r="O340" i="3"/>
  <c r="C340" i="3"/>
  <c r="O421" i="3"/>
  <c r="C421" i="3"/>
  <c r="O332" i="3"/>
  <c r="C332" i="3"/>
  <c r="O82" i="3"/>
  <c r="C82" i="3"/>
  <c r="O204" i="3"/>
  <c r="C204" i="3"/>
  <c r="O413" i="3"/>
  <c r="C413" i="3"/>
  <c r="O570" i="3"/>
  <c r="C570" i="3"/>
  <c r="O148" i="3"/>
  <c r="C148" i="3"/>
  <c r="O416" i="3"/>
  <c r="C416" i="3"/>
  <c r="O455" i="3"/>
  <c r="C455" i="3"/>
  <c r="O582" i="3"/>
  <c r="C582" i="3"/>
  <c r="O524" i="3"/>
  <c r="C524" i="3"/>
  <c r="O497" i="3"/>
  <c r="C497" i="3"/>
  <c r="O235" i="3"/>
  <c r="C235" i="3"/>
  <c r="O456" i="3"/>
  <c r="C456" i="3"/>
  <c r="O87" i="3"/>
  <c r="C87" i="3"/>
  <c r="O400" i="3"/>
  <c r="C400" i="3"/>
  <c r="O109" i="3"/>
  <c r="C109" i="3"/>
  <c r="O528" i="3"/>
  <c r="C528" i="3"/>
  <c r="O403" i="3"/>
  <c r="C403" i="3"/>
  <c r="O119" i="3"/>
  <c r="C119" i="3"/>
  <c r="O615" i="3"/>
  <c r="C615" i="3"/>
  <c r="O482" i="3"/>
  <c r="C482" i="3"/>
  <c r="Q418" i="3"/>
  <c r="Q96" i="3"/>
  <c r="Q427" i="3"/>
  <c r="O166" i="3"/>
  <c r="C166" i="3"/>
  <c r="O470" i="3"/>
  <c r="C470" i="3"/>
  <c r="O175" i="3"/>
  <c r="C175" i="3"/>
  <c r="Q630" i="3"/>
  <c r="O341" i="3"/>
  <c r="C341" i="3"/>
  <c r="O626" i="3"/>
  <c r="C626" i="3"/>
  <c r="O533" i="3"/>
  <c r="C533" i="3"/>
  <c r="O310" i="3"/>
  <c r="C310" i="3"/>
  <c r="O436" i="3"/>
  <c r="C436" i="3"/>
  <c r="O460" i="3"/>
  <c r="C460" i="3"/>
  <c r="O184" i="3"/>
  <c r="C184" i="3"/>
  <c r="O603" i="3"/>
  <c r="C603" i="3"/>
  <c r="BQ435" i="3"/>
  <c r="AW435" i="3"/>
  <c r="BQ44" i="3"/>
  <c r="BM44" i="3"/>
  <c r="AW44" i="3"/>
  <c r="BE44" i="3"/>
  <c r="AO44" i="3"/>
  <c r="AG44" i="3"/>
  <c r="Y44" i="3"/>
  <c r="BQ349" i="3"/>
  <c r="BM349" i="3"/>
  <c r="BE349" i="3"/>
  <c r="AW349" i="3"/>
  <c r="AO349" i="3"/>
  <c r="Y349" i="3"/>
  <c r="AG349" i="3"/>
  <c r="BQ399" i="3"/>
  <c r="BM399" i="3"/>
  <c r="BE399" i="3"/>
  <c r="AW399" i="3"/>
  <c r="AO399" i="3"/>
  <c r="AG399" i="3"/>
  <c r="BQ39" i="3"/>
  <c r="BE39" i="3"/>
  <c r="AG39" i="3"/>
  <c r="BQ37" i="3"/>
  <c r="BE37" i="3"/>
  <c r="AG37" i="3"/>
  <c r="BQ114" i="3"/>
  <c r="Y114" i="3"/>
  <c r="BQ85" i="3"/>
  <c r="AW85" i="3"/>
  <c r="BQ408" i="3"/>
  <c r="AW408" i="3"/>
  <c r="BQ679" i="3"/>
  <c r="BM679" i="3"/>
  <c r="BE679" i="3"/>
  <c r="AW679" i="3"/>
  <c r="AO679" i="3"/>
  <c r="AG679" i="3"/>
  <c r="BQ142" i="3"/>
  <c r="BM142" i="3"/>
  <c r="AW142" i="3"/>
  <c r="BE142" i="3"/>
  <c r="AO142" i="3"/>
  <c r="AG142" i="3"/>
  <c r="Y142" i="3"/>
  <c r="BQ516" i="3"/>
  <c r="BM516" i="3"/>
  <c r="AW516" i="3"/>
  <c r="BE516" i="3"/>
  <c r="AO516" i="3"/>
  <c r="AG516" i="3"/>
  <c r="Y516" i="3"/>
  <c r="BQ390" i="3"/>
  <c r="BM390" i="3"/>
  <c r="BE390" i="3"/>
  <c r="AO390" i="3"/>
  <c r="AG390" i="3"/>
  <c r="BQ542" i="3"/>
  <c r="BE542" i="3"/>
  <c r="BQ319" i="3"/>
  <c r="AW319" i="3"/>
  <c r="BQ315" i="3"/>
  <c r="AW315" i="3"/>
  <c r="BQ283" i="3"/>
  <c r="AO283" i="3"/>
  <c r="AQ283" i="3"/>
  <c r="AW283" i="3"/>
  <c r="Y283" i="3"/>
  <c r="BQ297" i="3"/>
  <c r="BM297" i="3"/>
  <c r="AW297" i="3"/>
  <c r="Y297" i="3"/>
  <c r="AO297" i="3"/>
  <c r="BQ360" i="3"/>
  <c r="BM360" i="3"/>
  <c r="AW360" i="3"/>
  <c r="Y360" i="3"/>
  <c r="AO360" i="3"/>
  <c r="BQ106" i="3"/>
  <c r="BM106" i="3"/>
  <c r="BE106" i="3"/>
  <c r="AW106" i="3"/>
  <c r="Y106" i="3"/>
  <c r="AO106" i="3"/>
  <c r="AG106" i="3"/>
  <c r="BQ488" i="3"/>
  <c r="AW488" i="3"/>
  <c r="AO488" i="3"/>
  <c r="AG488" i="3"/>
  <c r="BQ479" i="3"/>
  <c r="AW479" i="3"/>
  <c r="AO479" i="3"/>
  <c r="AG479" i="3"/>
  <c r="BQ288" i="3"/>
  <c r="BM288" i="3"/>
  <c r="AW288" i="3"/>
  <c r="AG288" i="3"/>
  <c r="AO288" i="3"/>
  <c r="BQ454" i="3"/>
  <c r="AW454" i="3"/>
  <c r="Y454" i="3"/>
  <c r="AO454" i="3"/>
  <c r="AG454" i="3"/>
  <c r="BQ13" i="3"/>
  <c r="AW13" i="3"/>
  <c r="AO13" i="3"/>
  <c r="Y13" i="3"/>
  <c r="AG13" i="3"/>
  <c r="BQ17" i="3"/>
  <c r="AW17" i="3"/>
  <c r="AO17" i="3"/>
  <c r="AG17" i="3"/>
  <c r="BQ98" i="3"/>
  <c r="AW98" i="3"/>
  <c r="AO98" i="3"/>
  <c r="AG98" i="3"/>
  <c r="Y98" i="3"/>
  <c r="BQ320" i="3"/>
  <c r="AW320" i="3"/>
  <c r="AO320" i="3"/>
  <c r="Y320" i="3"/>
  <c r="BQ487" i="3"/>
  <c r="AW487" i="3"/>
  <c r="AO487" i="3"/>
  <c r="AG487" i="3"/>
  <c r="Y487" i="3"/>
  <c r="BQ505" i="3"/>
  <c r="BM505" i="3"/>
  <c r="BE505" i="3"/>
  <c r="AW505" i="3"/>
  <c r="AG505" i="3"/>
  <c r="AO505" i="3"/>
  <c r="BQ45" i="3"/>
  <c r="AW45" i="3"/>
  <c r="AO45" i="3"/>
  <c r="AG45" i="3"/>
  <c r="Y45" i="3"/>
  <c r="BQ406" i="3"/>
  <c r="AW406" i="3"/>
  <c r="AO406" i="3"/>
  <c r="Y406" i="3"/>
  <c r="AG406" i="3"/>
  <c r="BQ215" i="3"/>
  <c r="AW215" i="3"/>
  <c r="AO215" i="3"/>
  <c r="AG215" i="3"/>
  <c r="Y215" i="3"/>
  <c r="BQ609" i="3"/>
  <c r="AW609" i="3"/>
  <c r="AO609" i="3"/>
  <c r="Y609" i="3"/>
  <c r="AG609" i="3"/>
  <c r="BQ266" i="3"/>
  <c r="AW266" i="3"/>
  <c r="AO266" i="3"/>
  <c r="AG266" i="3"/>
  <c r="Y266" i="3"/>
  <c r="BQ468" i="3"/>
  <c r="BM468" i="3"/>
  <c r="AO468" i="3"/>
  <c r="AG468" i="3"/>
  <c r="Y468" i="3"/>
  <c r="BQ585" i="3"/>
  <c r="BM585" i="3"/>
  <c r="AG585" i="3"/>
  <c r="BQ195" i="3"/>
  <c r="AG195" i="3"/>
  <c r="BQ286" i="3"/>
  <c r="BM286" i="3"/>
  <c r="AW286" i="3"/>
  <c r="BQ498" i="3"/>
  <c r="BM498" i="3"/>
  <c r="AW498" i="3"/>
  <c r="AG498" i="3"/>
  <c r="BQ279" i="3"/>
  <c r="BM279" i="3"/>
  <c r="AW279" i="3"/>
  <c r="BQ578" i="3"/>
  <c r="BM578" i="3"/>
  <c r="AG578" i="3"/>
  <c r="BQ493" i="3"/>
  <c r="AG493" i="3"/>
  <c r="Y493" i="3"/>
  <c r="BQ409" i="3"/>
  <c r="AG409" i="3"/>
  <c r="BQ582" i="3"/>
  <c r="AO582" i="3"/>
  <c r="AQ582" i="3"/>
  <c r="Y582" i="3"/>
  <c r="BQ524" i="3"/>
  <c r="AO524" i="3"/>
  <c r="AQ524" i="3"/>
  <c r="Y524" i="3"/>
  <c r="BQ497" i="3"/>
  <c r="Y497" i="3"/>
  <c r="BQ310" i="3"/>
  <c r="Q310" i="3"/>
  <c r="BQ11" i="3"/>
  <c r="Q11" i="3"/>
  <c r="Y11" i="3"/>
  <c r="BQ463" i="3"/>
  <c r="Q463" i="3"/>
  <c r="BQ28" i="3"/>
  <c r="BM28" i="3"/>
  <c r="Y28" i="3"/>
  <c r="BQ10" i="3"/>
  <c r="BM10" i="3"/>
  <c r="Y10" i="3"/>
  <c r="BQ170" i="3"/>
  <c r="BM170" i="3"/>
  <c r="AW170" i="3"/>
  <c r="BE170" i="3"/>
  <c r="AG170" i="3"/>
  <c r="Y170" i="3"/>
  <c r="BQ247" i="3"/>
  <c r="AW247" i="3"/>
  <c r="Y247" i="3"/>
  <c r="BQ572" i="3"/>
  <c r="AW572" i="3"/>
  <c r="Y572" i="3"/>
  <c r="BQ625" i="3"/>
  <c r="AW625" i="3"/>
  <c r="Y625" i="3"/>
  <c r="BQ42" i="3"/>
  <c r="AW42" i="3"/>
  <c r="BM42" i="3"/>
  <c r="Y42" i="3"/>
  <c r="BQ422" i="3"/>
  <c r="AW422" i="3"/>
  <c r="Y422" i="3"/>
  <c r="BQ583" i="3"/>
  <c r="AW583" i="3"/>
  <c r="Y583" i="3"/>
  <c r="BQ284" i="3"/>
  <c r="AW284" i="3"/>
  <c r="Y284" i="3"/>
  <c r="BQ670" i="3"/>
  <c r="BE670" i="3"/>
  <c r="AW670" i="3"/>
  <c r="AG670" i="3"/>
  <c r="BQ97" i="3"/>
  <c r="BE97" i="3"/>
  <c r="AW97" i="3"/>
  <c r="AG97" i="3"/>
  <c r="AO97" i="3"/>
  <c r="BQ173" i="3"/>
  <c r="BE173" i="3"/>
  <c r="AO173" i="3"/>
  <c r="AG173" i="3"/>
  <c r="BQ267" i="3"/>
  <c r="BE267" i="3"/>
  <c r="AG267" i="3"/>
  <c r="AO267" i="3"/>
  <c r="BQ346" i="3"/>
  <c r="BM346" i="3"/>
  <c r="BE346" i="3"/>
  <c r="AG346" i="3"/>
  <c r="BQ69" i="3"/>
  <c r="BM69" i="3"/>
  <c r="BE69" i="3"/>
  <c r="AW69" i="3"/>
  <c r="AO69" i="3"/>
  <c r="BQ499" i="3"/>
  <c r="BE499" i="3"/>
  <c r="BQ276" i="3"/>
  <c r="BM276" i="3"/>
  <c r="BE276" i="3"/>
  <c r="AO276" i="3"/>
  <c r="BQ351" i="3"/>
  <c r="BM351" i="3"/>
  <c r="BE351" i="3"/>
  <c r="AO351" i="3"/>
  <c r="BQ393" i="3"/>
  <c r="BE393" i="3"/>
  <c r="AO393" i="3"/>
  <c r="BQ369" i="3"/>
  <c r="BE369" i="3"/>
  <c r="AG369" i="3"/>
  <c r="AO369" i="3"/>
  <c r="BQ198" i="3"/>
  <c r="BE198" i="3"/>
  <c r="AO198" i="3"/>
  <c r="AG198" i="3"/>
  <c r="BQ660" i="3"/>
  <c r="BM660" i="3"/>
  <c r="AW660" i="3"/>
  <c r="BE660" i="3"/>
  <c r="AG660" i="3"/>
  <c r="Y660" i="3"/>
  <c r="AO660" i="3"/>
  <c r="BQ528" i="3"/>
  <c r="BM528" i="3"/>
  <c r="AW528" i="3"/>
  <c r="BE528" i="3"/>
  <c r="AO528" i="3"/>
  <c r="AG528" i="3"/>
  <c r="BQ403" i="3"/>
  <c r="BE403" i="3"/>
  <c r="AW403" i="3"/>
  <c r="AO403" i="3"/>
  <c r="AG403" i="3"/>
  <c r="BQ148" i="3"/>
  <c r="BM148" i="3"/>
  <c r="BE148" i="3"/>
  <c r="AG148" i="3"/>
  <c r="BQ235" i="3"/>
  <c r="BM235" i="3"/>
  <c r="BE235" i="3"/>
  <c r="BQ66" i="3"/>
  <c r="BM66" i="3"/>
  <c r="BE66" i="3"/>
  <c r="BQ510" i="3"/>
  <c r="BE510" i="3"/>
  <c r="BQ413" i="3"/>
  <c r="BE413" i="3"/>
  <c r="BQ538" i="3"/>
  <c r="BE538" i="3"/>
  <c r="AG538" i="3"/>
  <c r="AO538" i="3"/>
  <c r="AQ538" i="3"/>
  <c r="BQ642" i="3"/>
  <c r="BE642" i="3"/>
  <c r="AO642" i="3"/>
  <c r="AG642" i="3"/>
  <c r="BQ485" i="3"/>
  <c r="BE485" i="3"/>
  <c r="AG485" i="3"/>
  <c r="AO485" i="3"/>
  <c r="BQ156" i="3"/>
  <c r="BE156" i="3"/>
  <c r="AG156" i="3"/>
  <c r="BQ342" i="3"/>
  <c r="BE342" i="3"/>
  <c r="AW342" i="3"/>
  <c r="AG342" i="3"/>
  <c r="BQ337" i="3"/>
  <c r="BE337" i="3"/>
  <c r="AG337" i="3"/>
  <c r="BQ525" i="3"/>
  <c r="BE525" i="3"/>
  <c r="AG525" i="3"/>
  <c r="Q525" i="3"/>
  <c r="BQ416" i="3"/>
  <c r="BE416" i="3"/>
  <c r="AG416" i="3"/>
  <c r="Q416" i="3"/>
  <c r="BQ129" i="3"/>
  <c r="BE129" i="3"/>
  <c r="Y129" i="3"/>
  <c r="AG129" i="3"/>
  <c r="Q129" i="3"/>
  <c r="BQ345" i="3"/>
  <c r="BE345" i="3"/>
  <c r="AG345" i="3"/>
  <c r="BQ140" i="3"/>
  <c r="BM140" i="3"/>
  <c r="BE140" i="3"/>
  <c r="AG140" i="3"/>
  <c r="BQ317" i="3"/>
  <c r="BM317" i="3"/>
  <c r="BE317" i="3"/>
  <c r="AG317" i="3"/>
  <c r="BQ494" i="3"/>
  <c r="BM494" i="3"/>
  <c r="BE494" i="3"/>
  <c r="AG494" i="3"/>
  <c r="BQ151" i="3"/>
  <c r="BM151" i="3"/>
  <c r="BE151" i="3"/>
  <c r="AW151" i="3"/>
  <c r="BQ275" i="3"/>
  <c r="BM275" i="3"/>
  <c r="AW275" i="3"/>
  <c r="AO275" i="3"/>
  <c r="BQ352" i="3"/>
  <c r="BM352" i="3"/>
  <c r="AW352" i="3"/>
  <c r="AO352" i="3"/>
  <c r="BQ414" i="3"/>
  <c r="BM414" i="3"/>
  <c r="AW414" i="3"/>
  <c r="AO414" i="3"/>
  <c r="BQ447" i="3"/>
  <c r="AO447" i="3"/>
  <c r="BQ159" i="3"/>
  <c r="AW159" i="3"/>
  <c r="AG159" i="3"/>
  <c r="BQ293" i="3"/>
  <c r="AW293" i="3"/>
  <c r="AG293" i="3"/>
  <c r="BQ220" i="3"/>
  <c r="AW220" i="3"/>
  <c r="AG220" i="3"/>
  <c r="BQ136" i="3"/>
  <c r="AW136" i="3"/>
  <c r="AG136" i="3"/>
  <c r="BQ384" i="3"/>
  <c r="BM384" i="3"/>
  <c r="AG384" i="3"/>
  <c r="AO384" i="3"/>
  <c r="Q384" i="3"/>
  <c r="BQ365" i="3"/>
  <c r="BM365" i="3"/>
  <c r="AO365" i="3"/>
  <c r="AG365" i="3"/>
  <c r="BQ380" i="3"/>
  <c r="BM380" i="3"/>
  <c r="AO380" i="3"/>
  <c r="BQ311" i="3"/>
  <c r="BM311" i="3"/>
  <c r="AW311" i="3"/>
  <c r="AO311" i="3"/>
  <c r="AG311" i="3"/>
  <c r="BQ209" i="3"/>
  <c r="BM209" i="3"/>
  <c r="AW209" i="3"/>
  <c r="AO209" i="3"/>
  <c r="BQ665" i="3"/>
  <c r="BM665" i="3"/>
  <c r="AO665" i="3"/>
  <c r="AQ665" i="3"/>
  <c r="BQ545" i="3"/>
  <c r="AW545" i="3"/>
  <c r="BE545" i="3"/>
  <c r="AO545" i="3"/>
  <c r="BQ449" i="3"/>
  <c r="BM449" i="3"/>
  <c r="AW449" i="3"/>
  <c r="AO449" i="3"/>
  <c r="AG449" i="3"/>
  <c r="BQ59" i="3"/>
  <c r="BM59" i="3"/>
  <c r="AW59" i="3"/>
  <c r="AO59" i="3"/>
  <c r="AG59" i="3"/>
  <c r="BQ612" i="3"/>
  <c r="BM612" i="3"/>
  <c r="AW612" i="3"/>
  <c r="AO612" i="3"/>
  <c r="BQ574" i="3"/>
  <c r="BM574" i="3"/>
  <c r="AW574" i="3"/>
  <c r="AO574" i="3"/>
  <c r="AG574" i="3"/>
  <c r="BQ490" i="3"/>
  <c r="BM490" i="3"/>
  <c r="AW490" i="3"/>
  <c r="AO490" i="3"/>
  <c r="AQ490" i="3"/>
  <c r="BQ651" i="3"/>
  <c r="BM651" i="3"/>
  <c r="AW651" i="3"/>
  <c r="AO651" i="3"/>
  <c r="AG651" i="3"/>
  <c r="BQ440" i="3"/>
  <c r="BM440" i="3"/>
  <c r="BE440" i="3"/>
  <c r="AW440" i="3"/>
  <c r="AO440" i="3"/>
  <c r="AQ440" i="3"/>
  <c r="BQ282" i="3"/>
  <c r="AW282" i="3"/>
  <c r="BM282" i="3"/>
  <c r="BO282" i="3"/>
  <c r="AG282" i="3"/>
  <c r="AO282" i="3"/>
  <c r="Y282" i="3"/>
  <c r="BQ519" i="3"/>
  <c r="BM519" i="3"/>
  <c r="BO519" i="3"/>
  <c r="AW519" i="3"/>
  <c r="AO519" i="3"/>
  <c r="AQ519" i="3"/>
  <c r="BQ606" i="3"/>
  <c r="AW606" i="3"/>
  <c r="BM606" i="3"/>
  <c r="BO606" i="3"/>
  <c r="AG606" i="3"/>
  <c r="AO606" i="3"/>
  <c r="AQ606" i="3"/>
  <c r="BQ222" i="3"/>
  <c r="BM222" i="3"/>
  <c r="AW222" i="3"/>
  <c r="AO222" i="3"/>
  <c r="BQ233" i="3"/>
  <c r="AW233" i="3"/>
  <c r="BE233" i="3"/>
  <c r="BM233" i="3"/>
  <c r="BO233" i="3"/>
  <c r="AO233" i="3"/>
  <c r="Y233" i="3"/>
  <c r="BQ281" i="3"/>
  <c r="BM281" i="3"/>
  <c r="AW281" i="3"/>
  <c r="AO281" i="3"/>
  <c r="AG281" i="3"/>
  <c r="BQ460" i="3"/>
  <c r="AW460" i="3"/>
  <c r="BM460" i="3"/>
  <c r="BO460" i="3"/>
  <c r="AO460" i="3"/>
  <c r="BQ410" i="3"/>
  <c r="AW410" i="3"/>
  <c r="AO410" i="3"/>
  <c r="AG410" i="3"/>
  <c r="BQ4" i="3"/>
  <c r="BT628" i="3"/>
  <c r="B628" i="3"/>
  <c r="AW4" i="3"/>
  <c r="BQ329" i="3"/>
  <c r="BE329" i="3"/>
  <c r="BQ539" i="3"/>
  <c r="BE539" i="3"/>
  <c r="AG539" i="3"/>
  <c r="BQ174" i="3"/>
  <c r="BE174" i="3"/>
  <c r="AG174" i="3"/>
  <c r="Y174" i="3"/>
  <c r="BQ548" i="3"/>
  <c r="BE548" i="3"/>
  <c r="Y548" i="3"/>
  <c r="BQ617" i="3"/>
  <c r="AW617" i="3"/>
  <c r="BE617" i="3"/>
  <c r="AG617" i="3"/>
  <c r="Y617" i="3"/>
  <c r="BQ19" i="3"/>
  <c r="BM19" i="3"/>
  <c r="AG19" i="3"/>
  <c r="BQ82" i="3"/>
  <c r="BM82" i="3"/>
  <c r="Y82" i="3"/>
  <c r="AG82" i="3"/>
  <c r="BQ183" i="3"/>
  <c r="BM183" i="3"/>
  <c r="BQ370" i="3"/>
  <c r="BM370" i="3"/>
  <c r="BQ532" i="3"/>
  <c r="BE532" i="3"/>
  <c r="AW532" i="3"/>
  <c r="BQ71" i="3"/>
  <c r="BE71" i="3"/>
  <c r="AW71" i="3"/>
  <c r="BQ571" i="3"/>
  <c r="BE571" i="3"/>
  <c r="AW571" i="3"/>
  <c r="AG571" i="3"/>
  <c r="BQ564" i="3"/>
  <c r="BE564" i="3"/>
  <c r="AW564" i="3"/>
  <c r="BQ424" i="3"/>
  <c r="BE424" i="3"/>
  <c r="BQ303" i="3"/>
  <c r="BE303" i="3"/>
  <c r="BQ659" i="3"/>
  <c r="BE659" i="3"/>
  <c r="BQ306" i="3"/>
  <c r="BE306" i="3"/>
  <c r="BQ175" i="3"/>
  <c r="BE175" i="3"/>
  <c r="BQ629" i="3"/>
  <c r="BE629" i="3"/>
  <c r="BQ615" i="3"/>
  <c r="BE615" i="3"/>
  <c r="AW615" i="3"/>
  <c r="BQ348" i="3"/>
  <c r="BE348" i="3"/>
  <c r="AO348" i="3"/>
  <c r="BT646" i="3"/>
  <c r="BQ240" i="3"/>
  <c r="BM240" i="3"/>
  <c r="AW240" i="3"/>
  <c r="BQ514" i="3"/>
  <c r="BM514" i="3"/>
  <c r="BQ588" i="3"/>
  <c r="BM588" i="3"/>
  <c r="BO588" i="3"/>
  <c r="BQ402" i="3"/>
  <c r="BM402" i="3"/>
  <c r="BO402" i="3"/>
  <c r="BQ229" i="3"/>
  <c r="BM229" i="3"/>
  <c r="BO229" i="3"/>
  <c r="BE229" i="3"/>
  <c r="BQ537" i="3"/>
  <c r="BM537" i="3"/>
  <c r="BO537" i="3"/>
  <c r="BQ364" i="3"/>
  <c r="BM364" i="3"/>
  <c r="BE364" i="3"/>
  <c r="BQ36" i="3"/>
  <c r="BM36" i="3"/>
  <c r="BE36" i="3"/>
  <c r="BM393" i="3"/>
  <c r="BM129" i="3"/>
  <c r="BM40" i="3"/>
  <c r="BM61" i="3"/>
  <c r="BM105" i="3"/>
  <c r="BM137" i="3"/>
  <c r="BM184" i="3"/>
  <c r="BM566" i="3"/>
  <c r="BM224" i="3"/>
  <c r="BO224" i="3"/>
  <c r="BM46" i="3"/>
  <c r="BO46" i="3"/>
  <c r="BM126" i="3"/>
  <c r="BO126" i="3"/>
  <c r="BE196" i="3"/>
  <c r="BE585" i="3"/>
  <c r="BE286" i="3"/>
  <c r="BE279" i="3"/>
  <c r="BE582" i="3"/>
  <c r="BE497" i="3"/>
  <c r="AW669" i="3"/>
  <c r="AG339" i="3"/>
  <c r="AO165" i="3"/>
  <c r="Q412" i="3"/>
  <c r="Q534" i="3"/>
  <c r="Q154" i="3"/>
  <c r="BE305" i="3"/>
  <c r="AW415" i="3"/>
  <c r="AW133" i="3"/>
  <c r="AW442" i="3"/>
  <c r="AW521" i="3"/>
  <c r="AW261" i="3"/>
  <c r="AW510" i="3"/>
  <c r="AW538" i="3"/>
  <c r="AW485" i="3"/>
  <c r="AW224" i="3"/>
  <c r="AW525" i="3"/>
  <c r="AW126" i="3"/>
  <c r="AO428" i="3"/>
  <c r="AQ428" i="3"/>
  <c r="Y534" i="3"/>
  <c r="Y414" i="3"/>
  <c r="AG452" i="3"/>
  <c r="AG320" i="3"/>
  <c r="AG236" i="3"/>
  <c r="AG286" i="3"/>
  <c r="Y520" i="3"/>
  <c r="Y424" i="3"/>
  <c r="Y4" i="3"/>
  <c r="AA126" i="3"/>
  <c r="Q142" i="3"/>
  <c r="Q311" i="3"/>
  <c r="Q578" i="3"/>
  <c r="Q607" i="3"/>
  <c r="Q566" i="3"/>
  <c r="AO346" i="3"/>
  <c r="AO661" i="3"/>
  <c r="AO235" i="3"/>
  <c r="AO184" i="3"/>
  <c r="AQ184" i="3"/>
  <c r="AO224" i="3"/>
  <c r="Y17" i="3"/>
  <c r="Y505" i="3"/>
  <c r="AA505" i="3"/>
  <c r="Y628" i="3"/>
  <c r="Y463" i="3"/>
  <c r="Y36" i="3"/>
  <c r="Q308" i="3"/>
  <c r="Q97" i="3"/>
  <c r="Q295" i="3"/>
  <c r="Q521" i="3"/>
  <c r="Q498" i="3"/>
  <c r="Q628" i="3"/>
  <c r="Q455" i="3"/>
  <c r="Q402" i="3"/>
  <c r="Q550" i="3"/>
  <c r="Q400" i="3"/>
  <c r="AG101" i="3"/>
  <c r="AG616" i="3"/>
  <c r="AG519" i="3"/>
  <c r="AG233" i="3"/>
  <c r="AG460" i="3"/>
  <c r="Y595" i="3"/>
  <c r="Q55" i="3"/>
  <c r="Q151" i="3"/>
  <c r="Q275" i="3"/>
  <c r="Q352" i="3"/>
  <c r="Q414" i="3"/>
  <c r="Q285" i="3"/>
  <c r="Q271" i="3"/>
  <c r="Y612" i="3"/>
  <c r="Y519" i="3"/>
  <c r="AA519" i="3"/>
  <c r="Y597" i="3"/>
  <c r="Y199" i="3"/>
  <c r="Y281" i="3"/>
  <c r="Q220" i="3"/>
  <c r="Q499" i="3"/>
  <c r="Q131" i="3"/>
  <c r="Q306" i="3"/>
  <c r="Q629" i="3"/>
  <c r="Q601" i="3"/>
  <c r="Y263" i="3"/>
  <c r="Q465" i="3"/>
  <c r="Q84" i="3"/>
  <c r="Q299" i="3"/>
  <c r="Q196" i="3"/>
  <c r="Q128" i="3"/>
  <c r="Q75" i="3"/>
  <c r="Q9" i="3"/>
  <c r="Q661" i="3"/>
  <c r="Q485" i="3"/>
  <c r="Q202" i="3"/>
  <c r="O142" i="3"/>
  <c r="C142" i="3"/>
  <c r="BT142" i="3"/>
  <c r="B142" i="3"/>
  <c r="A142" i="3"/>
  <c r="Q197" i="3"/>
  <c r="O56" i="3"/>
  <c r="C56" i="3"/>
  <c r="O225" i="3"/>
  <c r="C225" i="3"/>
  <c r="O446" i="3"/>
  <c r="C446" i="3"/>
  <c r="Q595" i="3"/>
  <c r="Q470" i="3"/>
  <c r="Q654" i="3"/>
  <c r="Q240" i="3"/>
  <c r="O296" i="3"/>
  <c r="C296" i="3"/>
  <c r="O451" i="3"/>
  <c r="C451" i="3"/>
  <c r="O559" i="3"/>
  <c r="C559" i="3"/>
  <c r="O172" i="3"/>
  <c r="C172" i="3"/>
  <c r="O512" i="3"/>
  <c r="C512" i="3"/>
  <c r="O165" i="3"/>
  <c r="C165" i="3"/>
  <c r="O318" i="3"/>
  <c r="C318" i="3"/>
  <c r="O46" i="3"/>
  <c r="C46" i="3"/>
  <c r="BO525" i="3"/>
  <c r="BO485" i="3"/>
  <c r="BT397" i="3"/>
  <c r="B397" i="3"/>
  <c r="A397" i="3"/>
  <c r="BQ67" i="3"/>
  <c r="BM67" i="3"/>
  <c r="BE67" i="3"/>
  <c r="AW67" i="3"/>
  <c r="Y67" i="3"/>
  <c r="BQ205" i="3"/>
  <c r="AW205" i="3"/>
  <c r="BQ294" i="3"/>
  <c r="BM294" i="3"/>
  <c r="AW294" i="3"/>
  <c r="AY294" i="3"/>
  <c r="BE294" i="3"/>
  <c r="Y294" i="3"/>
  <c r="AG294" i="3"/>
  <c r="AO294" i="3"/>
  <c r="BQ186" i="3"/>
  <c r="BM186" i="3"/>
  <c r="AW186" i="3"/>
  <c r="BE186" i="3"/>
  <c r="AO186" i="3"/>
  <c r="AG186" i="3"/>
  <c r="Y186" i="3"/>
  <c r="BQ491" i="3"/>
  <c r="BM491" i="3"/>
  <c r="AW491" i="3"/>
  <c r="BE491" i="3"/>
  <c r="AO491" i="3"/>
  <c r="Y491" i="3"/>
  <c r="AG491" i="3"/>
  <c r="BQ78" i="3"/>
  <c r="BM78" i="3"/>
  <c r="AW78" i="3"/>
  <c r="BE78" i="3"/>
  <c r="AO78" i="3"/>
  <c r="AG78" i="3"/>
  <c r="BQ7" i="3"/>
  <c r="BE7" i="3"/>
  <c r="AG7" i="3"/>
  <c r="BQ182" i="3"/>
  <c r="BM182" i="3"/>
  <c r="AW182" i="3"/>
  <c r="BE182" i="3"/>
  <c r="AO182" i="3"/>
  <c r="AG182" i="3"/>
  <c r="BQ417" i="3"/>
  <c r="AW417" i="3"/>
  <c r="BQ475" i="3"/>
  <c r="AW475" i="3"/>
  <c r="BQ304" i="3"/>
  <c r="AW304" i="3"/>
  <c r="BQ64" i="3"/>
  <c r="BM64" i="3"/>
  <c r="BE64" i="3"/>
  <c r="AW64" i="3"/>
  <c r="Y64" i="3"/>
  <c r="AO64" i="3"/>
  <c r="AG64" i="3"/>
  <c r="BQ16" i="3"/>
  <c r="BM16" i="3"/>
  <c r="AW16" i="3"/>
  <c r="BE16" i="3"/>
  <c r="Y16" i="3"/>
  <c r="AO16" i="3"/>
  <c r="AG16" i="3"/>
  <c r="BQ371" i="3"/>
  <c r="BM371" i="3"/>
  <c r="AO371" i="3"/>
  <c r="AW371" i="3"/>
  <c r="BE371" i="3"/>
  <c r="Y371" i="3"/>
  <c r="AG371" i="3"/>
  <c r="BQ108" i="3"/>
  <c r="BM108" i="3"/>
  <c r="BE108" i="3"/>
  <c r="BQ573" i="3"/>
  <c r="BE573" i="3"/>
  <c r="BQ678" i="3"/>
  <c r="AW678" i="3"/>
  <c r="BQ439" i="3"/>
  <c r="AW439" i="3"/>
  <c r="BQ226" i="3"/>
  <c r="AW226" i="3"/>
  <c r="Y226" i="3"/>
  <c r="AO226" i="3"/>
  <c r="BQ500" i="3"/>
  <c r="BM500" i="3"/>
  <c r="AW500" i="3"/>
  <c r="AY500" i="3"/>
  <c r="AO500" i="3"/>
  <c r="BQ624" i="3"/>
  <c r="BM624" i="3"/>
  <c r="AW624" i="3"/>
  <c r="AY624" i="3"/>
  <c r="AO624" i="3"/>
  <c r="BQ280" i="3"/>
  <c r="AW280" i="3"/>
  <c r="BE280" i="3"/>
  <c r="AG280" i="3"/>
  <c r="AO280" i="3"/>
  <c r="AQ280" i="3"/>
  <c r="Y280" i="3"/>
  <c r="BQ598" i="3"/>
  <c r="AW598" i="3"/>
  <c r="AG598" i="3"/>
  <c r="AO598" i="3"/>
  <c r="BQ38" i="3"/>
  <c r="BM38" i="3"/>
  <c r="AW38" i="3"/>
  <c r="AO38" i="3"/>
  <c r="AG38" i="3"/>
  <c r="BQ244" i="3"/>
  <c r="BM244" i="3"/>
  <c r="BE244" i="3"/>
  <c r="AW244" i="3"/>
  <c r="AY244" i="3"/>
  <c r="AO244" i="3"/>
  <c r="AG244" i="3"/>
  <c r="BQ112" i="3"/>
  <c r="BE112" i="3"/>
  <c r="AW112" i="3"/>
  <c r="AO112" i="3"/>
  <c r="BQ21" i="3"/>
  <c r="BE21" i="3"/>
  <c r="AW21" i="3"/>
  <c r="AO21" i="3"/>
  <c r="Y21" i="3"/>
  <c r="BQ291" i="3"/>
  <c r="BE291" i="3"/>
  <c r="AW291" i="3"/>
  <c r="AO291" i="3"/>
  <c r="AG291" i="3"/>
  <c r="Y291" i="3"/>
  <c r="BQ579" i="3"/>
  <c r="BE579" i="3"/>
  <c r="AW579" i="3"/>
  <c r="AY579" i="3"/>
  <c r="Y579" i="3"/>
  <c r="AO579" i="3"/>
  <c r="AG579" i="3"/>
  <c r="BQ483" i="3"/>
  <c r="BE483" i="3"/>
  <c r="AW483" i="3"/>
  <c r="Y483" i="3"/>
  <c r="AO483" i="3"/>
  <c r="AG483" i="3"/>
  <c r="BQ225" i="3"/>
  <c r="BE225" i="3"/>
  <c r="AW225" i="3"/>
  <c r="AY225" i="3"/>
  <c r="AO225" i="3"/>
  <c r="Y225" i="3"/>
  <c r="AG225" i="3"/>
  <c r="BQ54" i="3"/>
  <c r="AW54" i="3"/>
  <c r="AO54" i="3"/>
  <c r="AG54" i="3"/>
  <c r="Y54" i="3"/>
  <c r="BQ62" i="3"/>
  <c r="AW62" i="3"/>
  <c r="AO62" i="3"/>
  <c r="BQ395" i="3"/>
  <c r="AW395" i="3"/>
  <c r="AO395" i="3"/>
  <c r="BQ621" i="3"/>
  <c r="AW621" i="3"/>
  <c r="AO621" i="3"/>
  <c r="AG621" i="3"/>
  <c r="BQ392" i="3"/>
  <c r="AW392" i="3"/>
  <c r="AY392" i="3"/>
  <c r="AO392" i="3"/>
  <c r="BQ335" i="3"/>
  <c r="AO335" i="3"/>
  <c r="AG335" i="3"/>
  <c r="BQ527" i="3"/>
  <c r="BM527" i="3"/>
  <c r="BE527" i="3"/>
  <c r="AG527" i="3"/>
  <c r="AO527" i="3"/>
  <c r="BQ146" i="3"/>
  <c r="BM146" i="3"/>
  <c r="BE146" i="3"/>
  <c r="AG146" i="3"/>
  <c r="BQ298" i="3"/>
  <c r="BE298" i="3"/>
  <c r="AG298" i="3"/>
  <c r="BQ411" i="3"/>
  <c r="BM411" i="3"/>
  <c r="BE411" i="3"/>
  <c r="AW411" i="3"/>
  <c r="AY411" i="3"/>
  <c r="AG411" i="3"/>
  <c r="BQ555" i="3"/>
  <c r="BM555" i="3"/>
  <c r="AW555" i="3"/>
  <c r="AY555" i="3"/>
  <c r="BE555" i="3"/>
  <c r="BQ354" i="3"/>
  <c r="BM354" i="3"/>
  <c r="AG354" i="3"/>
  <c r="BQ307" i="3"/>
  <c r="Y307" i="3"/>
  <c r="BQ508" i="3"/>
  <c r="Y508" i="3"/>
  <c r="Q508" i="3"/>
  <c r="BQ318" i="3"/>
  <c r="AO318" i="3"/>
  <c r="AQ318" i="3"/>
  <c r="Y318" i="3"/>
  <c r="BQ88" i="3"/>
  <c r="AO88" i="3"/>
  <c r="Y88" i="3"/>
  <c r="BQ559" i="3"/>
  <c r="BE559" i="3"/>
  <c r="Y559" i="3"/>
  <c r="AA559" i="3"/>
  <c r="BQ172" i="3"/>
  <c r="Y172" i="3"/>
  <c r="Q172" i="3"/>
  <c r="BQ481" i="3"/>
  <c r="Y481" i="3"/>
  <c r="Q481" i="3"/>
  <c r="BQ150" i="3"/>
  <c r="BM150" i="3"/>
  <c r="Y150" i="3"/>
  <c r="BQ162" i="3"/>
  <c r="BM162" i="3"/>
  <c r="BE162" i="3"/>
  <c r="Y162" i="3"/>
  <c r="BQ496" i="3"/>
  <c r="BM496" i="3"/>
  <c r="BE496" i="3"/>
  <c r="AW496" i="3"/>
  <c r="Y496" i="3"/>
  <c r="AG496" i="3"/>
  <c r="BQ92" i="3"/>
  <c r="AW92" i="3"/>
  <c r="Y92" i="3"/>
  <c r="BQ677" i="3"/>
  <c r="AW677" i="3"/>
  <c r="Y677" i="3"/>
  <c r="BQ623" i="3"/>
  <c r="AW623" i="3"/>
  <c r="Y623" i="3"/>
  <c r="BQ577" i="3"/>
  <c r="AW577" i="3"/>
  <c r="BE577" i="3"/>
  <c r="Y577" i="3"/>
  <c r="BQ115" i="3"/>
  <c r="AW115" i="3"/>
  <c r="Y115" i="3"/>
  <c r="BQ405" i="3"/>
  <c r="AW405" i="3"/>
  <c r="Y405" i="3"/>
  <c r="BQ125" i="3"/>
  <c r="BE125" i="3"/>
  <c r="Y125" i="3"/>
  <c r="BQ313" i="3"/>
  <c r="BE313" i="3"/>
  <c r="AO313" i="3"/>
  <c r="AG313" i="3"/>
  <c r="BQ99" i="3"/>
  <c r="BE99" i="3"/>
  <c r="AO99" i="3"/>
  <c r="AG99" i="3"/>
  <c r="BQ24" i="3"/>
  <c r="BE24" i="3"/>
  <c r="AO24" i="3"/>
  <c r="AG24" i="3"/>
  <c r="BQ442" i="3"/>
  <c r="BM442" i="3"/>
  <c r="BE442" i="3"/>
  <c r="AO442" i="3"/>
  <c r="AG442" i="3"/>
  <c r="BQ427" i="3"/>
  <c r="BE427" i="3"/>
  <c r="BM427" i="3"/>
  <c r="AO427" i="3"/>
  <c r="BQ300" i="3"/>
  <c r="BM300" i="3"/>
  <c r="BE300" i="3"/>
  <c r="AW300" i="3"/>
  <c r="AY300" i="3"/>
  <c r="Y300" i="3"/>
  <c r="AO300" i="3"/>
  <c r="BQ25" i="3"/>
  <c r="BE25" i="3"/>
  <c r="AO25" i="3"/>
  <c r="BQ546" i="3"/>
  <c r="BE546" i="3"/>
  <c r="AO546" i="3"/>
  <c r="BQ94" i="3"/>
  <c r="BE94" i="3"/>
  <c r="AO94" i="3"/>
  <c r="AG94" i="3"/>
  <c r="BQ166" i="3"/>
  <c r="BE166" i="3"/>
  <c r="AO166" i="3"/>
  <c r="BQ141" i="3"/>
  <c r="BE141" i="3"/>
  <c r="AO141" i="3"/>
  <c r="AG141" i="3"/>
  <c r="BQ368" i="3"/>
  <c r="BE368" i="3"/>
  <c r="AW368" i="3"/>
  <c r="AO368" i="3"/>
  <c r="AG368" i="3"/>
  <c r="BQ575" i="3"/>
  <c r="BE575" i="3"/>
  <c r="AW575" i="3"/>
  <c r="AG575" i="3"/>
  <c r="BQ656" i="3"/>
  <c r="BE656" i="3"/>
  <c r="AW656" i="3"/>
  <c r="AG656" i="3"/>
  <c r="AO656" i="3"/>
  <c r="BQ105" i="3"/>
  <c r="BE105" i="3"/>
  <c r="AG105" i="3"/>
  <c r="AO105" i="3"/>
  <c r="BQ389" i="3"/>
  <c r="BE389" i="3"/>
  <c r="AO389" i="3"/>
  <c r="BQ261" i="3"/>
  <c r="BE261" i="3"/>
  <c r="AO261" i="3"/>
  <c r="BQ456" i="3"/>
  <c r="BE456" i="3"/>
  <c r="BQ340" i="3"/>
  <c r="BE340" i="3"/>
  <c r="BQ421" i="3"/>
  <c r="BE421" i="3"/>
  <c r="BQ474" i="3"/>
  <c r="BE474" i="3"/>
  <c r="AG474" i="3"/>
  <c r="BQ179" i="3"/>
  <c r="BE179" i="3"/>
  <c r="AG179" i="3"/>
  <c r="BQ618" i="3"/>
  <c r="AW618" i="3"/>
  <c r="BE618" i="3"/>
  <c r="AG618" i="3"/>
  <c r="BQ492" i="3"/>
  <c r="BE492" i="3"/>
  <c r="AG492" i="3"/>
  <c r="BQ386" i="3"/>
  <c r="BE386" i="3"/>
  <c r="AG386" i="3"/>
  <c r="BQ472" i="3"/>
  <c r="BE472" i="3"/>
  <c r="AG472" i="3"/>
  <c r="BQ165" i="3"/>
  <c r="BE165" i="3"/>
  <c r="AG165" i="3"/>
  <c r="Q165" i="3"/>
  <c r="BQ558" i="3"/>
  <c r="BE558" i="3"/>
  <c r="AW558" i="3"/>
  <c r="AG558" i="3"/>
  <c r="Q558" i="3"/>
  <c r="BQ65" i="3"/>
  <c r="BE65" i="3"/>
  <c r="AG65" i="3"/>
  <c r="BQ509" i="3"/>
  <c r="BE509" i="3"/>
  <c r="AG509" i="3"/>
  <c r="BQ382" i="3"/>
  <c r="BM382" i="3"/>
  <c r="BE382" i="3"/>
  <c r="AG382" i="3"/>
  <c r="BQ144" i="3"/>
  <c r="BM144" i="3"/>
  <c r="BE144" i="3"/>
  <c r="AG144" i="3"/>
  <c r="BQ675" i="3"/>
  <c r="BM675" i="3"/>
  <c r="BE675" i="3"/>
  <c r="AG675" i="3"/>
  <c r="BQ507" i="3"/>
  <c r="BM507" i="3"/>
  <c r="AW507" i="3"/>
  <c r="Y507" i="3"/>
  <c r="BQ164" i="3"/>
  <c r="BM164" i="3"/>
  <c r="AW164" i="3"/>
  <c r="AO164" i="3"/>
  <c r="BQ14" i="3"/>
  <c r="BM14" i="3"/>
  <c r="AW14" i="3"/>
  <c r="AO14" i="3"/>
  <c r="BQ632" i="3"/>
  <c r="BM632" i="3"/>
  <c r="AO632" i="3"/>
  <c r="Y632" i="3"/>
  <c r="BQ178" i="3"/>
  <c r="AO178" i="3"/>
  <c r="BT458" i="3"/>
  <c r="B458" i="3"/>
  <c r="BQ70" i="3"/>
  <c r="AW70" i="3"/>
  <c r="AG70" i="3"/>
  <c r="BQ270" i="3"/>
  <c r="AW270" i="3"/>
  <c r="AY270" i="3"/>
  <c r="BQ103" i="3"/>
  <c r="AW103" i="3"/>
  <c r="AG103" i="3"/>
  <c r="BQ168" i="3"/>
  <c r="AW168" i="3"/>
  <c r="AG168" i="3"/>
  <c r="BQ68" i="3"/>
  <c r="AO68" i="3"/>
  <c r="AG68" i="3"/>
  <c r="BQ568" i="3"/>
  <c r="BM568" i="3"/>
  <c r="AG568" i="3"/>
  <c r="AO568" i="3"/>
  <c r="BQ260" i="3"/>
  <c r="BM260" i="3"/>
  <c r="AW260" i="3"/>
  <c r="AY260" i="3"/>
  <c r="AO260" i="3"/>
  <c r="BQ358" i="3"/>
  <c r="AW358" i="3"/>
  <c r="BM358" i="3"/>
  <c r="AO358" i="3"/>
  <c r="BQ219" i="3"/>
  <c r="BM219" i="3"/>
  <c r="AW219" i="3"/>
  <c r="AO219" i="3"/>
  <c r="BQ295" i="3"/>
  <c r="AW295" i="3"/>
  <c r="AO295" i="3"/>
  <c r="BQ658" i="3"/>
  <c r="AW658" i="3"/>
  <c r="AO658" i="3"/>
  <c r="AG658" i="3"/>
  <c r="BQ581" i="3"/>
  <c r="AO581" i="3"/>
  <c r="AG581" i="3"/>
  <c r="BQ213" i="3"/>
  <c r="AO213" i="3"/>
  <c r="BQ302" i="3"/>
  <c r="BM302" i="3"/>
  <c r="AW302" i="3"/>
  <c r="AY302" i="3"/>
  <c r="AO302" i="3"/>
  <c r="AG302" i="3"/>
  <c r="BQ461" i="3"/>
  <c r="BM461" i="3"/>
  <c r="AW461" i="3"/>
  <c r="AO461" i="3"/>
  <c r="BQ264" i="3"/>
  <c r="BM264" i="3"/>
  <c r="AW264" i="3"/>
  <c r="AG264" i="3"/>
  <c r="AO264" i="3"/>
  <c r="BQ305" i="3"/>
  <c r="BM305" i="3"/>
  <c r="BO305" i="3"/>
  <c r="AW305" i="3"/>
  <c r="AO305" i="3"/>
  <c r="AQ305" i="3"/>
  <c r="BQ193" i="3"/>
  <c r="BM193" i="3"/>
  <c r="BO193" i="3"/>
  <c r="AW193" i="3"/>
  <c r="AO193" i="3"/>
  <c r="BQ644" i="3"/>
  <c r="BM644" i="3"/>
  <c r="AW644" i="3"/>
  <c r="AO644" i="3"/>
  <c r="AG644" i="3"/>
  <c r="BQ441" i="3"/>
  <c r="BM441" i="3"/>
  <c r="BO441" i="3"/>
  <c r="AW441" i="3"/>
  <c r="AO441" i="3"/>
  <c r="AQ441" i="3"/>
  <c r="BQ641" i="3"/>
  <c r="BM641" i="3"/>
  <c r="BO641" i="3"/>
  <c r="AW641" i="3"/>
  <c r="AO641" i="3"/>
  <c r="AQ641" i="3"/>
  <c r="AG641" i="3"/>
  <c r="BQ211" i="3"/>
  <c r="BM211" i="3"/>
  <c r="AW211" i="3"/>
  <c r="AY211" i="3"/>
  <c r="AO211" i="3"/>
  <c r="BQ611" i="3"/>
  <c r="BM611" i="3"/>
  <c r="BO611" i="3"/>
  <c r="BE611" i="3"/>
  <c r="AW611" i="3"/>
  <c r="BQ124" i="3"/>
  <c r="BM124" i="3"/>
  <c r="AW124" i="3"/>
  <c r="AY124" i="3"/>
  <c r="AO124" i="3"/>
  <c r="BQ107" i="3"/>
  <c r="AW107" i="3"/>
  <c r="AO107" i="3"/>
  <c r="BQ110" i="3"/>
  <c r="AW110" i="3"/>
  <c r="AO110" i="3"/>
  <c r="BM241" i="3"/>
  <c r="BM532" i="3"/>
  <c r="BQ622" i="3"/>
  <c r="BE622" i="3"/>
  <c r="BQ250" i="3"/>
  <c r="BE250" i="3"/>
  <c r="AG250" i="3"/>
  <c r="BQ462" i="3"/>
  <c r="BE462" i="3"/>
  <c r="AG462" i="3"/>
  <c r="Y462" i="3"/>
  <c r="BQ327" i="3"/>
  <c r="AW327" i="3"/>
  <c r="AY327" i="3"/>
  <c r="BE327" i="3"/>
  <c r="Y327" i="3"/>
  <c r="BQ444" i="3"/>
  <c r="AW444" i="3"/>
  <c r="AG444" i="3"/>
  <c r="Y444" i="3"/>
  <c r="BQ90" i="3"/>
  <c r="BM90" i="3"/>
  <c r="AG90" i="3"/>
  <c r="BQ79" i="3"/>
  <c r="BM79" i="3"/>
  <c r="AG79" i="3"/>
  <c r="BQ238" i="3"/>
  <c r="BM238" i="3"/>
  <c r="BQ204" i="3"/>
  <c r="BM204" i="3"/>
  <c r="AG204" i="3"/>
  <c r="BQ334" i="3"/>
  <c r="BM334" i="3"/>
  <c r="AW334" i="3"/>
  <c r="AY334" i="3"/>
  <c r="BQ356" i="3"/>
  <c r="BM356" i="3"/>
  <c r="BQ394" i="3"/>
  <c r="BE394" i="3"/>
  <c r="AW394" i="3"/>
  <c r="AG394" i="3"/>
  <c r="BQ290" i="3"/>
  <c r="BE290" i="3"/>
  <c r="AW290" i="3"/>
  <c r="BQ605" i="3"/>
  <c r="BE605" i="3"/>
  <c r="AG605" i="3"/>
  <c r="BQ372" i="3"/>
  <c r="BE372" i="3"/>
  <c r="BQ248" i="3"/>
  <c r="BE248" i="3"/>
  <c r="BQ664" i="3"/>
  <c r="BE664" i="3"/>
  <c r="BQ556" i="3"/>
  <c r="BE556" i="3"/>
  <c r="BQ127" i="3"/>
  <c r="BE127" i="3"/>
  <c r="BQ32" i="3"/>
  <c r="BE32" i="3"/>
  <c r="BQ143" i="3"/>
  <c r="BE143" i="3"/>
  <c r="BQ531" i="3"/>
  <c r="BE531" i="3"/>
  <c r="BQ614" i="3"/>
  <c r="BM614" i="3"/>
  <c r="BO614" i="3"/>
  <c r="BQ518" i="3"/>
  <c r="BM518" i="3"/>
  <c r="BQ257" i="3"/>
  <c r="BM257" i="3"/>
  <c r="BO257" i="3"/>
  <c r="BQ627" i="3"/>
  <c r="BM627" i="3"/>
  <c r="BO627" i="3"/>
  <c r="BQ640" i="3"/>
  <c r="BM640" i="3"/>
  <c r="BO640" i="3"/>
  <c r="BQ100" i="3"/>
  <c r="BM100" i="3"/>
  <c r="BQ331" i="3"/>
  <c r="BM331" i="3"/>
  <c r="BO331" i="3"/>
  <c r="BQ134" i="3"/>
  <c r="BM134" i="3"/>
  <c r="BO134" i="3"/>
  <c r="BE134" i="3"/>
  <c r="BQ626" i="3"/>
  <c r="BE626" i="3"/>
  <c r="BM626" i="3"/>
  <c r="BO626" i="3"/>
  <c r="BQ591" i="3"/>
  <c r="BE591" i="3"/>
  <c r="BM591" i="3"/>
  <c r="BO591" i="3"/>
  <c r="Y591" i="3"/>
  <c r="BM369" i="3"/>
  <c r="BE4" i="3"/>
  <c r="BM217" i="3"/>
  <c r="BM261" i="3"/>
  <c r="BM474" i="3"/>
  <c r="BM618" i="3"/>
  <c r="BM386" i="3"/>
  <c r="BO386" i="3"/>
  <c r="BM165" i="3"/>
  <c r="BO165" i="3"/>
  <c r="BE84" i="3"/>
  <c r="AW601" i="3"/>
  <c r="AY601" i="3"/>
  <c r="AW30" i="3"/>
  <c r="AW207" i="3"/>
  <c r="BE13" i="3"/>
  <c r="BE98" i="3"/>
  <c r="BG98" i="3"/>
  <c r="BE487" i="3"/>
  <c r="BE354" i="3"/>
  <c r="AW356" i="3"/>
  <c r="AW424" i="3"/>
  <c r="AO456" i="3"/>
  <c r="AO342" i="3"/>
  <c r="AQ342" i="3"/>
  <c r="AO533" i="3"/>
  <c r="Y472" i="3"/>
  <c r="AA472" i="3"/>
  <c r="Q324" i="3"/>
  <c r="Q349" i="3"/>
  <c r="Q399" i="3"/>
  <c r="Q64" i="3"/>
  <c r="BE607" i="3"/>
  <c r="AW125" i="3"/>
  <c r="AW99" i="3"/>
  <c r="AW389" i="3"/>
  <c r="AY389" i="3"/>
  <c r="AW189" i="3"/>
  <c r="AW386" i="3"/>
  <c r="AG4" i="3"/>
  <c r="Y399" i="3"/>
  <c r="Y658" i="3"/>
  <c r="Y316" i="3"/>
  <c r="AG21" i="3"/>
  <c r="AG252" i="3"/>
  <c r="AG395" i="3"/>
  <c r="AI395" i="3"/>
  <c r="AG392" i="3"/>
  <c r="AG555" i="3"/>
  <c r="Y171" i="3"/>
  <c r="Y564" i="3"/>
  <c r="Y248" i="3"/>
  <c r="Y364" i="3"/>
  <c r="Q435" i="3"/>
  <c r="Q136" i="3"/>
  <c r="Q380" i="3"/>
  <c r="Q166" i="3"/>
  <c r="Q545" i="3"/>
  <c r="Q526" i="3"/>
  <c r="Q515" i="3"/>
  <c r="Q190" i="3"/>
  <c r="Q530" i="3"/>
  <c r="Q456" i="3"/>
  <c r="Q340" i="3"/>
  <c r="Q421" i="3"/>
  <c r="Q599" i="3"/>
  <c r="Q603" i="3"/>
  <c r="Q100" i="3"/>
  <c r="Q207" i="3"/>
  <c r="AO575" i="3"/>
  <c r="AO474" i="3"/>
  <c r="AQ474" i="3"/>
  <c r="AO618" i="3"/>
  <c r="AO386" i="3"/>
  <c r="AQ386" i="3"/>
  <c r="AO525" i="3"/>
  <c r="Y500" i="3"/>
  <c r="Y22" i="3"/>
  <c r="Y392" i="3"/>
  <c r="Y409" i="3"/>
  <c r="Y455" i="3"/>
  <c r="Y128" i="3"/>
  <c r="Q501" i="3"/>
  <c r="Q80" i="3"/>
  <c r="Q82" i="3"/>
  <c r="Q204" i="3"/>
  <c r="Q432" i="3"/>
  <c r="Q72" i="3"/>
  <c r="Q655" i="3"/>
  <c r="Q286" i="3"/>
  <c r="Q307" i="3"/>
  <c r="Q339" i="3"/>
  <c r="Q588" i="3"/>
  <c r="Q497" i="3"/>
  <c r="Q364" i="3"/>
  <c r="Q36" i="3"/>
  <c r="AG270" i="3"/>
  <c r="AI270" i="3"/>
  <c r="AG470" i="3"/>
  <c r="AG461" i="3"/>
  <c r="AG305" i="3"/>
  <c r="AG513" i="3"/>
  <c r="AG441" i="3"/>
  <c r="AI441" i="3"/>
  <c r="AG222" i="3"/>
  <c r="AG124" i="3"/>
  <c r="AI124" i="3"/>
  <c r="AG110" i="3"/>
  <c r="Y581" i="3"/>
  <c r="Q86" i="3"/>
  <c r="Q315" i="3"/>
  <c r="Q507" i="3"/>
  <c r="Q164" i="3"/>
  <c r="Q14" i="3"/>
  <c r="Q632" i="3"/>
  <c r="Q267" i="3"/>
  <c r="Q346" i="3"/>
  <c r="Q430" i="3"/>
  <c r="Q61" i="3"/>
  <c r="Y461" i="3"/>
  <c r="Y490" i="3"/>
  <c r="Y607" i="3"/>
  <c r="Y606" i="3"/>
  <c r="Y222" i="3"/>
  <c r="Y110" i="3"/>
  <c r="Q361" i="3"/>
  <c r="Q198" i="3"/>
  <c r="Q511" i="3"/>
  <c r="Q493" i="3"/>
  <c r="Y373" i="3"/>
  <c r="Y460" i="3"/>
  <c r="AA460" i="3"/>
  <c r="Q40" i="3"/>
  <c r="Q466" i="3"/>
  <c r="Q127" i="3"/>
  <c r="Q143" i="3"/>
  <c r="Q651" i="3"/>
  <c r="Q30" i="3"/>
  <c r="Q547" i="3"/>
  <c r="Q569" i="3"/>
  <c r="Q401" i="3"/>
  <c r="Q27" i="3"/>
  <c r="Q5" i="3"/>
  <c r="M5" i="3"/>
  <c r="Q389" i="3"/>
  <c r="Q268" i="3"/>
  <c r="Q217" i="3"/>
  <c r="Q344" i="3"/>
  <c r="Q156" i="3"/>
  <c r="Q269" i="3"/>
  <c r="Q549" i="3"/>
  <c r="Q636" i="3"/>
  <c r="O490" i="3"/>
  <c r="C490" i="3"/>
  <c r="O637" i="3"/>
  <c r="C637" i="3"/>
  <c r="Y511" i="3"/>
  <c r="Q283" i="3"/>
  <c r="O234" i="3"/>
  <c r="C234" i="3"/>
  <c r="Q293" i="3"/>
  <c r="Q225" i="3"/>
  <c r="Q120" i="3"/>
  <c r="Q446" i="3"/>
  <c r="Q660" i="3"/>
  <c r="O306" i="3"/>
  <c r="C306" i="3"/>
  <c r="O434" i="3"/>
  <c r="C434" i="3"/>
  <c r="Q279" i="3"/>
  <c r="O192" i="3"/>
  <c r="C192" i="3"/>
  <c r="Y211" i="3"/>
  <c r="O88" i="3"/>
  <c r="C88" i="3"/>
  <c r="BT88" i="3"/>
  <c r="B88" i="3"/>
  <c r="A88" i="3"/>
  <c r="O36" i="3"/>
  <c r="C36" i="3"/>
  <c r="O525" i="3"/>
  <c r="C525" i="3"/>
  <c r="BT525" i="3"/>
  <c r="B525" i="3"/>
  <c r="A525" i="3"/>
  <c r="O471" i="3"/>
  <c r="C471" i="3"/>
  <c r="O463" i="3"/>
  <c r="C463" i="3"/>
  <c r="BT463" i="3"/>
  <c r="B463" i="3"/>
  <c r="A463" i="3"/>
  <c r="O558" i="3"/>
  <c r="C558" i="3"/>
  <c r="BT558" i="3"/>
  <c r="B558" i="3"/>
  <c r="A558" i="3"/>
  <c r="O237" i="3"/>
  <c r="C237" i="3"/>
  <c r="BT237" i="3"/>
  <c r="B237" i="3"/>
  <c r="A237" i="3"/>
  <c r="O126" i="3"/>
  <c r="C126" i="3"/>
  <c r="BJ303" i="3"/>
  <c r="BJ555" i="3"/>
  <c r="BJ265" i="3"/>
  <c r="BJ622" i="3"/>
  <c r="BJ293" i="3"/>
  <c r="BJ49" i="3"/>
  <c r="BJ270" i="3"/>
  <c r="BO121" i="3"/>
  <c r="BO321" i="3"/>
  <c r="BJ417" i="3"/>
  <c r="BJ15" i="3"/>
  <c r="BJ253" i="3"/>
  <c r="BO385" i="3"/>
  <c r="BO544" i="3"/>
  <c r="BO200" i="3"/>
  <c r="BJ92" i="3"/>
  <c r="BK151" i="3"/>
  <c r="I151" i="3"/>
  <c r="BJ151" i="3"/>
  <c r="BK425" i="3"/>
  <c r="I425" i="3"/>
  <c r="BJ425" i="3"/>
  <c r="BK275" i="3"/>
  <c r="I275" i="3"/>
  <c r="BJ275" i="3"/>
  <c r="BK561" i="3"/>
  <c r="I561" i="3"/>
  <c r="BJ561" i="3"/>
  <c r="BK352" i="3"/>
  <c r="I352" i="3"/>
  <c r="BJ352" i="3"/>
  <c r="BK450" i="3"/>
  <c r="I450" i="3"/>
  <c r="BJ450" i="3"/>
  <c r="BJ445" i="3"/>
  <c r="BJ174" i="3"/>
  <c r="BJ391" i="3"/>
  <c r="BJ548" i="3"/>
  <c r="BJ200" i="3"/>
  <c r="BO178" i="3"/>
  <c r="BO458" i="3"/>
  <c r="BO70" i="3"/>
  <c r="BO270" i="3"/>
  <c r="BO103" i="3"/>
  <c r="BJ123" i="3"/>
  <c r="BJ284" i="3"/>
  <c r="BO670" i="3"/>
  <c r="BN670" i="3"/>
  <c r="BO133" i="3"/>
  <c r="BO24" i="3"/>
  <c r="BJ405" i="3"/>
  <c r="BJ111" i="3"/>
  <c r="BO23" i="3"/>
  <c r="BO152" i="3"/>
  <c r="BO17" i="3"/>
  <c r="BO274" i="3"/>
  <c r="BO252" i="3"/>
  <c r="BO420" i="3"/>
  <c r="BJ565" i="3"/>
  <c r="BJ274" i="3"/>
  <c r="BJ41" i="3"/>
  <c r="BJ454" i="3"/>
  <c r="BJ90" i="3"/>
  <c r="BJ133" i="3"/>
  <c r="BJ24" i="3"/>
  <c r="BJ442" i="3"/>
  <c r="BJ220" i="3"/>
  <c r="BJ272" i="3"/>
  <c r="BO168" i="3"/>
  <c r="BO466" i="3"/>
  <c r="BJ227" i="3"/>
  <c r="BJ670" i="3"/>
  <c r="BJ40" i="3"/>
  <c r="BJ363" i="3"/>
  <c r="BJ157" i="3"/>
  <c r="BJ168" i="3"/>
  <c r="BJ366" i="3"/>
  <c r="BO35" i="3"/>
  <c r="BO12" i="3"/>
  <c r="BO77" i="3"/>
  <c r="BO353" i="3"/>
  <c r="BO47" i="3"/>
  <c r="BJ155" i="3"/>
  <c r="BJ103" i="3"/>
  <c r="BJ136" i="3"/>
  <c r="BK245" i="3"/>
  <c r="I245" i="3"/>
  <c r="BJ245" i="3"/>
  <c r="BJ276" i="3"/>
  <c r="BK568" i="3"/>
  <c r="I568" i="3"/>
  <c r="BJ568" i="3"/>
  <c r="BO31" i="3"/>
  <c r="BJ351" i="3"/>
  <c r="BK260" i="3"/>
  <c r="I260" i="3"/>
  <c r="BJ260" i="3"/>
  <c r="BO76" i="3"/>
  <c r="BJ393" i="3"/>
  <c r="BK358" i="3"/>
  <c r="I358" i="3"/>
  <c r="BJ358" i="3"/>
  <c r="BO502" i="3"/>
  <c r="BJ369" i="3"/>
  <c r="BK219" i="3"/>
  <c r="I219" i="3"/>
  <c r="BJ219" i="3"/>
  <c r="BJ446" i="3"/>
  <c r="BK665" i="3"/>
  <c r="I665" i="3"/>
  <c r="BJ665" i="3"/>
  <c r="BJ54" i="3"/>
  <c r="BJ116" i="3"/>
  <c r="BJ12" i="3"/>
  <c r="BJ666" i="3"/>
  <c r="BJ486" i="3"/>
  <c r="BJ8" i="3"/>
  <c r="BJ326" i="3"/>
  <c r="BO540" i="3"/>
  <c r="BO298" i="3"/>
  <c r="BJ264" i="3"/>
  <c r="BJ571" i="3"/>
  <c r="BJ215" i="3"/>
  <c r="BO377" i="3"/>
  <c r="BO278" i="3"/>
  <c r="BO407" i="3"/>
  <c r="BO443" i="3"/>
  <c r="BO376" i="3"/>
  <c r="BJ290" i="3"/>
  <c r="BJ395" i="3"/>
  <c r="BO295" i="3"/>
  <c r="BO545" i="3"/>
  <c r="BK476" i="3"/>
  <c r="I476" i="3"/>
  <c r="BJ476" i="3"/>
  <c r="BK469" i="3"/>
  <c r="I469" i="3"/>
  <c r="BJ469" i="3"/>
  <c r="BO213" i="3"/>
  <c r="BK148" i="3"/>
  <c r="I148" i="3"/>
  <c r="BJ148" i="3"/>
  <c r="BK235" i="3"/>
  <c r="I235" i="3"/>
  <c r="BJ235" i="3"/>
  <c r="BK66" i="3"/>
  <c r="I66" i="3"/>
  <c r="BJ66" i="3"/>
  <c r="BJ298" i="3"/>
  <c r="BJ630" i="3"/>
  <c r="BJ612" i="3"/>
  <c r="BJ143" i="3"/>
  <c r="BJ323" i="3"/>
  <c r="BJ595" i="3"/>
  <c r="BJ659" i="3"/>
  <c r="BJ286" i="3"/>
  <c r="BJ279" i="3"/>
  <c r="BJ652" i="3"/>
  <c r="BO510" i="3"/>
  <c r="BN649" i="3"/>
  <c r="BO649" i="3"/>
  <c r="BO413" i="3"/>
  <c r="BJ431" i="3"/>
  <c r="BJ246" i="3"/>
  <c r="BJ350" i="3"/>
  <c r="BJ639" i="3"/>
  <c r="BJ619" i="3"/>
  <c r="BJ203" i="3"/>
  <c r="BJ132" i="3"/>
  <c r="BJ581" i="3"/>
  <c r="BJ202" i="3"/>
  <c r="BJ448" i="3"/>
  <c r="BJ616" i="3"/>
  <c r="BJ615" i="3"/>
  <c r="BJ592" i="3"/>
  <c r="BO493" i="3"/>
  <c r="BO409" i="3"/>
  <c r="BO551" i="3"/>
  <c r="BO455" i="3"/>
  <c r="BO582" i="3"/>
  <c r="BO524" i="3"/>
  <c r="BO497" i="3"/>
  <c r="BJ377" i="3"/>
  <c r="BJ604" i="3"/>
  <c r="BJ32" i="3"/>
  <c r="BJ654" i="3"/>
  <c r="BK651" i="3"/>
  <c r="I651" i="3"/>
  <c r="BJ651" i="3"/>
  <c r="BK440" i="3"/>
  <c r="I440" i="3"/>
  <c r="BJ440" i="3"/>
  <c r="BK282" i="3"/>
  <c r="I282" i="3"/>
  <c r="BJ282" i="3"/>
  <c r="BK519" i="3"/>
  <c r="I519" i="3"/>
  <c r="BJ519" i="3"/>
  <c r="BK606" i="3"/>
  <c r="I606" i="3"/>
  <c r="BJ606" i="3"/>
  <c r="BK222" i="3"/>
  <c r="I222" i="3"/>
  <c r="BJ222" i="3"/>
  <c r="BK233" i="3"/>
  <c r="I233" i="3"/>
  <c r="BJ233" i="3"/>
  <c r="BK281" i="3"/>
  <c r="I281" i="3"/>
  <c r="BJ281" i="3"/>
  <c r="BK460" i="3"/>
  <c r="I460" i="3"/>
  <c r="BJ460" i="3"/>
  <c r="BJ340" i="3"/>
  <c r="BJ330" i="3"/>
  <c r="BJ482" i="3"/>
  <c r="BJ638" i="3"/>
  <c r="BJ134" i="3"/>
  <c r="BJ341" i="3"/>
  <c r="BJ387" i="3"/>
  <c r="BJ251" i="3"/>
  <c r="BJ594" i="3"/>
  <c r="BJ333" i="3"/>
  <c r="BJ310" i="3"/>
  <c r="BJ570" i="3"/>
  <c r="BJ318" i="3"/>
  <c r="BJ472" i="3"/>
  <c r="BJ107" i="3"/>
  <c r="BJ109" i="3"/>
  <c r="BJ549" i="3"/>
  <c r="BJ410" i="3"/>
  <c r="BJ110" i="3"/>
  <c r="BJ413" i="3"/>
  <c r="BJ184" i="3"/>
  <c r="BJ566" i="3"/>
  <c r="BJ224" i="3"/>
  <c r="BJ525" i="3"/>
  <c r="BJ368" i="3"/>
  <c r="BJ138" i="3"/>
  <c r="BJ487" i="3"/>
  <c r="BJ183" i="3"/>
  <c r="BJ82" i="3"/>
  <c r="BJ433" i="3"/>
  <c r="BJ553" i="3"/>
  <c r="BJ289" i="3"/>
  <c r="BJ463" i="3"/>
  <c r="BJ512" i="3"/>
  <c r="BJ347" i="3"/>
  <c r="BJ319" i="3"/>
  <c r="BK586" i="3"/>
  <c r="I586" i="3"/>
  <c r="BJ586" i="3"/>
  <c r="BO600" i="3"/>
  <c r="BJ557" i="3"/>
  <c r="BK557" i="3"/>
  <c r="I557" i="3"/>
  <c r="BJ539" i="3"/>
  <c r="BJ161" i="3"/>
  <c r="BO205" i="3"/>
  <c r="BO55" i="3"/>
  <c r="BO501" i="3"/>
  <c r="BJ93" i="3"/>
  <c r="BJ218" i="3"/>
  <c r="BJ584" i="3"/>
  <c r="BJ74" i="3"/>
  <c r="BJ170" i="3"/>
  <c r="BJ496" i="3"/>
  <c r="BJ572" i="3"/>
  <c r="BJ677" i="3"/>
  <c r="BO206" i="3"/>
  <c r="BJ676" i="3"/>
  <c r="BO479" i="3"/>
  <c r="BO539" i="3"/>
  <c r="BO174" i="3"/>
  <c r="BO171" i="3"/>
  <c r="BK632" i="3"/>
  <c r="I632" i="3"/>
  <c r="BJ632" i="3"/>
  <c r="BJ673" i="3"/>
  <c r="BJ617" i="3"/>
  <c r="BJ280" i="3"/>
  <c r="BJ378" i="3"/>
  <c r="BJ598" i="3"/>
  <c r="BJ312" i="3"/>
  <c r="BJ244" i="3"/>
  <c r="BO506" i="3"/>
  <c r="BO381" i="3"/>
  <c r="BO49" i="3"/>
  <c r="BO338" i="3"/>
  <c r="BO91" i="3"/>
  <c r="BJ577" i="3"/>
  <c r="BJ206" i="3"/>
  <c r="BJ115" i="3"/>
  <c r="BJ535" i="3"/>
  <c r="BO169" i="3"/>
  <c r="BJ19" i="3"/>
  <c r="BO113" i="3"/>
  <c r="BJ106" i="3"/>
  <c r="BJ171" i="3"/>
  <c r="BJ125" i="3"/>
  <c r="BO452" i="3"/>
  <c r="BJ178" i="3"/>
  <c r="BJ452" i="3"/>
  <c r="BJ458" i="3"/>
  <c r="BJ173" i="3"/>
  <c r="BJ204" i="3"/>
  <c r="BJ483" i="3"/>
  <c r="BJ499" i="3"/>
  <c r="BJ506" i="3"/>
  <c r="BJ13" i="3"/>
  <c r="BJ159" i="3"/>
  <c r="BJ130" i="3"/>
  <c r="BJ357" i="3"/>
  <c r="BJ221" i="3"/>
  <c r="BJ91" i="3"/>
  <c r="BJ80" i="3"/>
  <c r="BJ112" i="3"/>
  <c r="BJ34" i="3"/>
  <c r="BJ97" i="3"/>
  <c r="BJ241" i="3"/>
  <c r="BO136" i="3"/>
  <c r="BJ379" i="3"/>
  <c r="BO177" i="3"/>
  <c r="BO8" i="3"/>
  <c r="BO529" i="3"/>
  <c r="BO236" i="3"/>
  <c r="BO631" i="3"/>
  <c r="BJ313" i="3"/>
  <c r="BJ99" i="3"/>
  <c r="BJ9" i="3"/>
  <c r="BJ346" i="3"/>
  <c r="BO41" i="3"/>
  <c r="BO54" i="3"/>
  <c r="BO116" i="3"/>
  <c r="BK365" i="3"/>
  <c r="I365" i="3"/>
  <c r="BJ365" i="3"/>
  <c r="BO290" i="3"/>
  <c r="BJ61" i="3"/>
  <c r="BK380" i="3"/>
  <c r="I380" i="3"/>
  <c r="BJ380" i="3"/>
  <c r="BO605" i="3"/>
  <c r="BJ217" i="3"/>
  <c r="BK311" i="3"/>
  <c r="I311" i="3"/>
  <c r="BJ311" i="3"/>
  <c r="BO372" i="3"/>
  <c r="BJ361" i="3"/>
  <c r="BK209" i="3"/>
  <c r="I209" i="3"/>
  <c r="BJ209" i="3"/>
  <c r="BO248" i="3"/>
  <c r="BK131" i="3"/>
  <c r="I131" i="3"/>
  <c r="BJ131" i="3"/>
  <c r="BO303" i="3"/>
  <c r="BJ31" i="3"/>
  <c r="BJ77" i="3"/>
  <c r="BJ263" i="3"/>
  <c r="BJ529" i="3"/>
  <c r="BJ668" i="3"/>
  <c r="BO232" i="3"/>
  <c r="BJ564" i="3"/>
  <c r="BJ609" i="3"/>
  <c r="BJ620" i="3"/>
  <c r="BO657" i="3"/>
  <c r="BN657" i="3"/>
  <c r="BO515" i="3"/>
  <c r="BO190" i="3"/>
  <c r="BO530" i="3"/>
  <c r="BO653" i="3"/>
  <c r="BN653" i="3"/>
  <c r="BJ605" i="3"/>
  <c r="BJ621" i="3"/>
  <c r="BJ540" i="3"/>
  <c r="BO595" i="3"/>
  <c r="BJ527" i="3"/>
  <c r="BO132" i="3"/>
  <c r="BK528" i="3"/>
  <c r="I528" i="3"/>
  <c r="BJ528" i="3"/>
  <c r="BK655" i="3"/>
  <c r="I655" i="3"/>
  <c r="BJ655" i="3"/>
  <c r="BK434" i="3"/>
  <c r="I434" i="3"/>
  <c r="BJ434" i="3"/>
  <c r="BK389" i="3"/>
  <c r="I389" i="3"/>
  <c r="BJ389" i="3"/>
  <c r="BK261" i="3"/>
  <c r="I261" i="3"/>
  <c r="BJ261" i="3"/>
  <c r="BK456" i="3"/>
  <c r="I456" i="3"/>
  <c r="BJ456" i="3"/>
  <c r="BJ316" i="3"/>
  <c r="BJ230" i="3"/>
  <c r="BJ530" i="3"/>
  <c r="BJ658" i="3"/>
  <c r="BJ336" i="3"/>
  <c r="BJ367" i="3"/>
  <c r="BJ511" i="3"/>
  <c r="BJ348" i="3"/>
  <c r="BJ647" i="3"/>
  <c r="BJ646" i="3"/>
  <c r="BJ428" i="3"/>
  <c r="BJ599" i="3"/>
  <c r="BJ547" i="3"/>
  <c r="BJ569" i="3"/>
  <c r="BJ401" i="3"/>
  <c r="BJ27" i="3"/>
  <c r="BJ613" i="3"/>
  <c r="BJ461" i="3"/>
  <c r="BJ376" i="3"/>
  <c r="BO307" i="3"/>
  <c r="BO628" i="3"/>
  <c r="BO508" i="3"/>
  <c r="BO570" i="3"/>
  <c r="BO603" i="3"/>
  <c r="BO318" i="3"/>
  <c r="BO88" i="3"/>
  <c r="BJ470" i="3"/>
  <c r="BJ146" i="3"/>
  <c r="BK305" i="3"/>
  <c r="I305" i="3"/>
  <c r="BJ305" i="3"/>
  <c r="BK193" i="3"/>
  <c r="I193" i="3"/>
  <c r="BJ193" i="3"/>
  <c r="BK644" i="3"/>
  <c r="I644" i="3"/>
  <c r="BJ644" i="3"/>
  <c r="BK441" i="3"/>
  <c r="I441" i="3"/>
  <c r="BJ441" i="3"/>
  <c r="BK641" i="3"/>
  <c r="I641" i="3"/>
  <c r="BJ641" i="3"/>
  <c r="BK211" i="3"/>
  <c r="I211" i="3"/>
  <c r="BJ211" i="3"/>
  <c r="BK611" i="3"/>
  <c r="I611" i="3"/>
  <c r="BJ611" i="3"/>
  <c r="BK124" i="3"/>
  <c r="I124" i="3"/>
  <c r="BJ124" i="3"/>
  <c r="BJ421" i="3"/>
  <c r="BJ409" i="3"/>
  <c r="BJ455" i="3"/>
  <c r="BJ524" i="3"/>
  <c r="BO310" i="3"/>
  <c r="BJ649" i="3"/>
  <c r="BJ642" i="3"/>
  <c r="BJ156" i="3"/>
  <c r="BJ337" i="3"/>
  <c r="BJ243" i="3"/>
  <c r="BO107" i="3"/>
  <c r="BO109" i="3"/>
  <c r="BO549" i="3"/>
  <c r="BO410" i="3"/>
  <c r="BO110" i="3"/>
  <c r="BO332" i="3"/>
  <c r="BN648" i="3"/>
  <c r="BJ339" i="3"/>
  <c r="BJ465" i="3"/>
  <c r="BJ299" i="3"/>
  <c r="BJ364" i="3"/>
  <c r="BJ626" i="3"/>
  <c r="BJ451" i="3"/>
  <c r="BJ400" i="3"/>
  <c r="BJ36" i="3"/>
  <c r="BJ591" i="3"/>
  <c r="BJ126" i="3"/>
  <c r="BM5" i="3"/>
  <c r="BI5" i="3"/>
  <c r="BJ474" i="3"/>
  <c r="BJ618" i="3"/>
  <c r="BJ386" i="3"/>
  <c r="BJ325" i="3"/>
  <c r="BJ332" i="3"/>
  <c r="BJ335" i="3"/>
  <c r="BJ63" i="3"/>
  <c r="BJ453" i="3"/>
  <c r="BJ96" i="3"/>
  <c r="BJ60" i="3"/>
  <c r="BJ288" i="3"/>
  <c r="BJ212" i="3"/>
  <c r="BJ50" i="3"/>
  <c r="BO228" i="3"/>
  <c r="BO480" i="3"/>
  <c r="BK314" i="3"/>
  <c r="I314" i="3"/>
  <c r="BJ314" i="3"/>
  <c r="BO562" i="3"/>
  <c r="BO53" i="3"/>
  <c r="BO50" i="3"/>
  <c r="BJ475" i="3"/>
  <c r="BJ228" i="3"/>
  <c r="BO7" i="3"/>
  <c r="BO37" i="3"/>
  <c r="BO509" i="3"/>
  <c r="BJ509" i="3"/>
  <c r="BJ489" i="3"/>
  <c r="BO572" i="3"/>
  <c r="BK140" i="3"/>
  <c r="I140" i="3"/>
  <c r="BJ140" i="3"/>
  <c r="BJ297" i="3"/>
  <c r="BO672" i="3"/>
  <c r="BN672" i="3"/>
  <c r="BO378" i="3"/>
  <c r="BO227" i="3"/>
  <c r="BO218" i="3"/>
  <c r="BO437" i="3"/>
  <c r="BO580" i="3"/>
  <c r="BO216" i="3"/>
  <c r="BO383" i="3"/>
  <c r="BO176" i="3"/>
  <c r="BK86" i="3"/>
  <c r="I86" i="3"/>
  <c r="BJ86" i="3"/>
  <c r="BK186" i="3"/>
  <c r="I186" i="3"/>
  <c r="BJ186" i="3"/>
  <c r="BK412" i="3"/>
  <c r="I412" i="3"/>
  <c r="BJ412" i="3"/>
  <c r="BK491" i="3"/>
  <c r="I491" i="3"/>
  <c r="BJ491" i="3"/>
  <c r="BK534" i="3"/>
  <c r="I534" i="3"/>
  <c r="BJ534" i="3"/>
  <c r="BK78" i="3"/>
  <c r="I78" i="3"/>
  <c r="BJ78" i="3"/>
  <c r="BK67" i="3"/>
  <c r="I67" i="3"/>
  <c r="BJ67" i="3"/>
  <c r="BJ359" i="3"/>
  <c r="BJ29" i="3"/>
  <c r="BJ262" i="3"/>
  <c r="BJ580" i="3"/>
  <c r="BJ154" i="3"/>
  <c r="BJ371" i="3"/>
  <c r="BO92" i="3"/>
  <c r="BN677" i="3"/>
  <c r="BO677" i="3"/>
  <c r="BJ149" i="3"/>
  <c r="BJ484" i="3"/>
  <c r="BJ541" i="3"/>
  <c r="BO415" i="3"/>
  <c r="BJ542" i="3"/>
  <c r="BO445" i="3"/>
  <c r="BO391" i="3"/>
  <c r="BK73" i="3"/>
  <c r="I73" i="3"/>
  <c r="BJ73" i="3"/>
  <c r="BJ327" i="3"/>
  <c r="BO398" i="3"/>
  <c r="BO57" i="3"/>
  <c r="BO596" i="3"/>
  <c r="BO160" i="3"/>
  <c r="BO161" i="3"/>
  <c r="BO359" i="3"/>
  <c r="BO93" i="3"/>
  <c r="BO43" i="3"/>
  <c r="BO324" i="3"/>
  <c r="BO590" i="3"/>
  <c r="BO475" i="3"/>
  <c r="BO15" i="3"/>
  <c r="BJ554" i="3"/>
  <c r="BJ398" i="3"/>
  <c r="BJ114" i="3"/>
  <c r="BJ562" i="3"/>
  <c r="BJ85" i="3"/>
  <c r="BJ53" i="3"/>
  <c r="BJ408" i="3"/>
  <c r="BO18" i="3"/>
  <c r="BO319" i="3"/>
  <c r="BO315" i="3"/>
  <c r="BO74" i="3"/>
  <c r="BK185" i="3"/>
  <c r="I185" i="3"/>
  <c r="BJ185" i="3"/>
  <c r="BO287" i="3"/>
  <c r="BO560" i="3"/>
  <c r="BO163" i="3"/>
  <c r="BJ287" i="3"/>
  <c r="BJ678" i="3"/>
  <c r="BJ117" i="3"/>
  <c r="BJ308" i="3"/>
  <c r="BJ163" i="3"/>
  <c r="BO135" i="3"/>
  <c r="BN676" i="3"/>
  <c r="BO676" i="3"/>
  <c r="BO504" i="3"/>
  <c r="BJ205" i="3"/>
  <c r="BJ142" i="3"/>
  <c r="BJ118" i="3"/>
  <c r="BK153" i="3"/>
  <c r="I153" i="3"/>
  <c r="BJ153" i="3"/>
  <c r="BK317" i="3"/>
  <c r="I317" i="3"/>
  <c r="BJ317" i="3"/>
  <c r="BO573" i="3"/>
  <c r="BK494" i="3"/>
  <c r="I494" i="3"/>
  <c r="BJ494" i="3"/>
  <c r="BO622" i="3"/>
  <c r="BO194" i="3"/>
  <c r="BJ135" i="3"/>
  <c r="BJ423" i="3"/>
  <c r="BJ625" i="3"/>
  <c r="BJ522" i="3"/>
  <c r="BJ672" i="3"/>
  <c r="BJ600" i="3"/>
  <c r="BJ623" i="3"/>
  <c r="BJ42" i="3"/>
  <c r="BO422" i="3"/>
  <c r="BO583" i="3"/>
  <c r="BO284" i="3"/>
  <c r="BJ181" i="3"/>
  <c r="BJ329" i="3"/>
  <c r="BJ504" i="3"/>
  <c r="BO280" i="3"/>
  <c r="BO598" i="3"/>
  <c r="BJ500" i="3"/>
  <c r="BO673" i="3"/>
  <c r="BN673" i="3"/>
  <c r="BK507" i="3"/>
  <c r="I507" i="3"/>
  <c r="BJ507" i="3"/>
  <c r="BK589" i="3"/>
  <c r="I589" i="3"/>
  <c r="BJ589" i="3"/>
  <c r="BK164" i="3"/>
  <c r="I164" i="3"/>
  <c r="BJ164" i="3"/>
  <c r="BK239" i="3"/>
  <c r="I239" i="3"/>
  <c r="BJ239" i="3"/>
  <c r="BK14" i="3"/>
  <c r="I14" i="3"/>
  <c r="BJ14" i="3"/>
  <c r="BO123" i="3"/>
  <c r="BK414" i="3"/>
  <c r="I414" i="3"/>
  <c r="BJ414" i="3"/>
  <c r="BO444" i="3"/>
  <c r="BJ250" i="3"/>
  <c r="BJ671" i="3"/>
  <c r="BJ462" i="3"/>
  <c r="BJ520" i="3"/>
  <c r="BJ301" i="3"/>
  <c r="BJ444" i="3"/>
  <c r="BO197" i="3"/>
  <c r="BO101" i="3"/>
  <c r="BO223" i="3"/>
  <c r="BO313" i="3"/>
  <c r="BO99" i="3"/>
  <c r="BO9" i="3"/>
  <c r="BO454" i="3"/>
  <c r="BO13" i="3"/>
  <c r="BO26" i="3"/>
  <c r="BO130" i="3"/>
  <c r="BO214" i="3"/>
  <c r="BO320" i="3"/>
  <c r="BO157" i="3"/>
  <c r="BJ102" i="3"/>
  <c r="BJ291" i="3"/>
  <c r="BJ56" i="3"/>
  <c r="BJ267" i="3"/>
  <c r="BJ429" i="3"/>
  <c r="BJ427" i="3"/>
  <c r="BJ180" i="3"/>
  <c r="BO366" i="3"/>
  <c r="BO430" i="3"/>
  <c r="BJ197" i="3"/>
  <c r="BJ21" i="3"/>
  <c r="BJ381" i="3"/>
  <c r="BJ113" i="3"/>
  <c r="BJ214" i="3"/>
  <c r="BJ420" i="3"/>
  <c r="BJ466" i="3"/>
  <c r="BJ532" i="3"/>
  <c r="BO215" i="3"/>
  <c r="BO609" i="3"/>
  <c r="BO266" i="3"/>
  <c r="BJ447" i="3"/>
  <c r="BJ23" i="3"/>
  <c r="BJ285" i="3"/>
  <c r="BJ152" i="3"/>
  <c r="BJ17" i="3"/>
  <c r="BJ98" i="3"/>
  <c r="BJ210" i="3"/>
  <c r="BK505" i="3"/>
  <c r="I505" i="3"/>
  <c r="BJ505" i="3"/>
  <c r="BJ68" i="3"/>
  <c r="BK72" i="3"/>
  <c r="I72" i="3"/>
  <c r="BJ72" i="3"/>
  <c r="BO71" i="3"/>
  <c r="BJ231" i="3"/>
  <c r="BK457" i="3"/>
  <c r="I457" i="3"/>
  <c r="BJ457" i="3"/>
  <c r="BO571" i="3"/>
  <c r="BJ587" i="3"/>
  <c r="BK120" i="3"/>
  <c r="I120" i="3"/>
  <c r="BJ120" i="3"/>
  <c r="BO564" i="3"/>
  <c r="BJ277" i="3"/>
  <c r="BK478" i="3"/>
  <c r="I478" i="3"/>
  <c r="BJ478" i="3"/>
  <c r="BK667" i="3"/>
  <c r="I667" i="3"/>
  <c r="BJ667" i="3"/>
  <c r="BO326" i="3"/>
  <c r="BJ76" i="3"/>
  <c r="BJ353" i="3"/>
  <c r="BJ662" i="3"/>
  <c r="BJ384" i="3"/>
  <c r="BJ373" i="3"/>
  <c r="BJ236" i="3"/>
  <c r="BO202" i="3"/>
  <c r="BO630" i="3"/>
  <c r="BJ45" i="3"/>
  <c r="BJ424" i="3"/>
  <c r="BJ266" i="3"/>
  <c r="BO659" i="3"/>
  <c r="BN659" i="3"/>
  <c r="BO306" i="3"/>
  <c r="BO175" i="3"/>
  <c r="BO629" i="3"/>
  <c r="BO615" i="3"/>
  <c r="BO122" i="3"/>
  <c r="BJ372" i="3"/>
  <c r="BJ392" i="3"/>
  <c r="BK663" i="3"/>
  <c r="I663" i="3"/>
  <c r="BJ663" i="3"/>
  <c r="BJ468" i="3"/>
  <c r="BK575" i="3"/>
  <c r="I575" i="3"/>
  <c r="BJ575" i="3"/>
  <c r="BJ328" i="3"/>
  <c r="BK656" i="3"/>
  <c r="I656" i="3"/>
  <c r="BJ656" i="3"/>
  <c r="BK403" i="3"/>
  <c r="I403" i="3"/>
  <c r="BJ403" i="3"/>
  <c r="BO448" i="3"/>
  <c r="BK495" i="3"/>
  <c r="I495" i="3"/>
  <c r="BJ495" i="3"/>
  <c r="BK404" i="3"/>
  <c r="I404" i="3"/>
  <c r="BJ404" i="3"/>
  <c r="BK608" i="3"/>
  <c r="I608" i="3"/>
  <c r="BJ608" i="3"/>
  <c r="BJ545" i="3"/>
  <c r="BJ657" i="3"/>
  <c r="BJ355" i="3"/>
  <c r="BJ232" i="3"/>
  <c r="BJ574" i="3"/>
  <c r="BJ531" i="3"/>
  <c r="BJ498" i="3"/>
  <c r="BJ563" i="3"/>
  <c r="BJ396" i="3"/>
  <c r="BO340" i="3"/>
  <c r="BO601" i="3"/>
  <c r="BO421" i="3"/>
  <c r="BJ240" i="3"/>
  <c r="BJ514" i="3"/>
  <c r="BJ588" i="3"/>
  <c r="BJ402" i="3"/>
  <c r="BJ229" i="3"/>
  <c r="BJ295" i="3"/>
  <c r="BJ213" i="3"/>
  <c r="BJ362" i="3"/>
  <c r="BJ629" i="3"/>
  <c r="BJ473" i="3"/>
  <c r="BJ122" i="3"/>
  <c r="BO650" i="3"/>
  <c r="BN650" i="3"/>
  <c r="BO330" i="3"/>
  <c r="BO296" i="3"/>
  <c r="BO482" i="3"/>
  <c r="BO167" i="3"/>
  <c r="BO638" i="3"/>
  <c r="BN638" i="3"/>
  <c r="BO192" i="3"/>
  <c r="BJ242" i="3"/>
  <c r="BJ175" i="3"/>
  <c r="BJ407" i="3"/>
  <c r="BJ75" i="3"/>
  <c r="BK648" i="3"/>
  <c r="I648" i="3"/>
  <c r="BJ648" i="3"/>
  <c r="BK255" i="3"/>
  <c r="I255" i="3"/>
  <c r="BJ255" i="3"/>
  <c r="BK426" i="3"/>
  <c r="I426" i="3"/>
  <c r="BJ426" i="3"/>
  <c r="BK187" i="3"/>
  <c r="I187" i="3"/>
  <c r="BJ187" i="3"/>
  <c r="BK477" i="3"/>
  <c r="I477" i="3"/>
  <c r="BJ477" i="3"/>
  <c r="BK602" i="3"/>
  <c r="I602" i="3"/>
  <c r="BJ602" i="3"/>
  <c r="BK322" i="3"/>
  <c r="I322" i="3"/>
  <c r="BJ322" i="3"/>
  <c r="BK517" i="3"/>
  <c r="I517" i="3"/>
  <c r="BJ517" i="3"/>
  <c r="BJ296" i="3"/>
  <c r="BJ167" i="3"/>
  <c r="BJ192" i="3"/>
  <c r="BJ559" i="3"/>
  <c r="BJ645" i="3"/>
  <c r="BJ191" i="3"/>
  <c r="BN641" i="3"/>
  <c r="BJ343" i="3"/>
  <c r="BJ537" i="3"/>
  <c r="BO512" i="3"/>
  <c r="BJ493" i="3"/>
  <c r="BJ508" i="3"/>
  <c r="BN642" i="3"/>
  <c r="BJ603" i="3"/>
  <c r="BJ88" i="3"/>
  <c r="BO637" i="3"/>
  <c r="BN637" i="3"/>
  <c r="BJ128" i="3"/>
  <c r="BJ172" i="3"/>
  <c r="BJ471" i="3"/>
  <c r="BJ119" i="3"/>
  <c r="BJ11" i="3"/>
  <c r="BJ481" i="3"/>
  <c r="BJ436" i="3"/>
  <c r="BO268" i="3"/>
  <c r="BJ307" i="3"/>
  <c r="BJ30" i="3"/>
  <c r="BN640" i="3"/>
  <c r="BJ258" i="3"/>
  <c r="BJ207" i="3"/>
  <c r="BO636" i="3"/>
  <c r="BN636" i="3"/>
  <c r="BJ59" i="3"/>
  <c r="BJ430" i="3"/>
  <c r="BJ225" i="3"/>
  <c r="BJ51" i="3"/>
  <c r="BJ418" i="3"/>
  <c r="BJ38" i="3"/>
  <c r="BJ108" i="3"/>
  <c r="BJ249" i="3"/>
  <c r="BO20" i="3"/>
  <c r="BO29" i="3"/>
  <c r="BO85" i="3"/>
  <c r="BO408" i="3"/>
  <c r="BJ590" i="3"/>
  <c r="BJ304" i="3"/>
  <c r="BO489" i="3"/>
  <c r="BO118" i="3"/>
  <c r="BK28" i="3"/>
  <c r="I28" i="3"/>
  <c r="BJ28" i="3"/>
  <c r="BO149" i="3"/>
  <c r="BJ501" i="3"/>
  <c r="BJ188" i="3"/>
  <c r="BO625" i="3"/>
  <c r="BO52" i="3"/>
  <c r="BJ16" i="3"/>
  <c r="BK610" i="3"/>
  <c r="I610" i="3"/>
  <c r="BJ610" i="3"/>
  <c r="BJ247" i="3"/>
  <c r="BO312" i="3"/>
  <c r="BO554" i="3"/>
  <c r="BJ480" i="3"/>
  <c r="BJ321" i="3"/>
  <c r="BJ43" i="3"/>
  <c r="BJ437" i="3"/>
  <c r="BJ256" i="3"/>
  <c r="BK201" i="3"/>
  <c r="I201" i="3"/>
  <c r="BJ201" i="3"/>
  <c r="BO39" i="3"/>
  <c r="BK81" i="3"/>
  <c r="I81" i="3"/>
  <c r="BJ81" i="3"/>
  <c r="BK162" i="3"/>
  <c r="I162" i="3"/>
  <c r="BJ162" i="3"/>
  <c r="BK139" i="3"/>
  <c r="I139" i="3"/>
  <c r="BJ139" i="3"/>
  <c r="BK438" i="3"/>
  <c r="I438" i="3"/>
  <c r="BJ438" i="3"/>
  <c r="BJ158" i="3"/>
  <c r="BJ679" i="3"/>
  <c r="BJ315" i="3"/>
  <c r="BK382" i="3"/>
  <c r="I382" i="3"/>
  <c r="BJ382" i="3"/>
  <c r="BK144" i="3"/>
  <c r="I144" i="3"/>
  <c r="BJ144" i="3"/>
  <c r="BO423" i="3"/>
  <c r="BK675" i="3"/>
  <c r="I675" i="3"/>
  <c r="BJ675" i="3"/>
  <c r="BO433" i="3"/>
  <c r="BJ283" i="3"/>
  <c r="BO535" i="3"/>
  <c r="BJ360" i="3"/>
  <c r="BO488" i="3"/>
  <c r="BJ415" i="3"/>
  <c r="BJ182" i="3"/>
  <c r="BO262" i="3"/>
  <c r="BO584" i="3"/>
  <c r="BO256" i="3"/>
  <c r="BO397" i="3"/>
  <c r="BO58" i="3"/>
  <c r="BK294" i="3"/>
  <c r="I294" i="3"/>
  <c r="BJ294" i="3"/>
  <c r="BK44" i="3"/>
  <c r="I44" i="3"/>
  <c r="BJ44" i="3"/>
  <c r="BK254" i="3"/>
  <c r="I254" i="3"/>
  <c r="BJ254" i="3"/>
  <c r="BK349" i="3"/>
  <c r="I349" i="3"/>
  <c r="BJ349" i="3"/>
  <c r="BK104" i="3"/>
  <c r="I104" i="3"/>
  <c r="BJ104" i="3"/>
  <c r="BK399" i="3"/>
  <c r="I399" i="3"/>
  <c r="BJ399" i="3"/>
  <c r="BJ83" i="3"/>
  <c r="BK83" i="3"/>
  <c r="I83" i="3"/>
  <c r="BN678" i="3"/>
  <c r="BO678" i="3"/>
  <c r="BO439" i="3"/>
  <c r="BJ397" i="3"/>
  <c r="BJ216" i="3"/>
  <c r="BJ567" i="3"/>
  <c r="BJ383" i="3"/>
  <c r="BJ58" i="3"/>
  <c r="BJ176" i="3"/>
  <c r="BJ57" i="3"/>
  <c r="BJ121" i="3"/>
  <c r="BJ596" i="3"/>
  <c r="BJ259" i="3"/>
  <c r="BJ160" i="3"/>
  <c r="BJ20" i="3"/>
  <c r="BK150" i="3"/>
  <c r="I150" i="3"/>
  <c r="BJ150" i="3"/>
  <c r="BO265" i="3"/>
  <c r="BK10" i="3"/>
  <c r="I10" i="3"/>
  <c r="BJ10" i="3"/>
  <c r="BK536" i="3"/>
  <c r="I536" i="3"/>
  <c r="BJ536" i="3"/>
  <c r="BO345" i="3"/>
  <c r="BJ523" i="3"/>
  <c r="BK523" i="3"/>
  <c r="I523" i="3"/>
  <c r="BJ560" i="3"/>
  <c r="BJ39" i="3"/>
  <c r="BJ435" i="3"/>
  <c r="BJ147" i="3"/>
  <c r="BJ439" i="3"/>
  <c r="BO181" i="3"/>
  <c r="BO543" i="3"/>
  <c r="BJ65" i="3"/>
  <c r="BJ55" i="3"/>
  <c r="BJ345" i="3"/>
  <c r="BO226" i="3"/>
  <c r="BJ18" i="3"/>
  <c r="BJ64" i="3"/>
  <c r="BJ516" i="3"/>
  <c r="BO542" i="3"/>
  <c r="BK459" i="3"/>
  <c r="I459" i="3"/>
  <c r="BJ459" i="3"/>
  <c r="BO329" i="3"/>
  <c r="BO577" i="3"/>
  <c r="BO405" i="3"/>
  <c r="BO125" i="3"/>
  <c r="BJ226" i="3"/>
  <c r="BO208" i="3"/>
  <c r="BO309" i="3"/>
  <c r="BJ52" i="3"/>
  <c r="BJ573" i="3"/>
  <c r="BJ543" i="3"/>
  <c r="BJ624" i="3"/>
  <c r="BJ194" i="3"/>
  <c r="BO250" i="3"/>
  <c r="BO671" i="3"/>
  <c r="BN671" i="3"/>
  <c r="BO462" i="3"/>
  <c r="BO520" i="3"/>
  <c r="BO327" i="3"/>
  <c r="BO617" i="3"/>
  <c r="BJ552" i="3"/>
  <c r="BK552" i="3"/>
  <c r="I552" i="3"/>
  <c r="BJ208" i="3"/>
  <c r="BJ488" i="3"/>
  <c r="BJ309" i="3"/>
  <c r="BJ479" i="3"/>
  <c r="BO447" i="3"/>
  <c r="BO285" i="3"/>
  <c r="BO159" i="3"/>
  <c r="BO293" i="3"/>
  <c r="BO220" i="3"/>
  <c r="BJ385" i="3"/>
  <c r="BJ422" i="3"/>
  <c r="BJ544" i="3"/>
  <c r="BJ583" i="3"/>
  <c r="BJ33" i="3"/>
  <c r="BJ467" i="3"/>
  <c r="BO565" i="3"/>
  <c r="BO173" i="3"/>
  <c r="BO267" i="3"/>
  <c r="BJ169" i="3"/>
  <c r="BO112" i="3"/>
  <c r="BO22" i="3"/>
  <c r="BJ356" i="3"/>
  <c r="BK356" i="3"/>
  <c r="I356" i="3"/>
  <c r="BJ234" i="3"/>
  <c r="BJ101" i="3"/>
  <c r="BJ579" i="3"/>
  <c r="BJ334" i="3"/>
  <c r="BJ69" i="3"/>
  <c r="BJ223" i="3"/>
  <c r="BJ26" i="3"/>
  <c r="BJ338" i="3"/>
  <c r="BJ70" i="3"/>
  <c r="BJ22" i="3"/>
  <c r="BJ370" i="3"/>
  <c r="BJ320" i="3"/>
  <c r="BJ89" i="3"/>
  <c r="BJ292" i="3"/>
  <c r="BJ432" i="3"/>
  <c r="BJ25" i="3"/>
  <c r="BK25" i="3"/>
  <c r="I25" i="3"/>
  <c r="BO62" i="3"/>
  <c r="BO395" i="3"/>
  <c r="BO621" i="3"/>
  <c r="BO335" i="3"/>
  <c r="BJ271" i="3"/>
  <c r="BJ388" i="3"/>
  <c r="BJ300" i="3"/>
  <c r="BO394" i="3"/>
  <c r="BO486" i="3"/>
  <c r="BJ546" i="3"/>
  <c r="BK95" i="3"/>
  <c r="I95" i="3"/>
  <c r="BJ95" i="3"/>
  <c r="BO263" i="3"/>
  <c r="BJ94" i="3"/>
  <c r="BK503" i="3"/>
  <c r="I503" i="3"/>
  <c r="BJ503" i="3"/>
  <c r="BO373" i="3"/>
  <c r="BJ166" i="3"/>
  <c r="BK374" i="3"/>
  <c r="I374" i="3"/>
  <c r="BJ374" i="3"/>
  <c r="BO669" i="3"/>
  <c r="BN669" i="3"/>
  <c r="BJ141" i="3"/>
  <c r="BO666" i="3"/>
  <c r="BN666" i="3"/>
  <c r="BJ198" i="3"/>
  <c r="BJ35" i="3"/>
  <c r="BJ502" i="3"/>
  <c r="BJ47" i="3"/>
  <c r="BJ177" i="3"/>
  <c r="BJ669" i="3"/>
  <c r="BJ631" i="3"/>
  <c r="BO195" i="3"/>
  <c r="BJ490" i="3"/>
  <c r="BJ71" i="3"/>
  <c r="BJ406" i="3"/>
  <c r="BJ664" i="3"/>
  <c r="BK664" i="3"/>
  <c r="I664" i="3"/>
  <c r="BO556" i="3"/>
  <c r="BO127" i="3"/>
  <c r="BO32" i="3"/>
  <c r="BO143" i="3"/>
  <c r="BO531" i="3"/>
  <c r="BO323" i="3"/>
  <c r="BJ394" i="3"/>
  <c r="BJ62" i="3"/>
  <c r="BJ248" i="3"/>
  <c r="BO613" i="3"/>
  <c r="BK660" i="3"/>
  <c r="I660" i="3"/>
  <c r="BJ660" i="3"/>
  <c r="BO658" i="3"/>
  <c r="BN658" i="3"/>
  <c r="BK526" i="3"/>
  <c r="I526" i="3"/>
  <c r="BJ526" i="3"/>
  <c r="BO581" i="3"/>
  <c r="BK105" i="3"/>
  <c r="I105" i="3"/>
  <c r="BJ105" i="3"/>
  <c r="BK521" i="3"/>
  <c r="I521" i="3"/>
  <c r="BJ521" i="3"/>
  <c r="BK137" i="3"/>
  <c r="I137" i="3"/>
  <c r="BJ137" i="3"/>
  <c r="BK189" i="3"/>
  <c r="I189" i="3"/>
  <c r="BJ189" i="3"/>
  <c r="BJ449" i="3"/>
  <c r="BJ190" i="3"/>
  <c r="BJ48" i="3"/>
  <c r="BJ653" i="3"/>
  <c r="BO563" i="3"/>
  <c r="BO396" i="3"/>
  <c r="BJ585" i="3"/>
  <c r="BJ278" i="3"/>
  <c r="BJ273" i="3"/>
  <c r="BJ344" i="3"/>
  <c r="BJ578" i="3"/>
  <c r="BJ614" i="3"/>
  <c r="BJ576" i="3"/>
  <c r="BJ518" i="3"/>
  <c r="BJ257" i="3"/>
  <c r="BJ627" i="3"/>
  <c r="BJ640" i="3"/>
  <c r="BJ100" i="3"/>
  <c r="BJ331" i="3"/>
  <c r="BJ556" i="3"/>
  <c r="BJ306" i="3"/>
  <c r="BJ515" i="3"/>
  <c r="BJ302" i="3"/>
  <c r="BJ443" i="3"/>
  <c r="BO387" i="3"/>
  <c r="BO339" i="3"/>
  <c r="BO87" i="3"/>
  <c r="BO84" i="3"/>
  <c r="BO299" i="3"/>
  <c r="BO196" i="3"/>
  <c r="BJ127" i="3"/>
  <c r="BJ195" i="3"/>
  <c r="BJ411" i="3"/>
  <c r="BJ354" i="3"/>
  <c r="BK607" i="3"/>
  <c r="I607" i="3"/>
  <c r="BJ607" i="3"/>
  <c r="BK513" i="3"/>
  <c r="I513" i="3"/>
  <c r="BJ513" i="3"/>
  <c r="BK643" i="3"/>
  <c r="I643" i="3"/>
  <c r="BJ643" i="3"/>
  <c r="BK597" i="3"/>
  <c r="I597" i="3"/>
  <c r="BJ597" i="3"/>
  <c r="BK199" i="3"/>
  <c r="I199" i="3"/>
  <c r="BJ199" i="3"/>
  <c r="BK593" i="3"/>
  <c r="I593" i="3"/>
  <c r="BJ593" i="3"/>
  <c r="BK145" i="3"/>
  <c r="I145" i="3"/>
  <c r="BJ145" i="3"/>
  <c r="BK269" i="3"/>
  <c r="I269" i="3"/>
  <c r="BJ269" i="3"/>
  <c r="BJ650" i="3"/>
  <c r="BJ551" i="3"/>
  <c r="BJ582" i="3"/>
  <c r="BJ497" i="3"/>
  <c r="BJ46" i="3"/>
  <c r="BJ538" i="3"/>
  <c r="BN643" i="3"/>
  <c r="BJ485" i="3"/>
  <c r="BJ342" i="3"/>
  <c r="BO128" i="3"/>
  <c r="BO172" i="3"/>
  <c r="BO471" i="3"/>
  <c r="BO119" i="3"/>
  <c r="BO11" i="3"/>
  <c r="BO481" i="3"/>
  <c r="BO436" i="3"/>
  <c r="BO463" i="3"/>
  <c r="BJ601" i="3"/>
  <c r="BN646" i="3"/>
  <c r="BJ87" i="3"/>
  <c r="BJ84" i="3"/>
  <c r="BJ196" i="3"/>
  <c r="BJ550" i="3"/>
  <c r="BJ165" i="3"/>
  <c r="BJ237" i="3"/>
  <c r="BJ533" i="3"/>
  <c r="BJ416" i="3"/>
  <c r="BJ558" i="3"/>
  <c r="BJ419" i="3"/>
  <c r="BJ129" i="3"/>
  <c r="BJ510" i="3"/>
  <c r="BJ628" i="3"/>
  <c r="BJ179" i="3"/>
  <c r="BJ492" i="3"/>
  <c r="BO559" i="3"/>
  <c r="BJ637" i="3"/>
  <c r="BJ661" i="3"/>
  <c r="BJ375" i="3"/>
  <c r="BJ252" i="3"/>
  <c r="BJ238" i="3"/>
  <c r="BJ79" i="3"/>
  <c r="BJ674" i="3"/>
  <c r="BJ464" i="3"/>
  <c r="BJ390" i="3"/>
  <c r="BJ636" i="3"/>
  <c r="BJ268" i="3"/>
  <c r="BB312" i="3"/>
  <c r="BB93" i="3"/>
  <c r="BB512" i="3"/>
  <c r="BB623" i="3"/>
  <c r="BC27" i="3"/>
  <c r="H27" i="3"/>
  <c r="BC88" i="3"/>
  <c r="H88" i="3"/>
  <c r="BC318" i="3"/>
  <c r="H318" i="3"/>
  <c r="BC510" i="3"/>
  <c r="H510" i="3"/>
  <c r="BC443" i="3"/>
  <c r="H443" i="3"/>
  <c r="BC657" i="3"/>
  <c r="H657" i="3"/>
  <c r="BC608" i="3"/>
  <c r="H608" i="3"/>
  <c r="BC404" i="3"/>
  <c r="H404" i="3"/>
  <c r="BC495" i="3"/>
  <c r="H495" i="3"/>
  <c r="BC434" i="3"/>
  <c r="H434" i="3"/>
  <c r="BC469" i="3"/>
  <c r="H469" i="3"/>
  <c r="BC476" i="3"/>
  <c r="H476" i="3"/>
  <c r="BC25" i="3"/>
  <c r="H25" i="3"/>
  <c r="BC666" i="3"/>
  <c r="H666" i="3"/>
  <c r="BC373" i="3"/>
  <c r="H373" i="3"/>
  <c r="BC263" i="3"/>
  <c r="H263" i="3"/>
  <c r="BC486" i="3"/>
  <c r="H486" i="3"/>
  <c r="BC453" i="3"/>
  <c r="H453" i="3"/>
  <c r="BC274" i="3"/>
  <c r="H274" i="3"/>
  <c r="BC577" i="3"/>
  <c r="H577" i="3"/>
  <c r="BC170" i="3"/>
  <c r="H170" i="3"/>
  <c r="BC371" i="3"/>
  <c r="H371" i="3"/>
  <c r="BC16" i="3"/>
  <c r="H16" i="3"/>
  <c r="BC497" i="3"/>
  <c r="H497" i="3"/>
  <c r="BC269" i="3"/>
  <c r="H269" i="3"/>
  <c r="BC549" i="3"/>
  <c r="H549" i="3"/>
  <c r="BC636" i="3"/>
  <c r="H636" i="3"/>
  <c r="BC207" i="3"/>
  <c r="H207" i="3"/>
  <c r="BC229" i="3"/>
  <c r="H229" i="3"/>
  <c r="BC299" i="3"/>
  <c r="H299" i="3"/>
  <c r="BC84" i="3"/>
  <c r="H84" i="3"/>
  <c r="BC615" i="3"/>
  <c r="H615" i="3"/>
  <c r="BC278" i="3"/>
  <c r="H278" i="3"/>
  <c r="BC662" i="3"/>
  <c r="H662" i="3"/>
  <c r="BC66" i="3"/>
  <c r="H66" i="3"/>
  <c r="BC235" i="3"/>
  <c r="H235" i="3"/>
  <c r="BC148" i="3"/>
  <c r="H148" i="3"/>
  <c r="BC403" i="3"/>
  <c r="H403" i="3"/>
  <c r="BC528" i="3"/>
  <c r="H528" i="3"/>
  <c r="BC659" i="3"/>
  <c r="H659" i="3"/>
  <c r="BC303" i="3"/>
  <c r="H303" i="3"/>
  <c r="BC372" i="3"/>
  <c r="H372" i="3"/>
  <c r="BC605" i="3"/>
  <c r="H605" i="3"/>
  <c r="BC290" i="3"/>
  <c r="H290" i="3"/>
  <c r="BC394" i="3"/>
  <c r="H394" i="3"/>
  <c r="BC252" i="3"/>
  <c r="H252" i="3"/>
  <c r="BC454" i="3"/>
  <c r="H454" i="3"/>
  <c r="BC438" i="3"/>
  <c r="H438" i="3"/>
  <c r="BC536" i="3"/>
  <c r="H536" i="3"/>
  <c r="BC188" i="3"/>
  <c r="H188" i="3"/>
  <c r="BC147" i="3"/>
  <c r="H147" i="3"/>
  <c r="BC471" i="3"/>
  <c r="H471" i="3"/>
  <c r="BB262" i="3"/>
  <c r="BB256" i="3"/>
  <c r="BB679" i="3"/>
  <c r="BG81" i="3"/>
  <c r="BB475" i="3"/>
  <c r="BG154" i="3"/>
  <c r="BG678" i="3"/>
  <c r="BF678" i="3"/>
  <c r="BG439" i="3"/>
  <c r="BB218" i="3"/>
  <c r="BB347" i="3"/>
  <c r="BG625" i="3"/>
  <c r="BB162" i="3"/>
  <c r="BB139" i="3"/>
  <c r="BG253" i="3"/>
  <c r="BG541" i="3"/>
  <c r="BG674" i="3"/>
  <c r="BF674" i="3"/>
  <c r="BB142" i="3"/>
  <c r="BB625" i="3"/>
  <c r="BG425" i="3"/>
  <c r="BG561" i="3"/>
  <c r="BG73" i="3"/>
  <c r="BG206" i="3"/>
  <c r="BG535" i="3"/>
  <c r="BB106" i="3"/>
  <c r="BC106" i="3"/>
  <c r="H106" i="3"/>
  <c r="BC250" i="3"/>
  <c r="H250" i="3"/>
  <c r="BB250" i="3"/>
  <c r="BC671" i="3"/>
  <c r="H671" i="3"/>
  <c r="BB671" i="3"/>
  <c r="BC462" i="3"/>
  <c r="H462" i="3"/>
  <c r="BB462" i="3"/>
  <c r="BC520" i="3"/>
  <c r="H520" i="3"/>
  <c r="BB520" i="3"/>
  <c r="BC327" i="3"/>
  <c r="H327" i="3"/>
  <c r="BB327" i="3"/>
  <c r="BC171" i="3"/>
  <c r="H171" i="3"/>
  <c r="BB171" i="3"/>
  <c r="BB239" i="3"/>
  <c r="BB38" i="3"/>
  <c r="BB115" i="3"/>
  <c r="BC169" i="3"/>
  <c r="H169" i="3"/>
  <c r="BB169" i="3"/>
  <c r="BB447" i="3"/>
  <c r="BB285" i="3"/>
  <c r="BB183" i="3"/>
  <c r="BG384" i="3"/>
  <c r="BG365" i="3"/>
  <c r="BG380" i="3"/>
  <c r="BG311" i="3"/>
  <c r="BG209" i="3"/>
  <c r="BF665" i="3"/>
  <c r="BG665" i="3"/>
  <c r="BB204" i="3"/>
  <c r="BB34" i="3"/>
  <c r="BB54" i="3"/>
  <c r="BB631" i="3"/>
  <c r="BB659" i="3"/>
  <c r="BG563" i="3"/>
  <c r="BB76" i="3"/>
  <c r="BB353" i="3"/>
  <c r="BB266" i="3"/>
  <c r="BG595" i="3"/>
  <c r="BC336" i="3"/>
  <c r="H336" i="3"/>
  <c r="BB336" i="3"/>
  <c r="BB531" i="3"/>
  <c r="BB563" i="3"/>
  <c r="BB305" i="3"/>
  <c r="BB122" i="3"/>
  <c r="BB255" i="3"/>
  <c r="BB477" i="3"/>
  <c r="BB88" i="3"/>
  <c r="BG124" i="3"/>
  <c r="BG107" i="3"/>
  <c r="BG110" i="3"/>
  <c r="BF669" i="3"/>
  <c r="BF661" i="3"/>
  <c r="BB167" i="3"/>
  <c r="BB608" i="3"/>
  <c r="BB130" i="3"/>
  <c r="BB329" i="3"/>
  <c r="BB647" i="3"/>
  <c r="BB547" i="3"/>
  <c r="BB192" i="3"/>
  <c r="BB193" i="3"/>
  <c r="BB233" i="3"/>
  <c r="BB636" i="3"/>
  <c r="BG218" i="3"/>
  <c r="BG437" i="3"/>
  <c r="BG580" i="3"/>
  <c r="BG554" i="3"/>
  <c r="BG216" i="3"/>
  <c r="BG383" i="3"/>
  <c r="BG176" i="3"/>
  <c r="BC86" i="3"/>
  <c r="H86" i="3"/>
  <c r="BB86" i="3"/>
  <c r="BG417" i="3"/>
  <c r="BG590" i="3"/>
  <c r="BG475" i="3"/>
  <c r="BG15" i="3"/>
  <c r="BG304" i="3"/>
  <c r="BB554" i="3"/>
  <c r="BB580" i="3"/>
  <c r="BB67" i="3"/>
  <c r="BC67" i="3"/>
  <c r="H67" i="3"/>
  <c r="BB590" i="3"/>
  <c r="BG435" i="3"/>
  <c r="BG489" i="3"/>
  <c r="BG118" i="3"/>
  <c r="BB321" i="3"/>
  <c r="BB501" i="3"/>
  <c r="BB371" i="3"/>
  <c r="BG623" i="3"/>
  <c r="BB504" i="3"/>
  <c r="BB539" i="3"/>
  <c r="BG422" i="3"/>
  <c r="BG583" i="3"/>
  <c r="BG284" i="3"/>
  <c r="BB673" i="3"/>
  <c r="BB42" i="3"/>
  <c r="BB164" i="3"/>
  <c r="BB206" i="3"/>
  <c r="BB415" i="3"/>
  <c r="BG366" i="3"/>
  <c r="BB458" i="3"/>
  <c r="BB70" i="3"/>
  <c r="BB241" i="3"/>
  <c r="BB238" i="3"/>
  <c r="BB80" i="3"/>
  <c r="BB197" i="3"/>
  <c r="BB388" i="3"/>
  <c r="BG35" i="3"/>
  <c r="BG45" i="3"/>
  <c r="BG12" i="3"/>
  <c r="BG406" i="3"/>
  <c r="BG77" i="3"/>
  <c r="BG215" i="3"/>
  <c r="BG353" i="3"/>
  <c r="BC669" i="3"/>
  <c r="H669" i="3"/>
  <c r="BB669" i="3"/>
  <c r="BG392" i="3"/>
  <c r="BG540" i="3"/>
  <c r="BB219" i="3"/>
  <c r="BB116" i="3"/>
  <c r="BB12" i="3"/>
  <c r="BB351" i="3"/>
  <c r="BB120" i="3"/>
  <c r="BB190" i="3"/>
  <c r="BB302" i="3"/>
  <c r="BB132" i="3"/>
  <c r="BB448" i="3"/>
  <c r="BG576" i="3"/>
  <c r="BG428" i="3"/>
  <c r="BB343" i="3"/>
  <c r="BG578" i="3"/>
  <c r="BC649" i="3"/>
  <c r="H649" i="3"/>
  <c r="BB649" i="3"/>
  <c r="BG193" i="3"/>
  <c r="BG644" i="3"/>
  <c r="BF644" i="3"/>
  <c r="BG441" i="3"/>
  <c r="BG641" i="3"/>
  <c r="BF641" i="3"/>
  <c r="BG211" i="3"/>
  <c r="BB569" i="3"/>
  <c r="BB431" i="3"/>
  <c r="BB566" i="3"/>
  <c r="BB379" i="3"/>
  <c r="BB152" i="3"/>
  <c r="BB50" i="3"/>
  <c r="BB639" i="3"/>
  <c r="BB593" i="3"/>
  <c r="BB27" i="3"/>
  <c r="BB436" i="3"/>
  <c r="BG57" i="3"/>
  <c r="BG596" i="3"/>
  <c r="BG160" i="3"/>
  <c r="BG161" i="3"/>
  <c r="BG359" i="3"/>
  <c r="BG93" i="3"/>
  <c r="BG43" i="3"/>
  <c r="BC44" i="3"/>
  <c r="H44" i="3"/>
  <c r="BB44" i="3"/>
  <c r="BC254" i="3"/>
  <c r="H254" i="3"/>
  <c r="BB254" i="3"/>
  <c r="BC349" i="3"/>
  <c r="H349" i="3"/>
  <c r="BB349" i="3"/>
  <c r="BC104" i="3"/>
  <c r="H104" i="3"/>
  <c r="BB104" i="3"/>
  <c r="BC399" i="3"/>
  <c r="H399" i="3"/>
  <c r="BB399" i="3"/>
  <c r="BB83" i="3"/>
  <c r="BC83" i="3"/>
  <c r="H83" i="3"/>
  <c r="BB584" i="3"/>
  <c r="BG201" i="3"/>
  <c r="BB397" i="3"/>
  <c r="BB417" i="3"/>
  <c r="BB304" i="3"/>
  <c r="BB359" i="3"/>
  <c r="BB43" i="3"/>
  <c r="BC265" i="3"/>
  <c r="H265" i="3"/>
  <c r="BB265" i="3"/>
  <c r="BC149" i="3"/>
  <c r="H149" i="3"/>
  <c r="BB149" i="3"/>
  <c r="BC163" i="3"/>
  <c r="H163" i="3"/>
  <c r="BB163" i="3"/>
  <c r="BB18" i="3"/>
  <c r="BB319" i="3"/>
  <c r="BB154" i="3"/>
  <c r="BB678" i="3"/>
  <c r="BB438" i="3"/>
  <c r="BB212" i="3"/>
  <c r="BF676" i="3"/>
  <c r="BG676" i="3"/>
  <c r="BB147" i="3"/>
  <c r="BG501" i="3"/>
  <c r="BC140" i="3"/>
  <c r="H140" i="3"/>
  <c r="BB140" i="3"/>
  <c r="BC317" i="3"/>
  <c r="H317" i="3"/>
  <c r="BB317" i="3"/>
  <c r="BC494" i="3"/>
  <c r="H494" i="3"/>
  <c r="BB494" i="3"/>
  <c r="BC151" i="3"/>
  <c r="H151" i="3"/>
  <c r="BB151" i="3"/>
  <c r="BB226" i="3"/>
  <c r="BB52" i="3"/>
  <c r="BB253" i="3"/>
  <c r="BB543" i="3"/>
  <c r="BB589" i="3"/>
  <c r="BB450" i="3"/>
  <c r="BB598" i="3"/>
  <c r="BG444" i="3"/>
  <c r="BG90" i="3"/>
  <c r="BG79" i="3"/>
  <c r="BG238" i="3"/>
  <c r="BG204" i="3"/>
  <c r="BG334" i="3"/>
  <c r="BG356" i="3"/>
  <c r="BB577" i="3"/>
  <c r="BB405" i="3"/>
  <c r="BC223" i="3"/>
  <c r="H223" i="3"/>
  <c r="BB223" i="3"/>
  <c r="BC313" i="3"/>
  <c r="H313" i="3"/>
  <c r="BB313" i="3"/>
  <c r="BC133" i="3"/>
  <c r="H133" i="3"/>
  <c r="BB133" i="3"/>
  <c r="BC99" i="3"/>
  <c r="H99" i="3"/>
  <c r="BB99" i="3"/>
  <c r="BC40" i="3"/>
  <c r="H40" i="3"/>
  <c r="BB40" i="3"/>
  <c r="BC24" i="3"/>
  <c r="H24" i="3"/>
  <c r="BB24" i="3"/>
  <c r="BC9" i="3"/>
  <c r="H9" i="3"/>
  <c r="BB9" i="3"/>
  <c r="BC442" i="3"/>
  <c r="H442" i="3"/>
  <c r="BB442" i="3"/>
  <c r="BC221" i="3"/>
  <c r="H221" i="3"/>
  <c r="BB221" i="3"/>
  <c r="BC427" i="3"/>
  <c r="H427" i="3"/>
  <c r="BB427" i="3"/>
  <c r="BC272" i="3"/>
  <c r="H272" i="3"/>
  <c r="BB272" i="3"/>
  <c r="BC300" i="3"/>
  <c r="H300" i="3"/>
  <c r="BB300" i="3"/>
  <c r="BB96" i="3"/>
  <c r="BB381" i="3"/>
  <c r="BB49" i="3"/>
  <c r="BB366" i="3"/>
  <c r="BB372" i="3"/>
  <c r="BB94" i="3"/>
  <c r="BB311" i="3"/>
  <c r="BB609" i="3"/>
  <c r="BG470" i="3"/>
  <c r="BG316" i="3"/>
  <c r="BG362" i="3"/>
  <c r="BG616" i="3"/>
  <c r="BG473" i="3"/>
  <c r="BB72" i="3"/>
  <c r="BB32" i="3"/>
  <c r="BB581" i="3"/>
  <c r="BB148" i="3"/>
  <c r="BG330" i="3"/>
  <c r="BG296" i="3"/>
  <c r="BG482" i="3"/>
  <c r="BB575" i="3"/>
  <c r="BB105" i="3"/>
  <c r="BB48" i="3"/>
  <c r="BG396" i="3"/>
  <c r="BB156" i="3"/>
  <c r="BB257" i="3"/>
  <c r="BB196" i="3"/>
  <c r="BB251" i="3"/>
  <c r="BB157" i="3"/>
  <c r="BB23" i="3"/>
  <c r="BB519" i="3"/>
  <c r="BB619" i="3"/>
  <c r="BC550" i="3"/>
  <c r="H550" i="3"/>
  <c r="BB550" i="3"/>
  <c r="BG172" i="3"/>
  <c r="BC400" i="3"/>
  <c r="H400" i="3"/>
  <c r="BB400" i="3"/>
  <c r="BG481" i="3"/>
  <c r="BC268" i="3"/>
  <c r="H268" i="3"/>
  <c r="BB268" i="3"/>
  <c r="BB419" i="3"/>
  <c r="BB410" i="3"/>
  <c r="BB119" i="3"/>
  <c r="BB558" i="3"/>
  <c r="BB549" i="3"/>
  <c r="BB471" i="3"/>
  <c r="BB203" i="3"/>
  <c r="BB386" i="3"/>
  <c r="BB332" i="3"/>
  <c r="BB481" i="3"/>
  <c r="BB126" i="3"/>
  <c r="BB110" i="3"/>
  <c r="BB11" i="3"/>
  <c r="BB641" i="3"/>
  <c r="BB455" i="3"/>
  <c r="BB599" i="3"/>
  <c r="BB282" i="3"/>
  <c r="BB339" i="3"/>
  <c r="BB542" i="3"/>
  <c r="BB622" i="3"/>
  <c r="BB244" i="3"/>
  <c r="BB452" i="3"/>
  <c r="BB26" i="3"/>
  <c r="BB22" i="3"/>
  <c r="BB274" i="3"/>
  <c r="BB252" i="3"/>
  <c r="BB466" i="3"/>
  <c r="BB613" i="3"/>
  <c r="BB645" i="3"/>
  <c r="BB30" i="3"/>
  <c r="BB485" i="3"/>
  <c r="BB84" i="3"/>
  <c r="BB299" i="3"/>
  <c r="BB222" i="3"/>
  <c r="BB597" i="3"/>
  <c r="BB482" i="3"/>
  <c r="BB628" i="3"/>
  <c r="BB524" i="3"/>
  <c r="BB603" i="3"/>
  <c r="BB518" i="3"/>
  <c r="BB66" i="3"/>
  <c r="BB615" i="3"/>
  <c r="BB179" i="3"/>
  <c r="BB264" i="3"/>
  <c r="BB574" i="3"/>
  <c r="BB137" i="3"/>
  <c r="BB59" i="3"/>
  <c r="BB655" i="3"/>
  <c r="BB143" i="3"/>
  <c r="BB127" i="3"/>
  <c r="BB473" i="3"/>
  <c r="BB404" i="3"/>
  <c r="BB362" i="3"/>
  <c r="BB434" i="3"/>
  <c r="BB470" i="3"/>
  <c r="BB476" i="3"/>
  <c r="BB47" i="3"/>
  <c r="BB277" i="3"/>
  <c r="BB260" i="3"/>
  <c r="BB231" i="3"/>
  <c r="BB68" i="3"/>
  <c r="BB665" i="3"/>
  <c r="BB215" i="3"/>
  <c r="BB571" i="3"/>
  <c r="BB45" i="3"/>
  <c r="BB532" i="3"/>
  <c r="BB545" i="3"/>
  <c r="BB361" i="3"/>
  <c r="BB503" i="3"/>
  <c r="BB61" i="3"/>
  <c r="BB245" i="3"/>
  <c r="BB295" i="3"/>
  <c r="BB668" i="3"/>
  <c r="BB209" i="3"/>
  <c r="BB236" i="3"/>
  <c r="BB373" i="3"/>
  <c r="BB8" i="3"/>
  <c r="BB486" i="3"/>
  <c r="BB363" i="3"/>
  <c r="BB101" i="3"/>
  <c r="BB227" i="3"/>
  <c r="BB356" i="3"/>
  <c r="BB91" i="3"/>
  <c r="BB79" i="3"/>
  <c r="BB506" i="3"/>
  <c r="BB552" i="3"/>
  <c r="BB430" i="3"/>
  <c r="BB168" i="3"/>
  <c r="BB82" i="3"/>
  <c r="BB178" i="3"/>
  <c r="BB632" i="3"/>
  <c r="BB136" i="3"/>
  <c r="BB220" i="3"/>
  <c r="BB293" i="3"/>
  <c r="BB467" i="3"/>
  <c r="BB418" i="3"/>
  <c r="BB284" i="3"/>
  <c r="BB200" i="3"/>
  <c r="BB583" i="3"/>
  <c r="BB544" i="3"/>
  <c r="BB422" i="3"/>
  <c r="BB385" i="3"/>
  <c r="BB360" i="3"/>
  <c r="BB181" i="3"/>
  <c r="BB674" i="3"/>
  <c r="BB676" i="3"/>
  <c r="BB522" i="3"/>
  <c r="BB677" i="3"/>
  <c r="BB280" i="3"/>
  <c r="BB624" i="3"/>
  <c r="BB572" i="3"/>
  <c r="BB118" i="3"/>
  <c r="BB516" i="3"/>
  <c r="BB185" i="3"/>
  <c r="BB150" i="3"/>
  <c r="BB600" i="3"/>
  <c r="BB439" i="3"/>
  <c r="BB188" i="3"/>
  <c r="BB170" i="3"/>
  <c r="BB408" i="3"/>
  <c r="BB53" i="3"/>
  <c r="BB85" i="3"/>
  <c r="BB562" i="3"/>
  <c r="BB114" i="3"/>
  <c r="BB161" i="3"/>
  <c r="BB243" i="3"/>
  <c r="BB472" i="3"/>
  <c r="BB517" i="3"/>
  <c r="BB124" i="3"/>
  <c r="BB514" i="3"/>
  <c r="BB409" i="3"/>
  <c r="BB576" i="3"/>
  <c r="BB465" i="3"/>
  <c r="BB650" i="3"/>
  <c r="BB651" i="3"/>
  <c r="BB423" i="3"/>
  <c r="BB112" i="3"/>
  <c r="BB291" i="3"/>
  <c r="BB483" i="3"/>
  <c r="BB511" i="3"/>
  <c r="BB191" i="3"/>
  <c r="BB318" i="3"/>
  <c r="BB145" i="3"/>
  <c r="BB330" i="3"/>
  <c r="BB322" i="3"/>
  <c r="BB426" i="3"/>
  <c r="BB646" i="3"/>
  <c r="BB538" i="3"/>
  <c r="BB348" i="3"/>
  <c r="BB612" i="3"/>
  <c r="BB578" i="3"/>
  <c r="BB495" i="3"/>
  <c r="BB368" i="3"/>
  <c r="BB369" i="3"/>
  <c r="BB564" i="3"/>
  <c r="BB406" i="3"/>
  <c r="BB71" i="3"/>
  <c r="BB432" i="3"/>
  <c r="BB335" i="3"/>
  <c r="BB51" i="3"/>
  <c r="BB237" i="3"/>
  <c r="BB460" i="3"/>
  <c r="BB128" i="3"/>
  <c r="BB281" i="3"/>
  <c r="BB165" i="3"/>
  <c r="BB269" i="3"/>
  <c r="BB637" i="3"/>
  <c r="BB333" i="3"/>
  <c r="BB416" i="3"/>
  <c r="BB109" i="3"/>
  <c r="BB172" i="3"/>
  <c r="BB207" i="3"/>
  <c r="BB533" i="3"/>
  <c r="BB107" i="3"/>
  <c r="BB310" i="3"/>
  <c r="BB331" i="3"/>
  <c r="BB199" i="3"/>
  <c r="BB588" i="3"/>
  <c r="BB441" i="3"/>
  <c r="BB551" i="3"/>
  <c r="BB387" i="3"/>
  <c r="BB229" i="3"/>
  <c r="BB402" i="3"/>
  <c r="BB428" i="3"/>
  <c r="BB249" i="3"/>
  <c r="BB573" i="3"/>
  <c r="BB433" i="3"/>
  <c r="BB454" i="3"/>
  <c r="BB13" i="3"/>
  <c r="BB17" i="3"/>
  <c r="BB98" i="3"/>
  <c r="BB320" i="3"/>
  <c r="BB487" i="3"/>
  <c r="BB505" i="3"/>
  <c r="BB652" i="3"/>
  <c r="BB184" i="3"/>
  <c r="BB642" i="3"/>
  <c r="BB618" i="3"/>
  <c r="BB582" i="3"/>
  <c r="BB342" i="3"/>
  <c r="BB602" i="3"/>
  <c r="BB350" i="3"/>
  <c r="BB643" i="3"/>
  <c r="BB296" i="3"/>
  <c r="BB307" i="3"/>
  <c r="BB129" i="3"/>
  <c r="BB100" i="3"/>
  <c r="BB640" i="3"/>
  <c r="BB187" i="3"/>
  <c r="BB570" i="3"/>
  <c r="BB493" i="3"/>
  <c r="BB323" i="3"/>
  <c r="BB443" i="3"/>
  <c r="BB278" i="3"/>
  <c r="BB224" i="3"/>
  <c r="BB492" i="3"/>
  <c r="BB258" i="3"/>
  <c r="BB230" i="3"/>
  <c r="BB389" i="3"/>
  <c r="BB604" i="3"/>
  <c r="BB656" i="3"/>
  <c r="BB440" i="3"/>
  <c r="BB648" i="3"/>
  <c r="BB653" i="3"/>
  <c r="BB657" i="3"/>
  <c r="BB461" i="3"/>
  <c r="BB235" i="3"/>
  <c r="BB213" i="3"/>
  <c r="BB403" i="3"/>
  <c r="BB658" i="3"/>
  <c r="BB376" i="3"/>
  <c r="BB629" i="3"/>
  <c r="BB407" i="3"/>
  <c r="BB175" i="3"/>
  <c r="BB662" i="3"/>
  <c r="BB303" i="3"/>
  <c r="BB141" i="3"/>
  <c r="BB478" i="3"/>
  <c r="BB393" i="3"/>
  <c r="BB457" i="3"/>
  <c r="BB276" i="3"/>
  <c r="BB540" i="3"/>
  <c r="BB667" i="3"/>
  <c r="BB392" i="3"/>
  <c r="BB502" i="3"/>
  <c r="BB77" i="3"/>
  <c r="BB31" i="3"/>
  <c r="BB35" i="3"/>
  <c r="BB660" i="3"/>
  <c r="BB326" i="3"/>
  <c r="BB166" i="3"/>
  <c r="BB380" i="3"/>
  <c r="BB546" i="3"/>
  <c r="BB384" i="3"/>
  <c r="BB595" i="3"/>
  <c r="BB131" i="3"/>
  <c r="BB621" i="3"/>
  <c r="BB605" i="3"/>
  <c r="BB62" i="3"/>
  <c r="BB394" i="3"/>
  <c r="BB56" i="3"/>
  <c r="BB102" i="3"/>
  <c r="BB334" i="3"/>
  <c r="BB338" i="3"/>
  <c r="BB90" i="3"/>
  <c r="BB444" i="3"/>
  <c r="BB180" i="3"/>
  <c r="BB103" i="3"/>
  <c r="BB270" i="3"/>
  <c r="BB19" i="3"/>
  <c r="BB89" i="3"/>
  <c r="BB429" i="3"/>
  <c r="BB357" i="3"/>
  <c r="BB159" i="3"/>
  <c r="BB420" i="3"/>
  <c r="BB288" i="3"/>
  <c r="BB33" i="3"/>
  <c r="BB479" i="3"/>
  <c r="BB309" i="3"/>
  <c r="BB488" i="3"/>
  <c r="BB208" i="3"/>
  <c r="BB414" i="3"/>
  <c r="BB73" i="3"/>
  <c r="BB352" i="3"/>
  <c r="BB561" i="3"/>
  <c r="BB275" i="3"/>
  <c r="BB425" i="3"/>
  <c r="BB297" i="3"/>
  <c r="BB541" i="3"/>
  <c r="BB135" i="3"/>
  <c r="BB484" i="3"/>
  <c r="BB92" i="3"/>
  <c r="BB500" i="3"/>
  <c r="BB247" i="3"/>
  <c r="BB315" i="3"/>
  <c r="BB117" i="3"/>
  <c r="BB205" i="3"/>
  <c r="BB496" i="3"/>
  <c r="BB435" i="3"/>
  <c r="BB553" i="3"/>
  <c r="BB108" i="3"/>
  <c r="BB289" i="3"/>
  <c r="BB55" i="3"/>
  <c r="BB16" i="3"/>
  <c r="BB10" i="3"/>
  <c r="BB523" i="3"/>
  <c r="BB536" i="3"/>
  <c r="BB81" i="3"/>
  <c r="BB176" i="3"/>
  <c r="BB58" i="3"/>
  <c r="BB383" i="3"/>
  <c r="BB567" i="3"/>
  <c r="BB216" i="3"/>
  <c r="BB64" i="3"/>
  <c r="BB308" i="3"/>
  <c r="BB20" i="3"/>
  <c r="BB160" i="3"/>
  <c r="BB259" i="3"/>
  <c r="BB596" i="3"/>
  <c r="BB121" i="3"/>
  <c r="BB57" i="3"/>
  <c r="BB182" i="3"/>
  <c r="BB525" i="3"/>
  <c r="BB337" i="3"/>
  <c r="BB46" i="3"/>
  <c r="BB497" i="3"/>
  <c r="BB211" i="3"/>
  <c r="BB644" i="3"/>
  <c r="BB606" i="3"/>
  <c r="BB324" i="3"/>
  <c r="BB464" i="3"/>
  <c r="BB21" i="3"/>
  <c r="BB579" i="3"/>
  <c r="BB225" i="3"/>
  <c r="BB456" i="3"/>
  <c r="BB474" i="3"/>
  <c r="BB594" i="3"/>
  <c r="BB401" i="3"/>
  <c r="BB246" i="3"/>
  <c r="BB513" i="3"/>
  <c r="BB614" i="3"/>
  <c r="BB627" i="3"/>
  <c r="BB508" i="3"/>
  <c r="BB367" i="3"/>
  <c r="BB189" i="3"/>
  <c r="BB521" i="3"/>
  <c r="BB526" i="3"/>
  <c r="BB490" i="3"/>
  <c r="BB469" i="3"/>
  <c r="BB375" i="3"/>
  <c r="BB666" i="3"/>
  <c r="BB358" i="3"/>
  <c r="BB568" i="3"/>
  <c r="BB468" i="3"/>
  <c r="BB374" i="3"/>
  <c r="BB138" i="3"/>
  <c r="BB453" i="3"/>
  <c r="BB263" i="3"/>
  <c r="BB177" i="3"/>
  <c r="BB41" i="3"/>
  <c r="BB449" i="3"/>
  <c r="BB616" i="3"/>
  <c r="BB316" i="3"/>
  <c r="BB587" i="3"/>
  <c r="BB63" i="3"/>
  <c r="BB620" i="3"/>
  <c r="BB663" i="3"/>
  <c r="BB217" i="3"/>
  <c r="BB95" i="3"/>
  <c r="BB529" i="3"/>
  <c r="BB537" i="3"/>
  <c r="BG398" i="3"/>
  <c r="BB437" i="3"/>
  <c r="BB398" i="3"/>
  <c r="BB158" i="3"/>
  <c r="BB228" i="3"/>
  <c r="BB15" i="3"/>
  <c r="BB480" i="3"/>
  <c r="BB29" i="3"/>
  <c r="BC74" i="3"/>
  <c r="H74" i="3"/>
  <c r="BB74" i="3"/>
  <c r="BC287" i="3"/>
  <c r="H287" i="3"/>
  <c r="BB287" i="3"/>
  <c r="BC560" i="3"/>
  <c r="H560" i="3"/>
  <c r="BB560" i="3"/>
  <c r="BB201" i="3"/>
  <c r="BB28" i="3"/>
  <c r="BB390" i="3"/>
  <c r="BG181" i="3"/>
  <c r="BG52" i="3"/>
  <c r="BG484" i="3"/>
  <c r="BG522" i="3"/>
  <c r="BB489" i="3"/>
  <c r="BG289" i="3"/>
  <c r="BC382" i="3"/>
  <c r="H382" i="3"/>
  <c r="BB382" i="3"/>
  <c r="BC144" i="3"/>
  <c r="H144" i="3"/>
  <c r="BB144" i="3"/>
  <c r="BC675" i="3"/>
  <c r="H675" i="3"/>
  <c r="BB675" i="3"/>
  <c r="BG507" i="3"/>
  <c r="BG164" i="3"/>
  <c r="BG14" i="3"/>
  <c r="BB283" i="3"/>
  <c r="BG378" i="3"/>
  <c r="BG598" i="3"/>
  <c r="BG312" i="3"/>
  <c r="BG38" i="3"/>
  <c r="BG111" i="3"/>
  <c r="BB507" i="3"/>
  <c r="BB14" i="3"/>
  <c r="BB378" i="3"/>
  <c r="BB111" i="3"/>
  <c r="BG34" i="3"/>
  <c r="BG51" i="3"/>
  <c r="BG56" i="3"/>
  <c r="BG388" i="3"/>
  <c r="BG379" i="3"/>
  <c r="BB535" i="3"/>
  <c r="BB301" i="3"/>
  <c r="BG80" i="3"/>
  <c r="BG178" i="3"/>
  <c r="BG197" i="3"/>
  <c r="BG458" i="3"/>
  <c r="BG102" i="3"/>
  <c r="BG70" i="3"/>
  <c r="BG101" i="3"/>
  <c r="BG270" i="3"/>
  <c r="BG271" i="3"/>
  <c r="BG103" i="3"/>
  <c r="BG41" i="3"/>
  <c r="BG168" i="3"/>
  <c r="BB60" i="3"/>
  <c r="BB370" i="3"/>
  <c r="BG72" i="3"/>
  <c r="BG457" i="3"/>
  <c r="BG120" i="3"/>
  <c r="BG478" i="3"/>
  <c r="BG131" i="3"/>
  <c r="BB271" i="3"/>
  <c r="BB290" i="3"/>
  <c r="BB395" i="3"/>
  <c r="BB198" i="3"/>
  <c r="BB25" i="3"/>
  <c r="BB365" i="3"/>
  <c r="BB661" i="3"/>
  <c r="BB446" i="3"/>
  <c r="BB556" i="3"/>
  <c r="BB306" i="3"/>
  <c r="BB515" i="3"/>
  <c r="BC279" i="3"/>
  <c r="H279" i="3"/>
  <c r="BB279" i="3"/>
  <c r="BF660" i="3"/>
  <c r="BB528" i="3"/>
  <c r="BB530" i="3"/>
  <c r="BB607" i="3"/>
  <c r="BB261" i="3"/>
  <c r="BG627" i="3"/>
  <c r="BG640" i="3"/>
  <c r="BF640" i="3"/>
  <c r="BB377" i="3"/>
  <c r="BB638" i="3"/>
  <c r="BB510" i="3"/>
  <c r="BB214" i="3"/>
  <c r="BB194" i="3"/>
  <c r="BB396" i="3"/>
  <c r="BB87" i="3"/>
  <c r="BG537" i="3"/>
  <c r="BF649" i="3"/>
  <c r="BB240" i="3"/>
  <c r="BB463" i="3"/>
  <c r="BG574" i="3"/>
  <c r="BC195" i="3"/>
  <c r="H195" i="3"/>
  <c r="BB195" i="3"/>
  <c r="BC354" i="3"/>
  <c r="H354" i="3"/>
  <c r="BB354" i="3"/>
  <c r="BG339" i="3"/>
  <c r="BG599" i="3"/>
  <c r="BG477" i="3"/>
  <c r="BG631" i="3"/>
  <c r="BG59" i="3"/>
  <c r="BC242" i="3"/>
  <c r="H242" i="3"/>
  <c r="BB242" i="3"/>
  <c r="BC232" i="3"/>
  <c r="H232" i="3"/>
  <c r="BB232" i="3"/>
  <c r="BC654" i="3"/>
  <c r="H654" i="3"/>
  <c r="BB654" i="3"/>
  <c r="BG493" i="3"/>
  <c r="BG465" i="3"/>
  <c r="BG646" i="3"/>
  <c r="BF646" i="3"/>
  <c r="BG350" i="3"/>
  <c r="BG402" i="3"/>
  <c r="BG255" i="3"/>
  <c r="BG426" i="3"/>
  <c r="BG517" i="3"/>
  <c r="BG332" i="3"/>
  <c r="BC325" i="3"/>
  <c r="H325" i="3"/>
  <c r="BB325" i="3"/>
  <c r="BG11" i="3"/>
  <c r="BG463" i="3"/>
  <c r="BG262" i="3"/>
  <c r="BG584" i="3"/>
  <c r="BG256" i="3"/>
  <c r="BG397" i="3"/>
  <c r="BG567" i="3"/>
  <c r="BG58" i="3"/>
  <c r="BC294" i="3"/>
  <c r="H294" i="3"/>
  <c r="BB294" i="3"/>
  <c r="BG114" i="3"/>
  <c r="BG85" i="3"/>
  <c r="BG53" i="3"/>
  <c r="BG408" i="3"/>
  <c r="BG50" i="3"/>
  <c r="BG10" i="3"/>
  <c r="BG205" i="3"/>
  <c r="BG55" i="3"/>
  <c r="BC39" i="3"/>
  <c r="H39" i="3"/>
  <c r="BB39" i="3"/>
  <c r="BC37" i="3"/>
  <c r="H37" i="3"/>
  <c r="BB37" i="3"/>
  <c r="BC345" i="3"/>
  <c r="H345" i="3"/>
  <c r="BB345" i="3"/>
  <c r="BG543" i="3"/>
  <c r="BG504" i="3"/>
  <c r="BG297" i="3"/>
  <c r="BC153" i="3"/>
  <c r="H153" i="3"/>
  <c r="BB153" i="3"/>
  <c r="BC586" i="3"/>
  <c r="H586" i="3"/>
  <c r="BB586" i="3"/>
  <c r="BC557" i="3"/>
  <c r="H557" i="3"/>
  <c r="BB557" i="3"/>
  <c r="BG42" i="3"/>
  <c r="BG589" i="3"/>
  <c r="BG115" i="3"/>
  <c r="BG405" i="3"/>
  <c r="BG208" i="3"/>
  <c r="BG488" i="3"/>
  <c r="BG309" i="3"/>
  <c r="BG479" i="3"/>
  <c r="BG33" i="3"/>
  <c r="BG288" i="3"/>
  <c r="BG467" i="3"/>
  <c r="BG60" i="3"/>
  <c r="BG96" i="3"/>
  <c r="BG357" i="3"/>
  <c r="BG429" i="3"/>
  <c r="BG89" i="3"/>
  <c r="BC125" i="3"/>
  <c r="H125" i="3"/>
  <c r="BB125" i="3"/>
  <c r="BG552" i="3"/>
  <c r="BC670" i="3"/>
  <c r="H670" i="3"/>
  <c r="BB670" i="3"/>
  <c r="BC565" i="3"/>
  <c r="H565" i="3"/>
  <c r="BB565" i="3"/>
  <c r="BC97" i="3"/>
  <c r="H97" i="3"/>
  <c r="BB97" i="3"/>
  <c r="BC234" i="3"/>
  <c r="H234" i="3"/>
  <c r="BB234" i="3"/>
  <c r="BC173" i="3"/>
  <c r="H173" i="3"/>
  <c r="BB173" i="3"/>
  <c r="BC113" i="3"/>
  <c r="H113" i="3"/>
  <c r="BB113" i="3"/>
  <c r="BC267" i="3"/>
  <c r="H267" i="3"/>
  <c r="BB267" i="3"/>
  <c r="BC155" i="3"/>
  <c r="H155" i="3"/>
  <c r="BB155" i="3"/>
  <c r="BC346" i="3"/>
  <c r="H346" i="3"/>
  <c r="BB346" i="3"/>
  <c r="BC210" i="3"/>
  <c r="H210" i="3"/>
  <c r="BB210" i="3"/>
  <c r="BC69" i="3"/>
  <c r="H69" i="3"/>
  <c r="BB69" i="3"/>
  <c r="BG453" i="3"/>
  <c r="BG68" i="3"/>
  <c r="BG568" i="3"/>
  <c r="BG260" i="3"/>
  <c r="BG358" i="3"/>
  <c r="BG219" i="3"/>
  <c r="BG295" i="3"/>
  <c r="BG432" i="3"/>
  <c r="BF670" i="3"/>
  <c r="BG177" i="3"/>
  <c r="BG62" i="3"/>
  <c r="BG8" i="3"/>
  <c r="BG395" i="3"/>
  <c r="BG529" i="3"/>
  <c r="BG621" i="3"/>
  <c r="BG236" i="3"/>
  <c r="BC248" i="3"/>
  <c r="H248" i="3"/>
  <c r="BB248" i="3"/>
  <c r="BG613" i="3"/>
  <c r="BF668" i="3"/>
  <c r="BG122" i="3"/>
  <c r="BG658" i="3"/>
  <c r="BF658" i="3"/>
  <c r="BG213" i="3"/>
  <c r="BG302" i="3"/>
  <c r="BG461" i="3"/>
  <c r="BG264" i="3"/>
  <c r="BC328" i="3"/>
  <c r="H328" i="3"/>
  <c r="BB328" i="3"/>
  <c r="BC355" i="3"/>
  <c r="H355" i="3"/>
  <c r="BB355" i="3"/>
  <c r="BC498" i="3"/>
  <c r="H498" i="3"/>
  <c r="BB498" i="3"/>
  <c r="BC592" i="3"/>
  <c r="H592" i="3"/>
  <c r="BB592" i="3"/>
  <c r="BF654" i="3"/>
  <c r="BG409" i="3"/>
  <c r="BG551" i="3"/>
  <c r="BG455" i="3"/>
  <c r="BG614" i="3"/>
  <c r="BG518" i="3"/>
  <c r="BG240" i="3"/>
  <c r="BG514" i="3"/>
  <c r="BG547" i="3"/>
  <c r="BF656" i="3"/>
  <c r="BG651" i="3"/>
  <c r="BF651" i="3"/>
  <c r="BC413" i="3"/>
  <c r="H413" i="3"/>
  <c r="BB413" i="3"/>
  <c r="BG513" i="3"/>
  <c r="BG643" i="3"/>
  <c r="BF643" i="3"/>
  <c r="BG597" i="3"/>
  <c r="BG199" i="3"/>
  <c r="BF648" i="3"/>
  <c r="BG269" i="3"/>
  <c r="BG549" i="3"/>
  <c r="BF636" i="3"/>
  <c r="BG636" i="3"/>
  <c r="BG203" i="3"/>
  <c r="BC134" i="3"/>
  <c r="H134" i="3"/>
  <c r="BB134" i="3"/>
  <c r="BG128" i="3"/>
  <c r="BC626" i="3"/>
  <c r="H626" i="3"/>
  <c r="BB626" i="3"/>
  <c r="BG119" i="3"/>
  <c r="BC591" i="3"/>
  <c r="H591" i="3"/>
  <c r="BB591" i="3"/>
  <c r="BG512" i="3"/>
  <c r="BG335" i="3"/>
  <c r="BF653" i="3"/>
  <c r="BG653" i="3"/>
  <c r="BG449" i="3"/>
  <c r="BG612" i="3"/>
  <c r="BG490" i="3"/>
  <c r="BC146" i="3"/>
  <c r="H146" i="3"/>
  <c r="BB146" i="3"/>
  <c r="BC286" i="3"/>
  <c r="H286" i="3"/>
  <c r="BB286" i="3"/>
  <c r="BC273" i="3"/>
  <c r="H273" i="3"/>
  <c r="BB273" i="3"/>
  <c r="BF650" i="3"/>
  <c r="BG650" i="3"/>
  <c r="BC601" i="3"/>
  <c r="H601" i="3"/>
  <c r="BB601" i="3"/>
  <c r="BG187" i="3"/>
  <c r="BG602" i="3"/>
  <c r="BG109" i="3"/>
  <c r="BC559" i="3"/>
  <c r="H559" i="3"/>
  <c r="BB559" i="3"/>
  <c r="BC611" i="3"/>
  <c r="H611" i="3"/>
  <c r="BB611" i="3"/>
  <c r="BG310" i="3"/>
  <c r="BC451" i="3"/>
  <c r="H451" i="3"/>
  <c r="BB451" i="3"/>
  <c r="BC341" i="3"/>
  <c r="H341" i="3"/>
  <c r="BB341" i="3"/>
  <c r="BG228" i="3"/>
  <c r="BG121" i="3"/>
  <c r="BG259" i="3"/>
  <c r="BG20" i="3"/>
  <c r="BG480" i="3"/>
  <c r="BG29" i="3"/>
  <c r="BC314" i="3"/>
  <c r="H314" i="3"/>
  <c r="BB314" i="3"/>
  <c r="BC186" i="3"/>
  <c r="H186" i="3"/>
  <c r="BB186" i="3"/>
  <c r="BC412" i="3"/>
  <c r="H412" i="3"/>
  <c r="BB412" i="3"/>
  <c r="BC491" i="3"/>
  <c r="H491" i="3"/>
  <c r="BB491" i="3"/>
  <c r="BC534" i="3"/>
  <c r="H534" i="3"/>
  <c r="BB534" i="3"/>
  <c r="BC78" i="3"/>
  <c r="H78" i="3"/>
  <c r="BB78" i="3"/>
  <c r="BG28" i="3"/>
  <c r="BG185" i="3"/>
  <c r="BG18" i="3"/>
  <c r="BG319" i="3"/>
  <c r="BG315" i="3"/>
  <c r="BC7" i="3"/>
  <c r="H7" i="3"/>
  <c r="BB7" i="3"/>
  <c r="BC65" i="3"/>
  <c r="H65" i="3"/>
  <c r="BB65" i="3"/>
  <c r="BC509" i="3"/>
  <c r="H509" i="3"/>
  <c r="BB509" i="3"/>
  <c r="BG247" i="3"/>
  <c r="BG135" i="3"/>
  <c r="BG572" i="3"/>
  <c r="BF673" i="3"/>
  <c r="BG673" i="3"/>
  <c r="BG500" i="3"/>
  <c r="BG624" i="3"/>
  <c r="BG283" i="3"/>
  <c r="BC610" i="3"/>
  <c r="H610" i="3"/>
  <c r="BB610" i="3"/>
  <c r="BC459" i="3"/>
  <c r="H459" i="3"/>
  <c r="BB459" i="3"/>
  <c r="BC672" i="3"/>
  <c r="H672" i="3"/>
  <c r="BB672" i="3"/>
  <c r="BG275" i="3"/>
  <c r="BG352" i="3"/>
  <c r="BG414" i="3"/>
  <c r="BG385" i="3"/>
  <c r="BG544" i="3"/>
  <c r="BG200" i="3"/>
  <c r="BC445" i="3"/>
  <c r="H445" i="3"/>
  <c r="BB445" i="3"/>
  <c r="BC174" i="3"/>
  <c r="H174" i="3"/>
  <c r="BB174" i="3"/>
  <c r="BC391" i="3"/>
  <c r="H391" i="3"/>
  <c r="BB391" i="3"/>
  <c r="BC548" i="3"/>
  <c r="H548" i="3"/>
  <c r="BB548" i="3"/>
  <c r="BC123" i="3"/>
  <c r="H123" i="3"/>
  <c r="BB123" i="3"/>
  <c r="BC617" i="3"/>
  <c r="H617" i="3"/>
  <c r="BB617" i="3"/>
  <c r="BG19" i="3"/>
  <c r="BG82" i="3"/>
  <c r="BG183" i="3"/>
  <c r="BG370" i="3"/>
  <c r="BG241" i="3"/>
  <c r="BG180" i="3"/>
  <c r="BG632" i="3"/>
  <c r="BG447" i="3"/>
  <c r="BG506" i="3"/>
  <c r="BG285" i="3"/>
  <c r="BG381" i="3"/>
  <c r="BG159" i="3"/>
  <c r="BG49" i="3"/>
  <c r="BG293" i="3"/>
  <c r="BG338" i="3"/>
  <c r="BG220" i="3"/>
  <c r="BG91" i="3"/>
  <c r="BG136" i="3"/>
  <c r="BC292" i="3"/>
  <c r="H292" i="3"/>
  <c r="BB292" i="3"/>
  <c r="BG245" i="3"/>
  <c r="BG95" i="3"/>
  <c r="BG503" i="3"/>
  <c r="BG374" i="3"/>
  <c r="BF667" i="3"/>
  <c r="BG667" i="3"/>
  <c r="BF663" i="3"/>
  <c r="BG663" i="3"/>
  <c r="BC499" i="3"/>
  <c r="H499" i="3"/>
  <c r="BB499" i="3"/>
  <c r="BG54" i="3"/>
  <c r="BC424" i="3"/>
  <c r="H424" i="3"/>
  <c r="BB424" i="3"/>
  <c r="BG47" i="3"/>
  <c r="BC664" i="3"/>
  <c r="H664" i="3"/>
  <c r="BB664" i="3"/>
  <c r="BG468" i="3"/>
  <c r="BF662" i="3"/>
  <c r="BF664" i="3"/>
  <c r="BG323" i="3"/>
  <c r="BG132" i="3"/>
  <c r="BG604" i="3"/>
  <c r="BG448" i="3"/>
  <c r="BG230" i="3"/>
  <c r="BG48" i="3"/>
  <c r="BG367" i="3"/>
  <c r="BC527" i="3"/>
  <c r="H527" i="3"/>
  <c r="BB527" i="3"/>
  <c r="BC585" i="3"/>
  <c r="H585" i="3"/>
  <c r="BB585" i="3"/>
  <c r="BC202" i="3"/>
  <c r="H202" i="3"/>
  <c r="BB202" i="3"/>
  <c r="BC298" i="3"/>
  <c r="H298" i="3"/>
  <c r="BB298" i="3"/>
  <c r="BC630" i="3"/>
  <c r="H630" i="3"/>
  <c r="BB630" i="3"/>
  <c r="BC411" i="3"/>
  <c r="H411" i="3"/>
  <c r="BB411" i="3"/>
  <c r="BC555" i="3"/>
  <c r="H555" i="3"/>
  <c r="BB555" i="3"/>
  <c r="BC75" i="3"/>
  <c r="H75" i="3"/>
  <c r="BB75" i="3"/>
  <c r="BB344" i="3"/>
  <c r="BC344" i="3"/>
  <c r="H344" i="3"/>
  <c r="BG307" i="3"/>
  <c r="BG387" i="3"/>
  <c r="BG628" i="3"/>
  <c r="BG508" i="3"/>
  <c r="BG570" i="3"/>
  <c r="BG603" i="3"/>
  <c r="BG257" i="3"/>
  <c r="BG569" i="3"/>
  <c r="BG100" i="3"/>
  <c r="BG401" i="3"/>
  <c r="BF655" i="3"/>
  <c r="BC340" i="3"/>
  <c r="H340" i="3"/>
  <c r="BB340" i="3"/>
  <c r="BC421" i="3"/>
  <c r="H421" i="3"/>
  <c r="BB421" i="3"/>
  <c r="BG282" i="3"/>
  <c r="BG519" i="3"/>
  <c r="BG606" i="3"/>
  <c r="BG222" i="3"/>
  <c r="BE5" i="3"/>
  <c r="BA5" i="3"/>
  <c r="BG460" i="3"/>
  <c r="BG410" i="3"/>
  <c r="BG207" i="3"/>
  <c r="BG637" i="3"/>
  <c r="BF637" i="3"/>
  <c r="BC364" i="3"/>
  <c r="H364" i="3"/>
  <c r="BB364" i="3"/>
  <c r="BG471" i="3"/>
  <c r="BC36" i="3"/>
  <c r="H36" i="3"/>
  <c r="BB36" i="3"/>
  <c r="BG436" i="3"/>
  <c r="AT475" i="3"/>
  <c r="AT509" i="3"/>
  <c r="AT536" i="3"/>
  <c r="AT329" i="3"/>
  <c r="AT34" i="3"/>
  <c r="AT259" i="3"/>
  <c r="AT15" i="3"/>
  <c r="AT562" i="3"/>
  <c r="AT304" i="3"/>
  <c r="AT580" i="3"/>
  <c r="AT417" i="3"/>
  <c r="AT216" i="3"/>
  <c r="AT204" i="3"/>
  <c r="AT613" i="3"/>
  <c r="AT596" i="3"/>
  <c r="AX679" i="3"/>
  <c r="AX670" i="3"/>
  <c r="AT443" i="3"/>
  <c r="AX658" i="3"/>
  <c r="AX654" i="3"/>
  <c r="AT202" i="3"/>
  <c r="AT242" i="3"/>
  <c r="AU219" i="3"/>
  <c r="G219" i="3"/>
  <c r="AU658" i="3"/>
  <c r="G658" i="3"/>
  <c r="AU266" i="3"/>
  <c r="G266" i="3"/>
  <c r="AY228" i="3"/>
  <c r="AT29" i="3"/>
  <c r="AT480" i="3"/>
  <c r="AT176" i="3"/>
  <c r="AY39" i="3"/>
  <c r="AY345" i="3"/>
  <c r="AT57" i="3"/>
  <c r="AT256" i="3"/>
  <c r="AY28" i="3"/>
  <c r="AU435" i="3"/>
  <c r="G435" i="3"/>
  <c r="AT435" i="3"/>
  <c r="AY81" i="3"/>
  <c r="AY139" i="3"/>
  <c r="AY438" i="3"/>
  <c r="AT185" i="3"/>
  <c r="AT16" i="3"/>
  <c r="AT560" i="3"/>
  <c r="AT81" i="3"/>
  <c r="AT117" i="3"/>
  <c r="AT438" i="3"/>
  <c r="AT496" i="3"/>
  <c r="AY501" i="3"/>
  <c r="AY108" i="3"/>
  <c r="AY573" i="3"/>
  <c r="AY622" i="3"/>
  <c r="AT147" i="3"/>
  <c r="AT65" i="3"/>
  <c r="AT347" i="3"/>
  <c r="AY140" i="3"/>
  <c r="AY153" i="3"/>
  <c r="AT297" i="3"/>
  <c r="AU677" i="3"/>
  <c r="G677" i="3"/>
  <c r="AT677" i="3"/>
  <c r="AY586" i="3"/>
  <c r="AT360" i="3"/>
  <c r="AU623" i="3"/>
  <c r="G623" i="3"/>
  <c r="AT623" i="3"/>
  <c r="AT464" i="3"/>
  <c r="AY672" i="3"/>
  <c r="AX672" i="3"/>
  <c r="AT382" i="3"/>
  <c r="AT542" i="3"/>
  <c r="AT522" i="3"/>
  <c r="AT589" i="3"/>
  <c r="AT239" i="3"/>
  <c r="AT153" i="3"/>
  <c r="AT573" i="3"/>
  <c r="AT675" i="3"/>
  <c r="AT557" i="3"/>
  <c r="AT672" i="3"/>
  <c r="AY250" i="3"/>
  <c r="AY462" i="3"/>
  <c r="AU385" i="3"/>
  <c r="G385" i="3"/>
  <c r="AT385" i="3"/>
  <c r="AU544" i="3"/>
  <c r="G544" i="3"/>
  <c r="AT544" i="3"/>
  <c r="AU200" i="3"/>
  <c r="G200" i="3"/>
  <c r="AT200" i="3"/>
  <c r="AT391" i="3"/>
  <c r="AT33" i="3"/>
  <c r="AT284" i="3"/>
  <c r="AY19" i="3"/>
  <c r="AY183" i="3"/>
  <c r="AY370" i="3"/>
  <c r="AT520" i="3"/>
  <c r="AY178" i="3"/>
  <c r="AY458" i="3"/>
  <c r="AT479" i="3"/>
  <c r="AT444" i="3"/>
  <c r="AU112" i="3"/>
  <c r="G112" i="3"/>
  <c r="AT112" i="3"/>
  <c r="AU21" i="3"/>
  <c r="G21" i="3"/>
  <c r="AT21" i="3"/>
  <c r="AU17" i="3"/>
  <c r="G17" i="3"/>
  <c r="AT17" i="3"/>
  <c r="AU130" i="3"/>
  <c r="G130" i="3"/>
  <c r="AT130" i="3"/>
  <c r="AU98" i="3"/>
  <c r="G98" i="3"/>
  <c r="AT98" i="3"/>
  <c r="AT214" i="3"/>
  <c r="AU214" i="3"/>
  <c r="G214" i="3"/>
  <c r="AT157" i="3"/>
  <c r="AU157" i="3"/>
  <c r="G157" i="3"/>
  <c r="AT171" i="3"/>
  <c r="AY180" i="3"/>
  <c r="AT80" i="3"/>
  <c r="AT197" i="3"/>
  <c r="AT183" i="3"/>
  <c r="AT56" i="3"/>
  <c r="AT370" i="3"/>
  <c r="AY388" i="3"/>
  <c r="AT300" i="3"/>
  <c r="AT466" i="3"/>
  <c r="AT54" i="3"/>
  <c r="AT177" i="3"/>
  <c r="AT62" i="3"/>
  <c r="AT8" i="3"/>
  <c r="AT395" i="3"/>
  <c r="AT234" i="3"/>
  <c r="AY432" i="3"/>
  <c r="AY138" i="3"/>
  <c r="AY61" i="3"/>
  <c r="AT19" i="3"/>
  <c r="AT82" i="3"/>
  <c r="AT159" i="3"/>
  <c r="AT49" i="3"/>
  <c r="AT293" i="3"/>
  <c r="AT334" i="3"/>
  <c r="AT499" i="3"/>
  <c r="AT366" i="3"/>
  <c r="AT245" i="3"/>
  <c r="AT95" i="3"/>
  <c r="AT277" i="3"/>
  <c r="AY613" i="3"/>
  <c r="AY328" i="3"/>
  <c r="AY202" i="3"/>
  <c r="AY630" i="3"/>
  <c r="AT25" i="3"/>
  <c r="AY166" i="3"/>
  <c r="AT361" i="3"/>
  <c r="AY664" i="3"/>
  <c r="AX664" i="3"/>
  <c r="AY556" i="3"/>
  <c r="AY127" i="3"/>
  <c r="AY32" i="3"/>
  <c r="AY143" i="3"/>
  <c r="AT335" i="3"/>
  <c r="AT545" i="3"/>
  <c r="AT556" i="3"/>
  <c r="AT146" i="3"/>
  <c r="AT59" i="3"/>
  <c r="AT32" i="3"/>
  <c r="AT336" i="3"/>
  <c r="AT530" i="3"/>
  <c r="AT555" i="3"/>
  <c r="AT209" i="3"/>
  <c r="AT478" i="3"/>
  <c r="AT303" i="3"/>
  <c r="AT372" i="3"/>
  <c r="AT290" i="3"/>
  <c r="AT394" i="3"/>
  <c r="AT272" i="3"/>
  <c r="AT9" i="3"/>
  <c r="AT99" i="3"/>
  <c r="AT670" i="3"/>
  <c r="AT106" i="3"/>
  <c r="AT249" i="3"/>
  <c r="AT609" i="3"/>
  <c r="AT660" i="3"/>
  <c r="AT469" i="3"/>
  <c r="AT434" i="3"/>
  <c r="AT273" i="3"/>
  <c r="AU170" i="3"/>
  <c r="G170" i="3"/>
  <c r="AU496" i="3"/>
  <c r="G496" i="3"/>
  <c r="AU308" i="3"/>
  <c r="G308" i="3"/>
  <c r="AU64" i="3"/>
  <c r="G64" i="3"/>
  <c r="AU142" i="3"/>
  <c r="G142" i="3"/>
  <c r="AU16" i="3"/>
  <c r="G16" i="3"/>
  <c r="AU188" i="3"/>
  <c r="G188" i="3"/>
  <c r="AU516" i="3"/>
  <c r="G516" i="3"/>
  <c r="AU371" i="3"/>
  <c r="G371" i="3"/>
  <c r="AU438" i="3"/>
  <c r="G438" i="3"/>
  <c r="AU106" i="3"/>
  <c r="G106" i="3"/>
  <c r="AU280" i="3"/>
  <c r="G280" i="3"/>
  <c r="AU208" i="3"/>
  <c r="G208" i="3"/>
  <c r="AU378" i="3"/>
  <c r="G378" i="3"/>
  <c r="AU488" i="3"/>
  <c r="G488" i="3"/>
  <c r="AU598" i="3"/>
  <c r="G598" i="3"/>
  <c r="AU309" i="3"/>
  <c r="G309" i="3"/>
  <c r="AU312" i="3"/>
  <c r="G312" i="3"/>
  <c r="AU479" i="3"/>
  <c r="G479" i="3"/>
  <c r="AU33" i="3"/>
  <c r="G33" i="3"/>
  <c r="AU244" i="3"/>
  <c r="G244" i="3"/>
  <c r="AU169" i="3"/>
  <c r="G169" i="3"/>
  <c r="AU223" i="3"/>
  <c r="G223" i="3"/>
  <c r="AU670" i="3"/>
  <c r="G670" i="3"/>
  <c r="AU313" i="3"/>
  <c r="G313" i="3"/>
  <c r="AU565" i="3"/>
  <c r="G565" i="3"/>
  <c r="AU133" i="3"/>
  <c r="G133" i="3"/>
  <c r="AU97" i="3"/>
  <c r="G97" i="3"/>
  <c r="AU99" i="3"/>
  <c r="G99" i="3"/>
  <c r="AU234" i="3"/>
  <c r="G234" i="3"/>
  <c r="AU40" i="3"/>
  <c r="G40" i="3"/>
  <c r="AU173" i="3"/>
  <c r="G173" i="3"/>
  <c r="AU38" i="3"/>
  <c r="G38" i="3"/>
  <c r="AU450" i="3"/>
  <c r="G450" i="3"/>
  <c r="AU288" i="3"/>
  <c r="G288" i="3"/>
  <c r="AU111" i="3"/>
  <c r="G111" i="3"/>
  <c r="AU617" i="3"/>
  <c r="G617" i="3"/>
  <c r="AU379" i="3"/>
  <c r="G379" i="3"/>
  <c r="AU453" i="3"/>
  <c r="G453" i="3"/>
  <c r="AU532" i="3"/>
  <c r="G532" i="3"/>
  <c r="AU394" i="3"/>
  <c r="G394" i="3"/>
  <c r="AU116" i="3"/>
  <c r="G116" i="3"/>
  <c r="AU486" i="3"/>
  <c r="G486" i="3"/>
  <c r="AU71" i="3"/>
  <c r="G71" i="3"/>
  <c r="AU290" i="3"/>
  <c r="G290" i="3"/>
  <c r="AU263" i="3"/>
  <c r="G263" i="3"/>
  <c r="AU168" i="3"/>
  <c r="G168" i="3"/>
  <c r="AU260" i="3"/>
  <c r="G260" i="3"/>
  <c r="AU503" i="3"/>
  <c r="G503" i="3"/>
  <c r="AU120" i="3"/>
  <c r="G120" i="3"/>
  <c r="AU478" i="3"/>
  <c r="G478" i="3"/>
  <c r="AU667" i="3"/>
  <c r="G667" i="3"/>
  <c r="AU631" i="3"/>
  <c r="G631" i="3"/>
  <c r="AU217" i="3"/>
  <c r="G217" i="3"/>
  <c r="AU311" i="3"/>
  <c r="G311" i="3"/>
  <c r="AU361" i="3"/>
  <c r="G361" i="3"/>
  <c r="AU209" i="3"/>
  <c r="G209" i="3"/>
  <c r="AU358" i="3"/>
  <c r="G358" i="3"/>
  <c r="AU286" i="3"/>
  <c r="G286" i="3"/>
  <c r="AU411" i="3"/>
  <c r="G411" i="3"/>
  <c r="AU336" i="3"/>
  <c r="G336" i="3"/>
  <c r="AU654" i="3"/>
  <c r="G654" i="3"/>
  <c r="AU498" i="3"/>
  <c r="G498" i="3"/>
  <c r="AU668" i="3"/>
  <c r="G668" i="3"/>
  <c r="AU198" i="3"/>
  <c r="G198" i="3"/>
  <c r="AU303" i="3"/>
  <c r="G303" i="3"/>
  <c r="AU443" i="3"/>
  <c r="G443" i="3"/>
  <c r="AU615" i="3"/>
  <c r="G615" i="3"/>
  <c r="AU273" i="3"/>
  <c r="G273" i="3"/>
  <c r="AU166" i="3"/>
  <c r="G166" i="3"/>
  <c r="AU662" i="3"/>
  <c r="G662" i="3"/>
  <c r="AU659" i="3"/>
  <c r="G659" i="3"/>
  <c r="AU377" i="3"/>
  <c r="G377" i="3"/>
  <c r="AU306" i="3"/>
  <c r="G306" i="3"/>
  <c r="AU653" i="3"/>
  <c r="G653" i="3"/>
  <c r="AU66" i="3"/>
  <c r="G66" i="3"/>
  <c r="AU456" i="3"/>
  <c r="G456" i="3"/>
  <c r="AU608" i="3"/>
  <c r="G608" i="3"/>
  <c r="AU652" i="3"/>
  <c r="G652" i="3"/>
  <c r="AU510" i="3"/>
  <c r="G510" i="3"/>
  <c r="AU340" i="3"/>
  <c r="G340" i="3"/>
  <c r="AU649" i="3"/>
  <c r="G649" i="3"/>
  <c r="AU601" i="3"/>
  <c r="G601" i="3"/>
  <c r="AU413" i="3"/>
  <c r="G413" i="3"/>
  <c r="AU421" i="3"/>
  <c r="G421" i="3"/>
  <c r="AU664" i="3"/>
  <c r="G664" i="3"/>
  <c r="AU374" i="3"/>
  <c r="G374" i="3"/>
  <c r="AU620" i="3"/>
  <c r="G620" i="3"/>
  <c r="AU556" i="3"/>
  <c r="G556" i="3"/>
  <c r="AU657" i="3"/>
  <c r="G657" i="3"/>
  <c r="AU127" i="3"/>
  <c r="G127" i="3"/>
  <c r="AU515" i="3"/>
  <c r="G515" i="3"/>
  <c r="AU32" i="3"/>
  <c r="G32" i="3"/>
  <c r="AU190" i="3"/>
  <c r="G190" i="3"/>
  <c r="AU530" i="3"/>
  <c r="G530" i="3"/>
  <c r="AU555" i="3"/>
  <c r="G555" i="3"/>
  <c r="AU48" i="3"/>
  <c r="G48" i="3"/>
  <c r="AU279" i="3"/>
  <c r="G279" i="3"/>
  <c r="AU465" i="3"/>
  <c r="G465" i="3"/>
  <c r="AU84" i="3"/>
  <c r="G84" i="3"/>
  <c r="AU192" i="3"/>
  <c r="G192" i="3"/>
  <c r="AU637" i="3"/>
  <c r="G637" i="3"/>
  <c r="AU471" i="3"/>
  <c r="G471" i="3"/>
  <c r="AU436" i="3"/>
  <c r="G436" i="3"/>
  <c r="AU570" i="3"/>
  <c r="G570" i="3"/>
  <c r="AU603" i="3"/>
  <c r="G603" i="3"/>
  <c r="AU318" i="3"/>
  <c r="G318" i="3"/>
  <c r="AU88" i="3"/>
  <c r="G88" i="3"/>
  <c r="AU559" i="3"/>
  <c r="G559" i="3"/>
  <c r="AU172" i="3"/>
  <c r="G172" i="3"/>
  <c r="AU481" i="3"/>
  <c r="G481" i="3"/>
  <c r="AU558" i="3"/>
  <c r="G558" i="3"/>
  <c r="AU400" i="3"/>
  <c r="G400" i="3"/>
  <c r="AU165" i="3"/>
  <c r="G165" i="3"/>
  <c r="AU472" i="3"/>
  <c r="G472" i="3"/>
  <c r="AU27" i="3"/>
  <c r="G27" i="3"/>
  <c r="AU386" i="3"/>
  <c r="G386" i="3"/>
  <c r="AU401" i="3"/>
  <c r="G401" i="3"/>
  <c r="AU110" i="3"/>
  <c r="G110" i="3"/>
  <c r="AU107" i="3"/>
  <c r="G107" i="3"/>
  <c r="AU124" i="3"/>
  <c r="G124" i="3"/>
  <c r="AU611" i="3"/>
  <c r="G611" i="3"/>
  <c r="AU638" i="3"/>
  <c r="G638" i="3"/>
  <c r="AU402" i="3"/>
  <c r="G402" i="3"/>
  <c r="AU167" i="3"/>
  <c r="G167" i="3"/>
  <c r="AU588" i="3"/>
  <c r="G588" i="3"/>
  <c r="AU441" i="3"/>
  <c r="G441" i="3"/>
  <c r="AU648" i="3"/>
  <c r="G648" i="3"/>
  <c r="AU396" i="3"/>
  <c r="G396" i="3"/>
  <c r="AU574" i="3"/>
  <c r="G574" i="3"/>
  <c r="AU512" i="3"/>
  <c r="G512" i="3"/>
  <c r="AU591" i="3"/>
  <c r="G591" i="3"/>
  <c r="AU533" i="3"/>
  <c r="G533" i="3"/>
  <c r="AU602" i="3"/>
  <c r="G602" i="3"/>
  <c r="AU477" i="3"/>
  <c r="G477" i="3"/>
  <c r="AU187" i="3"/>
  <c r="G187" i="3"/>
  <c r="AU87" i="3"/>
  <c r="G87" i="3"/>
  <c r="AU339" i="3"/>
  <c r="G339" i="3"/>
  <c r="AU387" i="3"/>
  <c r="G387" i="3"/>
  <c r="AU344" i="3"/>
  <c r="G344" i="3"/>
  <c r="AU636" i="3"/>
  <c r="G636" i="3"/>
  <c r="AU11" i="3"/>
  <c r="G11" i="3"/>
  <c r="AU451" i="3"/>
  <c r="G451" i="3"/>
  <c r="AU525" i="3"/>
  <c r="G525" i="3"/>
  <c r="AU593" i="3"/>
  <c r="G593" i="3"/>
  <c r="AU582" i="3"/>
  <c r="G582" i="3"/>
  <c r="AU639" i="3"/>
  <c r="G639" i="3"/>
  <c r="AU485" i="3"/>
  <c r="G485" i="3"/>
  <c r="AU644" i="3"/>
  <c r="G644" i="3"/>
  <c r="AU513" i="3"/>
  <c r="G513" i="3"/>
  <c r="AU193" i="3"/>
  <c r="G193" i="3"/>
  <c r="AU647" i="3"/>
  <c r="G647" i="3"/>
  <c r="AU264" i="3"/>
  <c r="G264" i="3"/>
  <c r="AU404" i="3"/>
  <c r="G404" i="3"/>
  <c r="AU521" i="3"/>
  <c r="G521" i="3"/>
  <c r="AU232" i="3"/>
  <c r="G232" i="3"/>
  <c r="AU526" i="3"/>
  <c r="G526" i="3"/>
  <c r="AU242" i="3"/>
  <c r="G242" i="3"/>
  <c r="AU72" i="3"/>
  <c r="G72" i="3"/>
  <c r="AU430" i="3"/>
  <c r="G430" i="3"/>
  <c r="AU261" i="3"/>
  <c r="G261" i="3"/>
  <c r="AU629" i="3"/>
  <c r="G629" i="3"/>
  <c r="AU362" i="3"/>
  <c r="G362" i="3"/>
  <c r="AU410" i="3"/>
  <c r="G410" i="3"/>
  <c r="AU460" i="3"/>
  <c r="G460" i="3"/>
  <c r="AU281" i="3"/>
  <c r="G281" i="3"/>
  <c r="AU233" i="3"/>
  <c r="G233" i="3"/>
  <c r="AU492" i="3"/>
  <c r="G492" i="3"/>
  <c r="AU569" i="3"/>
  <c r="G569" i="3"/>
  <c r="AU296" i="3"/>
  <c r="G296" i="3"/>
  <c r="AU330" i="3"/>
  <c r="G330" i="3"/>
  <c r="AU650" i="3"/>
  <c r="G650" i="3"/>
  <c r="AU592" i="3"/>
  <c r="G592" i="3"/>
  <c r="AU376" i="3"/>
  <c r="G376" i="3"/>
  <c r="AU211" i="3"/>
  <c r="G211" i="3"/>
  <c r="AU641" i="3"/>
  <c r="G641" i="3"/>
  <c r="AU30" i="3"/>
  <c r="G30" i="3"/>
  <c r="AU474" i="3"/>
  <c r="G474" i="3"/>
  <c r="AU184" i="3"/>
  <c r="G184" i="3"/>
  <c r="AU440" i="3"/>
  <c r="G440" i="3"/>
  <c r="AU614" i="3"/>
  <c r="G614" i="3"/>
  <c r="AU490" i="3"/>
  <c r="G490" i="3"/>
  <c r="AU332" i="3"/>
  <c r="G332" i="3"/>
  <c r="AU119" i="3"/>
  <c r="G119" i="3"/>
  <c r="AU626" i="3"/>
  <c r="G626" i="3"/>
  <c r="AU46" i="3"/>
  <c r="G46" i="3"/>
  <c r="AU207" i="3"/>
  <c r="G207" i="3"/>
  <c r="AU549" i="3"/>
  <c r="G549" i="3"/>
  <c r="AU310" i="3"/>
  <c r="G310" i="3"/>
  <c r="AU325" i="3"/>
  <c r="G325" i="3"/>
  <c r="AU337" i="3"/>
  <c r="G337" i="3"/>
  <c r="AU199" i="3"/>
  <c r="G199" i="3"/>
  <c r="AU455" i="3"/>
  <c r="G455" i="3"/>
  <c r="AU350" i="3"/>
  <c r="G350" i="3"/>
  <c r="AU642" i="3"/>
  <c r="G642" i="3"/>
  <c r="AU431" i="3"/>
  <c r="G431" i="3"/>
  <c r="AU646" i="3"/>
  <c r="G646" i="3"/>
  <c r="AU511" i="3"/>
  <c r="G511" i="3"/>
  <c r="AU122" i="3"/>
  <c r="G122" i="3"/>
  <c r="AU75" i="3"/>
  <c r="G75" i="3"/>
  <c r="AU230" i="3"/>
  <c r="G230" i="3"/>
  <c r="AU105" i="3"/>
  <c r="G105" i="3"/>
  <c r="AU195" i="3"/>
  <c r="G195" i="3"/>
  <c r="AU575" i="3"/>
  <c r="G575" i="3"/>
  <c r="AU468" i="3"/>
  <c r="G468" i="3"/>
  <c r="AU129" i="3"/>
  <c r="G129" i="3"/>
  <c r="AU148" i="3"/>
  <c r="G148" i="3"/>
  <c r="AU213" i="3"/>
  <c r="G213" i="3"/>
  <c r="AU268" i="3"/>
  <c r="G268" i="3"/>
  <c r="AU222" i="3"/>
  <c r="G222" i="3"/>
  <c r="AU618" i="3"/>
  <c r="G618" i="3"/>
  <c r="AU547" i="3"/>
  <c r="G547" i="3"/>
  <c r="AU179" i="3"/>
  <c r="G179" i="3"/>
  <c r="AU599" i="3"/>
  <c r="G599" i="3"/>
  <c r="AU191" i="3"/>
  <c r="G191" i="3"/>
  <c r="AU514" i="3"/>
  <c r="G514" i="3"/>
  <c r="AU426" i="3"/>
  <c r="G426" i="3"/>
  <c r="AU282" i="3"/>
  <c r="G282" i="3"/>
  <c r="AU255" i="3"/>
  <c r="G255" i="3"/>
  <c r="AU576" i="3"/>
  <c r="G576" i="3"/>
  <c r="AU367" i="3"/>
  <c r="G367" i="3"/>
  <c r="AU109" i="3"/>
  <c r="G109" i="3"/>
  <c r="AU128" i="3"/>
  <c r="G128" i="3"/>
  <c r="AU134" i="3"/>
  <c r="G134" i="3"/>
  <c r="AU196" i="3"/>
  <c r="G196" i="3"/>
  <c r="AU331" i="3"/>
  <c r="G331" i="3"/>
  <c r="AU224" i="3"/>
  <c r="G224" i="3"/>
  <c r="AU508" i="3"/>
  <c r="G508" i="3"/>
  <c r="AU628" i="3"/>
  <c r="G628" i="3"/>
  <c r="AU307" i="3"/>
  <c r="G307" i="3"/>
  <c r="AU354" i="3"/>
  <c r="G354" i="3"/>
  <c r="AU269" i="3"/>
  <c r="G269" i="3"/>
  <c r="AU497" i="3"/>
  <c r="G497" i="3"/>
  <c r="AU203" i="3"/>
  <c r="G203" i="3"/>
  <c r="AU342" i="3"/>
  <c r="G342" i="3"/>
  <c r="AU597" i="3"/>
  <c r="G597" i="3"/>
  <c r="AU551" i="3"/>
  <c r="G551" i="3"/>
  <c r="AU305" i="3"/>
  <c r="G305" i="3"/>
  <c r="AU563" i="3"/>
  <c r="G563" i="3"/>
  <c r="AU655" i="3"/>
  <c r="G655" i="3"/>
  <c r="AU355" i="3"/>
  <c r="G355" i="3"/>
  <c r="AU661" i="3"/>
  <c r="G661" i="3"/>
  <c r="AU540" i="3"/>
  <c r="G540" i="3"/>
  <c r="AU351" i="3"/>
  <c r="G351" i="3"/>
  <c r="AU568" i="3"/>
  <c r="G568" i="3"/>
  <c r="AU68" i="3"/>
  <c r="G68" i="3"/>
  <c r="AU616" i="3"/>
  <c r="G616" i="3"/>
  <c r="AU316" i="3"/>
  <c r="G316" i="3"/>
  <c r="AU606" i="3"/>
  <c r="G606" i="3"/>
  <c r="AU519" i="3"/>
  <c r="G519" i="3"/>
  <c r="AU409" i="3"/>
  <c r="G409" i="3"/>
  <c r="AU493" i="3"/>
  <c r="G493" i="3"/>
  <c r="AU578" i="3"/>
  <c r="G578" i="3"/>
  <c r="AU189" i="3"/>
  <c r="G189" i="3"/>
  <c r="AU419" i="3"/>
  <c r="G419" i="3"/>
  <c r="AU36" i="3"/>
  <c r="G36" i="3"/>
  <c r="AU237" i="3"/>
  <c r="G237" i="3"/>
  <c r="AU364" i="3"/>
  <c r="G364" i="3"/>
  <c r="AU243" i="3"/>
  <c r="G243" i="3"/>
  <c r="AU537" i="3"/>
  <c r="G537" i="3"/>
  <c r="AU333" i="3"/>
  <c r="G333" i="3"/>
  <c r="AU229" i="3"/>
  <c r="G229" i="3"/>
  <c r="AU343" i="3"/>
  <c r="G343" i="3"/>
  <c r="AU594" i="3"/>
  <c r="G594" i="3"/>
  <c r="AU482" i="3"/>
  <c r="G482" i="3"/>
  <c r="AU257" i="3"/>
  <c r="G257" i="3"/>
  <c r="AU428" i="3"/>
  <c r="G428" i="3"/>
  <c r="AU518" i="3"/>
  <c r="G518" i="3"/>
  <c r="AU651" i="3"/>
  <c r="G651" i="3"/>
  <c r="AU323" i="3"/>
  <c r="G323" i="3"/>
  <c r="AU126" i="3"/>
  <c r="G126" i="3"/>
  <c r="AU517" i="3"/>
  <c r="G517" i="3"/>
  <c r="AU322" i="3"/>
  <c r="G322" i="3"/>
  <c r="AU299" i="3"/>
  <c r="G299" i="3"/>
  <c r="AU100" i="3"/>
  <c r="G100" i="3"/>
  <c r="AU258" i="3"/>
  <c r="G258" i="3"/>
  <c r="AU640" i="3"/>
  <c r="G640" i="3"/>
  <c r="AU566" i="3"/>
  <c r="G566" i="3"/>
  <c r="AU627" i="3"/>
  <c r="G627" i="3"/>
  <c r="AU463" i="3"/>
  <c r="G463" i="3"/>
  <c r="AU341" i="3"/>
  <c r="G341" i="3"/>
  <c r="AU416" i="3"/>
  <c r="G416" i="3"/>
  <c r="AU145" i="3"/>
  <c r="G145" i="3"/>
  <c r="AU524" i="3"/>
  <c r="G524" i="3"/>
  <c r="AU619" i="3"/>
  <c r="G619" i="3"/>
  <c r="AU156" i="3"/>
  <c r="G156" i="3"/>
  <c r="AU643" i="3"/>
  <c r="G643" i="3"/>
  <c r="AU251" i="3"/>
  <c r="G251" i="3"/>
  <c r="AU538" i="3"/>
  <c r="G538" i="3"/>
  <c r="AU645" i="3"/>
  <c r="G645" i="3"/>
  <c r="AU607" i="3"/>
  <c r="G607" i="3"/>
  <c r="AU348" i="3"/>
  <c r="G348" i="3"/>
  <c r="AU137" i="3"/>
  <c r="G137" i="3"/>
  <c r="AU656" i="3"/>
  <c r="G656" i="3"/>
  <c r="AU585" i="3"/>
  <c r="G585" i="3"/>
  <c r="AU669" i="3"/>
  <c r="G669" i="3"/>
  <c r="AU215" i="3"/>
  <c r="G215" i="3"/>
  <c r="AU8" i="3"/>
  <c r="G8" i="3"/>
  <c r="AU235" i="3"/>
  <c r="G235" i="3"/>
  <c r="AU581" i="3"/>
  <c r="G581" i="3"/>
  <c r="AU295" i="3"/>
  <c r="G295" i="3"/>
  <c r="AU47" i="3"/>
  <c r="G47" i="3"/>
  <c r="AU368" i="3"/>
  <c r="G368" i="3"/>
  <c r="AU531" i="3"/>
  <c r="G531" i="3"/>
  <c r="AU143" i="3"/>
  <c r="G143" i="3"/>
  <c r="AU612" i="3"/>
  <c r="G612" i="3"/>
  <c r="AU630" i="3"/>
  <c r="G630" i="3"/>
  <c r="AU469" i="3"/>
  <c r="G469" i="3"/>
  <c r="AU528" i="3"/>
  <c r="G528" i="3"/>
  <c r="AU328" i="3"/>
  <c r="G328" i="3"/>
  <c r="AU609" i="3"/>
  <c r="G609" i="3"/>
  <c r="AU373" i="3"/>
  <c r="G373" i="3"/>
  <c r="AT47" i="3"/>
  <c r="AT662" i="3"/>
  <c r="AT658" i="3"/>
  <c r="AU470" i="3"/>
  <c r="G470" i="3"/>
  <c r="AY397" i="3"/>
  <c r="AY567" i="3"/>
  <c r="AY58" i="3"/>
  <c r="AU294" i="3"/>
  <c r="G294" i="3"/>
  <c r="AT294" i="3"/>
  <c r="AU44" i="3"/>
  <c r="G44" i="3"/>
  <c r="AT44" i="3"/>
  <c r="AU412" i="3"/>
  <c r="G412" i="3"/>
  <c r="AT412" i="3"/>
  <c r="AU534" i="3"/>
  <c r="G534" i="3"/>
  <c r="AT534" i="3"/>
  <c r="AT437" i="3"/>
  <c r="AT20" i="3"/>
  <c r="AY117" i="3"/>
  <c r="AY218" i="3"/>
  <c r="AY121" i="3"/>
  <c r="AY596" i="3"/>
  <c r="AY259" i="3"/>
  <c r="AY160" i="3"/>
  <c r="AY20" i="3"/>
  <c r="AY480" i="3"/>
  <c r="AY321" i="3"/>
  <c r="AY29" i="3"/>
  <c r="AU314" i="3"/>
  <c r="G314" i="3"/>
  <c r="AT314" i="3"/>
  <c r="AY114" i="3"/>
  <c r="AU349" i="3"/>
  <c r="G349" i="3"/>
  <c r="AT349" i="3"/>
  <c r="AU399" i="3"/>
  <c r="G399" i="3"/>
  <c r="AT399" i="3"/>
  <c r="AT554" i="3"/>
  <c r="AT160" i="3"/>
  <c r="AY7" i="3"/>
  <c r="AY65" i="3"/>
  <c r="AY509" i="3"/>
  <c r="AT359" i="3"/>
  <c r="AU67" i="3"/>
  <c r="G67" i="3"/>
  <c r="AT67" i="3"/>
  <c r="AT679" i="3"/>
  <c r="AY185" i="3"/>
  <c r="AU319" i="3"/>
  <c r="G319" i="3"/>
  <c r="AT319" i="3"/>
  <c r="AU489" i="3"/>
  <c r="G489" i="3"/>
  <c r="AT489" i="3"/>
  <c r="AU315" i="3"/>
  <c r="G315" i="3"/>
  <c r="AT315" i="3"/>
  <c r="AT170" i="3"/>
  <c r="AT64" i="3"/>
  <c r="AT37" i="3"/>
  <c r="AY212" i="3"/>
  <c r="AY423" i="3"/>
  <c r="AY433" i="3"/>
  <c r="AT39" i="3"/>
  <c r="AT523" i="3"/>
  <c r="AU92" i="3"/>
  <c r="G92" i="3"/>
  <c r="AT92" i="3"/>
  <c r="AT253" i="3"/>
  <c r="AU572" i="3"/>
  <c r="G572" i="3"/>
  <c r="AT572" i="3"/>
  <c r="AY144" i="3"/>
  <c r="AT541" i="3"/>
  <c r="AU625" i="3"/>
  <c r="G625" i="3"/>
  <c r="AT625" i="3"/>
  <c r="AY675" i="3"/>
  <c r="AX675" i="3"/>
  <c r="AT140" i="3"/>
  <c r="AT553" i="3"/>
  <c r="AT144" i="3"/>
  <c r="AT151" i="3"/>
  <c r="AT275" i="3"/>
  <c r="AT352" i="3"/>
  <c r="AT586" i="3"/>
  <c r="AY194" i="3"/>
  <c r="AY445" i="3"/>
  <c r="AY391" i="3"/>
  <c r="AT289" i="3"/>
  <c r="AT212" i="3"/>
  <c r="AU206" i="3"/>
  <c r="G206" i="3"/>
  <c r="AT206" i="3"/>
  <c r="AU535" i="3"/>
  <c r="G535" i="3"/>
  <c r="AT535" i="3"/>
  <c r="AU415" i="3"/>
  <c r="G415" i="3"/>
  <c r="AT415" i="3"/>
  <c r="AT539" i="3"/>
  <c r="AT548" i="3"/>
  <c r="AT598" i="3"/>
  <c r="AY90" i="3"/>
  <c r="AY79" i="3"/>
  <c r="AY238" i="3"/>
  <c r="AY204" i="3"/>
  <c r="AT250" i="3"/>
  <c r="AT123" i="3"/>
  <c r="AY552" i="3"/>
  <c r="AY506" i="3"/>
  <c r="AY381" i="3"/>
  <c r="AT450" i="3"/>
  <c r="AU301" i="3"/>
  <c r="G301" i="3"/>
  <c r="AT301" i="3"/>
  <c r="AU23" i="3"/>
  <c r="G23" i="3"/>
  <c r="AT23" i="3"/>
  <c r="AU152" i="3"/>
  <c r="G152" i="3"/>
  <c r="AT152" i="3"/>
  <c r="AT274" i="3"/>
  <c r="AU274" i="3"/>
  <c r="G274" i="3"/>
  <c r="AT252" i="3"/>
  <c r="AU252" i="3"/>
  <c r="G252" i="3"/>
  <c r="AT125" i="3"/>
  <c r="AT552" i="3"/>
  <c r="AT506" i="3"/>
  <c r="AT381" i="3"/>
  <c r="AT103" i="3"/>
  <c r="AT288" i="3"/>
  <c r="AT227" i="3"/>
  <c r="AT51" i="3"/>
  <c r="AY430" i="3"/>
  <c r="AY68" i="3"/>
  <c r="AY568" i="3"/>
  <c r="AY457" i="3"/>
  <c r="AT447" i="3"/>
  <c r="AT285" i="3"/>
  <c r="AT41" i="3"/>
  <c r="AY499" i="3"/>
  <c r="AY276" i="3"/>
  <c r="AY351" i="3"/>
  <c r="AT338" i="3"/>
  <c r="AU31" i="3"/>
  <c r="G31" i="3"/>
  <c r="AT31" i="3"/>
  <c r="AT292" i="3"/>
  <c r="AT231" i="3"/>
  <c r="AT94" i="3"/>
  <c r="AT529" i="3"/>
  <c r="AT76" i="3"/>
  <c r="AT631" i="3"/>
  <c r="AY468" i="3"/>
  <c r="AY585" i="3"/>
  <c r="AY195" i="3"/>
  <c r="AT432" i="3"/>
  <c r="AY662" i="3"/>
  <c r="AX662" i="3"/>
  <c r="AY377" i="3"/>
  <c r="AY278" i="3"/>
  <c r="AY407" i="3"/>
  <c r="AY443" i="3"/>
  <c r="AY141" i="3"/>
  <c r="AT132" i="3"/>
  <c r="AT657" i="3"/>
  <c r="AT448" i="3"/>
  <c r="AT190" i="3"/>
  <c r="AT495" i="3"/>
  <c r="AY531" i="3"/>
  <c r="AT311" i="3"/>
  <c r="AT502" i="3"/>
  <c r="AT198" i="3"/>
  <c r="AT210" i="3"/>
  <c r="AT71" i="3"/>
  <c r="AT532" i="3"/>
  <c r="AT346" i="3"/>
  <c r="AT113" i="3"/>
  <c r="AT97" i="3"/>
  <c r="AT617" i="3"/>
  <c r="AT52" i="3"/>
  <c r="AT373" i="3"/>
  <c r="AT666" i="3"/>
  <c r="AT476" i="3"/>
  <c r="AT528" i="3"/>
  <c r="AT612" i="3"/>
  <c r="AT368" i="3"/>
  <c r="AT295" i="3"/>
  <c r="AT410" i="3"/>
  <c r="AT53" i="3"/>
  <c r="AT567" i="3"/>
  <c r="AT50" i="3"/>
  <c r="AT161" i="3"/>
  <c r="AT397" i="3"/>
  <c r="AY265" i="3"/>
  <c r="AY149" i="3"/>
  <c r="AY163" i="3"/>
  <c r="AT218" i="3"/>
  <c r="AT262" i="3"/>
  <c r="AT93" i="3"/>
  <c r="AY201" i="3"/>
  <c r="AU154" i="3"/>
  <c r="G154" i="3"/>
  <c r="AT154" i="3"/>
  <c r="AT158" i="3"/>
  <c r="AY10" i="3"/>
  <c r="AY536" i="3"/>
  <c r="AU439" i="3"/>
  <c r="G439" i="3"/>
  <c r="AT439" i="3"/>
  <c r="AT149" i="3"/>
  <c r="AT10" i="3"/>
  <c r="AT188" i="3"/>
  <c r="AT74" i="3"/>
  <c r="AT162" i="3"/>
  <c r="AY464" i="3"/>
  <c r="AY553" i="3"/>
  <c r="AY600" i="3"/>
  <c r="AT150" i="3"/>
  <c r="AT142" i="3"/>
  <c r="AY289" i="3"/>
  <c r="AY382" i="3"/>
  <c r="AU181" i="3"/>
  <c r="G181" i="3"/>
  <c r="AT181" i="3"/>
  <c r="AY317" i="3"/>
  <c r="AT484" i="3"/>
  <c r="AU543" i="3"/>
  <c r="G543" i="3"/>
  <c r="AT543" i="3"/>
  <c r="AY494" i="3"/>
  <c r="AT501" i="3"/>
  <c r="AT317" i="3"/>
  <c r="AT600" i="3"/>
  <c r="AT433" i="3"/>
  <c r="AT507" i="3"/>
  <c r="AT164" i="3"/>
  <c r="AT504" i="3"/>
  <c r="AT673" i="3"/>
  <c r="AU194" i="3"/>
  <c r="G194" i="3"/>
  <c r="AT194" i="3"/>
  <c r="AY671" i="3"/>
  <c r="AX671" i="3"/>
  <c r="AY520" i="3"/>
  <c r="AT610" i="3"/>
  <c r="AT423" i="3"/>
  <c r="AU42" i="3"/>
  <c r="G42" i="3"/>
  <c r="AT42" i="3"/>
  <c r="AU422" i="3"/>
  <c r="G422" i="3"/>
  <c r="AT422" i="3"/>
  <c r="AU583" i="3"/>
  <c r="G583" i="3"/>
  <c r="AT583" i="3"/>
  <c r="AT445" i="3"/>
  <c r="AT111" i="3"/>
  <c r="AT312" i="3"/>
  <c r="AY123" i="3"/>
  <c r="AY227" i="3"/>
  <c r="AY34" i="3"/>
  <c r="AY51" i="3"/>
  <c r="AY56" i="3"/>
  <c r="AT671" i="3"/>
  <c r="AT38" i="3"/>
  <c r="AY80" i="3"/>
  <c r="AY197" i="3"/>
  <c r="AT488" i="3"/>
  <c r="AT327" i="3"/>
  <c r="AT414" i="3"/>
  <c r="AU414" i="3"/>
  <c r="G414" i="3"/>
  <c r="AU418" i="3"/>
  <c r="G418" i="3"/>
  <c r="AT418" i="3"/>
  <c r="AU452" i="3"/>
  <c r="G452" i="3"/>
  <c r="AT452" i="3"/>
  <c r="AU26" i="3"/>
  <c r="G26" i="3"/>
  <c r="AT26" i="3"/>
  <c r="AU291" i="3"/>
  <c r="G291" i="3"/>
  <c r="AT291" i="3"/>
  <c r="AU22" i="3"/>
  <c r="G22" i="3"/>
  <c r="AT22" i="3"/>
  <c r="AU579" i="3"/>
  <c r="G579" i="3"/>
  <c r="AT579" i="3"/>
  <c r="AT320" i="3"/>
  <c r="AU320" i="3"/>
  <c r="G320" i="3"/>
  <c r="AU487" i="3"/>
  <c r="G487" i="3"/>
  <c r="AT487" i="3"/>
  <c r="AT90" i="3"/>
  <c r="AT79" i="3"/>
  <c r="AT241" i="3"/>
  <c r="AT244" i="3"/>
  <c r="AT70" i="3"/>
  <c r="AT101" i="3"/>
  <c r="AT270" i="3"/>
  <c r="AY363" i="3"/>
  <c r="AT220" i="3"/>
  <c r="AT69" i="3"/>
  <c r="AT420" i="3"/>
  <c r="AT505" i="3"/>
  <c r="AT35" i="3"/>
  <c r="AT45" i="3"/>
  <c r="AT12" i="3"/>
  <c r="AT406" i="3"/>
  <c r="AT632" i="3"/>
  <c r="AT467" i="3"/>
  <c r="AT60" i="3"/>
  <c r="AT271" i="3"/>
  <c r="AT388" i="3"/>
  <c r="AT89" i="3"/>
  <c r="AT136" i="3"/>
  <c r="AY25" i="3"/>
  <c r="AY546" i="3"/>
  <c r="AY94" i="3"/>
  <c r="AT96" i="3"/>
  <c r="AT238" i="3"/>
  <c r="AT357" i="3"/>
  <c r="AU571" i="3"/>
  <c r="G571" i="3"/>
  <c r="AT571" i="3"/>
  <c r="AT276" i="3"/>
  <c r="AT380" i="3"/>
  <c r="AT166" i="3"/>
  <c r="AT384" i="3"/>
  <c r="AT365" i="3"/>
  <c r="AT353" i="3"/>
  <c r="AY335" i="3"/>
  <c r="AY527" i="3"/>
  <c r="AY146" i="3"/>
  <c r="AY298" i="3"/>
  <c r="AT546" i="3"/>
  <c r="AT457" i="3"/>
  <c r="AT217" i="3"/>
  <c r="AX668" i="3"/>
  <c r="AY668" i="3"/>
  <c r="AY620" i="3"/>
  <c r="AY657" i="3"/>
  <c r="AX657" i="3"/>
  <c r="AY515" i="3"/>
  <c r="AY190" i="3"/>
  <c r="AY530" i="3"/>
  <c r="AT564" i="3"/>
  <c r="AU141" i="3"/>
  <c r="G141" i="3"/>
  <c r="AT141" i="3"/>
  <c r="AT664" i="3"/>
  <c r="AT527" i="3"/>
  <c r="AT449" i="3"/>
  <c r="AT127" i="3"/>
  <c r="AT298" i="3"/>
  <c r="AT302" i="3"/>
  <c r="AT48" i="3"/>
  <c r="AT260" i="3"/>
  <c r="AT120" i="3"/>
  <c r="AT668" i="3"/>
  <c r="AT155" i="3"/>
  <c r="AT486" i="3"/>
  <c r="AT453" i="3"/>
  <c r="AT427" i="3"/>
  <c r="AT24" i="3"/>
  <c r="AT565" i="3"/>
  <c r="AT378" i="3"/>
  <c r="AT226" i="3"/>
  <c r="AY393" i="3"/>
  <c r="AU236" i="3"/>
  <c r="G236" i="3"/>
  <c r="AT236" i="3"/>
  <c r="AT131" i="3"/>
  <c r="AT411" i="3"/>
  <c r="AT615" i="3"/>
  <c r="AT392" i="3"/>
  <c r="AT540" i="3"/>
  <c r="AT468" i="3"/>
  <c r="AT404" i="3"/>
  <c r="AT27" i="3"/>
  <c r="AY398" i="3"/>
  <c r="AY57" i="3"/>
  <c r="AT85" i="3"/>
  <c r="AT408" i="3"/>
  <c r="AY554" i="3"/>
  <c r="AY216" i="3"/>
  <c r="AY383" i="3"/>
  <c r="AY176" i="3"/>
  <c r="AU86" i="3"/>
  <c r="G86" i="3"/>
  <c r="AT86" i="3"/>
  <c r="AU186" i="3"/>
  <c r="G186" i="3"/>
  <c r="AT186" i="3"/>
  <c r="AU491" i="3"/>
  <c r="G491" i="3"/>
  <c r="AT491" i="3"/>
  <c r="AU78" i="3"/>
  <c r="G78" i="3"/>
  <c r="AT78" i="3"/>
  <c r="AT182" i="3"/>
  <c r="AY262" i="3"/>
  <c r="AY437" i="3"/>
  <c r="AY584" i="3"/>
  <c r="AY580" i="3"/>
  <c r="AY256" i="3"/>
  <c r="AY161" i="3"/>
  <c r="AY359" i="3"/>
  <c r="AY93" i="3"/>
  <c r="AY43" i="3"/>
  <c r="AY324" i="3"/>
  <c r="AU254" i="3"/>
  <c r="G254" i="3"/>
  <c r="AT254" i="3"/>
  <c r="AU104" i="3"/>
  <c r="G104" i="3"/>
  <c r="AT104" i="3"/>
  <c r="AT83" i="3"/>
  <c r="AU83" i="3"/>
  <c r="G83" i="3"/>
  <c r="AT121" i="3"/>
  <c r="AT58" i="3"/>
  <c r="AT398" i="3"/>
  <c r="AT114" i="3"/>
  <c r="AT321" i="3"/>
  <c r="AY147" i="3"/>
  <c r="AT228" i="3"/>
  <c r="AT383" i="3"/>
  <c r="AY74" i="3"/>
  <c r="AY287" i="3"/>
  <c r="AY560" i="3"/>
  <c r="AT584" i="3"/>
  <c r="AT43" i="3"/>
  <c r="AU18" i="3"/>
  <c r="G18" i="3"/>
  <c r="AT18" i="3"/>
  <c r="AY150" i="3"/>
  <c r="AU205" i="3"/>
  <c r="G205" i="3"/>
  <c r="AT205" i="3"/>
  <c r="AU678" i="3"/>
  <c r="G678" i="3"/>
  <c r="AT678" i="3"/>
  <c r="AU55" i="3"/>
  <c r="G55" i="3"/>
  <c r="AT55" i="3"/>
  <c r="AU118" i="3"/>
  <c r="G118" i="3"/>
  <c r="AT118" i="3"/>
  <c r="AT7" i="3"/>
  <c r="AT201" i="3"/>
  <c r="AT265" i="3"/>
  <c r="AT371" i="3"/>
  <c r="AT28" i="3"/>
  <c r="AT287" i="3"/>
  <c r="AT345" i="3"/>
  <c r="AY390" i="3"/>
  <c r="AY542" i="3"/>
  <c r="AY329" i="3"/>
  <c r="AT308" i="3"/>
  <c r="AT139" i="3"/>
  <c r="AT516" i="3"/>
  <c r="AU247" i="3"/>
  <c r="G247" i="3"/>
  <c r="AT247" i="3"/>
  <c r="AU135" i="3"/>
  <c r="G135" i="3"/>
  <c r="AT135" i="3"/>
  <c r="AY610" i="3"/>
  <c r="AT500" i="3"/>
  <c r="AU676" i="3"/>
  <c r="G676" i="3"/>
  <c r="AT676" i="3"/>
  <c r="AY459" i="3"/>
  <c r="AT624" i="3"/>
  <c r="AT494" i="3"/>
  <c r="AY557" i="3"/>
  <c r="AT390" i="3"/>
  <c r="AT622" i="3"/>
  <c r="AT674" i="3"/>
  <c r="AT425" i="3"/>
  <c r="AT561" i="3"/>
  <c r="AT108" i="3"/>
  <c r="AY174" i="3"/>
  <c r="AY548" i="3"/>
  <c r="AT459" i="3"/>
  <c r="AU577" i="3"/>
  <c r="G577" i="3"/>
  <c r="AT577" i="3"/>
  <c r="AU115" i="3"/>
  <c r="G115" i="3"/>
  <c r="AT115" i="3"/>
  <c r="AU405" i="3"/>
  <c r="G405" i="3"/>
  <c r="AT405" i="3"/>
  <c r="AT174" i="3"/>
  <c r="AT14" i="3"/>
  <c r="AY467" i="3"/>
  <c r="AY60" i="3"/>
  <c r="AY96" i="3"/>
  <c r="AY357" i="3"/>
  <c r="AT462" i="3"/>
  <c r="AY447" i="3"/>
  <c r="AY285" i="3"/>
  <c r="AT309" i="3"/>
  <c r="AT73" i="3"/>
  <c r="AY632" i="3"/>
  <c r="AU454" i="3"/>
  <c r="G454" i="3"/>
  <c r="AT454" i="3"/>
  <c r="AU13" i="3"/>
  <c r="G13" i="3"/>
  <c r="AT13" i="3"/>
  <c r="AT483" i="3"/>
  <c r="AU483" i="3"/>
  <c r="G483" i="3"/>
  <c r="AU225" i="3"/>
  <c r="G225" i="3"/>
  <c r="AT225" i="3"/>
  <c r="AY429" i="3"/>
  <c r="AY89" i="3"/>
  <c r="AT102" i="3"/>
  <c r="AT429" i="3"/>
  <c r="AY366" i="3"/>
  <c r="AY384" i="3"/>
  <c r="AY245" i="3"/>
  <c r="AY365" i="3"/>
  <c r="AY95" i="3"/>
  <c r="AY380" i="3"/>
  <c r="AT169" i="3"/>
  <c r="AT363" i="3"/>
  <c r="AT180" i="3"/>
  <c r="AY292" i="3"/>
  <c r="AY63" i="3"/>
  <c r="AY231" i="3"/>
  <c r="AY587" i="3"/>
  <c r="AT178" i="3"/>
  <c r="AT458" i="3"/>
  <c r="AY241" i="3"/>
  <c r="AT91" i="3"/>
  <c r="AT168" i="3"/>
  <c r="AT63" i="3"/>
  <c r="AY77" i="3"/>
  <c r="AT356" i="3"/>
  <c r="AT61" i="3"/>
  <c r="AT77" i="3"/>
  <c r="AY540" i="3"/>
  <c r="AY242" i="3"/>
  <c r="AY355" i="3"/>
  <c r="AY232" i="3"/>
  <c r="AT138" i="3"/>
  <c r="AT605" i="3"/>
  <c r="AY198" i="3"/>
  <c r="AY659" i="3"/>
  <c r="AX659" i="3"/>
  <c r="AY306" i="3"/>
  <c r="AY175" i="3"/>
  <c r="AY629" i="3"/>
  <c r="AT621" i="3"/>
  <c r="AU446" i="3"/>
  <c r="G446" i="3"/>
  <c r="AT446" i="3"/>
  <c r="AT663" i="3"/>
  <c r="AT620" i="3"/>
  <c r="AT328" i="3"/>
  <c r="AT604" i="3"/>
  <c r="AT515" i="3"/>
  <c r="AT630" i="3"/>
  <c r="AT279" i="3"/>
  <c r="AT667" i="3"/>
  <c r="AT503" i="3"/>
  <c r="AT374" i="3"/>
  <c r="AT263" i="3"/>
  <c r="AT116" i="3"/>
  <c r="AT379" i="3"/>
  <c r="AT442" i="3"/>
  <c r="AT40" i="3"/>
  <c r="AT313" i="3"/>
  <c r="AT208" i="3"/>
  <c r="AT163" i="3"/>
  <c r="AT393" i="3"/>
  <c r="AU393" i="3"/>
  <c r="G393" i="3"/>
  <c r="AY236" i="3"/>
  <c r="AU248" i="3"/>
  <c r="G248" i="3"/>
  <c r="AT248" i="3"/>
  <c r="AU326" i="3"/>
  <c r="G326" i="3"/>
  <c r="AT326" i="3"/>
  <c r="AT235" i="3"/>
  <c r="AT232" i="3"/>
  <c r="AT278" i="3"/>
  <c r="AT581" i="3"/>
  <c r="AT362" i="3"/>
  <c r="AT195" i="3"/>
  <c r="AT306" i="3"/>
  <c r="AT470" i="3"/>
  <c r="AT148" i="3"/>
  <c r="AT407" i="3"/>
  <c r="AT213" i="3"/>
  <c r="AT355" i="3"/>
  <c r="AT377" i="3"/>
  <c r="AT133" i="3"/>
  <c r="AT173" i="3"/>
  <c r="AT267" i="3"/>
  <c r="AT221" i="3"/>
  <c r="AY581" i="3"/>
  <c r="AY316" i="3"/>
  <c r="AY362" i="3"/>
  <c r="AT389" i="3"/>
  <c r="AT261" i="3"/>
  <c r="AX653" i="3"/>
  <c r="AY653" i="3"/>
  <c r="AT587" i="3"/>
  <c r="AT367" i="3"/>
  <c r="AT223" i="3"/>
  <c r="AT280" i="3"/>
  <c r="AT283" i="3"/>
  <c r="AY248" i="3"/>
  <c r="AY326" i="3"/>
  <c r="AT375" i="3"/>
  <c r="AT403" i="3"/>
  <c r="AY213" i="3"/>
  <c r="AY616" i="3"/>
  <c r="AT376" i="3"/>
  <c r="AT424" i="3"/>
  <c r="AT266" i="3"/>
  <c r="AT595" i="3"/>
  <c r="AT659" i="3"/>
  <c r="AT585" i="3"/>
  <c r="AT316" i="3"/>
  <c r="AT175" i="3"/>
  <c r="AT286" i="3"/>
  <c r="AT616" i="3"/>
  <c r="AU461" i="3"/>
  <c r="G461" i="3"/>
  <c r="AT461" i="3"/>
  <c r="AY592" i="3"/>
  <c r="AY650" i="3"/>
  <c r="AX650" i="3"/>
  <c r="AY493" i="3"/>
  <c r="AY330" i="3"/>
  <c r="AY409" i="3"/>
  <c r="AT644" i="3"/>
  <c r="AY87" i="3"/>
  <c r="AY465" i="3"/>
  <c r="AY84" i="3"/>
  <c r="AY299" i="3"/>
  <c r="AY196" i="3"/>
  <c r="AY128" i="3"/>
  <c r="AY119" i="3"/>
  <c r="AY512" i="3"/>
  <c r="AT68" i="3"/>
  <c r="AT568" i="3"/>
  <c r="AY665" i="3"/>
  <c r="AX665" i="3"/>
  <c r="AT661" i="3"/>
  <c r="AT655" i="3"/>
  <c r="AY396" i="3"/>
  <c r="AY576" i="3"/>
  <c r="AY428" i="3"/>
  <c r="AT563" i="3"/>
  <c r="AT570" i="3"/>
  <c r="AT597" i="3"/>
  <c r="AT258" i="3"/>
  <c r="AY100" i="3"/>
  <c r="AT203" i="3"/>
  <c r="AT559" i="3"/>
  <c r="AT269" i="3"/>
  <c r="AT533" i="3"/>
  <c r="AY591" i="3"/>
  <c r="AT344" i="3"/>
  <c r="AT387" i="3"/>
  <c r="AT339" i="3"/>
  <c r="AT87" i="3"/>
  <c r="AX642" i="3"/>
  <c r="AY588" i="3"/>
  <c r="AY402" i="3"/>
  <c r="AT331" i="3"/>
  <c r="AT497" i="3"/>
  <c r="AT134" i="3"/>
  <c r="AT310" i="3"/>
  <c r="AT109" i="3"/>
  <c r="AT419" i="3"/>
  <c r="AT421" i="3"/>
  <c r="AT340" i="3"/>
  <c r="AT456" i="3"/>
  <c r="AT358" i="3"/>
  <c r="AT463" i="3"/>
  <c r="AT576" i="3"/>
  <c r="AT514" i="3"/>
  <c r="AT618" i="3"/>
  <c r="AY569" i="3"/>
  <c r="AT492" i="3"/>
  <c r="AY401" i="3"/>
  <c r="AY27" i="3"/>
  <c r="AY550" i="3"/>
  <c r="AY400" i="3"/>
  <c r="AX648" i="3"/>
  <c r="AT599" i="3"/>
  <c r="AT547" i="3"/>
  <c r="AT222" i="3"/>
  <c r="AT638" i="3"/>
  <c r="AT342" i="3"/>
  <c r="AT337" i="3"/>
  <c r="AT525" i="3"/>
  <c r="AT416" i="3"/>
  <c r="AT436" i="3"/>
  <c r="AT268" i="3"/>
  <c r="AT143" i="3"/>
  <c r="AT531" i="3"/>
  <c r="AT75" i="3"/>
  <c r="AT490" i="3"/>
  <c r="AT651" i="3"/>
  <c r="AT648" i="3"/>
  <c r="AT440" i="3"/>
  <c r="AT255" i="3"/>
  <c r="AT282" i="3"/>
  <c r="AY296" i="3"/>
  <c r="AY551" i="3"/>
  <c r="AY455" i="3"/>
  <c r="AY582" i="3"/>
  <c r="AY524" i="3"/>
  <c r="AY497" i="3"/>
  <c r="AY310" i="3"/>
  <c r="AY11" i="3"/>
  <c r="AY463" i="3"/>
  <c r="AX636" i="3"/>
  <c r="AY369" i="3"/>
  <c r="AT575" i="3"/>
  <c r="AT105" i="3"/>
  <c r="AT629" i="3"/>
  <c r="AT230" i="3"/>
  <c r="AY122" i="3"/>
  <c r="AY348" i="3"/>
  <c r="AY646" i="3"/>
  <c r="AX646" i="3"/>
  <c r="AY257" i="3"/>
  <c r="AT122" i="3"/>
  <c r="AT646" i="3"/>
  <c r="AT431" i="3"/>
  <c r="AT350" i="3"/>
  <c r="AT603" i="3"/>
  <c r="AT199" i="3"/>
  <c r="AT224" i="3"/>
  <c r="AY331" i="3"/>
  <c r="AT325" i="3"/>
  <c r="AT172" i="3"/>
  <c r="AT549" i="3"/>
  <c r="AT126" i="3"/>
  <c r="AT219" i="3"/>
  <c r="AX643" i="3"/>
  <c r="AY514" i="3"/>
  <c r="AT191" i="3"/>
  <c r="AT594" i="3"/>
  <c r="AT343" i="3"/>
  <c r="AY229" i="3"/>
  <c r="AY537" i="3"/>
  <c r="AT626" i="3"/>
  <c r="AT11" i="3"/>
  <c r="AT332" i="3"/>
  <c r="AT538" i="3"/>
  <c r="AT413" i="3"/>
  <c r="AT510" i="3"/>
  <c r="AT66" i="3"/>
  <c r="AT30" i="3"/>
  <c r="AX669" i="3"/>
  <c r="AT614" i="3"/>
  <c r="AY547" i="3"/>
  <c r="AT641" i="3"/>
  <c r="AT211" i="3"/>
  <c r="AT386" i="3"/>
  <c r="AT472" i="3"/>
  <c r="AT165" i="3"/>
  <c r="AT558" i="3"/>
  <c r="AT512" i="3"/>
  <c r="AX656" i="3"/>
  <c r="AT578" i="3"/>
  <c r="AT493" i="3"/>
  <c r="AT409" i="3"/>
  <c r="AT569" i="3"/>
  <c r="AT233" i="3"/>
  <c r="AT192" i="3"/>
  <c r="AT281" i="3"/>
  <c r="AT637" i="3"/>
  <c r="AT460" i="3"/>
  <c r="AT471" i="3"/>
  <c r="AT498" i="3"/>
  <c r="AY354" i="3"/>
  <c r="AY344" i="3"/>
  <c r="AY307" i="3"/>
  <c r="AY387" i="3"/>
  <c r="AY628" i="3"/>
  <c r="AY339" i="3"/>
  <c r="AU240" i="3"/>
  <c r="G240" i="3"/>
  <c r="AT240" i="3"/>
  <c r="AT426" i="3"/>
  <c r="AY570" i="3"/>
  <c r="AY603" i="3"/>
  <c r="AY318" i="3"/>
  <c r="AY88" i="3"/>
  <c r="AY559" i="3"/>
  <c r="AY172" i="3"/>
  <c r="AY481" i="3"/>
  <c r="AT430" i="3"/>
  <c r="AT72" i="3"/>
  <c r="AT351" i="3"/>
  <c r="AT369" i="3"/>
  <c r="AU369" i="3"/>
  <c r="G369" i="3"/>
  <c r="AX663" i="3"/>
  <c r="AT526" i="3"/>
  <c r="AT521" i="3"/>
  <c r="AY323" i="3"/>
  <c r="AY614" i="3"/>
  <c r="AY518" i="3"/>
  <c r="AT647" i="3"/>
  <c r="AY627" i="3"/>
  <c r="AT639" i="3"/>
  <c r="AT318" i="3"/>
  <c r="AT593" i="3"/>
  <c r="AT207" i="3"/>
  <c r="AY134" i="3"/>
  <c r="AT451" i="3"/>
  <c r="AT481" i="3"/>
  <c r="AT636" i="3"/>
  <c r="AX667" i="3"/>
  <c r="AT354" i="3"/>
  <c r="AT307" i="3"/>
  <c r="AX649" i="3"/>
  <c r="AT628" i="3"/>
  <c r="AT508" i="3"/>
  <c r="AT187" i="3"/>
  <c r="AT455" i="3"/>
  <c r="AX641" i="3"/>
  <c r="AT477" i="3"/>
  <c r="AT582" i="3"/>
  <c r="AT602" i="3"/>
  <c r="AT333" i="3"/>
  <c r="AT243" i="3"/>
  <c r="AY364" i="3"/>
  <c r="AT591" i="3"/>
  <c r="AT184" i="3"/>
  <c r="AT601" i="3"/>
  <c r="AT652" i="3"/>
  <c r="AT653" i="3"/>
  <c r="AT251" i="3"/>
  <c r="AT574" i="3"/>
  <c r="AT396" i="3"/>
  <c r="AT441" i="3"/>
  <c r="AT588" i="3"/>
  <c r="AT84" i="3"/>
  <c r="AT402" i="3"/>
  <c r="AT299" i="3"/>
  <c r="AT611" i="3"/>
  <c r="AT196" i="3"/>
  <c r="AT124" i="3"/>
  <c r="AT128" i="3"/>
  <c r="AT107" i="3"/>
  <c r="AT119" i="3"/>
  <c r="AT110" i="3"/>
  <c r="AX661" i="3"/>
  <c r="AT642" i="3"/>
  <c r="AT485" i="3"/>
  <c r="AT401" i="3"/>
  <c r="AU550" i="3"/>
  <c r="G550" i="3"/>
  <c r="AT550" i="3"/>
  <c r="AT129" i="3"/>
  <c r="AT400" i="3"/>
  <c r="AT179" i="3"/>
  <c r="AY230" i="3"/>
  <c r="AT473" i="3"/>
  <c r="AU473" i="3"/>
  <c r="G473" i="3"/>
  <c r="AT264" i="3"/>
  <c r="AT511" i="3"/>
  <c r="AT305" i="3"/>
  <c r="AT607" i="3"/>
  <c r="AT193" i="3"/>
  <c r="AT513" i="3"/>
  <c r="AY508" i="3"/>
  <c r="AU246" i="3"/>
  <c r="G246" i="3"/>
  <c r="AT246" i="3"/>
  <c r="AY482" i="3"/>
  <c r="AY167" i="3"/>
  <c r="AY638" i="3"/>
  <c r="AX638" i="3"/>
  <c r="AY192" i="3"/>
  <c r="AY637" i="3"/>
  <c r="AX637" i="3"/>
  <c r="AY471" i="3"/>
  <c r="AY436" i="3"/>
  <c r="AT215" i="3"/>
  <c r="AT669" i="3"/>
  <c r="AU665" i="3"/>
  <c r="G665" i="3"/>
  <c r="AT665" i="3"/>
  <c r="AT656" i="3"/>
  <c r="AT137" i="3"/>
  <c r="AY563" i="3"/>
  <c r="AY647" i="3"/>
  <c r="AX647" i="3"/>
  <c r="AY431" i="3"/>
  <c r="AT348" i="3"/>
  <c r="AT643" i="3"/>
  <c r="AT566" i="3"/>
  <c r="AY640" i="3"/>
  <c r="AX640" i="3"/>
  <c r="AT619" i="3"/>
  <c r="AT88" i="3"/>
  <c r="AT145" i="3"/>
  <c r="AT46" i="3"/>
  <c r="AY626" i="3"/>
  <c r="AT341" i="3"/>
  <c r="AT551" i="3"/>
  <c r="AT627" i="3"/>
  <c r="AT640" i="3"/>
  <c r="AT100" i="3"/>
  <c r="AT524" i="3"/>
  <c r="AT322" i="3"/>
  <c r="AT517" i="3"/>
  <c r="AT237" i="3"/>
  <c r="AY36" i="3"/>
  <c r="AT645" i="3"/>
  <c r="AT649" i="3"/>
  <c r="AT608" i="3"/>
  <c r="AT654" i="3"/>
  <c r="AT474" i="3"/>
  <c r="AX660" i="3"/>
  <c r="AT323" i="3"/>
  <c r="AT518" i="3"/>
  <c r="AT428" i="3"/>
  <c r="AT257" i="3"/>
  <c r="AY599" i="3"/>
  <c r="AT465" i="3"/>
  <c r="AT229" i="3"/>
  <c r="AT537" i="3"/>
  <c r="AT364" i="3"/>
  <c r="AT36" i="3"/>
  <c r="AY268" i="3"/>
  <c r="AT189" i="3"/>
  <c r="AT592" i="3"/>
  <c r="AT650" i="3"/>
  <c r="AT330" i="3"/>
  <c r="AT296" i="3"/>
  <c r="AT519" i="3"/>
  <c r="AT482" i="3"/>
  <c r="AT606" i="3"/>
  <c r="AT167" i="3"/>
  <c r="AT156" i="3"/>
  <c r="AW6" i="3"/>
  <c r="AS6" i="3"/>
  <c r="AL378" i="3"/>
  <c r="AL129" i="3"/>
  <c r="AL424" i="3"/>
  <c r="AL79" i="3"/>
  <c r="AL623" i="3"/>
  <c r="AL136" i="3"/>
  <c r="AL132" i="3"/>
  <c r="AL651" i="3"/>
  <c r="AP643" i="3"/>
  <c r="AQ192" i="3"/>
  <c r="AQ218" i="3"/>
  <c r="AQ437" i="3"/>
  <c r="AQ580" i="3"/>
  <c r="AQ554" i="3"/>
  <c r="AQ216" i="3"/>
  <c r="AQ383" i="3"/>
  <c r="AQ176" i="3"/>
  <c r="AM86" i="3"/>
  <c r="F86" i="3"/>
  <c r="AL86" i="3"/>
  <c r="AQ417" i="3"/>
  <c r="AQ590" i="3"/>
  <c r="AQ475" i="3"/>
  <c r="AQ15" i="3"/>
  <c r="AQ304" i="3"/>
  <c r="AL262" i="3"/>
  <c r="AL584" i="3"/>
  <c r="AL256" i="3"/>
  <c r="AL161" i="3"/>
  <c r="AL228" i="3"/>
  <c r="AL590" i="3"/>
  <c r="AL15" i="3"/>
  <c r="AQ201" i="3"/>
  <c r="AQ10" i="3"/>
  <c r="AQ170" i="3"/>
  <c r="AL216" i="3"/>
  <c r="AL567" i="3"/>
  <c r="AL58" i="3"/>
  <c r="AL176" i="3"/>
  <c r="AQ18" i="3"/>
  <c r="AM147" i="3"/>
  <c r="F147" i="3"/>
  <c r="AL147" i="3"/>
  <c r="AM117" i="3"/>
  <c r="F117" i="3"/>
  <c r="AL117" i="3"/>
  <c r="AQ118" i="3"/>
  <c r="AL18" i="3"/>
  <c r="AL64" i="3"/>
  <c r="AL81" i="3"/>
  <c r="AL496" i="3"/>
  <c r="AL287" i="3"/>
  <c r="AL55" i="3"/>
  <c r="AL509" i="3"/>
  <c r="AL501" i="3"/>
  <c r="AQ542" i="3"/>
  <c r="AQ329" i="3"/>
  <c r="AQ539" i="3"/>
  <c r="AL315" i="3"/>
  <c r="AL163" i="3"/>
  <c r="AQ382" i="3"/>
  <c r="AL297" i="3"/>
  <c r="AL484" i="3"/>
  <c r="AL360" i="3"/>
  <c r="AL522" i="3"/>
  <c r="AL106" i="3"/>
  <c r="AL560" i="3"/>
  <c r="AL439" i="3"/>
  <c r="AL289" i="3"/>
  <c r="AQ135" i="3"/>
  <c r="AQ676" i="3"/>
  <c r="AP676" i="3"/>
  <c r="AQ504" i="3"/>
  <c r="AL247" i="3"/>
  <c r="AL144" i="3"/>
  <c r="AL507" i="3"/>
  <c r="AL610" i="3"/>
  <c r="AL573" i="3"/>
  <c r="AL543" i="3"/>
  <c r="AL557" i="3"/>
  <c r="AQ206" i="3"/>
  <c r="AQ535" i="3"/>
  <c r="AQ415" i="3"/>
  <c r="AQ223" i="3"/>
  <c r="AL433" i="3"/>
  <c r="AL42" i="3"/>
  <c r="AQ507" i="3"/>
  <c r="AL552" i="3"/>
  <c r="AL135" i="3"/>
  <c r="AL677" i="3"/>
  <c r="AL494" i="3"/>
  <c r="AM425" i="3"/>
  <c r="F425" i="3"/>
  <c r="AL425" i="3"/>
  <c r="AQ671" i="3"/>
  <c r="AP671" i="3"/>
  <c r="AM561" i="3"/>
  <c r="F561" i="3"/>
  <c r="AL561" i="3"/>
  <c r="AQ520" i="3"/>
  <c r="AQ171" i="3"/>
  <c r="AL385" i="3"/>
  <c r="AL488" i="3"/>
  <c r="AL111" i="3"/>
  <c r="AL169" i="3"/>
  <c r="AL467" i="3"/>
  <c r="AL313" i="3"/>
  <c r="AL171" i="3"/>
  <c r="AL418" i="3"/>
  <c r="AL99" i="3"/>
  <c r="AL40" i="3"/>
  <c r="AL24" i="3"/>
  <c r="AQ357" i="3"/>
  <c r="AQ363" i="3"/>
  <c r="AQ388" i="3"/>
  <c r="AQ379" i="3"/>
  <c r="AL391" i="3"/>
  <c r="AL583" i="3"/>
  <c r="AL33" i="3"/>
  <c r="AL125" i="3"/>
  <c r="AQ506" i="3"/>
  <c r="AQ381" i="3"/>
  <c r="AQ49" i="3"/>
  <c r="AQ338" i="3"/>
  <c r="AQ91" i="3"/>
  <c r="AQ366" i="3"/>
  <c r="AQ227" i="3"/>
  <c r="AQ19" i="3"/>
  <c r="AQ34" i="3"/>
  <c r="AL379" i="3"/>
  <c r="AL381" i="3"/>
  <c r="AL338" i="3"/>
  <c r="AQ486" i="3"/>
  <c r="AQ263" i="3"/>
  <c r="AQ373" i="3"/>
  <c r="AP669" i="3"/>
  <c r="AQ669" i="3"/>
  <c r="AL271" i="3"/>
  <c r="AL70" i="3"/>
  <c r="AL334" i="3"/>
  <c r="AL366" i="3"/>
  <c r="AL540" i="3"/>
  <c r="AM540" i="3"/>
  <c r="F540" i="3"/>
  <c r="AL63" i="3"/>
  <c r="AL365" i="3"/>
  <c r="AL95" i="3"/>
  <c r="AL380" i="3"/>
  <c r="AL503" i="3"/>
  <c r="AL311" i="3"/>
  <c r="AL374" i="3"/>
  <c r="AL209" i="3"/>
  <c r="AL667" i="3"/>
  <c r="AQ326" i="3"/>
  <c r="AL295" i="3"/>
  <c r="AQ620" i="3"/>
  <c r="AQ608" i="3"/>
  <c r="AL72" i="3"/>
  <c r="AL568" i="3"/>
  <c r="AL457" i="3"/>
  <c r="AL260" i="3"/>
  <c r="AL120" i="3"/>
  <c r="AL358" i="3"/>
  <c r="AL478" i="3"/>
  <c r="AL219" i="3"/>
  <c r="AL131" i="3"/>
  <c r="AL620" i="3"/>
  <c r="AL659" i="3"/>
  <c r="AM657" i="3"/>
  <c r="F657" i="3"/>
  <c r="AL657" i="3"/>
  <c r="AQ146" i="3"/>
  <c r="AL604" i="3"/>
  <c r="AM515" i="3"/>
  <c r="F515" i="3"/>
  <c r="BT515" i="3"/>
  <c r="B515" i="3"/>
  <c r="A515" i="3"/>
  <c r="AL515" i="3"/>
  <c r="AQ298" i="3"/>
  <c r="AL448" i="3"/>
  <c r="AM190" i="3"/>
  <c r="F190" i="3"/>
  <c r="AL190" i="3"/>
  <c r="AQ411" i="3"/>
  <c r="AL230" i="3"/>
  <c r="AM530" i="3"/>
  <c r="F530" i="3"/>
  <c r="AL530" i="3"/>
  <c r="AQ555" i="3"/>
  <c r="AL48" i="3"/>
  <c r="AM653" i="3"/>
  <c r="F653" i="3"/>
  <c r="AL653" i="3"/>
  <c r="AL279" i="3"/>
  <c r="AL323" i="3"/>
  <c r="AQ578" i="3"/>
  <c r="AL122" i="3"/>
  <c r="AL307" i="3"/>
  <c r="AQ413" i="3"/>
  <c r="AL328" i="3"/>
  <c r="AL202" i="3"/>
  <c r="AL630" i="3"/>
  <c r="AL654" i="3"/>
  <c r="AL75" i="3"/>
  <c r="AL490" i="3"/>
  <c r="AL578" i="3"/>
  <c r="AQ387" i="3"/>
  <c r="AQ339" i="3"/>
  <c r="AQ87" i="3"/>
  <c r="AQ465" i="3"/>
  <c r="AQ84" i="3"/>
  <c r="AL354" i="3"/>
  <c r="AQ647" i="3"/>
  <c r="AP647" i="3"/>
  <c r="AQ518" i="3"/>
  <c r="AM513" i="3"/>
  <c r="F513" i="3"/>
  <c r="AL513" i="3"/>
  <c r="AL474" i="3"/>
  <c r="AM426" i="3"/>
  <c r="F426" i="3"/>
  <c r="AL426" i="3"/>
  <c r="AQ599" i="3"/>
  <c r="AL179" i="3"/>
  <c r="AM187" i="3"/>
  <c r="F187" i="3"/>
  <c r="AL187" i="3"/>
  <c r="AQ547" i="3"/>
  <c r="AL618" i="3"/>
  <c r="AM477" i="3"/>
  <c r="F477" i="3"/>
  <c r="AL477" i="3"/>
  <c r="AM222" i="3"/>
  <c r="F222" i="3"/>
  <c r="AL222" i="3"/>
  <c r="AQ100" i="3"/>
  <c r="AL224" i="3"/>
  <c r="AM233" i="3"/>
  <c r="F233" i="3"/>
  <c r="AL233" i="3"/>
  <c r="AL563" i="3"/>
  <c r="AL428" i="3"/>
  <c r="AL639" i="3"/>
  <c r="AL601" i="3"/>
  <c r="AL646" i="3"/>
  <c r="AL599" i="3"/>
  <c r="AL465" i="3"/>
  <c r="AL281" i="3"/>
  <c r="AL517" i="3"/>
  <c r="AL460" i="3"/>
  <c r="AL109" i="3"/>
  <c r="AL410" i="3"/>
  <c r="AL332" i="3"/>
  <c r="AP648" i="3"/>
  <c r="AL431" i="3"/>
  <c r="AL409" i="3"/>
  <c r="AL145" i="3"/>
  <c r="AL472" i="3"/>
  <c r="AL46" i="3"/>
  <c r="AL165" i="3"/>
  <c r="AL533" i="3"/>
  <c r="AL558" i="3"/>
  <c r="AL508" i="3"/>
  <c r="AL607" i="3"/>
  <c r="AL510" i="3"/>
  <c r="AL608" i="3"/>
  <c r="AL638" i="3"/>
  <c r="AL661" i="3"/>
  <c r="AL404" i="3"/>
  <c r="AL495" i="3"/>
  <c r="AL434" i="3"/>
  <c r="AL469" i="3"/>
  <c r="AL242" i="3"/>
  <c r="AL141" i="3"/>
  <c r="AL166" i="3"/>
  <c r="AL94" i="3"/>
  <c r="AL546" i="3"/>
  <c r="AL35" i="3"/>
  <c r="AL466" i="3"/>
  <c r="AL157" i="3"/>
  <c r="AL579" i="3"/>
  <c r="AL291" i="3"/>
  <c r="AL21" i="3"/>
  <c r="AL112" i="3"/>
  <c r="AL69" i="3"/>
  <c r="AL346" i="3"/>
  <c r="AL113" i="3"/>
  <c r="AL553" i="3"/>
  <c r="AL226" i="3"/>
  <c r="AL371" i="3"/>
  <c r="AL249" i="3"/>
  <c r="AL128" i="3"/>
  <c r="AL119" i="3"/>
  <c r="AL512" i="3"/>
  <c r="AL591" i="3"/>
  <c r="AQ472" i="3"/>
  <c r="AQ517" i="3"/>
  <c r="AQ165" i="3"/>
  <c r="AQ109" i="3"/>
  <c r="AQ558" i="3"/>
  <c r="AL437" i="3"/>
  <c r="AL580" i="3"/>
  <c r="AL50" i="3"/>
  <c r="AQ265" i="3"/>
  <c r="AQ149" i="3"/>
  <c r="AQ163" i="3"/>
  <c r="AL417" i="3"/>
  <c r="AL475" i="3"/>
  <c r="AL304" i="3"/>
  <c r="AQ150" i="3"/>
  <c r="AL383" i="3"/>
  <c r="AQ398" i="3"/>
  <c r="AQ57" i="3"/>
  <c r="AQ596" i="3"/>
  <c r="AQ160" i="3"/>
  <c r="AQ161" i="3"/>
  <c r="AQ359" i="3"/>
  <c r="AQ93" i="3"/>
  <c r="AQ43" i="3"/>
  <c r="AM44" i="3"/>
  <c r="F44" i="3"/>
  <c r="AL44" i="3"/>
  <c r="AM254" i="3"/>
  <c r="F254" i="3"/>
  <c r="AL254" i="3"/>
  <c r="AM349" i="3"/>
  <c r="F349" i="3"/>
  <c r="AL349" i="3"/>
  <c r="AM104" i="3"/>
  <c r="F104" i="3"/>
  <c r="AL104" i="3"/>
  <c r="AM399" i="3"/>
  <c r="F399" i="3"/>
  <c r="AL399" i="3"/>
  <c r="AL83" i="3"/>
  <c r="AM83" i="3"/>
  <c r="F83" i="3"/>
  <c r="AL398" i="3"/>
  <c r="AQ74" i="3"/>
  <c r="AQ287" i="3"/>
  <c r="AQ560" i="3"/>
  <c r="AQ289" i="3"/>
  <c r="AL308" i="3"/>
  <c r="AQ185" i="3"/>
  <c r="AQ162" i="3"/>
  <c r="AQ496" i="3"/>
  <c r="AQ154" i="3"/>
  <c r="AQ319" i="3"/>
  <c r="AQ55" i="3"/>
  <c r="AQ501" i="3"/>
  <c r="AL265" i="3"/>
  <c r="AL345" i="3"/>
  <c r="AL118" i="3"/>
  <c r="AL162" i="3"/>
  <c r="AQ573" i="3"/>
  <c r="AQ622" i="3"/>
  <c r="AQ250" i="3"/>
  <c r="AL142" i="3"/>
  <c r="AL536" i="3"/>
  <c r="AQ153" i="3"/>
  <c r="AQ317" i="3"/>
  <c r="AQ586" i="3"/>
  <c r="AQ494" i="3"/>
  <c r="AQ557" i="3"/>
  <c r="AQ151" i="3"/>
  <c r="AL319" i="3"/>
  <c r="AL16" i="3"/>
  <c r="AQ181" i="3"/>
  <c r="AQ543" i="3"/>
  <c r="AQ673" i="3"/>
  <c r="AP673" i="3"/>
  <c r="AL153" i="3"/>
  <c r="AL542" i="3"/>
  <c r="AL676" i="3"/>
  <c r="AL675" i="3"/>
  <c r="AL212" i="3"/>
  <c r="AL622" i="3"/>
  <c r="AL673" i="3"/>
  <c r="AL280" i="3"/>
  <c r="AQ422" i="3"/>
  <c r="AQ583" i="3"/>
  <c r="AQ284" i="3"/>
  <c r="AL92" i="3"/>
  <c r="AL73" i="3"/>
  <c r="AL600" i="3"/>
  <c r="AQ577" i="3"/>
  <c r="AQ445" i="3"/>
  <c r="AM164" i="3"/>
  <c r="F164" i="3"/>
  <c r="AL164" i="3"/>
  <c r="AQ391" i="3"/>
  <c r="AM14" i="3"/>
  <c r="F14" i="3"/>
  <c r="AL14" i="3"/>
  <c r="AQ617" i="3"/>
  <c r="AL174" i="3"/>
  <c r="AL544" i="3"/>
  <c r="AL479" i="3"/>
  <c r="AL244" i="3"/>
  <c r="AL454" i="3"/>
  <c r="AL206" i="3"/>
  <c r="AL598" i="3"/>
  <c r="AL444" i="3"/>
  <c r="AQ60" i="3"/>
  <c r="AQ79" i="3"/>
  <c r="AQ96" i="3"/>
  <c r="AQ238" i="3"/>
  <c r="AQ370" i="3"/>
  <c r="AQ429" i="3"/>
  <c r="AQ89" i="3"/>
  <c r="AQ453" i="3"/>
  <c r="AL288" i="3"/>
  <c r="AQ197" i="3"/>
  <c r="AQ102" i="3"/>
  <c r="AQ101" i="3"/>
  <c r="AQ271" i="3"/>
  <c r="AQ41" i="3"/>
  <c r="AL577" i="3"/>
  <c r="AL671" i="3"/>
  <c r="AL115" i="3"/>
  <c r="AL312" i="3"/>
  <c r="AL632" i="3"/>
  <c r="AM227" i="3"/>
  <c r="F227" i="3"/>
  <c r="AL227" i="3"/>
  <c r="AM274" i="3"/>
  <c r="F274" i="3"/>
  <c r="AL274" i="3"/>
  <c r="AL23" i="3"/>
  <c r="AL238" i="3"/>
  <c r="AL204" i="3"/>
  <c r="AL384" i="3"/>
  <c r="AL285" i="3"/>
  <c r="AL293" i="3"/>
  <c r="AL241" i="3"/>
  <c r="AL168" i="3"/>
  <c r="AQ71" i="3"/>
  <c r="AQ571" i="3"/>
  <c r="AQ564" i="3"/>
  <c r="AQ424" i="3"/>
  <c r="AL51" i="3"/>
  <c r="AL56" i="3"/>
  <c r="AL363" i="3"/>
  <c r="AQ245" i="3"/>
  <c r="AL102" i="3"/>
  <c r="AQ394" i="3"/>
  <c r="AM177" i="3"/>
  <c r="F177" i="3"/>
  <c r="AL177" i="3"/>
  <c r="AM62" i="3"/>
  <c r="F62" i="3"/>
  <c r="AL62" i="3"/>
  <c r="AM8" i="3"/>
  <c r="F8" i="3"/>
  <c r="AL8" i="3"/>
  <c r="AM395" i="3"/>
  <c r="F395" i="3"/>
  <c r="AL395" i="3"/>
  <c r="AM529" i="3"/>
  <c r="F529" i="3"/>
  <c r="AL529" i="3"/>
  <c r="AM621" i="3"/>
  <c r="F621" i="3"/>
  <c r="AL621" i="3"/>
  <c r="AM236" i="3"/>
  <c r="F236" i="3"/>
  <c r="AL236" i="3"/>
  <c r="AM392" i="3"/>
  <c r="F392" i="3"/>
  <c r="BT392" i="3"/>
  <c r="B392" i="3"/>
  <c r="W392" i="3"/>
  <c r="D392" i="3"/>
  <c r="A392" i="3"/>
  <c r="AL392" i="3"/>
  <c r="AL631" i="3"/>
  <c r="AM631" i="3"/>
  <c r="F631" i="3"/>
  <c r="AM613" i="3"/>
  <c r="F613" i="3"/>
  <c r="AL613" i="3"/>
  <c r="AL663" i="3"/>
  <c r="AL303" i="3"/>
  <c r="AM658" i="3"/>
  <c r="F658" i="3"/>
  <c r="AL658" i="3"/>
  <c r="AP652" i="3"/>
  <c r="AQ652" i="3"/>
  <c r="AL666" i="3"/>
  <c r="AM377" i="3"/>
  <c r="F377" i="3"/>
  <c r="AL377" i="3"/>
  <c r="AQ585" i="3"/>
  <c r="AL581" i="3"/>
  <c r="AM278" i="3"/>
  <c r="F278" i="3"/>
  <c r="AL278" i="3"/>
  <c r="AQ195" i="3"/>
  <c r="AL213" i="3"/>
  <c r="AM407" i="3"/>
  <c r="F407" i="3"/>
  <c r="AL407" i="3"/>
  <c r="AQ286" i="3"/>
  <c r="AL302" i="3"/>
  <c r="AM443" i="3"/>
  <c r="F443" i="3"/>
  <c r="AL443" i="3"/>
  <c r="AQ498" i="3"/>
  <c r="AL461" i="3"/>
  <c r="AM376" i="3"/>
  <c r="F376" i="3"/>
  <c r="AL376" i="3"/>
  <c r="AQ279" i="3"/>
  <c r="AL585" i="3"/>
  <c r="AL195" i="3"/>
  <c r="AL286" i="3"/>
  <c r="AL498" i="3"/>
  <c r="AQ340" i="3"/>
  <c r="AQ421" i="3"/>
  <c r="AL344" i="3"/>
  <c r="AQ493" i="3"/>
  <c r="AQ409" i="3"/>
  <c r="AQ551" i="3"/>
  <c r="AQ455" i="3"/>
  <c r="AQ576" i="3"/>
  <c r="AL645" i="3"/>
  <c r="AL538" i="3"/>
  <c r="AM644" i="3"/>
  <c r="F644" i="3"/>
  <c r="AL644" i="3"/>
  <c r="AQ246" i="3"/>
  <c r="AL642" i="3"/>
  <c r="AM441" i="3"/>
  <c r="F441" i="3"/>
  <c r="BT441" i="3"/>
  <c r="B441" i="3"/>
  <c r="AE441" i="3"/>
  <c r="E441" i="3"/>
  <c r="A441" i="3"/>
  <c r="AL441" i="3"/>
  <c r="AQ350" i="3"/>
  <c r="AL485" i="3"/>
  <c r="AM641" i="3"/>
  <c r="F641" i="3"/>
  <c r="AL641" i="3"/>
  <c r="AQ639" i="3"/>
  <c r="AP639" i="3"/>
  <c r="AQ402" i="3"/>
  <c r="AL343" i="3"/>
  <c r="AM593" i="3"/>
  <c r="F593" i="3"/>
  <c r="AL593" i="3"/>
  <c r="AQ229" i="3"/>
  <c r="AL387" i="3"/>
  <c r="AL296" i="3"/>
  <c r="AQ322" i="3"/>
  <c r="AL348" i="3"/>
  <c r="AL547" i="3"/>
  <c r="AL84" i="3"/>
  <c r="AL619" i="3"/>
  <c r="AL203" i="3"/>
  <c r="AQ559" i="3"/>
  <c r="AQ128" i="3"/>
  <c r="AQ172" i="3"/>
  <c r="AQ119" i="3"/>
  <c r="AQ481" i="3"/>
  <c r="AQ512" i="3"/>
  <c r="AL628" i="3"/>
  <c r="AL240" i="3"/>
  <c r="AL551" i="3"/>
  <c r="AP641" i="3"/>
  <c r="AL258" i="3"/>
  <c r="AL229" i="3"/>
  <c r="AM333" i="3"/>
  <c r="F333" i="3"/>
  <c r="BT333" i="3"/>
  <c r="B333" i="3"/>
  <c r="A333" i="3"/>
  <c r="AL333" i="3"/>
  <c r="AQ27" i="3"/>
  <c r="AQ134" i="3"/>
  <c r="AQ550" i="3"/>
  <c r="AQ626" i="3"/>
  <c r="AQ400" i="3"/>
  <c r="AQ591" i="3"/>
  <c r="AL257" i="3"/>
  <c r="AL570" i="3"/>
  <c r="AL156" i="3"/>
  <c r="AL100" i="3"/>
  <c r="AL648" i="3"/>
  <c r="AL511" i="3"/>
  <c r="AL456" i="3"/>
  <c r="AL318" i="3"/>
  <c r="AL198" i="3"/>
  <c r="AL261" i="3"/>
  <c r="AL389" i="3"/>
  <c r="AL105" i="3"/>
  <c r="AL656" i="3"/>
  <c r="AL375" i="3"/>
  <c r="AL369" i="3"/>
  <c r="AL393" i="3"/>
  <c r="AL351" i="3"/>
  <c r="AL276" i="3"/>
  <c r="AL499" i="3"/>
  <c r="AL420" i="3"/>
  <c r="AL483" i="3"/>
  <c r="AL98" i="3"/>
  <c r="AL17" i="3"/>
  <c r="AL13" i="3"/>
  <c r="AL432" i="3"/>
  <c r="AL272" i="3"/>
  <c r="AL221" i="3"/>
  <c r="AL133" i="3"/>
  <c r="AL390" i="3"/>
  <c r="AL140" i="3"/>
  <c r="AL516" i="3"/>
  <c r="AQ208" i="3"/>
  <c r="AQ23" i="3"/>
  <c r="AQ112" i="3"/>
  <c r="AQ452" i="3"/>
  <c r="AQ613" i="3"/>
  <c r="AQ468" i="3"/>
  <c r="AQ527" i="3"/>
  <c r="AQ575" i="3"/>
  <c r="AQ198" i="3"/>
  <c r="AQ446" i="3"/>
  <c r="AQ456" i="3"/>
  <c r="AQ196" i="3"/>
  <c r="AL537" i="3"/>
  <c r="AL325" i="3"/>
  <c r="AL364" i="3"/>
  <c r="AL451" i="3"/>
  <c r="AL36" i="3"/>
  <c r="AL341" i="3"/>
  <c r="AQ337" i="3"/>
  <c r="AQ124" i="3"/>
  <c r="AQ525" i="3"/>
  <c r="AQ107" i="3"/>
  <c r="AQ110" i="3"/>
  <c r="AQ129" i="3"/>
  <c r="AL207" i="3"/>
  <c r="AL637" i="3"/>
  <c r="AL471" i="3"/>
  <c r="AL436" i="3"/>
  <c r="AQ262" i="3"/>
  <c r="AQ256" i="3"/>
  <c r="AQ567" i="3"/>
  <c r="AM294" i="3"/>
  <c r="F294" i="3"/>
  <c r="AL294" i="3"/>
  <c r="AQ562" i="3"/>
  <c r="AQ53" i="3"/>
  <c r="AQ50" i="3"/>
  <c r="AL57" i="3"/>
  <c r="AL259" i="3"/>
  <c r="AL20" i="3"/>
  <c r="AL114" i="3"/>
  <c r="AL85" i="3"/>
  <c r="AL408" i="3"/>
  <c r="AQ28" i="3"/>
  <c r="AL158" i="3"/>
  <c r="AQ536" i="3"/>
  <c r="AQ438" i="3"/>
  <c r="AL480" i="3"/>
  <c r="AL359" i="3"/>
  <c r="AL321" i="3"/>
  <c r="AL93" i="3"/>
  <c r="AL29" i="3"/>
  <c r="AL43" i="3"/>
  <c r="AQ435" i="3"/>
  <c r="AQ678" i="3"/>
  <c r="AP678" i="3"/>
  <c r="AQ315" i="3"/>
  <c r="AL10" i="3"/>
  <c r="AQ140" i="3"/>
  <c r="AL28" i="3"/>
  <c r="AL37" i="3"/>
  <c r="AL489" i="3"/>
  <c r="AQ108" i="3"/>
  <c r="AQ423" i="3"/>
  <c r="AQ433" i="3"/>
  <c r="AL150" i="3"/>
  <c r="AL65" i="3"/>
  <c r="AL253" i="3"/>
  <c r="AL500" i="3"/>
  <c r="AL541" i="3"/>
  <c r="AL624" i="3"/>
  <c r="AL674" i="3"/>
  <c r="AL67" i="3"/>
  <c r="AL185" i="3"/>
  <c r="AL149" i="3"/>
  <c r="AQ247" i="3"/>
  <c r="AQ572" i="3"/>
  <c r="AQ625" i="3"/>
  <c r="AQ42" i="3"/>
  <c r="AL108" i="3"/>
  <c r="AL181" i="3"/>
  <c r="AL329" i="3"/>
  <c r="AL504" i="3"/>
  <c r="AQ115" i="3"/>
  <c r="AQ405" i="3"/>
  <c r="AQ125" i="3"/>
  <c r="AL572" i="3"/>
  <c r="AL459" i="3"/>
  <c r="AL539" i="3"/>
  <c r="AL450" i="3"/>
  <c r="AL194" i="3"/>
  <c r="AL250" i="3"/>
  <c r="AM275" i="3"/>
  <c r="F275" i="3"/>
  <c r="AL275" i="3"/>
  <c r="AQ462" i="3"/>
  <c r="AM352" i="3"/>
  <c r="F352" i="3"/>
  <c r="AL352" i="3"/>
  <c r="AQ327" i="3"/>
  <c r="AQ444" i="3"/>
  <c r="AL548" i="3"/>
  <c r="AL200" i="3"/>
  <c r="AL223" i="3"/>
  <c r="AL670" i="3"/>
  <c r="AL462" i="3"/>
  <c r="AL535" i="3"/>
  <c r="AL38" i="3"/>
  <c r="AL97" i="3"/>
  <c r="AL234" i="3"/>
  <c r="AL173" i="3"/>
  <c r="AQ56" i="3"/>
  <c r="AL442" i="3"/>
  <c r="AQ241" i="3"/>
  <c r="AQ180" i="3"/>
  <c r="AL208" i="3"/>
  <c r="AL301" i="3"/>
  <c r="AQ285" i="3"/>
  <c r="AQ159" i="3"/>
  <c r="AQ293" i="3"/>
  <c r="AQ220" i="3"/>
  <c r="AQ136" i="3"/>
  <c r="AL520" i="3"/>
  <c r="AL405" i="3"/>
  <c r="AL123" i="3"/>
  <c r="AQ467" i="3"/>
  <c r="AM487" i="3"/>
  <c r="F487" i="3"/>
  <c r="AL487" i="3"/>
  <c r="AL91" i="3"/>
  <c r="AL180" i="3"/>
  <c r="AL532" i="3"/>
  <c r="AL506" i="3"/>
  <c r="AL49" i="3"/>
  <c r="AL68" i="3"/>
  <c r="AQ290" i="3"/>
  <c r="AQ605" i="3"/>
  <c r="AQ372" i="3"/>
  <c r="AQ248" i="3"/>
  <c r="AL41" i="3"/>
  <c r="AQ532" i="3"/>
  <c r="AL458" i="3"/>
  <c r="AL270" i="3"/>
  <c r="AL429" i="3"/>
  <c r="AL89" i="3"/>
  <c r="AL453" i="3"/>
  <c r="AL266" i="3"/>
  <c r="AM266" i="3"/>
  <c r="F266" i="3"/>
  <c r="BT266" i="3"/>
  <c r="B266" i="3"/>
  <c r="W266" i="3"/>
  <c r="D266" i="3"/>
  <c r="A266" i="3"/>
  <c r="AM468" i="3"/>
  <c r="F468" i="3"/>
  <c r="AL468" i="3"/>
  <c r="AL664" i="3"/>
  <c r="AL486" i="3"/>
  <c r="AL290" i="3"/>
  <c r="AL263" i="3"/>
  <c r="AL605" i="3"/>
  <c r="AL373" i="3"/>
  <c r="AL372" i="3"/>
  <c r="AL669" i="3"/>
  <c r="AL248" i="3"/>
  <c r="AP659" i="3"/>
  <c r="AQ659" i="3"/>
  <c r="AL245" i="3"/>
  <c r="AL665" i="3"/>
  <c r="AQ242" i="3"/>
  <c r="AL71" i="3"/>
  <c r="AL31" i="3"/>
  <c r="AL571" i="3"/>
  <c r="AL76" i="3"/>
  <c r="AL564" i="3"/>
  <c r="AL502" i="3"/>
  <c r="AP664" i="3"/>
  <c r="AQ664" i="3"/>
  <c r="AL575" i="3"/>
  <c r="AQ328" i="3"/>
  <c r="AL449" i="3"/>
  <c r="AM127" i="3"/>
  <c r="F127" i="3"/>
  <c r="AL127" i="3"/>
  <c r="AQ202" i="3"/>
  <c r="AL59" i="3"/>
  <c r="AM32" i="3"/>
  <c r="F32" i="3"/>
  <c r="AL32" i="3"/>
  <c r="AQ630" i="3"/>
  <c r="AL612" i="3"/>
  <c r="AM143" i="3"/>
  <c r="F143" i="3"/>
  <c r="AL143" i="3"/>
  <c r="AQ654" i="3"/>
  <c r="AP654" i="3"/>
  <c r="AL574" i="3"/>
  <c r="AM531" i="3"/>
  <c r="F531" i="3"/>
  <c r="AL531" i="3"/>
  <c r="AQ75" i="3"/>
  <c r="AQ354" i="3"/>
  <c r="AQ122" i="3"/>
  <c r="AL264" i="3"/>
  <c r="AP649" i="3"/>
  <c r="AQ649" i="3"/>
  <c r="AQ258" i="3"/>
  <c r="AL146" i="3"/>
  <c r="AL298" i="3"/>
  <c r="AL411" i="3"/>
  <c r="AL555" i="3"/>
  <c r="AQ628" i="3"/>
  <c r="AQ508" i="3"/>
  <c r="AQ570" i="3"/>
  <c r="AQ603" i="3"/>
  <c r="AL189" i="3"/>
  <c r="AQ323" i="3"/>
  <c r="AQ307" i="3"/>
  <c r="AQ646" i="3"/>
  <c r="AP646" i="3"/>
  <c r="AM255" i="3"/>
  <c r="F255" i="3"/>
  <c r="AL255" i="3"/>
  <c r="AM282" i="3"/>
  <c r="F282" i="3"/>
  <c r="BT282" i="3"/>
  <c r="B282" i="3"/>
  <c r="AE282" i="3"/>
  <c r="E282" i="3"/>
  <c r="A282" i="3"/>
  <c r="AL282" i="3"/>
  <c r="AQ257" i="3"/>
  <c r="AL30" i="3"/>
  <c r="AM519" i="3"/>
  <c r="F519" i="3"/>
  <c r="AL519" i="3"/>
  <c r="AQ627" i="3"/>
  <c r="AL566" i="3"/>
  <c r="AM606" i="3"/>
  <c r="F606" i="3"/>
  <c r="AL606" i="3"/>
  <c r="AQ640" i="3"/>
  <c r="AP640" i="3"/>
  <c r="AM199" i="3"/>
  <c r="F199" i="3"/>
  <c r="AL199" i="3"/>
  <c r="AL492" i="3"/>
  <c r="AM602" i="3"/>
  <c r="F602" i="3"/>
  <c r="AL602" i="3"/>
  <c r="AQ401" i="3"/>
  <c r="AQ331" i="3"/>
  <c r="AL649" i="3"/>
  <c r="AL576" i="3"/>
  <c r="AL246" i="3"/>
  <c r="AL482" i="3"/>
  <c r="AL569" i="3"/>
  <c r="AL88" i="3"/>
  <c r="AL518" i="3"/>
  <c r="AL331" i="3"/>
  <c r="AL124" i="3"/>
  <c r="AL269" i="3"/>
  <c r="AL107" i="3"/>
  <c r="AL549" i="3"/>
  <c r="AL110" i="3"/>
  <c r="AL636" i="3"/>
  <c r="AL614" i="3"/>
  <c r="AL413" i="3"/>
  <c r="AL514" i="3"/>
  <c r="AL455" i="3"/>
  <c r="AL322" i="3"/>
  <c r="AL337" i="3"/>
  <c r="AL243" i="3"/>
  <c r="AL525" i="3"/>
  <c r="AL237" i="3"/>
  <c r="AL416" i="3"/>
  <c r="AQ341" i="3"/>
  <c r="AL650" i="3"/>
  <c r="AL627" i="3"/>
  <c r="AL603" i="3"/>
  <c r="AQ207" i="3"/>
  <c r="AL305" i="3"/>
  <c r="AL652" i="3"/>
  <c r="AL524" i="3"/>
  <c r="AL582" i="3"/>
  <c r="AL476" i="3"/>
  <c r="AL235" i="3"/>
  <c r="AL148" i="3"/>
  <c r="AL403" i="3"/>
  <c r="AL528" i="3"/>
  <c r="AL54" i="3"/>
  <c r="AL361" i="3"/>
  <c r="AL217" i="3"/>
  <c r="AL61" i="3"/>
  <c r="AL138" i="3"/>
  <c r="AL90" i="3"/>
  <c r="AL225" i="3"/>
  <c r="AL320" i="3"/>
  <c r="AL22" i="3"/>
  <c r="AL26" i="3"/>
  <c r="AL452" i="3"/>
  <c r="AL292" i="3"/>
  <c r="AL210" i="3"/>
  <c r="AL155" i="3"/>
  <c r="AL34" i="3"/>
  <c r="AL283" i="3"/>
  <c r="AL464" i="3"/>
  <c r="AL188" i="3"/>
  <c r="AL559" i="3"/>
  <c r="AL172" i="3"/>
  <c r="AL481" i="3"/>
  <c r="AP636" i="3"/>
  <c r="AL27" i="3"/>
  <c r="AL134" i="3"/>
  <c r="AL550" i="3"/>
  <c r="AL626" i="3"/>
  <c r="AL400" i="3"/>
  <c r="AL268" i="3"/>
  <c r="AQ281" i="3"/>
  <c r="AQ46" i="3"/>
  <c r="AQ460" i="3"/>
  <c r="AQ533" i="3"/>
  <c r="AQ410" i="3"/>
  <c r="AQ126" i="3"/>
  <c r="AL126" i="3"/>
  <c r="AL182" i="3"/>
  <c r="AQ584" i="3"/>
  <c r="AQ397" i="3"/>
  <c r="AQ58" i="3"/>
  <c r="AQ114" i="3"/>
  <c r="AQ85" i="3"/>
  <c r="AL121" i="3"/>
  <c r="AL596" i="3"/>
  <c r="AL160" i="3"/>
  <c r="AQ39" i="3"/>
  <c r="AQ37" i="3"/>
  <c r="AQ345" i="3"/>
  <c r="AL562" i="3"/>
  <c r="AL53" i="3"/>
  <c r="AQ228" i="3"/>
  <c r="AQ121" i="3"/>
  <c r="AQ259" i="3"/>
  <c r="AQ20" i="3"/>
  <c r="AQ480" i="3"/>
  <c r="AQ321" i="3"/>
  <c r="AQ29" i="3"/>
  <c r="AM314" i="3"/>
  <c r="F314" i="3"/>
  <c r="AL314" i="3"/>
  <c r="AM186" i="3"/>
  <c r="F186" i="3"/>
  <c r="AL186" i="3"/>
  <c r="AM412" i="3"/>
  <c r="F412" i="3"/>
  <c r="AL412" i="3"/>
  <c r="AM491" i="3"/>
  <c r="F491" i="3"/>
  <c r="AL491" i="3"/>
  <c r="AM534" i="3"/>
  <c r="F534" i="3"/>
  <c r="AL534" i="3"/>
  <c r="AM78" i="3"/>
  <c r="F78" i="3"/>
  <c r="AL78" i="3"/>
  <c r="AQ7" i="3"/>
  <c r="AQ65" i="3"/>
  <c r="AQ509" i="3"/>
  <c r="AL397" i="3"/>
  <c r="AL679" i="3"/>
  <c r="AQ81" i="3"/>
  <c r="AQ139" i="3"/>
  <c r="AL218" i="3"/>
  <c r="AQ67" i="3"/>
  <c r="AQ205" i="3"/>
  <c r="AQ489" i="3"/>
  <c r="AQ439" i="3"/>
  <c r="AL201" i="3"/>
  <c r="AL678" i="3"/>
  <c r="AL74" i="3"/>
  <c r="AL154" i="3"/>
  <c r="AL438" i="3"/>
  <c r="AQ212" i="3"/>
  <c r="AQ600" i="3"/>
  <c r="AQ194" i="3"/>
  <c r="AL39" i="3"/>
  <c r="AL435" i="3"/>
  <c r="AL139" i="3"/>
  <c r="AL523" i="3"/>
  <c r="AQ610" i="3"/>
  <c r="AQ144" i="3"/>
  <c r="AQ459" i="3"/>
  <c r="AQ675" i="3"/>
  <c r="AP675" i="3"/>
  <c r="AQ672" i="3"/>
  <c r="AP672" i="3"/>
  <c r="AL7" i="3"/>
  <c r="AL205" i="3"/>
  <c r="AL170" i="3"/>
  <c r="AQ92" i="3"/>
  <c r="AQ677" i="3"/>
  <c r="AP677" i="3"/>
  <c r="AQ623" i="3"/>
  <c r="AL151" i="3"/>
  <c r="AL586" i="3"/>
  <c r="AQ385" i="3"/>
  <c r="AQ544" i="3"/>
  <c r="AQ200" i="3"/>
  <c r="AQ169" i="3"/>
  <c r="AL423" i="3"/>
  <c r="AL625" i="3"/>
  <c r="AL672" i="3"/>
  <c r="AL414" i="3"/>
  <c r="AL382" i="3"/>
  <c r="AL317" i="3"/>
  <c r="AM589" i="3"/>
  <c r="F589" i="3"/>
  <c r="AL589" i="3"/>
  <c r="AQ174" i="3"/>
  <c r="AM239" i="3"/>
  <c r="F239" i="3"/>
  <c r="AL239" i="3"/>
  <c r="AQ548" i="3"/>
  <c r="AQ123" i="3"/>
  <c r="AL284" i="3"/>
  <c r="AL80" i="3"/>
  <c r="AL447" i="3"/>
  <c r="AL327" i="3"/>
  <c r="AQ82" i="3"/>
  <c r="AQ51" i="3"/>
  <c r="AQ183" i="3"/>
  <c r="AL9" i="3"/>
  <c r="AQ204" i="3"/>
  <c r="AQ334" i="3"/>
  <c r="AQ356" i="3"/>
  <c r="AL445" i="3"/>
  <c r="AL422" i="3"/>
  <c r="AL309" i="3"/>
  <c r="AL415" i="3"/>
  <c r="AL178" i="3"/>
  <c r="AQ458" i="3"/>
  <c r="AQ70" i="3"/>
  <c r="AQ270" i="3"/>
  <c r="AQ103" i="3"/>
  <c r="AQ168" i="3"/>
  <c r="AL617" i="3"/>
  <c r="AP670" i="3"/>
  <c r="AQ670" i="3"/>
  <c r="AL60" i="3"/>
  <c r="AL96" i="3"/>
  <c r="AL357" i="3"/>
  <c r="AL220" i="3"/>
  <c r="AL25" i="3"/>
  <c r="AL159" i="3"/>
  <c r="AL388" i="3"/>
  <c r="AL430" i="3"/>
  <c r="AL394" i="3"/>
  <c r="AQ31" i="3"/>
  <c r="AQ76" i="3"/>
  <c r="AQ502" i="3"/>
  <c r="AP666" i="3"/>
  <c r="AQ666" i="3"/>
  <c r="AL82" i="3"/>
  <c r="AL183" i="3"/>
  <c r="AL370" i="3"/>
  <c r="AL103" i="3"/>
  <c r="AL356" i="3"/>
  <c r="AL197" i="3"/>
  <c r="AL101" i="3"/>
  <c r="AQ116" i="3"/>
  <c r="AM45" i="3"/>
  <c r="F45" i="3"/>
  <c r="AL45" i="3"/>
  <c r="AM12" i="3"/>
  <c r="F12" i="3"/>
  <c r="AL12" i="3"/>
  <c r="AM406" i="3"/>
  <c r="F406" i="3"/>
  <c r="AL406" i="3"/>
  <c r="AM77" i="3"/>
  <c r="F77" i="3"/>
  <c r="AL77" i="3"/>
  <c r="AM215" i="3"/>
  <c r="F215" i="3"/>
  <c r="AL215" i="3"/>
  <c r="AM353" i="3"/>
  <c r="F353" i="3"/>
  <c r="AL353" i="3"/>
  <c r="AM609" i="3"/>
  <c r="F609" i="3"/>
  <c r="AL609" i="3"/>
  <c r="AM47" i="3"/>
  <c r="F47" i="3"/>
  <c r="AL47" i="3"/>
  <c r="AL335" i="3"/>
  <c r="AM335" i="3"/>
  <c r="F335" i="3"/>
  <c r="AM527" i="3"/>
  <c r="F527" i="3"/>
  <c r="AL527" i="3"/>
  <c r="AQ303" i="3"/>
  <c r="AL326" i="3"/>
  <c r="AL660" i="3"/>
  <c r="AQ189" i="3"/>
  <c r="AL662" i="3"/>
  <c r="AL595" i="3"/>
  <c r="AM595" i="3"/>
  <c r="F595" i="3"/>
  <c r="AL545" i="3"/>
  <c r="AM545" i="3"/>
  <c r="F545" i="3"/>
  <c r="AL556" i="3"/>
  <c r="AM556" i="3"/>
  <c r="F556" i="3"/>
  <c r="BT556" i="3"/>
  <c r="B556" i="3"/>
  <c r="A556" i="3"/>
  <c r="AL470" i="3"/>
  <c r="AM306" i="3"/>
  <c r="F306" i="3"/>
  <c r="AL306" i="3"/>
  <c r="AQ355" i="3"/>
  <c r="AL316" i="3"/>
  <c r="AM175" i="3"/>
  <c r="F175" i="3"/>
  <c r="BT175" i="3"/>
  <c r="B175" i="3"/>
  <c r="A175" i="3"/>
  <c r="AL175" i="3"/>
  <c r="AQ232" i="3"/>
  <c r="AL362" i="3"/>
  <c r="AM629" i="3"/>
  <c r="F629" i="3"/>
  <c r="AL629" i="3"/>
  <c r="AQ336" i="3"/>
  <c r="AL616" i="3"/>
  <c r="AM615" i="3"/>
  <c r="F615" i="3"/>
  <c r="BT615" i="3"/>
  <c r="B615" i="3"/>
  <c r="A615" i="3"/>
  <c r="AL615" i="3"/>
  <c r="AQ273" i="3"/>
  <c r="AL473" i="3"/>
  <c r="AQ592" i="3"/>
  <c r="AL355" i="3"/>
  <c r="AL232" i="3"/>
  <c r="AL336" i="3"/>
  <c r="AL273" i="3"/>
  <c r="AQ601" i="3"/>
  <c r="AQ156" i="3"/>
  <c r="AL592" i="3"/>
  <c r="AM396" i="3"/>
  <c r="F396" i="3"/>
  <c r="AL396" i="3"/>
  <c r="AQ650" i="3"/>
  <c r="AP650" i="3"/>
  <c r="AQ330" i="3"/>
  <c r="AQ296" i="3"/>
  <c r="AQ482" i="3"/>
  <c r="AQ167" i="3"/>
  <c r="AQ614" i="3"/>
  <c r="AM193" i="3"/>
  <c r="F193" i="3"/>
  <c r="AL193" i="3"/>
  <c r="AL184" i="3"/>
  <c r="AQ240" i="3"/>
  <c r="AL251" i="3"/>
  <c r="AM643" i="3"/>
  <c r="F643" i="3"/>
  <c r="AL643" i="3"/>
  <c r="AQ514" i="3"/>
  <c r="AL191" i="3"/>
  <c r="AM597" i="3"/>
  <c r="F597" i="3"/>
  <c r="AL597" i="3"/>
  <c r="AQ588" i="3"/>
  <c r="AL594" i="3"/>
  <c r="AQ569" i="3"/>
  <c r="AM211" i="3"/>
  <c r="F211" i="3"/>
  <c r="AL211" i="3"/>
  <c r="AQ619" i="3"/>
  <c r="AL342" i="3"/>
  <c r="AQ203" i="3"/>
  <c r="AL339" i="3"/>
  <c r="AL350" i="3"/>
  <c r="AL167" i="3"/>
  <c r="AL386" i="3"/>
  <c r="AL493" i="3"/>
  <c r="AL87" i="3"/>
  <c r="AL402" i="3"/>
  <c r="AL192" i="3"/>
  <c r="AP637" i="3"/>
  <c r="AQ637" i="3"/>
  <c r="AQ310" i="3"/>
  <c r="AQ471" i="3"/>
  <c r="AQ11" i="3"/>
  <c r="AQ436" i="3"/>
  <c r="AQ463" i="3"/>
  <c r="AL330" i="3"/>
  <c r="AL588" i="3"/>
  <c r="AQ611" i="3"/>
  <c r="AL196" i="3"/>
  <c r="AQ537" i="3"/>
  <c r="AQ325" i="3"/>
  <c r="AQ364" i="3"/>
  <c r="AQ451" i="3"/>
  <c r="AQ36" i="3"/>
  <c r="AQ268" i="3"/>
  <c r="AL340" i="3"/>
  <c r="AL647" i="3"/>
  <c r="AL421" i="3"/>
  <c r="AL640" i="3"/>
  <c r="AL401" i="3"/>
  <c r="AL611" i="3"/>
  <c r="AL440" i="3"/>
  <c r="AL66" i="3"/>
  <c r="AL367" i="3"/>
  <c r="AL299" i="3"/>
  <c r="AL446" i="3"/>
  <c r="AL368" i="3"/>
  <c r="AL137" i="3"/>
  <c r="AL521" i="3"/>
  <c r="AL655" i="3"/>
  <c r="AL526" i="3"/>
  <c r="AL668" i="3"/>
  <c r="AL277" i="3"/>
  <c r="AL587" i="3"/>
  <c r="AL231" i="3"/>
  <c r="AL116" i="3"/>
  <c r="AL505" i="3"/>
  <c r="AL252" i="3"/>
  <c r="AL214" i="3"/>
  <c r="AL130" i="3"/>
  <c r="AL152" i="3"/>
  <c r="AL565" i="3"/>
  <c r="AL300" i="3"/>
  <c r="AL427" i="3"/>
  <c r="AL267" i="3"/>
  <c r="AL19" i="3"/>
  <c r="AL52" i="3"/>
  <c r="AL347" i="3"/>
  <c r="AL324" i="3"/>
  <c r="AQ145" i="3"/>
  <c r="AQ243" i="3"/>
  <c r="AQ269" i="3"/>
  <c r="AQ549" i="3"/>
  <c r="AQ419" i="3"/>
  <c r="AQ636" i="3"/>
  <c r="AP665" i="3"/>
  <c r="AQ88" i="3"/>
  <c r="AL497" i="3"/>
  <c r="AL310" i="3"/>
  <c r="AL11" i="3"/>
  <c r="AL463" i="3"/>
  <c r="AL419" i="3"/>
  <c r="AD95" i="3"/>
  <c r="AH650" i="3"/>
  <c r="AH660" i="3"/>
  <c r="AD343" i="3"/>
  <c r="AD512" i="3"/>
  <c r="AD118" i="3"/>
  <c r="AD197" i="3"/>
  <c r="AD518" i="3"/>
  <c r="AD319" i="3"/>
  <c r="AD135" i="3"/>
  <c r="AD474" i="3"/>
  <c r="AD179" i="3"/>
  <c r="AD618" i="3"/>
  <c r="AD492" i="3"/>
  <c r="AD480" i="3"/>
  <c r="AD580" i="3"/>
  <c r="AI262" i="3"/>
  <c r="AI256" i="3"/>
  <c r="AI567" i="3"/>
  <c r="AE294" i="3"/>
  <c r="E294" i="3"/>
  <c r="BT294" i="3"/>
  <c r="B294" i="3"/>
  <c r="O294" i="3"/>
  <c r="C294" i="3"/>
  <c r="W294" i="3"/>
  <c r="D294" i="3"/>
  <c r="A294" i="3"/>
  <c r="AD294" i="3"/>
  <c r="AE254" i="3"/>
  <c r="E254" i="3"/>
  <c r="AD254" i="3"/>
  <c r="AE104" i="3"/>
  <c r="E104" i="3"/>
  <c r="AD104" i="3"/>
  <c r="AE399" i="3"/>
  <c r="E399" i="3"/>
  <c r="AD399" i="3"/>
  <c r="AD83" i="3"/>
  <c r="AE83" i="3"/>
  <c r="E83" i="3"/>
  <c r="AD417" i="3"/>
  <c r="AD15" i="3"/>
  <c r="AI228" i="3"/>
  <c r="AI121" i="3"/>
  <c r="AI259" i="3"/>
  <c r="AI20" i="3"/>
  <c r="AI480" i="3"/>
  <c r="AI321" i="3"/>
  <c r="AI29" i="3"/>
  <c r="AE314" i="3"/>
  <c r="E314" i="3"/>
  <c r="AD314" i="3"/>
  <c r="AI114" i="3"/>
  <c r="AI562" i="3"/>
  <c r="AI85" i="3"/>
  <c r="AI53" i="3"/>
  <c r="AI408" i="3"/>
  <c r="AI50" i="3"/>
  <c r="AD161" i="3"/>
  <c r="AD308" i="3"/>
  <c r="AD64" i="3"/>
  <c r="AI10" i="3"/>
  <c r="AI438" i="3"/>
  <c r="AD228" i="3"/>
  <c r="AI154" i="3"/>
  <c r="AI678" i="3"/>
  <c r="AH678" i="3"/>
  <c r="AI439" i="3"/>
  <c r="AD57" i="3"/>
  <c r="AD121" i="3"/>
  <c r="AD596" i="3"/>
  <c r="AD259" i="3"/>
  <c r="AD160" i="3"/>
  <c r="AD20" i="3"/>
  <c r="AE7" i="3"/>
  <c r="E7" i="3"/>
  <c r="AD7" i="3"/>
  <c r="AE65" i="3"/>
  <c r="E65" i="3"/>
  <c r="AD65" i="3"/>
  <c r="AE509" i="3"/>
  <c r="E509" i="3"/>
  <c r="AD509" i="3"/>
  <c r="AD154" i="3"/>
  <c r="AD117" i="3"/>
  <c r="AD438" i="3"/>
  <c r="AD50" i="3"/>
  <c r="AD150" i="3"/>
  <c r="AD489" i="3"/>
  <c r="AD371" i="3"/>
  <c r="AI247" i="3"/>
  <c r="AI181" i="3"/>
  <c r="AI543" i="3"/>
  <c r="AH673" i="3"/>
  <c r="AI673" i="3"/>
  <c r="AD185" i="3"/>
  <c r="AD55" i="3"/>
  <c r="AD347" i="3"/>
  <c r="AI52" i="3"/>
  <c r="AI484" i="3"/>
  <c r="AI522" i="3"/>
  <c r="AD139" i="3"/>
  <c r="AD516" i="3"/>
  <c r="AE140" i="3"/>
  <c r="E140" i="3"/>
  <c r="AD140" i="3"/>
  <c r="AI212" i="3"/>
  <c r="AE144" i="3"/>
  <c r="E144" i="3"/>
  <c r="AD144" i="3"/>
  <c r="AE459" i="3"/>
  <c r="E459" i="3"/>
  <c r="AD459" i="3"/>
  <c r="AE675" i="3"/>
  <c r="E675" i="3"/>
  <c r="BT675" i="3"/>
  <c r="B675" i="3"/>
  <c r="O675" i="3"/>
  <c r="C675" i="3"/>
  <c r="A675" i="3"/>
  <c r="AD675" i="3"/>
  <c r="AE672" i="3"/>
  <c r="E672" i="3"/>
  <c r="AD672" i="3"/>
  <c r="AD212" i="3"/>
  <c r="AI520" i="3"/>
  <c r="AD247" i="3"/>
  <c r="AD573" i="3"/>
  <c r="AD600" i="3"/>
  <c r="AD622" i="3"/>
  <c r="AD194" i="3"/>
  <c r="AI507" i="3"/>
  <c r="AI589" i="3"/>
  <c r="AI164" i="3"/>
  <c r="AI239" i="3"/>
  <c r="AI14" i="3"/>
  <c r="AI414" i="3"/>
  <c r="AD92" i="3"/>
  <c r="AD181" i="3"/>
  <c r="AD42" i="3"/>
  <c r="AI206" i="3"/>
  <c r="AI535" i="3"/>
  <c r="AD589" i="3"/>
  <c r="AD239" i="3"/>
  <c r="AI415" i="3"/>
  <c r="AD244" i="3"/>
  <c r="AE632" i="3"/>
  <c r="E632" i="3"/>
  <c r="BT632" i="3"/>
  <c r="B632" i="3"/>
  <c r="O632" i="3"/>
  <c r="C632" i="3"/>
  <c r="A632" i="3"/>
  <c r="AD632" i="3"/>
  <c r="AD352" i="3"/>
  <c r="AD288" i="3"/>
  <c r="AD425" i="3"/>
  <c r="AD561" i="3"/>
  <c r="AD548" i="3"/>
  <c r="AD200" i="3"/>
  <c r="AD234" i="3"/>
  <c r="AD301" i="3"/>
  <c r="AE223" i="3"/>
  <c r="E223" i="3"/>
  <c r="AD223" i="3"/>
  <c r="AI447" i="3"/>
  <c r="AD23" i="3"/>
  <c r="AE133" i="3"/>
  <c r="E133" i="3"/>
  <c r="BT133" i="3"/>
  <c r="B133" i="3"/>
  <c r="A133" i="3"/>
  <c r="AD133" i="3"/>
  <c r="AI285" i="3"/>
  <c r="AI381" i="3"/>
  <c r="AI96" i="3"/>
  <c r="AI183" i="3"/>
  <c r="AI238" i="3"/>
  <c r="AI56" i="3"/>
  <c r="AD442" i="3"/>
  <c r="AD178" i="3"/>
  <c r="AD458" i="3"/>
  <c r="AD220" i="3"/>
  <c r="AD384" i="3"/>
  <c r="AI276" i="3"/>
  <c r="AI351" i="3"/>
  <c r="AD159" i="3"/>
  <c r="AD49" i="3"/>
  <c r="AI69" i="3"/>
  <c r="AI499" i="3"/>
  <c r="AE300" i="3"/>
  <c r="E300" i="3"/>
  <c r="BT300" i="3"/>
  <c r="B300" i="3"/>
  <c r="A300" i="3"/>
  <c r="AD300" i="3"/>
  <c r="AI432" i="3"/>
  <c r="AD263" i="3"/>
  <c r="AI373" i="3"/>
  <c r="AI372" i="3"/>
  <c r="AD89" i="3"/>
  <c r="AD453" i="3"/>
  <c r="AD62" i="3"/>
  <c r="AD457" i="3"/>
  <c r="AD260" i="3"/>
  <c r="AD503" i="3"/>
  <c r="AD120" i="3"/>
  <c r="AD311" i="3"/>
  <c r="AD358" i="3"/>
  <c r="AD374" i="3"/>
  <c r="AD45" i="3"/>
  <c r="AD290" i="3"/>
  <c r="AI326" i="3"/>
  <c r="AI620" i="3"/>
  <c r="AD271" i="3"/>
  <c r="AE180" i="3"/>
  <c r="E180" i="3"/>
  <c r="AD180" i="3"/>
  <c r="AD177" i="3"/>
  <c r="AI361" i="3"/>
  <c r="AI219" i="3"/>
  <c r="AD303" i="3"/>
  <c r="AD661" i="3"/>
  <c r="AD61" i="3"/>
  <c r="AE470" i="3"/>
  <c r="E470" i="3"/>
  <c r="AD470" i="3"/>
  <c r="AI127" i="3"/>
  <c r="AD316" i="3"/>
  <c r="AI32" i="3"/>
  <c r="AD362" i="3"/>
  <c r="AD302" i="3"/>
  <c r="AI530" i="3"/>
  <c r="AH653" i="3"/>
  <c r="AI653" i="3"/>
  <c r="AI396" i="3"/>
  <c r="AE241" i="3"/>
  <c r="E241" i="3"/>
  <c r="AD241" i="3"/>
  <c r="AI532" i="3"/>
  <c r="AD568" i="3"/>
  <c r="AI131" i="3"/>
  <c r="AD575" i="3"/>
  <c r="AI377" i="3"/>
  <c r="AD306" i="3"/>
  <c r="AI389" i="3"/>
  <c r="AI137" i="3"/>
  <c r="AD293" i="3"/>
  <c r="AD8" i="3"/>
  <c r="AE502" i="3"/>
  <c r="E502" i="3"/>
  <c r="AD502" i="3"/>
  <c r="AD198" i="3"/>
  <c r="AD556" i="3"/>
  <c r="AD32" i="3"/>
  <c r="AD612" i="3"/>
  <c r="AI601" i="3"/>
  <c r="AD389" i="3"/>
  <c r="AD404" i="3"/>
  <c r="AD344" i="3"/>
  <c r="AD630" i="3"/>
  <c r="AD328" i="3"/>
  <c r="AD267" i="3"/>
  <c r="AD656" i="3"/>
  <c r="AD392" i="3"/>
  <c r="AD411" i="3"/>
  <c r="AD528" i="3"/>
  <c r="AD286" i="3"/>
  <c r="AD631" i="3"/>
  <c r="AD571" i="3"/>
  <c r="AD292" i="3"/>
  <c r="AD546" i="3"/>
  <c r="AD252" i="3"/>
  <c r="AD98" i="3"/>
  <c r="AD173" i="3"/>
  <c r="AD487" i="3"/>
  <c r="AD214" i="3"/>
  <c r="AD17" i="3"/>
  <c r="AD171" i="3"/>
  <c r="AD34" i="3"/>
  <c r="AD227" i="3"/>
  <c r="AD462" i="3"/>
  <c r="AD250" i="3"/>
  <c r="AD249" i="3"/>
  <c r="AD531" i="3"/>
  <c r="AD367" i="3"/>
  <c r="AD614" i="3"/>
  <c r="AD601" i="3"/>
  <c r="AH646" i="3"/>
  <c r="AI646" i="3"/>
  <c r="AD498" i="3"/>
  <c r="AD189" i="3"/>
  <c r="AD578" i="3"/>
  <c r="AD646" i="3"/>
  <c r="AD513" i="3"/>
  <c r="AE513" i="3"/>
  <c r="E513" i="3"/>
  <c r="AI87" i="3"/>
  <c r="AI465" i="3"/>
  <c r="AI84" i="3"/>
  <c r="AI299" i="3"/>
  <c r="AI192" i="3"/>
  <c r="AI497" i="3"/>
  <c r="AI637" i="3"/>
  <c r="AH637" i="3"/>
  <c r="AI310" i="3"/>
  <c r="AI471" i="3"/>
  <c r="AI11" i="3"/>
  <c r="AI436" i="3"/>
  <c r="AI463" i="3"/>
  <c r="AD473" i="3"/>
  <c r="AD563" i="3"/>
  <c r="AD650" i="3"/>
  <c r="AD440" i="3"/>
  <c r="AI184" i="3"/>
  <c r="AI240" i="3"/>
  <c r="AD251" i="3"/>
  <c r="AE643" i="3"/>
  <c r="E643" i="3"/>
  <c r="AD643" i="3"/>
  <c r="AI514" i="3"/>
  <c r="AD191" i="3"/>
  <c r="AE597" i="3"/>
  <c r="E597" i="3"/>
  <c r="AD597" i="3"/>
  <c r="AI588" i="3"/>
  <c r="AD594" i="3"/>
  <c r="AE199" i="3"/>
  <c r="E199" i="3"/>
  <c r="AD199" i="3"/>
  <c r="AI402" i="3"/>
  <c r="AE593" i="3"/>
  <c r="E593" i="3"/>
  <c r="AD593" i="3"/>
  <c r="AI229" i="3"/>
  <c r="AI203" i="3"/>
  <c r="AI537" i="3"/>
  <c r="AI325" i="3"/>
  <c r="AI364" i="3"/>
  <c r="AI451" i="3"/>
  <c r="AI36" i="3"/>
  <c r="AI268" i="3"/>
  <c r="AD246" i="3"/>
  <c r="AD482" i="3"/>
  <c r="AD547" i="3"/>
  <c r="AD84" i="3"/>
  <c r="AD126" i="3"/>
  <c r="AD240" i="3"/>
  <c r="AD551" i="3"/>
  <c r="AH641" i="3"/>
  <c r="AD229" i="3"/>
  <c r="AD203" i="3"/>
  <c r="AD537" i="3"/>
  <c r="AD325" i="3"/>
  <c r="AD364" i="3"/>
  <c r="AD451" i="3"/>
  <c r="AD36" i="3"/>
  <c r="AD341" i="3"/>
  <c r="AD508" i="3"/>
  <c r="AD100" i="3"/>
  <c r="AD88" i="3"/>
  <c r="AD559" i="3"/>
  <c r="AD172" i="3"/>
  <c r="AD481" i="3"/>
  <c r="AI398" i="3"/>
  <c r="AI584" i="3"/>
  <c r="AI397" i="3"/>
  <c r="AI58" i="3"/>
  <c r="AE44" i="3"/>
  <c r="E44" i="3"/>
  <c r="AD44" i="3"/>
  <c r="AE349" i="3"/>
  <c r="E349" i="3"/>
  <c r="AD349" i="3"/>
  <c r="AD475" i="3"/>
  <c r="AD216" i="3"/>
  <c r="AI218" i="3"/>
  <c r="AI437" i="3"/>
  <c r="AI580" i="3"/>
  <c r="AI554" i="3"/>
  <c r="AI216" i="3"/>
  <c r="AI383" i="3"/>
  <c r="AI176" i="3"/>
  <c r="AE86" i="3"/>
  <c r="E86" i="3"/>
  <c r="AD86" i="3"/>
  <c r="AE186" i="3"/>
  <c r="E186" i="3"/>
  <c r="AD186" i="3"/>
  <c r="AE412" i="3"/>
  <c r="E412" i="3"/>
  <c r="BT412" i="3"/>
  <c r="B412" i="3"/>
  <c r="O412" i="3"/>
  <c r="C412" i="3"/>
  <c r="W412" i="3"/>
  <c r="D412" i="3"/>
  <c r="A412" i="3"/>
  <c r="AD412" i="3"/>
  <c r="AE491" i="3"/>
  <c r="E491" i="3"/>
  <c r="AD491" i="3"/>
  <c r="AE534" i="3"/>
  <c r="E534" i="3"/>
  <c r="AD534" i="3"/>
  <c r="AE78" i="3"/>
  <c r="E78" i="3"/>
  <c r="AD78" i="3"/>
  <c r="AD398" i="3"/>
  <c r="AD114" i="3"/>
  <c r="AD562" i="3"/>
  <c r="AD85" i="3"/>
  <c r="AD53" i="3"/>
  <c r="AD408" i="3"/>
  <c r="AI28" i="3"/>
  <c r="AI185" i="3"/>
  <c r="AI162" i="3"/>
  <c r="AI523" i="3"/>
  <c r="AD359" i="3"/>
  <c r="AD321" i="3"/>
  <c r="AD93" i="3"/>
  <c r="AD29" i="3"/>
  <c r="AD43" i="3"/>
  <c r="AI435" i="3"/>
  <c r="AI489" i="3"/>
  <c r="AI118" i="3"/>
  <c r="AE265" i="3"/>
  <c r="E265" i="3"/>
  <c r="AD265" i="3"/>
  <c r="AE149" i="3"/>
  <c r="E149" i="3"/>
  <c r="AD149" i="3"/>
  <c r="AE163" i="3"/>
  <c r="E163" i="3"/>
  <c r="AD163" i="3"/>
  <c r="AD28" i="3"/>
  <c r="AD678" i="3"/>
  <c r="AD162" i="3"/>
  <c r="AD390" i="3"/>
  <c r="AI572" i="3"/>
  <c r="AI625" i="3"/>
  <c r="AD536" i="3"/>
  <c r="AD496" i="3"/>
  <c r="AD523" i="3"/>
  <c r="AI253" i="3"/>
  <c r="AI541" i="3"/>
  <c r="AI674" i="3"/>
  <c r="AH674" i="3"/>
  <c r="AD18" i="3"/>
  <c r="AD16" i="3"/>
  <c r="AE382" i="3"/>
  <c r="E382" i="3"/>
  <c r="AD382" i="3"/>
  <c r="AE610" i="3"/>
  <c r="E610" i="3"/>
  <c r="AD610" i="3"/>
  <c r="AI573" i="3"/>
  <c r="AI600" i="3"/>
  <c r="AI622" i="3"/>
  <c r="AI194" i="3"/>
  <c r="AD677" i="3"/>
  <c r="AD543" i="3"/>
  <c r="AD623" i="3"/>
  <c r="AD673" i="3"/>
  <c r="AI548" i="3"/>
  <c r="AD52" i="3"/>
  <c r="AD208" i="3"/>
  <c r="AD488" i="3"/>
  <c r="AD309" i="3"/>
  <c r="AD479" i="3"/>
  <c r="AD33" i="3"/>
  <c r="AD500" i="3"/>
  <c r="AD541" i="3"/>
  <c r="AD624" i="3"/>
  <c r="AD674" i="3"/>
  <c r="AI422" i="3"/>
  <c r="AI583" i="3"/>
  <c r="AD583" i="3"/>
  <c r="AD520" i="3"/>
  <c r="AD405" i="3"/>
  <c r="AD414" i="3"/>
  <c r="AI51" i="3"/>
  <c r="AD535" i="3"/>
  <c r="AD450" i="3"/>
  <c r="AE169" i="3"/>
  <c r="E169" i="3"/>
  <c r="BT169" i="3"/>
  <c r="B169" i="3"/>
  <c r="A169" i="3"/>
  <c r="AD169" i="3"/>
  <c r="AI80" i="3"/>
  <c r="AD112" i="3"/>
  <c r="AE565" i="3"/>
  <c r="E565" i="3"/>
  <c r="AD565" i="3"/>
  <c r="AI197" i="3"/>
  <c r="AD21" i="3"/>
  <c r="AD51" i="3"/>
  <c r="AD183" i="3"/>
  <c r="AD56" i="3"/>
  <c r="AD270" i="3"/>
  <c r="AD366" i="3"/>
  <c r="AI25" i="3"/>
  <c r="AI546" i="3"/>
  <c r="AI334" i="3"/>
  <c r="AI356" i="3"/>
  <c r="AI357" i="3"/>
  <c r="AE338" i="3"/>
  <c r="E338" i="3"/>
  <c r="BT338" i="3"/>
  <c r="B338" i="3"/>
  <c r="O338" i="3"/>
  <c r="C338" i="3"/>
  <c r="A338" i="3"/>
  <c r="AD338" i="3"/>
  <c r="AE272" i="3"/>
  <c r="E272" i="3"/>
  <c r="AD272" i="3"/>
  <c r="AI300" i="3"/>
  <c r="AD486" i="3"/>
  <c r="AI393" i="3"/>
  <c r="AI277" i="3"/>
  <c r="AI429" i="3"/>
  <c r="AD54" i="3"/>
  <c r="AD72" i="3"/>
  <c r="AD605" i="3"/>
  <c r="AD76" i="3"/>
  <c r="AD373" i="3"/>
  <c r="AD564" i="3"/>
  <c r="AD372" i="3"/>
  <c r="AD245" i="3"/>
  <c r="AD406" i="3"/>
  <c r="AI424" i="3"/>
  <c r="AI303" i="3"/>
  <c r="AI659" i="3"/>
  <c r="AH659" i="3"/>
  <c r="AD446" i="3"/>
  <c r="AI388" i="3"/>
  <c r="AI209" i="3"/>
  <c r="AD668" i="3"/>
  <c r="AD326" i="3"/>
  <c r="AD295" i="3"/>
  <c r="AI545" i="3"/>
  <c r="AD657" i="3"/>
  <c r="AI615" i="3"/>
  <c r="AI122" i="3"/>
  <c r="AI348" i="3"/>
  <c r="AE532" i="3"/>
  <c r="E532" i="3"/>
  <c r="AD532" i="3"/>
  <c r="AD209" i="3"/>
  <c r="AD665" i="3"/>
  <c r="AE148" i="3"/>
  <c r="E148" i="3"/>
  <c r="AD148" i="3"/>
  <c r="AE495" i="3"/>
  <c r="E495" i="3"/>
  <c r="AD495" i="3"/>
  <c r="AD552" i="3"/>
  <c r="AD506" i="3"/>
  <c r="AI379" i="3"/>
  <c r="AD68" i="3"/>
  <c r="AD660" i="3"/>
  <c r="AD127" i="3"/>
  <c r="AI448" i="3"/>
  <c r="AI261" i="3"/>
  <c r="AI189" i="3"/>
  <c r="AI456" i="3"/>
  <c r="AI652" i="3"/>
  <c r="AH652" i="3"/>
  <c r="AI340" i="3"/>
  <c r="AI413" i="3"/>
  <c r="AD555" i="3"/>
  <c r="AD66" i="3"/>
  <c r="AD307" i="3"/>
  <c r="AD628" i="3"/>
  <c r="AD434" i="3"/>
  <c r="AD476" i="3"/>
  <c r="AD232" i="3"/>
  <c r="AD242" i="3"/>
  <c r="AD369" i="3"/>
  <c r="AD298" i="3"/>
  <c r="AD540" i="3"/>
  <c r="AD195" i="3"/>
  <c r="AD236" i="3"/>
  <c r="AD351" i="3"/>
  <c r="AD69" i="3"/>
  <c r="AD25" i="3"/>
  <c r="AD483" i="3"/>
  <c r="AD9" i="3"/>
  <c r="AD40" i="3"/>
  <c r="AD157" i="3"/>
  <c r="AD22" i="3"/>
  <c r="AD26" i="3"/>
  <c r="AD79" i="3"/>
  <c r="AD90" i="3"/>
  <c r="AD444" i="3"/>
  <c r="AD174" i="3"/>
  <c r="AD539" i="3"/>
  <c r="AD182" i="3"/>
  <c r="AD59" i="3"/>
  <c r="AD137" i="3"/>
  <c r="AD574" i="3"/>
  <c r="AD653" i="3"/>
  <c r="AD651" i="3"/>
  <c r="AD448" i="3"/>
  <c r="AD273" i="3"/>
  <c r="AD456" i="3"/>
  <c r="AD649" i="3"/>
  <c r="AI576" i="3"/>
  <c r="AD645" i="3"/>
  <c r="AI551" i="3"/>
  <c r="AI455" i="3"/>
  <c r="AI582" i="3"/>
  <c r="AI524" i="3"/>
  <c r="AD322" i="3"/>
  <c r="AD281" i="3"/>
  <c r="AD517" i="3"/>
  <c r="AD460" i="3"/>
  <c r="AD109" i="3"/>
  <c r="AD410" i="3"/>
  <c r="AD332" i="3"/>
  <c r="AD143" i="3"/>
  <c r="AD615" i="3"/>
  <c r="AD264" i="3"/>
  <c r="AD348" i="3"/>
  <c r="AD576" i="3"/>
  <c r="AD421" i="3"/>
  <c r="AD428" i="3"/>
  <c r="AE426" i="3"/>
  <c r="E426" i="3"/>
  <c r="BT426" i="3"/>
  <c r="B426" i="3"/>
  <c r="A426" i="3"/>
  <c r="AD426" i="3"/>
  <c r="AI599" i="3"/>
  <c r="AE187" i="3"/>
  <c r="E187" i="3"/>
  <c r="BT187" i="3"/>
  <c r="B187" i="3"/>
  <c r="W187" i="3"/>
  <c r="D187" i="3"/>
  <c r="A187" i="3"/>
  <c r="AD187" i="3"/>
  <c r="AI547" i="3"/>
  <c r="AE477" i="3"/>
  <c r="E477" i="3"/>
  <c r="AD477" i="3"/>
  <c r="AI569" i="3"/>
  <c r="AE602" i="3"/>
  <c r="E602" i="3"/>
  <c r="AD602" i="3"/>
  <c r="AI401" i="3"/>
  <c r="AD386" i="3"/>
  <c r="AD207" i="3"/>
  <c r="AD472" i="3"/>
  <c r="AD46" i="3"/>
  <c r="AD165" i="3"/>
  <c r="AD533" i="3"/>
  <c r="AD558" i="3"/>
  <c r="AH642" i="3"/>
  <c r="AD350" i="3"/>
  <c r="AD167" i="3"/>
  <c r="AD569" i="3"/>
  <c r="AD299" i="3"/>
  <c r="AD192" i="3"/>
  <c r="AD637" i="3"/>
  <c r="AD471" i="3"/>
  <c r="AD436" i="3"/>
  <c r="AD419" i="3"/>
  <c r="AD514" i="3"/>
  <c r="AD455" i="3"/>
  <c r="AD257" i="3"/>
  <c r="AD570" i="3"/>
  <c r="AH655" i="3"/>
  <c r="AD590" i="3"/>
  <c r="AD567" i="3"/>
  <c r="AI57" i="3"/>
  <c r="AI596" i="3"/>
  <c r="AI160" i="3"/>
  <c r="AI161" i="3"/>
  <c r="AI359" i="3"/>
  <c r="AI93" i="3"/>
  <c r="AI43" i="3"/>
  <c r="AI324" i="3"/>
  <c r="AI417" i="3"/>
  <c r="AI590" i="3"/>
  <c r="AI475" i="3"/>
  <c r="AI15" i="3"/>
  <c r="AI304" i="3"/>
  <c r="AD554" i="3"/>
  <c r="AD679" i="3"/>
  <c r="AD158" i="3"/>
  <c r="AI536" i="3"/>
  <c r="AI67" i="3"/>
  <c r="AI205" i="3"/>
  <c r="AI55" i="3"/>
  <c r="AI501" i="3"/>
  <c r="AD218" i="3"/>
  <c r="AD262" i="3"/>
  <c r="AD437" i="3"/>
  <c r="AD584" i="3"/>
  <c r="AD256" i="3"/>
  <c r="AE74" i="3"/>
  <c r="E74" i="3"/>
  <c r="AD74" i="3"/>
  <c r="AE287" i="3"/>
  <c r="E287" i="3"/>
  <c r="AD287" i="3"/>
  <c r="AE560" i="3"/>
  <c r="E560" i="3"/>
  <c r="AD560" i="3"/>
  <c r="AE289" i="3"/>
  <c r="E289" i="3"/>
  <c r="AD289" i="3"/>
  <c r="AD10" i="3"/>
  <c r="AD147" i="3"/>
  <c r="AI92" i="3"/>
  <c r="AH677" i="3"/>
  <c r="AI677" i="3"/>
  <c r="AI623" i="3"/>
  <c r="AD67" i="3"/>
  <c r="AD142" i="3"/>
  <c r="AI297" i="3"/>
  <c r="AI360" i="3"/>
  <c r="AD201" i="3"/>
  <c r="AI108" i="3"/>
  <c r="AE317" i="3"/>
  <c r="E317" i="3"/>
  <c r="AD317" i="3"/>
  <c r="AE586" i="3"/>
  <c r="E586" i="3"/>
  <c r="AD586" i="3"/>
  <c r="AE494" i="3"/>
  <c r="E494" i="3"/>
  <c r="BT494" i="3"/>
  <c r="B494" i="3"/>
  <c r="O494" i="3"/>
  <c r="C494" i="3"/>
  <c r="A494" i="3"/>
  <c r="AD494" i="3"/>
  <c r="AE557" i="3"/>
  <c r="E557" i="3"/>
  <c r="AD557" i="3"/>
  <c r="AE151" i="3"/>
  <c r="E151" i="3"/>
  <c r="BT151" i="3"/>
  <c r="B151" i="3"/>
  <c r="A151" i="3"/>
  <c r="AD151" i="3"/>
  <c r="AD283" i="3"/>
  <c r="AD108" i="3"/>
  <c r="AI42" i="3"/>
  <c r="AI327" i="3"/>
  <c r="AD542" i="3"/>
  <c r="AD423" i="3"/>
  <c r="AD329" i="3"/>
  <c r="AD433" i="3"/>
  <c r="AI425" i="3"/>
  <c r="AI275" i="3"/>
  <c r="AI561" i="3"/>
  <c r="AI352" i="3"/>
  <c r="AI73" i="3"/>
  <c r="AI577" i="3"/>
  <c r="AI115" i="3"/>
  <c r="AI405" i="3"/>
  <c r="AD507" i="3"/>
  <c r="AD164" i="3"/>
  <c r="AD73" i="3"/>
  <c r="AD284" i="3"/>
  <c r="AD125" i="3"/>
  <c r="AD544" i="3"/>
  <c r="AD415" i="3"/>
  <c r="AD275" i="3"/>
  <c r="AD111" i="3"/>
  <c r="AD115" i="3"/>
  <c r="AD327" i="3"/>
  <c r="AI552" i="3"/>
  <c r="AD454" i="3"/>
  <c r="AE313" i="3"/>
  <c r="E313" i="3"/>
  <c r="AD313" i="3"/>
  <c r="AI506" i="3"/>
  <c r="AD13" i="3"/>
  <c r="AE99" i="3"/>
  <c r="E99" i="3"/>
  <c r="AD99" i="3"/>
  <c r="AD80" i="3"/>
  <c r="AD136" i="3"/>
  <c r="AI63" i="3"/>
  <c r="AI231" i="3"/>
  <c r="AD102" i="3"/>
  <c r="AD70" i="3"/>
  <c r="AI210" i="3"/>
  <c r="AI292" i="3"/>
  <c r="AD357" i="3"/>
  <c r="AE357" i="3"/>
  <c r="E357" i="3"/>
  <c r="AI338" i="3"/>
  <c r="AE427" i="3"/>
  <c r="E427" i="3"/>
  <c r="BT427" i="3"/>
  <c r="B427" i="3"/>
  <c r="A427" i="3"/>
  <c r="AD427" i="3"/>
  <c r="AI272" i="3"/>
  <c r="AD12" i="3"/>
  <c r="AI564" i="3"/>
  <c r="AD429" i="3"/>
  <c r="AE429" i="3"/>
  <c r="E429" i="3"/>
  <c r="AD356" i="3"/>
  <c r="AD31" i="3"/>
  <c r="AD380" i="3"/>
  <c r="AD77" i="3"/>
  <c r="AD529" i="3"/>
  <c r="AD215" i="3"/>
  <c r="AD621" i="3"/>
  <c r="AD353" i="3"/>
  <c r="AD609" i="3"/>
  <c r="AI248" i="3"/>
  <c r="AI664" i="3"/>
  <c r="AH664" i="3"/>
  <c r="AI556" i="3"/>
  <c r="AD424" i="3"/>
  <c r="AD663" i="3"/>
  <c r="AD377" i="3"/>
  <c r="AI306" i="3"/>
  <c r="AD278" i="3"/>
  <c r="AI175" i="3"/>
  <c r="AD407" i="3"/>
  <c r="AE388" i="3"/>
  <c r="E388" i="3"/>
  <c r="AD388" i="3"/>
  <c r="AI71" i="3"/>
  <c r="AD515" i="3"/>
  <c r="AD190" i="3"/>
  <c r="AI531" i="3"/>
  <c r="AI323" i="3"/>
  <c r="AI614" i="3"/>
  <c r="AD138" i="3"/>
  <c r="AD666" i="3"/>
  <c r="AD545" i="3"/>
  <c r="AD175" i="3"/>
  <c r="AI407" i="3"/>
  <c r="AE379" i="3"/>
  <c r="E379" i="3"/>
  <c r="AD379" i="3"/>
  <c r="AD131" i="3"/>
  <c r="AI657" i="3"/>
  <c r="AH657" i="3"/>
  <c r="AI604" i="3"/>
  <c r="AI190" i="3"/>
  <c r="AI421" i="3"/>
  <c r="AD213" i="3"/>
  <c r="AD75" i="3"/>
  <c r="AD608" i="3"/>
  <c r="AD607" i="3"/>
  <c r="AD409" i="3"/>
  <c r="AD202" i="3"/>
  <c r="AD468" i="3"/>
  <c r="AD105" i="3"/>
  <c r="AD527" i="3"/>
  <c r="AD63" i="3"/>
  <c r="AD403" i="3"/>
  <c r="AD47" i="3"/>
  <c r="AD585" i="3"/>
  <c r="AD579" i="3"/>
  <c r="AD276" i="3"/>
  <c r="AD210" i="3"/>
  <c r="AD466" i="3"/>
  <c r="AD346" i="3"/>
  <c r="AD113" i="3"/>
  <c r="AD505" i="3"/>
  <c r="AD274" i="3"/>
  <c r="AD130" i="3"/>
  <c r="AD152" i="3"/>
  <c r="AD82" i="3"/>
  <c r="AD19" i="3"/>
  <c r="AD617" i="3"/>
  <c r="AD671" i="3"/>
  <c r="AD464" i="3"/>
  <c r="AD48" i="3"/>
  <c r="AD323" i="3"/>
  <c r="AD493" i="3"/>
  <c r="AI431" i="3"/>
  <c r="AD279" i="3"/>
  <c r="AD652" i="3"/>
  <c r="AI508" i="3"/>
  <c r="AI570" i="3"/>
  <c r="AI603" i="3"/>
  <c r="AI318" i="3"/>
  <c r="AI88" i="3"/>
  <c r="AI196" i="3"/>
  <c r="AI559" i="3"/>
  <c r="AI128" i="3"/>
  <c r="AI172" i="3"/>
  <c r="AI119" i="3"/>
  <c r="AI481" i="3"/>
  <c r="AI512" i="3"/>
  <c r="AD376" i="3"/>
  <c r="AD511" i="3"/>
  <c r="AH647" i="3"/>
  <c r="AI647" i="3"/>
  <c r="AD255" i="3"/>
  <c r="AE255" i="3"/>
  <c r="E255" i="3"/>
  <c r="AD538" i="3"/>
  <c r="AE644" i="3"/>
  <c r="E644" i="3"/>
  <c r="AD644" i="3"/>
  <c r="AI246" i="3"/>
  <c r="AD642" i="3"/>
  <c r="AD441" i="3"/>
  <c r="AI350" i="3"/>
  <c r="AD485" i="3"/>
  <c r="AE641" i="3"/>
  <c r="E641" i="3"/>
  <c r="AD641" i="3"/>
  <c r="AI639" i="3"/>
  <c r="AH639" i="3"/>
  <c r="AD156" i="3"/>
  <c r="AE211" i="3"/>
  <c r="E211" i="3"/>
  <c r="AD211" i="3"/>
  <c r="AI619" i="3"/>
  <c r="AD342" i="3"/>
  <c r="AI331" i="3"/>
  <c r="AI27" i="3"/>
  <c r="AI134" i="3"/>
  <c r="AI550" i="3"/>
  <c r="AI626" i="3"/>
  <c r="AI400" i="3"/>
  <c r="AI591" i="3"/>
  <c r="AH643" i="3"/>
  <c r="AD639" i="3"/>
  <c r="AD638" i="3"/>
  <c r="AD331" i="3"/>
  <c r="AD27" i="3"/>
  <c r="AD134" i="3"/>
  <c r="AD550" i="3"/>
  <c r="AD626" i="3"/>
  <c r="AD400" i="3"/>
  <c r="AD591" i="3"/>
  <c r="AD268" i="3"/>
  <c r="AD87" i="3"/>
  <c r="AD401" i="3"/>
  <c r="AD129" i="3"/>
  <c r="AD463" i="3"/>
  <c r="AD184" i="3"/>
  <c r="AD588" i="3"/>
  <c r="AD582" i="3"/>
  <c r="AD627" i="3"/>
  <c r="AD603" i="3"/>
  <c r="AD196" i="3"/>
  <c r="AD128" i="3"/>
  <c r="AD119" i="3"/>
  <c r="AH656" i="3"/>
  <c r="AI201" i="3"/>
  <c r="AI150" i="3"/>
  <c r="AI81" i="3"/>
  <c r="AI139" i="3"/>
  <c r="AD397" i="3"/>
  <c r="AD383" i="3"/>
  <c r="AD58" i="3"/>
  <c r="AD176" i="3"/>
  <c r="AI18" i="3"/>
  <c r="AI319" i="3"/>
  <c r="AI315" i="3"/>
  <c r="AE39" i="3"/>
  <c r="E39" i="3"/>
  <c r="AD39" i="3"/>
  <c r="AE37" i="3"/>
  <c r="E37" i="3"/>
  <c r="AD37" i="3"/>
  <c r="AE345" i="3"/>
  <c r="E345" i="3"/>
  <c r="AD345" i="3"/>
  <c r="AD170" i="3"/>
  <c r="AD501" i="3"/>
  <c r="AD435" i="3"/>
  <c r="AD188" i="3"/>
  <c r="AD439" i="3"/>
  <c r="AI135" i="3"/>
  <c r="AH676" i="3"/>
  <c r="AI676" i="3"/>
  <c r="AI504" i="3"/>
  <c r="AD205" i="3"/>
  <c r="AI226" i="3"/>
  <c r="AI500" i="3"/>
  <c r="AI624" i="3"/>
  <c r="AD81" i="3"/>
  <c r="AD315" i="3"/>
  <c r="AI283" i="3"/>
  <c r="AE153" i="3"/>
  <c r="E153" i="3"/>
  <c r="BT153" i="3"/>
  <c r="B153" i="3"/>
  <c r="O153" i="3"/>
  <c r="C153" i="3"/>
  <c r="A153" i="3"/>
  <c r="AD153" i="3"/>
  <c r="AI542" i="3"/>
  <c r="AI423" i="3"/>
  <c r="AI329" i="3"/>
  <c r="AI433" i="3"/>
  <c r="AD572" i="3"/>
  <c r="AD676" i="3"/>
  <c r="AD625" i="3"/>
  <c r="AD504" i="3"/>
  <c r="AD226" i="3"/>
  <c r="AD253" i="3"/>
  <c r="AD280" i="3"/>
  <c r="AD378" i="3"/>
  <c r="AD598" i="3"/>
  <c r="AD312" i="3"/>
  <c r="AD38" i="3"/>
  <c r="AI450" i="3"/>
  <c r="AD297" i="3"/>
  <c r="AD484" i="3"/>
  <c r="AD360" i="3"/>
  <c r="AD522" i="3"/>
  <c r="AD106" i="3"/>
  <c r="AI385" i="3"/>
  <c r="AI544" i="3"/>
  <c r="AI200" i="3"/>
  <c r="AI632" i="3"/>
  <c r="AD385" i="3"/>
  <c r="AD422" i="3"/>
  <c r="AD14" i="3"/>
  <c r="AI125" i="3"/>
  <c r="AD577" i="3"/>
  <c r="AD206" i="3"/>
  <c r="AI284" i="3"/>
  <c r="AD418" i="3"/>
  <c r="AE670" i="3"/>
  <c r="E670" i="3"/>
  <c r="AD670" i="3"/>
  <c r="AI178" i="3"/>
  <c r="AD452" i="3"/>
  <c r="AE97" i="3"/>
  <c r="E97" i="3"/>
  <c r="AD97" i="3"/>
  <c r="AI458" i="3"/>
  <c r="AD381" i="3"/>
  <c r="AD370" i="3"/>
  <c r="AI363" i="3"/>
  <c r="AD96" i="3"/>
  <c r="AD238" i="3"/>
  <c r="AD204" i="3"/>
  <c r="AD91" i="3"/>
  <c r="AI138" i="3"/>
  <c r="AI61" i="3"/>
  <c r="AI370" i="3"/>
  <c r="AD363" i="3"/>
  <c r="AI89" i="3"/>
  <c r="AI453" i="3"/>
  <c r="AI427" i="3"/>
  <c r="AE432" i="3"/>
  <c r="E432" i="3"/>
  <c r="AD432" i="3"/>
  <c r="AD35" i="3"/>
  <c r="AD365" i="3"/>
  <c r="AI166" i="3"/>
  <c r="AD221" i="3"/>
  <c r="AD334" i="3"/>
  <c r="AD116" i="3"/>
  <c r="AD395" i="3"/>
  <c r="AD587" i="3"/>
  <c r="AD217" i="3"/>
  <c r="AD393" i="3"/>
  <c r="AD166" i="3"/>
  <c r="AD277" i="3"/>
  <c r="AD101" i="3"/>
  <c r="AD103" i="3"/>
  <c r="AD41" i="3"/>
  <c r="AD168" i="3"/>
  <c r="AD430" i="3"/>
  <c r="AD394" i="3"/>
  <c r="AI666" i="3"/>
  <c r="AH666" i="3"/>
  <c r="AI662" i="3"/>
  <c r="AH662" i="3"/>
  <c r="AI180" i="3"/>
  <c r="AE361" i="3"/>
  <c r="E361" i="3"/>
  <c r="AD361" i="3"/>
  <c r="AD667" i="3"/>
  <c r="AD659" i="3"/>
  <c r="AD526" i="3"/>
  <c r="AD655" i="3"/>
  <c r="AD521" i="3"/>
  <c r="AI143" i="3"/>
  <c r="AE71" i="3"/>
  <c r="E71" i="3"/>
  <c r="BT71" i="3"/>
  <c r="B71" i="3"/>
  <c r="A71" i="3"/>
  <c r="AD71" i="3"/>
  <c r="AD478" i="3"/>
  <c r="AD219" i="3"/>
  <c r="AI665" i="3"/>
  <c r="AH665" i="3"/>
  <c r="AD375" i="3"/>
  <c r="AD620" i="3"/>
  <c r="AD658" i="3"/>
  <c r="AD616" i="3"/>
  <c r="AI376" i="3"/>
  <c r="AI563" i="3"/>
  <c r="AI241" i="3"/>
  <c r="AD141" i="3"/>
  <c r="AD368" i="3"/>
  <c r="AD662" i="3"/>
  <c r="AI278" i="3"/>
  <c r="AI629" i="3"/>
  <c r="AI443" i="3"/>
  <c r="AD447" i="3"/>
  <c r="AD285" i="3"/>
  <c r="AI502" i="3"/>
  <c r="AD248" i="3"/>
  <c r="AD664" i="3"/>
  <c r="AD595" i="3"/>
  <c r="AD581" i="3"/>
  <c r="AI515" i="3"/>
  <c r="AD230" i="3"/>
  <c r="AI235" i="3"/>
  <c r="AI404" i="3"/>
  <c r="AI66" i="3"/>
  <c r="AI608" i="3"/>
  <c r="AI510" i="3"/>
  <c r="AH649" i="3"/>
  <c r="AI649" i="3"/>
  <c r="AD132" i="3"/>
  <c r="AD235" i="3"/>
  <c r="AD354" i="3"/>
  <c r="AD510" i="3"/>
  <c r="AD647" i="3"/>
  <c r="AD413" i="3"/>
  <c r="AI518" i="3"/>
  <c r="AD336" i="3"/>
  <c r="AD469" i="3"/>
  <c r="AD266" i="3"/>
  <c r="AD355" i="3"/>
  <c r="AD335" i="3"/>
  <c r="AD654" i="3"/>
  <c r="AD146" i="3"/>
  <c r="AD231" i="3"/>
  <c r="AD613" i="3"/>
  <c r="AD94" i="3"/>
  <c r="AD499" i="3"/>
  <c r="AD669" i="3"/>
  <c r="AD225" i="3"/>
  <c r="AD320" i="3"/>
  <c r="AD24" i="3"/>
  <c r="AD420" i="3"/>
  <c r="AD155" i="3"/>
  <c r="AD291" i="3"/>
  <c r="AD123" i="3"/>
  <c r="AD60" i="3"/>
  <c r="AD467" i="3"/>
  <c r="AD391" i="3"/>
  <c r="AD445" i="3"/>
  <c r="AD553" i="3"/>
  <c r="AD449" i="3"/>
  <c r="AD629" i="3"/>
  <c r="AD530" i="3"/>
  <c r="AD490" i="3"/>
  <c r="AD396" i="3"/>
  <c r="AD648" i="3"/>
  <c r="AI428" i="3"/>
  <c r="AD443" i="3"/>
  <c r="AD261" i="3"/>
  <c r="AD592" i="3"/>
  <c r="AD340" i="3"/>
  <c r="AD387" i="3"/>
  <c r="AD193" i="3"/>
  <c r="AD339" i="3"/>
  <c r="AI296" i="3"/>
  <c r="AI482" i="3"/>
  <c r="AI167" i="3"/>
  <c r="AI638" i="3"/>
  <c r="AH638" i="3"/>
  <c r="AD611" i="3"/>
  <c r="AD145" i="3"/>
  <c r="AD124" i="3"/>
  <c r="AD269" i="3"/>
  <c r="AD107" i="3"/>
  <c r="AD549" i="3"/>
  <c r="AD110" i="3"/>
  <c r="AD636" i="3"/>
  <c r="AD604" i="3"/>
  <c r="AD461" i="3"/>
  <c r="AD122" i="3"/>
  <c r="AD305" i="3"/>
  <c r="AD431" i="3"/>
  <c r="AD282" i="3"/>
  <c r="AI257" i="3"/>
  <c r="AD30" i="3"/>
  <c r="AE519" i="3"/>
  <c r="E519" i="3"/>
  <c r="BT519" i="3"/>
  <c r="B519" i="3"/>
  <c r="A519" i="3"/>
  <c r="AD519" i="3"/>
  <c r="AI627" i="3"/>
  <c r="AD566" i="3"/>
  <c r="AE606" i="3"/>
  <c r="E606" i="3"/>
  <c r="AD606" i="3"/>
  <c r="AI640" i="3"/>
  <c r="AH640" i="3"/>
  <c r="AD258" i="3"/>
  <c r="AE222" i="3"/>
  <c r="E222" i="3"/>
  <c r="AD222" i="3"/>
  <c r="AI100" i="3"/>
  <c r="AD224" i="3"/>
  <c r="AE233" i="3"/>
  <c r="E233" i="3"/>
  <c r="AD233" i="3"/>
  <c r="AD333" i="3"/>
  <c r="AD337" i="3"/>
  <c r="AD243" i="3"/>
  <c r="AD525" i="3"/>
  <c r="AD237" i="3"/>
  <c r="AD416" i="3"/>
  <c r="AI341" i="3"/>
  <c r="AD296" i="3"/>
  <c r="AD619" i="3"/>
  <c r="AD599" i="3"/>
  <c r="AD465" i="3"/>
  <c r="AD497" i="3"/>
  <c r="AD310" i="3"/>
  <c r="AD11" i="3"/>
  <c r="AD402" i="3"/>
  <c r="AD524" i="3"/>
  <c r="AD330" i="3"/>
  <c r="AD640" i="3"/>
  <c r="AD318" i="3"/>
  <c r="AH636" i="3"/>
  <c r="AH661" i="3"/>
  <c r="AA337" i="3"/>
  <c r="V43" i="3"/>
  <c r="V249" i="3"/>
  <c r="V160" i="3"/>
  <c r="V268" i="3"/>
  <c r="V384" i="3"/>
  <c r="V32" i="3"/>
  <c r="V653" i="3"/>
  <c r="V594" i="3"/>
  <c r="V114" i="3"/>
  <c r="V615" i="3"/>
  <c r="W533" i="3"/>
  <c r="D533" i="3"/>
  <c r="V58" i="3"/>
  <c r="V29" i="3"/>
  <c r="V554" i="3"/>
  <c r="V304" i="3"/>
  <c r="W619" i="3"/>
  <c r="D619" i="3"/>
  <c r="W364" i="3"/>
  <c r="D364" i="3"/>
  <c r="W36" i="3"/>
  <c r="D36" i="3"/>
  <c r="W471" i="3"/>
  <c r="D471" i="3"/>
  <c r="W436" i="3"/>
  <c r="D436" i="3"/>
  <c r="W192" i="3"/>
  <c r="D192" i="3"/>
  <c r="BT192" i="3"/>
  <c r="B192" i="3"/>
  <c r="A192" i="3"/>
  <c r="W638" i="3"/>
  <c r="D638" i="3"/>
  <c r="BT638" i="3"/>
  <c r="B638" i="3"/>
  <c r="A638" i="3"/>
  <c r="W167" i="3"/>
  <c r="D167" i="3"/>
  <c r="BT167" i="3"/>
  <c r="B167" i="3"/>
  <c r="A167" i="3"/>
  <c r="W482" i="3"/>
  <c r="D482" i="3"/>
  <c r="W296" i="3"/>
  <c r="D296" i="3"/>
  <c r="W330" i="3"/>
  <c r="D330" i="3"/>
  <c r="W650" i="3"/>
  <c r="D650" i="3"/>
  <c r="BT650" i="3"/>
  <c r="B650" i="3"/>
  <c r="O650" i="3"/>
  <c r="C650" i="3"/>
  <c r="A650" i="3"/>
  <c r="W662" i="3"/>
  <c r="D662" i="3"/>
  <c r="W366" i="3"/>
  <c r="D366" i="3"/>
  <c r="W669" i="3"/>
  <c r="D669" i="3"/>
  <c r="BT669" i="3"/>
  <c r="B669" i="3"/>
  <c r="A669" i="3"/>
  <c r="W290" i="3"/>
  <c r="D290" i="3"/>
  <c r="BT290" i="3"/>
  <c r="B290" i="3"/>
  <c r="A290" i="3"/>
  <c r="W394" i="3"/>
  <c r="D394" i="3"/>
  <c r="W357" i="3"/>
  <c r="D357" i="3"/>
  <c r="W208" i="3"/>
  <c r="D208" i="3"/>
  <c r="W188" i="3"/>
  <c r="D188" i="3"/>
  <c r="BT188" i="3"/>
  <c r="B188" i="3"/>
  <c r="A188" i="3"/>
  <c r="W147" i="3"/>
  <c r="D147" i="3"/>
  <c r="W607" i="3"/>
  <c r="D607" i="3"/>
  <c r="BT607" i="3"/>
  <c r="B607" i="3"/>
  <c r="A607" i="3"/>
  <c r="W240" i="3"/>
  <c r="D240" i="3"/>
  <c r="W643" i="3"/>
  <c r="D643" i="3"/>
  <c r="BT643" i="3"/>
  <c r="B643" i="3"/>
  <c r="A643" i="3"/>
  <c r="W594" i="3"/>
  <c r="D594" i="3"/>
  <c r="W343" i="3"/>
  <c r="D343" i="3"/>
  <c r="BT343" i="3"/>
  <c r="B343" i="3"/>
  <c r="A343" i="3"/>
  <c r="W611" i="3"/>
  <c r="D611" i="3"/>
  <c r="W145" i="3"/>
  <c r="D145" i="3"/>
  <c r="AA437" i="3"/>
  <c r="AA259" i="3"/>
  <c r="AA20" i="3"/>
  <c r="AA480" i="3"/>
  <c r="AA321" i="3"/>
  <c r="AA29" i="3"/>
  <c r="W314" i="3"/>
  <c r="D314" i="3"/>
  <c r="V314" i="3"/>
  <c r="W254" i="3"/>
  <c r="D254" i="3"/>
  <c r="V254" i="3"/>
  <c r="W491" i="3"/>
  <c r="D491" i="3"/>
  <c r="V491" i="3"/>
  <c r="AA15" i="3"/>
  <c r="AA304" i="3"/>
  <c r="AA398" i="3"/>
  <c r="V590" i="3"/>
  <c r="AA580" i="3"/>
  <c r="AA554" i="3"/>
  <c r="AA216" i="3"/>
  <c r="AA383" i="3"/>
  <c r="AA176" i="3"/>
  <c r="W86" i="3"/>
  <c r="D86" i="3"/>
  <c r="BT86" i="3"/>
  <c r="B86" i="3"/>
  <c r="O86" i="3"/>
  <c r="C86" i="3"/>
  <c r="A86" i="3"/>
  <c r="V86" i="3"/>
  <c r="V412" i="3"/>
  <c r="AA475" i="3"/>
  <c r="W399" i="3"/>
  <c r="D399" i="3"/>
  <c r="V399" i="3"/>
  <c r="W83" i="3"/>
  <c r="D83" i="3"/>
  <c r="BT83" i="3"/>
  <c r="B83" i="3"/>
  <c r="O83" i="3"/>
  <c r="C83" i="3"/>
  <c r="A83" i="3"/>
  <c r="V83" i="3"/>
  <c r="V216" i="3"/>
  <c r="V584" i="3"/>
  <c r="V50" i="3"/>
  <c r="V580" i="3"/>
  <c r="V256" i="3"/>
  <c r="AA435" i="3"/>
  <c r="AA489" i="3"/>
  <c r="AA118" i="3"/>
  <c r="V121" i="3"/>
  <c r="V475" i="3"/>
  <c r="V437" i="3"/>
  <c r="V408" i="3"/>
  <c r="W201" i="3"/>
  <c r="D201" i="3"/>
  <c r="V201" i="3"/>
  <c r="AA39" i="3"/>
  <c r="W185" i="3"/>
  <c r="D185" i="3"/>
  <c r="V185" i="3"/>
  <c r="AA287" i="3"/>
  <c r="AA65" i="3"/>
  <c r="AA560" i="3"/>
  <c r="AA509" i="3"/>
  <c r="V265" i="3"/>
  <c r="V319" i="3"/>
  <c r="V16" i="3"/>
  <c r="V18" i="3"/>
  <c r="V560" i="3"/>
  <c r="V439" i="3"/>
  <c r="V74" i="3"/>
  <c r="V345" i="3"/>
  <c r="V118" i="3"/>
  <c r="V501" i="3"/>
  <c r="AA390" i="3"/>
  <c r="AA542" i="3"/>
  <c r="AA329" i="3"/>
  <c r="AA539" i="3"/>
  <c r="W135" i="3"/>
  <c r="D135" i="3"/>
  <c r="V135" i="3"/>
  <c r="W572" i="3"/>
  <c r="D572" i="3"/>
  <c r="V572" i="3"/>
  <c r="W676" i="3"/>
  <c r="D676" i="3"/>
  <c r="BT676" i="3"/>
  <c r="B676" i="3"/>
  <c r="A676" i="3"/>
  <c r="V676" i="3"/>
  <c r="W625" i="3"/>
  <c r="D625" i="3"/>
  <c r="V625" i="3"/>
  <c r="W504" i="3"/>
  <c r="D504" i="3"/>
  <c r="BT504" i="3"/>
  <c r="B504" i="3"/>
  <c r="A504" i="3"/>
  <c r="V504" i="3"/>
  <c r="V382" i="3"/>
  <c r="V542" i="3"/>
  <c r="V108" i="3"/>
  <c r="AA425" i="3"/>
  <c r="AA561" i="3"/>
  <c r="AA73" i="3"/>
  <c r="V672" i="3"/>
  <c r="W577" i="3"/>
  <c r="D577" i="3"/>
  <c r="V577" i="3"/>
  <c r="V140" i="3"/>
  <c r="V553" i="3"/>
  <c r="AA151" i="3"/>
  <c r="AA378" i="3"/>
  <c r="W462" i="3"/>
  <c r="D462" i="3"/>
  <c r="V462" i="3"/>
  <c r="AA312" i="3"/>
  <c r="W327" i="3"/>
  <c r="D327" i="3"/>
  <c r="V327" i="3"/>
  <c r="AA111" i="3"/>
  <c r="V617" i="3"/>
  <c r="W617" i="3"/>
  <c r="D617" i="3"/>
  <c r="V250" i="3"/>
  <c r="V488" i="3"/>
  <c r="V164" i="3"/>
  <c r="V535" i="3"/>
  <c r="V414" i="3"/>
  <c r="V425" i="3"/>
  <c r="V422" i="3"/>
  <c r="AA34" i="3"/>
  <c r="AA96" i="3"/>
  <c r="AA204" i="3"/>
  <c r="AA334" i="3"/>
  <c r="AA356" i="3"/>
  <c r="V33" i="3"/>
  <c r="V450" i="3"/>
  <c r="AA552" i="3"/>
  <c r="AA447" i="3"/>
  <c r="AA506" i="3"/>
  <c r="AA285" i="3"/>
  <c r="AA381" i="3"/>
  <c r="AA159" i="3"/>
  <c r="AA49" i="3"/>
  <c r="AA293" i="3"/>
  <c r="AA338" i="3"/>
  <c r="AA220" i="3"/>
  <c r="AA91" i="3"/>
  <c r="AA136" i="3"/>
  <c r="V111" i="3"/>
  <c r="AA313" i="3"/>
  <c r="AA99" i="3"/>
  <c r="AA24" i="3"/>
  <c r="AA442" i="3"/>
  <c r="AA427" i="3"/>
  <c r="V552" i="3"/>
  <c r="V60" i="3"/>
  <c r="V9" i="3"/>
  <c r="V241" i="3"/>
  <c r="V210" i="3"/>
  <c r="V223" i="3"/>
  <c r="V99" i="3"/>
  <c r="V159" i="3"/>
  <c r="V101" i="3"/>
  <c r="V204" i="3"/>
  <c r="V221" i="3"/>
  <c r="V91" i="3"/>
  <c r="AA292" i="3"/>
  <c r="V80" i="3"/>
  <c r="V90" i="3"/>
  <c r="V133" i="3"/>
  <c r="V234" i="3"/>
  <c r="V70" i="3"/>
  <c r="V267" i="3"/>
  <c r="V271" i="3"/>
  <c r="V180" i="3"/>
  <c r="AA384" i="3"/>
  <c r="AA245" i="3"/>
  <c r="AA568" i="3"/>
  <c r="AA260" i="3"/>
  <c r="AA358" i="3"/>
  <c r="AA219" i="3"/>
  <c r="AA295" i="3"/>
  <c r="V34" i="3"/>
  <c r="V97" i="3"/>
  <c r="V238" i="3"/>
  <c r="V89" i="3"/>
  <c r="AA63" i="3"/>
  <c r="W62" i="3"/>
  <c r="D62" i="3"/>
  <c r="V62" i="3"/>
  <c r="W8" i="3"/>
  <c r="D8" i="3"/>
  <c r="V8" i="3"/>
  <c r="W395" i="3"/>
  <c r="D395" i="3"/>
  <c r="V395" i="3"/>
  <c r="W529" i="3"/>
  <c r="D529" i="3"/>
  <c r="V529" i="3"/>
  <c r="W621" i="3"/>
  <c r="D621" i="3"/>
  <c r="V621" i="3"/>
  <c r="W236" i="3"/>
  <c r="D236" i="3"/>
  <c r="BT236" i="3"/>
  <c r="B236" i="3"/>
  <c r="A236" i="3"/>
  <c r="V236" i="3"/>
  <c r="V392" i="3"/>
  <c r="V666" i="3"/>
  <c r="V266" i="3"/>
  <c r="AA368" i="3"/>
  <c r="V499" i="3"/>
  <c r="V546" i="3"/>
  <c r="V94" i="3"/>
  <c r="V311" i="3"/>
  <c r="V209" i="3"/>
  <c r="V613" i="3"/>
  <c r="V568" i="3"/>
  <c r="V260" i="3"/>
  <c r="AA575" i="3"/>
  <c r="Z656" i="3"/>
  <c r="AA656" i="3"/>
  <c r="AA105" i="3"/>
  <c r="AA389" i="3"/>
  <c r="AA261" i="3"/>
  <c r="AA456" i="3"/>
  <c r="V25" i="3"/>
  <c r="V217" i="3"/>
  <c r="V374" i="3"/>
  <c r="V667" i="3"/>
  <c r="V375" i="3"/>
  <c r="AA242" i="3"/>
  <c r="AA585" i="3"/>
  <c r="AA355" i="3"/>
  <c r="AA195" i="3"/>
  <c r="AA232" i="3"/>
  <c r="AA286" i="3"/>
  <c r="AA336" i="3"/>
  <c r="AA498" i="3"/>
  <c r="AA273" i="3"/>
  <c r="AA592" i="3"/>
  <c r="V72" i="3"/>
  <c r="V457" i="3"/>
  <c r="V198" i="3"/>
  <c r="AA659" i="3"/>
  <c r="Z659" i="3"/>
  <c r="AA306" i="3"/>
  <c r="AA175" i="3"/>
  <c r="AA629" i="3"/>
  <c r="AA615" i="3"/>
  <c r="V242" i="3"/>
  <c r="V389" i="3"/>
  <c r="V443" i="3"/>
  <c r="AA376" i="3"/>
  <c r="V434" i="3"/>
  <c r="V190" i="3"/>
  <c r="V654" i="3"/>
  <c r="V376" i="3"/>
  <c r="V592" i="3"/>
  <c r="Z649" i="3"/>
  <c r="AA649" i="3"/>
  <c r="Z645" i="3"/>
  <c r="AA645" i="3"/>
  <c r="AA251" i="3"/>
  <c r="AA191" i="3"/>
  <c r="V659" i="3"/>
  <c r="V585" i="3"/>
  <c r="V137" i="3"/>
  <c r="V48" i="3"/>
  <c r="AA653" i="3"/>
  <c r="Z653" i="3"/>
  <c r="V305" i="3"/>
  <c r="V193" i="3"/>
  <c r="V644" i="3"/>
  <c r="V441" i="3"/>
  <c r="V403" i="3"/>
  <c r="V411" i="3"/>
  <c r="AA576" i="3"/>
  <c r="AA428" i="3"/>
  <c r="AA599" i="3"/>
  <c r="AA350" i="3"/>
  <c r="V485" i="3"/>
  <c r="W641" i="3"/>
  <c r="D641" i="3"/>
  <c r="V641" i="3"/>
  <c r="AA639" i="3"/>
  <c r="Z639" i="3"/>
  <c r="V156" i="3"/>
  <c r="W211" i="3"/>
  <c r="D211" i="3"/>
  <c r="BT211" i="3"/>
  <c r="B211" i="3"/>
  <c r="A211" i="3"/>
  <c r="V211" i="3"/>
  <c r="AA229" i="3"/>
  <c r="V628" i="3"/>
  <c r="V538" i="3"/>
  <c r="V570" i="3"/>
  <c r="V233" i="3"/>
  <c r="V472" i="3"/>
  <c r="V460" i="3"/>
  <c r="V436" i="3"/>
  <c r="V404" i="3"/>
  <c r="V189" i="3"/>
  <c r="V167" i="3"/>
  <c r="V545" i="3"/>
  <c r="V424" i="3"/>
  <c r="V564" i="3"/>
  <c r="V571" i="3"/>
  <c r="V71" i="3"/>
  <c r="V532" i="3"/>
  <c r="V56" i="3"/>
  <c r="V444" i="3"/>
  <c r="V674" i="3"/>
  <c r="V541" i="3"/>
  <c r="V253" i="3"/>
  <c r="V289" i="3"/>
  <c r="V576" i="3"/>
  <c r="V599" i="3"/>
  <c r="AA602" i="3"/>
  <c r="V342" i="3"/>
  <c r="V331" i="3"/>
  <c r="AA27" i="3"/>
  <c r="W124" i="3"/>
  <c r="D124" i="3"/>
  <c r="BT124" i="3"/>
  <c r="B124" i="3"/>
  <c r="A124" i="3"/>
  <c r="V124" i="3"/>
  <c r="V128" i="3"/>
  <c r="W107" i="3"/>
  <c r="D107" i="3"/>
  <c r="V107" i="3"/>
  <c r="V119" i="3"/>
  <c r="W110" i="3"/>
  <c r="D110" i="3"/>
  <c r="V110" i="3"/>
  <c r="V512" i="3"/>
  <c r="Z648" i="3"/>
  <c r="V493" i="3"/>
  <c r="V184" i="3"/>
  <c r="V551" i="3"/>
  <c r="V588" i="3"/>
  <c r="V402" i="3"/>
  <c r="V224" i="3"/>
  <c r="V229" i="3"/>
  <c r="V322" i="3"/>
  <c r="V451" i="3"/>
  <c r="V341" i="3"/>
  <c r="Z650" i="3"/>
  <c r="V431" i="3"/>
  <c r="V343" i="3"/>
  <c r="V333" i="3"/>
  <c r="V145" i="3"/>
  <c r="V269" i="3"/>
  <c r="V172" i="3"/>
  <c r="V400" i="3"/>
  <c r="V636" i="3"/>
  <c r="AA218" i="3"/>
  <c r="V324" i="3"/>
  <c r="V417" i="3"/>
  <c r="AA596" i="3"/>
  <c r="AA160" i="3"/>
  <c r="AA161" i="3"/>
  <c r="AA359" i="3"/>
  <c r="AA93" i="3"/>
  <c r="AA43" i="3"/>
  <c r="W44" i="3"/>
  <c r="D44" i="3"/>
  <c r="V44" i="3"/>
  <c r="W349" i="3"/>
  <c r="D349" i="3"/>
  <c r="BT349" i="3"/>
  <c r="B349" i="3"/>
  <c r="O349" i="3"/>
  <c r="C349" i="3"/>
  <c r="A349" i="3"/>
  <c r="V349" i="3"/>
  <c r="W104" i="3"/>
  <c r="D104" i="3"/>
  <c r="V104" i="3"/>
  <c r="AA408" i="3"/>
  <c r="AA50" i="3"/>
  <c r="V57" i="3"/>
  <c r="V176" i="3"/>
  <c r="W67" i="3"/>
  <c r="D67" i="3"/>
  <c r="BT67" i="3"/>
  <c r="B67" i="3"/>
  <c r="O67" i="3"/>
  <c r="C67" i="3"/>
  <c r="A67" i="3"/>
  <c r="V67" i="3"/>
  <c r="V161" i="3"/>
  <c r="AA205" i="3"/>
  <c r="AA55" i="3"/>
  <c r="V383" i="3"/>
  <c r="AA74" i="3"/>
  <c r="W150" i="3"/>
  <c r="D150" i="3"/>
  <c r="V150" i="3"/>
  <c r="AA265" i="3"/>
  <c r="W10" i="3"/>
  <c r="D10" i="3"/>
  <c r="V10" i="3"/>
  <c r="W536" i="3"/>
  <c r="D536" i="3"/>
  <c r="V536" i="3"/>
  <c r="W170" i="3"/>
  <c r="D170" i="3"/>
  <c r="BT170" i="3"/>
  <c r="B170" i="3"/>
  <c r="A170" i="3"/>
  <c r="V170" i="3"/>
  <c r="V438" i="3"/>
  <c r="W438" i="3"/>
  <c r="D438" i="3"/>
  <c r="BT438" i="3"/>
  <c r="B438" i="3"/>
  <c r="A438" i="3"/>
  <c r="V149" i="3"/>
  <c r="V315" i="3"/>
  <c r="V371" i="3"/>
  <c r="AA501" i="3"/>
  <c r="V523" i="3"/>
  <c r="W523" i="3"/>
  <c r="D523" i="3"/>
  <c r="AA108" i="3"/>
  <c r="AA573" i="3"/>
  <c r="AA622" i="3"/>
  <c r="V7" i="3"/>
  <c r="V205" i="3"/>
  <c r="V142" i="3"/>
  <c r="AA140" i="3"/>
  <c r="AA153" i="3"/>
  <c r="AA317" i="3"/>
  <c r="AA586" i="3"/>
  <c r="AA494" i="3"/>
  <c r="AA557" i="3"/>
  <c r="V144" i="3"/>
  <c r="V329" i="3"/>
  <c r="V153" i="3"/>
  <c r="V573" i="3"/>
  <c r="V151" i="3"/>
  <c r="AA589" i="3"/>
  <c r="AA239" i="3"/>
  <c r="AA450" i="3"/>
  <c r="V212" i="3"/>
  <c r="V317" i="3"/>
  <c r="V600" i="3"/>
  <c r="W174" i="3"/>
  <c r="D174" i="3"/>
  <c r="BT174" i="3"/>
  <c r="B174" i="3"/>
  <c r="A174" i="3"/>
  <c r="V174" i="3"/>
  <c r="AA309" i="3"/>
  <c r="W548" i="3"/>
  <c r="D548" i="3"/>
  <c r="V548" i="3"/>
  <c r="AA33" i="3"/>
  <c r="AA244" i="3"/>
  <c r="V479" i="3"/>
  <c r="V14" i="3"/>
  <c r="V415" i="3"/>
  <c r="V598" i="3"/>
  <c r="V561" i="3"/>
  <c r="V583" i="3"/>
  <c r="AA60" i="3"/>
  <c r="AA183" i="3"/>
  <c r="AA363" i="3"/>
  <c r="AA388" i="3"/>
  <c r="AA379" i="3"/>
  <c r="V418" i="3"/>
  <c r="V112" i="3"/>
  <c r="V452" i="3"/>
  <c r="V21" i="3"/>
  <c r="V26" i="3"/>
  <c r="V291" i="3"/>
  <c r="V22" i="3"/>
  <c r="V579" i="3"/>
  <c r="V274" i="3"/>
  <c r="V483" i="3"/>
  <c r="V252" i="3"/>
  <c r="AA168" i="3"/>
  <c r="V385" i="3"/>
  <c r="AA169" i="3"/>
  <c r="AA565" i="3"/>
  <c r="AA234" i="3"/>
  <c r="AA113" i="3"/>
  <c r="AA155" i="3"/>
  <c r="AA210" i="3"/>
  <c r="V136" i="3"/>
  <c r="V505" i="3"/>
  <c r="V96" i="3"/>
  <c r="V24" i="3"/>
  <c r="V334" i="3"/>
  <c r="V272" i="3"/>
  <c r="V225" i="3"/>
  <c r="V466" i="3"/>
  <c r="V183" i="3"/>
  <c r="V113" i="3"/>
  <c r="V363" i="3"/>
  <c r="V346" i="3"/>
  <c r="V41" i="3"/>
  <c r="V379" i="3"/>
  <c r="V54" i="3"/>
  <c r="V177" i="3"/>
  <c r="AA95" i="3"/>
  <c r="AA503" i="3"/>
  <c r="AA374" i="3"/>
  <c r="AA667" i="3"/>
  <c r="Z667" i="3"/>
  <c r="Z663" i="3"/>
  <c r="AA663" i="3"/>
  <c r="V293" i="3"/>
  <c r="V420" i="3"/>
  <c r="AA138" i="3"/>
  <c r="AA546" i="3"/>
  <c r="AA61" i="3"/>
  <c r="AA94" i="3"/>
  <c r="AA217" i="3"/>
  <c r="AA166" i="3"/>
  <c r="AA361" i="3"/>
  <c r="AA141" i="3"/>
  <c r="W631" i="3"/>
  <c r="D631" i="3"/>
  <c r="V631" i="3"/>
  <c r="AA198" i="3"/>
  <c r="W540" i="3"/>
  <c r="D540" i="3"/>
  <c r="V540" i="3"/>
  <c r="V166" i="3"/>
  <c r="V141" i="3"/>
  <c r="V665" i="3"/>
  <c r="V661" i="3"/>
  <c r="V231" i="3"/>
  <c r="V587" i="3"/>
  <c r="V358" i="3"/>
  <c r="V219" i="3"/>
  <c r="AA476" i="3"/>
  <c r="AA469" i="3"/>
  <c r="AA434" i="3"/>
  <c r="AA495" i="3"/>
  <c r="AA404" i="3"/>
  <c r="AA608" i="3"/>
  <c r="V361" i="3"/>
  <c r="V446" i="3"/>
  <c r="V660" i="3"/>
  <c r="W660" i="3"/>
  <c r="D660" i="3"/>
  <c r="BT660" i="3"/>
  <c r="B660" i="3"/>
  <c r="A660" i="3"/>
  <c r="V132" i="3"/>
  <c r="V449" i="3"/>
  <c r="V604" i="3"/>
  <c r="V59" i="3"/>
  <c r="V448" i="3"/>
  <c r="V612" i="3"/>
  <c r="V230" i="3"/>
  <c r="V574" i="3"/>
  <c r="AA75" i="3"/>
  <c r="AA344" i="3"/>
  <c r="V276" i="3"/>
  <c r="V351" i="3"/>
  <c r="V120" i="3"/>
  <c r="AA556" i="3"/>
  <c r="AA127" i="3"/>
  <c r="AA32" i="3"/>
  <c r="AA143" i="3"/>
  <c r="AA531" i="3"/>
  <c r="V575" i="3"/>
  <c r="V377" i="3"/>
  <c r="V355" i="3"/>
  <c r="V261" i="3"/>
  <c r="V473" i="3"/>
  <c r="AA122" i="3"/>
  <c r="V328" i="3"/>
  <c r="V495" i="3"/>
  <c r="V530" i="3"/>
  <c r="V122" i="3"/>
  <c r="V578" i="3"/>
  <c r="AA601" i="3"/>
  <c r="AA184" i="3"/>
  <c r="AA30" i="3"/>
  <c r="V526" i="3"/>
  <c r="V306" i="3"/>
  <c r="V195" i="3"/>
  <c r="V490" i="3"/>
  <c r="AA323" i="3"/>
  <c r="W348" i="3"/>
  <c r="D348" i="3"/>
  <c r="V348" i="3"/>
  <c r="V648" i="3"/>
  <c r="V255" i="3"/>
  <c r="V426" i="3"/>
  <c r="V527" i="3"/>
  <c r="V148" i="3"/>
  <c r="V143" i="3"/>
  <c r="V555" i="3"/>
  <c r="V75" i="3"/>
  <c r="V354" i="3"/>
  <c r="V344" i="3"/>
  <c r="V307" i="3"/>
  <c r="AA646" i="3"/>
  <c r="Z646" i="3"/>
  <c r="AA240" i="3"/>
  <c r="AA514" i="3"/>
  <c r="V566" i="3"/>
  <c r="W606" i="3"/>
  <c r="D606" i="3"/>
  <c r="V606" i="3"/>
  <c r="AA640" i="3"/>
  <c r="Z640" i="3"/>
  <c r="V258" i="3"/>
  <c r="W222" i="3"/>
  <c r="D222" i="3"/>
  <c r="V222" i="3"/>
  <c r="AA100" i="3"/>
  <c r="AA331" i="3"/>
  <c r="V649" i="3"/>
  <c r="V339" i="3"/>
  <c r="V251" i="3"/>
  <c r="V640" i="3"/>
  <c r="AA593" i="3"/>
  <c r="V281" i="3"/>
  <c r="V471" i="3"/>
  <c r="V36" i="3"/>
  <c r="AA341" i="3"/>
  <c r="V510" i="3"/>
  <c r="V318" i="3"/>
  <c r="V603" i="3"/>
  <c r="V595" i="3"/>
  <c r="V669" i="3"/>
  <c r="V373" i="3"/>
  <c r="V263" i="3"/>
  <c r="V486" i="3"/>
  <c r="V453" i="3"/>
  <c r="V82" i="3"/>
  <c r="V244" i="3"/>
  <c r="V522" i="3"/>
  <c r="V484" i="3"/>
  <c r="V52" i="3"/>
  <c r="V53" i="3"/>
  <c r="V518" i="3"/>
  <c r="V627" i="3"/>
  <c r="V134" i="3"/>
  <c r="V626" i="3"/>
  <c r="V591" i="3"/>
  <c r="V330" i="3"/>
  <c r="V474" i="3"/>
  <c r="V482" i="3"/>
  <c r="V602" i="3"/>
  <c r="W517" i="3"/>
  <c r="D517" i="3"/>
  <c r="BT517" i="3"/>
  <c r="B517" i="3"/>
  <c r="A517" i="3"/>
  <c r="V517" i="3"/>
  <c r="V533" i="3"/>
  <c r="V126" i="3"/>
  <c r="V240" i="3"/>
  <c r="V611" i="3"/>
  <c r="V559" i="3"/>
  <c r="V416" i="3"/>
  <c r="AA262" i="3"/>
  <c r="V182" i="3"/>
  <c r="AA228" i="3"/>
  <c r="AA57" i="3"/>
  <c r="AA121" i="3"/>
  <c r="AA584" i="3"/>
  <c r="AA256" i="3"/>
  <c r="AA397" i="3"/>
  <c r="AA567" i="3"/>
  <c r="AA58" i="3"/>
  <c r="V294" i="3"/>
  <c r="W186" i="3"/>
  <c r="D186" i="3"/>
  <c r="V186" i="3"/>
  <c r="AA85" i="3"/>
  <c r="W534" i="3"/>
  <c r="D534" i="3"/>
  <c r="V534" i="3"/>
  <c r="W78" i="3"/>
  <c r="D78" i="3"/>
  <c r="V78" i="3"/>
  <c r="V596" i="3"/>
  <c r="V259" i="3"/>
  <c r="V398" i="3"/>
  <c r="V359" i="3"/>
  <c r="V20" i="3"/>
  <c r="AA18" i="3"/>
  <c r="AA319" i="3"/>
  <c r="AA315" i="3"/>
  <c r="V397" i="3"/>
  <c r="V85" i="3"/>
  <c r="V480" i="3"/>
  <c r="V15" i="3"/>
  <c r="AA7" i="3"/>
  <c r="AA37" i="3"/>
  <c r="AA149" i="3"/>
  <c r="AA345" i="3"/>
  <c r="AA163" i="3"/>
  <c r="V679" i="3"/>
  <c r="V154" i="3"/>
  <c r="V158" i="3"/>
  <c r="AA289" i="3"/>
  <c r="V435" i="3"/>
  <c r="V147" i="3"/>
  <c r="V163" i="3"/>
  <c r="AA212" i="3"/>
  <c r="AA423" i="3"/>
  <c r="AA433" i="3"/>
  <c r="V308" i="3"/>
  <c r="V65" i="3"/>
  <c r="V55" i="3"/>
  <c r="V516" i="3"/>
  <c r="W92" i="3"/>
  <c r="D92" i="3"/>
  <c r="V92" i="3"/>
  <c r="W181" i="3"/>
  <c r="D181" i="3"/>
  <c r="BT181" i="3"/>
  <c r="B181" i="3"/>
  <c r="A181" i="3"/>
  <c r="V181" i="3"/>
  <c r="W677" i="3"/>
  <c r="D677" i="3"/>
  <c r="V677" i="3"/>
  <c r="W543" i="3"/>
  <c r="D543" i="3"/>
  <c r="BT543" i="3"/>
  <c r="B543" i="3"/>
  <c r="A543" i="3"/>
  <c r="V543" i="3"/>
  <c r="W623" i="3"/>
  <c r="D623" i="3"/>
  <c r="V623" i="3"/>
  <c r="W673" i="3"/>
  <c r="D673" i="3"/>
  <c r="V673" i="3"/>
  <c r="V675" i="3"/>
  <c r="V586" i="3"/>
  <c r="V622" i="3"/>
  <c r="AA275" i="3"/>
  <c r="AA352" i="3"/>
  <c r="V610" i="3"/>
  <c r="V423" i="3"/>
  <c r="AA250" i="3"/>
  <c r="V494" i="3"/>
  <c r="V194" i="3"/>
  <c r="W671" i="3"/>
  <c r="D671" i="3"/>
  <c r="V671" i="3"/>
  <c r="AA598" i="3"/>
  <c r="W520" i="3"/>
  <c r="D520" i="3"/>
  <c r="V520" i="3"/>
  <c r="AA38" i="3"/>
  <c r="V171" i="3"/>
  <c r="W171" i="3"/>
  <c r="D171" i="3"/>
  <c r="V125" i="3"/>
  <c r="V38" i="3"/>
  <c r="V73" i="3"/>
  <c r="AA19" i="3"/>
  <c r="AA79" i="3"/>
  <c r="AA238" i="3"/>
  <c r="AA429" i="3"/>
  <c r="AA89" i="3"/>
  <c r="AA453" i="3"/>
  <c r="V589" i="3"/>
  <c r="V115" i="3"/>
  <c r="V288" i="3"/>
  <c r="AA80" i="3"/>
  <c r="AA178" i="3"/>
  <c r="AA197" i="3"/>
  <c r="AA458" i="3"/>
  <c r="AA102" i="3"/>
  <c r="AA70" i="3"/>
  <c r="AA101" i="3"/>
  <c r="AA270" i="3"/>
  <c r="AA271" i="3"/>
  <c r="AA103" i="3"/>
  <c r="AA41" i="3"/>
  <c r="AA366" i="3"/>
  <c r="V378" i="3"/>
  <c r="V275" i="3"/>
  <c r="V544" i="3"/>
  <c r="AA223" i="3"/>
  <c r="AA133" i="3"/>
  <c r="AA40" i="3"/>
  <c r="AA9" i="3"/>
  <c r="AA221" i="3"/>
  <c r="AA272" i="3"/>
  <c r="V447" i="3"/>
  <c r="V102" i="3"/>
  <c r="V270" i="3"/>
  <c r="V366" i="3"/>
  <c r="V178" i="3"/>
  <c r="V632" i="3"/>
  <c r="V388" i="3"/>
  <c r="V69" i="3"/>
  <c r="V168" i="3"/>
  <c r="AA68" i="3"/>
  <c r="AA72" i="3"/>
  <c r="AA457" i="3"/>
  <c r="AA120" i="3"/>
  <c r="AA478" i="3"/>
  <c r="AA131" i="3"/>
  <c r="V381" i="3"/>
  <c r="V442" i="3"/>
  <c r="V220" i="3"/>
  <c r="AA499" i="3"/>
  <c r="W45" i="3"/>
  <c r="D45" i="3"/>
  <c r="V45" i="3"/>
  <c r="W12" i="3"/>
  <c r="D12" i="3"/>
  <c r="V12" i="3"/>
  <c r="W406" i="3"/>
  <c r="D406" i="3"/>
  <c r="V406" i="3"/>
  <c r="W77" i="3"/>
  <c r="D77" i="3"/>
  <c r="V77" i="3"/>
  <c r="W215" i="3"/>
  <c r="D215" i="3"/>
  <c r="BT215" i="3"/>
  <c r="B215" i="3"/>
  <c r="A215" i="3"/>
  <c r="V215" i="3"/>
  <c r="W353" i="3"/>
  <c r="D353" i="3"/>
  <c r="V353" i="3"/>
  <c r="W609" i="3"/>
  <c r="D609" i="3"/>
  <c r="BT609" i="3"/>
  <c r="B609" i="3"/>
  <c r="A609" i="3"/>
  <c r="V609" i="3"/>
  <c r="W47" i="3"/>
  <c r="D47" i="3"/>
  <c r="V47" i="3"/>
  <c r="AA446" i="3"/>
  <c r="V303" i="3"/>
  <c r="AA375" i="3"/>
  <c r="V368" i="3"/>
  <c r="V663" i="3"/>
  <c r="V245" i="3"/>
  <c r="V277" i="3"/>
  <c r="V668" i="3"/>
  <c r="V295" i="3"/>
  <c r="AA526" i="3"/>
  <c r="Z655" i="3"/>
  <c r="AA655" i="3"/>
  <c r="AA521" i="3"/>
  <c r="AA137" i="3"/>
  <c r="AA189" i="3"/>
  <c r="Z652" i="3"/>
  <c r="AA652" i="3"/>
  <c r="V95" i="3"/>
  <c r="AA527" i="3"/>
  <c r="AA328" i="3"/>
  <c r="AA146" i="3"/>
  <c r="AA202" i="3"/>
  <c r="AA298" i="3"/>
  <c r="AA630" i="3"/>
  <c r="AA411" i="3"/>
  <c r="AA654" i="3"/>
  <c r="Z654" i="3"/>
  <c r="AA555" i="3"/>
  <c r="AA279" i="3"/>
  <c r="AA578" i="3"/>
  <c r="V68" i="3"/>
  <c r="V393" i="3"/>
  <c r="V478" i="3"/>
  <c r="AA377" i="3"/>
  <c r="AA278" i="3"/>
  <c r="AA407" i="3"/>
  <c r="AA443" i="3"/>
  <c r="V656" i="3"/>
  <c r="V278" i="3"/>
  <c r="V232" i="3"/>
  <c r="V264" i="3"/>
  <c r="AA563" i="3"/>
  <c r="V476" i="3"/>
  <c r="V657" i="3"/>
  <c r="V202" i="3"/>
  <c r="V273" i="3"/>
  <c r="V563" i="3"/>
  <c r="AA413" i="3"/>
  <c r="AA538" i="3"/>
  <c r="Z642" i="3"/>
  <c r="AA642" i="3"/>
  <c r="V468" i="3"/>
  <c r="V655" i="3"/>
  <c r="V175" i="3"/>
  <c r="V286" i="3"/>
  <c r="V367" i="3"/>
  <c r="AA396" i="3"/>
  <c r="V607" i="3"/>
  <c r="V513" i="3"/>
  <c r="V643" i="3"/>
  <c r="V556" i="3"/>
  <c r="V146" i="3"/>
  <c r="V235" i="3"/>
  <c r="V531" i="3"/>
  <c r="V323" i="3"/>
  <c r="V396" i="3"/>
  <c r="AA614" i="3"/>
  <c r="AA518" i="3"/>
  <c r="AA257" i="3"/>
  <c r="AA627" i="3"/>
  <c r="W597" i="3"/>
  <c r="D597" i="3"/>
  <c r="BT597" i="3"/>
  <c r="B597" i="3"/>
  <c r="A597" i="3"/>
  <c r="V597" i="3"/>
  <c r="AA588" i="3"/>
  <c r="W199" i="3"/>
  <c r="D199" i="3"/>
  <c r="V199" i="3"/>
  <c r="AA402" i="3"/>
  <c r="AA619" i="3"/>
  <c r="AA203" i="3"/>
  <c r="V413" i="3"/>
  <c r="V508" i="3"/>
  <c r="V642" i="3"/>
  <c r="V88" i="3"/>
  <c r="V637" i="3"/>
  <c r="V364" i="3"/>
  <c r="AA451" i="3"/>
  <c r="V558" i="3"/>
  <c r="V608" i="3"/>
  <c r="V652" i="3"/>
  <c r="V582" i="3"/>
  <c r="V455" i="3"/>
  <c r="V664" i="3"/>
  <c r="V502" i="3"/>
  <c r="V76" i="3"/>
  <c r="V31" i="3"/>
  <c r="V116" i="3"/>
  <c r="V356" i="3"/>
  <c r="V467" i="3"/>
  <c r="V208" i="3"/>
  <c r="V624" i="3"/>
  <c r="V500" i="3"/>
  <c r="V226" i="3"/>
  <c r="V562" i="3"/>
  <c r="V428" i="3"/>
  <c r="V593" i="3"/>
  <c r="AA322" i="3"/>
  <c r="V243" i="3"/>
  <c r="V237" i="3"/>
  <c r="V419" i="3"/>
  <c r="Z636" i="3"/>
  <c r="V340" i="3"/>
  <c r="V601" i="3"/>
  <c r="V409" i="3"/>
  <c r="V30" i="3"/>
  <c r="V350" i="3"/>
  <c r="V639" i="3"/>
  <c r="AA611" i="3"/>
  <c r="V196" i="3"/>
  <c r="V497" i="3"/>
  <c r="V325" i="3"/>
  <c r="V310" i="3"/>
  <c r="V647" i="3"/>
  <c r="V246" i="3"/>
  <c r="V27" i="3"/>
  <c r="V550" i="3"/>
  <c r="V549" i="3"/>
  <c r="V481" i="3"/>
  <c r="V262" i="3"/>
  <c r="AA154" i="3"/>
  <c r="Z678" i="3"/>
  <c r="AA678" i="3"/>
  <c r="AA439" i="3"/>
  <c r="V228" i="3"/>
  <c r="V567" i="3"/>
  <c r="AA679" i="3"/>
  <c r="Z679" i="3"/>
  <c r="V218" i="3"/>
  <c r="V321" i="3"/>
  <c r="V93" i="3"/>
  <c r="W28" i="3"/>
  <c r="D28" i="3"/>
  <c r="BT28" i="3"/>
  <c r="B28" i="3"/>
  <c r="A28" i="3"/>
  <c r="V28" i="3"/>
  <c r="W81" i="3"/>
  <c r="D81" i="3"/>
  <c r="V81" i="3"/>
  <c r="W162" i="3"/>
  <c r="D162" i="3"/>
  <c r="BT162" i="3"/>
  <c r="B162" i="3"/>
  <c r="A162" i="3"/>
  <c r="V162" i="3"/>
  <c r="W139" i="3"/>
  <c r="D139" i="3"/>
  <c r="V139" i="3"/>
  <c r="W496" i="3"/>
  <c r="D496" i="3"/>
  <c r="BT496" i="3"/>
  <c r="B496" i="3"/>
  <c r="A496" i="3"/>
  <c r="V496" i="3"/>
  <c r="V64" i="3"/>
  <c r="V287" i="3"/>
  <c r="V678" i="3"/>
  <c r="V117" i="3"/>
  <c r="V464" i="3"/>
  <c r="W464" i="3"/>
  <c r="D464" i="3"/>
  <c r="V37" i="3"/>
  <c r="V489" i="3"/>
  <c r="V188" i="3"/>
  <c r="V347" i="3"/>
  <c r="V247" i="3"/>
  <c r="AA553" i="3"/>
  <c r="AA600" i="3"/>
  <c r="AA194" i="3"/>
  <c r="V39" i="3"/>
  <c r="V509" i="3"/>
  <c r="AA382" i="3"/>
  <c r="AA610" i="3"/>
  <c r="AA144" i="3"/>
  <c r="AA459" i="3"/>
  <c r="AA675" i="3"/>
  <c r="Z675" i="3"/>
  <c r="AA672" i="3"/>
  <c r="Z672" i="3"/>
  <c r="V390" i="3"/>
  <c r="V280" i="3"/>
  <c r="V557" i="3"/>
  <c r="V42" i="3"/>
  <c r="AA164" i="3"/>
  <c r="AA14" i="3"/>
  <c r="V459" i="3"/>
  <c r="V433" i="3"/>
  <c r="V507" i="3"/>
  <c r="W445" i="3"/>
  <c r="D445" i="3"/>
  <c r="V445" i="3"/>
  <c r="AA488" i="3"/>
  <c r="W391" i="3"/>
  <c r="D391" i="3"/>
  <c r="V391" i="3"/>
  <c r="AA479" i="3"/>
  <c r="W123" i="3"/>
  <c r="D123" i="3"/>
  <c r="V123" i="3"/>
  <c r="AA288" i="3"/>
  <c r="V206" i="3"/>
  <c r="V539" i="3"/>
  <c r="V284" i="3"/>
  <c r="AA90" i="3"/>
  <c r="AA51" i="3"/>
  <c r="AA370" i="3"/>
  <c r="AA241" i="3"/>
  <c r="AA180" i="3"/>
  <c r="V309" i="3"/>
  <c r="V239" i="3"/>
  <c r="V405" i="3"/>
  <c r="V301" i="3"/>
  <c r="V454" i="3"/>
  <c r="V23" i="3"/>
  <c r="V13" i="3"/>
  <c r="V152" i="3"/>
  <c r="V17" i="3"/>
  <c r="V130" i="3"/>
  <c r="V98" i="3"/>
  <c r="V214" i="3"/>
  <c r="V320" i="3"/>
  <c r="V157" i="3"/>
  <c r="V487" i="3"/>
  <c r="AA430" i="3"/>
  <c r="V312" i="3"/>
  <c r="V352" i="3"/>
  <c r="V200" i="3"/>
  <c r="AA670" i="3"/>
  <c r="Z670" i="3"/>
  <c r="AA97" i="3"/>
  <c r="AA173" i="3"/>
  <c r="AA267" i="3"/>
  <c r="AA346" i="3"/>
  <c r="AA69" i="3"/>
  <c r="V313" i="3"/>
  <c r="V285" i="3"/>
  <c r="V51" i="3"/>
  <c r="V173" i="3"/>
  <c r="V370" i="3"/>
  <c r="V155" i="3"/>
  <c r="V103" i="3"/>
  <c r="V300" i="3"/>
  <c r="V432" i="3"/>
  <c r="V19" i="3"/>
  <c r="V565" i="3"/>
  <c r="V338" i="3"/>
  <c r="V506" i="3"/>
  <c r="V458" i="3"/>
  <c r="V292" i="3"/>
  <c r="V430" i="3"/>
  <c r="V35" i="3"/>
  <c r="AA365" i="3"/>
  <c r="AA380" i="3"/>
  <c r="AA311" i="3"/>
  <c r="AA209" i="3"/>
  <c r="AA665" i="3"/>
  <c r="Z665" i="3"/>
  <c r="V169" i="3"/>
  <c r="V670" i="3"/>
  <c r="V197" i="3"/>
  <c r="V79" i="3"/>
  <c r="V40" i="3"/>
  <c r="V49" i="3"/>
  <c r="V429" i="3"/>
  <c r="V427" i="3"/>
  <c r="AA25" i="3"/>
  <c r="AA276" i="3"/>
  <c r="AA231" i="3"/>
  <c r="AA351" i="3"/>
  <c r="AA587" i="3"/>
  <c r="AA393" i="3"/>
  <c r="AA277" i="3"/>
  <c r="AA369" i="3"/>
  <c r="AA668" i="3"/>
  <c r="Z668" i="3"/>
  <c r="V326" i="3"/>
  <c r="W335" i="3"/>
  <c r="D335" i="3"/>
  <c r="V335" i="3"/>
  <c r="V63" i="3"/>
  <c r="V365" i="3"/>
  <c r="V380" i="3"/>
  <c r="V662" i="3"/>
  <c r="AA528" i="3"/>
  <c r="AA403" i="3"/>
  <c r="AA148" i="3"/>
  <c r="AA235" i="3"/>
  <c r="AA66" i="3"/>
  <c r="AA510" i="3"/>
  <c r="V138" i="3"/>
  <c r="V61" i="3"/>
  <c r="V503" i="3"/>
  <c r="V620" i="3"/>
  <c r="V658" i="3"/>
  <c r="V470" i="3"/>
  <c r="V581" i="3"/>
  <c r="V316" i="3"/>
  <c r="V213" i="3"/>
  <c r="V362" i="3"/>
  <c r="V302" i="3"/>
  <c r="V616" i="3"/>
  <c r="V461" i="3"/>
  <c r="AA354" i="3"/>
  <c r="V369" i="3"/>
  <c r="V131" i="3"/>
  <c r="AA657" i="3"/>
  <c r="Z657" i="3"/>
  <c r="AA515" i="3"/>
  <c r="AA190" i="3"/>
  <c r="AA530" i="3"/>
  <c r="V105" i="3"/>
  <c r="V407" i="3"/>
  <c r="V336" i="3"/>
  <c r="V511" i="3"/>
  <c r="V469" i="3"/>
  <c r="V515" i="3"/>
  <c r="V630" i="3"/>
  <c r="V279" i="3"/>
  <c r="AA421" i="3"/>
  <c r="AA474" i="3"/>
  <c r="AA179" i="3"/>
  <c r="V521" i="3"/>
  <c r="V629" i="3"/>
  <c r="V498" i="3"/>
  <c r="V651" i="3"/>
  <c r="AA340" i="3"/>
  <c r="V440" i="3"/>
  <c r="V282" i="3"/>
  <c r="V519" i="3"/>
  <c r="V528" i="3"/>
  <c r="V127" i="3"/>
  <c r="V298" i="3"/>
  <c r="AA647" i="3"/>
  <c r="Z647" i="3"/>
  <c r="AA431" i="3"/>
  <c r="AA246" i="3"/>
  <c r="V187" i="3"/>
  <c r="AA547" i="3"/>
  <c r="V618" i="3"/>
  <c r="W477" i="3"/>
  <c r="D477" i="3"/>
  <c r="BT477" i="3"/>
  <c r="B477" i="3"/>
  <c r="A477" i="3"/>
  <c r="V477" i="3"/>
  <c r="AA569" i="3"/>
  <c r="V492" i="3"/>
  <c r="AA401" i="3"/>
  <c r="V387" i="3"/>
  <c r="V645" i="3"/>
  <c r="V87" i="3"/>
  <c r="V191" i="3"/>
  <c r="V547" i="3"/>
  <c r="V569" i="3"/>
  <c r="V619" i="3"/>
  <c r="V386" i="3"/>
  <c r="V203" i="3"/>
  <c r="V537" i="3"/>
  <c r="AA325" i="3"/>
  <c r="V165" i="3"/>
  <c r="V410" i="3"/>
  <c r="V66" i="3"/>
  <c r="V456" i="3"/>
  <c r="V84" i="3"/>
  <c r="V465" i="3"/>
  <c r="V248" i="3"/>
  <c r="V372" i="3"/>
  <c r="V605" i="3"/>
  <c r="V290" i="3"/>
  <c r="V394" i="3"/>
  <c r="V357" i="3"/>
  <c r="V227" i="3"/>
  <c r="V106" i="3"/>
  <c r="V360" i="3"/>
  <c r="V297" i="3"/>
  <c r="V283" i="3"/>
  <c r="Y5" i="3"/>
  <c r="U5" i="3"/>
  <c r="V614" i="3"/>
  <c r="V257" i="3"/>
  <c r="V100" i="3"/>
  <c r="AA550" i="3"/>
  <c r="AA400" i="3"/>
  <c r="AA268" i="3"/>
  <c r="V650" i="3"/>
  <c r="V421" i="3"/>
  <c r="V296" i="3"/>
  <c r="V179" i="3"/>
  <c r="V299" i="3"/>
  <c r="V207" i="3"/>
  <c r="V46" i="3"/>
  <c r="W109" i="3"/>
  <c r="D109" i="3"/>
  <c r="V109" i="3"/>
  <c r="V11" i="3"/>
  <c r="W332" i="3"/>
  <c r="D332" i="3"/>
  <c r="V332" i="3"/>
  <c r="V129" i="3"/>
  <c r="V463" i="3"/>
  <c r="V646" i="3"/>
  <c r="V514" i="3"/>
  <c r="V638" i="3"/>
  <c r="V401" i="3"/>
  <c r="V192" i="3"/>
  <c r="V337" i="3"/>
  <c r="V525" i="3"/>
  <c r="V524" i="3"/>
  <c r="N58" i="3"/>
  <c r="O435" i="3"/>
  <c r="C435" i="3"/>
  <c r="N435" i="3"/>
  <c r="S81" i="3"/>
  <c r="O678" i="3"/>
  <c r="C678" i="3"/>
  <c r="BT678" i="3"/>
  <c r="B678" i="3"/>
  <c r="A678" i="3"/>
  <c r="N678" i="3"/>
  <c r="S536" i="3"/>
  <c r="O315" i="3"/>
  <c r="C315" i="3"/>
  <c r="N315" i="3"/>
  <c r="S496" i="3"/>
  <c r="N7" i="3"/>
  <c r="N560" i="3"/>
  <c r="S247" i="3"/>
  <c r="S572" i="3"/>
  <c r="S253" i="3"/>
  <c r="S541" i="3"/>
  <c r="S674" i="3"/>
  <c r="R674" i="3"/>
  <c r="N509" i="3"/>
  <c r="O382" i="3"/>
  <c r="C382" i="3"/>
  <c r="N382" i="3"/>
  <c r="O610" i="3"/>
  <c r="C610" i="3"/>
  <c r="BT610" i="3"/>
  <c r="B610" i="3"/>
  <c r="A610" i="3"/>
  <c r="N610" i="3"/>
  <c r="O144" i="3"/>
  <c r="C144" i="3"/>
  <c r="N144" i="3"/>
  <c r="O459" i="3"/>
  <c r="C459" i="3"/>
  <c r="BT459" i="3"/>
  <c r="B459" i="3"/>
  <c r="A459" i="3"/>
  <c r="N459" i="3"/>
  <c r="N675" i="3"/>
  <c r="O672" i="3"/>
  <c r="C672" i="3"/>
  <c r="BT672" i="3"/>
  <c r="B672" i="3"/>
  <c r="A672" i="3"/>
  <c r="N672" i="3"/>
  <c r="N573" i="3"/>
  <c r="S218" i="3"/>
  <c r="S437" i="3"/>
  <c r="S580" i="3"/>
  <c r="S554" i="3"/>
  <c r="S216" i="3"/>
  <c r="S383" i="3"/>
  <c r="S176" i="3"/>
  <c r="N86" i="3"/>
  <c r="O254" i="3"/>
  <c r="C254" i="3"/>
  <c r="N254" i="3"/>
  <c r="N349" i="3"/>
  <c r="O104" i="3"/>
  <c r="C104" i="3"/>
  <c r="N104" i="3"/>
  <c r="O399" i="3"/>
  <c r="C399" i="3"/>
  <c r="N399" i="3"/>
  <c r="N83" i="3"/>
  <c r="N57" i="3"/>
  <c r="N121" i="3"/>
  <c r="N596" i="3"/>
  <c r="N259" i="3"/>
  <c r="N160" i="3"/>
  <c r="N20" i="3"/>
  <c r="S7" i="3"/>
  <c r="S149" i="3"/>
  <c r="S163" i="3"/>
  <c r="N218" i="3"/>
  <c r="N562" i="3"/>
  <c r="N85" i="3"/>
  <c r="N53" i="3"/>
  <c r="N408" i="3"/>
  <c r="N308" i="3"/>
  <c r="O154" i="3"/>
  <c r="C154" i="3"/>
  <c r="N154" i="3"/>
  <c r="S185" i="3"/>
  <c r="O319" i="3"/>
  <c r="C319" i="3"/>
  <c r="BT319" i="3"/>
  <c r="B319" i="3"/>
  <c r="A319" i="3"/>
  <c r="N319" i="3"/>
  <c r="S162" i="3"/>
  <c r="O55" i="3"/>
  <c r="C55" i="3"/>
  <c r="BT55" i="3"/>
  <c r="B55" i="3"/>
  <c r="A55" i="3"/>
  <c r="N55" i="3"/>
  <c r="S170" i="3"/>
  <c r="N371" i="3"/>
  <c r="O501" i="3"/>
  <c r="C501" i="3"/>
  <c r="N501" i="3"/>
  <c r="N185" i="3"/>
  <c r="N147" i="3"/>
  <c r="N536" i="3"/>
  <c r="S92" i="3"/>
  <c r="R677" i="3"/>
  <c r="S677" i="3"/>
  <c r="S623" i="3"/>
  <c r="N10" i="3"/>
  <c r="N283" i="3"/>
  <c r="O283" i="3"/>
  <c r="C283" i="3"/>
  <c r="S297" i="3"/>
  <c r="S360" i="3"/>
  <c r="S106" i="3"/>
  <c r="N150" i="3"/>
  <c r="N438" i="3"/>
  <c r="S108" i="3"/>
  <c r="S553" i="3"/>
  <c r="S573" i="3"/>
  <c r="S600" i="3"/>
  <c r="S622" i="3"/>
  <c r="S194" i="3"/>
  <c r="S115" i="3"/>
  <c r="S405" i="3"/>
  <c r="S125" i="3"/>
  <c r="N92" i="3"/>
  <c r="N181" i="3"/>
  <c r="N677" i="3"/>
  <c r="N543" i="3"/>
  <c r="N623" i="3"/>
  <c r="N673" i="3"/>
  <c r="S488" i="3"/>
  <c r="S479" i="3"/>
  <c r="S288" i="3"/>
  <c r="O425" i="3"/>
  <c r="C425" i="3"/>
  <c r="N425" i="3"/>
  <c r="O275" i="3"/>
  <c r="C275" i="3"/>
  <c r="N275" i="3"/>
  <c r="O561" i="3"/>
  <c r="C561" i="3"/>
  <c r="N561" i="3"/>
  <c r="O352" i="3"/>
  <c r="C352" i="3"/>
  <c r="N352" i="3"/>
  <c r="O73" i="3"/>
  <c r="C73" i="3"/>
  <c r="N73" i="3"/>
  <c r="O414" i="3"/>
  <c r="C414" i="3"/>
  <c r="N414" i="3"/>
  <c r="N445" i="3"/>
  <c r="N174" i="3"/>
  <c r="N391" i="3"/>
  <c r="N548" i="3"/>
  <c r="N123" i="3"/>
  <c r="N617" i="3"/>
  <c r="N552" i="3"/>
  <c r="S23" i="3"/>
  <c r="S26" i="3"/>
  <c r="S22" i="3"/>
  <c r="S274" i="3"/>
  <c r="S487" i="3"/>
  <c r="N223" i="3"/>
  <c r="O447" i="3"/>
  <c r="C447" i="3"/>
  <c r="N447" i="3"/>
  <c r="N565" i="3"/>
  <c r="O197" i="3"/>
  <c r="C197" i="3"/>
  <c r="N197" i="3"/>
  <c r="O458" i="3"/>
  <c r="C458" i="3"/>
  <c r="N458" i="3"/>
  <c r="O102" i="3"/>
  <c r="C102" i="3"/>
  <c r="N102" i="3"/>
  <c r="O70" i="3"/>
  <c r="C70" i="3"/>
  <c r="N70" i="3"/>
  <c r="O101" i="3"/>
  <c r="C101" i="3"/>
  <c r="BT101" i="3"/>
  <c r="B101" i="3"/>
  <c r="A101" i="3"/>
  <c r="N101" i="3"/>
  <c r="O270" i="3"/>
  <c r="C270" i="3"/>
  <c r="N270" i="3"/>
  <c r="N221" i="3"/>
  <c r="O220" i="3"/>
  <c r="C220" i="3"/>
  <c r="N220" i="3"/>
  <c r="S334" i="3"/>
  <c r="N272" i="3"/>
  <c r="O136" i="3"/>
  <c r="C136" i="3"/>
  <c r="BT136" i="3"/>
  <c r="B136" i="3"/>
  <c r="A136" i="3"/>
  <c r="N136" i="3"/>
  <c r="S356" i="3"/>
  <c r="N432" i="3"/>
  <c r="S394" i="3"/>
  <c r="N26" i="3"/>
  <c r="N22" i="3"/>
  <c r="N487" i="3"/>
  <c r="N499" i="3"/>
  <c r="N454" i="3"/>
  <c r="N13" i="3"/>
  <c r="N291" i="3"/>
  <c r="N579" i="3"/>
  <c r="S68" i="3"/>
  <c r="S45" i="3"/>
  <c r="S395" i="3"/>
  <c r="S621" i="3"/>
  <c r="S392" i="3"/>
  <c r="S335" i="3"/>
  <c r="S527" i="3"/>
  <c r="N241" i="3"/>
  <c r="N453" i="3"/>
  <c r="N394" i="3"/>
  <c r="N138" i="3"/>
  <c r="O365" i="3"/>
  <c r="C365" i="3"/>
  <c r="N365" i="3"/>
  <c r="S290" i="3"/>
  <c r="N61" i="3"/>
  <c r="O380" i="3"/>
  <c r="C380" i="3"/>
  <c r="N380" i="3"/>
  <c r="S605" i="3"/>
  <c r="N217" i="3"/>
  <c r="O311" i="3"/>
  <c r="C311" i="3"/>
  <c r="N311" i="3"/>
  <c r="S372" i="3"/>
  <c r="N361" i="3"/>
  <c r="O209" i="3"/>
  <c r="C209" i="3"/>
  <c r="N209" i="3"/>
  <c r="S248" i="3"/>
  <c r="N446" i="3"/>
  <c r="O665" i="3"/>
  <c r="C665" i="3"/>
  <c r="N665" i="3"/>
  <c r="S664" i="3"/>
  <c r="R664" i="3"/>
  <c r="N661" i="3"/>
  <c r="O545" i="3"/>
  <c r="C545" i="3"/>
  <c r="N545" i="3"/>
  <c r="S556" i="3"/>
  <c r="N290" i="3"/>
  <c r="N263" i="3"/>
  <c r="N373" i="3"/>
  <c r="N669" i="3"/>
  <c r="N326" i="3"/>
  <c r="N620" i="3"/>
  <c r="N132" i="3"/>
  <c r="N571" i="3"/>
  <c r="N564" i="3"/>
  <c r="N424" i="3"/>
  <c r="N303" i="3"/>
  <c r="N659" i="3"/>
  <c r="N242" i="3"/>
  <c r="S563" i="3"/>
  <c r="R647" i="3"/>
  <c r="S647" i="3"/>
  <c r="S431" i="3"/>
  <c r="S316" i="3"/>
  <c r="S362" i="3"/>
  <c r="S616" i="3"/>
  <c r="S473" i="3"/>
  <c r="N45" i="3"/>
  <c r="R657" i="3"/>
  <c r="S657" i="3"/>
  <c r="O146" i="3"/>
  <c r="C146" i="3"/>
  <c r="N146" i="3"/>
  <c r="O202" i="3"/>
  <c r="C202" i="3"/>
  <c r="BT202" i="3"/>
  <c r="B202" i="3"/>
  <c r="A202" i="3"/>
  <c r="N202" i="3"/>
  <c r="O298" i="3"/>
  <c r="C298" i="3"/>
  <c r="N298" i="3"/>
  <c r="O630" i="3"/>
  <c r="C630" i="3"/>
  <c r="N630" i="3"/>
  <c r="O411" i="3"/>
  <c r="C411" i="3"/>
  <c r="N411" i="3"/>
  <c r="O654" i="3"/>
  <c r="C654" i="3"/>
  <c r="N654" i="3"/>
  <c r="O555" i="3"/>
  <c r="C555" i="3"/>
  <c r="N555" i="3"/>
  <c r="O75" i="3"/>
  <c r="C75" i="3"/>
  <c r="N75" i="3"/>
  <c r="O592" i="3"/>
  <c r="C592" i="3"/>
  <c r="N592" i="3"/>
  <c r="S510" i="3"/>
  <c r="O493" i="3"/>
  <c r="C493" i="3"/>
  <c r="N493" i="3"/>
  <c r="O339" i="3"/>
  <c r="C339" i="3"/>
  <c r="N339" i="3"/>
  <c r="N137" i="3"/>
  <c r="N461" i="3"/>
  <c r="N191" i="3"/>
  <c r="N626" i="3"/>
  <c r="N495" i="3"/>
  <c r="N574" i="3"/>
  <c r="N193" i="3"/>
  <c r="S87" i="3"/>
  <c r="N570" i="3"/>
  <c r="N465" i="3"/>
  <c r="N603" i="3"/>
  <c r="N84" i="3"/>
  <c r="N318" i="3"/>
  <c r="N299" i="3"/>
  <c r="N88" i="3"/>
  <c r="N196" i="3"/>
  <c r="S124" i="3"/>
  <c r="N656" i="3"/>
  <c r="N316" i="3"/>
  <c r="N647" i="3"/>
  <c r="S428" i="3"/>
  <c r="S257" i="3"/>
  <c r="S642" i="3"/>
  <c r="R642" i="3"/>
  <c r="N237" i="3"/>
  <c r="N419" i="3"/>
  <c r="N403" i="3"/>
  <c r="N255" i="3"/>
  <c r="S426" i="3"/>
  <c r="O627" i="3"/>
  <c r="C627" i="3"/>
  <c r="N627" i="3"/>
  <c r="O588" i="3"/>
  <c r="C588" i="3"/>
  <c r="N588" i="3"/>
  <c r="O639" i="3"/>
  <c r="C639" i="3"/>
  <c r="N639" i="3"/>
  <c r="O402" i="3"/>
  <c r="C402" i="3"/>
  <c r="N402" i="3"/>
  <c r="O619" i="3"/>
  <c r="C619" i="3"/>
  <c r="BT619" i="3"/>
  <c r="B619" i="3"/>
  <c r="A619" i="3"/>
  <c r="N619" i="3"/>
  <c r="O229" i="3"/>
  <c r="C229" i="3"/>
  <c r="N229" i="3"/>
  <c r="O203" i="3"/>
  <c r="C203" i="3"/>
  <c r="N203" i="3"/>
  <c r="O537" i="3"/>
  <c r="C537" i="3"/>
  <c r="N537" i="3"/>
  <c r="N36" i="3"/>
  <c r="N591" i="3"/>
  <c r="N341" i="3"/>
  <c r="N268" i="3"/>
  <c r="N559" i="3"/>
  <c r="N637" i="3"/>
  <c r="O325" i="3"/>
  <c r="C325" i="3"/>
  <c r="N128" i="3"/>
  <c r="N310" i="3"/>
  <c r="N172" i="3"/>
  <c r="N471" i="3"/>
  <c r="N119" i="3"/>
  <c r="N11" i="3"/>
  <c r="N481" i="3"/>
  <c r="N436" i="3"/>
  <c r="N512" i="3"/>
  <c r="N463" i="3"/>
  <c r="N325" i="3"/>
  <c r="N109" i="3"/>
  <c r="N332" i="3"/>
  <c r="N421" i="3"/>
  <c r="N340" i="3"/>
  <c r="N404" i="3"/>
  <c r="N651" i="3"/>
  <c r="N490" i="3"/>
  <c r="N54" i="3"/>
  <c r="N56" i="3"/>
  <c r="N51" i="3"/>
  <c r="N90" i="3"/>
  <c r="N157" i="3"/>
  <c r="N464" i="3"/>
  <c r="N114" i="3"/>
  <c r="N594" i="3"/>
  <c r="N233" i="3"/>
  <c r="N508" i="3"/>
  <c r="N492" i="3"/>
  <c r="N145" i="3"/>
  <c r="N474" i="3"/>
  <c r="N485" i="3"/>
  <c r="N602" i="3"/>
  <c r="N211" i="3"/>
  <c r="S228" i="3"/>
  <c r="S121" i="3"/>
  <c r="S259" i="3"/>
  <c r="S20" i="3"/>
  <c r="S480" i="3"/>
  <c r="S321" i="3"/>
  <c r="S29" i="3"/>
  <c r="O314" i="3"/>
  <c r="C314" i="3"/>
  <c r="N314" i="3"/>
  <c r="S417" i="3"/>
  <c r="S590" i="3"/>
  <c r="S475" i="3"/>
  <c r="S15" i="3"/>
  <c r="S304" i="3"/>
  <c r="N383" i="3"/>
  <c r="S398" i="3"/>
  <c r="S57" i="3"/>
  <c r="S596" i="3"/>
  <c r="S160" i="3"/>
  <c r="S161" i="3"/>
  <c r="S359" i="3"/>
  <c r="S93" i="3"/>
  <c r="S43" i="3"/>
  <c r="O44" i="3"/>
  <c r="C44" i="3"/>
  <c r="N44" i="3"/>
  <c r="S562" i="3"/>
  <c r="S85" i="3"/>
  <c r="S53" i="3"/>
  <c r="S408" i="3"/>
  <c r="S50" i="3"/>
  <c r="N321" i="3"/>
  <c r="N93" i="3"/>
  <c r="N29" i="3"/>
  <c r="N43" i="3"/>
  <c r="N161" i="3"/>
  <c r="N397" i="3"/>
  <c r="S265" i="3"/>
  <c r="S560" i="3"/>
  <c r="S289" i="3"/>
  <c r="O18" i="3"/>
  <c r="C18" i="3"/>
  <c r="N18" i="3"/>
  <c r="S150" i="3"/>
  <c r="N158" i="3"/>
  <c r="S10" i="3"/>
  <c r="N16" i="3"/>
  <c r="S139" i="3"/>
  <c r="N516" i="3"/>
  <c r="O118" i="3"/>
  <c r="C118" i="3"/>
  <c r="BT118" i="3"/>
  <c r="B118" i="3"/>
  <c r="A118" i="3"/>
  <c r="N118" i="3"/>
  <c r="S523" i="3"/>
  <c r="N163" i="3"/>
  <c r="N265" i="3"/>
  <c r="N149" i="3"/>
  <c r="S135" i="3"/>
  <c r="R676" i="3"/>
  <c r="S676" i="3"/>
  <c r="S504" i="3"/>
  <c r="N74" i="3"/>
  <c r="N345" i="3"/>
  <c r="S226" i="3"/>
  <c r="S500" i="3"/>
  <c r="S624" i="3"/>
  <c r="S280" i="3"/>
  <c r="N37" i="3"/>
  <c r="O140" i="3"/>
  <c r="C140" i="3"/>
  <c r="N140" i="3"/>
  <c r="N153" i="3"/>
  <c r="O317" i="3"/>
  <c r="C317" i="3"/>
  <c r="BT317" i="3"/>
  <c r="B317" i="3"/>
  <c r="A317" i="3"/>
  <c r="N317" i="3"/>
  <c r="O586" i="3"/>
  <c r="C586" i="3"/>
  <c r="N586" i="3"/>
  <c r="N494" i="3"/>
  <c r="O557" i="3"/>
  <c r="C557" i="3"/>
  <c r="N557" i="3"/>
  <c r="N390" i="3"/>
  <c r="N212" i="3"/>
  <c r="N542" i="3"/>
  <c r="N423" i="3"/>
  <c r="N329" i="3"/>
  <c r="N433" i="3"/>
  <c r="O577" i="3"/>
  <c r="C577" i="3"/>
  <c r="N577" i="3"/>
  <c r="N226" i="3"/>
  <c r="N253" i="3"/>
  <c r="N500" i="3"/>
  <c r="N541" i="3"/>
  <c r="N624" i="3"/>
  <c r="N674" i="3"/>
  <c r="S385" i="3"/>
  <c r="S544" i="3"/>
  <c r="S200" i="3"/>
  <c r="S169" i="3"/>
  <c r="N280" i="3"/>
  <c r="S598" i="3"/>
  <c r="S38" i="3"/>
  <c r="S244" i="3"/>
  <c r="N539" i="3"/>
  <c r="S445" i="3"/>
  <c r="S174" i="3"/>
  <c r="S391" i="3"/>
  <c r="S548" i="3"/>
  <c r="S123" i="3"/>
  <c r="S617" i="3"/>
  <c r="S227" i="3"/>
  <c r="N378" i="3"/>
  <c r="N598" i="3"/>
  <c r="N312" i="3"/>
  <c r="N38" i="3"/>
  <c r="N111" i="3"/>
  <c r="N244" i="3"/>
  <c r="S452" i="3"/>
  <c r="S17" i="3"/>
  <c r="S98" i="3"/>
  <c r="S320" i="3"/>
  <c r="N385" i="3"/>
  <c r="N422" i="3"/>
  <c r="N544" i="3"/>
  <c r="N583" i="3"/>
  <c r="N200" i="3"/>
  <c r="N284" i="3"/>
  <c r="N169" i="3"/>
  <c r="O80" i="3"/>
  <c r="C80" i="3"/>
  <c r="N80" i="3"/>
  <c r="S19" i="3"/>
  <c r="O506" i="3"/>
  <c r="C506" i="3"/>
  <c r="BT506" i="3"/>
  <c r="B506" i="3"/>
  <c r="A506" i="3"/>
  <c r="N506" i="3"/>
  <c r="N97" i="3"/>
  <c r="N234" i="3"/>
  <c r="N173" i="3"/>
  <c r="N113" i="3"/>
  <c r="N267" i="3"/>
  <c r="N155" i="3"/>
  <c r="O271" i="3"/>
  <c r="C271" i="3"/>
  <c r="N271" i="3"/>
  <c r="S241" i="3"/>
  <c r="N210" i="3"/>
  <c r="O41" i="3"/>
  <c r="C41" i="3"/>
  <c r="N41" i="3"/>
  <c r="S180" i="3"/>
  <c r="O430" i="3"/>
  <c r="C430" i="3"/>
  <c r="N430" i="3"/>
  <c r="N384" i="3"/>
  <c r="N68" i="3"/>
  <c r="N130" i="3"/>
  <c r="N214" i="3"/>
  <c r="N19" i="3"/>
  <c r="S62" i="3"/>
  <c r="S77" i="3"/>
  <c r="S353" i="3"/>
  <c r="S47" i="3"/>
  <c r="S540" i="3"/>
  <c r="S242" i="3"/>
  <c r="N112" i="3"/>
  <c r="N252" i="3"/>
  <c r="N35" i="3"/>
  <c r="O72" i="3"/>
  <c r="C72" i="3"/>
  <c r="N72" i="3"/>
  <c r="S71" i="3"/>
  <c r="N231" i="3"/>
  <c r="O457" i="3"/>
  <c r="C457" i="3"/>
  <c r="N457" i="3"/>
  <c r="S571" i="3"/>
  <c r="N587" i="3"/>
  <c r="O120" i="3"/>
  <c r="C120" i="3"/>
  <c r="N120" i="3"/>
  <c r="S564" i="3"/>
  <c r="N277" i="3"/>
  <c r="O478" i="3"/>
  <c r="C478" i="3"/>
  <c r="N478" i="3"/>
  <c r="S424" i="3"/>
  <c r="N668" i="3"/>
  <c r="O131" i="3"/>
  <c r="C131" i="3"/>
  <c r="BT131" i="3"/>
  <c r="B131" i="3"/>
  <c r="A131" i="3"/>
  <c r="N131" i="3"/>
  <c r="S303" i="3"/>
  <c r="N375" i="3"/>
  <c r="O595" i="3"/>
  <c r="C595" i="3"/>
  <c r="BT595" i="3"/>
  <c r="B595" i="3"/>
  <c r="A595" i="3"/>
  <c r="N595" i="3"/>
  <c r="S659" i="3"/>
  <c r="R659" i="3"/>
  <c r="S377" i="3"/>
  <c r="N470" i="3"/>
  <c r="R653" i="3"/>
  <c r="S653" i="3"/>
  <c r="S396" i="3"/>
  <c r="S576" i="3"/>
  <c r="S449" i="3"/>
  <c r="S59" i="3"/>
  <c r="S612" i="3"/>
  <c r="S574" i="3"/>
  <c r="S193" i="3"/>
  <c r="N71" i="3"/>
  <c r="N556" i="3"/>
  <c r="N127" i="3"/>
  <c r="N515" i="3"/>
  <c r="N32" i="3"/>
  <c r="N190" i="3"/>
  <c r="N143" i="3"/>
  <c r="N530" i="3"/>
  <c r="N531" i="3"/>
  <c r="S189" i="3"/>
  <c r="O344" i="3"/>
  <c r="C344" i="3"/>
  <c r="N344" i="3"/>
  <c r="O307" i="3"/>
  <c r="C307" i="3"/>
  <c r="N307" i="3"/>
  <c r="N581" i="3"/>
  <c r="N652" i="3"/>
  <c r="N348" i="3"/>
  <c r="N646" i="3"/>
  <c r="N431" i="3"/>
  <c r="N566" i="3"/>
  <c r="N451" i="3"/>
  <c r="N449" i="3"/>
  <c r="N576" i="3"/>
  <c r="R643" i="3"/>
  <c r="S643" i="3"/>
  <c r="S441" i="3"/>
  <c r="S597" i="3"/>
  <c r="R641" i="3"/>
  <c r="S641" i="3"/>
  <c r="S199" i="3"/>
  <c r="S211" i="3"/>
  <c r="S593" i="3"/>
  <c r="S611" i="3"/>
  <c r="S145" i="3"/>
  <c r="S517" i="3"/>
  <c r="N105" i="3"/>
  <c r="N362" i="3"/>
  <c r="N538" i="3"/>
  <c r="N251" i="3"/>
  <c r="S179" i="3"/>
  <c r="N46" i="3"/>
  <c r="N533" i="3"/>
  <c r="N126" i="3"/>
  <c r="N148" i="3"/>
  <c r="N230" i="3"/>
  <c r="N396" i="3"/>
  <c r="N614" i="3"/>
  <c r="S409" i="3"/>
  <c r="O644" i="3"/>
  <c r="C644" i="3"/>
  <c r="BT644" i="3"/>
  <c r="B644" i="3"/>
  <c r="A644" i="3"/>
  <c r="N644" i="3"/>
  <c r="O350" i="3"/>
  <c r="C350" i="3"/>
  <c r="N350" i="3"/>
  <c r="N269" i="3"/>
  <c r="N636" i="3"/>
  <c r="N413" i="3"/>
  <c r="N511" i="3"/>
  <c r="N328" i="3"/>
  <c r="N204" i="3"/>
  <c r="N238" i="3"/>
  <c r="N79" i="3"/>
  <c r="N466" i="3"/>
  <c r="N152" i="3"/>
  <c r="N289" i="3"/>
  <c r="N324" i="3"/>
  <c r="N282" i="3"/>
  <c r="N87" i="3"/>
  <c r="N642" i="3"/>
  <c r="N343" i="3"/>
  <c r="N281" i="3"/>
  <c r="N597" i="3"/>
  <c r="N386" i="3"/>
  <c r="N179" i="3"/>
  <c r="N156" i="3"/>
  <c r="N322" i="3"/>
  <c r="N426" i="3"/>
  <c r="N258" i="3"/>
  <c r="N611" i="3"/>
  <c r="N176" i="3"/>
  <c r="S117" i="3"/>
  <c r="S39" i="3"/>
  <c r="S65" i="3"/>
  <c r="S509" i="3"/>
  <c r="S201" i="3"/>
  <c r="N359" i="3"/>
  <c r="N182" i="3"/>
  <c r="S262" i="3"/>
  <c r="S584" i="3"/>
  <c r="S256" i="3"/>
  <c r="S397" i="3"/>
  <c r="S567" i="3"/>
  <c r="S58" i="3"/>
  <c r="N294" i="3"/>
  <c r="O186" i="3"/>
  <c r="C186" i="3"/>
  <c r="N186" i="3"/>
  <c r="N412" i="3"/>
  <c r="O491" i="3"/>
  <c r="C491" i="3"/>
  <c r="BT491" i="3"/>
  <c r="B491" i="3"/>
  <c r="A491" i="3"/>
  <c r="N491" i="3"/>
  <c r="O534" i="3"/>
  <c r="C534" i="3"/>
  <c r="N534" i="3"/>
  <c r="O78" i="3"/>
  <c r="C78" i="3"/>
  <c r="N78" i="3"/>
  <c r="N398" i="3"/>
  <c r="N262" i="3"/>
  <c r="N437" i="3"/>
  <c r="N584" i="3"/>
  <c r="N580" i="3"/>
  <c r="N256" i="3"/>
  <c r="S147" i="3"/>
  <c r="N228" i="3"/>
  <c r="S74" i="3"/>
  <c r="S37" i="3"/>
  <c r="S345" i="3"/>
  <c r="N417" i="3"/>
  <c r="N590" i="3"/>
  <c r="N475" i="3"/>
  <c r="N15" i="3"/>
  <c r="N304" i="3"/>
  <c r="N67" i="3"/>
  <c r="S28" i="3"/>
  <c r="N64" i="3"/>
  <c r="O205" i="3"/>
  <c r="C205" i="3"/>
  <c r="N205" i="3"/>
  <c r="N142" i="3"/>
  <c r="O489" i="3"/>
  <c r="C489" i="3"/>
  <c r="N489" i="3"/>
  <c r="N188" i="3"/>
  <c r="O439" i="3"/>
  <c r="C439" i="3"/>
  <c r="BT439" i="3"/>
  <c r="B439" i="3"/>
  <c r="A439" i="3"/>
  <c r="N439" i="3"/>
  <c r="S438" i="3"/>
  <c r="N139" i="3"/>
  <c r="N201" i="3"/>
  <c r="N81" i="3"/>
  <c r="N523" i="3"/>
  <c r="S181" i="3"/>
  <c r="S543" i="3"/>
  <c r="R673" i="3"/>
  <c r="S673" i="3"/>
  <c r="N28" i="3"/>
  <c r="N117" i="3"/>
  <c r="N496" i="3"/>
  <c r="S52" i="3"/>
  <c r="S484" i="3"/>
  <c r="S522" i="3"/>
  <c r="N162" i="3"/>
  <c r="S390" i="3"/>
  <c r="S212" i="3"/>
  <c r="S542" i="3"/>
  <c r="S423" i="3"/>
  <c r="S329" i="3"/>
  <c r="S433" i="3"/>
  <c r="S206" i="3"/>
  <c r="S535" i="3"/>
  <c r="S415" i="3"/>
  <c r="N572" i="3"/>
  <c r="N676" i="3"/>
  <c r="N625" i="3"/>
  <c r="N504" i="3"/>
  <c r="N106" i="3"/>
  <c r="S208" i="3"/>
  <c r="S309" i="3"/>
  <c r="S33" i="3"/>
  <c r="S301" i="3"/>
  <c r="O507" i="3"/>
  <c r="C507" i="3"/>
  <c r="N507" i="3"/>
  <c r="O589" i="3"/>
  <c r="C589" i="3"/>
  <c r="N589" i="3"/>
  <c r="O164" i="3"/>
  <c r="C164" i="3"/>
  <c r="N164" i="3"/>
  <c r="O239" i="3"/>
  <c r="C239" i="3"/>
  <c r="N239" i="3"/>
  <c r="O14" i="3"/>
  <c r="C14" i="3"/>
  <c r="N14" i="3"/>
  <c r="O450" i="3"/>
  <c r="C450" i="3"/>
  <c r="N450" i="3"/>
  <c r="N632" i="3"/>
  <c r="N250" i="3"/>
  <c r="N671" i="3"/>
  <c r="N462" i="3"/>
  <c r="N520" i="3"/>
  <c r="N327" i="3"/>
  <c r="N171" i="3"/>
  <c r="N444" i="3"/>
  <c r="S454" i="3"/>
  <c r="S13" i="3"/>
  <c r="S291" i="3"/>
  <c r="S579" i="3"/>
  <c r="S483" i="3"/>
  <c r="S467" i="3"/>
  <c r="N313" i="3"/>
  <c r="S34" i="3"/>
  <c r="O285" i="3"/>
  <c r="C285" i="3"/>
  <c r="N285" i="3"/>
  <c r="O381" i="3"/>
  <c r="C381" i="3"/>
  <c r="N381" i="3"/>
  <c r="O159" i="3"/>
  <c r="C159" i="3"/>
  <c r="N159" i="3"/>
  <c r="O49" i="3"/>
  <c r="C49" i="3"/>
  <c r="BT49" i="3"/>
  <c r="B49" i="3"/>
  <c r="A49" i="3"/>
  <c r="N49" i="3"/>
  <c r="O293" i="3"/>
  <c r="C293" i="3"/>
  <c r="N293" i="3"/>
  <c r="N338" i="3"/>
  <c r="S429" i="3"/>
  <c r="O91" i="3"/>
  <c r="C91" i="3"/>
  <c r="BT91" i="3"/>
  <c r="B91" i="3"/>
  <c r="A91" i="3"/>
  <c r="N91" i="3"/>
  <c r="S89" i="3"/>
  <c r="O366" i="3"/>
  <c r="C366" i="3"/>
  <c r="N366" i="3"/>
  <c r="S453" i="3"/>
  <c r="N363" i="3"/>
  <c r="N63" i="3"/>
  <c r="N23" i="3"/>
  <c r="N274" i="3"/>
  <c r="N532" i="3"/>
  <c r="S8" i="3"/>
  <c r="S529" i="3"/>
  <c r="S236" i="3"/>
  <c r="S631" i="3"/>
  <c r="S613" i="3"/>
  <c r="N89" i="3"/>
  <c r="O245" i="3"/>
  <c r="C245" i="3"/>
  <c r="N245" i="3"/>
  <c r="S486" i="3"/>
  <c r="N546" i="3"/>
  <c r="O95" i="3"/>
  <c r="C95" i="3"/>
  <c r="N95" i="3"/>
  <c r="S263" i="3"/>
  <c r="N94" i="3"/>
  <c r="O503" i="3"/>
  <c r="C503" i="3"/>
  <c r="N503" i="3"/>
  <c r="S373" i="3"/>
  <c r="N166" i="3"/>
  <c r="O374" i="3"/>
  <c r="C374" i="3"/>
  <c r="N374" i="3"/>
  <c r="S669" i="3"/>
  <c r="R669" i="3"/>
  <c r="N141" i="3"/>
  <c r="O667" i="3"/>
  <c r="C667" i="3"/>
  <c r="N667" i="3"/>
  <c r="S326" i="3"/>
  <c r="N368" i="3"/>
  <c r="O663" i="3"/>
  <c r="C663" i="3"/>
  <c r="N663" i="3"/>
  <c r="S620" i="3"/>
  <c r="N575" i="3"/>
  <c r="N476" i="3"/>
  <c r="N116" i="3"/>
  <c r="S122" i="3"/>
  <c r="S348" i="3"/>
  <c r="R646" i="3"/>
  <c r="S646" i="3"/>
  <c r="N395" i="3"/>
  <c r="N621" i="3"/>
  <c r="N392" i="3"/>
  <c r="N335" i="3"/>
  <c r="N527" i="3"/>
  <c r="S581" i="3"/>
  <c r="S213" i="3"/>
  <c r="S302" i="3"/>
  <c r="S461" i="3"/>
  <c r="S255" i="3"/>
  <c r="N77" i="3"/>
  <c r="N47" i="3"/>
  <c r="N540" i="3"/>
  <c r="N377" i="3"/>
  <c r="O585" i="3"/>
  <c r="C585" i="3"/>
  <c r="N585" i="3"/>
  <c r="O355" i="3"/>
  <c r="C355" i="3"/>
  <c r="N355" i="3"/>
  <c r="O195" i="3"/>
  <c r="C195" i="3"/>
  <c r="N195" i="3"/>
  <c r="O232" i="3"/>
  <c r="C232" i="3"/>
  <c r="N232" i="3"/>
  <c r="O286" i="3"/>
  <c r="C286" i="3"/>
  <c r="N286" i="3"/>
  <c r="O336" i="3"/>
  <c r="C336" i="3"/>
  <c r="BT336" i="3"/>
  <c r="B336" i="3"/>
  <c r="A336" i="3"/>
  <c r="N336" i="3"/>
  <c r="O498" i="3"/>
  <c r="C498" i="3"/>
  <c r="BT498" i="3"/>
  <c r="B498" i="3"/>
  <c r="A498" i="3"/>
  <c r="N498" i="3"/>
  <c r="O273" i="3"/>
  <c r="C273" i="3"/>
  <c r="N273" i="3"/>
  <c r="O279" i="3"/>
  <c r="C279" i="3"/>
  <c r="BT279" i="3"/>
  <c r="B279" i="3"/>
  <c r="A279" i="3"/>
  <c r="N279" i="3"/>
  <c r="S652" i="3"/>
  <c r="R652" i="3"/>
  <c r="N650" i="3"/>
  <c r="O628" i="3"/>
  <c r="C628" i="3"/>
  <c r="N628" i="3"/>
  <c r="N655" i="3"/>
  <c r="N213" i="3"/>
  <c r="N473" i="3"/>
  <c r="N550" i="3"/>
  <c r="N469" i="3"/>
  <c r="N59" i="3"/>
  <c r="N296" i="3"/>
  <c r="N551" i="3"/>
  <c r="N482" i="3"/>
  <c r="N455" i="3"/>
  <c r="N167" i="3"/>
  <c r="N582" i="3"/>
  <c r="N638" i="3"/>
  <c r="N524" i="3"/>
  <c r="N192" i="3"/>
  <c r="N497" i="3"/>
  <c r="N389" i="3"/>
  <c r="N616" i="3"/>
  <c r="N563" i="3"/>
  <c r="N440" i="3"/>
  <c r="N240" i="3"/>
  <c r="N246" i="3"/>
  <c r="N525" i="3"/>
  <c r="N416" i="3"/>
  <c r="N235" i="3"/>
  <c r="N48" i="3"/>
  <c r="S296" i="3"/>
  <c r="O599" i="3"/>
  <c r="C599" i="3"/>
  <c r="N599" i="3"/>
  <c r="O547" i="3"/>
  <c r="C547" i="3"/>
  <c r="BT547" i="3"/>
  <c r="B547" i="3"/>
  <c r="A547" i="3"/>
  <c r="N547" i="3"/>
  <c r="O640" i="3"/>
  <c r="C640" i="3"/>
  <c r="N640" i="3"/>
  <c r="O569" i="3"/>
  <c r="C569" i="3"/>
  <c r="N569" i="3"/>
  <c r="O100" i="3"/>
  <c r="C100" i="3"/>
  <c r="N100" i="3"/>
  <c r="O401" i="3"/>
  <c r="C401" i="3"/>
  <c r="N401" i="3"/>
  <c r="O331" i="3"/>
  <c r="C331" i="3"/>
  <c r="N331" i="3"/>
  <c r="O27" i="3"/>
  <c r="C27" i="3"/>
  <c r="BT27" i="3"/>
  <c r="B27" i="3"/>
  <c r="A27" i="3"/>
  <c r="N27" i="3"/>
  <c r="O134" i="3"/>
  <c r="C134" i="3"/>
  <c r="N134" i="3"/>
  <c r="N460" i="3"/>
  <c r="N410" i="3"/>
  <c r="N184" i="3"/>
  <c r="N601" i="3"/>
  <c r="N456" i="3"/>
  <c r="N648" i="3"/>
  <c r="N367" i="3"/>
  <c r="N505" i="3"/>
  <c r="N370" i="3"/>
  <c r="N183" i="3"/>
  <c r="N82" i="3"/>
  <c r="N420" i="3"/>
  <c r="N418" i="3"/>
  <c r="N50" i="3"/>
  <c r="N249" i="3"/>
  <c r="N606" i="3"/>
  <c r="N333" i="3"/>
  <c r="N257" i="3"/>
  <c r="N199" i="3"/>
  <c r="N472" i="3"/>
  <c r="N187" i="3"/>
  <c r="N342" i="3"/>
  <c r="N517" i="3"/>
  <c r="N224" i="3"/>
  <c r="N124" i="3"/>
  <c r="N480" i="3"/>
  <c r="N347" i="3"/>
  <c r="N65" i="3"/>
  <c r="S625" i="3"/>
  <c r="S42" i="3"/>
  <c r="N39" i="3"/>
  <c r="N108" i="3"/>
  <c r="N553" i="3"/>
  <c r="N600" i="3"/>
  <c r="N622" i="3"/>
  <c r="N194" i="3"/>
  <c r="N52" i="3"/>
  <c r="N297" i="3"/>
  <c r="N484" i="3"/>
  <c r="N360" i="3"/>
  <c r="N522" i="3"/>
  <c r="S539" i="3"/>
  <c r="S422" i="3"/>
  <c r="S583" i="3"/>
  <c r="S284" i="3"/>
  <c r="S378" i="3"/>
  <c r="S312" i="3"/>
  <c r="S111" i="3"/>
  <c r="N151" i="3"/>
  <c r="S250" i="3"/>
  <c r="S671" i="3"/>
  <c r="R671" i="3"/>
  <c r="S462" i="3"/>
  <c r="S520" i="3"/>
  <c r="S327" i="3"/>
  <c r="S171" i="3"/>
  <c r="S444" i="3"/>
  <c r="N208" i="3"/>
  <c r="N488" i="3"/>
  <c r="N309" i="3"/>
  <c r="N479" i="3"/>
  <c r="N33" i="3"/>
  <c r="N288" i="3"/>
  <c r="N301" i="3"/>
  <c r="S112" i="3"/>
  <c r="S21" i="3"/>
  <c r="S130" i="3"/>
  <c r="S214" i="3"/>
  <c r="S252" i="3"/>
  <c r="N206" i="3"/>
  <c r="N115" i="3"/>
  <c r="N535" i="3"/>
  <c r="N405" i="3"/>
  <c r="N415" i="3"/>
  <c r="N125" i="3"/>
  <c r="N227" i="3"/>
  <c r="N670" i="3"/>
  <c r="O178" i="3"/>
  <c r="C178" i="3"/>
  <c r="N178" i="3"/>
  <c r="N133" i="3"/>
  <c r="N99" i="3"/>
  <c r="N40" i="3"/>
  <c r="N24" i="3"/>
  <c r="N9" i="3"/>
  <c r="N442" i="3"/>
  <c r="S363" i="3"/>
  <c r="N346" i="3"/>
  <c r="O103" i="3"/>
  <c r="C103" i="3"/>
  <c r="BT103" i="3"/>
  <c r="B103" i="3"/>
  <c r="A103" i="3"/>
  <c r="N103" i="3"/>
  <c r="S388" i="3"/>
  <c r="N69" i="3"/>
  <c r="O168" i="3"/>
  <c r="C168" i="3"/>
  <c r="N168" i="3"/>
  <c r="S379" i="3"/>
  <c r="S532" i="3"/>
  <c r="N334" i="3"/>
  <c r="N379" i="3"/>
  <c r="N25" i="3"/>
  <c r="N21" i="3"/>
  <c r="N34" i="3"/>
  <c r="N429" i="3"/>
  <c r="N388" i="3"/>
  <c r="N356" i="3"/>
  <c r="S177" i="3"/>
  <c r="S406" i="3"/>
  <c r="S215" i="3"/>
  <c r="S609" i="3"/>
  <c r="S266" i="3"/>
  <c r="S468" i="3"/>
  <c r="N452" i="3"/>
  <c r="N17" i="3"/>
  <c r="N98" i="3"/>
  <c r="N320" i="3"/>
  <c r="S116" i="3"/>
  <c r="N276" i="3"/>
  <c r="O568" i="3"/>
  <c r="C568" i="3"/>
  <c r="BT568" i="3"/>
  <c r="B568" i="3"/>
  <c r="A568" i="3"/>
  <c r="N568" i="3"/>
  <c r="S31" i="3"/>
  <c r="N351" i="3"/>
  <c r="O260" i="3"/>
  <c r="C260" i="3"/>
  <c r="N260" i="3"/>
  <c r="S76" i="3"/>
  <c r="N393" i="3"/>
  <c r="O358" i="3"/>
  <c r="C358" i="3"/>
  <c r="N358" i="3"/>
  <c r="S502" i="3"/>
  <c r="N369" i="3"/>
  <c r="O219" i="3"/>
  <c r="C219" i="3"/>
  <c r="N219" i="3"/>
  <c r="S666" i="3"/>
  <c r="R666" i="3"/>
  <c r="N198" i="3"/>
  <c r="O295" i="3"/>
  <c r="C295" i="3"/>
  <c r="N295" i="3"/>
  <c r="S662" i="3"/>
  <c r="R662" i="3"/>
  <c r="N660" i="3"/>
  <c r="O658" i="3"/>
  <c r="C658" i="3"/>
  <c r="N658" i="3"/>
  <c r="N62" i="3"/>
  <c r="N8" i="3"/>
  <c r="N529" i="3"/>
  <c r="N236" i="3"/>
  <c r="N631" i="3"/>
  <c r="N613" i="3"/>
  <c r="N406" i="3"/>
  <c r="N215" i="3"/>
  <c r="N609" i="3"/>
  <c r="N266" i="3"/>
  <c r="N468" i="3"/>
  <c r="S323" i="3"/>
  <c r="S614" i="3"/>
  <c r="S518" i="3"/>
  <c r="N486" i="3"/>
  <c r="N605" i="3"/>
  <c r="N372" i="3"/>
  <c r="N248" i="3"/>
  <c r="N664" i="3"/>
  <c r="S132" i="3"/>
  <c r="S604" i="3"/>
  <c r="S448" i="3"/>
  <c r="S230" i="3"/>
  <c r="S48" i="3"/>
  <c r="N31" i="3"/>
  <c r="N76" i="3"/>
  <c r="N502" i="3"/>
  <c r="N666" i="3"/>
  <c r="N662" i="3"/>
  <c r="O526" i="3"/>
  <c r="C526" i="3"/>
  <c r="BT526" i="3"/>
  <c r="B526" i="3"/>
  <c r="A526" i="3"/>
  <c r="N526" i="3"/>
  <c r="N306" i="3"/>
  <c r="N278" i="3"/>
  <c r="N175" i="3"/>
  <c r="N407" i="3"/>
  <c r="N629" i="3"/>
  <c r="N443" i="3"/>
  <c r="N615" i="3"/>
  <c r="N376" i="3"/>
  <c r="O354" i="3"/>
  <c r="C354" i="3"/>
  <c r="N354" i="3"/>
  <c r="O578" i="3"/>
  <c r="C578" i="3"/>
  <c r="N578" i="3"/>
  <c r="O387" i="3"/>
  <c r="C387" i="3"/>
  <c r="BT387" i="3"/>
  <c r="B387" i="3"/>
  <c r="A387" i="3"/>
  <c r="N387" i="3"/>
  <c r="O330" i="3"/>
  <c r="C330" i="3"/>
  <c r="N330" i="3"/>
  <c r="N657" i="3"/>
  <c r="N521" i="3"/>
  <c r="N302" i="3"/>
  <c r="N122" i="3"/>
  <c r="N30" i="3"/>
  <c r="N364" i="3"/>
  <c r="N434" i="3"/>
  <c r="N612" i="3"/>
  <c r="N653" i="3"/>
  <c r="N510" i="3"/>
  <c r="N409" i="3"/>
  <c r="S519" i="3"/>
  <c r="S187" i="3"/>
  <c r="S606" i="3"/>
  <c r="S477" i="3"/>
  <c r="S222" i="3"/>
  <c r="S602" i="3"/>
  <c r="S233" i="3"/>
  <c r="S322" i="3"/>
  <c r="S281" i="3"/>
  <c r="N261" i="3"/>
  <c r="N518" i="3"/>
  <c r="N513" i="3"/>
  <c r="N165" i="3"/>
  <c r="N558" i="3"/>
  <c r="N528" i="3"/>
  <c r="N604" i="3"/>
  <c r="N189" i="3"/>
  <c r="N323" i="3"/>
  <c r="S282" i="3"/>
  <c r="O514" i="3"/>
  <c r="C514" i="3"/>
  <c r="N514" i="3"/>
  <c r="N107" i="3"/>
  <c r="N110" i="3"/>
  <c r="N645" i="3"/>
  <c r="N649" i="3"/>
  <c r="N66" i="3"/>
  <c r="N305" i="3"/>
  <c r="N264" i="3"/>
  <c r="N12" i="3"/>
  <c r="N357" i="3"/>
  <c r="N96" i="3"/>
  <c r="N60" i="3"/>
  <c r="N225" i="3"/>
  <c r="N42" i="3"/>
  <c r="N287" i="3"/>
  <c r="M6" i="3"/>
  <c r="Q6" i="3"/>
  <c r="N222" i="3"/>
  <c r="N243" i="3"/>
  <c r="N519" i="3"/>
  <c r="N618" i="3"/>
  <c r="N593" i="3"/>
  <c r="N477" i="3"/>
  <c r="N337" i="3"/>
  <c r="N428" i="3"/>
  <c r="N643" i="3"/>
  <c r="N441" i="3"/>
  <c r="N641" i="3"/>
  <c r="N207" i="3"/>
  <c r="AY224" i="3"/>
  <c r="AY261" i="3"/>
  <c r="AY415" i="3"/>
  <c r="B646" i="3"/>
  <c r="A646" i="3"/>
  <c r="AY615" i="3"/>
  <c r="BT241" i="3"/>
  <c r="B241" i="3"/>
  <c r="A241" i="3"/>
  <c r="AI342" i="3"/>
  <c r="AI156" i="3"/>
  <c r="AI485" i="3"/>
  <c r="AI538" i="3"/>
  <c r="BT161" i="3"/>
  <c r="B161" i="3"/>
  <c r="A161" i="3"/>
  <c r="AI519" i="3"/>
  <c r="AI282" i="3"/>
  <c r="AI311" i="3"/>
  <c r="AI365" i="3"/>
  <c r="AI558" i="3"/>
  <c r="AI472" i="3"/>
  <c r="AI474" i="3"/>
  <c r="AI105" i="3"/>
  <c r="AI656" i="3"/>
  <c r="AI442" i="3"/>
  <c r="BT285" i="3"/>
  <c r="B285" i="3"/>
  <c r="A285" i="3"/>
  <c r="BO664" i="3"/>
  <c r="BN664" i="3"/>
  <c r="S279" i="3"/>
  <c r="S446" i="3"/>
  <c r="S156" i="3"/>
  <c r="S389" i="3"/>
  <c r="S401" i="3"/>
  <c r="S651" i="3"/>
  <c r="R651" i="3"/>
  <c r="S40" i="3"/>
  <c r="S511" i="3"/>
  <c r="AA222" i="3"/>
  <c r="AA461" i="3"/>
  <c r="S267" i="3"/>
  <c r="S507" i="3"/>
  <c r="S588" i="3"/>
  <c r="R655" i="3"/>
  <c r="S655" i="3"/>
  <c r="S82" i="3"/>
  <c r="AA455" i="3"/>
  <c r="AA500" i="3"/>
  <c r="S603" i="3"/>
  <c r="S456" i="3"/>
  <c r="S526" i="3"/>
  <c r="S136" i="3"/>
  <c r="AA564" i="3"/>
  <c r="AA658" i="3"/>
  <c r="Z658" i="3"/>
  <c r="AY189" i="3"/>
  <c r="BG607" i="3"/>
  <c r="S324" i="3"/>
  <c r="BG487" i="3"/>
  <c r="AY30" i="3"/>
  <c r="BO217" i="3"/>
  <c r="BG626" i="3"/>
  <c r="BT134" i="3"/>
  <c r="BT100" i="3"/>
  <c r="BT627" i="3"/>
  <c r="B627" i="3"/>
  <c r="A627" i="3"/>
  <c r="BT518" i="3"/>
  <c r="B518" i="3"/>
  <c r="A518" i="3"/>
  <c r="BT143" i="3"/>
  <c r="B143" i="3"/>
  <c r="A143" i="3"/>
  <c r="BT127" i="3"/>
  <c r="B127" i="3"/>
  <c r="A127" i="3"/>
  <c r="BT664" i="3"/>
  <c r="BT372" i="3"/>
  <c r="AY290" i="3"/>
  <c r="AY394" i="3"/>
  <c r="BT356" i="3"/>
  <c r="B356" i="3"/>
  <c r="A356" i="3"/>
  <c r="AI204" i="3"/>
  <c r="BT238" i="3"/>
  <c r="AI90" i="3"/>
  <c r="AI444" i="3"/>
  <c r="BG327" i="3"/>
  <c r="AI462" i="3"/>
  <c r="BG250" i="3"/>
  <c r="BO532" i="3"/>
  <c r="BT110" i="3"/>
  <c r="B110" i="3"/>
  <c r="A110" i="3"/>
  <c r="AY611" i="3"/>
  <c r="AI641" i="3"/>
  <c r="BT641" i="3"/>
  <c r="B641" i="3"/>
  <c r="A641" i="3"/>
  <c r="BO644" i="3"/>
  <c r="BN644" i="3"/>
  <c r="AY264" i="3"/>
  <c r="AY461" i="3"/>
  <c r="AQ302" i="3"/>
  <c r="AQ213" i="3"/>
  <c r="BT581" i="3"/>
  <c r="B581" i="3"/>
  <c r="A581" i="3"/>
  <c r="BT658" i="3"/>
  <c r="B658" i="3"/>
  <c r="A658" i="3"/>
  <c r="AQ219" i="3"/>
  <c r="AQ358" i="3"/>
  <c r="AQ260" i="3"/>
  <c r="AQ568" i="3"/>
  <c r="AI68" i="3"/>
  <c r="AY168" i="3"/>
  <c r="AY70" i="3"/>
  <c r="AQ178" i="3"/>
  <c r="BO632" i="3"/>
  <c r="BO14" i="3"/>
  <c r="BO164" i="3"/>
  <c r="BO507" i="3"/>
  <c r="BO675" i="3"/>
  <c r="BN675" i="3"/>
  <c r="BO144" i="3"/>
  <c r="BO382" i="3"/>
  <c r="BT509" i="3"/>
  <c r="B509" i="3"/>
  <c r="S558" i="3"/>
  <c r="BT165" i="3"/>
  <c r="AI386" i="3"/>
  <c r="BG492" i="3"/>
  <c r="AY618" i="3"/>
  <c r="BT179" i="3"/>
  <c r="BG421" i="3"/>
  <c r="BG456" i="3"/>
  <c r="BT261" i="3"/>
  <c r="AQ105" i="3"/>
  <c r="AP656" i="3"/>
  <c r="AQ656" i="3"/>
  <c r="BT656" i="3"/>
  <c r="B656" i="3"/>
  <c r="A656" i="3"/>
  <c r="BT575" i="3"/>
  <c r="B575" i="3"/>
  <c r="A575" i="3"/>
  <c r="BG368" i="3"/>
  <c r="BG141" i="3"/>
  <c r="BT166" i="3"/>
  <c r="B166" i="3"/>
  <c r="A166" i="3"/>
  <c r="BT94" i="3"/>
  <c r="AQ25" i="3"/>
  <c r="AA300" i="3"/>
  <c r="BO442" i="3"/>
  <c r="BG24" i="3"/>
  <c r="BG99" i="3"/>
  <c r="BG313" i="3"/>
  <c r="BT125" i="3"/>
  <c r="B125" i="3"/>
  <c r="A125" i="3"/>
  <c r="AA115" i="3"/>
  <c r="BG577" i="3"/>
  <c r="AY623" i="3"/>
  <c r="BT677" i="3"/>
  <c r="B677" i="3"/>
  <c r="AI496" i="3"/>
  <c r="BO496" i="3"/>
  <c r="BO162" i="3"/>
  <c r="BT150" i="3"/>
  <c r="B150" i="3"/>
  <c r="A150" i="3"/>
  <c r="AA481" i="3"/>
  <c r="BT172" i="3"/>
  <c r="B172" i="3"/>
  <c r="A172" i="3"/>
  <c r="AA88" i="3"/>
  <c r="BT508" i="3"/>
  <c r="BT307" i="3"/>
  <c r="B307" i="3"/>
  <c r="BG555" i="3"/>
  <c r="AI411" i="3"/>
  <c r="BT411" i="3"/>
  <c r="B411" i="3"/>
  <c r="AI146" i="3"/>
  <c r="BT527" i="3"/>
  <c r="B527" i="3"/>
  <c r="AQ392" i="3"/>
  <c r="AQ621" i="3"/>
  <c r="AY395" i="3"/>
  <c r="BT62" i="3"/>
  <c r="B62" i="3"/>
  <c r="A62" i="3"/>
  <c r="AY54" i="3"/>
  <c r="AQ225" i="3"/>
  <c r="AI483" i="3"/>
  <c r="BG483" i="3"/>
  <c r="AA579" i="3"/>
  <c r="AA291" i="3"/>
  <c r="BG291" i="3"/>
  <c r="AY21" i="3"/>
  <c r="AY112" i="3"/>
  <c r="AQ244" i="3"/>
  <c r="BT244" i="3"/>
  <c r="BO38" i="3"/>
  <c r="AY598" i="3"/>
  <c r="AI280" i="3"/>
  <c r="AQ624" i="3"/>
  <c r="AQ500" i="3"/>
  <c r="AQ226" i="3"/>
  <c r="AY439" i="3"/>
  <c r="BG573" i="3"/>
  <c r="BT108" i="3"/>
  <c r="AY371" i="3"/>
  <c r="AI16" i="3"/>
  <c r="AY16" i="3"/>
  <c r="AQ64" i="3"/>
  <c r="BO64" i="3"/>
  <c r="AY475" i="3"/>
  <c r="AI182" i="3"/>
  <c r="BO182" i="3"/>
  <c r="BT7" i="3"/>
  <c r="B7" i="3"/>
  <c r="A7" i="3"/>
  <c r="AY78" i="3"/>
  <c r="AA491" i="3"/>
  <c r="BO491" i="3"/>
  <c r="AQ186" i="3"/>
  <c r="BT186" i="3"/>
  <c r="B186" i="3"/>
  <c r="A186" i="3"/>
  <c r="BG294" i="3"/>
  <c r="AY205" i="3"/>
  <c r="BG67" i="3"/>
  <c r="S240" i="3"/>
  <c r="S9" i="3"/>
  <c r="S299" i="3"/>
  <c r="S601" i="3"/>
  <c r="S499" i="3"/>
  <c r="AA597" i="3"/>
  <c r="S285" i="3"/>
  <c r="S151" i="3"/>
  <c r="AI233" i="3"/>
  <c r="S400" i="3"/>
  <c r="S628" i="3"/>
  <c r="S97" i="3"/>
  <c r="AA628" i="3"/>
  <c r="S566" i="3"/>
  <c r="S142" i="3"/>
  <c r="AI286" i="3"/>
  <c r="AA414" i="3"/>
  <c r="AY525" i="3"/>
  <c r="AY510" i="3"/>
  <c r="AY133" i="3"/>
  <c r="S534" i="3"/>
  <c r="AY669" i="3"/>
  <c r="BG286" i="3"/>
  <c r="BO137" i="3"/>
  <c r="BO129" i="3"/>
  <c r="BT36" i="3"/>
  <c r="B36" i="3"/>
  <c r="A36" i="3"/>
  <c r="BT229" i="3"/>
  <c r="B229" i="3"/>
  <c r="BT588" i="3"/>
  <c r="B588" i="3"/>
  <c r="A588" i="3"/>
  <c r="AQ348" i="3"/>
  <c r="BG629" i="3"/>
  <c r="BG306" i="3"/>
  <c r="BG303" i="3"/>
  <c r="AY564" i="3"/>
  <c r="AY571" i="3"/>
  <c r="BG71" i="3"/>
  <c r="BT532" i="3"/>
  <c r="B532" i="3"/>
  <c r="A532" i="3"/>
  <c r="BT183" i="3"/>
  <c r="BT82" i="3"/>
  <c r="B82" i="3"/>
  <c r="A82" i="3"/>
  <c r="AA617" i="3"/>
  <c r="BT617" i="3"/>
  <c r="B617" i="3"/>
  <c r="A617" i="3"/>
  <c r="AA174" i="3"/>
  <c r="AI539" i="3"/>
  <c r="BT329" i="3"/>
  <c r="B329" i="3"/>
  <c r="A329" i="3"/>
  <c r="AA233" i="3"/>
  <c r="AY233" i="3"/>
  <c r="AY519" i="3"/>
  <c r="AQ282" i="3"/>
  <c r="BO440" i="3"/>
  <c r="AY651" i="3"/>
  <c r="AX651" i="3"/>
  <c r="AY490" i="3"/>
  <c r="AQ574" i="3"/>
  <c r="AQ612" i="3"/>
  <c r="AI59" i="3"/>
  <c r="BT59" i="3"/>
  <c r="BO449" i="3"/>
  <c r="AY545" i="3"/>
  <c r="BT665" i="3"/>
  <c r="B665" i="3"/>
  <c r="A665" i="3"/>
  <c r="BT209" i="3"/>
  <c r="B209" i="3"/>
  <c r="A209" i="3"/>
  <c r="BO311" i="3"/>
  <c r="BT380" i="3"/>
  <c r="B380" i="3"/>
  <c r="A380" i="3"/>
  <c r="BT365" i="3"/>
  <c r="B365" i="3"/>
  <c r="BO384" i="3"/>
  <c r="AI293" i="3"/>
  <c r="AY159" i="3"/>
  <c r="AQ447" i="3"/>
  <c r="BO414" i="3"/>
  <c r="BO352" i="3"/>
  <c r="BO275" i="3"/>
  <c r="BO151" i="3"/>
  <c r="BO494" i="3"/>
  <c r="BO317" i="3"/>
  <c r="BO140" i="3"/>
  <c r="BT345" i="3"/>
  <c r="B345" i="3"/>
  <c r="A345" i="3"/>
  <c r="BG129" i="3"/>
  <c r="BG416" i="3"/>
  <c r="BG525" i="3"/>
  <c r="BT337" i="3"/>
  <c r="B337" i="3"/>
  <c r="A337" i="3"/>
  <c r="BT342" i="3"/>
  <c r="B342" i="3"/>
  <c r="A342" i="3"/>
  <c r="AQ485" i="3"/>
  <c r="AI642" i="3"/>
  <c r="BG413" i="3"/>
  <c r="BG66" i="3"/>
  <c r="BO235" i="3"/>
  <c r="BO148" i="3"/>
  <c r="AY403" i="3"/>
  <c r="AQ528" i="3"/>
  <c r="BT528" i="3"/>
  <c r="B528" i="3"/>
  <c r="A528" i="3"/>
  <c r="BG660" i="3"/>
  <c r="AI198" i="3"/>
  <c r="AQ369" i="3"/>
  <c r="AQ393" i="3"/>
  <c r="BG351" i="3"/>
  <c r="BG276" i="3"/>
  <c r="BT499" i="3"/>
  <c r="B499" i="3"/>
  <c r="A499" i="3"/>
  <c r="BO69" i="3"/>
  <c r="BO346" i="3"/>
  <c r="BG267" i="3"/>
  <c r="BG173" i="3"/>
  <c r="AY97" i="3"/>
  <c r="AY670" i="3"/>
  <c r="AY284" i="3"/>
  <c r="BT583" i="3"/>
  <c r="AA42" i="3"/>
  <c r="AA625" i="3"/>
  <c r="AY572" i="3"/>
  <c r="BT247" i="3"/>
  <c r="B247" i="3"/>
  <c r="A247" i="3"/>
  <c r="AY170" i="3"/>
  <c r="BO10" i="3"/>
  <c r="S310" i="3"/>
  <c r="AA524" i="3"/>
  <c r="AA493" i="3"/>
  <c r="AI195" i="3"/>
  <c r="BT585" i="3"/>
  <c r="B585" i="3"/>
  <c r="A585" i="3"/>
  <c r="BO468" i="3"/>
  <c r="AQ266" i="3"/>
  <c r="AA609" i="3"/>
  <c r="AA215" i="3"/>
  <c r="AY406" i="3"/>
  <c r="AQ45" i="3"/>
  <c r="AI505" i="3"/>
  <c r="BT505" i="3"/>
  <c r="B505" i="3"/>
  <c r="A505" i="3"/>
  <c r="AY487" i="3"/>
  <c r="AY320" i="3"/>
  <c r="AQ98" i="3"/>
  <c r="AQ17" i="3"/>
  <c r="AA13" i="3"/>
  <c r="AI454" i="3"/>
  <c r="BT454" i="3"/>
  <c r="B454" i="3"/>
  <c r="A454" i="3"/>
  <c r="BO288" i="3"/>
  <c r="AY479" i="3"/>
  <c r="AY488" i="3"/>
  <c r="AA106" i="3"/>
  <c r="BT106" i="3"/>
  <c r="BO360" i="3"/>
  <c r="AY297" i="3"/>
  <c r="AY283" i="3"/>
  <c r="BT315" i="3"/>
  <c r="B315" i="3"/>
  <c r="A315" i="3"/>
  <c r="BT542" i="3"/>
  <c r="BO390" i="3"/>
  <c r="AQ516" i="3"/>
  <c r="BT516" i="3"/>
  <c r="B516" i="3"/>
  <c r="A516" i="3"/>
  <c r="BG142" i="3"/>
  <c r="AH679" i="3"/>
  <c r="AI679" i="3"/>
  <c r="BO679" i="3"/>
  <c r="BN679" i="3"/>
  <c r="AY85" i="3"/>
  <c r="AI37" i="3"/>
  <c r="BG39" i="3"/>
  <c r="AY399" i="3"/>
  <c r="AI349" i="3"/>
  <c r="BG349" i="3"/>
  <c r="AI44" i="3"/>
  <c r="BO44" i="3"/>
  <c r="AY435" i="3"/>
  <c r="S630" i="3"/>
  <c r="S427" i="3"/>
  <c r="S531" i="3"/>
  <c r="AA326" i="3"/>
  <c r="AA644" i="3"/>
  <c r="Z644" i="3"/>
  <c r="S239" i="3"/>
  <c r="AI269" i="3"/>
  <c r="AI193" i="3"/>
  <c r="AI102" i="3"/>
  <c r="S188" i="3"/>
  <c r="S102" i="3"/>
  <c r="AA671" i="3"/>
  <c r="Z671" i="3"/>
  <c r="AI112" i="3"/>
  <c r="BG430" i="3"/>
  <c r="AI628" i="3"/>
  <c r="AY184" i="3"/>
  <c r="BO492" i="3"/>
  <c r="BO661" i="3"/>
  <c r="BN661" i="3"/>
  <c r="BG400" i="3"/>
  <c r="BT550" i="3"/>
  <c r="BG530" i="3"/>
  <c r="BG515" i="3"/>
  <c r="AA620" i="3"/>
  <c r="BG326" i="3"/>
  <c r="AI263" i="3"/>
  <c r="AY486" i="3"/>
  <c r="BO453" i="3"/>
  <c r="BO429" i="3"/>
  <c r="BO96" i="3"/>
  <c r="BT60" i="3"/>
  <c r="B60" i="3"/>
  <c r="A60" i="3"/>
  <c r="BT467" i="3"/>
  <c r="B467" i="3"/>
  <c r="A467" i="3"/>
  <c r="BT171" i="3"/>
  <c r="B171" i="3"/>
  <c r="A171" i="3"/>
  <c r="BG671" i="3"/>
  <c r="BF671" i="3"/>
  <c r="BO180" i="3"/>
  <c r="AY199" i="3"/>
  <c r="AY597" i="3"/>
  <c r="AY643" i="3"/>
  <c r="AY513" i="3"/>
  <c r="BT511" i="3"/>
  <c r="B511" i="3"/>
  <c r="A511" i="3"/>
  <c r="BO473" i="3"/>
  <c r="BT616" i="3"/>
  <c r="AI316" i="3"/>
  <c r="AA470" i="3"/>
  <c r="AQ595" i="3"/>
  <c r="AY131" i="3"/>
  <c r="AQ478" i="3"/>
  <c r="AQ120" i="3"/>
  <c r="AI457" i="3"/>
  <c r="AQ72" i="3"/>
  <c r="AI430" i="3"/>
  <c r="AY41" i="3"/>
  <c r="BT271" i="3"/>
  <c r="B271" i="3"/>
  <c r="A271" i="3"/>
  <c r="BT102" i="3"/>
  <c r="B102" i="3"/>
  <c r="A102" i="3"/>
  <c r="BT80" i="3"/>
  <c r="B80" i="3"/>
  <c r="A80" i="3"/>
  <c r="BT450" i="3"/>
  <c r="B450" i="3"/>
  <c r="A450" i="3"/>
  <c r="BT239" i="3"/>
  <c r="B239" i="3"/>
  <c r="A239" i="3"/>
  <c r="BT589" i="3"/>
  <c r="B589" i="3"/>
  <c r="AI459" i="3"/>
  <c r="AI610" i="3"/>
  <c r="AI289" i="3"/>
  <c r="BT560" i="3"/>
  <c r="B560" i="3"/>
  <c r="A560" i="3"/>
  <c r="BT126" i="3"/>
  <c r="B126" i="3"/>
  <c r="BG533" i="3"/>
  <c r="AY46" i="3"/>
  <c r="BT207" i="3"/>
  <c r="BT224" i="3"/>
  <c r="B224" i="3"/>
  <c r="A224" i="3"/>
  <c r="AI566" i="3"/>
  <c r="BT566" i="3"/>
  <c r="BG184" i="3"/>
  <c r="BF652" i="3"/>
  <c r="BG652" i="3"/>
  <c r="AQ137" i="3"/>
  <c r="AI521" i="3"/>
  <c r="AQ655" i="3"/>
  <c r="AP655" i="3"/>
  <c r="AQ526" i="3"/>
  <c r="AY661" i="3"/>
  <c r="BG446" i="3"/>
  <c r="AY361" i="3"/>
  <c r="BG217" i="3"/>
  <c r="BT61" i="3"/>
  <c r="AQ432" i="3"/>
  <c r="AY272" i="3"/>
  <c r="AI221" i="3"/>
  <c r="AI9" i="3"/>
  <c r="AI40" i="3"/>
  <c r="AI133" i="3"/>
  <c r="AI223" i="3"/>
  <c r="BT415" i="3"/>
  <c r="B415" i="3"/>
  <c r="A415" i="3"/>
  <c r="AA206" i="3"/>
  <c r="AX673" i="3"/>
  <c r="AY673" i="3"/>
  <c r="AA523" i="3"/>
  <c r="BT523" i="3"/>
  <c r="B523" i="3"/>
  <c r="A523" i="3"/>
  <c r="BT139" i="3"/>
  <c r="B139" i="3"/>
  <c r="A139" i="3"/>
  <c r="AA201" i="3"/>
  <c r="BM6" i="3"/>
  <c r="AA119" i="3"/>
  <c r="AA196" i="3"/>
  <c r="BT299" i="3"/>
  <c r="B299" i="3"/>
  <c r="A299" i="3"/>
  <c r="BT465" i="3"/>
  <c r="BT339" i="3"/>
  <c r="B339" i="3"/>
  <c r="A339" i="3"/>
  <c r="AI344" i="3"/>
  <c r="AI75" i="3"/>
  <c r="BT75" i="3"/>
  <c r="B75" i="3"/>
  <c r="A75" i="3"/>
  <c r="BN654" i="3"/>
  <c r="BO654" i="3"/>
  <c r="BT630" i="3"/>
  <c r="B630" i="3"/>
  <c r="AI328" i="3"/>
  <c r="AA613" i="3"/>
  <c r="AA631" i="3"/>
  <c r="BT631" i="3"/>
  <c r="B631" i="3"/>
  <c r="A631" i="3"/>
  <c r="AA529" i="3"/>
  <c r="AA8" i="3"/>
  <c r="BT8" i="3"/>
  <c r="B8" i="3"/>
  <c r="A8" i="3"/>
  <c r="BT177" i="3"/>
  <c r="B177" i="3"/>
  <c r="A177" i="3"/>
  <c r="BG466" i="3"/>
  <c r="BG252" i="3"/>
  <c r="AI274" i="3"/>
  <c r="BT274" i="3"/>
  <c r="B274" i="3"/>
  <c r="A274" i="3"/>
  <c r="BT22" i="3"/>
  <c r="BG26" i="3"/>
  <c r="AY452" i="3"/>
  <c r="AQ418" i="3"/>
  <c r="BT418" i="3"/>
  <c r="B418" i="3"/>
  <c r="A418" i="3"/>
  <c r="BO111" i="3"/>
  <c r="AY312" i="3"/>
  <c r="AY378" i="3"/>
  <c r="AX674" i="3"/>
  <c r="AY674" i="3"/>
  <c r="AQ541" i="3"/>
  <c r="AA253" i="3"/>
  <c r="BT253" i="3"/>
  <c r="BG553" i="3"/>
  <c r="AI464" i="3"/>
  <c r="BT464" i="3"/>
  <c r="B464" i="3"/>
  <c r="A464" i="3"/>
  <c r="BG188" i="3"/>
  <c r="AA147" i="3"/>
  <c r="BO147" i="3"/>
  <c r="AQ308" i="3"/>
  <c r="BT308" i="3"/>
  <c r="AY590" i="3"/>
  <c r="BG324" i="3"/>
  <c r="BT287" i="3"/>
  <c r="B287" i="3"/>
  <c r="A287" i="3"/>
  <c r="AI534" i="3"/>
  <c r="BO534" i="3"/>
  <c r="AQ412" i="3"/>
  <c r="BG86" i="3"/>
  <c r="BQ5" i="3"/>
  <c r="AW5" i="3"/>
  <c r="S552" i="3"/>
  <c r="AA214" i="3"/>
  <c r="BG420" i="3"/>
  <c r="AI426" i="3"/>
  <c r="S56" i="3"/>
  <c r="BG214" i="3"/>
  <c r="AY451" i="3"/>
  <c r="S325" i="3"/>
  <c r="BT203" i="3"/>
  <c r="B203" i="3"/>
  <c r="A203" i="3"/>
  <c r="BT639" i="3"/>
  <c r="B639" i="3"/>
  <c r="A639" i="3"/>
  <c r="BT350" i="3"/>
  <c r="B350" i="3"/>
  <c r="A350" i="3"/>
  <c r="BT246" i="3"/>
  <c r="B246" i="3"/>
  <c r="A246" i="3"/>
  <c r="BO647" i="3"/>
  <c r="BN647" i="3"/>
  <c r="AY376" i="3"/>
  <c r="BG443" i="3"/>
  <c r="AQ407" i="3"/>
  <c r="S278" i="3"/>
  <c r="AP662" i="3"/>
  <c r="AQ662" i="3"/>
  <c r="BT662" i="3"/>
  <c r="B662" i="3"/>
  <c r="A662" i="3"/>
  <c r="BG666" i="3"/>
  <c r="BF666" i="3"/>
  <c r="AY76" i="3"/>
  <c r="BT31" i="3"/>
  <c r="B31" i="3"/>
  <c r="A31" i="3"/>
  <c r="AY116" i="3"/>
  <c r="AY379" i="3"/>
  <c r="BO363" i="3"/>
  <c r="BT56" i="3"/>
  <c r="B56" i="3"/>
  <c r="A56" i="3"/>
  <c r="BO34" i="3"/>
  <c r="AA227" i="3"/>
  <c r="AI123" i="3"/>
  <c r="AI391" i="3"/>
  <c r="BT445" i="3"/>
  <c r="B445" i="3"/>
  <c r="A445" i="3"/>
  <c r="AA332" i="3"/>
  <c r="BT332" i="3"/>
  <c r="B332" i="3"/>
  <c r="A332" i="3"/>
  <c r="AI322" i="3"/>
  <c r="BT322" i="3"/>
  <c r="AY602" i="3"/>
  <c r="AI477" i="3"/>
  <c r="AA255" i="3"/>
  <c r="BT255" i="3"/>
  <c r="B255" i="3"/>
  <c r="A255" i="3"/>
  <c r="AY648" i="3"/>
  <c r="AI367" i="3"/>
  <c r="AQ48" i="3"/>
  <c r="AA230" i="3"/>
  <c r="BT230" i="3"/>
  <c r="BT448" i="3"/>
  <c r="B448" i="3"/>
  <c r="A448" i="3"/>
  <c r="BO604" i="3"/>
  <c r="AQ132" i="3"/>
  <c r="BN663" i="3"/>
  <c r="BO663" i="3"/>
  <c r="AI667" i="3"/>
  <c r="AH667" i="3"/>
  <c r="BT667" i="3"/>
  <c r="B667" i="3"/>
  <c r="A667" i="3"/>
  <c r="AQ374" i="3"/>
  <c r="AY503" i="3"/>
  <c r="S95" i="3"/>
  <c r="BT95" i="3"/>
  <c r="B95" i="3"/>
  <c r="A95" i="3"/>
  <c r="BT245" i="3"/>
  <c r="B245" i="3"/>
  <c r="A245" i="3"/>
  <c r="AI366" i="3"/>
  <c r="AI91" i="3"/>
  <c r="BT381" i="3"/>
  <c r="B381" i="3"/>
  <c r="A381" i="3"/>
  <c r="BT552" i="3"/>
  <c r="B552" i="3"/>
  <c r="A552" i="3"/>
  <c r="BT73" i="3"/>
  <c r="B73" i="3"/>
  <c r="A73" i="3"/>
  <c r="BT561" i="3"/>
  <c r="B561" i="3"/>
  <c r="A561" i="3"/>
  <c r="BT425" i="3"/>
  <c r="B425" i="3"/>
  <c r="A425" i="3"/>
  <c r="BO557" i="3"/>
  <c r="BG586" i="3"/>
  <c r="AI153" i="3"/>
  <c r="AI163" i="3"/>
  <c r="AI149" i="3"/>
  <c r="AI419" i="3"/>
  <c r="AA237" i="3"/>
  <c r="BG237" i="3"/>
  <c r="BT243" i="3"/>
  <c r="B243" i="3"/>
  <c r="A243" i="3"/>
  <c r="AA333" i="3"/>
  <c r="AY343" i="3"/>
  <c r="AI343" i="3"/>
  <c r="AY594" i="3"/>
  <c r="AY191" i="3"/>
  <c r="AI191" i="3"/>
  <c r="BT251" i="3"/>
  <c r="AQ645" i="3"/>
  <c r="AP645" i="3"/>
  <c r="R649" i="3"/>
  <c r="S649" i="3"/>
  <c r="BT649" i="3"/>
  <c r="BO608" i="3"/>
  <c r="AQ404" i="3"/>
  <c r="S495" i="3"/>
  <c r="BO495" i="3"/>
  <c r="AY434" i="3"/>
  <c r="BT434" i="3"/>
  <c r="B434" i="3"/>
  <c r="A434" i="3"/>
  <c r="AI469" i="3"/>
  <c r="BO476" i="3"/>
  <c r="AY476" i="3"/>
  <c r="AQ375" i="3"/>
  <c r="BT375" i="3"/>
  <c r="B375" i="3"/>
  <c r="A375" i="3"/>
  <c r="BG668" i="3"/>
  <c r="AQ277" i="3"/>
  <c r="BT277" i="3"/>
  <c r="B277" i="3"/>
  <c r="A277" i="3"/>
  <c r="BO587" i="3"/>
  <c r="AQ231" i="3"/>
  <c r="S63" i="3"/>
  <c r="BT63" i="3"/>
  <c r="BG292" i="3"/>
  <c r="BG210" i="3"/>
  <c r="AY155" i="3"/>
  <c r="BG155" i="3"/>
  <c r="S113" i="3"/>
  <c r="BT113" i="3"/>
  <c r="AI234" i="3"/>
  <c r="BG565" i="3"/>
  <c r="AI169" i="3"/>
  <c r="AY200" i="3"/>
  <c r="AA504" i="3"/>
  <c r="AX676" i="3"/>
  <c r="AY676" i="3"/>
  <c r="BT135" i="3"/>
  <c r="B135" i="3"/>
  <c r="A135" i="3"/>
  <c r="BT536" i="3"/>
  <c r="B536" i="3"/>
  <c r="A536" i="3"/>
  <c r="S436" i="3"/>
  <c r="R637" i="3"/>
  <c r="S637" i="3"/>
  <c r="BT637" i="3"/>
  <c r="B637" i="3"/>
  <c r="A637" i="3"/>
  <c r="S638" i="3"/>
  <c r="R638" i="3"/>
  <c r="AA167" i="3"/>
  <c r="AA482" i="3"/>
  <c r="BT296" i="3"/>
  <c r="B296" i="3"/>
  <c r="A296" i="3"/>
  <c r="AI330" i="3"/>
  <c r="AI650" i="3"/>
  <c r="BT592" i="3"/>
  <c r="B592" i="3"/>
  <c r="A592" i="3"/>
  <c r="AY273" i="3"/>
  <c r="BG336" i="3"/>
  <c r="AI355" i="3"/>
  <c r="AI242" i="3"/>
  <c r="AA540" i="3"/>
  <c r="AY47" i="3"/>
  <c r="AI353" i="3"/>
  <c r="AQ12" i="3"/>
  <c r="S35" i="3"/>
  <c r="AY35" i="3"/>
  <c r="AA420" i="3"/>
  <c r="BT420" i="3"/>
  <c r="AQ157" i="3"/>
  <c r="BT214" i="3"/>
  <c r="B214" i="3"/>
  <c r="A214" i="3"/>
  <c r="AI130" i="3"/>
  <c r="AQ152" i="3"/>
  <c r="BG23" i="3"/>
  <c r="AY23" i="3"/>
  <c r="AA301" i="3"/>
  <c r="AQ33" i="3"/>
  <c r="BT33" i="3"/>
  <c r="B33" i="3"/>
  <c r="A33" i="3"/>
  <c r="BT309" i="3"/>
  <c r="B309" i="3"/>
  <c r="A309" i="3"/>
  <c r="AY208" i="3"/>
  <c r="BO522" i="3"/>
  <c r="AQ484" i="3"/>
  <c r="BT52" i="3"/>
  <c r="B52" i="3"/>
  <c r="A52" i="3"/>
  <c r="BT489" i="3"/>
  <c r="B489" i="3"/>
  <c r="A489" i="3"/>
  <c r="BG212" i="3"/>
  <c r="AA347" i="3"/>
  <c r="BG347" i="3"/>
  <c r="AQ117" i="3"/>
  <c r="BT117" i="3"/>
  <c r="B117" i="3"/>
  <c r="A117" i="3"/>
  <c r="AQ158" i="3"/>
  <c r="BT158" i="3"/>
  <c r="B158" i="3"/>
  <c r="A158" i="3"/>
  <c r="AI249" i="3"/>
  <c r="BO249" i="3"/>
  <c r="BG265" i="3"/>
  <c r="AI83" i="3"/>
  <c r="BO83" i="3"/>
  <c r="AA104" i="3"/>
  <c r="BO104" i="3"/>
  <c r="AI254" i="3"/>
  <c r="BO254" i="3"/>
  <c r="AY314" i="3"/>
  <c r="BT314" i="3"/>
  <c r="B314" i="3"/>
  <c r="A314" i="3"/>
  <c r="AY18" i="3"/>
  <c r="BG195" i="3"/>
  <c r="A589" i="3"/>
  <c r="A307" i="3"/>
  <c r="A630" i="3"/>
  <c r="S120" i="3"/>
  <c r="S283" i="3"/>
  <c r="S636" i="3"/>
  <c r="R636" i="3"/>
  <c r="S344" i="3"/>
  <c r="S569" i="3"/>
  <c r="S143" i="3"/>
  <c r="S198" i="3"/>
  <c r="S61" i="3"/>
  <c r="S632" i="3"/>
  <c r="S315" i="3"/>
  <c r="AI305" i="3"/>
  <c r="S36" i="3"/>
  <c r="S339" i="3"/>
  <c r="S72" i="3"/>
  <c r="S80" i="3"/>
  <c r="S599" i="3"/>
  <c r="S530" i="3"/>
  <c r="S545" i="3"/>
  <c r="S435" i="3"/>
  <c r="AA171" i="3"/>
  <c r="AI252" i="3"/>
  <c r="AA399" i="3"/>
  <c r="S64" i="3"/>
  <c r="BO618" i="3"/>
  <c r="BG454" i="3"/>
  <c r="BG498" i="3"/>
  <c r="BG591" i="3"/>
  <c r="BT626" i="3"/>
  <c r="BG531" i="3"/>
  <c r="BG32" i="3"/>
  <c r="BG556" i="3"/>
  <c r="BG248" i="3"/>
  <c r="AI605" i="3"/>
  <c r="BG290" i="3"/>
  <c r="BG394" i="3"/>
  <c r="BO204" i="3"/>
  <c r="AI79" i="3"/>
  <c r="BO90" i="3"/>
  <c r="BG462" i="3"/>
  <c r="BT250" i="3"/>
  <c r="BO241" i="3"/>
  <c r="BG611" i="3"/>
  <c r="AI644" i="3"/>
  <c r="AH644" i="3"/>
  <c r="BT193" i="3"/>
  <c r="B193" i="3"/>
  <c r="A193" i="3"/>
  <c r="BT305" i="3"/>
  <c r="B305" i="3"/>
  <c r="A305" i="3"/>
  <c r="BO264" i="3"/>
  <c r="BO461" i="3"/>
  <c r="BT213" i="3"/>
  <c r="AI658" i="3"/>
  <c r="AH658" i="3"/>
  <c r="AQ295" i="3"/>
  <c r="BO358" i="3"/>
  <c r="AI568" i="3"/>
  <c r="AQ68" i="3"/>
  <c r="BT168" i="3"/>
  <c r="B168" i="3"/>
  <c r="A168" i="3"/>
  <c r="BT70" i="3"/>
  <c r="B70" i="3"/>
  <c r="BT178" i="3"/>
  <c r="B178" i="3"/>
  <c r="A178" i="3"/>
  <c r="BT14" i="3"/>
  <c r="B14" i="3"/>
  <c r="A14" i="3"/>
  <c r="BT164" i="3"/>
  <c r="B164" i="3"/>
  <c r="A164" i="3"/>
  <c r="BT507" i="3"/>
  <c r="B507" i="3"/>
  <c r="A507" i="3"/>
  <c r="BT144" i="3"/>
  <c r="B144" i="3"/>
  <c r="A144" i="3"/>
  <c r="BT382" i="3"/>
  <c r="B382" i="3"/>
  <c r="A382" i="3"/>
  <c r="AI65" i="3"/>
  <c r="S165" i="3"/>
  <c r="BG386" i="3"/>
  <c r="BT492" i="3"/>
  <c r="B492" i="3"/>
  <c r="A492" i="3"/>
  <c r="BT618" i="3"/>
  <c r="BT421" i="3"/>
  <c r="BT456" i="3"/>
  <c r="AQ389" i="3"/>
  <c r="AI575" i="3"/>
  <c r="AI368" i="3"/>
  <c r="BT368" i="3"/>
  <c r="B368" i="3"/>
  <c r="A368" i="3"/>
  <c r="BT141" i="3"/>
  <c r="B141" i="3"/>
  <c r="A141" i="3"/>
  <c r="AI94" i="3"/>
  <c r="AQ546" i="3"/>
  <c r="BG25" i="3"/>
  <c r="AQ427" i="3"/>
  <c r="BT442" i="3"/>
  <c r="BT24" i="3"/>
  <c r="B24" i="3"/>
  <c r="A24" i="3"/>
  <c r="BT99" i="3"/>
  <c r="B99" i="3"/>
  <c r="A99" i="3"/>
  <c r="BT313" i="3"/>
  <c r="B313" i="3"/>
  <c r="A313" i="3"/>
  <c r="AA405" i="3"/>
  <c r="AY577" i="3"/>
  <c r="BT623" i="3"/>
  <c r="B623" i="3"/>
  <c r="A623" i="3"/>
  <c r="AA92" i="3"/>
  <c r="AA496" i="3"/>
  <c r="BT481" i="3"/>
  <c r="B481" i="3"/>
  <c r="A481" i="3"/>
  <c r="BT318" i="3"/>
  <c r="B318" i="3"/>
  <c r="A318" i="3"/>
  <c r="AI354" i="3"/>
  <c r="AI298" i="3"/>
  <c r="BG146" i="3"/>
  <c r="AI527" i="3"/>
  <c r="AI335" i="3"/>
  <c r="BT395" i="3"/>
  <c r="B395" i="3"/>
  <c r="A395" i="3"/>
  <c r="AA54" i="3"/>
  <c r="BT54" i="3"/>
  <c r="B54" i="3"/>
  <c r="A54" i="3"/>
  <c r="AQ483" i="3"/>
  <c r="BT483" i="3"/>
  <c r="AI291" i="3"/>
  <c r="BT291" i="3"/>
  <c r="B291" i="3"/>
  <c r="A291" i="3"/>
  <c r="BG21" i="3"/>
  <c r="BG112" i="3"/>
  <c r="AI38" i="3"/>
  <c r="BT38" i="3"/>
  <c r="BT598" i="3"/>
  <c r="BG280" i="3"/>
  <c r="AA226" i="3"/>
  <c r="BT573" i="3"/>
  <c r="B573" i="3"/>
  <c r="A573" i="3"/>
  <c r="AI371" i="3"/>
  <c r="AQ371" i="3"/>
  <c r="AQ16" i="3"/>
  <c r="BO16" i="3"/>
  <c r="AA64" i="3"/>
  <c r="BT64" i="3"/>
  <c r="BT475" i="3"/>
  <c r="AQ182" i="3"/>
  <c r="BT182" i="3"/>
  <c r="B182" i="3"/>
  <c r="A182" i="3"/>
  <c r="AI78" i="3"/>
  <c r="BO78" i="3"/>
  <c r="AQ491" i="3"/>
  <c r="BG186" i="3"/>
  <c r="AQ294" i="3"/>
  <c r="BT205" i="3"/>
  <c r="B205" i="3"/>
  <c r="A205" i="3"/>
  <c r="BO67" i="3"/>
  <c r="S654" i="3"/>
  <c r="R654" i="3"/>
  <c r="S202" i="3"/>
  <c r="S75" i="3"/>
  <c r="S84" i="3"/>
  <c r="S629" i="3"/>
  <c r="S220" i="3"/>
  <c r="S414" i="3"/>
  <c r="S55" i="3"/>
  <c r="S550" i="3"/>
  <c r="S498" i="3"/>
  <c r="S308" i="3"/>
  <c r="AQ235" i="3"/>
  <c r="S607" i="3"/>
  <c r="AA558" i="3"/>
  <c r="AA626" i="3"/>
  <c r="AA342" i="3"/>
  <c r="AA258" i="3"/>
  <c r="AA348" i="3"/>
  <c r="AA343" i="3"/>
  <c r="AA603" i="3"/>
  <c r="AA574" i="3"/>
  <c r="AA59" i="3"/>
  <c r="AA664" i="3"/>
  <c r="AA62" i="3"/>
  <c r="AA249" i="3"/>
  <c r="AA492" i="3"/>
  <c r="AA440" i="3"/>
  <c r="AA156" i="3"/>
  <c r="AA513" i="3"/>
  <c r="AA264" i="3"/>
  <c r="AA616" i="3"/>
  <c r="AA303" i="3"/>
  <c r="AA571" i="3"/>
  <c r="AA357" i="3"/>
  <c r="AA112" i="3"/>
  <c r="AA562" i="3"/>
  <c r="AA134" i="3"/>
  <c r="AA537" i="3"/>
  <c r="AA310" i="3"/>
  <c r="AA207" i="3"/>
  <c r="AA594" i="3"/>
  <c r="AA305" i="3"/>
  <c r="AA651" i="3"/>
  <c r="AA213" i="3"/>
  <c r="AA372" i="3"/>
  <c r="AA464" i="3"/>
  <c r="AA182" i="3"/>
  <c r="AA46" i="3"/>
  <c r="AA636" i="3"/>
  <c r="AA124" i="3"/>
  <c r="AA107" i="3"/>
  <c r="AA551" i="3"/>
  <c r="AA618" i="3"/>
  <c r="AA648" i="3"/>
  <c r="AA485" i="3"/>
  <c r="AA643" i="3"/>
  <c r="AA621" i="3"/>
  <c r="AA76" i="3"/>
  <c r="AA78" i="3"/>
  <c r="AA417" i="3"/>
  <c r="AI236" i="3"/>
  <c r="AA534" i="3"/>
  <c r="S412" i="3"/>
  <c r="BG497" i="3"/>
  <c r="BG585" i="3"/>
  <c r="BO105" i="3"/>
  <c r="BO393" i="3"/>
  <c r="BG364" i="3"/>
  <c r="BT537" i="3"/>
  <c r="B537" i="3"/>
  <c r="BT240" i="3"/>
  <c r="B240" i="3"/>
  <c r="A240" i="3"/>
  <c r="BG348" i="3"/>
  <c r="BT629" i="3"/>
  <c r="BT306" i="3"/>
  <c r="B306" i="3"/>
  <c r="A306" i="3"/>
  <c r="BT303" i="3"/>
  <c r="BG564" i="3"/>
  <c r="BG571" i="3"/>
  <c r="BO370" i="3"/>
  <c r="AI82" i="3"/>
  <c r="AI19" i="3"/>
  <c r="AI617" i="3"/>
  <c r="AA548" i="3"/>
  <c r="AI174" i="3"/>
  <c r="BG539" i="3"/>
  <c r="AY179" i="3"/>
  <c r="AY258" i="3"/>
  <c r="AY416" i="3"/>
  <c r="AY413" i="3"/>
  <c r="AY66" i="3"/>
  <c r="AY303" i="3"/>
  <c r="AY156" i="3"/>
  <c r="AY421" i="3"/>
  <c r="AY427" i="3"/>
  <c r="AY173" i="3"/>
  <c r="AY40" i="3"/>
  <c r="AY223" i="3"/>
  <c r="AY337" i="3"/>
  <c r="AY472" i="3"/>
  <c r="AY148" i="3"/>
  <c r="AY372" i="3"/>
  <c r="AY605" i="3"/>
  <c r="AY24" i="3"/>
  <c r="AY642" i="3"/>
  <c r="AY456" i="3"/>
  <c r="AY221" i="3"/>
  <c r="AY346" i="3"/>
  <c r="AY410" i="3"/>
  <c r="AY460" i="3"/>
  <c r="AY281" i="3"/>
  <c r="AQ233" i="3"/>
  <c r="BT233" i="3"/>
  <c r="B233" i="3"/>
  <c r="A233" i="3"/>
  <c r="BT222" i="3"/>
  <c r="B222" i="3"/>
  <c r="A222" i="3"/>
  <c r="AY606" i="3"/>
  <c r="BT440" i="3"/>
  <c r="B440" i="3"/>
  <c r="A440" i="3"/>
  <c r="BO651" i="3"/>
  <c r="BN651" i="3"/>
  <c r="BO490" i="3"/>
  <c r="AY574" i="3"/>
  <c r="AY612" i="3"/>
  <c r="AQ59" i="3"/>
  <c r="AI449" i="3"/>
  <c r="BT449" i="3"/>
  <c r="B449" i="3"/>
  <c r="A449" i="3"/>
  <c r="BT545" i="3"/>
  <c r="AQ209" i="3"/>
  <c r="BT311" i="3"/>
  <c r="S384" i="3"/>
  <c r="BT384" i="3"/>
  <c r="B384" i="3"/>
  <c r="A384" i="3"/>
  <c r="AI220" i="3"/>
  <c r="AY293" i="3"/>
  <c r="BT159" i="3"/>
  <c r="B159" i="3"/>
  <c r="A159" i="3"/>
  <c r="BT447" i="3"/>
  <c r="BT414" i="3"/>
  <c r="BT352" i="3"/>
  <c r="B352" i="3"/>
  <c r="A352" i="3"/>
  <c r="BT275" i="3"/>
  <c r="BT140" i="3"/>
  <c r="B140" i="3"/>
  <c r="A140" i="3"/>
  <c r="S129" i="3"/>
  <c r="BT129" i="3"/>
  <c r="BT416" i="3"/>
  <c r="B416" i="3"/>
  <c r="A416" i="3"/>
  <c r="AQ642" i="3"/>
  <c r="AP642" i="3"/>
  <c r="BT413" i="3"/>
  <c r="B413" i="3"/>
  <c r="A413" i="3"/>
  <c r="BO66" i="3"/>
  <c r="BT235" i="3"/>
  <c r="BT148" i="3"/>
  <c r="B148" i="3"/>
  <c r="BG403" i="3"/>
  <c r="BG528" i="3"/>
  <c r="AQ660" i="3"/>
  <c r="AP660" i="3"/>
  <c r="AY660" i="3"/>
  <c r="AI369" i="3"/>
  <c r="BG393" i="3"/>
  <c r="BO351" i="3"/>
  <c r="BO276" i="3"/>
  <c r="AQ69" i="3"/>
  <c r="BT69" i="3"/>
  <c r="BT346" i="3"/>
  <c r="B346" i="3"/>
  <c r="A346" i="3"/>
  <c r="BT267" i="3"/>
  <c r="B267" i="3"/>
  <c r="A267" i="3"/>
  <c r="BT173" i="3"/>
  <c r="B173" i="3"/>
  <c r="A173" i="3"/>
  <c r="BG97" i="3"/>
  <c r="BG670" i="3"/>
  <c r="BT284" i="3"/>
  <c r="B284" i="3"/>
  <c r="A284" i="3"/>
  <c r="AA422" i="3"/>
  <c r="BO42" i="3"/>
  <c r="AY625" i="3"/>
  <c r="BT572" i="3"/>
  <c r="B572" i="3"/>
  <c r="A572" i="3"/>
  <c r="AA170" i="3"/>
  <c r="BO170" i="3"/>
  <c r="BT10" i="3"/>
  <c r="B10" i="3"/>
  <c r="A10" i="3"/>
  <c r="AA11" i="3"/>
  <c r="BT310" i="3"/>
  <c r="B310" i="3"/>
  <c r="A310" i="3"/>
  <c r="BT582" i="3"/>
  <c r="AI493" i="3"/>
  <c r="BT578" i="3"/>
  <c r="B578" i="3"/>
  <c r="A578" i="3"/>
  <c r="AI498" i="3"/>
  <c r="AY286" i="3"/>
  <c r="BT195" i="3"/>
  <c r="B195" i="3"/>
  <c r="A195" i="3"/>
  <c r="AA468" i="3"/>
  <c r="BT468" i="3"/>
  <c r="B468" i="3"/>
  <c r="A468" i="3"/>
  <c r="AY266" i="3"/>
  <c r="AQ609" i="3"/>
  <c r="AI215" i="3"/>
  <c r="AI406" i="3"/>
  <c r="BT406" i="3"/>
  <c r="B406" i="3"/>
  <c r="A406" i="3"/>
  <c r="AY45" i="3"/>
  <c r="AY505" i="3"/>
  <c r="AA487" i="3"/>
  <c r="BT487" i="3"/>
  <c r="BT320" i="3"/>
  <c r="AY98" i="3"/>
  <c r="AY17" i="3"/>
  <c r="AQ13" i="3"/>
  <c r="AQ454" i="3"/>
  <c r="AQ288" i="3"/>
  <c r="BT288" i="3"/>
  <c r="B288" i="3"/>
  <c r="A288" i="3"/>
  <c r="BT479" i="3"/>
  <c r="B479" i="3"/>
  <c r="A479" i="3"/>
  <c r="BT488" i="3"/>
  <c r="B488" i="3"/>
  <c r="A488" i="3"/>
  <c r="AY106" i="3"/>
  <c r="AQ360" i="3"/>
  <c r="BT360" i="3"/>
  <c r="B360" i="3"/>
  <c r="A360" i="3"/>
  <c r="BO297" i="3"/>
  <c r="AY319" i="3"/>
  <c r="AI390" i="3"/>
  <c r="BT390" i="3"/>
  <c r="BG516" i="3"/>
  <c r="AA142" i="3"/>
  <c r="AY142" i="3"/>
  <c r="AP679" i="3"/>
  <c r="AQ679" i="3"/>
  <c r="BT679" i="3"/>
  <c r="B679" i="3"/>
  <c r="A679" i="3"/>
  <c r="BT85" i="3"/>
  <c r="B85" i="3"/>
  <c r="A85" i="3"/>
  <c r="BG37" i="3"/>
  <c r="BT39" i="3"/>
  <c r="B39" i="3"/>
  <c r="BG399" i="3"/>
  <c r="AA349" i="3"/>
  <c r="BO349" i="3"/>
  <c r="AQ44" i="3"/>
  <c r="BT44" i="3"/>
  <c r="B44" i="3"/>
  <c r="A44" i="3"/>
  <c r="BT435" i="3"/>
  <c r="B435" i="3"/>
  <c r="A435" i="3"/>
  <c r="S96" i="3"/>
  <c r="S457" i="3"/>
  <c r="S32" i="3"/>
  <c r="AA486" i="3"/>
  <c r="S272" i="3"/>
  <c r="S589" i="3"/>
  <c r="AI593" i="3"/>
  <c r="AI490" i="3"/>
  <c r="S137" i="3"/>
  <c r="AA512" i="3"/>
  <c r="S134" i="3"/>
  <c r="S223" i="3"/>
  <c r="AI529" i="3"/>
  <c r="AY492" i="3"/>
  <c r="AY263" i="3"/>
  <c r="AX652" i="3"/>
  <c r="AY652" i="3"/>
  <c r="BO179" i="3"/>
  <c r="BG268" i="3"/>
  <c r="BT400" i="3"/>
  <c r="B400" i="3"/>
  <c r="A400" i="3"/>
  <c r="BT401" i="3"/>
  <c r="B401" i="3"/>
  <c r="A401" i="3"/>
  <c r="BT428" i="3"/>
  <c r="B428" i="3"/>
  <c r="A428" i="3"/>
  <c r="BT396" i="3"/>
  <c r="BT530" i="3"/>
  <c r="B530" i="3"/>
  <c r="A530" i="3"/>
  <c r="BG620" i="3"/>
  <c r="BT326" i="3"/>
  <c r="AY373" i="3"/>
  <c r="BG263" i="3"/>
  <c r="BG486" i="3"/>
  <c r="BT453" i="3"/>
  <c r="B453" i="3"/>
  <c r="A453" i="3"/>
  <c r="BT429" i="3"/>
  <c r="B429" i="3"/>
  <c r="A429" i="3"/>
  <c r="BT96" i="3"/>
  <c r="AA467" i="3"/>
  <c r="AI171" i="3"/>
  <c r="BG520" i="3"/>
  <c r="BT671" i="3"/>
  <c r="B671" i="3"/>
  <c r="AI549" i="3"/>
  <c r="AY269" i="3"/>
  <c r="AI145" i="3"/>
  <c r="BT145" i="3"/>
  <c r="B145" i="3"/>
  <c r="A145" i="3"/>
  <c r="BT593" i="3"/>
  <c r="B593" i="3"/>
  <c r="A593" i="3"/>
  <c r="AY607" i="3"/>
  <c r="AY511" i="3"/>
  <c r="AA473" i="3"/>
  <c r="BT473" i="3"/>
  <c r="B473" i="3"/>
  <c r="A473" i="3"/>
  <c r="AQ362" i="3"/>
  <c r="AQ316" i="3"/>
  <c r="AQ470" i="3"/>
  <c r="AY595" i="3"/>
  <c r="BO131" i="3"/>
  <c r="AY478" i="3"/>
  <c r="AY120" i="3"/>
  <c r="AQ457" i="3"/>
  <c r="AI72" i="3"/>
  <c r="AQ430" i="3"/>
  <c r="BT41" i="3"/>
  <c r="B41" i="3"/>
  <c r="A41" i="3"/>
  <c r="AY101" i="3"/>
  <c r="AQ450" i="3"/>
  <c r="AQ239" i="3"/>
  <c r="AQ589" i="3"/>
  <c r="AH672" i="3"/>
  <c r="AI672" i="3"/>
  <c r="BG459" i="3"/>
  <c r="BG610" i="3"/>
  <c r="BT289" i="3"/>
  <c r="B289" i="3"/>
  <c r="A289" i="3"/>
  <c r="S126" i="3"/>
  <c r="S533" i="3"/>
  <c r="BT533" i="3"/>
  <c r="B533" i="3"/>
  <c r="A533" i="3"/>
  <c r="BG46" i="3"/>
  <c r="AA224" i="3"/>
  <c r="AI258" i="3"/>
  <c r="AA566" i="3"/>
  <c r="AI30" i="3"/>
  <c r="BT184" i="3"/>
  <c r="BT652" i="3"/>
  <c r="B652" i="3"/>
  <c r="A652" i="3"/>
  <c r="BG137" i="3"/>
  <c r="BG521" i="3"/>
  <c r="BO655" i="3"/>
  <c r="BN655" i="3"/>
  <c r="AI526" i="3"/>
  <c r="Z661" i="3"/>
  <c r="AA661" i="3"/>
  <c r="BT661" i="3"/>
  <c r="BT446" i="3"/>
  <c r="B446" i="3"/>
  <c r="A446" i="3"/>
  <c r="BT361" i="3"/>
  <c r="B361" i="3"/>
  <c r="A361" i="3"/>
  <c r="BT217" i="3"/>
  <c r="B217" i="3"/>
  <c r="A217" i="3"/>
  <c r="AQ138" i="3"/>
  <c r="AA432" i="3"/>
  <c r="BG221" i="3"/>
  <c r="AQ9" i="3"/>
  <c r="AQ40" i="3"/>
  <c r="AQ133" i="3"/>
  <c r="BG223" i="3"/>
  <c r="AA535" i="3"/>
  <c r="AY206" i="3"/>
  <c r="BT673" i="3"/>
  <c r="B673" i="3"/>
  <c r="A673" i="3"/>
  <c r="AA181" i="3"/>
  <c r="AY523" i="3"/>
  <c r="AA139" i="3"/>
  <c r="AA81" i="3"/>
  <c r="BO201" i="3"/>
  <c r="S512" i="3"/>
  <c r="BT119" i="3"/>
  <c r="B119" i="3"/>
  <c r="A119" i="3"/>
  <c r="AA84" i="3"/>
  <c r="AA87" i="3"/>
  <c r="AA387" i="3"/>
  <c r="BG344" i="3"/>
  <c r="AY75" i="3"/>
  <c r="AH654" i="3"/>
  <c r="AI654" i="3"/>
  <c r="BT654" i="3"/>
  <c r="B654" i="3"/>
  <c r="A654" i="3"/>
  <c r="AI202" i="3"/>
  <c r="BG328" i="3"/>
  <c r="AI631" i="3"/>
  <c r="AA236" i="3"/>
  <c r="AQ529" i="3"/>
  <c r="AI8" i="3"/>
  <c r="AA177" i="3"/>
  <c r="AA466" i="3"/>
  <c r="BT466" i="3"/>
  <c r="AY252" i="3"/>
  <c r="AQ274" i="3"/>
  <c r="AQ22" i="3"/>
  <c r="AQ26" i="3"/>
  <c r="BT26" i="3"/>
  <c r="B26" i="3"/>
  <c r="A26" i="3"/>
  <c r="BG452" i="3"/>
  <c r="AY418" i="3"/>
  <c r="AI111" i="3"/>
  <c r="BT111" i="3"/>
  <c r="BT312" i="3"/>
  <c r="BT378" i="3"/>
  <c r="BN674" i="3"/>
  <c r="BO674" i="3"/>
  <c r="AY541" i="3"/>
  <c r="AQ253" i="3"/>
  <c r="BG600" i="3"/>
  <c r="AQ553" i="3"/>
  <c r="AQ464" i="3"/>
  <c r="AA188" i="3"/>
  <c r="AY188" i="3"/>
  <c r="AI147" i="3"/>
  <c r="BT147" i="3"/>
  <c r="B147" i="3"/>
  <c r="A147" i="3"/>
  <c r="AY308" i="3"/>
  <c r="AY15" i="3"/>
  <c r="BT590" i="3"/>
  <c r="BT324" i="3"/>
  <c r="B324" i="3"/>
  <c r="A324" i="3"/>
  <c r="AI74" i="3"/>
  <c r="AQ534" i="3"/>
  <c r="BT534" i="3"/>
  <c r="B534" i="3"/>
  <c r="A534" i="3"/>
  <c r="AY412" i="3"/>
  <c r="AA86" i="3"/>
  <c r="AY86" i="3"/>
  <c r="BT176" i="3"/>
  <c r="S73" i="3"/>
  <c r="BG318" i="3"/>
  <c r="S648" i="3"/>
  <c r="R648" i="3"/>
  <c r="BG281" i="3"/>
  <c r="S341" i="3"/>
  <c r="BT341" i="3"/>
  <c r="B341" i="3"/>
  <c r="A341" i="3"/>
  <c r="AY325" i="3"/>
  <c r="AY203" i="3"/>
  <c r="S619" i="3"/>
  <c r="AY639" i="3"/>
  <c r="AX639" i="3"/>
  <c r="S350" i="3"/>
  <c r="S246" i="3"/>
  <c r="BT647" i="3"/>
  <c r="B647" i="3"/>
  <c r="A647" i="3"/>
  <c r="AQ376" i="3"/>
  <c r="BT376" i="3"/>
  <c r="B376" i="3"/>
  <c r="A376" i="3"/>
  <c r="BT443" i="3"/>
  <c r="B443" i="3"/>
  <c r="A443" i="3"/>
  <c r="BG407" i="3"/>
  <c r="AQ278" i="3"/>
  <c r="AQ377" i="3"/>
  <c r="BN662" i="3"/>
  <c r="BO662" i="3"/>
  <c r="BT666" i="3"/>
  <c r="B666" i="3"/>
  <c r="A666" i="3"/>
  <c r="BG502" i="3"/>
  <c r="AI76" i="3"/>
  <c r="AA31" i="3"/>
  <c r="BG116" i="3"/>
  <c r="BT379" i="3"/>
  <c r="B379" i="3"/>
  <c r="A379" i="3"/>
  <c r="BT363" i="3"/>
  <c r="B363" i="3"/>
  <c r="A363" i="3"/>
  <c r="BO51" i="3"/>
  <c r="BT34" i="3"/>
  <c r="BT227" i="3"/>
  <c r="BG123" i="3"/>
  <c r="AA391" i="3"/>
  <c r="AI445" i="3"/>
  <c r="S332" i="3"/>
  <c r="AI109" i="3"/>
  <c r="AY109" i="3"/>
  <c r="BG322" i="3"/>
  <c r="AA426" i="3"/>
  <c r="AI648" i="3"/>
  <c r="AH648" i="3"/>
  <c r="AA367" i="3"/>
  <c r="BT367" i="3"/>
  <c r="AY48" i="3"/>
  <c r="AI230" i="3"/>
  <c r="AA604" i="3"/>
  <c r="BT604" i="3"/>
  <c r="AY132" i="3"/>
  <c r="AI663" i="3"/>
  <c r="AH663" i="3"/>
  <c r="BT663" i="3"/>
  <c r="AQ667" i="3"/>
  <c r="AP667" i="3"/>
  <c r="AY374" i="3"/>
  <c r="S503" i="3"/>
  <c r="BO503" i="3"/>
  <c r="AI95" i="3"/>
  <c r="BT366" i="3"/>
  <c r="B366" i="3"/>
  <c r="A366" i="3"/>
  <c r="AY91" i="3"/>
  <c r="AY338" i="3"/>
  <c r="S49" i="3"/>
  <c r="AQ73" i="3"/>
  <c r="AQ561" i="3"/>
  <c r="AQ425" i="3"/>
  <c r="S557" i="3"/>
  <c r="BT557" i="3"/>
  <c r="B557" i="3"/>
  <c r="A557" i="3"/>
  <c r="BO586" i="3"/>
  <c r="BG153" i="3"/>
  <c r="BG163" i="3"/>
  <c r="BG149" i="3"/>
  <c r="BG419" i="3"/>
  <c r="AY237" i="3"/>
  <c r="S333" i="3"/>
  <c r="AY333" i="3"/>
  <c r="BG343" i="3"/>
  <c r="AI594" i="3"/>
  <c r="S191" i="3"/>
  <c r="BG191" i="3"/>
  <c r="AY251" i="3"/>
  <c r="AX645" i="3"/>
  <c r="AY645" i="3"/>
  <c r="AH645" i="3"/>
  <c r="AI645" i="3"/>
  <c r="AY608" i="3"/>
  <c r="BT608" i="3"/>
  <c r="B608" i="3"/>
  <c r="A608" i="3"/>
  <c r="BG404" i="3"/>
  <c r="AQ495" i="3"/>
  <c r="BT495" i="3"/>
  <c r="B495" i="3"/>
  <c r="A495" i="3"/>
  <c r="AI434" i="3"/>
  <c r="S469" i="3"/>
  <c r="AQ469" i="3"/>
  <c r="AI476" i="3"/>
  <c r="BT476" i="3"/>
  <c r="B476" i="3"/>
  <c r="A476" i="3"/>
  <c r="BO375" i="3"/>
  <c r="R668" i="3"/>
  <c r="S668" i="3"/>
  <c r="BN668" i="3"/>
  <c r="BO668" i="3"/>
  <c r="AY277" i="3"/>
  <c r="S587" i="3"/>
  <c r="BG587" i="3"/>
  <c r="BG231" i="3"/>
  <c r="AQ63" i="3"/>
  <c r="S292" i="3"/>
  <c r="BT292" i="3"/>
  <c r="AY210" i="3"/>
  <c r="S155" i="3"/>
  <c r="BO155" i="3"/>
  <c r="AQ113" i="3"/>
  <c r="BO234" i="3"/>
  <c r="BG234" i="3"/>
  <c r="S565" i="3"/>
  <c r="AY565" i="3"/>
  <c r="BG169" i="3"/>
  <c r="AA544" i="3"/>
  <c r="AA385" i="3"/>
  <c r="AY504" i="3"/>
  <c r="AA438" i="3"/>
  <c r="AA536" i="3"/>
  <c r="AA185" i="3"/>
  <c r="BT20" i="3"/>
  <c r="B20" i="3"/>
  <c r="A20" i="3"/>
  <c r="AA436" i="3"/>
  <c r="S471" i="3"/>
  <c r="BG192" i="3"/>
  <c r="BG638" i="3"/>
  <c r="BF638" i="3"/>
  <c r="BT482" i="3"/>
  <c r="B482" i="3"/>
  <c r="A482" i="3"/>
  <c r="BT330" i="3"/>
  <c r="B330" i="3"/>
  <c r="A330" i="3"/>
  <c r="BG273" i="3"/>
  <c r="BO273" i="3"/>
  <c r="AI336" i="3"/>
  <c r="S232" i="3"/>
  <c r="BT232" i="3"/>
  <c r="B232" i="3"/>
  <c r="A232" i="3"/>
  <c r="BO355" i="3"/>
  <c r="BO242" i="3"/>
  <c r="AQ540" i="3"/>
  <c r="AA47" i="3"/>
  <c r="BT47" i="3"/>
  <c r="B47" i="3"/>
  <c r="A47" i="3"/>
  <c r="AQ353" i="3"/>
  <c r="AA77" i="3"/>
  <c r="S12" i="3"/>
  <c r="AY12" i="3"/>
  <c r="AA35" i="3"/>
  <c r="BT35" i="3"/>
  <c r="B35" i="3"/>
  <c r="A35" i="3"/>
  <c r="AQ420" i="3"/>
  <c r="AA157" i="3"/>
  <c r="AI157" i="3"/>
  <c r="AI214" i="3"/>
  <c r="BG130" i="3"/>
  <c r="AQ130" i="3"/>
  <c r="S152" i="3"/>
  <c r="AY152" i="3"/>
  <c r="AA23" i="3"/>
  <c r="BT23" i="3"/>
  <c r="AY301" i="3"/>
  <c r="AI33" i="3"/>
  <c r="AI309" i="3"/>
  <c r="AI208" i="3"/>
  <c r="BT208" i="3"/>
  <c r="B208" i="3"/>
  <c r="A208" i="3"/>
  <c r="AY522" i="3"/>
  <c r="AY484" i="3"/>
  <c r="AA52" i="3"/>
  <c r="S118" i="3"/>
  <c r="S489" i="3"/>
  <c r="BO212" i="3"/>
  <c r="AI347" i="3"/>
  <c r="BO347" i="3"/>
  <c r="AI117" i="3"/>
  <c r="S158" i="3"/>
  <c r="AY158" i="3"/>
  <c r="AA53" i="3"/>
  <c r="AY562" i="3"/>
  <c r="AQ249" i="3"/>
  <c r="BT249" i="3"/>
  <c r="B249" i="3"/>
  <c r="A249" i="3"/>
  <c r="BT265" i="3"/>
  <c r="B265" i="3"/>
  <c r="A265" i="3"/>
  <c r="AQ83" i="3"/>
  <c r="AQ104" i="3"/>
  <c r="BT104" i="3"/>
  <c r="B104" i="3"/>
  <c r="A104" i="3"/>
  <c r="AQ254" i="3"/>
  <c r="BT254" i="3"/>
  <c r="B254" i="3"/>
  <c r="A254" i="3"/>
  <c r="AQ314" i="3"/>
  <c r="BT18" i="3"/>
  <c r="B18" i="3"/>
  <c r="A18" i="3"/>
  <c r="BT321" i="3"/>
  <c r="B321" i="3"/>
  <c r="A321" i="3"/>
  <c r="AO5" i="3"/>
  <c r="BG301" i="3"/>
  <c r="A671" i="3"/>
  <c r="A39" i="3"/>
  <c r="A148" i="3"/>
  <c r="AA211" i="3"/>
  <c r="S225" i="3"/>
  <c r="AA511" i="3"/>
  <c r="S549" i="3"/>
  <c r="S217" i="3"/>
  <c r="S547" i="3"/>
  <c r="S127" i="3"/>
  <c r="AA373" i="3"/>
  <c r="S361" i="3"/>
  <c r="AA607" i="3"/>
  <c r="S430" i="3"/>
  <c r="S14" i="3"/>
  <c r="S86" i="3"/>
  <c r="AI461" i="3"/>
  <c r="S364" i="3"/>
  <c r="S307" i="3"/>
  <c r="S432" i="3"/>
  <c r="S501" i="3"/>
  <c r="AA392" i="3"/>
  <c r="S207" i="3"/>
  <c r="S421" i="3"/>
  <c r="S190" i="3"/>
  <c r="S166" i="3"/>
  <c r="AA364" i="3"/>
  <c r="AI21" i="3"/>
  <c r="AI107" i="3"/>
  <c r="AI611" i="3"/>
  <c r="AI517" i="3"/>
  <c r="AI387" i="3"/>
  <c r="AI279" i="3"/>
  <c r="AI440" i="3"/>
  <c r="AI511" i="3"/>
  <c r="AI151" i="3"/>
  <c r="AI295" i="3"/>
  <c r="AI211" i="3"/>
  <c r="AI213" i="3"/>
  <c r="AI466" i="3"/>
  <c r="AI290" i="3"/>
  <c r="AI418" i="3"/>
  <c r="AI260" i="3"/>
  <c r="AI380" i="3"/>
  <c r="AY99" i="3"/>
  <c r="S399" i="3"/>
  <c r="AY356" i="3"/>
  <c r="BG13" i="3"/>
  <c r="BG84" i="3"/>
  <c r="BO474" i="3"/>
  <c r="BO369" i="3"/>
  <c r="BT591" i="3"/>
  <c r="BG134" i="3"/>
  <c r="BT331" i="3"/>
  <c r="B331" i="3"/>
  <c r="A331" i="3"/>
  <c r="BT640" i="3"/>
  <c r="B640" i="3"/>
  <c r="A640" i="3"/>
  <c r="BT257" i="3"/>
  <c r="B257" i="3"/>
  <c r="A257" i="3"/>
  <c r="BT614" i="3"/>
  <c r="BT531" i="3"/>
  <c r="B531" i="3"/>
  <c r="A531" i="3"/>
  <c r="BT32" i="3"/>
  <c r="B32" i="3"/>
  <c r="A32" i="3"/>
  <c r="BT248" i="3"/>
  <c r="BG605" i="3"/>
  <c r="BT394" i="3"/>
  <c r="B394" i="3"/>
  <c r="A394" i="3"/>
  <c r="BO334" i="3"/>
  <c r="BT204" i="3"/>
  <c r="B204" i="3"/>
  <c r="A204" i="3"/>
  <c r="BO79" i="3"/>
  <c r="BT90" i="3"/>
  <c r="BT444" i="3"/>
  <c r="B444" i="3"/>
  <c r="A444" i="3"/>
  <c r="BT327" i="3"/>
  <c r="B327" i="3"/>
  <c r="A327" i="3"/>
  <c r="BT462" i="3"/>
  <c r="B462" i="3"/>
  <c r="A462" i="3"/>
  <c r="BG622" i="3"/>
  <c r="AY107" i="3"/>
  <c r="AY641" i="3"/>
  <c r="AY441" i="3"/>
  <c r="AQ644" i="3"/>
  <c r="AP644" i="3"/>
  <c r="AQ193" i="3"/>
  <c r="AQ264" i="3"/>
  <c r="BT264" i="3"/>
  <c r="B264" i="3"/>
  <c r="A264" i="3"/>
  <c r="BT461" i="3"/>
  <c r="B461" i="3"/>
  <c r="A461" i="3"/>
  <c r="BO302" i="3"/>
  <c r="AI581" i="3"/>
  <c r="AP658" i="3"/>
  <c r="AQ658" i="3"/>
  <c r="AY295" i="3"/>
  <c r="BO219" i="3"/>
  <c r="AY358" i="3"/>
  <c r="BO260" i="3"/>
  <c r="BO568" i="3"/>
  <c r="BT68" i="3"/>
  <c r="AI103" i="3"/>
  <c r="BT270" i="3"/>
  <c r="B270" i="3"/>
  <c r="A270" i="3"/>
  <c r="AA632" i="3"/>
  <c r="AQ14" i="3"/>
  <c r="AQ164" i="3"/>
  <c r="AA507" i="3"/>
  <c r="AH675" i="3"/>
  <c r="AI675" i="3"/>
  <c r="AI144" i="3"/>
  <c r="AI382" i="3"/>
  <c r="AI509" i="3"/>
  <c r="BG65" i="3"/>
  <c r="AY558" i="3"/>
  <c r="AI165" i="3"/>
  <c r="BG472" i="3"/>
  <c r="BT386" i="3"/>
  <c r="B386" i="3"/>
  <c r="A386" i="3"/>
  <c r="AI618" i="3"/>
  <c r="AI179" i="3"/>
  <c r="BG474" i="3"/>
  <c r="BG340" i="3"/>
  <c r="AQ261" i="3"/>
  <c r="BG389" i="3"/>
  <c r="BG105" i="3"/>
  <c r="AY656" i="3"/>
  <c r="AY575" i="3"/>
  <c r="AQ368" i="3"/>
  <c r="AI141" i="3"/>
  <c r="AQ166" i="3"/>
  <c r="AQ94" i="3"/>
  <c r="BG546" i="3"/>
  <c r="BT25" i="3"/>
  <c r="B25" i="3"/>
  <c r="A25" i="3"/>
  <c r="BG300" i="3"/>
  <c r="BO427" i="3"/>
  <c r="AQ442" i="3"/>
  <c r="AI24" i="3"/>
  <c r="AI99" i="3"/>
  <c r="AI313" i="3"/>
  <c r="AA125" i="3"/>
  <c r="AY405" i="3"/>
  <c r="BT115" i="3"/>
  <c r="B115" i="3"/>
  <c r="A115" i="3"/>
  <c r="BT577" i="3"/>
  <c r="B577" i="3"/>
  <c r="A577" i="3"/>
  <c r="AA677" i="3"/>
  <c r="Z677" i="3"/>
  <c r="AY92" i="3"/>
  <c r="AY496" i="3"/>
  <c r="AA162" i="3"/>
  <c r="AA150" i="3"/>
  <c r="S172" i="3"/>
  <c r="BG559" i="3"/>
  <c r="S508" i="3"/>
  <c r="BO354" i="3"/>
  <c r="BO555" i="3"/>
  <c r="BG411" i="3"/>
  <c r="BG298" i="3"/>
  <c r="BO146" i="3"/>
  <c r="BG527" i="3"/>
  <c r="AQ335" i="3"/>
  <c r="BT621" i="3"/>
  <c r="B621" i="3"/>
  <c r="A621" i="3"/>
  <c r="AQ62" i="3"/>
  <c r="AI54" i="3"/>
  <c r="AI225" i="3"/>
  <c r="BG225" i="3"/>
  <c r="AA483" i="3"/>
  <c r="AI579" i="3"/>
  <c r="BG579" i="3"/>
  <c r="AQ291" i="3"/>
  <c r="AA21" i="3"/>
  <c r="BT21" i="3"/>
  <c r="BT112" i="3"/>
  <c r="B112" i="3"/>
  <c r="A112" i="3"/>
  <c r="BG244" i="3"/>
  <c r="AQ38" i="3"/>
  <c r="AQ598" i="3"/>
  <c r="AA280" i="3"/>
  <c r="AY280" i="3"/>
  <c r="BO624" i="3"/>
  <c r="BO500" i="3"/>
  <c r="AY226" i="3"/>
  <c r="AY678" i="3"/>
  <c r="AX678" i="3"/>
  <c r="BG108" i="3"/>
  <c r="AA371" i="3"/>
  <c r="BO371" i="3"/>
  <c r="AA16" i="3"/>
  <c r="BT16" i="3"/>
  <c r="B16" i="3"/>
  <c r="A16" i="3"/>
  <c r="AY64" i="3"/>
  <c r="AY304" i="3"/>
  <c r="AY417" i="3"/>
  <c r="BG182" i="3"/>
  <c r="AI7" i="3"/>
  <c r="AQ78" i="3"/>
  <c r="BT78" i="3"/>
  <c r="B78" i="3"/>
  <c r="BG491" i="3"/>
  <c r="AA186" i="3"/>
  <c r="AY186" i="3"/>
  <c r="AI294" i="3"/>
  <c r="BO294" i="3"/>
  <c r="AA67" i="3"/>
  <c r="S470" i="3"/>
  <c r="S485" i="3"/>
  <c r="S128" i="3"/>
  <c r="S465" i="3"/>
  <c r="S306" i="3"/>
  <c r="AA281" i="3"/>
  <c r="AA612" i="3"/>
  <c r="S352" i="3"/>
  <c r="AA595" i="3"/>
  <c r="AI616" i="3"/>
  <c r="S402" i="3"/>
  <c r="S521" i="3"/>
  <c r="AA36" i="3"/>
  <c r="AA17" i="3"/>
  <c r="AQ661" i="3"/>
  <c r="AP661" i="3"/>
  <c r="S578" i="3"/>
  <c r="AA424" i="3"/>
  <c r="AI320" i="3"/>
  <c r="AY485" i="3"/>
  <c r="AY521" i="3"/>
  <c r="BG305" i="3"/>
  <c r="BG582" i="3"/>
  <c r="BG196" i="3"/>
  <c r="BO566" i="3"/>
  <c r="BO61" i="3"/>
  <c r="BG36" i="3"/>
  <c r="BG229" i="3"/>
  <c r="BT402" i="3"/>
  <c r="B402" i="3"/>
  <c r="A402" i="3"/>
  <c r="BT514" i="3"/>
  <c r="B514" i="3"/>
  <c r="A514" i="3"/>
  <c r="BT348" i="3"/>
  <c r="BG615" i="3"/>
  <c r="BG175" i="3"/>
  <c r="BF659" i="3"/>
  <c r="BG659" i="3"/>
  <c r="BG424" i="3"/>
  <c r="BT564" i="3"/>
  <c r="BT571" i="3"/>
  <c r="B571" i="3"/>
  <c r="A571" i="3"/>
  <c r="AY532" i="3"/>
  <c r="BT370" i="3"/>
  <c r="AA82" i="3"/>
  <c r="BO19" i="3"/>
  <c r="BG617" i="3"/>
  <c r="BG548" i="3"/>
  <c r="BG174" i="3"/>
  <c r="BT539" i="3"/>
  <c r="BT410" i="3"/>
  <c r="B410" i="3"/>
  <c r="A410" i="3"/>
  <c r="BT460" i="3"/>
  <c r="B460" i="3"/>
  <c r="A460" i="3"/>
  <c r="AQ222" i="3"/>
  <c r="BT606" i="3"/>
  <c r="B606" i="3"/>
  <c r="A606" i="3"/>
  <c r="AY440" i="3"/>
  <c r="AI651" i="3"/>
  <c r="AH651" i="3"/>
  <c r="BT651" i="3"/>
  <c r="B651" i="3"/>
  <c r="A651" i="3"/>
  <c r="BT490" i="3"/>
  <c r="BO574" i="3"/>
  <c r="BO612" i="3"/>
  <c r="AY59" i="3"/>
  <c r="AQ449" i="3"/>
  <c r="AQ545" i="3"/>
  <c r="AY209" i="3"/>
  <c r="AQ311" i="3"/>
  <c r="AQ380" i="3"/>
  <c r="AQ365" i="3"/>
  <c r="AQ384" i="3"/>
  <c r="AI136" i="3"/>
  <c r="AY220" i="3"/>
  <c r="BT293" i="3"/>
  <c r="B293" i="3"/>
  <c r="A293" i="3"/>
  <c r="AQ414" i="3"/>
  <c r="AQ352" i="3"/>
  <c r="AQ275" i="3"/>
  <c r="AY151" i="3"/>
  <c r="AI494" i="3"/>
  <c r="AI317" i="3"/>
  <c r="AI140" i="3"/>
  <c r="AI345" i="3"/>
  <c r="AI129" i="3"/>
  <c r="S416" i="3"/>
  <c r="S525" i="3"/>
  <c r="AI337" i="3"/>
  <c r="AY342" i="3"/>
  <c r="BG156" i="3"/>
  <c r="BG485" i="3"/>
  <c r="BG642" i="3"/>
  <c r="BF642" i="3"/>
  <c r="BG538" i="3"/>
  <c r="BG510" i="3"/>
  <c r="BT66" i="3"/>
  <c r="B66" i="3"/>
  <c r="A66" i="3"/>
  <c r="AI148" i="3"/>
  <c r="AI403" i="3"/>
  <c r="BT403" i="3"/>
  <c r="AY528" i="3"/>
  <c r="Z660" i="3"/>
  <c r="AA660" i="3"/>
  <c r="BO660" i="3"/>
  <c r="BN660" i="3"/>
  <c r="BG198" i="3"/>
  <c r="BG369" i="3"/>
  <c r="BT393" i="3"/>
  <c r="B393" i="3"/>
  <c r="A393" i="3"/>
  <c r="BT351" i="3"/>
  <c r="B351" i="3"/>
  <c r="A351" i="3"/>
  <c r="BT276" i="3"/>
  <c r="B276" i="3"/>
  <c r="A276" i="3"/>
  <c r="AY69" i="3"/>
  <c r="AI346" i="3"/>
  <c r="AQ267" i="3"/>
  <c r="AI173" i="3"/>
  <c r="AQ97" i="3"/>
  <c r="BT97" i="3"/>
  <c r="B97" i="3"/>
  <c r="A97" i="3"/>
  <c r="BT670" i="3"/>
  <c r="B670" i="3"/>
  <c r="A670" i="3"/>
  <c r="AA583" i="3"/>
  <c r="AY422" i="3"/>
  <c r="AY42" i="3"/>
  <c r="BT625" i="3"/>
  <c r="B625" i="3"/>
  <c r="A625" i="3"/>
  <c r="AA247" i="3"/>
  <c r="AI170" i="3"/>
  <c r="AA28" i="3"/>
  <c r="S11" i="3"/>
  <c r="AA497" i="3"/>
  <c r="BT524" i="3"/>
  <c r="AI409" i="3"/>
  <c r="BT493" i="3"/>
  <c r="B493" i="3"/>
  <c r="A493" i="3"/>
  <c r="AY279" i="3"/>
  <c r="AY498" i="3"/>
  <c r="BO286" i="3"/>
  <c r="AI585" i="3"/>
  <c r="AI468" i="3"/>
  <c r="AA266" i="3"/>
  <c r="AY609" i="3"/>
  <c r="AQ215" i="3"/>
  <c r="AA406" i="3"/>
  <c r="AA45" i="3"/>
  <c r="BT45" i="3"/>
  <c r="B45" i="3"/>
  <c r="A45" i="3"/>
  <c r="BG505" i="3"/>
  <c r="AI487" i="3"/>
  <c r="AA320" i="3"/>
  <c r="AA98" i="3"/>
  <c r="BT98" i="3"/>
  <c r="BT17" i="3"/>
  <c r="AY13" i="3"/>
  <c r="AA454" i="3"/>
  <c r="AI288" i="3"/>
  <c r="AI479" i="3"/>
  <c r="AI488" i="3"/>
  <c r="AI106" i="3"/>
  <c r="BG106" i="3"/>
  <c r="AA360" i="3"/>
  <c r="AQ297" i="3"/>
  <c r="BT297" i="3"/>
  <c r="B297" i="3"/>
  <c r="A297" i="3"/>
  <c r="BT283" i="3"/>
  <c r="B283" i="3"/>
  <c r="A283" i="3"/>
  <c r="AQ390" i="3"/>
  <c r="AA516" i="3"/>
  <c r="AY516" i="3"/>
  <c r="AI142" i="3"/>
  <c r="BO142" i="3"/>
  <c r="AY679" i="3"/>
  <c r="AY408" i="3"/>
  <c r="AA114" i="3"/>
  <c r="BT37" i="3"/>
  <c r="B37" i="3"/>
  <c r="A37" i="3"/>
  <c r="AI399" i="3"/>
  <c r="BO399" i="3"/>
  <c r="AQ349" i="3"/>
  <c r="BG44" i="3"/>
  <c r="S418" i="3"/>
  <c r="AA269" i="3"/>
  <c r="S328" i="3"/>
  <c r="S357" i="3"/>
  <c r="S60" i="3"/>
  <c r="S464" i="3"/>
  <c r="AI597" i="3"/>
  <c r="AI362" i="3"/>
  <c r="S221" i="3"/>
  <c r="AA299" i="3"/>
  <c r="S258" i="3"/>
  <c r="AI177" i="3"/>
  <c r="AY105" i="3"/>
  <c r="BG88" i="3"/>
  <c r="AY137" i="3"/>
  <c r="BO446" i="3"/>
  <c r="BT268" i="3"/>
  <c r="BG27" i="3"/>
  <c r="AP653" i="3"/>
  <c r="AQ653" i="3"/>
  <c r="BG190" i="3"/>
  <c r="BF657" i="3"/>
  <c r="BG657" i="3"/>
  <c r="BO620" i="3"/>
  <c r="AI669" i="3"/>
  <c r="AH669" i="3"/>
  <c r="BG373" i="3"/>
  <c r="BT263" i="3"/>
  <c r="B263" i="3"/>
  <c r="A263" i="3"/>
  <c r="BT486" i="3"/>
  <c r="BO357" i="3"/>
  <c r="AI60" i="3"/>
  <c r="AI467" i="3"/>
  <c r="AY171" i="3"/>
  <c r="BT520" i="3"/>
  <c r="BG194" i="3"/>
  <c r="AY636" i="3"/>
  <c r="AY549" i="3"/>
  <c r="AY145" i="3"/>
  <c r="AI199" i="3"/>
  <c r="BT199" i="3"/>
  <c r="B199" i="3"/>
  <c r="A199" i="3"/>
  <c r="BT513" i="3"/>
  <c r="B513" i="3"/>
  <c r="A513" i="3"/>
  <c r="BG511" i="3"/>
  <c r="AQ473" i="3"/>
  <c r="AQ616" i="3"/>
  <c r="BO362" i="3"/>
  <c r="BO316" i="3"/>
  <c r="AY470" i="3"/>
  <c r="BO478" i="3"/>
  <c r="BO120" i="3"/>
  <c r="BO457" i="3"/>
  <c r="BO72" i="3"/>
  <c r="BT430" i="3"/>
  <c r="B430" i="3"/>
  <c r="A430" i="3"/>
  <c r="AI271" i="3"/>
  <c r="BT197" i="3"/>
  <c r="B197" i="3"/>
  <c r="A197" i="3"/>
  <c r="BO450" i="3"/>
  <c r="AY239" i="3"/>
  <c r="AY589" i="3"/>
  <c r="BG672" i="3"/>
  <c r="BF672" i="3"/>
  <c r="BO459" i="3"/>
  <c r="BO610" i="3"/>
  <c r="AI560" i="3"/>
  <c r="AI126" i="3"/>
  <c r="AI533" i="3"/>
  <c r="S46" i="3"/>
  <c r="BT46" i="3"/>
  <c r="AI224" i="3"/>
  <c r="BG258" i="3"/>
  <c r="AY566" i="3"/>
  <c r="BG30" i="3"/>
  <c r="BG601" i="3"/>
  <c r="BG189" i="3"/>
  <c r="BT137" i="3"/>
  <c r="B137" i="3"/>
  <c r="A137" i="3"/>
  <c r="BT521" i="3"/>
  <c r="B521" i="3"/>
  <c r="A521" i="3"/>
  <c r="BG655" i="3"/>
  <c r="AY526" i="3"/>
  <c r="AI661" i="3"/>
  <c r="AI446" i="3"/>
  <c r="AQ361" i="3"/>
  <c r="AI217" i="3"/>
  <c r="AQ61" i="3"/>
  <c r="BG138" i="3"/>
  <c r="BT432" i="3"/>
  <c r="B432" i="3"/>
  <c r="A432" i="3"/>
  <c r="BT272" i="3"/>
  <c r="B272" i="3"/>
  <c r="A272" i="3"/>
  <c r="BO221" i="3"/>
  <c r="BG9" i="3"/>
  <c r="BG40" i="3"/>
  <c r="BG133" i="3"/>
  <c r="BT223" i="3"/>
  <c r="AY535" i="3"/>
  <c r="BT206" i="3"/>
  <c r="B206" i="3"/>
  <c r="A206" i="3"/>
  <c r="AA543" i="3"/>
  <c r="AY181" i="3"/>
  <c r="BG523" i="3"/>
  <c r="BG139" i="3"/>
  <c r="BO81" i="3"/>
  <c r="BT201" i="3"/>
  <c r="BT512" i="3"/>
  <c r="BT196" i="3"/>
  <c r="B196" i="3"/>
  <c r="A196" i="3"/>
  <c r="BT84" i="3"/>
  <c r="B84" i="3"/>
  <c r="A84" i="3"/>
  <c r="BT87" i="3"/>
  <c r="B87" i="3"/>
  <c r="A87" i="3"/>
  <c r="BO344" i="3"/>
  <c r="BG75" i="3"/>
  <c r="AY654" i="3"/>
  <c r="AI630" i="3"/>
  <c r="BG202" i="3"/>
  <c r="BO328" i="3"/>
  <c r="AI613" i="3"/>
  <c r="AQ631" i="3"/>
  <c r="AQ236" i="3"/>
  <c r="AY529" i="3"/>
  <c r="AQ8" i="3"/>
  <c r="AQ177" i="3"/>
  <c r="AQ466" i="3"/>
  <c r="AA252" i="3"/>
  <c r="BT252" i="3"/>
  <c r="B252" i="3"/>
  <c r="A252" i="3"/>
  <c r="AY274" i="3"/>
  <c r="AY22" i="3"/>
  <c r="AA26" i="3"/>
  <c r="AA452" i="3"/>
  <c r="BT452" i="3"/>
  <c r="B452" i="3"/>
  <c r="A452" i="3"/>
  <c r="BG418" i="3"/>
  <c r="AQ111" i="3"/>
  <c r="AI312" i="3"/>
  <c r="AI378" i="3"/>
  <c r="Z674" i="3"/>
  <c r="AA674" i="3"/>
  <c r="BT674" i="3"/>
  <c r="B674" i="3"/>
  <c r="A674" i="3"/>
  <c r="BO541" i="3"/>
  <c r="AY253" i="3"/>
  <c r="BT600" i="3"/>
  <c r="BO553" i="3"/>
  <c r="BG464" i="3"/>
  <c r="AQ188" i="3"/>
  <c r="BO188" i="3"/>
  <c r="AQ147" i="3"/>
  <c r="AA308" i="3"/>
  <c r="BG308" i="3"/>
  <c r="BT15" i="3"/>
  <c r="AA324" i="3"/>
  <c r="AI287" i="3"/>
  <c r="BG74" i="3"/>
  <c r="AY534" i="3"/>
  <c r="AI412" i="3"/>
  <c r="BG412" i="3"/>
  <c r="AI86" i="3"/>
  <c r="BO86" i="3"/>
  <c r="AY154" i="3"/>
  <c r="AA448" i="3"/>
  <c r="BG331" i="3"/>
  <c r="S561" i="3"/>
  <c r="AA243" i="3"/>
  <c r="AY341" i="3"/>
  <c r="S451" i="3"/>
  <c r="BT451" i="3"/>
  <c r="B451" i="3"/>
  <c r="A451" i="3"/>
  <c r="S203" i="3"/>
  <c r="AY619" i="3"/>
  <c r="S639" i="3"/>
  <c r="R639" i="3"/>
  <c r="AY350" i="3"/>
  <c r="AY246" i="3"/>
  <c r="S376" i="3"/>
  <c r="BT407" i="3"/>
  <c r="BG278" i="3"/>
  <c r="BG377" i="3"/>
  <c r="AA662" i="3"/>
  <c r="Z662" i="3"/>
  <c r="Z666" i="3"/>
  <c r="AA666" i="3"/>
  <c r="AY502" i="3"/>
  <c r="BT502" i="3"/>
  <c r="B502" i="3"/>
  <c r="A502" i="3"/>
  <c r="BG76" i="3"/>
  <c r="AI31" i="3"/>
  <c r="AA116" i="3"/>
  <c r="BT116" i="3"/>
  <c r="B116" i="3"/>
  <c r="A116" i="3"/>
  <c r="AA56" i="3"/>
  <c r="BT51" i="3"/>
  <c r="BT123" i="3"/>
  <c r="BG391" i="3"/>
  <c r="AA445" i="3"/>
  <c r="BG433" i="3"/>
  <c r="AA109" i="3"/>
  <c r="BT109" i="3"/>
  <c r="B109" i="3"/>
  <c r="A109" i="3"/>
  <c r="AY517" i="3"/>
  <c r="AY322" i="3"/>
  <c r="AI602" i="3"/>
  <c r="BT602" i="3"/>
  <c r="B602" i="3"/>
  <c r="A602" i="3"/>
  <c r="AA187" i="3"/>
  <c r="AY187" i="3"/>
  <c r="AI255" i="3"/>
  <c r="BT648" i="3"/>
  <c r="AA48" i="3"/>
  <c r="BO48" i="3"/>
  <c r="AQ230" i="3"/>
  <c r="AQ448" i="3"/>
  <c r="AQ604" i="3"/>
  <c r="BT132" i="3"/>
  <c r="B132" i="3"/>
  <c r="A132" i="3"/>
  <c r="AQ663" i="3"/>
  <c r="AP663" i="3"/>
  <c r="S667" i="3"/>
  <c r="R667" i="3"/>
  <c r="AY667" i="3"/>
  <c r="S374" i="3"/>
  <c r="BO374" i="3"/>
  <c r="AI503" i="3"/>
  <c r="BT503" i="3"/>
  <c r="B503" i="3"/>
  <c r="A503" i="3"/>
  <c r="AQ95" i="3"/>
  <c r="S245" i="3"/>
  <c r="S366" i="3"/>
  <c r="AI49" i="3"/>
  <c r="AQ552" i="3"/>
  <c r="AY73" i="3"/>
  <c r="AY561" i="3"/>
  <c r="AY425" i="3"/>
  <c r="AI557" i="3"/>
  <c r="S586" i="3"/>
  <c r="BT586" i="3"/>
  <c r="B586" i="3"/>
  <c r="A586" i="3"/>
  <c r="BO153" i="3"/>
  <c r="BT163" i="3"/>
  <c r="B163" i="3"/>
  <c r="A163" i="3"/>
  <c r="BT149" i="3"/>
  <c r="S419" i="3"/>
  <c r="BT419" i="3"/>
  <c r="S237" i="3"/>
  <c r="AY243" i="3"/>
  <c r="AI243" i="3"/>
  <c r="BG333" i="3"/>
  <c r="BG594" i="3"/>
  <c r="BT191" i="3"/>
  <c r="AI251" i="3"/>
  <c r="S645" i="3"/>
  <c r="R645" i="3"/>
  <c r="BG645" i="3"/>
  <c r="BF645" i="3"/>
  <c r="AY649" i="3"/>
  <c r="S608" i="3"/>
  <c r="S404" i="3"/>
  <c r="BO404" i="3"/>
  <c r="AI495" i="3"/>
  <c r="S434" i="3"/>
  <c r="AQ434" i="3"/>
  <c r="BO469" i="3"/>
  <c r="BG469" i="3"/>
  <c r="AQ476" i="3"/>
  <c r="S375" i="3"/>
  <c r="BG375" i="3"/>
  <c r="AQ668" i="3"/>
  <c r="AP668" i="3"/>
  <c r="BT668" i="3"/>
  <c r="BG277" i="3"/>
  <c r="AI587" i="3"/>
  <c r="BT587" i="3"/>
  <c r="BO231" i="3"/>
  <c r="BO63" i="3"/>
  <c r="AQ210" i="3"/>
  <c r="BO210" i="3"/>
  <c r="AQ155" i="3"/>
  <c r="BT155" i="3"/>
  <c r="AI113" i="3"/>
  <c r="S234" i="3"/>
  <c r="AY234" i="3"/>
  <c r="AQ565" i="3"/>
  <c r="BT565" i="3"/>
  <c r="B565" i="3"/>
  <c r="A565" i="3"/>
  <c r="AY169" i="3"/>
  <c r="AA200" i="3"/>
  <c r="AY544" i="3"/>
  <c r="AY385" i="3"/>
  <c r="AA135" i="3"/>
  <c r="BG438" i="3"/>
  <c r="BG536" i="3"/>
  <c r="BO185" i="3"/>
  <c r="BT436" i="3"/>
  <c r="B436" i="3"/>
  <c r="A436" i="3"/>
  <c r="AA471" i="3"/>
  <c r="Z637" i="3"/>
  <c r="AA637" i="3"/>
  <c r="S192" i="3"/>
  <c r="Z638" i="3"/>
  <c r="AA638" i="3"/>
  <c r="BG167" i="3"/>
  <c r="S330" i="3"/>
  <c r="AI592" i="3"/>
  <c r="S273" i="3"/>
  <c r="BT273" i="3"/>
  <c r="AY336" i="3"/>
  <c r="BG232" i="3"/>
  <c r="S355" i="3"/>
  <c r="BT355" i="3"/>
  <c r="BT242" i="3"/>
  <c r="B242" i="3"/>
  <c r="A242" i="3"/>
  <c r="BT540" i="3"/>
  <c r="B540" i="3"/>
  <c r="A540" i="3"/>
  <c r="AI47" i="3"/>
  <c r="AY353" i="3"/>
  <c r="AQ77" i="3"/>
  <c r="AA12" i="3"/>
  <c r="BT12" i="3"/>
  <c r="B12" i="3"/>
  <c r="A12" i="3"/>
  <c r="AI35" i="3"/>
  <c r="AI420" i="3"/>
  <c r="BG157" i="3"/>
  <c r="AY157" i="3"/>
  <c r="AQ214" i="3"/>
  <c r="AY130" i="3"/>
  <c r="AA152" i="3"/>
  <c r="BT152" i="3"/>
  <c r="AI23" i="3"/>
  <c r="AI301" i="3"/>
  <c r="AY33" i="3"/>
  <c r="AQ309" i="3"/>
  <c r="AA522" i="3"/>
  <c r="BT522" i="3"/>
  <c r="B522" i="3"/>
  <c r="A522" i="3"/>
  <c r="BO484" i="3"/>
  <c r="AQ52" i="3"/>
  <c r="BG423" i="3"/>
  <c r="BT212" i="3"/>
  <c r="AQ347" i="3"/>
  <c r="BT347" i="3"/>
  <c r="B347" i="3"/>
  <c r="A347" i="3"/>
  <c r="BG117" i="3"/>
  <c r="AA158" i="3"/>
  <c r="BG158" i="3"/>
  <c r="AY50" i="3"/>
  <c r="AY53" i="3"/>
  <c r="BT562" i="3"/>
  <c r="BG249" i="3"/>
  <c r="S83" i="3"/>
  <c r="BG83" i="3"/>
  <c r="S104" i="3"/>
  <c r="BG104" i="3"/>
  <c r="S254" i="3"/>
  <c r="BG254" i="3"/>
  <c r="AA314" i="3"/>
  <c r="BG314" i="3"/>
  <c r="AA416" i="3"/>
  <c r="A365" i="3"/>
  <c r="A78" i="3"/>
  <c r="A537" i="3"/>
  <c r="A229" i="3"/>
  <c r="A411" i="3"/>
  <c r="A70" i="3"/>
  <c r="A677" i="3"/>
  <c r="A509" i="3"/>
  <c r="A527" i="3"/>
  <c r="R660" i="3"/>
  <c r="S660" i="3"/>
  <c r="S293" i="3"/>
  <c r="S269" i="3"/>
  <c r="S268" i="3"/>
  <c r="S27" i="3"/>
  <c r="S30" i="3"/>
  <c r="S466" i="3"/>
  <c r="S493" i="3"/>
  <c r="AA110" i="3"/>
  <c r="AA490" i="3"/>
  <c r="S346" i="3"/>
  <c r="S164" i="3"/>
  <c r="AA581" i="3"/>
  <c r="S497" i="3"/>
  <c r="S286" i="3"/>
  <c r="S204" i="3"/>
  <c r="AA128" i="3"/>
  <c r="AA22" i="3"/>
  <c r="AQ618" i="3"/>
  <c r="S100" i="3"/>
  <c r="S340" i="3"/>
  <c r="S515" i="3"/>
  <c r="S380" i="3"/>
  <c r="AA248" i="3"/>
  <c r="AI392" i="3"/>
  <c r="AA316" i="3"/>
  <c r="AY386" i="3"/>
  <c r="AY125" i="3"/>
  <c r="S349" i="3"/>
  <c r="BG354" i="3"/>
  <c r="AY207" i="3"/>
  <c r="BO261" i="3"/>
  <c r="AA591" i="3"/>
  <c r="BG143" i="3"/>
  <c r="BG127" i="3"/>
  <c r="BG664" i="3"/>
  <c r="BG372" i="3"/>
  <c r="BT605" i="3"/>
  <c r="B605" i="3"/>
  <c r="A605" i="3"/>
  <c r="AI394" i="3"/>
  <c r="BO356" i="3"/>
  <c r="BT334" i="3"/>
  <c r="B334" i="3"/>
  <c r="A334" i="3"/>
  <c r="BO238" i="3"/>
  <c r="BT79" i="3"/>
  <c r="AA444" i="3"/>
  <c r="AA327" i="3"/>
  <c r="AA462" i="3"/>
  <c r="AI250" i="3"/>
  <c r="BT622" i="3"/>
  <c r="B622" i="3"/>
  <c r="A622" i="3"/>
  <c r="AY110" i="3"/>
  <c r="BT107" i="3"/>
  <c r="B107" i="3"/>
  <c r="A107" i="3"/>
  <c r="BT611" i="3"/>
  <c r="B611" i="3"/>
  <c r="A611" i="3"/>
  <c r="AY644" i="3"/>
  <c r="AX644" i="3"/>
  <c r="AY193" i="3"/>
  <c r="AY305" i="3"/>
  <c r="AI264" i="3"/>
  <c r="AQ461" i="3"/>
  <c r="AI302" i="3"/>
  <c r="BT302" i="3"/>
  <c r="AQ581" i="3"/>
  <c r="AY658" i="3"/>
  <c r="BT295" i="3"/>
  <c r="BT219" i="3"/>
  <c r="B219" i="3"/>
  <c r="A219" i="3"/>
  <c r="BT358" i="3"/>
  <c r="B358" i="3"/>
  <c r="A358" i="3"/>
  <c r="BT260" i="3"/>
  <c r="B260" i="3"/>
  <c r="A260" i="3"/>
  <c r="AI168" i="3"/>
  <c r="AY103" i="3"/>
  <c r="AI70" i="3"/>
  <c r="AQ632" i="3"/>
  <c r="AY14" i="3"/>
  <c r="AY164" i="3"/>
  <c r="AY507" i="3"/>
  <c r="BF675" i="3"/>
  <c r="BG675" i="3"/>
  <c r="BG144" i="3"/>
  <c r="BG382" i="3"/>
  <c r="BG509" i="3"/>
  <c r="BT65" i="3"/>
  <c r="B65" i="3"/>
  <c r="A65" i="3"/>
  <c r="BG558" i="3"/>
  <c r="BG165" i="3"/>
  <c r="BT472" i="3"/>
  <c r="B472" i="3"/>
  <c r="A472" i="3"/>
  <c r="AI492" i="3"/>
  <c r="BG618" i="3"/>
  <c r="BG179" i="3"/>
  <c r="BT474" i="3"/>
  <c r="BT340" i="3"/>
  <c r="B340" i="3"/>
  <c r="A340" i="3"/>
  <c r="BG261" i="3"/>
  <c r="BT389" i="3"/>
  <c r="B389" i="3"/>
  <c r="A389" i="3"/>
  <c r="BT105" i="3"/>
  <c r="B105" i="3"/>
  <c r="A105" i="3"/>
  <c r="BG656" i="3"/>
  <c r="BG575" i="3"/>
  <c r="AY368" i="3"/>
  <c r="AQ141" i="3"/>
  <c r="BG166" i="3"/>
  <c r="BG94" i="3"/>
  <c r="BT546" i="3"/>
  <c r="B546" i="3"/>
  <c r="A546" i="3"/>
  <c r="AQ300" i="3"/>
  <c r="BO300" i="3"/>
  <c r="BG427" i="3"/>
  <c r="BG442" i="3"/>
  <c r="AQ24" i="3"/>
  <c r="AQ99" i="3"/>
  <c r="AQ313" i="3"/>
  <c r="BG125" i="3"/>
  <c r="BT405" i="3"/>
  <c r="AA577" i="3"/>
  <c r="AA623" i="3"/>
  <c r="AY677" i="3"/>
  <c r="AX677" i="3"/>
  <c r="BT92" i="3"/>
  <c r="B92" i="3"/>
  <c r="A92" i="3"/>
  <c r="BG496" i="3"/>
  <c r="BG162" i="3"/>
  <c r="BO150" i="3"/>
  <c r="S481" i="3"/>
  <c r="AA172" i="3"/>
  <c r="BT559" i="3"/>
  <c r="B559" i="3"/>
  <c r="A559" i="3"/>
  <c r="AA318" i="3"/>
  <c r="AA508" i="3"/>
  <c r="AA307" i="3"/>
  <c r="BT354" i="3"/>
  <c r="B354" i="3"/>
  <c r="A354" i="3"/>
  <c r="BT555" i="3"/>
  <c r="BO411" i="3"/>
  <c r="BT298" i="3"/>
  <c r="BT146" i="3"/>
  <c r="BO527" i="3"/>
  <c r="BT335" i="3"/>
  <c r="B335" i="3"/>
  <c r="A335" i="3"/>
  <c r="AI621" i="3"/>
  <c r="AQ395" i="3"/>
  <c r="AY62" i="3"/>
  <c r="AQ54" i="3"/>
  <c r="AA225" i="3"/>
  <c r="BT225" i="3"/>
  <c r="AY483" i="3"/>
  <c r="AQ579" i="3"/>
  <c r="BT579" i="3"/>
  <c r="AY291" i="3"/>
  <c r="AQ21" i="3"/>
  <c r="AI244" i="3"/>
  <c r="BO244" i="3"/>
  <c r="AY38" i="3"/>
  <c r="AI598" i="3"/>
  <c r="BT280" i="3"/>
  <c r="BT624" i="3"/>
  <c r="BT500" i="3"/>
  <c r="BT226" i="3"/>
  <c r="B226" i="3"/>
  <c r="A226" i="3"/>
  <c r="BO108" i="3"/>
  <c r="BG371" i="3"/>
  <c r="BT371" i="3"/>
  <c r="BG16" i="3"/>
  <c r="AI64" i="3"/>
  <c r="BG64" i="3"/>
  <c r="BT304" i="3"/>
  <c r="B304" i="3"/>
  <c r="A304" i="3"/>
  <c r="BT417" i="3"/>
  <c r="B417" i="3"/>
  <c r="A417" i="3"/>
  <c r="AY182" i="3"/>
  <c r="BG7" i="3"/>
  <c r="BG78" i="3"/>
  <c r="AI491" i="3"/>
  <c r="AY491" i="3"/>
  <c r="AI186" i="3"/>
  <c r="BO186" i="3"/>
  <c r="AA294" i="3"/>
  <c r="AY67" i="3"/>
  <c r="S595" i="3"/>
  <c r="S197" i="3"/>
  <c r="R661" i="3"/>
  <c r="S661" i="3"/>
  <c r="S196" i="3"/>
  <c r="AA263" i="3"/>
  <c r="S131" i="3"/>
  <c r="AA199" i="3"/>
  <c r="S271" i="3"/>
  <c r="S275" i="3"/>
  <c r="AI460" i="3"/>
  <c r="AI101" i="3"/>
  <c r="S455" i="3"/>
  <c r="S295" i="3"/>
  <c r="AA463" i="3"/>
  <c r="AQ224" i="3"/>
  <c r="AQ346" i="3"/>
  <c r="S311" i="3"/>
  <c r="AA520" i="3"/>
  <c r="AI452" i="3"/>
  <c r="AY126" i="3"/>
  <c r="AY538" i="3"/>
  <c r="AY442" i="3"/>
  <c r="S154" i="3"/>
  <c r="AI339" i="3"/>
  <c r="BG279" i="3"/>
  <c r="BO184" i="3"/>
  <c r="BO40" i="3"/>
  <c r="BT364" i="3"/>
  <c r="B364" i="3"/>
  <c r="A364" i="3"/>
  <c r="AY240" i="3"/>
  <c r="BT659" i="3"/>
  <c r="B659" i="3"/>
  <c r="A659" i="3"/>
  <c r="BT424" i="3"/>
  <c r="AI571" i="3"/>
  <c r="AY71" i="3"/>
  <c r="BG532" i="3"/>
  <c r="BO183" i="3"/>
  <c r="BO82" i="3"/>
  <c r="BT19" i="3"/>
  <c r="AY617" i="3"/>
  <c r="BT548" i="3"/>
  <c r="B548" i="3"/>
  <c r="A548" i="3"/>
  <c r="BG329" i="3"/>
  <c r="AI410" i="3"/>
  <c r="AI281" i="3"/>
  <c r="BT281" i="3"/>
  <c r="B281" i="3"/>
  <c r="A281" i="3"/>
  <c r="BG233" i="3"/>
  <c r="AY222" i="3"/>
  <c r="AI606" i="3"/>
  <c r="AA282" i="3"/>
  <c r="AY282" i="3"/>
  <c r="BG440" i="3"/>
  <c r="AQ651" i="3"/>
  <c r="AP651" i="3"/>
  <c r="AI574" i="3"/>
  <c r="BT574" i="3"/>
  <c r="BT612" i="3"/>
  <c r="B612" i="3"/>
  <c r="A612" i="3"/>
  <c r="BO59" i="3"/>
  <c r="AY449" i="3"/>
  <c r="BG545" i="3"/>
  <c r="BN665" i="3"/>
  <c r="BO665" i="3"/>
  <c r="BO209" i="3"/>
  <c r="AY311" i="3"/>
  <c r="BO380" i="3"/>
  <c r="BO365" i="3"/>
  <c r="AI384" i="3"/>
  <c r="AY136" i="3"/>
  <c r="BT220" i="3"/>
  <c r="AI159" i="3"/>
  <c r="AY414" i="3"/>
  <c r="AY352" i="3"/>
  <c r="AY275" i="3"/>
  <c r="BG151" i="3"/>
  <c r="BG494" i="3"/>
  <c r="BG317" i="3"/>
  <c r="BG140" i="3"/>
  <c r="BG345" i="3"/>
  <c r="AA129" i="3"/>
  <c r="AI416" i="3"/>
  <c r="AI525" i="3"/>
  <c r="BG337" i="3"/>
  <c r="BG342" i="3"/>
  <c r="BT156" i="3"/>
  <c r="BT485" i="3"/>
  <c r="BT642" i="3"/>
  <c r="BT538" i="3"/>
  <c r="B538" i="3"/>
  <c r="A538" i="3"/>
  <c r="BT510" i="3"/>
  <c r="BG235" i="3"/>
  <c r="BG148" i="3"/>
  <c r="AQ403" i="3"/>
  <c r="AI528" i="3"/>
  <c r="BO528" i="3"/>
  <c r="AI660" i="3"/>
  <c r="BT198" i="3"/>
  <c r="B198" i="3"/>
  <c r="A198" i="3"/>
  <c r="BT369" i="3"/>
  <c r="AQ351" i="3"/>
  <c r="AQ276" i="3"/>
  <c r="BG499" i="3"/>
  <c r="BG69" i="3"/>
  <c r="BG346" i="3"/>
  <c r="AI267" i="3"/>
  <c r="AQ173" i="3"/>
  <c r="AI97" i="3"/>
  <c r="AH670" i="3"/>
  <c r="AI670" i="3"/>
  <c r="AA284" i="3"/>
  <c r="AY583" i="3"/>
  <c r="BT422" i="3"/>
  <c r="BT42" i="3"/>
  <c r="AA572" i="3"/>
  <c r="AY247" i="3"/>
  <c r="BG170" i="3"/>
  <c r="AA10" i="3"/>
  <c r="BO28" i="3"/>
  <c r="S463" i="3"/>
  <c r="BT11" i="3"/>
  <c r="B11" i="3"/>
  <c r="A11" i="3"/>
  <c r="BT497" i="3"/>
  <c r="AA582" i="3"/>
  <c r="BT409" i="3"/>
  <c r="B409" i="3"/>
  <c r="A409" i="3"/>
  <c r="AI578" i="3"/>
  <c r="BO279" i="3"/>
  <c r="BO498" i="3"/>
  <c r="BT286" i="3"/>
  <c r="B286" i="3"/>
  <c r="A286" i="3"/>
  <c r="BO585" i="3"/>
  <c r="AI266" i="3"/>
  <c r="AI609" i="3"/>
  <c r="AY215" i="3"/>
  <c r="AQ406" i="3"/>
  <c r="AI45" i="3"/>
  <c r="AQ505" i="3"/>
  <c r="BO505" i="3"/>
  <c r="AQ487" i="3"/>
  <c r="AQ320" i="3"/>
  <c r="AI98" i="3"/>
  <c r="AI17" i="3"/>
  <c r="AI13" i="3"/>
  <c r="BT13" i="3"/>
  <c r="AY454" i="3"/>
  <c r="AY288" i="3"/>
  <c r="AQ479" i="3"/>
  <c r="AQ488" i="3"/>
  <c r="AQ106" i="3"/>
  <c r="BO106" i="3"/>
  <c r="AY360" i="3"/>
  <c r="AA297" i="3"/>
  <c r="AA283" i="3"/>
  <c r="AY315" i="3"/>
  <c r="BG542" i="3"/>
  <c r="BG390" i="3"/>
  <c r="AI516" i="3"/>
  <c r="BO516" i="3"/>
  <c r="AQ142" i="3"/>
  <c r="BG679" i="3"/>
  <c r="BF679" i="3"/>
  <c r="BT408" i="3"/>
  <c r="B408" i="3"/>
  <c r="A408" i="3"/>
  <c r="BT114" i="3"/>
  <c r="B114" i="3"/>
  <c r="A114" i="3"/>
  <c r="AI39" i="3"/>
  <c r="AQ399" i="3"/>
  <c r="BT399" i="3"/>
  <c r="B399" i="3"/>
  <c r="A399" i="3"/>
  <c r="AY349" i="3"/>
  <c r="AA44" i="3"/>
  <c r="AY44" i="3"/>
  <c r="BT43" i="3"/>
  <c r="B43" i="3"/>
  <c r="A43" i="3"/>
  <c r="S474" i="3"/>
  <c r="S41" i="3"/>
  <c r="AA145" i="3"/>
  <c r="S450" i="3"/>
  <c r="AI636" i="3"/>
  <c r="AI643" i="3"/>
  <c r="AI358" i="3"/>
  <c r="S24" i="3"/>
  <c r="AA570" i="3"/>
  <c r="S101" i="3"/>
  <c r="AA605" i="3"/>
  <c r="AI22" i="3"/>
  <c r="AY313" i="3"/>
  <c r="AY165" i="3"/>
  <c r="BG299" i="3"/>
  <c r="BO138" i="3"/>
  <c r="BG550" i="3"/>
  <c r="BT569" i="3"/>
  <c r="B569" i="3"/>
  <c r="A569" i="3"/>
  <c r="BT599" i="3"/>
  <c r="B599" i="3"/>
  <c r="A599" i="3"/>
  <c r="BT576" i="3"/>
  <c r="B576" i="3"/>
  <c r="A576" i="3"/>
  <c r="BT653" i="3"/>
  <c r="BT190" i="3"/>
  <c r="B190" i="3"/>
  <c r="A190" i="3"/>
  <c r="BT657" i="3"/>
  <c r="B657" i="3"/>
  <c r="A657" i="3"/>
  <c r="BT620" i="3"/>
  <c r="B620" i="3"/>
  <c r="A620" i="3"/>
  <c r="BG669" i="3"/>
  <c r="BT373" i="3"/>
  <c r="AI486" i="3"/>
  <c r="AY453" i="3"/>
  <c r="BT357" i="3"/>
  <c r="B357" i="3"/>
  <c r="A357" i="3"/>
  <c r="BO60" i="3"/>
  <c r="BO467" i="3"/>
  <c r="BG171" i="3"/>
  <c r="AH671" i="3"/>
  <c r="AI671" i="3"/>
  <c r="BT194" i="3"/>
  <c r="BT636" i="3"/>
  <c r="BT549" i="3"/>
  <c r="B549" i="3"/>
  <c r="A549" i="3"/>
  <c r="BT269" i="3"/>
  <c r="B269" i="3"/>
  <c r="A269" i="3"/>
  <c r="BG145" i="3"/>
  <c r="AY593" i="3"/>
  <c r="AQ597" i="3"/>
  <c r="AI607" i="3"/>
  <c r="AY473" i="3"/>
  <c r="BO616" i="3"/>
  <c r="BT362" i="3"/>
  <c r="BT316" i="3"/>
  <c r="BT470" i="3"/>
  <c r="B470" i="3"/>
  <c r="A470" i="3"/>
  <c r="AI478" i="3"/>
  <c r="BT478" i="3"/>
  <c r="BT120" i="3"/>
  <c r="B120" i="3"/>
  <c r="A120" i="3"/>
  <c r="BT457" i="3"/>
  <c r="B457" i="3"/>
  <c r="A457" i="3"/>
  <c r="BT72" i="3"/>
  <c r="B72" i="3"/>
  <c r="A72" i="3"/>
  <c r="AI41" i="3"/>
  <c r="AY271" i="3"/>
  <c r="AY102" i="3"/>
  <c r="AQ80" i="3"/>
  <c r="AY450" i="3"/>
  <c r="BO239" i="3"/>
  <c r="BO589" i="3"/>
  <c r="BG560" i="3"/>
  <c r="BG126" i="3"/>
  <c r="AY533" i="3"/>
  <c r="AI46" i="3"/>
  <c r="AI207" i="3"/>
  <c r="BG224" i="3"/>
  <c r="BT258" i="3"/>
  <c r="BG566" i="3"/>
  <c r="BT30" i="3"/>
  <c r="B30" i="3"/>
  <c r="A30" i="3"/>
  <c r="BT601" i="3"/>
  <c r="B601" i="3"/>
  <c r="A601" i="3"/>
  <c r="BT189" i="3"/>
  <c r="B189" i="3"/>
  <c r="A189" i="3"/>
  <c r="AQ521" i="3"/>
  <c r="AI655" i="3"/>
  <c r="BT655" i="3"/>
  <c r="B655" i="3"/>
  <c r="A655" i="3"/>
  <c r="BG526" i="3"/>
  <c r="BG661" i="3"/>
  <c r="BG361" i="3"/>
  <c r="AQ217" i="3"/>
  <c r="BG61" i="3"/>
  <c r="BT138" i="3"/>
  <c r="B138" i="3"/>
  <c r="A138" i="3"/>
  <c r="BG272" i="3"/>
  <c r="AQ221" i="3"/>
  <c r="BT221" i="3"/>
  <c r="B221" i="3"/>
  <c r="A221" i="3"/>
  <c r="BT9" i="3"/>
  <c r="BT40" i="3"/>
  <c r="AA415" i="3"/>
  <c r="BT535" i="3"/>
  <c r="B535" i="3"/>
  <c r="A535" i="3"/>
  <c r="AA673" i="3"/>
  <c r="Z673" i="3"/>
  <c r="AY543" i="3"/>
  <c r="BO523" i="3"/>
  <c r="BO139" i="3"/>
  <c r="BT81" i="3"/>
  <c r="BQ6" i="3"/>
  <c r="AO6" i="3"/>
  <c r="S119" i="3"/>
  <c r="BT128" i="3"/>
  <c r="B128" i="3"/>
  <c r="A128" i="3"/>
  <c r="AA465" i="3"/>
  <c r="AA339" i="3"/>
  <c r="AQ344" i="3"/>
  <c r="BT344" i="3"/>
  <c r="B344" i="3"/>
  <c r="A344" i="3"/>
  <c r="BO75" i="3"/>
  <c r="BG654" i="3"/>
  <c r="BG630" i="3"/>
  <c r="BT328" i="3"/>
  <c r="BT613" i="3"/>
  <c r="B613" i="3"/>
  <c r="A613" i="3"/>
  <c r="AY631" i="3"/>
  <c r="BT529" i="3"/>
  <c r="B529" i="3"/>
  <c r="A529" i="3"/>
  <c r="AY8" i="3"/>
  <c r="AY177" i="3"/>
  <c r="AY466" i="3"/>
  <c r="AQ252" i="3"/>
  <c r="AA274" i="3"/>
  <c r="BG274" i="3"/>
  <c r="BG22" i="3"/>
  <c r="AY26" i="3"/>
  <c r="AA418" i="3"/>
  <c r="BO418" i="3"/>
  <c r="AY111" i="3"/>
  <c r="AQ312" i="3"/>
  <c r="AQ378" i="3"/>
  <c r="AQ674" i="3"/>
  <c r="AP674" i="3"/>
  <c r="AA541" i="3"/>
  <c r="BT541" i="3"/>
  <c r="BO253" i="3"/>
  <c r="AY55" i="3"/>
  <c r="AI553" i="3"/>
  <c r="BT553" i="3"/>
  <c r="B553" i="3"/>
  <c r="A553" i="3"/>
  <c r="BO464" i="3"/>
  <c r="AI188" i="3"/>
  <c r="BG147" i="3"/>
  <c r="AI308" i="3"/>
  <c r="BO308" i="3"/>
  <c r="AA590" i="3"/>
  <c r="AQ324" i="3"/>
  <c r="BG287" i="3"/>
  <c r="BT74" i="3"/>
  <c r="B74" i="3"/>
  <c r="A74" i="3"/>
  <c r="BG534" i="3"/>
  <c r="AA412" i="3"/>
  <c r="BO412" i="3"/>
  <c r="AQ86" i="3"/>
  <c r="BT154" i="3"/>
  <c r="B154" i="3"/>
  <c r="A154" i="3"/>
  <c r="BT554" i="3"/>
  <c r="B554" i="3"/>
  <c r="A554" i="3"/>
  <c r="AI187" i="3"/>
  <c r="BG524" i="3"/>
  <c r="AI332" i="3"/>
  <c r="R650" i="3"/>
  <c r="S650" i="3"/>
  <c r="BG592" i="3"/>
  <c r="BG341" i="3"/>
  <c r="BG451" i="3"/>
  <c r="BG325" i="3"/>
  <c r="BT325" i="3"/>
  <c r="BO639" i="3"/>
  <c r="BN639" i="3"/>
  <c r="BT431" i="3"/>
  <c r="BT563" i="3"/>
  <c r="BG376" i="3"/>
  <c r="AQ443" i="3"/>
  <c r="S407" i="3"/>
  <c r="BT278" i="3"/>
  <c r="B278" i="3"/>
  <c r="A278" i="3"/>
  <c r="BT377" i="3"/>
  <c r="BG662" i="3"/>
  <c r="AY666" i="3"/>
  <c r="AX666" i="3"/>
  <c r="AA502" i="3"/>
  <c r="BT76" i="3"/>
  <c r="B76" i="3"/>
  <c r="A76" i="3"/>
  <c r="BG31" i="3"/>
  <c r="AI116" i="3"/>
  <c r="BO379" i="3"/>
  <c r="BO56" i="3"/>
  <c r="AI34" i="3"/>
  <c r="AI227" i="3"/>
  <c r="AA123" i="3"/>
  <c r="BT391" i="3"/>
  <c r="BG445" i="3"/>
  <c r="BT433" i="3"/>
  <c r="B433" i="3"/>
  <c r="A433" i="3"/>
  <c r="AY332" i="3"/>
  <c r="S109" i="3"/>
  <c r="AA517" i="3"/>
  <c r="AQ602" i="3"/>
  <c r="AA477" i="3"/>
  <c r="AY477" i="3"/>
  <c r="AY426" i="3"/>
  <c r="AY255" i="3"/>
  <c r="BG648" i="3"/>
  <c r="S367" i="3"/>
  <c r="AY367" i="3"/>
  <c r="AI48" i="3"/>
  <c r="BT48" i="3"/>
  <c r="B48" i="3"/>
  <c r="A48" i="3"/>
  <c r="BO230" i="3"/>
  <c r="AY448" i="3"/>
  <c r="AY604" i="3"/>
  <c r="AI132" i="3"/>
  <c r="S663" i="3"/>
  <c r="R663" i="3"/>
  <c r="AY663" i="3"/>
  <c r="BO667" i="3"/>
  <c r="BN667" i="3"/>
  <c r="AI374" i="3"/>
  <c r="BT374" i="3"/>
  <c r="B374" i="3"/>
  <c r="A374" i="3"/>
  <c r="AQ503" i="3"/>
  <c r="BO95" i="3"/>
  <c r="BO245" i="3"/>
  <c r="AY49" i="3"/>
  <c r="S381" i="3"/>
  <c r="S506" i="3"/>
  <c r="BO552" i="3"/>
  <c r="BO73" i="3"/>
  <c r="BO561" i="3"/>
  <c r="BO425" i="3"/>
  <c r="BG557" i="3"/>
  <c r="AI586" i="3"/>
  <c r="S153" i="3"/>
  <c r="AY419" i="3"/>
  <c r="AA419" i="3"/>
  <c r="AI237" i="3"/>
  <c r="S243" i="3"/>
  <c r="BG243" i="3"/>
  <c r="AI333" i="3"/>
  <c r="S343" i="3"/>
  <c r="BT594" i="3"/>
  <c r="B594" i="3"/>
  <c r="A594" i="3"/>
  <c r="S251" i="3"/>
  <c r="BG251" i="3"/>
  <c r="BO645" i="3"/>
  <c r="BN645" i="3"/>
  <c r="BT645" i="3"/>
  <c r="B645" i="3"/>
  <c r="A645" i="3"/>
  <c r="BG649" i="3"/>
  <c r="BG608" i="3"/>
  <c r="AY404" i="3"/>
  <c r="BT404" i="3"/>
  <c r="B404" i="3"/>
  <c r="A404" i="3"/>
  <c r="BG495" i="3"/>
  <c r="BO434" i="3"/>
  <c r="BG434" i="3"/>
  <c r="AY469" i="3"/>
  <c r="BT469" i="3"/>
  <c r="BG476" i="3"/>
  <c r="AI375" i="3"/>
  <c r="AY375" i="3"/>
  <c r="AI668" i="3"/>
  <c r="AH668" i="3"/>
  <c r="S277" i="3"/>
  <c r="BO277" i="3"/>
  <c r="AQ587" i="3"/>
  <c r="S231" i="3"/>
  <c r="BT231" i="3"/>
  <c r="B231" i="3"/>
  <c r="A231" i="3"/>
  <c r="BG63" i="3"/>
  <c r="AQ292" i="3"/>
  <c r="S210" i="3"/>
  <c r="BT210" i="3"/>
  <c r="AI155" i="3"/>
  <c r="AY113" i="3"/>
  <c r="BG113" i="3"/>
  <c r="AQ234" i="3"/>
  <c r="BT234" i="3"/>
  <c r="B234" i="3"/>
  <c r="A234" i="3"/>
  <c r="AI565" i="3"/>
  <c r="BT200" i="3"/>
  <c r="B200" i="3"/>
  <c r="A200" i="3"/>
  <c r="BT544" i="3"/>
  <c r="B544" i="3"/>
  <c r="A544" i="3"/>
  <c r="BT385" i="3"/>
  <c r="B385" i="3"/>
  <c r="A385" i="3"/>
  <c r="AA676" i="3"/>
  <c r="Z676" i="3"/>
  <c r="AY135" i="3"/>
  <c r="BO438" i="3"/>
  <c r="BO536" i="3"/>
  <c r="BT185" i="3"/>
  <c r="B185" i="3"/>
  <c r="A185" i="3"/>
  <c r="BT471" i="3"/>
  <c r="AA192" i="3"/>
  <c r="AP638" i="3"/>
  <c r="AQ638" i="3"/>
  <c r="S167" i="3"/>
  <c r="S482" i="3"/>
  <c r="AA296" i="3"/>
  <c r="AA330" i="3"/>
  <c r="AA650" i="3"/>
  <c r="BO592" i="3"/>
  <c r="AI273" i="3"/>
  <c r="S336" i="3"/>
  <c r="BO336" i="3"/>
  <c r="AI232" i="3"/>
  <c r="BG355" i="3"/>
  <c r="BG242" i="3"/>
  <c r="AQ47" i="3"/>
  <c r="AA353" i="3"/>
  <c r="BT353" i="3"/>
  <c r="B353" i="3"/>
  <c r="A353" i="3"/>
  <c r="BT77" i="3"/>
  <c r="AI12" i="3"/>
  <c r="AQ35" i="3"/>
  <c r="S420" i="3"/>
  <c r="AY420" i="3"/>
  <c r="BT157" i="3"/>
  <c r="B157" i="3"/>
  <c r="A157" i="3"/>
  <c r="AY214" i="3"/>
  <c r="AA130" i="3"/>
  <c r="BT130" i="3"/>
  <c r="B130" i="3"/>
  <c r="A130" i="3"/>
  <c r="AI152" i="3"/>
  <c r="AQ301" i="3"/>
  <c r="BT301" i="3"/>
  <c r="B301" i="3"/>
  <c r="A301" i="3"/>
  <c r="BO33" i="3"/>
  <c r="AY309" i="3"/>
  <c r="AA208" i="3"/>
  <c r="AQ522" i="3"/>
  <c r="AA484" i="3"/>
  <c r="BT484" i="3"/>
  <c r="B484" i="3"/>
  <c r="A484" i="3"/>
  <c r="AY52" i="3"/>
  <c r="AY118" i="3"/>
  <c r="AY489" i="3"/>
  <c r="BT423" i="3"/>
  <c r="B423" i="3"/>
  <c r="A423" i="3"/>
  <c r="S347" i="3"/>
  <c r="AY347" i="3"/>
  <c r="AA117" i="3"/>
  <c r="BO117" i="3"/>
  <c r="AI158" i="3"/>
  <c r="BO158" i="3"/>
  <c r="BT50" i="3"/>
  <c r="B50" i="3"/>
  <c r="A50" i="3"/>
  <c r="BT53" i="3"/>
  <c r="S249" i="3"/>
  <c r="AY249" i="3"/>
  <c r="AI265" i="3"/>
  <c r="AA83" i="3"/>
  <c r="AY83" i="3"/>
  <c r="AI104" i="3"/>
  <c r="AY104" i="3"/>
  <c r="AA254" i="3"/>
  <c r="AY254" i="3"/>
  <c r="AI314" i="3"/>
  <c r="BO314" i="3"/>
  <c r="BT29" i="3"/>
  <c r="B29" i="3"/>
  <c r="A29" i="3"/>
  <c r="BT480" i="3"/>
  <c r="AG6" i="3"/>
  <c r="AY495" i="3"/>
  <c r="AG5" i="3"/>
  <c r="AA533" i="3"/>
  <c r="B471" i="3"/>
  <c r="B391" i="3"/>
  <c r="A391" i="3"/>
  <c r="B53" i="3"/>
  <c r="A53" i="3"/>
  <c r="B469" i="3"/>
  <c r="A469" i="3"/>
  <c r="B541" i="3"/>
  <c r="A541" i="3"/>
  <c r="B316" i="3"/>
  <c r="A316" i="3"/>
  <c r="B194" i="3"/>
  <c r="A194" i="3"/>
  <c r="B653" i="3"/>
  <c r="A653" i="3"/>
  <c r="B510" i="3"/>
  <c r="A510" i="3"/>
  <c r="B642" i="3"/>
  <c r="A642" i="3"/>
  <c r="B156" i="3"/>
  <c r="A156" i="3"/>
  <c r="B220" i="3"/>
  <c r="A220" i="3"/>
  <c r="B574" i="3"/>
  <c r="A574" i="3"/>
  <c r="B624" i="3"/>
  <c r="A624" i="3"/>
  <c r="B79" i="3"/>
  <c r="A79" i="3"/>
  <c r="B273" i="3"/>
  <c r="A273" i="3"/>
  <c r="B648" i="3"/>
  <c r="A648" i="3"/>
  <c r="B407" i="3"/>
  <c r="A407" i="3"/>
  <c r="B600" i="3"/>
  <c r="A600" i="3"/>
  <c r="B201" i="3"/>
  <c r="A201" i="3"/>
  <c r="B520" i="3"/>
  <c r="A520" i="3"/>
  <c r="B98" i="3"/>
  <c r="A98" i="3"/>
  <c r="B539" i="3"/>
  <c r="A539" i="3"/>
  <c r="B564" i="3"/>
  <c r="A564" i="3"/>
  <c r="B21" i="3"/>
  <c r="A21" i="3"/>
  <c r="B248" i="3"/>
  <c r="A248" i="3"/>
  <c r="B614" i="3"/>
  <c r="A614" i="3"/>
  <c r="B591" i="3"/>
  <c r="A591" i="3"/>
  <c r="B663" i="3"/>
  <c r="A663" i="3"/>
  <c r="B367" i="3"/>
  <c r="A367" i="3"/>
  <c r="B34" i="3"/>
  <c r="A34" i="3"/>
  <c r="B661" i="3"/>
  <c r="A661" i="3"/>
  <c r="B96" i="3"/>
  <c r="A96" i="3"/>
  <c r="B396" i="3"/>
  <c r="A396" i="3"/>
  <c r="B311" i="3"/>
  <c r="A311" i="3"/>
  <c r="B545" i="3"/>
  <c r="A545" i="3"/>
  <c r="B64" i="3"/>
  <c r="A64" i="3"/>
  <c r="B598" i="3"/>
  <c r="A598" i="3"/>
  <c r="B483" i="3"/>
  <c r="A483" i="3"/>
  <c r="B213" i="3"/>
  <c r="A213" i="3"/>
  <c r="B230" i="3"/>
  <c r="A230" i="3"/>
  <c r="B207" i="3"/>
  <c r="A207" i="3"/>
  <c r="B106" i="3"/>
  <c r="A106" i="3"/>
  <c r="B583" i="3"/>
  <c r="A583" i="3"/>
  <c r="B508" i="3"/>
  <c r="A508" i="3"/>
  <c r="B238" i="3"/>
  <c r="A238" i="3"/>
  <c r="B372" i="3"/>
  <c r="A372" i="3"/>
  <c r="B100" i="3"/>
  <c r="A100" i="3"/>
  <c r="B210" i="3"/>
  <c r="A210" i="3"/>
  <c r="B42" i="3"/>
  <c r="A42" i="3"/>
  <c r="B424" i="3"/>
  <c r="A424" i="3"/>
  <c r="B371" i="3"/>
  <c r="A371" i="3"/>
  <c r="B146" i="3"/>
  <c r="A146" i="3"/>
  <c r="B474" i="3"/>
  <c r="A474" i="3"/>
  <c r="B562" i="3"/>
  <c r="A562" i="3"/>
  <c r="B152" i="3"/>
  <c r="A152" i="3"/>
  <c r="B191" i="3"/>
  <c r="A191" i="3"/>
  <c r="B123" i="3"/>
  <c r="A123" i="3"/>
  <c r="B512" i="3"/>
  <c r="A512" i="3"/>
  <c r="B268" i="3"/>
  <c r="A268" i="3"/>
  <c r="B348" i="3"/>
  <c r="A348" i="3"/>
  <c r="B604" i="3"/>
  <c r="A604" i="3"/>
  <c r="B176" i="3"/>
  <c r="A176" i="3"/>
  <c r="B590" i="3"/>
  <c r="A590" i="3"/>
  <c r="B312" i="3"/>
  <c r="A312" i="3"/>
  <c r="B326" i="3"/>
  <c r="A326" i="3"/>
  <c r="B390" i="3"/>
  <c r="A390" i="3"/>
  <c r="B487" i="3"/>
  <c r="A487" i="3"/>
  <c r="B69" i="3"/>
  <c r="A69" i="3"/>
  <c r="B447" i="3"/>
  <c r="A447" i="3"/>
  <c r="B442" i="3"/>
  <c r="A442" i="3"/>
  <c r="B456" i="3"/>
  <c r="A456" i="3"/>
  <c r="B618" i="3"/>
  <c r="A618" i="3"/>
  <c r="B250" i="3"/>
  <c r="A250" i="3"/>
  <c r="B63" i="3"/>
  <c r="A63" i="3"/>
  <c r="B649" i="3"/>
  <c r="A649" i="3"/>
  <c r="B322" i="3"/>
  <c r="A322" i="3"/>
  <c r="B465" i="3"/>
  <c r="A465" i="3"/>
  <c r="B61" i="3"/>
  <c r="A61" i="3"/>
  <c r="B59" i="3"/>
  <c r="A59" i="3"/>
  <c r="B183" i="3"/>
  <c r="A183" i="3"/>
  <c r="B94" i="3"/>
  <c r="A94" i="3"/>
  <c r="B480" i="3"/>
  <c r="A480" i="3"/>
  <c r="B431" i="3"/>
  <c r="A431" i="3"/>
  <c r="B325" i="3"/>
  <c r="A325" i="3"/>
  <c r="B9" i="3"/>
  <c r="A9" i="3"/>
  <c r="B636" i="3"/>
  <c r="A636" i="3"/>
  <c r="B77" i="3"/>
  <c r="A77" i="3"/>
  <c r="B377" i="3"/>
  <c r="A377" i="3"/>
  <c r="B328" i="3"/>
  <c r="A328" i="3"/>
  <c r="B81" i="3"/>
  <c r="A81" i="3"/>
  <c r="B258" i="3"/>
  <c r="A258" i="3"/>
  <c r="B478" i="3"/>
  <c r="A478" i="3"/>
  <c r="B362" i="3"/>
  <c r="A362" i="3"/>
  <c r="B13" i="3"/>
  <c r="A13" i="3"/>
  <c r="B497" i="3"/>
  <c r="A497" i="3"/>
  <c r="B369" i="3"/>
  <c r="A369" i="3"/>
  <c r="B485" i="3"/>
  <c r="A485" i="3"/>
  <c r="B19" i="3"/>
  <c r="A19" i="3"/>
  <c r="B500" i="3"/>
  <c r="A500" i="3"/>
  <c r="B280" i="3"/>
  <c r="A280" i="3"/>
  <c r="B579" i="3"/>
  <c r="A579" i="3"/>
  <c r="B405" i="3"/>
  <c r="A405" i="3"/>
  <c r="B295" i="3"/>
  <c r="A295" i="3"/>
  <c r="B212" i="3"/>
  <c r="A212" i="3"/>
  <c r="B355" i="3"/>
  <c r="A355" i="3"/>
  <c r="B155" i="3"/>
  <c r="A155" i="3"/>
  <c r="B587" i="3"/>
  <c r="A587" i="3"/>
  <c r="B419" i="3"/>
  <c r="A419" i="3"/>
  <c r="B15" i="3"/>
  <c r="A15" i="3"/>
  <c r="B223" i="3"/>
  <c r="A223" i="3"/>
  <c r="B46" i="3"/>
  <c r="A46" i="3"/>
  <c r="B486" i="3"/>
  <c r="A486" i="3"/>
  <c r="B17" i="3"/>
  <c r="A17" i="3"/>
  <c r="B524" i="3"/>
  <c r="A524" i="3"/>
  <c r="B403" i="3"/>
  <c r="A403" i="3"/>
  <c r="B68" i="3"/>
  <c r="A68" i="3"/>
  <c r="B23" i="3"/>
  <c r="A23" i="3"/>
  <c r="B292" i="3"/>
  <c r="A292" i="3"/>
  <c r="B227" i="3"/>
  <c r="A227" i="3"/>
  <c r="B129" i="3"/>
  <c r="A129" i="3"/>
  <c r="B475" i="3"/>
  <c r="A475" i="3"/>
  <c r="B38" i="3"/>
  <c r="A38" i="3"/>
  <c r="B626" i="3"/>
  <c r="A626" i="3"/>
  <c r="B113" i="3"/>
  <c r="A113" i="3"/>
  <c r="B22" i="3"/>
  <c r="A22" i="3"/>
  <c r="B616" i="3"/>
  <c r="A616" i="3"/>
  <c r="B550" i="3"/>
  <c r="A550" i="3"/>
  <c r="B244" i="3"/>
  <c r="A244" i="3"/>
  <c r="B664" i="3"/>
  <c r="A664" i="3"/>
  <c r="B134" i="3"/>
  <c r="A134" i="3"/>
  <c r="B563" i="3"/>
  <c r="A563" i="3"/>
  <c r="B40" i="3"/>
  <c r="A40" i="3"/>
  <c r="B373" i="3"/>
  <c r="A373" i="3"/>
  <c r="B422" i="3"/>
  <c r="A422" i="3"/>
  <c r="B225" i="3"/>
  <c r="A225" i="3"/>
  <c r="B298" i="3"/>
  <c r="A298" i="3"/>
  <c r="B555" i="3"/>
  <c r="A555" i="3"/>
  <c r="B302" i="3"/>
  <c r="A302" i="3"/>
  <c r="B668" i="3"/>
  <c r="A668" i="3"/>
  <c r="B149" i="3"/>
  <c r="A149" i="3"/>
  <c r="B51" i="3"/>
  <c r="A51" i="3"/>
  <c r="B490" i="3"/>
  <c r="A490" i="3"/>
  <c r="B370" i="3"/>
  <c r="A370" i="3"/>
  <c r="B90" i="3"/>
  <c r="A90" i="3"/>
  <c r="B378" i="3"/>
  <c r="A378" i="3"/>
  <c r="B111" i="3"/>
  <c r="A111" i="3"/>
  <c r="B466" i="3"/>
  <c r="A466" i="3"/>
  <c r="B184" i="3"/>
  <c r="A184" i="3"/>
  <c r="B320" i="3"/>
  <c r="A320" i="3"/>
  <c r="B582" i="3"/>
  <c r="A582" i="3"/>
  <c r="B235" i="3"/>
  <c r="A235" i="3"/>
  <c r="B275" i="3"/>
  <c r="A275" i="3"/>
  <c r="B414" i="3"/>
  <c r="A414" i="3"/>
  <c r="B303" i="3"/>
  <c r="A303" i="3"/>
  <c r="B629" i="3"/>
  <c r="A629" i="3"/>
  <c r="B421" i="3"/>
  <c r="A421" i="3"/>
  <c r="B420" i="3"/>
  <c r="A420" i="3"/>
  <c r="B251" i="3"/>
  <c r="A251" i="3"/>
  <c r="B308" i="3"/>
  <c r="A308" i="3"/>
  <c r="B253" i="3"/>
  <c r="A253" i="3"/>
  <c r="B566" i="3"/>
  <c r="A566" i="3"/>
  <c r="B542" i="3"/>
  <c r="A542" i="3"/>
  <c r="B108" i="3"/>
  <c r="A108" i="3"/>
  <c r="B261" i="3"/>
  <c r="A261" i="3"/>
  <c r="B179" i="3"/>
  <c r="A179" i="3"/>
  <c r="B165" i="3"/>
  <c r="A165" i="3"/>
  <c r="G645" i="8"/>
  <c r="G566" i="8"/>
  <c r="B500" i="8"/>
  <c r="D506" i="8"/>
  <c r="G397" i="8"/>
  <c r="H387" i="8"/>
  <c r="B385" i="8"/>
  <c r="D383" i="8"/>
  <c r="H326" i="8"/>
  <c r="H322" i="8"/>
  <c r="H302" i="8"/>
  <c r="H342" i="8"/>
  <c r="H338" i="8"/>
  <c r="H334" i="8"/>
  <c r="G287" i="8"/>
  <c r="F283" i="8"/>
  <c r="G215" i="8"/>
  <c r="D66" i="8"/>
  <c r="H58" i="8"/>
  <c r="D78" i="8"/>
  <c r="H70" i="8"/>
  <c r="B679" i="8"/>
  <c r="B678" i="8"/>
  <c r="B663" i="8"/>
  <c r="B657" i="8"/>
  <c r="B655" i="8"/>
  <c r="B651" i="8"/>
  <c r="B649" i="8"/>
  <c r="B645" i="8"/>
  <c r="B641" i="8"/>
  <c r="B637" i="8"/>
  <c r="C578" i="8"/>
  <c r="D671" i="8"/>
  <c r="E666" i="8"/>
  <c r="H628" i="8"/>
  <c r="H594" i="8"/>
  <c r="G578" i="8"/>
  <c r="B562" i="8"/>
  <c r="F558" i="8"/>
  <c r="F500" i="8"/>
  <c r="D498" i="8"/>
  <c r="B508" i="8"/>
  <c r="H506" i="8"/>
  <c r="D438" i="8"/>
  <c r="D442" i="8"/>
  <c r="G393" i="8"/>
  <c r="C299" i="8"/>
  <c r="D318" i="8"/>
  <c r="D306" i="8"/>
  <c r="G279" i="8"/>
  <c r="G275" i="8"/>
  <c r="G263" i="8"/>
  <c r="G251" i="8"/>
  <c r="G239" i="8"/>
  <c r="B287" i="8"/>
  <c r="G219" i="8"/>
  <c r="D86" i="8"/>
  <c r="D74" i="8"/>
  <c r="H66" i="8"/>
  <c r="H78" i="8"/>
  <c r="D54" i="8"/>
  <c r="D631" i="8"/>
  <c r="D297" i="8"/>
  <c r="B674" i="8"/>
  <c r="B675" i="8"/>
  <c r="B659" i="8"/>
  <c r="D628" i="8"/>
  <c r="B558" i="8"/>
  <c r="B671" i="8"/>
  <c r="F667" i="8"/>
  <c r="D666" i="8"/>
  <c r="F663" i="8"/>
  <c r="D632" i="8"/>
  <c r="G620" i="8"/>
  <c r="C628" i="8"/>
  <c r="G608" i="8"/>
  <c r="H586" i="8"/>
  <c r="F562" i="8"/>
  <c r="C558" i="8"/>
  <c r="H498" i="8"/>
  <c r="H466" i="8"/>
  <c r="D446" i="8"/>
  <c r="H438" i="8"/>
  <c r="G463" i="8"/>
  <c r="D450" i="8"/>
  <c r="H442" i="8"/>
  <c r="G389" i="8"/>
  <c r="C385" i="8"/>
  <c r="E297" i="8"/>
  <c r="C295" i="8"/>
  <c r="H318" i="8"/>
  <c r="D310" i="8"/>
  <c r="H306" i="8"/>
  <c r="D298" i="8"/>
  <c r="D330" i="8"/>
  <c r="D314" i="8"/>
  <c r="H294" i="8"/>
  <c r="B275" i="8"/>
  <c r="B267" i="8"/>
  <c r="B263" i="8"/>
  <c r="B255" i="8"/>
  <c r="B251" i="8"/>
  <c r="B247" i="8"/>
  <c r="F287" i="8"/>
  <c r="G283" i="8"/>
  <c r="G291" i="8"/>
  <c r="G207" i="8"/>
  <c r="H86" i="8"/>
  <c r="D82" i="8"/>
  <c r="H74" i="8"/>
  <c r="D50" i="8"/>
  <c r="H647" i="8"/>
  <c r="H643" i="8"/>
  <c r="H639" i="8"/>
  <c r="G637" i="8"/>
  <c r="D90" i="8"/>
  <c r="D62" i="8"/>
  <c r="H54" i="8"/>
  <c r="E676" i="8"/>
  <c r="E672" i="8"/>
  <c r="E668" i="8"/>
  <c r="E660" i="8"/>
  <c r="H297" i="8"/>
  <c r="H293" i="8"/>
  <c r="E659" i="8"/>
  <c r="F659" i="8"/>
  <c r="G624" i="8"/>
  <c r="D594" i="8"/>
  <c r="H590" i="8"/>
  <c r="C570" i="8"/>
  <c r="F671" i="8"/>
  <c r="F655" i="8"/>
  <c r="G641" i="8"/>
  <c r="H632" i="8"/>
  <c r="G628" i="8"/>
  <c r="D618" i="8"/>
  <c r="D590" i="8"/>
  <c r="C562" i="8"/>
  <c r="C566" i="8"/>
  <c r="H514" i="8"/>
  <c r="D458" i="8"/>
  <c r="D454" i="8"/>
  <c r="D462" i="8"/>
  <c r="D387" i="8"/>
  <c r="G385" i="8"/>
  <c r="D326" i="8"/>
  <c r="H310" i="8"/>
  <c r="D322" i="8"/>
  <c r="D302" i="8"/>
  <c r="D342" i="8"/>
  <c r="D338" i="8"/>
  <c r="D334" i="8"/>
  <c r="H330" i="8"/>
  <c r="H314" i="8"/>
  <c r="F279" i="8"/>
  <c r="F275" i="8"/>
  <c r="F267" i="8"/>
  <c r="F263" i="8"/>
  <c r="F255" i="8"/>
  <c r="F251" i="8"/>
  <c r="F247" i="8"/>
  <c r="F243" i="8"/>
  <c r="F239" i="8"/>
  <c r="E287" i="8"/>
  <c r="B283" i="8"/>
  <c r="B195" i="8"/>
  <c r="B179" i="8"/>
  <c r="F103" i="8"/>
  <c r="E100" i="8"/>
  <c r="E36" i="8"/>
  <c r="F23" i="8"/>
  <c r="B11" i="8"/>
  <c r="E148" i="8"/>
  <c r="B147" i="8"/>
  <c r="E132" i="8"/>
  <c r="B131" i="8"/>
  <c r="G196" i="8"/>
  <c r="B192" i="8"/>
  <c r="G112" i="8"/>
  <c r="G104" i="8"/>
  <c r="G96" i="8"/>
  <c r="B229" i="8"/>
  <c r="G211" i="8"/>
  <c r="E211" i="8"/>
  <c r="D207" i="8"/>
  <c r="F203" i="8"/>
  <c r="B160" i="8"/>
  <c r="B144" i="8"/>
  <c r="H143" i="8"/>
  <c r="H127" i="8"/>
  <c r="E87" i="8"/>
  <c r="E79" i="8"/>
  <c r="E47" i="8"/>
  <c r="E31" i="8"/>
  <c r="E11" i="8"/>
  <c r="E110" i="8"/>
  <c r="G109" i="8"/>
  <c r="C93" i="8"/>
  <c r="H93" i="8"/>
  <c r="E86" i="8"/>
  <c r="G85" i="8"/>
  <c r="H82" i="8"/>
  <c r="H81" i="8"/>
  <c r="E74" i="8"/>
  <c r="C74" i="8"/>
  <c r="G73" i="8"/>
  <c r="G66" i="8"/>
  <c r="F58" i="8"/>
  <c r="D58" i="8"/>
  <c r="H50" i="8"/>
  <c r="H49" i="8"/>
  <c r="C42" i="8"/>
  <c r="G41" i="8"/>
  <c r="G34" i="8"/>
  <c r="B33" i="8"/>
  <c r="B26" i="8"/>
  <c r="G26" i="8"/>
  <c r="E22" i="8"/>
  <c r="B10" i="8"/>
  <c r="E105" i="8"/>
  <c r="F651" i="8"/>
  <c r="F647" i="8"/>
  <c r="F653" i="8"/>
  <c r="F649" i="8"/>
  <c r="F642" i="8"/>
  <c r="F643" i="8"/>
  <c r="G97" i="8"/>
  <c r="E9" i="8"/>
  <c r="H102" i="8"/>
  <c r="H90" i="8"/>
  <c r="C89" i="8"/>
  <c r="H89" i="8"/>
  <c r="F70" i="8"/>
  <c r="D70" i="8"/>
  <c r="F69" i="8"/>
  <c r="D69" i="8"/>
  <c r="H62" i="8"/>
  <c r="H61" i="8"/>
  <c r="E54" i="8"/>
  <c r="C54" i="8"/>
  <c r="F37" i="8"/>
  <c r="C29" i="8"/>
  <c r="H29" i="8"/>
  <c r="H13" i="8"/>
  <c r="B613" i="8"/>
  <c r="B602" i="8"/>
  <c r="B581" i="8"/>
  <c r="B546" i="8"/>
  <c r="B538" i="8"/>
  <c r="B530" i="8"/>
  <c r="B517" i="8"/>
  <c r="B513" i="8"/>
  <c r="B501" i="8"/>
  <c r="B511" i="8"/>
  <c r="B507" i="8"/>
  <c r="B468" i="8"/>
  <c r="B444" i="8"/>
  <c r="B286" i="8"/>
  <c r="B270" i="8"/>
  <c r="B254" i="8"/>
  <c r="B246" i="8"/>
  <c r="B232" i="8"/>
  <c r="B28" i="8"/>
  <c r="B20" i="8"/>
  <c r="B12" i="8"/>
  <c r="E596" i="8"/>
  <c r="E497" i="8"/>
  <c r="E489" i="8"/>
  <c r="E401" i="8"/>
  <c r="E313" i="8"/>
  <c r="E199" i="8"/>
  <c r="E654" i="8"/>
  <c r="E643" i="8"/>
  <c r="B642" i="8"/>
  <c r="C637" i="8"/>
  <c r="F631" i="8"/>
  <c r="F639" i="8"/>
  <c r="D613" i="8"/>
  <c r="H598" i="8"/>
  <c r="H609" i="8"/>
  <c r="C561" i="8"/>
  <c r="G555" i="8"/>
  <c r="H555" i="8"/>
  <c r="G544" i="8"/>
  <c r="H547" i="8"/>
  <c r="H538" i="8"/>
  <c r="H530" i="8"/>
  <c r="G539" i="8"/>
  <c r="D535" i="8"/>
  <c r="H531" i="8"/>
  <c r="C551" i="8"/>
  <c r="D543" i="8"/>
  <c r="G508" i="8"/>
  <c r="C497" i="8"/>
  <c r="C524" i="8"/>
  <c r="C493" i="8"/>
  <c r="D492" i="8"/>
  <c r="B520" i="8"/>
  <c r="E467" i="8"/>
  <c r="H450" i="8"/>
  <c r="H489" i="8"/>
  <c r="E462" i="8"/>
  <c r="E454" i="8"/>
  <c r="H472" i="8"/>
  <c r="H468" i="8"/>
  <c r="D428" i="8"/>
  <c r="G424" i="8"/>
  <c r="E424" i="8"/>
  <c r="D420" i="8"/>
  <c r="G416" i="8"/>
  <c r="E416" i="8"/>
  <c r="D412" i="8"/>
  <c r="D404" i="8"/>
  <c r="E362" i="8"/>
  <c r="E354" i="8"/>
  <c r="F346" i="8"/>
  <c r="G398" i="8"/>
  <c r="G394" i="8"/>
  <c r="D390" i="8"/>
  <c r="B377" i="8"/>
  <c r="D376" i="8"/>
  <c r="F381" i="8"/>
  <c r="H380" i="8"/>
  <c r="B373" i="8"/>
  <c r="B369" i="8"/>
  <c r="F365" i="8"/>
  <c r="C361" i="8"/>
  <c r="C360" i="8"/>
  <c r="D352" i="8"/>
  <c r="F357" i="8"/>
  <c r="H356" i="8"/>
  <c r="B349" i="8"/>
  <c r="B345" i="8"/>
  <c r="G384" i="8"/>
  <c r="H372" i="8"/>
  <c r="C368" i="8"/>
  <c r="G364" i="8"/>
  <c r="B353" i="8"/>
  <c r="F191" i="8"/>
  <c r="B191" i="8"/>
  <c r="F175" i="8"/>
  <c r="B175" i="8"/>
  <c r="F159" i="8"/>
  <c r="B159" i="8"/>
  <c r="F143" i="8"/>
  <c r="B143" i="8"/>
  <c r="G208" i="8"/>
  <c r="G40" i="8"/>
  <c r="F8" i="8"/>
  <c r="F123" i="8"/>
  <c r="H121" i="8"/>
  <c r="B119" i="8"/>
  <c r="D117" i="8"/>
  <c r="F107" i="8"/>
  <c r="H105" i="8"/>
  <c r="B103" i="8"/>
  <c r="D101" i="8"/>
  <c r="G88" i="8"/>
  <c r="E88" i="8"/>
  <c r="G32" i="8"/>
  <c r="E32" i="8"/>
  <c r="H10" i="8"/>
  <c r="G72" i="8"/>
  <c r="E72" i="8"/>
  <c r="F24" i="8"/>
  <c r="G20" i="8"/>
  <c r="C648" i="8"/>
  <c r="C644" i="8"/>
  <c r="C645" i="8"/>
  <c r="C640" i="8"/>
  <c r="C636" i="8"/>
  <c r="G670" i="8"/>
  <c r="F654" i="8"/>
  <c r="B654" i="8"/>
  <c r="E631" i="8"/>
  <c r="C641" i="8"/>
  <c r="H613" i="8"/>
  <c r="C610" i="8"/>
  <c r="E608" i="8"/>
  <c r="G606" i="8"/>
  <c r="C606" i="8"/>
  <c r="C602" i="8"/>
  <c r="C594" i="8"/>
  <c r="C586" i="8"/>
  <c r="E609" i="8"/>
  <c r="C565" i="8"/>
  <c r="D560" i="8"/>
  <c r="D564" i="8"/>
  <c r="F552" i="8"/>
  <c r="B540" i="8"/>
  <c r="F532" i="8"/>
  <c r="B528" i="8"/>
  <c r="G548" i="8"/>
  <c r="C548" i="8"/>
  <c r="G532" i="8"/>
  <c r="C532" i="8"/>
  <c r="C547" i="8"/>
  <c r="E530" i="8"/>
  <c r="D546" i="8"/>
  <c r="D539" i="8"/>
  <c r="H535" i="8"/>
  <c r="C531" i="8"/>
  <c r="H526" i="8"/>
  <c r="G551" i="8"/>
  <c r="H543" i="8"/>
  <c r="G500" i="8"/>
  <c r="H502" i="8"/>
  <c r="G524" i="8"/>
  <c r="G512" i="8"/>
  <c r="G493" i="8"/>
  <c r="H492" i="8"/>
  <c r="H496" i="8"/>
  <c r="F520" i="8"/>
  <c r="D519" i="8"/>
  <c r="C389" i="8"/>
  <c r="E450" i="8"/>
  <c r="H428" i="8"/>
  <c r="H412" i="8"/>
  <c r="H404" i="8"/>
  <c r="E350" i="8"/>
  <c r="D388" i="8"/>
  <c r="D394" i="8"/>
  <c r="H390" i="8"/>
  <c r="F377" i="8"/>
  <c r="H376" i="8"/>
  <c r="C381" i="8"/>
  <c r="C380" i="8"/>
  <c r="F373" i="8"/>
  <c r="F369" i="8"/>
  <c r="C365" i="8"/>
  <c r="G361" i="8"/>
  <c r="G360" i="8"/>
  <c r="H352" i="8"/>
  <c r="C357" i="8"/>
  <c r="C356" i="8"/>
  <c r="F349" i="8"/>
  <c r="F345" i="8"/>
  <c r="G368" i="8"/>
  <c r="D364" i="8"/>
  <c r="F353" i="8"/>
  <c r="B296" i="8"/>
  <c r="G205" i="8"/>
  <c r="F235" i="8"/>
  <c r="F231" i="8"/>
  <c r="F227" i="8"/>
  <c r="F223" i="8"/>
  <c r="F219" i="8"/>
  <c r="F215" i="8"/>
  <c r="F211" i="8"/>
  <c r="F171" i="8"/>
  <c r="B171" i="8"/>
  <c r="F155" i="8"/>
  <c r="B155" i="8"/>
  <c r="F139" i="8"/>
  <c r="B139" i="8"/>
  <c r="G94" i="8"/>
  <c r="F91" i="8"/>
  <c r="B8" i="8"/>
  <c r="H665" i="8"/>
  <c r="H664" i="8"/>
  <c r="H660" i="8"/>
  <c r="H661" i="8"/>
  <c r="H657" i="8"/>
  <c r="H656" i="8"/>
  <c r="H652" i="8"/>
  <c r="H648" i="8"/>
  <c r="H644" i="8"/>
  <c r="H653" i="8"/>
  <c r="H649" i="8"/>
  <c r="H640" i="8"/>
  <c r="H636" i="8"/>
  <c r="F119" i="8"/>
  <c r="H117" i="8"/>
  <c r="B115" i="8"/>
  <c r="D113" i="8"/>
  <c r="H101" i="8"/>
  <c r="B99" i="8"/>
  <c r="D97" i="8"/>
  <c r="G28" i="8"/>
  <c r="E28" i="8"/>
  <c r="G84" i="8"/>
  <c r="E84" i="8"/>
  <c r="G68" i="8"/>
  <c r="E68" i="8"/>
  <c r="E529" i="8"/>
  <c r="E463" i="8"/>
  <c r="C624" i="8"/>
  <c r="C620" i="8"/>
  <c r="C582" i="8"/>
  <c r="C298" i="8"/>
  <c r="C294" i="8"/>
  <c r="B606" i="8"/>
  <c r="B582" i="8"/>
  <c r="B578" i="8"/>
  <c r="B574" i="8"/>
  <c r="B570" i="8"/>
  <c r="B566" i="8"/>
  <c r="B529" i="8"/>
  <c r="B243" i="8"/>
  <c r="B239" i="8"/>
  <c r="B235" i="8"/>
  <c r="B231" i="8"/>
  <c r="B227" i="8"/>
  <c r="B223" i="8"/>
  <c r="B219" i="8"/>
  <c r="B215" i="8"/>
  <c r="B211" i="8"/>
  <c r="F675" i="8"/>
  <c r="B666" i="8"/>
  <c r="C666" i="8"/>
  <c r="A666" i="8"/>
  <c r="E658" i="8"/>
  <c r="F662" i="8"/>
  <c r="B662" i="8"/>
  <c r="F658" i="8"/>
  <c r="B658" i="8"/>
  <c r="E646" i="8"/>
  <c r="F646" i="8"/>
  <c r="B646" i="8"/>
  <c r="E632" i="8"/>
  <c r="H627" i="8"/>
  <c r="C614" i="8"/>
  <c r="D623" i="8"/>
  <c r="D619" i="8"/>
  <c r="D598" i="8"/>
  <c r="C598" i="8"/>
  <c r="C569" i="8"/>
  <c r="H560" i="8"/>
  <c r="H564" i="8"/>
  <c r="G552" i="8"/>
  <c r="C552" i="8"/>
  <c r="G547" i="8"/>
  <c r="H534" i="8"/>
  <c r="D527" i="8"/>
  <c r="D550" i="8"/>
  <c r="D542" i="8"/>
  <c r="H546" i="8"/>
  <c r="H539" i="8"/>
  <c r="C535" i="8"/>
  <c r="G531" i="8"/>
  <c r="D551" i="8"/>
  <c r="C543" i="8"/>
  <c r="D523" i="8"/>
  <c r="D493" i="8"/>
  <c r="D484" i="8"/>
  <c r="D480" i="8"/>
  <c r="C520" i="8"/>
  <c r="H519" i="8"/>
  <c r="H462" i="8"/>
  <c r="H458" i="8"/>
  <c r="H446" i="8"/>
  <c r="H476" i="8"/>
  <c r="E452" i="8"/>
  <c r="E448" i="8"/>
  <c r="E444" i="8"/>
  <c r="E440" i="8"/>
  <c r="E436" i="8"/>
  <c r="E432" i="8"/>
  <c r="D489" i="8"/>
  <c r="E393" i="8"/>
  <c r="E428" i="8"/>
  <c r="D424" i="8"/>
  <c r="G420" i="8"/>
  <c r="E420" i="8"/>
  <c r="E412" i="8"/>
  <c r="D408" i="8"/>
  <c r="E358" i="8"/>
  <c r="E346" i="8"/>
  <c r="H388" i="8"/>
  <c r="B346" i="8"/>
  <c r="H394" i="8"/>
  <c r="C390" i="8"/>
  <c r="C377" i="8"/>
  <c r="C376" i="8"/>
  <c r="G381" i="8"/>
  <c r="G380" i="8"/>
  <c r="C373" i="8"/>
  <c r="C369" i="8"/>
  <c r="G365" i="8"/>
  <c r="B361" i="8"/>
  <c r="D360" i="8"/>
  <c r="C352" i="8"/>
  <c r="G357" i="8"/>
  <c r="G356" i="8"/>
  <c r="C349" i="8"/>
  <c r="C345" i="8"/>
  <c r="H384" i="8"/>
  <c r="G372" i="8"/>
  <c r="D368" i="8"/>
  <c r="H364" i="8"/>
  <c r="C353" i="8"/>
  <c r="F296" i="8"/>
  <c r="F183" i="8"/>
  <c r="B183" i="8"/>
  <c r="F167" i="8"/>
  <c r="B167" i="8"/>
  <c r="F151" i="8"/>
  <c r="B151" i="8"/>
  <c r="F135" i="8"/>
  <c r="B135" i="8"/>
  <c r="G210" i="8"/>
  <c r="G44" i="8"/>
  <c r="G36" i="8"/>
  <c r="D10" i="8"/>
  <c r="D677" i="8"/>
  <c r="D673" i="8"/>
  <c r="D676" i="8"/>
  <c r="D672" i="8"/>
  <c r="D668" i="8"/>
  <c r="D669" i="8"/>
  <c r="D665" i="8"/>
  <c r="D660" i="8"/>
  <c r="D664" i="8"/>
  <c r="D661" i="8"/>
  <c r="D657" i="8"/>
  <c r="D652" i="8"/>
  <c r="D648" i="8"/>
  <c r="D656" i="8"/>
  <c r="D653" i="8"/>
  <c r="D645" i="8"/>
  <c r="D640" i="8"/>
  <c r="D636" i="8"/>
  <c r="D641" i="8"/>
  <c r="D637" i="8"/>
  <c r="D644" i="8"/>
  <c r="D125" i="8"/>
  <c r="F115" i="8"/>
  <c r="H113" i="8"/>
  <c r="B111" i="8"/>
  <c r="D109" i="8"/>
  <c r="F99" i="8"/>
  <c r="H97" i="8"/>
  <c r="B95" i="8"/>
  <c r="D93" i="8"/>
  <c r="B127" i="8"/>
  <c r="G80" i="8"/>
  <c r="E80" i="8"/>
  <c r="G60" i="8"/>
  <c r="E60" i="8"/>
  <c r="G56" i="8"/>
  <c r="E56" i="8"/>
  <c r="G52" i="8"/>
  <c r="E52" i="8"/>
  <c r="G48" i="8"/>
  <c r="E48" i="8"/>
  <c r="G24" i="8"/>
  <c r="F20" i="8"/>
  <c r="G16" i="8"/>
  <c r="D624" i="8"/>
  <c r="D620" i="8"/>
  <c r="D608" i="8"/>
  <c r="D554" i="8"/>
  <c r="D522" i="8"/>
  <c r="D518" i="8"/>
  <c r="D401" i="8"/>
  <c r="D397" i="8"/>
  <c r="D393" i="8"/>
  <c r="D389" i="8"/>
  <c r="D379" i="8"/>
  <c r="D375" i="8"/>
  <c r="D371" i="8"/>
  <c r="D367" i="8"/>
  <c r="D363" i="8"/>
  <c r="D355" i="8"/>
  <c r="D351" i="8"/>
  <c r="D241" i="8"/>
  <c r="D237" i="8"/>
  <c r="D233" i="8"/>
  <c r="D229" i="8"/>
  <c r="D225" i="8"/>
  <c r="D221" i="8"/>
  <c r="D217" i="8"/>
  <c r="D213" i="8"/>
  <c r="D205" i="8"/>
  <c r="D201" i="8"/>
  <c r="D197" i="8"/>
  <c r="D193" i="8"/>
  <c r="D189" i="8"/>
  <c r="D185" i="8"/>
  <c r="D181" i="8"/>
  <c r="D177" i="8"/>
  <c r="D173" i="8"/>
  <c r="D169" i="8"/>
  <c r="D165" i="8"/>
  <c r="D161" i="8"/>
  <c r="D157" i="8"/>
  <c r="D153" i="8"/>
  <c r="D149" i="8"/>
  <c r="D145" i="8"/>
  <c r="D141" i="8"/>
  <c r="D137" i="8"/>
  <c r="D133" i="8"/>
  <c r="D46" i="8"/>
  <c r="D42" i="8"/>
  <c r="D38" i="8"/>
  <c r="D129" i="8"/>
  <c r="D26" i="8"/>
  <c r="D22" i="8"/>
  <c r="D18" i="8"/>
  <c r="D34" i="8"/>
  <c r="D30" i="8"/>
  <c r="F582" i="8"/>
  <c r="F578" i="8"/>
  <c r="F574" i="8"/>
  <c r="F570" i="8"/>
  <c r="F566" i="8"/>
  <c r="F529" i="8"/>
  <c r="F497" i="8"/>
  <c r="F385" i="8"/>
  <c r="F12" i="8"/>
  <c r="E662" i="8"/>
  <c r="E663" i="8"/>
  <c r="E650" i="8"/>
  <c r="F650" i="8"/>
  <c r="B650" i="8"/>
  <c r="E647" i="8"/>
  <c r="B638" i="8"/>
  <c r="H623" i="8"/>
  <c r="E613" i="8"/>
  <c r="F606" i="8"/>
  <c r="H619" i="8"/>
  <c r="B586" i="8"/>
  <c r="C590" i="8"/>
  <c r="D609" i="8"/>
  <c r="G557" i="8"/>
  <c r="H585" i="8"/>
  <c r="G582" i="8"/>
  <c r="E560" i="8"/>
  <c r="E564" i="8"/>
  <c r="C555" i="8"/>
  <c r="D555" i="8"/>
  <c r="B552" i="8"/>
  <c r="B544" i="8"/>
  <c r="F540" i="8"/>
  <c r="B532" i="8"/>
  <c r="F528" i="8"/>
  <c r="G540" i="8"/>
  <c r="C540" i="8"/>
  <c r="D547" i="8"/>
  <c r="D538" i="8"/>
  <c r="D530" i="8"/>
  <c r="H527" i="8"/>
  <c r="H550" i="8"/>
  <c r="H542" i="8"/>
  <c r="C539" i="8"/>
  <c r="G535" i="8"/>
  <c r="D531" i="8"/>
  <c r="H551" i="8"/>
  <c r="G543" i="8"/>
  <c r="H510" i="8"/>
  <c r="H523" i="8"/>
  <c r="H493" i="8"/>
  <c r="H488" i="8"/>
  <c r="H484" i="8"/>
  <c r="H480" i="8"/>
  <c r="G520" i="8"/>
  <c r="E466" i="8"/>
  <c r="H454" i="8"/>
  <c r="G452" i="8"/>
  <c r="G448" i="8"/>
  <c r="G444" i="8"/>
  <c r="G440" i="8"/>
  <c r="G436" i="8"/>
  <c r="G432" i="8"/>
  <c r="E458" i="8"/>
  <c r="E397" i="8"/>
  <c r="D468" i="8"/>
  <c r="H408" i="8"/>
  <c r="E426" i="8"/>
  <c r="E422" i="8"/>
  <c r="E418" i="8"/>
  <c r="E414" i="8"/>
  <c r="E410" i="8"/>
  <c r="C398" i="8"/>
  <c r="C394" i="8"/>
  <c r="G390" i="8"/>
  <c r="H383" i="8"/>
  <c r="G377" i="8"/>
  <c r="G376" i="8"/>
  <c r="B381" i="8"/>
  <c r="D380" i="8"/>
  <c r="G373" i="8"/>
  <c r="G369" i="8"/>
  <c r="B365" i="8"/>
  <c r="F361" i="8"/>
  <c r="H360" i="8"/>
  <c r="G352" i="8"/>
  <c r="D356" i="8"/>
  <c r="G349" i="8"/>
  <c r="G345" i="8"/>
  <c r="E295" i="8"/>
  <c r="F294" i="8"/>
  <c r="D384" i="8"/>
  <c r="C384" i="8"/>
  <c r="D372" i="8"/>
  <c r="H368" i="8"/>
  <c r="G353" i="8"/>
  <c r="E296" i="8"/>
  <c r="F187" i="8"/>
  <c r="B187" i="8"/>
  <c r="F179" i="8"/>
  <c r="F163" i="8"/>
  <c r="B163" i="8"/>
  <c r="F147" i="8"/>
  <c r="F131" i="8"/>
  <c r="E91" i="8"/>
  <c r="E208" i="8"/>
  <c r="C62" i="8"/>
  <c r="E44" i="8"/>
  <c r="E40" i="8"/>
  <c r="H150" i="8"/>
  <c r="C146" i="8"/>
  <c r="E122" i="8"/>
  <c r="H125" i="8"/>
  <c r="D123" i="8"/>
  <c r="B123" i="8"/>
  <c r="D121" i="8"/>
  <c r="C120" i="8"/>
  <c r="G119" i="8"/>
  <c r="C115" i="8"/>
  <c r="F111" i="8"/>
  <c r="D107" i="8"/>
  <c r="B107" i="8"/>
  <c r="F105" i="8"/>
  <c r="D105" i="8"/>
  <c r="G103" i="8"/>
  <c r="E103" i="8"/>
  <c r="C99" i="8"/>
  <c r="F95" i="8"/>
  <c r="C92" i="8"/>
  <c r="G81" i="8"/>
  <c r="B45" i="8"/>
  <c r="F127" i="8"/>
  <c r="D31" i="8"/>
  <c r="F84" i="8"/>
  <c r="B80" i="8"/>
  <c r="G76" i="8"/>
  <c r="E76" i="8"/>
  <c r="F68" i="8"/>
  <c r="B64" i="8"/>
  <c r="H39" i="8"/>
  <c r="C20" i="8"/>
  <c r="B16" i="8"/>
  <c r="G672" i="8"/>
  <c r="G671" i="8"/>
  <c r="G668" i="8"/>
  <c r="G660" i="8"/>
  <c r="G652" i="8"/>
  <c r="G648" i="8"/>
  <c r="G644" i="8"/>
  <c r="G656" i="8"/>
  <c r="G640" i="8"/>
  <c r="G636" i="8"/>
  <c r="H624" i="8"/>
  <c r="H620" i="8"/>
  <c r="H608" i="8"/>
  <c r="H588" i="8"/>
  <c r="H574" i="8"/>
  <c r="H570" i="8"/>
  <c r="H558" i="8"/>
  <c r="H554" i="8"/>
  <c r="H522" i="8"/>
  <c r="H495" i="8"/>
  <c r="H518" i="8"/>
  <c r="H475" i="8"/>
  <c r="H421" i="8"/>
  <c r="H405" i="8"/>
  <c r="H397" i="8"/>
  <c r="H393" i="8"/>
  <c r="H385" i="8"/>
  <c r="H389" i="8"/>
  <c r="H379" i="8"/>
  <c r="H375" i="8"/>
  <c r="H371" i="8"/>
  <c r="H367" i="8"/>
  <c r="H363" i="8"/>
  <c r="H359" i="8"/>
  <c r="H355" i="8"/>
  <c r="H351" i="8"/>
  <c r="H339" i="8"/>
  <c r="H311" i="8"/>
  <c r="H307" i="8"/>
  <c r="H299" i="8"/>
  <c r="H291" i="8"/>
  <c r="H275" i="8"/>
  <c r="H259" i="8"/>
  <c r="H241" i="8"/>
  <c r="H233" i="8"/>
  <c r="H229" i="8"/>
  <c r="H225" i="8"/>
  <c r="H213" i="8"/>
  <c r="H209" i="8"/>
  <c r="H201" i="8"/>
  <c r="H197" i="8"/>
  <c r="H193" i="8"/>
  <c r="H189" i="8"/>
  <c r="H185" i="8"/>
  <c r="H181" i="8"/>
  <c r="H177" i="8"/>
  <c r="H173" i="8"/>
  <c r="H169" i="8"/>
  <c r="H165" i="8"/>
  <c r="H161" i="8"/>
  <c r="H157" i="8"/>
  <c r="H153" i="8"/>
  <c r="H149" i="8"/>
  <c r="H145" i="8"/>
  <c r="H141" i="8"/>
  <c r="H137" i="8"/>
  <c r="H133" i="8"/>
  <c r="H46" i="8"/>
  <c r="H42" i="8"/>
  <c r="H38" i="8"/>
  <c r="H71" i="8"/>
  <c r="H129" i="8"/>
  <c r="H22" i="8"/>
  <c r="H18" i="8"/>
  <c r="H34" i="8"/>
  <c r="H30" i="8"/>
  <c r="H26" i="8"/>
  <c r="A641" i="8"/>
  <c r="G679" i="8"/>
  <c r="E667" i="8"/>
  <c r="G666" i="8"/>
  <c r="C663" i="8"/>
  <c r="A663" i="8"/>
  <c r="E661" i="8"/>
  <c r="G653" i="8"/>
  <c r="C653" i="8"/>
  <c r="E657" i="8"/>
  <c r="E653" i="8"/>
  <c r="B652" i="8"/>
  <c r="D649" i="8"/>
  <c r="E649" i="8"/>
  <c r="F636" i="8"/>
  <c r="B636" i="8"/>
  <c r="A636" i="8"/>
  <c r="B632" i="8"/>
  <c r="B627" i="8"/>
  <c r="F623" i="8"/>
  <c r="B619" i="8"/>
  <c r="G623" i="8"/>
  <c r="C623" i="8"/>
  <c r="F620" i="8"/>
  <c r="G619" i="8"/>
  <c r="G630" i="8"/>
  <c r="E625" i="8"/>
  <c r="C625" i="8"/>
  <c r="G622" i="8"/>
  <c r="E614" i="8"/>
  <c r="G609" i="8"/>
  <c r="B629" i="8"/>
  <c r="G629" i="8"/>
  <c r="D626" i="8"/>
  <c r="B626" i="8"/>
  <c r="B621" i="8"/>
  <c r="G621" i="8"/>
  <c r="G614" i="8"/>
  <c r="F608" i="8"/>
  <c r="C607" i="8"/>
  <c r="H607" i="8"/>
  <c r="F598" i="8"/>
  <c r="G594" i="8"/>
  <c r="H617" i="8"/>
  <c r="F617" i="8"/>
  <c r="G615" i="8"/>
  <c r="E615" i="8"/>
  <c r="B611" i="8"/>
  <c r="F601" i="8"/>
  <c r="D601" i="8"/>
  <c r="C600" i="8"/>
  <c r="H600" i="8"/>
  <c r="G599" i="8"/>
  <c r="E599" i="8"/>
  <c r="E581" i="8"/>
  <c r="E573" i="8"/>
  <c r="E565" i="8"/>
  <c r="E561" i="8"/>
  <c r="F581" i="8"/>
  <c r="B577" i="8"/>
  <c r="F573" i="8"/>
  <c r="B597" i="8"/>
  <c r="G597" i="8"/>
  <c r="F596" i="8"/>
  <c r="D596" i="8"/>
  <c r="C595" i="8"/>
  <c r="H593" i="8"/>
  <c r="G592" i="8"/>
  <c r="E592" i="8"/>
  <c r="B591" i="8"/>
  <c r="F588" i="8"/>
  <c r="D588" i="8"/>
  <c r="G577" i="8"/>
  <c r="G565" i="8"/>
  <c r="E605" i="8"/>
  <c r="C605" i="8"/>
  <c r="C604" i="8"/>
  <c r="H604" i="8"/>
  <c r="G603" i="8"/>
  <c r="E603" i="8"/>
  <c r="E554" i="8"/>
  <c r="E580" i="8"/>
  <c r="C580" i="8"/>
  <c r="H579" i="8"/>
  <c r="E555" i="8"/>
  <c r="B554" i="8"/>
  <c r="F550" i="8"/>
  <c r="E547" i="8"/>
  <c r="F542" i="8"/>
  <c r="E539" i="8"/>
  <c r="E531" i="8"/>
  <c r="E584" i="8"/>
  <c r="C584" i="8"/>
  <c r="H583" i="8"/>
  <c r="E576" i="8"/>
  <c r="C576" i="8"/>
  <c r="H575" i="8"/>
  <c r="H568" i="8"/>
  <c r="F568" i="8"/>
  <c r="E557" i="8"/>
  <c r="F555" i="8"/>
  <c r="B555" i="8"/>
  <c r="G554" i="8"/>
  <c r="C554" i="8"/>
  <c r="F547" i="8"/>
  <c r="B547" i="8"/>
  <c r="A547" i="8"/>
  <c r="G546" i="8"/>
  <c r="F539" i="8"/>
  <c r="B539" i="8"/>
  <c r="G538" i="8"/>
  <c r="F531" i="8"/>
  <c r="H572" i="8"/>
  <c r="F572" i="8"/>
  <c r="F571" i="8"/>
  <c r="D571" i="8"/>
  <c r="H567" i="8"/>
  <c r="E563" i="8"/>
  <c r="C563" i="8"/>
  <c r="B559" i="8"/>
  <c r="G559" i="8"/>
  <c r="D545" i="8"/>
  <c r="B545" i="8"/>
  <c r="E510" i="8"/>
  <c r="E498" i="8"/>
  <c r="H541" i="8"/>
  <c r="F541" i="8"/>
  <c r="E553" i="8"/>
  <c r="C553" i="8"/>
  <c r="H537" i="8"/>
  <c r="F537" i="8"/>
  <c r="F527" i="8"/>
  <c r="F523" i="8"/>
  <c r="F519" i="8"/>
  <c r="B556" i="8"/>
  <c r="G556" i="8"/>
  <c r="H549" i="8"/>
  <c r="F549" i="8"/>
  <c r="D533" i="8"/>
  <c r="B533" i="8"/>
  <c r="E517" i="8"/>
  <c r="C517" i="8"/>
  <c r="B515" i="8"/>
  <c r="G505" i="8"/>
  <c r="G501" i="8"/>
  <c r="F499" i="8"/>
  <c r="D499" i="8"/>
  <c r="G497" i="8"/>
  <c r="F492" i="8"/>
  <c r="H525" i="8"/>
  <c r="F525" i="8"/>
  <c r="D521" i="8"/>
  <c r="B521" i="8"/>
  <c r="D513" i="8"/>
  <c r="C511" i="8"/>
  <c r="H511" i="8"/>
  <c r="F489" i="8"/>
  <c r="E482" i="8"/>
  <c r="E470" i="8"/>
  <c r="E509" i="8"/>
  <c r="C509" i="8"/>
  <c r="B503" i="8"/>
  <c r="E468" i="8"/>
  <c r="G485" i="8"/>
  <c r="E485" i="8"/>
  <c r="C481" i="8"/>
  <c r="H477" i="8"/>
  <c r="F477" i="8"/>
  <c r="D473" i="8"/>
  <c r="B473" i="8"/>
  <c r="G469" i="8"/>
  <c r="E469" i="8"/>
  <c r="F408" i="8"/>
  <c r="F495" i="8"/>
  <c r="D495" i="8"/>
  <c r="D467" i="8"/>
  <c r="C448" i="8"/>
  <c r="C444" i="8"/>
  <c r="C440" i="8"/>
  <c r="E434" i="8"/>
  <c r="C428" i="8"/>
  <c r="G412" i="8"/>
  <c r="G408" i="8"/>
  <c r="C408" i="8"/>
  <c r="E487" i="8"/>
  <c r="C487" i="8"/>
  <c r="F483" i="8"/>
  <c r="D483" i="8"/>
  <c r="E479" i="8"/>
  <c r="C479" i="8"/>
  <c r="F475" i="8"/>
  <c r="D475" i="8"/>
  <c r="E471" i="8"/>
  <c r="C471" i="8"/>
  <c r="F450" i="8"/>
  <c r="F491" i="8"/>
  <c r="D491" i="8"/>
  <c r="F490" i="8"/>
  <c r="D490" i="8"/>
  <c r="G450" i="8"/>
  <c r="C450" i="8"/>
  <c r="G442" i="8"/>
  <c r="C442" i="8"/>
  <c r="G434" i="8"/>
  <c r="C434" i="8"/>
  <c r="C422" i="8"/>
  <c r="G418" i="8"/>
  <c r="G406" i="8"/>
  <c r="G402" i="8"/>
  <c r="F455" i="8"/>
  <c r="D455" i="8"/>
  <c r="B447" i="8"/>
  <c r="G447" i="8"/>
  <c r="H437" i="8"/>
  <c r="F437" i="8"/>
  <c r="F435" i="8"/>
  <c r="D435" i="8"/>
  <c r="H429" i="8"/>
  <c r="F429" i="8"/>
  <c r="F427" i="8"/>
  <c r="D427" i="8"/>
  <c r="H419" i="8"/>
  <c r="C393" i="8"/>
  <c r="E383" i="8"/>
  <c r="E367" i="8"/>
  <c r="H449" i="8"/>
  <c r="D417" i="8"/>
  <c r="B417" i="8"/>
  <c r="D405" i="8"/>
  <c r="B405" i="8"/>
  <c r="F387" i="8"/>
  <c r="E384" i="8"/>
  <c r="B383" i="8"/>
  <c r="F379" i="8"/>
  <c r="E376" i="8"/>
  <c r="B375" i="8"/>
  <c r="F371" i="8"/>
  <c r="E368" i="8"/>
  <c r="B367" i="8"/>
  <c r="E356" i="8"/>
  <c r="D465" i="8"/>
  <c r="B465" i="8"/>
  <c r="C461" i="8"/>
  <c r="E460" i="8"/>
  <c r="C460" i="8"/>
  <c r="D456" i="8"/>
  <c r="B456" i="8"/>
  <c r="C453" i="8"/>
  <c r="F443" i="8"/>
  <c r="D443" i="8"/>
  <c r="H439" i="8"/>
  <c r="G423" i="8"/>
  <c r="F415" i="8"/>
  <c r="H411" i="8"/>
  <c r="F380" i="8"/>
  <c r="B380" i="8"/>
  <c r="G379" i="8"/>
  <c r="C379" i="8"/>
  <c r="E373" i="8"/>
  <c r="F364" i="8"/>
  <c r="B364" i="8"/>
  <c r="F360" i="8"/>
  <c r="E357" i="8"/>
  <c r="B356" i="8"/>
  <c r="A356" i="8"/>
  <c r="F352" i="8"/>
  <c r="E349" i="8"/>
  <c r="H445" i="8"/>
  <c r="F445" i="8"/>
  <c r="G421" i="8"/>
  <c r="G409" i="8"/>
  <c r="E409" i="8"/>
  <c r="H407" i="8"/>
  <c r="B403" i="8"/>
  <c r="G403" i="8"/>
  <c r="F393" i="8"/>
  <c r="B393" i="8"/>
  <c r="G400" i="8"/>
  <c r="E400" i="8"/>
  <c r="H382" i="8"/>
  <c r="F382" i="8"/>
  <c r="E374" i="8"/>
  <c r="C374" i="8"/>
  <c r="G366" i="8"/>
  <c r="G363" i="8"/>
  <c r="E363" i="8"/>
  <c r="G355" i="8"/>
  <c r="E355" i="8"/>
  <c r="F351" i="8"/>
  <c r="E342" i="8"/>
  <c r="E326" i="8"/>
  <c r="E310" i="8"/>
  <c r="B392" i="8"/>
  <c r="H391" i="8"/>
  <c r="F391" i="8"/>
  <c r="C362" i="8"/>
  <c r="H358" i="8"/>
  <c r="F358" i="8"/>
  <c r="G354" i="8"/>
  <c r="H350" i="8"/>
  <c r="F350" i="8"/>
  <c r="C344" i="8"/>
  <c r="F338" i="8"/>
  <c r="F334" i="8"/>
  <c r="F330" i="8"/>
  <c r="F326" i="8"/>
  <c r="F322" i="8"/>
  <c r="F318" i="8"/>
  <c r="F314" i="8"/>
  <c r="F310" i="8"/>
  <c r="F306" i="8"/>
  <c r="F302" i="8"/>
  <c r="D399" i="8"/>
  <c r="B399" i="8"/>
  <c r="F396" i="8"/>
  <c r="D396" i="8"/>
  <c r="C395" i="8"/>
  <c r="D378" i="8"/>
  <c r="B378" i="8"/>
  <c r="H370" i="8"/>
  <c r="F370" i="8"/>
  <c r="G348" i="8"/>
  <c r="D346" i="8"/>
  <c r="E344" i="8"/>
  <c r="F342" i="8"/>
  <c r="G334" i="8"/>
  <c r="C334" i="8"/>
  <c r="G318" i="8"/>
  <c r="C318" i="8"/>
  <c r="G302" i="8"/>
  <c r="C302" i="8"/>
  <c r="E386" i="8"/>
  <c r="C386" i="8"/>
  <c r="B348" i="8"/>
  <c r="B339" i="8"/>
  <c r="D337" i="8"/>
  <c r="B337" i="8"/>
  <c r="B336" i="8"/>
  <c r="G336" i="8"/>
  <c r="C331" i="8"/>
  <c r="H328" i="8"/>
  <c r="B323" i="8"/>
  <c r="D321" i="8"/>
  <c r="B321" i="8"/>
  <c r="B320" i="8"/>
  <c r="G320" i="8"/>
  <c r="H315" i="8"/>
  <c r="C313" i="8"/>
  <c r="B304" i="8"/>
  <c r="G304" i="8"/>
  <c r="G299" i="8"/>
  <c r="E299" i="8"/>
  <c r="G295" i="8"/>
  <c r="C291" i="8"/>
  <c r="C243" i="8"/>
  <c r="E217" i="8"/>
  <c r="E213" i="8"/>
  <c r="H347" i="8"/>
  <c r="F347" i="8"/>
  <c r="H343" i="8"/>
  <c r="B343" i="8"/>
  <c r="B297" i="8"/>
  <c r="G296" i="8"/>
  <c r="F285" i="8"/>
  <c r="B277" i="8"/>
  <c r="F269" i="8"/>
  <c r="B261" i="8"/>
  <c r="F253" i="8"/>
  <c r="B245" i="8"/>
  <c r="F237" i="8"/>
  <c r="B213" i="8"/>
  <c r="H341" i="8"/>
  <c r="F341" i="8"/>
  <c r="F340" i="8"/>
  <c r="D340" i="8"/>
  <c r="G335" i="8"/>
  <c r="E335" i="8"/>
  <c r="E332" i="8"/>
  <c r="C332" i="8"/>
  <c r="F327" i="8"/>
  <c r="D327" i="8"/>
  <c r="H325" i="8"/>
  <c r="F325" i="8"/>
  <c r="F324" i="8"/>
  <c r="D324" i="8"/>
  <c r="G319" i="8"/>
  <c r="E319" i="8"/>
  <c r="E316" i="8"/>
  <c r="C316" i="8"/>
  <c r="F311" i="8"/>
  <c r="D311" i="8"/>
  <c r="H309" i="8"/>
  <c r="F309" i="8"/>
  <c r="F308" i="8"/>
  <c r="G303" i="8"/>
  <c r="E303" i="8"/>
  <c r="G301" i="8"/>
  <c r="E300" i="8"/>
  <c r="C300" i="8"/>
  <c r="F298" i="8"/>
  <c r="D294" i="8"/>
  <c r="G285" i="8"/>
  <c r="E279" i="8"/>
  <c r="G277" i="8"/>
  <c r="C277" i="8"/>
  <c r="G269" i="8"/>
  <c r="C269" i="8"/>
  <c r="E263" i="8"/>
  <c r="G261" i="8"/>
  <c r="C261" i="8"/>
  <c r="E255" i="8"/>
  <c r="G253" i="8"/>
  <c r="C253" i="8"/>
  <c r="E247" i="8"/>
  <c r="E239" i="8"/>
  <c r="C237" i="8"/>
  <c r="G221" i="8"/>
  <c r="C221" i="8"/>
  <c r="E215" i="8"/>
  <c r="G213" i="8"/>
  <c r="C213" i="8"/>
  <c r="H292" i="8"/>
  <c r="F292" i="8"/>
  <c r="H288" i="8"/>
  <c r="F288" i="8"/>
  <c r="G282" i="8"/>
  <c r="E282" i="8"/>
  <c r="D280" i="8"/>
  <c r="B280" i="8"/>
  <c r="G274" i="8"/>
  <c r="E274" i="8"/>
  <c r="D272" i="8"/>
  <c r="B272" i="8"/>
  <c r="G266" i="8"/>
  <c r="E266" i="8"/>
  <c r="D264" i="8"/>
  <c r="B264" i="8"/>
  <c r="G258" i="8"/>
  <c r="E258" i="8"/>
  <c r="D256" i="8"/>
  <c r="B256" i="8"/>
  <c r="H252" i="8"/>
  <c r="F252" i="8"/>
  <c r="E248" i="8"/>
  <c r="C248" i="8"/>
  <c r="E240" i="8"/>
  <c r="C240" i="8"/>
  <c r="B238" i="8"/>
  <c r="E232" i="8"/>
  <c r="C232" i="8"/>
  <c r="B230" i="8"/>
  <c r="E224" i="8"/>
  <c r="C224" i="8"/>
  <c r="B222" i="8"/>
  <c r="H216" i="8"/>
  <c r="F216" i="8"/>
  <c r="D212" i="8"/>
  <c r="B212" i="8"/>
  <c r="F210" i="8"/>
  <c r="H210" i="8"/>
  <c r="F201" i="8"/>
  <c r="B189" i="8"/>
  <c r="F177" i="8"/>
  <c r="B173" i="8"/>
  <c r="F161" i="8"/>
  <c r="B157" i="8"/>
  <c r="F145" i="8"/>
  <c r="B141" i="8"/>
  <c r="F129" i="8"/>
  <c r="B125" i="8"/>
  <c r="F113" i="8"/>
  <c r="B109" i="8"/>
  <c r="F97" i="8"/>
  <c r="F209" i="8"/>
  <c r="E203" i="8"/>
  <c r="E195" i="8"/>
  <c r="E191" i="8"/>
  <c r="E183" i="8"/>
  <c r="E179" i="8"/>
  <c r="E175" i="8"/>
  <c r="E171" i="8"/>
  <c r="E167" i="8"/>
  <c r="E163" i="8"/>
  <c r="E159" i="8"/>
  <c r="E155" i="8"/>
  <c r="E151" i="8"/>
  <c r="E147" i="8"/>
  <c r="E143" i="8"/>
  <c r="E139" i="8"/>
  <c r="E135" i="8"/>
  <c r="E131" i="8"/>
  <c r="E127" i="8"/>
  <c r="E123" i="8"/>
  <c r="E119" i="8"/>
  <c r="E115" i="8"/>
  <c r="E107" i="8"/>
  <c r="E99" i="8"/>
  <c r="G290" i="8"/>
  <c r="E290" i="8"/>
  <c r="F286" i="8"/>
  <c r="D286" i="8"/>
  <c r="E284" i="8"/>
  <c r="C284" i="8"/>
  <c r="F278" i="8"/>
  <c r="D278" i="8"/>
  <c r="E276" i="8"/>
  <c r="C276" i="8"/>
  <c r="F270" i="8"/>
  <c r="D270" i="8"/>
  <c r="E268" i="8"/>
  <c r="C268" i="8"/>
  <c r="F262" i="8"/>
  <c r="D262" i="8"/>
  <c r="E260" i="8"/>
  <c r="C260" i="8"/>
  <c r="F254" i="8"/>
  <c r="D254" i="8"/>
  <c r="B250" i="8"/>
  <c r="E244" i="8"/>
  <c r="C244" i="8"/>
  <c r="B242" i="8"/>
  <c r="E236" i="8"/>
  <c r="C236" i="8"/>
  <c r="B234" i="8"/>
  <c r="E228" i="8"/>
  <c r="C228" i="8"/>
  <c r="B226" i="8"/>
  <c r="E220" i="8"/>
  <c r="C220" i="8"/>
  <c r="B218" i="8"/>
  <c r="G214" i="8"/>
  <c r="E214" i="8"/>
  <c r="G209" i="8"/>
  <c r="D208" i="8"/>
  <c r="G203" i="8"/>
  <c r="C195" i="8"/>
  <c r="E193" i="8"/>
  <c r="E189" i="8"/>
  <c r="E185" i="8"/>
  <c r="E181" i="8"/>
  <c r="E177" i="8"/>
  <c r="E173" i="8"/>
  <c r="E169" i="8"/>
  <c r="E165" i="8"/>
  <c r="E161" i="8"/>
  <c r="E157" i="8"/>
  <c r="E153" i="8"/>
  <c r="E149" i="8"/>
  <c r="E145" i="8"/>
  <c r="E141" i="8"/>
  <c r="E137" i="8"/>
  <c r="E133" i="8"/>
  <c r="E129" i="8"/>
  <c r="E125" i="8"/>
  <c r="E121" i="8"/>
  <c r="E117" i="8"/>
  <c r="E113" i="8"/>
  <c r="E109" i="8"/>
  <c r="E101" i="8"/>
  <c r="E97" i="8"/>
  <c r="C206" i="8"/>
  <c r="H202" i="8"/>
  <c r="F202" i="8"/>
  <c r="D194" i="8"/>
  <c r="B194" i="8"/>
  <c r="H184" i="8"/>
  <c r="H180" i="8"/>
  <c r="H176" i="8"/>
  <c r="H172" i="8"/>
  <c r="H168" i="8"/>
  <c r="H164" i="8"/>
  <c r="H160" i="8"/>
  <c r="H156" i="8"/>
  <c r="H152" i="8"/>
  <c r="H148" i="8"/>
  <c r="H144" i="8"/>
  <c r="H140" i="8"/>
  <c r="H136" i="8"/>
  <c r="H132" i="8"/>
  <c r="H128" i="8"/>
  <c r="H124" i="8"/>
  <c r="H120" i="8"/>
  <c r="H112" i="8"/>
  <c r="H108" i="8"/>
  <c r="H104" i="8"/>
  <c r="H100" i="8"/>
  <c r="H96" i="8"/>
  <c r="B94" i="8"/>
  <c r="C91" i="8"/>
  <c r="C88" i="8"/>
  <c r="E82" i="8"/>
  <c r="C72" i="8"/>
  <c r="E66" i="8"/>
  <c r="E62" i="8"/>
  <c r="C52" i="8"/>
  <c r="E46" i="8"/>
  <c r="C36" i="8"/>
  <c r="F204" i="8"/>
  <c r="D204" i="8"/>
  <c r="C198" i="8"/>
  <c r="B196" i="8"/>
  <c r="F190" i="8"/>
  <c r="D186" i="8"/>
  <c r="B186" i="8"/>
  <c r="E182" i="8"/>
  <c r="C178" i="8"/>
  <c r="H174" i="8"/>
  <c r="F174" i="8"/>
  <c r="D170" i="8"/>
  <c r="B170" i="8"/>
  <c r="H158" i="8"/>
  <c r="D154" i="8"/>
  <c r="B154" i="8"/>
  <c r="H142" i="8"/>
  <c r="F142" i="8"/>
  <c r="C130" i="8"/>
  <c r="H126" i="8"/>
  <c r="F126" i="8"/>
  <c r="D122" i="8"/>
  <c r="B122" i="8"/>
  <c r="G118" i="8"/>
  <c r="E118" i="8"/>
  <c r="C114" i="8"/>
  <c r="H110" i="8"/>
  <c r="F110" i="8"/>
  <c r="D106" i="8"/>
  <c r="B106" i="8"/>
  <c r="G102" i="8"/>
  <c r="E102" i="8"/>
  <c r="C98" i="8"/>
  <c r="E93" i="8"/>
  <c r="B93" i="8"/>
  <c r="F86" i="8"/>
  <c r="F82" i="8"/>
  <c r="F78" i="8"/>
  <c r="F18" i="8"/>
  <c r="F92" i="8"/>
  <c r="G92" i="8"/>
  <c r="G86" i="8"/>
  <c r="C86" i="8"/>
  <c r="G70" i="8"/>
  <c r="C70" i="8"/>
  <c r="G58" i="8"/>
  <c r="C58" i="8"/>
  <c r="G42" i="8"/>
  <c r="C26" i="8"/>
  <c r="E16" i="8"/>
  <c r="G10" i="8"/>
  <c r="C10" i="8"/>
  <c r="B75" i="8"/>
  <c r="G75" i="8"/>
  <c r="H69" i="8"/>
  <c r="H67" i="8"/>
  <c r="H25" i="8"/>
  <c r="F25" i="8"/>
  <c r="F19" i="8"/>
  <c r="D19" i="8"/>
  <c r="D17" i="8"/>
  <c r="B17" i="8"/>
  <c r="G11" i="8"/>
  <c r="G9" i="8"/>
  <c r="D89" i="8"/>
  <c r="B89" i="8"/>
  <c r="E85" i="8"/>
  <c r="B83" i="8"/>
  <c r="G83" i="8"/>
  <c r="H77" i="8"/>
  <c r="F77" i="8"/>
  <c r="F61" i="8"/>
  <c r="H59" i="8"/>
  <c r="G53" i="8"/>
  <c r="E53" i="8"/>
  <c r="B51" i="8"/>
  <c r="G51" i="8"/>
  <c r="H45" i="8"/>
  <c r="F45" i="8"/>
  <c r="H43" i="8"/>
  <c r="B39" i="8"/>
  <c r="G39" i="8"/>
  <c r="G37" i="8"/>
  <c r="E37" i="8"/>
  <c r="C31" i="8"/>
  <c r="H73" i="8"/>
  <c r="F73" i="8"/>
  <c r="G65" i="8"/>
  <c r="E65" i="8"/>
  <c r="E27" i="8"/>
  <c r="C27" i="8"/>
  <c r="B23" i="8"/>
  <c r="G23" i="8"/>
  <c r="G21" i="8"/>
  <c r="E21" i="8"/>
  <c r="E15" i="8"/>
  <c r="C15" i="8"/>
  <c r="C13" i="8"/>
  <c r="H7" i="8"/>
  <c r="F87" i="8"/>
  <c r="D87" i="8"/>
  <c r="C81" i="8"/>
  <c r="C79" i="8"/>
  <c r="D64" i="8"/>
  <c r="F63" i="8"/>
  <c r="D63" i="8"/>
  <c r="C57" i="8"/>
  <c r="E55" i="8"/>
  <c r="C55" i="8"/>
  <c r="D49" i="8"/>
  <c r="B49" i="8"/>
  <c r="F47" i="8"/>
  <c r="D47" i="8"/>
  <c r="C41" i="8"/>
  <c r="H35" i="8"/>
  <c r="H33" i="8"/>
  <c r="F33" i="8"/>
  <c r="D614" i="8"/>
  <c r="D610" i="8"/>
  <c r="D586" i="8"/>
  <c r="D582" i="8"/>
  <c r="D578" i="8"/>
  <c r="D574" i="8"/>
  <c r="D570" i="8"/>
  <c r="D566" i="8"/>
  <c r="D562" i="8"/>
  <c r="D558" i="8"/>
  <c r="D552" i="8"/>
  <c r="D544" i="8"/>
  <c r="D540" i="8"/>
  <c r="D532" i="8"/>
  <c r="D529" i="8"/>
  <c r="D528" i="8"/>
  <c r="D520" i="8"/>
  <c r="D508" i="8"/>
  <c r="D500" i="8"/>
  <c r="D482" i="8"/>
  <c r="D478" i="8"/>
  <c r="D452" i="8"/>
  <c r="D448" i="8"/>
  <c r="D444" i="8"/>
  <c r="D440" i="8"/>
  <c r="D436" i="8"/>
  <c r="D432" i="8"/>
  <c r="D426" i="8"/>
  <c r="D422" i="8"/>
  <c r="D418" i="8"/>
  <c r="D414" i="8"/>
  <c r="D410" i="8"/>
  <c r="D406" i="8"/>
  <c r="D402" i="8"/>
  <c r="D463" i="8"/>
  <c r="D398" i="8"/>
  <c r="D385" i="8"/>
  <c r="D381" i="8"/>
  <c r="D377" i="8"/>
  <c r="D373" i="8"/>
  <c r="A373" i="8"/>
  <c r="D369" i="8"/>
  <c r="D365" i="8"/>
  <c r="D361" i="8"/>
  <c r="D353" i="8"/>
  <c r="D345" i="8"/>
  <c r="D349" i="8"/>
  <c r="D287" i="8"/>
  <c r="D283" i="8"/>
  <c r="D275" i="8"/>
  <c r="D267" i="8"/>
  <c r="D263" i="8"/>
  <c r="D255" i="8"/>
  <c r="D251" i="8"/>
  <c r="D247" i="8"/>
  <c r="D243" i="8"/>
  <c r="D239" i="8"/>
  <c r="D235" i="8"/>
  <c r="D231" i="8"/>
  <c r="D227" i="8"/>
  <c r="D223" i="8"/>
  <c r="D219" i="8"/>
  <c r="D215" i="8"/>
  <c r="D203" i="8"/>
  <c r="D199" i="8"/>
  <c r="D195" i="8"/>
  <c r="D191" i="8"/>
  <c r="D187" i="8"/>
  <c r="D183" i="8"/>
  <c r="D179" i="8"/>
  <c r="D175" i="8"/>
  <c r="D171" i="8"/>
  <c r="D167" i="8"/>
  <c r="D163" i="8"/>
  <c r="D159" i="8"/>
  <c r="D155" i="8"/>
  <c r="D151" i="8"/>
  <c r="D147" i="8"/>
  <c r="D143" i="8"/>
  <c r="D139" i="8"/>
  <c r="D135" i="8"/>
  <c r="D131" i="8"/>
  <c r="D127" i="8"/>
  <c r="D119" i="8"/>
  <c r="D115" i="8"/>
  <c r="D111" i="8"/>
  <c r="D103" i="8"/>
  <c r="D99" i="8"/>
  <c r="D211" i="8"/>
  <c r="D88" i="8"/>
  <c r="D84" i="8"/>
  <c r="D80" i="8"/>
  <c r="D76" i="8"/>
  <c r="D72" i="8"/>
  <c r="D68" i="8"/>
  <c r="D60" i="8"/>
  <c r="D56" i="8"/>
  <c r="D52" i="8"/>
  <c r="D48" i="8"/>
  <c r="D44" i="8"/>
  <c r="D40" i="8"/>
  <c r="D36" i="8"/>
  <c r="D32" i="8"/>
  <c r="D28" i="8"/>
  <c r="D24" i="8"/>
  <c r="D20" i="8"/>
  <c r="D16" i="8"/>
  <c r="D12" i="8"/>
  <c r="D8" i="8"/>
  <c r="D95" i="8"/>
  <c r="G527" i="8"/>
  <c r="G523" i="8"/>
  <c r="G519" i="8"/>
  <c r="G489" i="8"/>
  <c r="C678" i="8"/>
  <c r="A678" i="8"/>
  <c r="C674" i="8"/>
  <c r="A674" i="8"/>
  <c r="E671" i="8"/>
  <c r="A671" i="8"/>
  <c r="C669" i="8"/>
  <c r="A669" i="8"/>
  <c r="B653" i="8"/>
  <c r="A653" i="8"/>
  <c r="G657" i="8"/>
  <c r="C657" i="8"/>
  <c r="A657" i="8"/>
  <c r="C655" i="8"/>
  <c r="A655" i="8"/>
  <c r="B647" i="8"/>
  <c r="F644" i="8"/>
  <c r="F640" i="8"/>
  <c r="B640" i="8"/>
  <c r="A640" i="8"/>
  <c r="G639" i="8"/>
  <c r="C639" i="8"/>
  <c r="E627" i="8"/>
  <c r="F632" i="8"/>
  <c r="H631" i="8"/>
  <c r="D630" i="8"/>
  <c r="B630" i="8"/>
  <c r="B625" i="8"/>
  <c r="G625" i="8"/>
  <c r="D622" i="8"/>
  <c r="B622" i="8"/>
  <c r="F613" i="8"/>
  <c r="E610" i="8"/>
  <c r="C608" i="8"/>
  <c r="G613" i="8"/>
  <c r="F629" i="8"/>
  <c r="D629" i="8"/>
  <c r="H626" i="8"/>
  <c r="F626" i="8"/>
  <c r="F621" i="8"/>
  <c r="H612" i="8"/>
  <c r="G607" i="8"/>
  <c r="E607" i="8"/>
  <c r="G598" i="8"/>
  <c r="E617" i="8"/>
  <c r="C617" i="8"/>
  <c r="B615" i="8"/>
  <c r="F611" i="8"/>
  <c r="D611" i="8"/>
  <c r="E602" i="8"/>
  <c r="E598" i="8"/>
  <c r="H601" i="8"/>
  <c r="G600" i="8"/>
  <c r="E600" i="8"/>
  <c r="D599" i="8"/>
  <c r="B599" i="8"/>
  <c r="G586" i="8"/>
  <c r="F564" i="8"/>
  <c r="F560" i="8"/>
  <c r="D597" i="8"/>
  <c r="C596" i="8"/>
  <c r="H596" i="8"/>
  <c r="E595" i="8"/>
  <c r="C593" i="8"/>
  <c r="B592" i="8"/>
  <c r="H591" i="8"/>
  <c r="C588" i="8"/>
  <c r="G573" i="8"/>
  <c r="C573" i="8"/>
  <c r="H605" i="8"/>
  <c r="G605" i="8"/>
  <c r="G604" i="8"/>
  <c r="E604" i="8"/>
  <c r="D603" i="8"/>
  <c r="B603" i="8"/>
  <c r="E534" i="8"/>
  <c r="G580" i="8"/>
  <c r="E579" i="8"/>
  <c r="C579" i="8"/>
  <c r="G584" i="8"/>
  <c r="G576" i="8"/>
  <c r="E575" i="8"/>
  <c r="C575" i="8"/>
  <c r="E568" i="8"/>
  <c r="C568" i="8"/>
  <c r="B557" i="8"/>
  <c r="E572" i="8"/>
  <c r="C572" i="8"/>
  <c r="H571" i="8"/>
  <c r="E567" i="8"/>
  <c r="C567" i="8"/>
  <c r="B563" i="8"/>
  <c r="G563" i="8"/>
  <c r="F559" i="8"/>
  <c r="D559" i="8"/>
  <c r="H545" i="8"/>
  <c r="F545" i="8"/>
  <c r="E522" i="8"/>
  <c r="E514" i="8"/>
  <c r="C508" i="8"/>
  <c r="E502" i="8"/>
  <c r="E541" i="8"/>
  <c r="F530" i="8"/>
  <c r="H529" i="8"/>
  <c r="F522" i="8"/>
  <c r="B506" i="8"/>
  <c r="F498" i="8"/>
  <c r="G553" i="8"/>
  <c r="E537" i="8"/>
  <c r="C537" i="8"/>
  <c r="B527" i="8"/>
  <c r="B523" i="8"/>
  <c r="G522" i="8"/>
  <c r="C522" i="8"/>
  <c r="B519" i="8"/>
  <c r="E516" i="8"/>
  <c r="G510" i="8"/>
  <c r="C510" i="8"/>
  <c r="E500" i="8"/>
  <c r="D556" i="8"/>
  <c r="F556" i="8"/>
  <c r="H533" i="8"/>
  <c r="F533" i="8"/>
  <c r="G517" i="8"/>
  <c r="F515" i="8"/>
  <c r="D515" i="8"/>
  <c r="D505" i="8"/>
  <c r="B505" i="8"/>
  <c r="D501" i="8"/>
  <c r="C499" i="8"/>
  <c r="H499" i="8"/>
  <c r="B492" i="8"/>
  <c r="F484" i="8"/>
  <c r="F468" i="8"/>
  <c r="E525" i="8"/>
  <c r="C525" i="8"/>
  <c r="H521" i="8"/>
  <c r="F521" i="8"/>
  <c r="H513" i="8"/>
  <c r="F513" i="8"/>
  <c r="G511" i="8"/>
  <c r="E511" i="8"/>
  <c r="F493" i="8"/>
  <c r="G484" i="8"/>
  <c r="C484" i="8"/>
  <c r="G468" i="8"/>
  <c r="G509" i="8"/>
  <c r="F507" i="8"/>
  <c r="D507" i="8"/>
  <c r="F503" i="8"/>
  <c r="D503" i="8"/>
  <c r="C486" i="8"/>
  <c r="E484" i="8"/>
  <c r="C482" i="8"/>
  <c r="E472" i="8"/>
  <c r="C470" i="8"/>
  <c r="D485" i="8"/>
  <c r="B485" i="8"/>
  <c r="G481" i="8"/>
  <c r="E481" i="8"/>
  <c r="C477" i="8"/>
  <c r="H473" i="8"/>
  <c r="F473" i="8"/>
  <c r="D469" i="8"/>
  <c r="B469" i="8"/>
  <c r="F404" i="8"/>
  <c r="C494" i="8"/>
  <c r="H494" i="8"/>
  <c r="H467" i="8"/>
  <c r="C452" i="8"/>
  <c r="C436" i="8"/>
  <c r="E430" i="8"/>
  <c r="G428" i="8"/>
  <c r="C424" i="8"/>
  <c r="E402" i="8"/>
  <c r="B487" i="8"/>
  <c r="G487" i="8"/>
  <c r="H483" i="8"/>
  <c r="B479" i="8"/>
  <c r="G479" i="8"/>
  <c r="B471" i="8"/>
  <c r="G471" i="8"/>
  <c r="F458" i="8"/>
  <c r="F446" i="8"/>
  <c r="F438" i="8"/>
  <c r="H491" i="8"/>
  <c r="C490" i="8"/>
  <c r="H490" i="8"/>
  <c r="G462" i="8"/>
  <c r="C462" i="8"/>
  <c r="G458" i="8"/>
  <c r="C458" i="8"/>
  <c r="C418" i="8"/>
  <c r="H455" i="8"/>
  <c r="F447" i="8"/>
  <c r="D447" i="8"/>
  <c r="H441" i="8"/>
  <c r="C437" i="8"/>
  <c r="H435" i="8"/>
  <c r="D433" i="8"/>
  <c r="B433" i="8"/>
  <c r="H427" i="8"/>
  <c r="E419" i="8"/>
  <c r="C419" i="8"/>
  <c r="D413" i="8"/>
  <c r="B413" i="8"/>
  <c r="H401" i="8"/>
  <c r="E379" i="8"/>
  <c r="C449" i="8"/>
  <c r="G425" i="8"/>
  <c r="H417" i="8"/>
  <c r="F417" i="8"/>
  <c r="F405" i="8"/>
  <c r="E352" i="8"/>
  <c r="H465" i="8"/>
  <c r="F465" i="8"/>
  <c r="G461" i="8"/>
  <c r="E461" i="8"/>
  <c r="G460" i="8"/>
  <c r="H457" i="8"/>
  <c r="H456" i="8"/>
  <c r="F456" i="8"/>
  <c r="H443" i="8"/>
  <c r="E439" i="8"/>
  <c r="C439" i="8"/>
  <c r="H415" i="8"/>
  <c r="E411" i="8"/>
  <c r="C411" i="8"/>
  <c r="F388" i="8"/>
  <c r="F384" i="8"/>
  <c r="B384" i="8"/>
  <c r="G383" i="8"/>
  <c r="C383" i="8"/>
  <c r="E377" i="8"/>
  <c r="F368" i="8"/>
  <c r="B368" i="8"/>
  <c r="G367" i="8"/>
  <c r="C367" i="8"/>
  <c r="E345" i="8"/>
  <c r="D421" i="8"/>
  <c r="B421" i="8"/>
  <c r="D409" i="8"/>
  <c r="B409" i="8"/>
  <c r="F403" i="8"/>
  <c r="D403" i="8"/>
  <c r="F389" i="8"/>
  <c r="B389" i="8"/>
  <c r="G388" i="8"/>
  <c r="C388" i="8"/>
  <c r="B400" i="8"/>
  <c r="E382" i="8"/>
  <c r="C382" i="8"/>
  <c r="G374" i="8"/>
  <c r="D366" i="8"/>
  <c r="B366" i="8"/>
  <c r="B363" i="8"/>
  <c r="B355" i="8"/>
  <c r="C351" i="8"/>
  <c r="E330" i="8"/>
  <c r="E314" i="8"/>
  <c r="F392" i="8"/>
  <c r="D392" i="8"/>
  <c r="C391" i="8"/>
  <c r="G362" i="8"/>
  <c r="C358" i="8"/>
  <c r="D354" i="8"/>
  <c r="B354" i="8"/>
  <c r="C350" i="8"/>
  <c r="H344" i="8"/>
  <c r="H399" i="8"/>
  <c r="F399" i="8"/>
  <c r="C396" i="8"/>
  <c r="H396" i="8"/>
  <c r="G395" i="8"/>
  <c r="E395" i="8"/>
  <c r="H378" i="8"/>
  <c r="F378" i="8"/>
  <c r="E370" i="8"/>
  <c r="C370" i="8"/>
  <c r="D348" i="8"/>
  <c r="H346" i="8"/>
  <c r="B344" i="8"/>
  <c r="G330" i="8"/>
  <c r="C330" i="8"/>
  <c r="G314" i="8"/>
  <c r="C314" i="8"/>
  <c r="G386" i="8"/>
  <c r="F348" i="8"/>
  <c r="F339" i="8"/>
  <c r="D339" i="8"/>
  <c r="H337" i="8"/>
  <c r="F337" i="8"/>
  <c r="F336" i="8"/>
  <c r="D336" i="8"/>
  <c r="E331" i="8"/>
  <c r="E328" i="8"/>
  <c r="C328" i="8"/>
  <c r="F323" i="8"/>
  <c r="D323" i="8"/>
  <c r="H321" i="8"/>
  <c r="F321" i="8"/>
  <c r="F320" i="8"/>
  <c r="D320" i="8"/>
  <c r="G313" i="8"/>
  <c r="E312" i="8"/>
  <c r="C312" i="8"/>
  <c r="D307" i="8"/>
  <c r="F304" i="8"/>
  <c r="D304" i="8"/>
  <c r="B299" i="8"/>
  <c r="E269" i="8"/>
  <c r="C263" i="8"/>
  <c r="C247" i="8"/>
  <c r="E237" i="8"/>
  <c r="E221" i="8"/>
  <c r="C347" i="8"/>
  <c r="F343" i="8"/>
  <c r="F297" i="8"/>
  <c r="D296" i="8"/>
  <c r="B289" i="8"/>
  <c r="B257" i="8"/>
  <c r="F249" i="8"/>
  <c r="B241" i="8"/>
  <c r="F233" i="8"/>
  <c r="B225" i="8"/>
  <c r="H340" i="8"/>
  <c r="B335" i="8"/>
  <c r="D333" i="8"/>
  <c r="B333" i="8"/>
  <c r="B332" i="8"/>
  <c r="G332" i="8"/>
  <c r="H324" i="8"/>
  <c r="B319" i="8"/>
  <c r="D317" i="8"/>
  <c r="B317" i="8"/>
  <c r="B316" i="8"/>
  <c r="G316" i="8"/>
  <c r="C311" i="8"/>
  <c r="E309" i="8"/>
  <c r="C309" i="8"/>
  <c r="D301" i="8"/>
  <c r="B301" i="8"/>
  <c r="B300" i="8"/>
  <c r="G300" i="8"/>
  <c r="G294" i="8"/>
  <c r="E291" i="8"/>
  <c r="E292" i="8"/>
  <c r="C292" i="8"/>
  <c r="E288" i="8"/>
  <c r="C288" i="8"/>
  <c r="B282" i="8"/>
  <c r="H280" i="8"/>
  <c r="F280" i="8"/>
  <c r="B274" i="8"/>
  <c r="H272" i="8"/>
  <c r="F272" i="8"/>
  <c r="B266" i="8"/>
  <c r="H264" i="8"/>
  <c r="F264" i="8"/>
  <c r="B258" i="8"/>
  <c r="H256" i="8"/>
  <c r="F256" i="8"/>
  <c r="E252" i="8"/>
  <c r="C252" i="8"/>
  <c r="G248" i="8"/>
  <c r="F246" i="8"/>
  <c r="D246" i="8"/>
  <c r="G240" i="8"/>
  <c r="F238" i="8"/>
  <c r="D238" i="8"/>
  <c r="G232" i="8"/>
  <c r="F230" i="8"/>
  <c r="D230" i="8"/>
  <c r="G224" i="8"/>
  <c r="F222" i="8"/>
  <c r="D222" i="8"/>
  <c r="E216" i="8"/>
  <c r="C216" i="8"/>
  <c r="H212" i="8"/>
  <c r="F212" i="8"/>
  <c r="H208" i="8"/>
  <c r="F197" i="8"/>
  <c r="F181" i="8"/>
  <c r="B177" i="8"/>
  <c r="F165" i="8"/>
  <c r="B161" i="8"/>
  <c r="F149" i="8"/>
  <c r="B145" i="8"/>
  <c r="F133" i="8"/>
  <c r="B129" i="8"/>
  <c r="F117" i="8"/>
  <c r="B113" i="8"/>
  <c r="F101" i="8"/>
  <c r="B97" i="8"/>
  <c r="D209" i="8"/>
  <c r="C205" i="8"/>
  <c r="G197" i="8"/>
  <c r="C197" i="8"/>
  <c r="G189" i="8"/>
  <c r="C189" i="8"/>
  <c r="B290" i="8"/>
  <c r="C286" i="8"/>
  <c r="H286" i="8"/>
  <c r="G284" i="8"/>
  <c r="C278" i="8"/>
  <c r="H278" i="8"/>
  <c r="G276" i="8"/>
  <c r="C270" i="8"/>
  <c r="H270" i="8"/>
  <c r="G268" i="8"/>
  <c r="C262" i="8"/>
  <c r="H262" i="8"/>
  <c r="G260" i="8"/>
  <c r="C254" i="8"/>
  <c r="H254" i="8"/>
  <c r="F250" i="8"/>
  <c r="D250" i="8"/>
  <c r="G244" i="8"/>
  <c r="F242" i="8"/>
  <c r="D242" i="8"/>
  <c r="G236" i="8"/>
  <c r="F234" i="8"/>
  <c r="D234" i="8"/>
  <c r="G228" i="8"/>
  <c r="F226" i="8"/>
  <c r="D226" i="8"/>
  <c r="G220" i="8"/>
  <c r="F218" i="8"/>
  <c r="D218" i="8"/>
  <c r="B214" i="8"/>
  <c r="E209" i="8"/>
  <c r="C207" i="8"/>
  <c r="E205" i="8"/>
  <c r="G199" i="8"/>
  <c r="C191" i="8"/>
  <c r="C187" i="8"/>
  <c r="C183" i="8"/>
  <c r="C179" i="8"/>
  <c r="C175" i="8"/>
  <c r="C171" i="8"/>
  <c r="A171" i="8"/>
  <c r="C167" i="8"/>
  <c r="C163" i="8"/>
  <c r="C159" i="8"/>
  <c r="C155" i="8"/>
  <c r="C151" i="8"/>
  <c r="C147" i="8"/>
  <c r="C143" i="8"/>
  <c r="C139" i="8"/>
  <c r="A139" i="8"/>
  <c r="C135" i="8"/>
  <c r="C131" i="8"/>
  <c r="C127" i="8"/>
  <c r="C123" i="8"/>
  <c r="C119" i="8"/>
  <c r="C111" i="8"/>
  <c r="C107" i="8"/>
  <c r="C103" i="8"/>
  <c r="C95" i="8"/>
  <c r="G206" i="8"/>
  <c r="E206" i="8"/>
  <c r="F194" i="8"/>
  <c r="E192" i="8"/>
  <c r="C192" i="8"/>
  <c r="E184" i="8"/>
  <c r="C184" i="8"/>
  <c r="E180" i="8"/>
  <c r="C180" i="8"/>
  <c r="E176" i="8"/>
  <c r="C176" i="8"/>
  <c r="E156" i="8"/>
  <c r="C156" i="8"/>
  <c r="E152" i="8"/>
  <c r="C152" i="8"/>
  <c r="C148" i="8"/>
  <c r="E144" i="8"/>
  <c r="C144" i="8"/>
  <c r="E140" i="8"/>
  <c r="C140" i="8"/>
  <c r="E128" i="8"/>
  <c r="C128" i="8"/>
  <c r="E124" i="8"/>
  <c r="E120" i="8"/>
  <c r="E112" i="8"/>
  <c r="C112" i="8"/>
  <c r="E108" i="8"/>
  <c r="E104" i="8"/>
  <c r="C104" i="8"/>
  <c r="C100" i="8"/>
  <c r="E96" i="8"/>
  <c r="C96" i="8"/>
  <c r="F94" i="8"/>
  <c r="G91" i="8"/>
  <c r="C84" i="8"/>
  <c r="E78" i="8"/>
  <c r="C68" i="8"/>
  <c r="E58" i="8"/>
  <c r="C48" i="8"/>
  <c r="E42" i="8"/>
  <c r="C32" i="8"/>
  <c r="E26" i="8"/>
  <c r="H204" i="8"/>
  <c r="E198" i="8"/>
  <c r="F196" i="8"/>
  <c r="D196" i="8"/>
  <c r="C190" i="8"/>
  <c r="H186" i="8"/>
  <c r="F186" i="8"/>
  <c r="D182" i="8"/>
  <c r="B182" i="8"/>
  <c r="E178" i="8"/>
  <c r="H170" i="8"/>
  <c r="F170" i="8"/>
  <c r="D166" i="8"/>
  <c r="B166" i="8"/>
  <c r="G146" i="8"/>
  <c r="E146" i="8"/>
  <c r="C142" i="8"/>
  <c r="H138" i="8"/>
  <c r="D134" i="8"/>
  <c r="B134" i="8"/>
  <c r="E130" i="8"/>
  <c r="H122" i="8"/>
  <c r="F122" i="8"/>
  <c r="D118" i="8"/>
  <c r="G114" i="8"/>
  <c r="E114" i="8"/>
  <c r="C110" i="8"/>
  <c r="H106" i="8"/>
  <c r="F106" i="8"/>
  <c r="D102" i="8"/>
  <c r="B102" i="8"/>
  <c r="G98" i="8"/>
  <c r="E98" i="8"/>
  <c r="F93" i="8"/>
  <c r="F22" i="8"/>
  <c r="C90" i="8"/>
  <c r="G74" i="8"/>
  <c r="G62" i="8"/>
  <c r="G46" i="8"/>
  <c r="C46" i="8"/>
  <c r="G30" i="8"/>
  <c r="C30" i="8"/>
  <c r="G22" i="8"/>
  <c r="C22" i="8"/>
  <c r="E12" i="8"/>
  <c r="F75" i="8"/>
  <c r="D75" i="8"/>
  <c r="C69" i="8"/>
  <c r="E67" i="8"/>
  <c r="C67" i="8"/>
  <c r="C25" i="8"/>
  <c r="H19" i="8"/>
  <c r="H17" i="8"/>
  <c r="F17" i="8"/>
  <c r="F11" i="8"/>
  <c r="D11" i="8"/>
  <c r="D9" i="8"/>
  <c r="B9" i="8"/>
  <c r="F89" i="8"/>
  <c r="D85" i="8"/>
  <c r="B85" i="8"/>
  <c r="F83" i="8"/>
  <c r="D83" i="8"/>
  <c r="C77" i="8"/>
  <c r="C61" i="8"/>
  <c r="E59" i="8"/>
  <c r="C59" i="8"/>
  <c r="D53" i="8"/>
  <c r="B53" i="8"/>
  <c r="F51" i="8"/>
  <c r="D51" i="8"/>
  <c r="C45" i="8"/>
  <c r="E43" i="8"/>
  <c r="C43" i="8"/>
  <c r="F39" i="8"/>
  <c r="D39" i="8"/>
  <c r="D37" i="8"/>
  <c r="B37" i="8"/>
  <c r="B31" i="8"/>
  <c r="G31" i="8"/>
  <c r="G29" i="8"/>
  <c r="E29" i="8"/>
  <c r="C73" i="8"/>
  <c r="E71" i="8"/>
  <c r="C71" i="8"/>
  <c r="D65" i="8"/>
  <c r="B65" i="8"/>
  <c r="B27" i="8"/>
  <c r="G27" i="8"/>
  <c r="D23" i="8"/>
  <c r="D21" i="8"/>
  <c r="B21" i="8"/>
  <c r="B15" i="8"/>
  <c r="G15" i="8"/>
  <c r="G13" i="8"/>
  <c r="E13" i="8"/>
  <c r="E7" i="8"/>
  <c r="C7" i="8"/>
  <c r="H87" i="8"/>
  <c r="E81" i="8"/>
  <c r="B79" i="8"/>
  <c r="G79" i="8"/>
  <c r="H64" i="8"/>
  <c r="F64" i="8"/>
  <c r="H63" i="8"/>
  <c r="G57" i="8"/>
  <c r="E57" i="8"/>
  <c r="B55" i="8"/>
  <c r="G55" i="8"/>
  <c r="F49" i="8"/>
  <c r="H47" i="8"/>
  <c r="E41" i="8"/>
  <c r="E35" i="8"/>
  <c r="C35" i="8"/>
  <c r="C33" i="8"/>
  <c r="H614" i="8"/>
  <c r="H610" i="8"/>
  <c r="H606" i="8"/>
  <c r="H582" i="8"/>
  <c r="H578" i="8"/>
  <c r="H566" i="8"/>
  <c r="H562" i="8"/>
  <c r="H552" i="8"/>
  <c r="H548" i="8"/>
  <c r="H540" i="8"/>
  <c r="H536" i="8"/>
  <c r="H532" i="8"/>
  <c r="H528" i="8"/>
  <c r="H524" i="8"/>
  <c r="H520" i="8"/>
  <c r="H516" i="8"/>
  <c r="H512" i="8"/>
  <c r="H508" i="8"/>
  <c r="H504" i="8"/>
  <c r="H500" i="8"/>
  <c r="H486" i="8"/>
  <c r="H482" i="8"/>
  <c r="H478" i="8"/>
  <c r="H474" i="8"/>
  <c r="H470" i="8"/>
  <c r="H452" i="8"/>
  <c r="H448" i="8"/>
  <c r="H444" i="8"/>
  <c r="H440" i="8"/>
  <c r="H436" i="8"/>
  <c r="H432" i="8"/>
  <c r="H424" i="8"/>
  <c r="H420" i="8"/>
  <c r="H416" i="8"/>
  <c r="H426" i="8"/>
  <c r="H422" i="8"/>
  <c r="H418" i="8"/>
  <c r="H414" i="8"/>
  <c r="H410" i="8"/>
  <c r="H406" i="8"/>
  <c r="H402" i="8"/>
  <c r="H463" i="8"/>
  <c r="H398" i="8"/>
  <c r="H381" i="8"/>
  <c r="H377" i="8"/>
  <c r="H373" i="8"/>
  <c r="H369" i="8"/>
  <c r="H365" i="8"/>
  <c r="H361" i="8"/>
  <c r="H357" i="8"/>
  <c r="H353" i="8"/>
  <c r="H349" i="8"/>
  <c r="H345" i="8"/>
  <c r="H287" i="8"/>
  <c r="H283" i="8"/>
  <c r="H279" i="8"/>
  <c r="H271" i="8"/>
  <c r="H267" i="8"/>
  <c r="H263" i="8"/>
  <c r="H255" i="8"/>
  <c r="H251" i="8"/>
  <c r="H247" i="8"/>
  <c r="H239" i="8"/>
  <c r="H235" i="8"/>
  <c r="H231" i="8"/>
  <c r="H227" i="8"/>
  <c r="H223" i="8"/>
  <c r="H219" i="8"/>
  <c r="H211" i="8"/>
  <c r="H205" i="8"/>
  <c r="H203" i="8"/>
  <c r="H199" i="8"/>
  <c r="H195" i="8"/>
  <c r="H191" i="8"/>
  <c r="H187" i="8"/>
  <c r="H183" i="8"/>
  <c r="H179" i="8"/>
  <c r="H175" i="8"/>
  <c r="H171" i="8"/>
  <c r="H167" i="8"/>
  <c r="H163" i="8"/>
  <c r="H159" i="8"/>
  <c r="H155" i="8"/>
  <c r="H151" i="8"/>
  <c r="H147" i="8"/>
  <c r="H139" i="8"/>
  <c r="H135" i="8"/>
  <c r="H131" i="8"/>
  <c r="H123" i="8"/>
  <c r="H119" i="8"/>
  <c r="H115" i="8"/>
  <c r="H111" i="8"/>
  <c r="H107" i="8"/>
  <c r="H103" i="8"/>
  <c r="H99" i="8"/>
  <c r="H88" i="8"/>
  <c r="H84" i="8"/>
  <c r="H80" i="8"/>
  <c r="H76" i="8"/>
  <c r="H72" i="8"/>
  <c r="H68" i="8"/>
  <c r="H60" i="8"/>
  <c r="H56" i="8"/>
  <c r="H52" i="8"/>
  <c r="H48" i="8"/>
  <c r="H44" i="8"/>
  <c r="H40" i="8"/>
  <c r="H36" i="8"/>
  <c r="H32" i="8"/>
  <c r="H28" i="8"/>
  <c r="H24" i="8"/>
  <c r="H20" i="8"/>
  <c r="H16" i="8"/>
  <c r="H12" i="8"/>
  <c r="H8" i="8"/>
  <c r="H95" i="8"/>
  <c r="B628" i="8"/>
  <c r="B624" i="8"/>
  <c r="B620" i="8"/>
  <c r="B631" i="8"/>
  <c r="B616" i="8"/>
  <c r="B608" i="8"/>
  <c r="B618" i="8"/>
  <c r="B614" i="8"/>
  <c r="B610" i="8"/>
  <c r="B598" i="8"/>
  <c r="B518" i="8"/>
  <c r="B482" i="8"/>
  <c r="B478" i="8"/>
  <c r="B484" i="8"/>
  <c r="B480" i="8"/>
  <c r="B497" i="8"/>
  <c r="B493" i="8"/>
  <c r="B489" i="8"/>
  <c r="B462" i="8"/>
  <c r="B458" i="8"/>
  <c r="A458" i="8"/>
  <c r="B454" i="8"/>
  <c r="B450" i="8"/>
  <c r="A450" i="8"/>
  <c r="B446" i="8"/>
  <c r="B442" i="8"/>
  <c r="B438" i="8"/>
  <c r="B434" i="8"/>
  <c r="B430" i="8"/>
  <c r="B426" i="8"/>
  <c r="B422" i="8"/>
  <c r="B418" i="8"/>
  <c r="B414" i="8"/>
  <c r="B410" i="8"/>
  <c r="B406" i="8"/>
  <c r="B463" i="8"/>
  <c r="B452" i="8"/>
  <c r="B448" i="8"/>
  <c r="B440" i="8"/>
  <c r="B436" i="8"/>
  <c r="B432" i="8"/>
  <c r="B428" i="8"/>
  <c r="A428" i="8"/>
  <c r="B424" i="8"/>
  <c r="B420" i="8"/>
  <c r="B416" i="8"/>
  <c r="B412" i="8"/>
  <c r="B408" i="8"/>
  <c r="B404" i="8"/>
  <c r="B402" i="8"/>
  <c r="B401" i="8"/>
  <c r="B398" i="8"/>
  <c r="B394" i="8"/>
  <c r="B390" i="8"/>
  <c r="B207" i="8"/>
  <c r="B203" i="8"/>
  <c r="B199" i="8"/>
  <c r="B205" i="8"/>
  <c r="A205" i="8"/>
  <c r="B201" i="8"/>
  <c r="B197" i="8"/>
  <c r="B193" i="8"/>
  <c r="B90" i="8"/>
  <c r="B86" i="8"/>
  <c r="B82" i="8"/>
  <c r="B78" i="8"/>
  <c r="B74" i="8"/>
  <c r="B70" i="8"/>
  <c r="B66" i="8"/>
  <c r="B62" i="8"/>
  <c r="B58" i="8"/>
  <c r="B54" i="8"/>
  <c r="B50" i="8"/>
  <c r="B46" i="8"/>
  <c r="B42" i="8"/>
  <c r="B38" i="8"/>
  <c r="B34" i="8"/>
  <c r="B30" i="8"/>
  <c r="B22" i="8"/>
  <c r="B18" i="8"/>
  <c r="B88" i="8"/>
  <c r="B84" i="8"/>
  <c r="B76" i="8"/>
  <c r="B72" i="8"/>
  <c r="A72" i="8"/>
  <c r="B68" i="8"/>
  <c r="B60" i="8"/>
  <c r="B56" i="8"/>
  <c r="B52" i="8"/>
  <c r="B48" i="8"/>
  <c r="A48" i="8"/>
  <c r="B44" i="8"/>
  <c r="B40" i="8"/>
  <c r="B36" i="8"/>
  <c r="B32" i="8"/>
  <c r="B91" i="8"/>
  <c r="A91" i="8"/>
  <c r="B667" i="8"/>
  <c r="A667" i="8"/>
  <c r="G665" i="8"/>
  <c r="C665" i="8"/>
  <c r="F660" i="8"/>
  <c r="C659" i="8"/>
  <c r="A659" i="8"/>
  <c r="C652" i="8"/>
  <c r="F656" i="8"/>
  <c r="F652" i="8"/>
  <c r="C651" i="8"/>
  <c r="A651" i="8"/>
  <c r="C649" i="8"/>
  <c r="A649" i="8"/>
  <c r="B643" i="8"/>
  <c r="E623" i="8"/>
  <c r="C632" i="8"/>
  <c r="G631" i="8"/>
  <c r="F627" i="8"/>
  <c r="B623" i="8"/>
  <c r="F619" i="8"/>
  <c r="F628" i="8"/>
  <c r="C619" i="8"/>
  <c r="H630" i="8"/>
  <c r="F630" i="8"/>
  <c r="F625" i="8"/>
  <c r="D625" i="8"/>
  <c r="H622" i="8"/>
  <c r="F622" i="8"/>
  <c r="F609" i="8"/>
  <c r="F618" i="8"/>
  <c r="H629" i="8"/>
  <c r="E626" i="8"/>
  <c r="C626" i="8"/>
  <c r="H621" i="8"/>
  <c r="G610" i="8"/>
  <c r="E612" i="8"/>
  <c r="C612" i="8"/>
  <c r="B607" i="8"/>
  <c r="F602" i="8"/>
  <c r="F594" i="8"/>
  <c r="F590" i="8"/>
  <c r="G602" i="8"/>
  <c r="G617" i="8"/>
  <c r="F615" i="8"/>
  <c r="D615" i="8"/>
  <c r="C611" i="8"/>
  <c r="H611" i="8"/>
  <c r="E594" i="8"/>
  <c r="E601" i="8"/>
  <c r="C601" i="8"/>
  <c r="B600" i="8"/>
  <c r="H599" i="8"/>
  <c r="F599" i="8"/>
  <c r="H587" i="8"/>
  <c r="E569" i="8"/>
  <c r="B564" i="8"/>
  <c r="B560" i="8"/>
  <c r="F586" i="8"/>
  <c r="F577" i="8"/>
  <c r="F565" i="8"/>
  <c r="B565" i="8"/>
  <c r="A565" i="8"/>
  <c r="G564" i="8"/>
  <c r="C564" i="8"/>
  <c r="F561" i="8"/>
  <c r="B561" i="8"/>
  <c r="A561" i="8"/>
  <c r="G560" i="8"/>
  <c r="C560" i="8"/>
  <c r="H597" i="8"/>
  <c r="G596" i="8"/>
  <c r="D595" i="8"/>
  <c r="B595" i="8"/>
  <c r="B593" i="8"/>
  <c r="F592" i="8"/>
  <c r="D592" i="8"/>
  <c r="H589" i="8"/>
  <c r="G588" i="8"/>
  <c r="E588" i="8"/>
  <c r="E586" i="8"/>
  <c r="G569" i="8"/>
  <c r="G561" i="8"/>
  <c r="F605" i="8"/>
  <c r="B604" i="8"/>
  <c r="H603" i="8"/>
  <c r="F603" i="8"/>
  <c r="E546" i="8"/>
  <c r="B579" i="8"/>
  <c r="G579" i="8"/>
  <c r="F554" i="8"/>
  <c r="E551" i="8"/>
  <c r="B550" i="8"/>
  <c r="F546" i="8"/>
  <c r="E543" i="8"/>
  <c r="B542" i="8"/>
  <c r="F538" i="8"/>
  <c r="E535" i="8"/>
  <c r="D584" i="8"/>
  <c r="B584" i="8"/>
  <c r="B583" i="8"/>
  <c r="D576" i="8"/>
  <c r="B576" i="8"/>
  <c r="B575" i="8"/>
  <c r="G575" i="8"/>
  <c r="F557" i="8"/>
  <c r="F551" i="8"/>
  <c r="B551" i="8"/>
  <c r="F543" i="8"/>
  <c r="B543" i="8"/>
  <c r="G542" i="8"/>
  <c r="C542" i="8"/>
  <c r="F535" i="8"/>
  <c r="B535" i="8"/>
  <c r="G534" i="8"/>
  <c r="C534" i="8"/>
  <c r="B531" i="8"/>
  <c r="A531" i="8"/>
  <c r="G572" i="8"/>
  <c r="E571" i="8"/>
  <c r="C571" i="8"/>
  <c r="B567" i="8"/>
  <c r="G567" i="8"/>
  <c r="F563" i="8"/>
  <c r="D563" i="8"/>
  <c r="H559" i="8"/>
  <c r="E545" i="8"/>
  <c r="C545" i="8"/>
  <c r="C512" i="8"/>
  <c r="C500" i="8"/>
  <c r="G541" i="8"/>
  <c r="C530" i="8"/>
  <c r="C529" i="8"/>
  <c r="F518" i="8"/>
  <c r="D553" i="8"/>
  <c r="B553" i="8"/>
  <c r="A553" i="8"/>
  <c r="G537" i="8"/>
  <c r="G514" i="8"/>
  <c r="C514" i="8"/>
  <c r="E512" i="8"/>
  <c r="C506" i="8"/>
  <c r="C498" i="8"/>
  <c r="E556" i="8"/>
  <c r="E533" i="8"/>
  <c r="C533" i="8"/>
  <c r="D517" i="8"/>
  <c r="C515" i="8"/>
  <c r="H515" i="8"/>
  <c r="H505" i="8"/>
  <c r="F505" i="8"/>
  <c r="H501" i="8"/>
  <c r="F501" i="8"/>
  <c r="G499" i="8"/>
  <c r="E499" i="8"/>
  <c r="D497" i="8"/>
  <c r="F480" i="8"/>
  <c r="G525" i="8"/>
  <c r="E521" i="8"/>
  <c r="C521" i="8"/>
  <c r="E513" i="8"/>
  <c r="C513" i="8"/>
  <c r="G492" i="8"/>
  <c r="C492" i="8"/>
  <c r="E486" i="8"/>
  <c r="D509" i="8"/>
  <c r="B509" i="8"/>
  <c r="C507" i="8"/>
  <c r="H507" i="8"/>
  <c r="C503" i="8"/>
  <c r="H503" i="8"/>
  <c r="H485" i="8"/>
  <c r="F485" i="8"/>
  <c r="D481" i="8"/>
  <c r="B481" i="8"/>
  <c r="A481" i="8"/>
  <c r="G477" i="8"/>
  <c r="E477" i="8"/>
  <c r="C473" i="8"/>
  <c r="H469" i="8"/>
  <c r="F469" i="8"/>
  <c r="E495" i="8"/>
  <c r="C495" i="8"/>
  <c r="G494" i="8"/>
  <c r="E494" i="8"/>
  <c r="F467" i="8"/>
  <c r="G467" i="8"/>
  <c r="C432" i="8"/>
  <c r="A432" i="8"/>
  <c r="C420" i="8"/>
  <c r="G404" i="8"/>
  <c r="C404" i="8"/>
  <c r="F487" i="8"/>
  <c r="D487" i="8"/>
  <c r="E483" i="8"/>
  <c r="C483" i="8"/>
  <c r="F479" i="8"/>
  <c r="D479" i="8"/>
  <c r="E475" i="8"/>
  <c r="C475" i="8"/>
  <c r="F471" i="8"/>
  <c r="D471" i="8"/>
  <c r="E491" i="8"/>
  <c r="C491" i="8"/>
  <c r="G466" i="8"/>
  <c r="G454" i="8"/>
  <c r="C454" i="8"/>
  <c r="A454" i="8"/>
  <c r="G446" i="8"/>
  <c r="C446" i="8"/>
  <c r="G438" i="8"/>
  <c r="C438" i="8"/>
  <c r="G430" i="8"/>
  <c r="C430" i="8"/>
  <c r="G426" i="8"/>
  <c r="C414" i="8"/>
  <c r="G410" i="8"/>
  <c r="C406" i="8"/>
  <c r="E404" i="8"/>
  <c r="C402" i="8"/>
  <c r="A402" i="8"/>
  <c r="H464" i="8"/>
  <c r="E455" i="8"/>
  <c r="C455" i="8"/>
  <c r="H447" i="8"/>
  <c r="G437" i="8"/>
  <c r="E437" i="8"/>
  <c r="E435" i="8"/>
  <c r="C435" i="8"/>
  <c r="H433" i="8"/>
  <c r="F433" i="8"/>
  <c r="G429" i="8"/>
  <c r="B419" i="8"/>
  <c r="G419" i="8"/>
  <c r="H413" i="8"/>
  <c r="F413" i="8"/>
  <c r="G401" i="8"/>
  <c r="C397" i="8"/>
  <c r="F390" i="8"/>
  <c r="E375" i="8"/>
  <c r="H451" i="8"/>
  <c r="G449" i="8"/>
  <c r="E449" i="8"/>
  <c r="D425" i="8"/>
  <c r="B425" i="8"/>
  <c r="C417" i="8"/>
  <c r="C405" i="8"/>
  <c r="E388" i="8"/>
  <c r="B387" i="8"/>
  <c r="F383" i="8"/>
  <c r="E380" i="8"/>
  <c r="B379" i="8"/>
  <c r="F375" i="8"/>
  <c r="E372" i="8"/>
  <c r="B371" i="8"/>
  <c r="F367" i="8"/>
  <c r="E364" i="8"/>
  <c r="C465" i="8"/>
  <c r="D461" i="8"/>
  <c r="B461" i="8"/>
  <c r="C457" i="8"/>
  <c r="E456" i="8"/>
  <c r="C456" i="8"/>
  <c r="A456" i="8"/>
  <c r="D453" i="8"/>
  <c r="B453" i="8"/>
  <c r="G439" i="8"/>
  <c r="E415" i="8"/>
  <c r="C415" i="8"/>
  <c r="B411" i="8"/>
  <c r="E381" i="8"/>
  <c r="F372" i="8"/>
  <c r="B372" i="8"/>
  <c r="G371" i="8"/>
  <c r="C371" i="8"/>
  <c r="E365" i="8"/>
  <c r="E361" i="8"/>
  <c r="B360" i="8"/>
  <c r="F356" i="8"/>
  <c r="E353" i="8"/>
  <c r="B352" i="8"/>
  <c r="G445" i="8"/>
  <c r="F421" i="8"/>
  <c r="H409" i="8"/>
  <c r="F409" i="8"/>
  <c r="B407" i="8"/>
  <c r="G407" i="8"/>
  <c r="H403" i="8"/>
  <c r="F397" i="8"/>
  <c r="B397" i="8"/>
  <c r="E394" i="8"/>
  <c r="E390" i="8"/>
  <c r="F400" i="8"/>
  <c r="D400" i="8"/>
  <c r="G382" i="8"/>
  <c r="D374" i="8"/>
  <c r="B374" i="8"/>
  <c r="H366" i="8"/>
  <c r="F366" i="8"/>
  <c r="F363" i="8"/>
  <c r="F355" i="8"/>
  <c r="G351" i="8"/>
  <c r="E351" i="8"/>
  <c r="G342" i="8"/>
  <c r="E334" i="8"/>
  <c r="E318" i="8"/>
  <c r="E302" i="8"/>
  <c r="C392" i="8"/>
  <c r="H392" i="8"/>
  <c r="G391" i="8"/>
  <c r="E391" i="8"/>
  <c r="D362" i="8"/>
  <c r="B362" i="8"/>
  <c r="G358" i="8"/>
  <c r="H354" i="8"/>
  <c r="F354" i="8"/>
  <c r="G350" i="8"/>
  <c r="G344" i="8"/>
  <c r="B338" i="8"/>
  <c r="B334" i="8"/>
  <c r="A334" i="8"/>
  <c r="B330" i="8"/>
  <c r="B326" i="8"/>
  <c r="B322" i="8"/>
  <c r="B318" i="8"/>
  <c r="B314" i="8"/>
  <c r="B310" i="8"/>
  <c r="B306" i="8"/>
  <c r="B302" i="8"/>
  <c r="A302" i="8"/>
  <c r="C399" i="8"/>
  <c r="G396" i="8"/>
  <c r="E396" i="8"/>
  <c r="D395" i="8"/>
  <c r="B395" i="8"/>
  <c r="E378" i="8"/>
  <c r="C378" i="8"/>
  <c r="G370" i="8"/>
  <c r="C348" i="8"/>
  <c r="C346" i="8"/>
  <c r="F344" i="8"/>
  <c r="G326" i="8"/>
  <c r="C326" i="8"/>
  <c r="G310" i="8"/>
  <c r="C310" i="8"/>
  <c r="D386" i="8"/>
  <c r="B386" i="8"/>
  <c r="C339" i="8"/>
  <c r="H336" i="8"/>
  <c r="B331" i="8"/>
  <c r="D329" i="8"/>
  <c r="B329" i="8"/>
  <c r="B328" i="8"/>
  <c r="G328" i="8"/>
  <c r="H320" i="8"/>
  <c r="B315" i="8"/>
  <c r="D313" i="8"/>
  <c r="B313" i="8"/>
  <c r="B312" i="8"/>
  <c r="G312" i="8"/>
  <c r="E305" i="8"/>
  <c r="C305" i="8"/>
  <c r="H304" i="8"/>
  <c r="F299" i="8"/>
  <c r="D299" i="8"/>
  <c r="E294" i="8"/>
  <c r="E289" i="8"/>
  <c r="C283" i="8"/>
  <c r="E257" i="8"/>
  <c r="C251" i="8"/>
  <c r="C219" i="8"/>
  <c r="C215" i="8"/>
  <c r="C211" i="8"/>
  <c r="D347" i="8"/>
  <c r="G347" i="8"/>
  <c r="D343" i="8"/>
  <c r="C343" i="8"/>
  <c r="C297" i="8"/>
  <c r="H296" i="8"/>
  <c r="B285" i="8"/>
  <c r="F277" i="8"/>
  <c r="B269" i="8"/>
  <c r="A269" i="8"/>
  <c r="F261" i="8"/>
  <c r="B253" i="8"/>
  <c r="F245" i="8"/>
  <c r="B237" i="8"/>
  <c r="F229" i="8"/>
  <c r="B221" i="8"/>
  <c r="F213" i="8"/>
  <c r="G341" i="8"/>
  <c r="E340" i="8"/>
  <c r="C340" i="8"/>
  <c r="F335" i="8"/>
  <c r="D335" i="8"/>
  <c r="H333" i="8"/>
  <c r="F333" i="8"/>
  <c r="F332" i="8"/>
  <c r="D332" i="8"/>
  <c r="E327" i="8"/>
  <c r="E324" i="8"/>
  <c r="C324" i="8"/>
  <c r="F319" i="8"/>
  <c r="D319" i="8"/>
  <c r="H317" i="8"/>
  <c r="F317" i="8"/>
  <c r="F316" i="8"/>
  <c r="D316" i="8"/>
  <c r="G311" i="8"/>
  <c r="G309" i="8"/>
  <c r="E308" i="8"/>
  <c r="C308" i="8"/>
  <c r="H301" i="8"/>
  <c r="F301" i="8"/>
  <c r="F300" i="8"/>
  <c r="D300" i="8"/>
  <c r="G298" i="8"/>
  <c r="E298" i="8"/>
  <c r="G289" i="8"/>
  <c r="C289" i="8"/>
  <c r="E283" i="8"/>
  <c r="G257" i="8"/>
  <c r="C257" i="8"/>
  <c r="E243" i="8"/>
  <c r="G217" i="8"/>
  <c r="G292" i="8"/>
  <c r="G288" i="8"/>
  <c r="F282" i="8"/>
  <c r="D282" i="8"/>
  <c r="E280" i="8"/>
  <c r="C280" i="8"/>
  <c r="F274" i="8"/>
  <c r="D274" i="8"/>
  <c r="E272" i="8"/>
  <c r="C272" i="8"/>
  <c r="F266" i="8"/>
  <c r="D266" i="8"/>
  <c r="E264" i="8"/>
  <c r="C264" i="8"/>
  <c r="F258" i="8"/>
  <c r="D258" i="8"/>
  <c r="E256" i="8"/>
  <c r="C256" i="8"/>
  <c r="G252" i="8"/>
  <c r="D248" i="8"/>
  <c r="B248" i="8"/>
  <c r="C246" i="8"/>
  <c r="H246" i="8"/>
  <c r="D240" i="8"/>
  <c r="B240" i="8"/>
  <c r="C238" i="8"/>
  <c r="H238" i="8"/>
  <c r="D232" i="8"/>
  <c r="C230" i="8"/>
  <c r="H230" i="8"/>
  <c r="D224" i="8"/>
  <c r="B224" i="8"/>
  <c r="C222" i="8"/>
  <c r="H222" i="8"/>
  <c r="G216" i="8"/>
  <c r="C212" i="8"/>
  <c r="B208" i="8"/>
  <c r="F193" i="8"/>
  <c r="F185" i="8"/>
  <c r="B181" i="8"/>
  <c r="F169" i="8"/>
  <c r="B165" i="8"/>
  <c r="F153" i="8"/>
  <c r="B149" i="8"/>
  <c r="F137" i="8"/>
  <c r="B133" i="8"/>
  <c r="F121" i="8"/>
  <c r="B117" i="8"/>
  <c r="B101" i="8"/>
  <c r="E207" i="8"/>
  <c r="E187" i="8"/>
  <c r="E95" i="8"/>
  <c r="F290" i="8"/>
  <c r="D290" i="8"/>
  <c r="G286" i="8"/>
  <c r="E286" i="8"/>
  <c r="D284" i="8"/>
  <c r="B284" i="8"/>
  <c r="G278" i="8"/>
  <c r="E278" i="8"/>
  <c r="D276" i="8"/>
  <c r="B276" i="8"/>
  <c r="G270" i="8"/>
  <c r="E270" i="8"/>
  <c r="D268" i="8"/>
  <c r="B268" i="8"/>
  <c r="G262" i="8"/>
  <c r="E262" i="8"/>
  <c r="D260" i="8"/>
  <c r="B260" i="8"/>
  <c r="G254" i="8"/>
  <c r="E254" i="8"/>
  <c r="C250" i="8"/>
  <c r="H250" i="8"/>
  <c r="D244" i="8"/>
  <c r="B244" i="8"/>
  <c r="C242" i="8"/>
  <c r="H242" i="8"/>
  <c r="D236" i="8"/>
  <c r="B236" i="8"/>
  <c r="A236" i="8"/>
  <c r="C234" i="8"/>
  <c r="H234" i="8"/>
  <c r="D228" i="8"/>
  <c r="B228" i="8"/>
  <c r="A228" i="8"/>
  <c r="C226" i="8"/>
  <c r="H226" i="8"/>
  <c r="D220" i="8"/>
  <c r="B220" i="8"/>
  <c r="A220" i="8"/>
  <c r="C218" i="8"/>
  <c r="H218" i="8"/>
  <c r="F214" i="8"/>
  <c r="H207" i="8"/>
  <c r="C203" i="8"/>
  <c r="E201" i="8"/>
  <c r="G195" i="8"/>
  <c r="D206" i="8"/>
  <c r="B206" i="8"/>
  <c r="F200" i="8"/>
  <c r="D200" i="8"/>
  <c r="C194" i="8"/>
  <c r="B188" i="8"/>
  <c r="B184" i="8"/>
  <c r="B176" i="8"/>
  <c r="G176" i="8"/>
  <c r="B172" i="8"/>
  <c r="G172" i="8"/>
  <c r="B164" i="8"/>
  <c r="B156" i="8"/>
  <c r="G156" i="8"/>
  <c r="B152" i="8"/>
  <c r="B148" i="8"/>
  <c r="G148" i="8"/>
  <c r="G144" i="8"/>
  <c r="B140" i="8"/>
  <c r="G140" i="8"/>
  <c r="B132" i="8"/>
  <c r="B128" i="8"/>
  <c r="G128" i="8"/>
  <c r="B124" i="8"/>
  <c r="B120" i="8"/>
  <c r="G120" i="8"/>
  <c r="G116" i="8"/>
  <c r="B112" i="8"/>
  <c r="B104" i="8"/>
  <c r="B100" i="8"/>
  <c r="G100" i="8"/>
  <c r="B96" i="8"/>
  <c r="D94" i="8"/>
  <c r="C80" i="8"/>
  <c r="C60" i="8"/>
  <c r="C44" i="8"/>
  <c r="E38" i="8"/>
  <c r="C28" i="8"/>
  <c r="E204" i="8"/>
  <c r="C204" i="8"/>
  <c r="D198" i="8"/>
  <c r="B198" i="8"/>
  <c r="H196" i="8"/>
  <c r="E190" i="8"/>
  <c r="C186" i="8"/>
  <c r="H182" i="8"/>
  <c r="F182" i="8"/>
  <c r="D178" i="8"/>
  <c r="B178" i="8"/>
  <c r="H166" i="8"/>
  <c r="F166" i="8"/>
  <c r="D162" i="8"/>
  <c r="B162" i="8"/>
  <c r="C154" i="8"/>
  <c r="D146" i="8"/>
  <c r="B146" i="8"/>
  <c r="G142" i="8"/>
  <c r="E142" i="8"/>
  <c r="H134" i="8"/>
  <c r="F134" i="8"/>
  <c r="D130" i="8"/>
  <c r="B130" i="8"/>
  <c r="C122" i="8"/>
  <c r="H118" i="8"/>
  <c r="F118" i="8"/>
  <c r="D114" i="8"/>
  <c r="B114" i="8"/>
  <c r="G110" i="8"/>
  <c r="C106" i="8"/>
  <c r="F102" i="8"/>
  <c r="D98" i="8"/>
  <c r="B98" i="8"/>
  <c r="F74" i="8"/>
  <c r="F66" i="8"/>
  <c r="F10" i="8"/>
  <c r="C94" i="8"/>
  <c r="D92" i="8"/>
  <c r="G90" i="8"/>
  <c r="G78" i="8"/>
  <c r="C78" i="8"/>
  <c r="G50" i="8"/>
  <c r="C50" i="8"/>
  <c r="E8" i="8"/>
  <c r="G676" i="8"/>
  <c r="G662" i="8"/>
  <c r="G664" i="8"/>
  <c r="G658" i="8"/>
  <c r="G654" i="8"/>
  <c r="G650" i="8"/>
  <c r="G646" i="8"/>
  <c r="G642" i="8"/>
  <c r="G638" i="8"/>
  <c r="H75" i="8"/>
  <c r="G69" i="8"/>
  <c r="E69" i="8"/>
  <c r="B67" i="8"/>
  <c r="G67" i="8"/>
  <c r="G25" i="8"/>
  <c r="E25" i="8"/>
  <c r="E19" i="8"/>
  <c r="C19" i="8"/>
  <c r="C17" i="8"/>
  <c r="H11" i="8"/>
  <c r="H9" i="8"/>
  <c r="F9" i="8"/>
  <c r="H85" i="8"/>
  <c r="F85" i="8"/>
  <c r="H83" i="8"/>
  <c r="G77" i="8"/>
  <c r="E77" i="8"/>
  <c r="G61" i="8"/>
  <c r="E61" i="8"/>
  <c r="B59" i="8"/>
  <c r="G59" i="8"/>
  <c r="H53" i="8"/>
  <c r="F53" i="8"/>
  <c r="H51" i="8"/>
  <c r="G45" i="8"/>
  <c r="E45" i="8"/>
  <c r="B43" i="8"/>
  <c r="G43" i="8"/>
  <c r="H37" i="8"/>
  <c r="F31" i="8"/>
  <c r="D29" i="8"/>
  <c r="B29" i="8"/>
  <c r="E73" i="8"/>
  <c r="B71" i="8"/>
  <c r="G71" i="8"/>
  <c r="H65" i="8"/>
  <c r="F65" i="8"/>
  <c r="F27" i="8"/>
  <c r="D27" i="8"/>
  <c r="H23" i="8"/>
  <c r="H21" i="8"/>
  <c r="F21" i="8"/>
  <c r="F15" i="8"/>
  <c r="D15" i="8"/>
  <c r="D13" i="8"/>
  <c r="B13" i="8"/>
  <c r="B7" i="8"/>
  <c r="G7" i="8"/>
  <c r="C87" i="8"/>
  <c r="D81" i="8"/>
  <c r="B81" i="8"/>
  <c r="F79" i="8"/>
  <c r="D79" i="8"/>
  <c r="E64" i="8"/>
  <c r="C64" i="8"/>
  <c r="E63" i="8"/>
  <c r="C63" i="8"/>
  <c r="D57" i="8"/>
  <c r="B57" i="8"/>
  <c r="F55" i="8"/>
  <c r="D55" i="8"/>
  <c r="C49" i="8"/>
  <c r="C47" i="8"/>
  <c r="D41" i="8"/>
  <c r="B41" i="8"/>
  <c r="B35" i="8"/>
  <c r="G35" i="8"/>
  <c r="G33" i="8"/>
  <c r="E33" i="8"/>
  <c r="F610" i="8"/>
  <c r="F482" i="8"/>
  <c r="F478" i="8"/>
  <c r="F434" i="8"/>
  <c r="F430" i="8"/>
  <c r="F426" i="8"/>
  <c r="F422" i="8"/>
  <c r="F418" i="8"/>
  <c r="F414" i="8"/>
  <c r="F410" i="8"/>
  <c r="F406" i="8"/>
  <c r="F402" i="8"/>
  <c r="F463" i="8"/>
  <c r="F452" i="8"/>
  <c r="F448" i="8"/>
  <c r="F444" i="8"/>
  <c r="F440" i="8"/>
  <c r="F436" i="8"/>
  <c r="F432" i="8"/>
  <c r="F428" i="8"/>
  <c r="F424" i="8"/>
  <c r="F420" i="8"/>
  <c r="F416" i="8"/>
  <c r="F412" i="8"/>
  <c r="F398" i="8"/>
  <c r="F394" i="8"/>
  <c r="F199" i="8"/>
  <c r="F195" i="8"/>
  <c r="F205" i="8"/>
  <c r="F90" i="8"/>
  <c r="F26" i="8"/>
  <c r="F88" i="8"/>
  <c r="F80" i="8"/>
  <c r="F76" i="8"/>
  <c r="F72" i="8"/>
  <c r="F60" i="8"/>
  <c r="F56" i="8"/>
  <c r="F52" i="8"/>
  <c r="F48" i="8"/>
  <c r="F44" i="8"/>
  <c r="F40" i="8"/>
  <c r="F36" i="8"/>
  <c r="F32" i="8"/>
  <c r="F28" i="8"/>
  <c r="G678" i="8"/>
  <c r="G674" i="8"/>
  <c r="G675" i="8"/>
  <c r="C670" i="8"/>
  <c r="H671" i="8"/>
  <c r="F670" i="8"/>
  <c r="B670" i="8"/>
  <c r="G661" i="8"/>
  <c r="C661" i="8"/>
  <c r="A661" i="8"/>
  <c r="F666" i="8"/>
  <c r="E665" i="8"/>
  <c r="B639" i="8"/>
  <c r="A639" i="8"/>
  <c r="F648" i="8"/>
  <c r="B648" i="8"/>
  <c r="A648" i="8"/>
  <c r="G647" i="8"/>
  <c r="C647" i="8"/>
  <c r="B644" i="8"/>
  <c r="A644" i="8"/>
  <c r="G643" i="8"/>
  <c r="C643" i="8"/>
  <c r="E619" i="8"/>
  <c r="G632" i="8"/>
  <c r="G627" i="8"/>
  <c r="C627" i="8"/>
  <c r="F624" i="8"/>
  <c r="E630" i="8"/>
  <c r="C630" i="8"/>
  <c r="H625" i="8"/>
  <c r="E622" i="8"/>
  <c r="C622" i="8"/>
  <c r="B609" i="8"/>
  <c r="E606" i="8"/>
  <c r="A606" i="8"/>
  <c r="E629" i="8"/>
  <c r="C629" i="8"/>
  <c r="G626" i="8"/>
  <c r="E621" i="8"/>
  <c r="C621" i="8"/>
  <c r="F607" i="8"/>
  <c r="D607" i="8"/>
  <c r="B594" i="8"/>
  <c r="A594" i="8"/>
  <c r="B590" i="8"/>
  <c r="G590" i="8"/>
  <c r="D617" i="8"/>
  <c r="B617" i="8"/>
  <c r="C615" i="8"/>
  <c r="H615" i="8"/>
  <c r="G611" i="8"/>
  <c r="E611" i="8"/>
  <c r="E590" i="8"/>
  <c r="A590" i="8"/>
  <c r="B601" i="8"/>
  <c r="G601" i="8"/>
  <c r="F600" i="8"/>
  <c r="D600" i="8"/>
  <c r="C599" i="8"/>
  <c r="E597" i="8"/>
  <c r="C597" i="8"/>
  <c r="B596" i="8"/>
  <c r="H595" i="8"/>
  <c r="F595" i="8"/>
  <c r="F593" i="8"/>
  <c r="D593" i="8"/>
  <c r="C592" i="8"/>
  <c r="H592" i="8"/>
  <c r="B588" i="8"/>
  <c r="G581" i="8"/>
  <c r="C581" i="8"/>
  <c r="B605" i="8"/>
  <c r="D605" i="8"/>
  <c r="F604" i="8"/>
  <c r="D604" i="8"/>
  <c r="C603" i="8"/>
  <c r="E542" i="8"/>
  <c r="F579" i="8"/>
  <c r="D579" i="8"/>
  <c r="H584" i="8"/>
  <c r="F584" i="8"/>
  <c r="F583" i="8"/>
  <c r="D583" i="8"/>
  <c r="H576" i="8"/>
  <c r="F576" i="8"/>
  <c r="F575" i="8"/>
  <c r="D575" i="8"/>
  <c r="D568" i="8"/>
  <c r="D572" i="8"/>
  <c r="B572" i="8"/>
  <c r="A572" i="8"/>
  <c r="B571" i="8"/>
  <c r="G571" i="8"/>
  <c r="F567" i="8"/>
  <c r="D567" i="8"/>
  <c r="H563" i="8"/>
  <c r="E559" i="8"/>
  <c r="C559" i="8"/>
  <c r="G545" i="8"/>
  <c r="C516" i="8"/>
  <c r="E506" i="8"/>
  <c r="D541" i="8"/>
  <c r="B541" i="8"/>
  <c r="G529" i="8"/>
  <c r="B522" i="8"/>
  <c r="F506" i="8"/>
  <c r="B498" i="8"/>
  <c r="H553" i="8"/>
  <c r="F553" i="8"/>
  <c r="D537" i="8"/>
  <c r="B537" i="8"/>
  <c r="E524" i="8"/>
  <c r="E520" i="8"/>
  <c r="E508" i="8"/>
  <c r="G502" i="8"/>
  <c r="C502" i="8"/>
  <c r="H556" i="8"/>
  <c r="C556" i="8"/>
  <c r="D549" i="8"/>
  <c r="B549" i="8"/>
  <c r="G533" i="8"/>
  <c r="H517" i="8"/>
  <c r="F517" i="8"/>
  <c r="G515" i="8"/>
  <c r="E515" i="8"/>
  <c r="E505" i="8"/>
  <c r="C505" i="8"/>
  <c r="E501" i="8"/>
  <c r="C501" i="8"/>
  <c r="B499" i="8"/>
  <c r="A499" i="8"/>
  <c r="H497" i="8"/>
  <c r="D525" i="8"/>
  <c r="B525" i="8"/>
  <c r="G521" i="8"/>
  <c r="G513" i="8"/>
  <c r="F511" i="8"/>
  <c r="D511" i="8"/>
  <c r="G472" i="8"/>
  <c r="C472" i="8"/>
  <c r="C468" i="8"/>
  <c r="H509" i="8"/>
  <c r="F509" i="8"/>
  <c r="G507" i="8"/>
  <c r="E507" i="8"/>
  <c r="G503" i="8"/>
  <c r="E503" i="8"/>
  <c r="E492" i="8"/>
  <c r="G486" i="8"/>
  <c r="G470" i="8"/>
  <c r="C485" i="8"/>
  <c r="H481" i="8"/>
  <c r="F481" i="8"/>
  <c r="D477" i="8"/>
  <c r="B477" i="8"/>
  <c r="G473" i="8"/>
  <c r="E473" i="8"/>
  <c r="C469" i="8"/>
  <c r="C467" i="8"/>
  <c r="B495" i="8"/>
  <c r="G495" i="8"/>
  <c r="E446" i="8"/>
  <c r="E442" i="8"/>
  <c r="E438" i="8"/>
  <c r="C416" i="8"/>
  <c r="C412" i="8"/>
  <c r="E406" i="8"/>
  <c r="H487" i="8"/>
  <c r="B483" i="8"/>
  <c r="A483" i="8"/>
  <c r="G483" i="8"/>
  <c r="H479" i="8"/>
  <c r="B475" i="8"/>
  <c r="G475" i="8"/>
  <c r="H471" i="8"/>
  <c r="F462" i="8"/>
  <c r="F454" i="8"/>
  <c r="F442" i="8"/>
  <c r="B491" i="8"/>
  <c r="G491" i="8"/>
  <c r="B490" i="8"/>
  <c r="B467" i="8"/>
  <c r="C426" i="8"/>
  <c r="G422" i="8"/>
  <c r="C410" i="8"/>
  <c r="E408" i="8"/>
  <c r="H459" i="8"/>
  <c r="B455" i="8"/>
  <c r="G455" i="8"/>
  <c r="D437" i="8"/>
  <c r="B437" i="8"/>
  <c r="B435" i="8"/>
  <c r="G435" i="8"/>
  <c r="H431" i="8"/>
  <c r="B427" i="8"/>
  <c r="G427" i="8"/>
  <c r="F419" i="8"/>
  <c r="D419" i="8"/>
  <c r="F401" i="8"/>
  <c r="E387" i="8"/>
  <c r="E371" i="8"/>
  <c r="H425" i="8"/>
  <c r="F425" i="8"/>
  <c r="G417" i="8"/>
  <c r="E417" i="8"/>
  <c r="G405" i="8"/>
  <c r="E405" i="8"/>
  <c r="G465" i="8"/>
  <c r="E465" i="8"/>
  <c r="H461" i="8"/>
  <c r="F461" i="8"/>
  <c r="H460" i="8"/>
  <c r="G457" i="8"/>
  <c r="E457" i="8"/>
  <c r="G456" i="8"/>
  <c r="H453" i="8"/>
  <c r="F453" i="8"/>
  <c r="B443" i="8"/>
  <c r="E423" i="8"/>
  <c r="C423" i="8"/>
  <c r="G415" i="8"/>
  <c r="F411" i="8"/>
  <c r="D411" i="8"/>
  <c r="B388" i="8"/>
  <c r="G387" i="8"/>
  <c r="C387" i="8"/>
  <c r="F376" i="8"/>
  <c r="B376" i="8"/>
  <c r="G375" i="8"/>
  <c r="C375" i="8"/>
  <c r="E369" i="8"/>
  <c r="D445" i="8"/>
  <c r="B445" i="8"/>
  <c r="C409" i="8"/>
  <c r="F407" i="8"/>
  <c r="D407" i="8"/>
  <c r="E403" i="8"/>
  <c r="C403" i="8"/>
  <c r="C400" i="8"/>
  <c r="H400" i="8"/>
  <c r="D382" i="8"/>
  <c r="B382" i="8"/>
  <c r="H374" i="8"/>
  <c r="F374" i="8"/>
  <c r="E366" i="8"/>
  <c r="C366" i="8"/>
  <c r="C363" i="8"/>
  <c r="B351" i="8"/>
  <c r="E338" i="8"/>
  <c r="E322" i="8"/>
  <c r="E306" i="8"/>
  <c r="G392" i="8"/>
  <c r="E392" i="8"/>
  <c r="D391" i="8"/>
  <c r="B391" i="8"/>
  <c r="H362" i="8"/>
  <c r="F362" i="8"/>
  <c r="D358" i="8"/>
  <c r="B358" i="8"/>
  <c r="C354" i="8"/>
  <c r="D350" i="8"/>
  <c r="B350" i="8"/>
  <c r="D344" i="8"/>
  <c r="B342" i="8"/>
  <c r="G399" i="8"/>
  <c r="E399" i="8"/>
  <c r="B396" i="8"/>
  <c r="H395" i="8"/>
  <c r="F395" i="8"/>
  <c r="G378" i="8"/>
  <c r="D370" i="8"/>
  <c r="B370" i="8"/>
  <c r="H348" i="8"/>
  <c r="G346" i="8"/>
  <c r="C342" i="8"/>
  <c r="G338" i="8"/>
  <c r="C338" i="8"/>
  <c r="G322" i="8"/>
  <c r="C322" i="8"/>
  <c r="G306" i="8"/>
  <c r="C306" i="8"/>
  <c r="H386" i="8"/>
  <c r="F386" i="8"/>
  <c r="E348" i="8"/>
  <c r="G339" i="8"/>
  <c r="E339" i="8"/>
  <c r="E336" i="8"/>
  <c r="C336" i="8"/>
  <c r="A336" i="8"/>
  <c r="F331" i="8"/>
  <c r="D331" i="8"/>
  <c r="H329" i="8"/>
  <c r="F329" i="8"/>
  <c r="F328" i="8"/>
  <c r="D328" i="8"/>
  <c r="E323" i="8"/>
  <c r="E320" i="8"/>
  <c r="C320" i="8"/>
  <c r="F315" i="8"/>
  <c r="D315" i="8"/>
  <c r="H313" i="8"/>
  <c r="F313" i="8"/>
  <c r="F312" i="8"/>
  <c r="D312" i="8"/>
  <c r="E307" i="8"/>
  <c r="G305" i="8"/>
  <c r="E304" i="8"/>
  <c r="C304" i="8"/>
  <c r="H298" i="8"/>
  <c r="E293" i="8"/>
  <c r="C287" i="8"/>
  <c r="E277" i="8"/>
  <c r="E261" i="8"/>
  <c r="C255" i="8"/>
  <c r="C239" i="8"/>
  <c r="E347" i="8"/>
  <c r="B347" i="8"/>
  <c r="A347" i="8"/>
  <c r="G343" i="8"/>
  <c r="G297" i="8"/>
  <c r="C296" i="8"/>
  <c r="F289" i="8"/>
  <c r="B249" i="8"/>
  <c r="F241" i="8"/>
  <c r="B233" i="8"/>
  <c r="F225" i="8"/>
  <c r="B217" i="8"/>
  <c r="D341" i="8"/>
  <c r="B341" i="8"/>
  <c r="B340" i="8"/>
  <c r="G340" i="8"/>
  <c r="C335" i="8"/>
  <c r="H332" i="8"/>
  <c r="B327" i="8"/>
  <c r="D325" i="8"/>
  <c r="B325" i="8"/>
  <c r="B324" i="8"/>
  <c r="G324" i="8"/>
  <c r="C319" i="8"/>
  <c r="H319" i="8"/>
  <c r="E317" i="8"/>
  <c r="C317" i="8"/>
  <c r="H316" i="8"/>
  <c r="B311" i="8"/>
  <c r="D309" i="8"/>
  <c r="B309" i="8"/>
  <c r="A309" i="8"/>
  <c r="B308" i="8"/>
  <c r="G308" i="8"/>
  <c r="C303" i="8"/>
  <c r="E301" i="8"/>
  <c r="C301" i="8"/>
  <c r="H300" i="8"/>
  <c r="B298" i="8"/>
  <c r="B294" i="8"/>
  <c r="A294" i="8"/>
  <c r="G293" i="8"/>
  <c r="C293" i="8"/>
  <c r="D292" i="8"/>
  <c r="B292" i="8"/>
  <c r="A292" i="8"/>
  <c r="D288" i="8"/>
  <c r="B288" i="8"/>
  <c r="C282" i="8"/>
  <c r="H282" i="8"/>
  <c r="G280" i="8"/>
  <c r="C274" i="8"/>
  <c r="H274" i="8"/>
  <c r="G272" i="8"/>
  <c r="C266" i="8"/>
  <c r="H266" i="8"/>
  <c r="G264" i="8"/>
  <c r="C258" i="8"/>
  <c r="H258" i="8"/>
  <c r="G256" i="8"/>
  <c r="D252" i="8"/>
  <c r="B252" i="8"/>
  <c r="H248" i="8"/>
  <c r="F248" i="8"/>
  <c r="G246" i="8"/>
  <c r="E246" i="8"/>
  <c r="H240" i="8"/>
  <c r="F240" i="8"/>
  <c r="G238" i="8"/>
  <c r="E238" i="8"/>
  <c r="H232" i="8"/>
  <c r="F232" i="8"/>
  <c r="G230" i="8"/>
  <c r="E230" i="8"/>
  <c r="H224" i="8"/>
  <c r="F224" i="8"/>
  <c r="G222" i="8"/>
  <c r="E222" i="8"/>
  <c r="D216" i="8"/>
  <c r="B216" i="8"/>
  <c r="G212" i="8"/>
  <c r="B210" i="8"/>
  <c r="D210" i="8"/>
  <c r="F208" i="8"/>
  <c r="F189" i="8"/>
  <c r="B185" i="8"/>
  <c r="F173" i="8"/>
  <c r="B169" i="8"/>
  <c r="F157" i="8"/>
  <c r="B153" i="8"/>
  <c r="F141" i="8"/>
  <c r="B137" i="8"/>
  <c r="F125" i="8"/>
  <c r="B121" i="8"/>
  <c r="F109" i="8"/>
  <c r="B105" i="8"/>
  <c r="G201" i="8"/>
  <c r="C201" i="8"/>
  <c r="G193" i="8"/>
  <c r="C193" i="8"/>
  <c r="G185" i="8"/>
  <c r="C185" i="8"/>
  <c r="G181" i="8"/>
  <c r="C181" i="8"/>
  <c r="G177" i="8"/>
  <c r="C177" i="8"/>
  <c r="G173" i="8"/>
  <c r="C173" i="8"/>
  <c r="G169" i="8"/>
  <c r="C169" i="8"/>
  <c r="G165" i="8"/>
  <c r="C165" i="8"/>
  <c r="A165" i="8"/>
  <c r="G161" i="8"/>
  <c r="C161" i="8"/>
  <c r="A161" i="8"/>
  <c r="G157" i="8"/>
  <c r="C157" i="8"/>
  <c r="G153" i="8"/>
  <c r="C153" i="8"/>
  <c r="A153" i="8"/>
  <c r="G149" i="8"/>
  <c r="C149" i="8"/>
  <c r="G145" i="8"/>
  <c r="C145" i="8"/>
  <c r="G141" i="8"/>
  <c r="C141" i="8"/>
  <c r="G137" i="8"/>
  <c r="C137" i="8"/>
  <c r="G133" i="8"/>
  <c r="C133" i="8"/>
  <c r="G129" i="8"/>
  <c r="C129" i="8"/>
  <c r="G125" i="8"/>
  <c r="C125" i="8"/>
  <c r="G121" i="8"/>
  <c r="C121" i="8"/>
  <c r="G117" i="8"/>
  <c r="C117" i="8"/>
  <c r="G113" i="8"/>
  <c r="C113" i="8"/>
  <c r="C109" i="8"/>
  <c r="G105" i="8"/>
  <c r="C105" i="8"/>
  <c r="G101" i="8"/>
  <c r="C101" i="8"/>
  <c r="C97" i="8"/>
  <c r="A97" i="8"/>
  <c r="C290" i="8"/>
  <c r="H290" i="8"/>
  <c r="H284" i="8"/>
  <c r="F284" i="8"/>
  <c r="B278" i="8"/>
  <c r="H276" i="8"/>
  <c r="F276" i="8"/>
  <c r="H268" i="8"/>
  <c r="F268" i="8"/>
  <c r="B262" i="8"/>
  <c r="A262" i="8"/>
  <c r="H260" i="8"/>
  <c r="F260" i="8"/>
  <c r="G250" i="8"/>
  <c r="E250" i="8"/>
  <c r="H244" i="8"/>
  <c r="F244" i="8"/>
  <c r="G242" i="8"/>
  <c r="E242" i="8"/>
  <c r="H236" i="8"/>
  <c r="F236" i="8"/>
  <c r="G234" i="8"/>
  <c r="E234" i="8"/>
  <c r="H228" i="8"/>
  <c r="F228" i="8"/>
  <c r="G226" i="8"/>
  <c r="E226" i="8"/>
  <c r="H220" i="8"/>
  <c r="F220" i="8"/>
  <c r="G218" i="8"/>
  <c r="E218" i="8"/>
  <c r="C214" i="8"/>
  <c r="H214" i="8"/>
  <c r="C209" i="8"/>
  <c r="F207" i="8"/>
  <c r="C199" i="8"/>
  <c r="E197" i="8"/>
  <c r="G191" i="8"/>
  <c r="G187" i="8"/>
  <c r="G183" i="8"/>
  <c r="G179" i="8"/>
  <c r="G175" i="8"/>
  <c r="G171" i="8"/>
  <c r="G167" i="8"/>
  <c r="G163" i="8"/>
  <c r="G159" i="8"/>
  <c r="G155" i="8"/>
  <c r="G151" i="8"/>
  <c r="G147" i="8"/>
  <c r="G143" i="8"/>
  <c r="G139" i="8"/>
  <c r="G135" i="8"/>
  <c r="G131" i="8"/>
  <c r="G127" i="8"/>
  <c r="G123" i="8"/>
  <c r="G115" i="8"/>
  <c r="G111" i="8"/>
  <c r="G107" i="8"/>
  <c r="G99" i="8"/>
  <c r="G95" i="8"/>
  <c r="H206" i="8"/>
  <c r="F206" i="8"/>
  <c r="D202" i="8"/>
  <c r="B202" i="8"/>
  <c r="H200" i="8"/>
  <c r="E194" i="8"/>
  <c r="F192" i="8"/>
  <c r="D192" i="8"/>
  <c r="F184" i="8"/>
  <c r="D184" i="8"/>
  <c r="F180" i="8"/>
  <c r="D180" i="8"/>
  <c r="F176" i="8"/>
  <c r="D176" i="8"/>
  <c r="F172" i="8"/>
  <c r="D172" i="8"/>
  <c r="F164" i="8"/>
  <c r="D164" i="8"/>
  <c r="F160" i="8"/>
  <c r="D160" i="8"/>
  <c r="F156" i="8"/>
  <c r="D156" i="8"/>
  <c r="F152" i="8"/>
  <c r="D152" i="8"/>
  <c r="F148" i="8"/>
  <c r="D148" i="8"/>
  <c r="F144" i="8"/>
  <c r="D144" i="8"/>
  <c r="F140" i="8"/>
  <c r="D140" i="8"/>
  <c r="F132" i="8"/>
  <c r="D132" i="8"/>
  <c r="F128" i="8"/>
  <c r="D128" i="8"/>
  <c r="F124" i="8"/>
  <c r="D124" i="8"/>
  <c r="F120" i="8"/>
  <c r="D120" i="8"/>
  <c r="F112" i="8"/>
  <c r="D112" i="8"/>
  <c r="D108" i="8"/>
  <c r="F104" i="8"/>
  <c r="D104" i="8"/>
  <c r="F100" i="8"/>
  <c r="D100" i="8"/>
  <c r="F96" i="8"/>
  <c r="D96" i="8"/>
  <c r="H94" i="8"/>
  <c r="E94" i="8"/>
  <c r="H677" i="8"/>
  <c r="H673" i="8"/>
  <c r="H676" i="8"/>
  <c r="H672" i="8"/>
  <c r="H668" i="8"/>
  <c r="H669" i="8"/>
  <c r="H662" i="8"/>
  <c r="H658" i="8"/>
  <c r="H663" i="8"/>
  <c r="H659" i="8"/>
  <c r="H654" i="8"/>
  <c r="H650" i="8"/>
  <c r="H655" i="8"/>
  <c r="H651" i="8"/>
  <c r="H645" i="8"/>
  <c r="H641" i="8"/>
  <c r="H637" i="8"/>
  <c r="H646" i="8"/>
  <c r="H642" i="8"/>
  <c r="H638" i="8"/>
  <c r="E90" i="8"/>
  <c r="C76" i="8"/>
  <c r="E70" i="8"/>
  <c r="C56" i="8"/>
  <c r="E50" i="8"/>
  <c r="C40" i="8"/>
  <c r="E34" i="8"/>
  <c r="C24" i="8"/>
  <c r="C16" i="8"/>
  <c r="C12" i="8"/>
  <c r="B204" i="8"/>
  <c r="H198" i="8"/>
  <c r="F198" i="8"/>
  <c r="E196" i="8"/>
  <c r="C196" i="8"/>
  <c r="D190" i="8"/>
  <c r="B190" i="8"/>
  <c r="G186" i="8"/>
  <c r="E186" i="8"/>
  <c r="H178" i="8"/>
  <c r="F178" i="8"/>
  <c r="D174" i="8"/>
  <c r="B174" i="8"/>
  <c r="H162" i="8"/>
  <c r="F162" i="8"/>
  <c r="H146" i="8"/>
  <c r="F146" i="8"/>
  <c r="D142" i="8"/>
  <c r="B142" i="8"/>
  <c r="H130" i="8"/>
  <c r="F130" i="8"/>
  <c r="D126" i="8"/>
  <c r="B126" i="8"/>
  <c r="G122" i="8"/>
  <c r="C118" i="8"/>
  <c r="H114" i="8"/>
  <c r="F114" i="8"/>
  <c r="D110" i="8"/>
  <c r="B110" i="8"/>
  <c r="G106" i="8"/>
  <c r="E106" i="8"/>
  <c r="C102" i="8"/>
  <c r="H98" i="8"/>
  <c r="F98" i="8"/>
  <c r="G93" i="8"/>
  <c r="F62" i="8"/>
  <c r="F54" i="8"/>
  <c r="F50" i="8"/>
  <c r="F46" i="8"/>
  <c r="F42" i="8"/>
  <c r="F38" i="8"/>
  <c r="F34" i="8"/>
  <c r="F30" i="8"/>
  <c r="B92" i="8"/>
  <c r="H92" i="8"/>
  <c r="G82" i="8"/>
  <c r="C82" i="8"/>
  <c r="C66" i="8"/>
  <c r="G54" i="8"/>
  <c r="G38" i="8"/>
  <c r="C38" i="8"/>
  <c r="E20" i="8"/>
  <c r="G14" i="8"/>
  <c r="C679" i="8"/>
  <c r="A679" i="8"/>
  <c r="C675" i="8"/>
  <c r="A675" i="8"/>
  <c r="C676" i="8"/>
  <c r="A676" i="8"/>
  <c r="C672" i="8"/>
  <c r="A672" i="8"/>
  <c r="C677" i="8"/>
  <c r="A677" i="8"/>
  <c r="C673" i="8"/>
  <c r="A673" i="8"/>
  <c r="C668" i="8"/>
  <c r="A668" i="8"/>
  <c r="C662" i="8"/>
  <c r="A662" i="8"/>
  <c r="C664" i="8"/>
  <c r="A664" i="8"/>
  <c r="C660" i="8"/>
  <c r="A660" i="8"/>
  <c r="C658" i="8"/>
  <c r="C654" i="8"/>
  <c r="A654" i="8"/>
  <c r="C650" i="8"/>
  <c r="A650" i="8"/>
  <c r="C656" i="8"/>
  <c r="A656" i="8"/>
  <c r="C646" i="8"/>
  <c r="A646" i="8"/>
  <c r="C642" i="8"/>
  <c r="A642" i="8"/>
  <c r="C638" i="8"/>
  <c r="A638" i="8"/>
  <c r="E75" i="8"/>
  <c r="C75" i="8"/>
  <c r="B69" i="8"/>
  <c r="F67" i="8"/>
  <c r="D67" i="8"/>
  <c r="D25" i="8"/>
  <c r="B25" i="8"/>
  <c r="B19" i="8"/>
  <c r="G19" i="8"/>
  <c r="G17" i="8"/>
  <c r="E17" i="8"/>
  <c r="C11" i="8"/>
  <c r="C9" i="8"/>
  <c r="G89" i="8"/>
  <c r="E89" i="8"/>
  <c r="C85" i="8"/>
  <c r="E83" i="8"/>
  <c r="C83" i="8"/>
  <c r="D77" i="8"/>
  <c r="B77" i="8"/>
  <c r="A77" i="8"/>
  <c r="D61" i="8"/>
  <c r="B61" i="8"/>
  <c r="A61" i="8"/>
  <c r="F59" i="8"/>
  <c r="D59" i="8"/>
  <c r="C53" i="8"/>
  <c r="E51" i="8"/>
  <c r="C51" i="8"/>
  <c r="D45" i="8"/>
  <c r="F43" i="8"/>
  <c r="D43" i="8"/>
  <c r="E39" i="8"/>
  <c r="C39" i="8"/>
  <c r="C37" i="8"/>
  <c r="H31" i="8"/>
  <c r="F29" i="8"/>
  <c r="D73" i="8"/>
  <c r="B73" i="8"/>
  <c r="F71" i="8"/>
  <c r="D71" i="8"/>
  <c r="C65" i="8"/>
  <c r="H27" i="8"/>
  <c r="E23" i="8"/>
  <c r="C23" i="8"/>
  <c r="C21" i="8"/>
  <c r="H15" i="8"/>
  <c r="F13" i="8"/>
  <c r="F7" i="8"/>
  <c r="D7" i="8"/>
  <c r="B87" i="8"/>
  <c r="G87" i="8"/>
  <c r="F81" i="8"/>
  <c r="H79" i="8"/>
  <c r="G64" i="8"/>
  <c r="B63" i="8"/>
  <c r="G63" i="8"/>
  <c r="H57" i="8"/>
  <c r="F57" i="8"/>
  <c r="H55" i="8"/>
  <c r="G49" i="8"/>
  <c r="E49" i="8"/>
  <c r="B47" i="8"/>
  <c r="G47" i="8"/>
  <c r="H41" i="8"/>
  <c r="F41" i="8"/>
  <c r="F35" i="8"/>
  <c r="D35" i="8"/>
  <c r="D33" i="8"/>
  <c r="E628" i="8"/>
  <c r="E624" i="8"/>
  <c r="E620" i="8"/>
  <c r="A620" i="8"/>
  <c r="E582" i="8"/>
  <c r="E578" i="8"/>
  <c r="E566" i="8"/>
  <c r="E562" i="8"/>
  <c r="E558" i="8"/>
  <c r="E552" i="8"/>
  <c r="E548" i="8"/>
  <c r="E544" i="8"/>
  <c r="E540" i="8"/>
  <c r="E532" i="8"/>
  <c r="E527" i="8"/>
  <c r="E523" i="8"/>
  <c r="E519" i="8"/>
  <c r="E493" i="8"/>
  <c r="E389" i="8"/>
  <c r="E385" i="8"/>
  <c r="E398" i="8"/>
  <c r="E210" i="8"/>
  <c r="E92" i="8"/>
  <c r="C613" i="8"/>
  <c r="C609" i="8"/>
  <c r="C527" i="8"/>
  <c r="C523" i="8"/>
  <c r="C519" i="8"/>
  <c r="C489" i="8"/>
  <c r="C466" i="8"/>
  <c r="C463" i="8"/>
  <c r="C401" i="8"/>
  <c r="C210" i="8"/>
  <c r="A554" i="8"/>
  <c r="A487" i="8"/>
  <c r="A422" i="8"/>
  <c r="A338" i="8"/>
  <c r="J6" i="6"/>
  <c r="A458" i="3"/>
  <c r="A628" i="3"/>
  <c r="A471" i="3"/>
  <c r="AQ513" i="3"/>
  <c r="BO203" i="3"/>
  <c r="BO343" i="3"/>
  <c r="AQ90" i="3"/>
  <c r="S235" i="3"/>
  <c r="BO342" i="3"/>
  <c r="AQ299" i="3"/>
  <c r="BO451" i="3"/>
  <c r="AQ255" i="3"/>
  <c r="BO243" i="3"/>
  <c r="S260" i="3"/>
  <c r="BO25" i="3"/>
  <c r="BO599" i="3"/>
  <c r="BO367" i="3"/>
  <c r="AA606" i="3"/>
  <c r="AI110" i="3"/>
  <c r="AI222" i="3"/>
  <c r="AI513" i="3"/>
  <c r="AI470" i="3"/>
  <c r="AA409" i="3"/>
  <c r="AI555" i="3"/>
  <c r="AY424" i="3"/>
  <c r="BO100" i="3"/>
  <c r="BO518" i="3"/>
  <c r="AY444" i="3"/>
  <c r="BO124" i="3"/>
  <c r="AQ211" i="3"/>
  <c r="BO211" i="3"/>
  <c r="AY219" i="3"/>
  <c r="AY115" i="3"/>
  <c r="AY621" i="3"/>
  <c r="BO36" i="3"/>
  <c r="BO364" i="3"/>
  <c r="BO514" i="3"/>
  <c r="BO240" i="3"/>
  <c r="BO281" i="3"/>
  <c r="BO222" i="3"/>
  <c r="BO578" i="3"/>
  <c r="AQ593" i="3"/>
  <c r="BO431" i="3"/>
  <c r="BO191" i="3"/>
  <c r="A189" i="8"/>
  <c r="A539" i="8"/>
  <c r="A535" i="8"/>
  <c r="A529" i="8"/>
  <c r="A471" i="8"/>
  <c r="A145" i="8"/>
  <c r="A521" i="8"/>
  <c r="A159" i="8"/>
  <c r="A49" i="8"/>
  <c r="W126" i="3"/>
  <c r="D126" i="3"/>
  <c r="A126" i="3"/>
  <c r="BC436" i="3"/>
  <c r="H436" i="3"/>
  <c r="BC410" i="3"/>
  <c r="H410" i="3"/>
  <c r="BC460" i="3"/>
  <c r="H460" i="3"/>
  <c r="BC281" i="3"/>
  <c r="H281" i="3"/>
  <c r="BC233" i="3"/>
  <c r="H233" i="3"/>
  <c r="BC117" i="3"/>
  <c r="H117" i="3"/>
  <c r="BC162" i="3"/>
  <c r="H162" i="3"/>
  <c r="BC496" i="3"/>
  <c r="H496" i="3"/>
  <c r="BC280" i="3"/>
  <c r="H280" i="3"/>
  <c r="BC320" i="3"/>
  <c r="H320" i="3"/>
  <c r="BC532" i="3"/>
  <c r="H532" i="3"/>
  <c r="BC71" i="3"/>
  <c r="H71" i="3"/>
  <c r="BC571" i="3"/>
  <c r="H571" i="3"/>
  <c r="BC564" i="3"/>
  <c r="H564" i="3"/>
  <c r="BC326" i="3"/>
  <c r="H326" i="3"/>
  <c r="BC660" i="3"/>
  <c r="H660" i="3"/>
  <c r="BC526" i="3"/>
  <c r="H526" i="3"/>
  <c r="BC655" i="3"/>
  <c r="H655" i="3"/>
  <c r="BC521" i="3"/>
  <c r="H521" i="3"/>
  <c r="BC137" i="3"/>
  <c r="H137" i="3"/>
  <c r="BC189" i="3"/>
  <c r="H189" i="3"/>
  <c r="BC620" i="3"/>
  <c r="H620" i="3"/>
  <c r="BC127" i="3"/>
  <c r="H127" i="3"/>
  <c r="BC530" i="3"/>
  <c r="H530" i="3"/>
  <c r="BC167" i="3"/>
  <c r="H167" i="3"/>
  <c r="BC638" i="3"/>
  <c r="H638" i="3"/>
  <c r="BC196" i="3"/>
  <c r="H196" i="3"/>
  <c r="BC524" i="3"/>
  <c r="H524" i="3"/>
  <c r="BC481" i="3"/>
  <c r="H481" i="3"/>
  <c r="BC172" i="3"/>
  <c r="H172" i="3"/>
  <c r="BC337" i="3"/>
  <c r="H337" i="3"/>
  <c r="BC110" i="3"/>
  <c r="H110" i="3"/>
  <c r="BC107" i="3"/>
  <c r="H107" i="3"/>
  <c r="BC124" i="3"/>
  <c r="H124" i="3"/>
  <c r="BC558" i="3"/>
  <c r="H558" i="3"/>
  <c r="BC46" i="3"/>
  <c r="H46" i="3"/>
  <c r="BC243" i="3"/>
  <c r="H243" i="3"/>
  <c r="BC593" i="3"/>
  <c r="H593" i="3"/>
  <c r="BC211" i="3"/>
  <c r="H211" i="3"/>
  <c r="BC199" i="3"/>
  <c r="H199" i="3"/>
  <c r="BC641" i="3"/>
  <c r="H641" i="3"/>
  <c r="BC455" i="3"/>
  <c r="H455" i="3"/>
  <c r="BC441" i="3"/>
  <c r="H441" i="3"/>
  <c r="BC551" i="3"/>
  <c r="H551" i="3"/>
  <c r="BC644" i="3"/>
  <c r="H644" i="3"/>
  <c r="BC409" i="3"/>
  <c r="H409" i="3"/>
  <c r="BC193" i="3"/>
  <c r="H193" i="3"/>
  <c r="BC387" i="3"/>
  <c r="H387" i="3"/>
  <c r="BC578" i="3"/>
  <c r="H578" i="3"/>
  <c r="BC264" i="3"/>
  <c r="H264" i="3"/>
  <c r="BC48" i="3"/>
  <c r="H48" i="3"/>
  <c r="BC230" i="3"/>
  <c r="H230" i="3"/>
  <c r="BC448" i="3"/>
  <c r="H448" i="3"/>
  <c r="BC604" i="3"/>
  <c r="H604" i="3"/>
  <c r="BC132" i="3"/>
  <c r="H132" i="3"/>
  <c r="BK596" i="3"/>
  <c r="I596" i="3"/>
  <c r="BK155" i="3"/>
  <c r="I155" i="3"/>
  <c r="BK340" i="3"/>
  <c r="I340" i="3"/>
  <c r="BK108" i="3"/>
  <c r="I108" i="3"/>
  <c r="BQ359" i="3"/>
  <c r="BQ93" i="3"/>
  <c r="BM435" i="3"/>
  <c r="BQ218" i="3"/>
  <c r="BQ437" i="3"/>
  <c r="BQ580" i="3"/>
  <c r="Q287" i="3"/>
  <c r="AO408" i="3"/>
  <c r="Q679" i="3"/>
  <c r="Q516" i="3"/>
  <c r="BQ501" i="3"/>
  <c r="Y624" i="3"/>
  <c r="BE17" i="3"/>
  <c r="BE87" i="3"/>
  <c r="BE92" i="3"/>
  <c r="BE150" i="3"/>
  <c r="BE152" i="3"/>
  <c r="BE226" i="3"/>
  <c r="BE227" i="3"/>
  <c r="BE239" i="3"/>
  <c r="BE246" i="3"/>
  <c r="BE266" i="3"/>
  <c r="BE320" i="3"/>
  <c r="BE321" i="3"/>
  <c r="BE360" i="3"/>
  <c r="BE363" i="3"/>
  <c r="BE415" i="3"/>
  <c r="BE431" i="3"/>
  <c r="BE450" i="3"/>
  <c r="BE562" i="3"/>
  <c r="BE581" i="3"/>
  <c r="BE588" i="3"/>
  <c r="BE593" i="3"/>
  <c r="BE609" i="3"/>
  <c r="BE619" i="3"/>
  <c r="BF558" i="3"/>
  <c r="BM98" i="3"/>
  <c r="BM487" i="3"/>
  <c r="BM45" i="3"/>
  <c r="BM406" i="3"/>
  <c r="BM392" i="3"/>
  <c r="Y335" i="3"/>
  <c r="AW162" i="3"/>
  <c r="AW9" i="3"/>
  <c r="Q69" i="3"/>
  <c r="Q546" i="3"/>
  <c r="AW446" i="3"/>
  <c r="BM652" i="3"/>
  <c r="BM538" i="3"/>
  <c r="Q538" i="3"/>
  <c r="BM533" i="3"/>
  <c r="BM102" i="3"/>
  <c r="Q338" i="3"/>
  <c r="AG245" i="3"/>
  <c r="AG120" i="3"/>
  <c r="AG595" i="3"/>
  <c r="BM470" i="3"/>
  <c r="AG612" i="3"/>
  <c r="Q264" i="3"/>
  <c r="BK677" i="3"/>
  <c r="I677" i="3"/>
  <c r="BK267" i="3"/>
  <c r="I267" i="3"/>
  <c r="BK271" i="3"/>
  <c r="I271" i="3"/>
  <c r="BK134" i="3"/>
  <c r="I134" i="3"/>
  <c r="BM567" i="3"/>
  <c r="BQ567" i="3"/>
  <c r="BQ58" i="3"/>
  <c r="Q205" i="3"/>
  <c r="BQ57" i="3"/>
  <c r="BQ596" i="3"/>
  <c r="Q294" i="3"/>
  <c r="AW37" i="3"/>
  <c r="BM114" i="3"/>
  <c r="Q114" i="3"/>
  <c r="BM304" i="3"/>
  <c r="Q16" i="3"/>
  <c r="Q51" i="3"/>
  <c r="Q70" i="3"/>
  <c r="Q79" i="3"/>
  <c r="Q88" i="3"/>
  <c r="Q99" i="3"/>
  <c r="Q105" i="3"/>
  <c r="Q110" i="3"/>
  <c r="Q133" i="3"/>
  <c r="Q138" i="3"/>
  <c r="Q140" i="3"/>
  <c r="Q157" i="3"/>
  <c r="Q159" i="3"/>
  <c r="Q168" i="3"/>
  <c r="Q178" i="3"/>
  <c r="Q182" i="3"/>
  <c r="Q184" i="3"/>
  <c r="Q209" i="3"/>
  <c r="Q219" i="3"/>
  <c r="Q224" i="3"/>
  <c r="Q261" i="3"/>
  <c r="Q270" i="3"/>
  <c r="Q276" i="3"/>
  <c r="Q300" i="3"/>
  <c r="Q314" i="3"/>
  <c r="Q318" i="3"/>
  <c r="Q337" i="3"/>
  <c r="Q342" i="3"/>
  <c r="Q365" i="3"/>
  <c r="Q368" i="3"/>
  <c r="Q371" i="3"/>
  <c r="Q382" i="3"/>
  <c r="Q393" i="3"/>
  <c r="Q440" i="3"/>
  <c r="Q442" i="3"/>
  <c r="Q443" i="3"/>
  <c r="Q447" i="3"/>
  <c r="Q459" i="3"/>
  <c r="Q478" i="3"/>
  <c r="Q490" i="3"/>
  <c r="Q491" i="3"/>
  <c r="Q494" i="3"/>
  <c r="Q524" i="3"/>
  <c r="Q559" i="3"/>
  <c r="Q568" i="3"/>
  <c r="Q577" i="3"/>
  <c r="Q582" i="3"/>
  <c r="R225" i="3"/>
  <c r="BM283" i="3"/>
  <c r="BM21" i="3"/>
  <c r="BM65" i="3"/>
  <c r="BM68" i="3"/>
  <c r="BM80" i="3"/>
  <c r="BM97" i="3"/>
  <c r="BM115" i="3"/>
  <c r="BM154" i="3"/>
  <c r="BM166" i="3"/>
  <c r="BM198" i="3"/>
  <c r="BM207" i="3"/>
  <c r="BM225" i="3"/>
  <c r="BM247" i="3"/>
  <c r="BM259" i="3"/>
  <c r="BM271" i="3"/>
  <c r="BM289" i="3"/>
  <c r="BM291" i="3"/>
  <c r="BM388" i="3"/>
  <c r="BM403" i="3"/>
  <c r="BM417" i="3"/>
  <c r="BM424" i="3"/>
  <c r="BM465" i="3"/>
  <c r="BM472" i="3"/>
  <c r="BM483" i="3"/>
  <c r="BM548" i="3"/>
  <c r="BM558" i="3"/>
  <c r="BM579" i="3"/>
  <c r="BM623" i="3"/>
  <c r="BN518" i="3"/>
  <c r="AG62" i="3"/>
  <c r="Y395" i="3"/>
  <c r="AG540" i="3"/>
  <c r="AG307" i="3"/>
  <c r="BK42" i="3"/>
  <c r="I42" i="3"/>
  <c r="AW655" i="3"/>
  <c r="AW129" i="3"/>
  <c r="BK394" i="3"/>
  <c r="I394" i="3"/>
  <c r="BK143" i="3"/>
  <c r="I143" i="3"/>
  <c r="BK229" i="3"/>
  <c r="I229" i="3"/>
  <c r="BK375" i="3"/>
  <c r="I375" i="3"/>
  <c r="BK16" i="3"/>
  <c r="I16" i="3"/>
  <c r="BK370" i="3"/>
  <c r="I370" i="3"/>
  <c r="BK146" i="3"/>
  <c r="I146" i="3"/>
  <c r="BK342" i="3"/>
  <c r="I342" i="3"/>
  <c r="BK493" i="3"/>
  <c r="I493" i="3"/>
  <c r="BK621" i="3"/>
  <c r="I621" i="3"/>
  <c r="BK45" i="3"/>
  <c r="I45" i="3"/>
  <c r="BK502" i="3"/>
  <c r="I502" i="3"/>
  <c r="BK539" i="3"/>
  <c r="I539" i="3"/>
  <c r="BK111" i="3"/>
  <c r="I111" i="3"/>
  <c r="BK567" i="3"/>
  <c r="I567" i="3"/>
  <c r="BQ398" i="3"/>
  <c r="BQ262" i="3"/>
  <c r="BQ584" i="3"/>
  <c r="AG77" i="3"/>
  <c r="BQ455" i="3"/>
  <c r="BK24" i="3"/>
  <c r="I24" i="3"/>
  <c r="BK569" i="3"/>
  <c r="I569" i="3"/>
  <c r="BQ256" i="3"/>
  <c r="AW235" i="3"/>
  <c r="AW340" i="3"/>
  <c r="Y165" i="3"/>
  <c r="Q658" i="3"/>
  <c r="AG473" i="3"/>
  <c r="AU663" i="3"/>
  <c r="G663" i="3"/>
  <c r="BK475" i="3"/>
  <c r="I475" i="3"/>
  <c r="BK136" i="3"/>
  <c r="I136" i="3"/>
  <c r="BK167" i="3"/>
  <c r="I167" i="3"/>
  <c r="BK27" i="3"/>
  <c r="I27" i="3"/>
  <c r="BK11" i="3"/>
  <c r="I11" i="3"/>
  <c r="BQ216" i="3"/>
  <c r="BQ383" i="3"/>
  <c r="BQ228" i="3"/>
  <c r="BQ121" i="3"/>
  <c r="BQ259" i="3"/>
  <c r="AG26" i="3"/>
  <c r="BQ570" i="3"/>
  <c r="AO523" i="3"/>
  <c r="R238" i="3"/>
  <c r="AO333" i="3"/>
  <c r="BJ7" i="3"/>
  <c r="Q644" i="3"/>
  <c r="Y641" i="3"/>
  <c r="Y549" i="3"/>
  <c r="AW539" i="3"/>
  <c r="AW82" i="3"/>
  <c r="BQ388" i="3"/>
  <c r="BQ180" i="3"/>
  <c r="Y394" i="3"/>
  <c r="Y71" i="3"/>
  <c r="Y132" i="3"/>
  <c r="Y193" i="3"/>
  <c r="Y290" i="3"/>
  <c r="Y302" i="3"/>
  <c r="Y362" i="3"/>
  <c r="Y386" i="3"/>
  <c r="Y410" i="3"/>
  <c r="Y441" i="3"/>
  <c r="Y449" i="3"/>
  <c r="Y525" i="3"/>
  <c r="Y532" i="3"/>
  <c r="Y545" i="3"/>
  <c r="Z125" i="3"/>
  <c r="AW31" i="3"/>
  <c r="AW72" i="3"/>
  <c r="AW217" i="3"/>
  <c r="AW267" i="3"/>
  <c r="AW474" i="3"/>
  <c r="AW578" i="3"/>
  <c r="AX121" i="3"/>
  <c r="AO657" i="3"/>
  <c r="AO127" i="3"/>
  <c r="AO143" i="3"/>
  <c r="AO190" i="3"/>
  <c r="AO237" i="3"/>
  <c r="AO272" i="3"/>
  <c r="AO306" i="3"/>
  <c r="AO416" i="3"/>
  <c r="AO497" i="3"/>
  <c r="AO510" i="3"/>
  <c r="AO530" i="3"/>
  <c r="AO531" i="3"/>
  <c r="AO563" i="3"/>
  <c r="AO615" i="3"/>
  <c r="AO629" i="3"/>
  <c r="AP525" i="3"/>
  <c r="BQ323" i="3"/>
  <c r="BE647" i="3"/>
  <c r="Q640" i="3"/>
  <c r="AH211" i="3"/>
  <c r="BQ551" i="3"/>
  <c r="BQ603" i="3"/>
  <c r="BQ160" i="3"/>
  <c r="BE677" i="3"/>
  <c r="AX221" i="3"/>
  <c r="BN583" i="3"/>
  <c r="R627" i="3"/>
  <c r="Q675" i="3"/>
  <c r="BN285" i="3"/>
  <c r="AX605" i="3"/>
  <c r="Z305" i="3"/>
  <c r="BF240" i="3"/>
  <c r="BQ89" i="3"/>
  <c r="Y669" i="3"/>
  <c r="BQ122" i="3"/>
  <c r="BE639" i="3"/>
  <c r="AX172" i="3"/>
  <c r="AX173" i="3"/>
  <c r="AX61" i="3"/>
  <c r="AX421" i="3"/>
  <c r="AH151" i="3"/>
  <c r="R425" i="3"/>
  <c r="AH380" i="3"/>
  <c r="Z213" i="3"/>
  <c r="Z574" i="3"/>
  <c r="AH511" i="3"/>
  <c r="AH611" i="3"/>
  <c r="BF281" i="3"/>
  <c r="AH517" i="3"/>
  <c r="BN345" i="3"/>
  <c r="R183" i="3"/>
  <c r="BF56" i="3"/>
  <c r="Z571" i="3"/>
  <c r="Z76" i="3"/>
  <c r="AP32" i="3"/>
  <c r="Z134" i="3"/>
  <c r="R591" i="3"/>
  <c r="A25" i="8"/>
  <c r="A198" i="8"/>
  <c r="A497" i="8"/>
  <c r="A344" i="8"/>
  <c r="A272" i="8"/>
  <c r="A320" i="8"/>
  <c r="A533" i="8"/>
  <c r="A131" i="8"/>
  <c r="A185" i="8"/>
  <c r="A438" i="8"/>
  <c r="A475" i="8"/>
  <c r="A563" i="8"/>
  <c r="A551" i="8"/>
  <c r="A177" i="8"/>
  <c r="A503" i="8"/>
  <c r="A511" i="8"/>
  <c r="A602" i="8"/>
  <c r="A93" i="8"/>
  <c r="A197" i="8"/>
  <c r="A505" i="8"/>
  <c r="A579" i="8"/>
  <c r="A603" i="8"/>
  <c r="A167" i="8"/>
  <c r="A448" i="8"/>
  <c r="A296" i="8"/>
  <c r="A444" i="8"/>
  <c r="A157" i="8"/>
  <c r="A137" i="8"/>
  <c r="A216" i="8"/>
  <c r="A288" i="8"/>
  <c r="A287" i="8"/>
  <c r="A571" i="8"/>
  <c r="A284" i="8"/>
  <c r="A346" i="8"/>
  <c r="A500" i="8"/>
  <c r="A32" i="8"/>
  <c r="A68" i="8"/>
  <c r="A368" i="8"/>
  <c r="A349" i="8"/>
  <c r="A555" i="8"/>
  <c r="A29" i="8"/>
  <c r="A7" i="8"/>
  <c r="A169" i="8"/>
  <c r="A239" i="8"/>
  <c r="A467" i="8"/>
  <c r="A601" i="8"/>
  <c r="A13" i="8"/>
  <c r="A260" i="8"/>
  <c r="A276" i="8"/>
  <c r="A258" i="8"/>
  <c r="A378" i="8"/>
  <c r="A318" i="8"/>
  <c r="A513" i="8"/>
  <c r="A586" i="8"/>
  <c r="A564" i="8"/>
  <c r="A42" i="8"/>
  <c r="A41" i="8"/>
  <c r="A155" i="8"/>
  <c r="A263" i="8"/>
  <c r="A393" i="8"/>
  <c r="A527" i="8"/>
  <c r="A658" i="8"/>
  <c r="A234" i="8"/>
  <c r="A255" i="8"/>
  <c r="A314" i="8"/>
  <c r="A330" i="8"/>
  <c r="A379" i="8"/>
  <c r="A36" i="8"/>
  <c r="A52" i="8"/>
  <c r="A608" i="8"/>
  <c r="A175" i="8"/>
  <c r="A313" i="8"/>
  <c r="A396" i="8"/>
  <c r="A369" i="8"/>
  <c r="A426" i="8"/>
  <c r="A522" i="8"/>
  <c r="A55" i="8"/>
  <c r="A79" i="8"/>
  <c r="A211" i="8"/>
  <c r="A84" i="8"/>
  <c r="A462" i="8"/>
  <c r="A614" i="8"/>
  <c r="A119" i="8"/>
  <c r="A135" i="8"/>
  <c r="A151" i="8"/>
  <c r="A183" i="8"/>
  <c r="A199" i="8"/>
  <c r="A143" i="8"/>
  <c r="A191" i="8"/>
  <c r="A418" i="8"/>
  <c r="A109" i="8"/>
  <c r="A141" i="8"/>
  <c r="A173" i="8"/>
  <c r="A238" i="8"/>
  <c r="A256" i="8"/>
  <c r="A264" i="8"/>
  <c r="A280" i="8"/>
  <c r="A434" i="8"/>
  <c r="A517" i="8"/>
  <c r="A31" i="8"/>
  <c r="A123" i="8"/>
  <c r="A637" i="8"/>
  <c r="A537" i="8"/>
  <c r="A81" i="8"/>
  <c r="A133" i="8"/>
  <c r="A326" i="8"/>
  <c r="A395" i="8"/>
  <c r="A374" i="8"/>
  <c r="A420" i="8"/>
  <c r="A575" i="8"/>
  <c r="A584" i="8"/>
  <c r="A193" i="8"/>
  <c r="A282" i="8"/>
  <c r="A163" i="8"/>
  <c r="A578" i="8"/>
  <c r="A627" i="8"/>
  <c r="A515" i="8"/>
  <c r="A332" i="8"/>
  <c r="A354" i="8"/>
  <c r="A461" i="8"/>
  <c r="A588" i="8"/>
  <c r="A615" i="8"/>
  <c r="A37" i="8"/>
  <c r="A196" i="8"/>
  <c r="A125" i="8"/>
  <c r="A465" i="8"/>
  <c r="A45" i="8"/>
  <c r="A645" i="8"/>
  <c r="A33" i="8"/>
  <c r="A304" i="8"/>
  <c r="A342" i="8"/>
  <c r="A358" i="8"/>
  <c r="A437" i="8"/>
  <c r="A491" i="8"/>
  <c r="A412" i="8"/>
  <c r="A525" i="8"/>
  <c r="A609" i="8"/>
  <c r="A117" i="8"/>
  <c r="A149" i="8"/>
  <c r="A181" i="8"/>
  <c r="A240" i="8"/>
  <c r="A248" i="8"/>
  <c r="A298" i="8"/>
  <c r="A322" i="8"/>
  <c r="A665" i="8"/>
  <c r="A22" i="8"/>
  <c r="A201" i="8"/>
  <c r="A414" i="8"/>
  <c r="A9" i="8"/>
  <c r="A250" i="8"/>
  <c r="A290" i="8"/>
  <c r="A230" i="8"/>
  <c r="A266" i="8"/>
  <c r="A469" i="8"/>
  <c r="A15" i="8"/>
  <c r="A99" i="8"/>
  <c r="A115" i="8"/>
  <c r="A592" i="8"/>
  <c r="A203" i="8"/>
  <c r="A221" i="8"/>
  <c r="A215" i="8"/>
  <c r="A88" i="8"/>
  <c r="A26" i="8"/>
  <c r="A58" i="8"/>
  <c r="A484" i="8"/>
  <c r="A107" i="8"/>
  <c r="A247" i="8"/>
  <c r="A65" i="8"/>
  <c r="A340" i="8"/>
  <c r="A495" i="8"/>
  <c r="A498" i="8"/>
  <c r="A46" i="8"/>
  <c r="A73" i="8"/>
  <c r="A110" i="8"/>
  <c r="A62" i="8"/>
  <c r="A127" i="8"/>
  <c r="A489" i="8"/>
  <c r="A71" i="8"/>
  <c r="A204" i="8"/>
  <c r="A278" i="8"/>
  <c r="A324" i="8"/>
  <c r="A351" i="8"/>
  <c r="A376" i="8"/>
  <c r="A388" i="8"/>
  <c r="A435" i="8"/>
  <c r="A455" i="8"/>
  <c r="A237" i="8"/>
  <c r="A595" i="8"/>
  <c r="A436" i="8"/>
  <c r="A452" i="8"/>
  <c r="A482" i="8"/>
  <c r="A610" i="8"/>
  <c r="A147" i="8"/>
  <c r="A179" i="8"/>
  <c r="A384" i="8"/>
  <c r="A210" i="8"/>
  <c r="A477" i="8"/>
  <c r="A617" i="8"/>
  <c r="A670" i="8"/>
  <c r="A98" i="8"/>
  <c r="A130" i="8"/>
  <c r="A560" i="8"/>
  <c r="A643" i="8"/>
  <c r="A394" i="8"/>
  <c r="A652" i="8"/>
  <c r="A519" i="8"/>
  <c r="A105" i="8"/>
  <c r="A398" i="8"/>
  <c r="A365" i="8"/>
  <c r="A381" i="8"/>
  <c r="A57" i="8"/>
  <c r="A283" i="8"/>
  <c r="A492" i="8"/>
  <c r="A542" i="8"/>
  <c r="A345" i="8"/>
  <c r="A520" i="8"/>
  <c r="A540" i="8"/>
  <c r="A562" i="8"/>
  <c r="A20" i="8"/>
  <c r="A121" i="8"/>
  <c r="A543" i="8"/>
  <c r="A647" i="8"/>
  <c r="A353" i="8"/>
  <c r="A69" i="8"/>
  <c r="A190" i="8"/>
  <c r="A35" i="8"/>
  <c r="A96" i="8"/>
  <c r="A100" i="8"/>
  <c r="A104" i="8"/>
  <c r="A112" i="8"/>
  <c r="A120" i="8"/>
  <c r="A128" i="8"/>
  <c r="A140" i="8"/>
  <c r="A144" i="8"/>
  <c r="A148" i="8"/>
  <c r="A152" i="8"/>
  <c r="A156" i="8"/>
  <c r="A176" i="8"/>
  <c r="A184" i="8"/>
  <c r="A192" i="8"/>
  <c r="A218" i="8"/>
  <c r="A101" i="8"/>
  <c r="A232" i="8"/>
  <c r="A310" i="8"/>
  <c r="A576" i="8"/>
  <c r="A600" i="8"/>
  <c r="A50" i="8"/>
  <c r="A66" i="8"/>
  <c r="A82" i="8"/>
  <c r="A404" i="8"/>
  <c r="A410" i="8"/>
  <c r="A442" i="8"/>
  <c r="A493" i="8"/>
  <c r="A624" i="8"/>
  <c r="A21" i="8"/>
  <c r="A53" i="8"/>
  <c r="A85" i="8"/>
  <c r="A187" i="8"/>
  <c r="A113" i="8"/>
  <c r="A274" i="8"/>
  <c r="A301" i="8"/>
  <c r="A317" i="8"/>
  <c r="A319" i="8"/>
  <c r="A335" i="8"/>
  <c r="A328" i="8"/>
  <c r="A350" i="8"/>
  <c r="A366" i="8"/>
  <c r="A389" i="8"/>
  <c r="A352" i="8"/>
  <c r="A501" i="8"/>
  <c r="A622" i="8"/>
  <c r="A630" i="8"/>
  <c r="A16" i="8"/>
  <c r="A103" i="8"/>
  <c r="A385" i="8"/>
  <c r="A558" i="8"/>
  <c r="A63" i="8"/>
  <c r="A51" i="8"/>
  <c r="A17" i="8"/>
  <c r="A75" i="8"/>
  <c r="A122" i="8"/>
  <c r="A186" i="8"/>
  <c r="A94" i="8"/>
  <c r="A226" i="8"/>
  <c r="A254" i="8"/>
  <c r="A270" i="8"/>
  <c r="A286" i="8"/>
  <c r="A362" i="8"/>
  <c r="A380" i="8"/>
  <c r="A530" i="8"/>
  <c r="A545" i="8"/>
  <c r="A523" i="8"/>
  <c r="A142" i="8"/>
  <c r="A252" i="8"/>
  <c r="A391" i="8"/>
  <c r="A43" i="8"/>
  <c r="A67" i="8"/>
  <c r="A114" i="8"/>
  <c r="A178" i="8"/>
  <c r="A206" i="8"/>
  <c r="A244" i="8"/>
  <c r="A312" i="8"/>
  <c r="A397" i="8"/>
  <c r="A419" i="8"/>
  <c r="A509" i="8"/>
  <c r="A604" i="8"/>
  <c r="A581" i="8"/>
  <c r="A607" i="8"/>
  <c r="A613" i="8"/>
  <c r="A38" i="8"/>
  <c r="A54" i="8"/>
  <c r="A70" i="8"/>
  <c r="A86" i="8"/>
  <c r="A408" i="8"/>
  <c r="A468" i="8"/>
  <c r="A430" i="8"/>
  <c r="A446" i="8"/>
  <c r="A628" i="8"/>
  <c r="A257" i="8"/>
  <c r="A289" i="8"/>
  <c r="A348" i="8"/>
  <c r="A363" i="8"/>
  <c r="A382" i="8"/>
  <c r="A424" i="8"/>
  <c r="A485" i="8"/>
  <c r="A506" i="8"/>
  <c r="A95" i="8"/>
  <c r="A64" i="8"/>
  <c r="A23" i="8"/>
  <c r="A83" i="8"/>
  <c r="A194" i="8"/>
  <c r="A222" i="8"/>
  <c r="A243" i="8"/>
  <c r="A375" i="8"/>
  <c r="A405" i="8"/>
  <c r="A440" i="8"/>
  <c r="A507" i="8"/>
  <c r="A556" i="8"/>
  <c r="A599" i="8"/>
  <c r="A629" i="8"/>
  <c r="A625" i="8"/>
  <c r="A623" i="8"/>
  <c r="A92" i="8"/>
  <c r="A19" i="8"/>
  <c r="A306" i="8"/>
  <c r="A411" i="8"/>
  <c r="A371" i="8"/>
  <c r="A387" i="8"/>
  <c r="A40" i="8"/>
  <c r="A56" i="8"/>
  <c r="A76" i="8"/>
  <c r="A74" i="8"/>
  <c r="A90" i="8"/>
  <c r="A207" i="8"/>
  <c r="A401" i="8"/>
  <c r="A463" i="8"/>
  <c r="A39" i="8"/>
  <c r="A102" i="8"/>
  <c r="A129" i="8"/>
  <c r="A316" i="8"/>
  <c r="A299" i="8"/>
  <c r="A370" i="8"/>
  <c r="A400" i="8"/>
  <c r="A409" i="8"/>
  <c r="A479" i="8"/>
  <c r="A508" i="8"/>
  <c r="A361" i="8"/>
  <c r="A377" i="8"/>
  <c r="A532" i="8"/>
  <c r="A566" i="8"/>
  <c r="A582" i="8"/>
  <c r="A47" i="8"/>
  <c r="A89" i="8"/>
  <c r="A195" i="8"/>
  <c r="A242" i="8"/>
  <c r="A246" i="8"/>
  <c r="A300" i="8"/>
  <c r="A297" i="8"/>
  <c r="A339" i="8"/>
  <c r="A386" i="8"/>
  <c r="A399" i="8"/>
  <c r="A417" i="8"/>
  <c r="A597" i="8"/>
  <c r="A619" i="8"/>
  <c r="A59" i="8"/>
  <c r="A146" i="8"/>
  <c r="A331" i="8"/>
  <c r="A567" i="8"/>
  <c r="A596" i="8"/>
  <c r="A28" i="8"/>
  <c r="A44" i="8"/>
  <c r="A60" i="8"/>
  <c r="A80" i="8"/>
  <c r="A78" i="8"/>
  <c r="A390" i="8"/>
  <c r="A406" i="8"/>
  <c r="A27" i="8"/>
  <c r="A12" i="8"/>
  <c r="A559" i="8"/>
  <c r="A598" i="8"/>
  <c r="A552" i="8"/>
  <c r="A87" i="8"/>
  <c r="A11" i="8"/>
  <c r="A106" i="8"/>
  <c r="A268" i="8"/>
  <c r="A224" i="8"/>
  <c r="A213" i="8"/>
  <c r="A261" i="8"/>
  <c r="A277" i="8"/>
  <c r="A392" i="8"/>
  <c r="A403" i="8"/>
  <c r="A367" i="8"/>
  <c r="A383" i="8"/>
  <c r="A473" i="8"/>
  <c r="A605" i="8"/>
  <c r="A611" i="8"/>
  <c r="A626" i="8"/>
  <c r="A632" i="8"/>
  <c r="C616" i="8"/>
  <c r="F585" i="8"/>
  <c r="B580" i="8"/>
  <c r="C591" i="8"/>
  <c r="D488" i="8"/>
  <c r="B451" i="8"/>
  <c r="C321" i="8"/>
  <c r="G255" i="8"/>
  <c r="C200" i="8"/>
  <c r="E154" i="8"/>
  <c r="A154" i="8"/>
  <c r="D14" i="8"/>
  <c r="F512" i="8"/>
  <c r="F486" i="8"/>
  <c r="D466" i="8"/>
  <c r="C433" i="8"/>
  <c r="E325" i="8"/>
  <c r="D291" i="8"/>
  <c r="C217" i="8"/>
  <c r="A217" i="8"/>
  <c r="B180" i="8"/>
  <c r="A180" i="8"/>
  <c r="E134" i="8"/>
  <c r="C18" i="8"/>
  <c r="D534" i="8"/>
  <c r="C504" i="8"/>
  <c r="E464" i="8"/>
  <c r="E441" i="8"/>
  <c r="E421" i="8"/>
  <c r="H312" i="8"/>
  <c r="E275" i="8"/>
  <c r="C265" i="8"/>
  <c r="G229" i="8"/>
  <c r="F188" i="8"/>
  <c r="G170" i="8"/>
  <c r="C168" i="8"/>
  <c r="H154" i="8"/>
  <c r="E150" i="8"/>
  <c r="E138" i="8"/>
  <c r="C34" i="8"/>
  <c r="A34" i="8"/>
  <c r="G570" i="8"/>
  <c r="G550" i="8"/>
  <c r="C544" i="8"/>
  <c r="A544" i="8"/>
  <c r="G536" i="8"/>
  <c r="G526" i="8"/>
  <c r="G516" i="8"/>
  <c r="BN329" i="3"/>
  <c r="BF164" i="3"/>
  <c r="R610" i="3"/>
  <c r="R618" i="3"/>
  <c r="BN389" i="3"/>
  <c r="R369" i="3"/>
  <c r="BF405" i="3"/>
  <c r="AP11" i="3"/>
  <c r="R387" i="3"/>
  <c r="BF588" i="3"/>
  <c r="BG588" i="3"/>
  <c r="BF431" i="3"/>
  <c r="BG431" i="3"/>
  <c r="BS122" i="3"/>
  <c r="BT122" i="3"/>
  <c r="B122" i="3"/>
  <c r="A122" i="3"/>
  <c r="AP190" i="3"/>
  <c r="AQ190" i="3"/>
  <c r="Z669" i="3"/>
  <c r="AA669" i="3"/>
  <c r="Z290" i="3"/>
  <c r="AA290" i="3"/>
  <c r="BT89" i="3"/>
  <c r="B89" i="3"/>
  <c r="A89" i="3"/>
  <c r="BS89" i="3"/>
  <c r="Z441" i="3"/>
  <c r="AA441" i="3"/>
  <c r="Z362" i="3"/>
  <c r="AA362" i="3"/>
  <c r="R219" i="3"/>
  <c r="S219" i="3"/>
  <c r="BN68" i="3"/>
  <c r="BO68" i="3"/>
  <c r="R178" i="3"/>
  <c r="S178" i="3"/>
  <c r="R459" i="3"/>
  <c r="S459" i="3"/>
  <c r="AP237" i="3"/>
  <c r="AQ237" i="3"/>
  <c r="Z386" i="3"/>
  <c r="AA386" i="3"/>
  <c r="AP510" i="3"/>
  <c r="AQ510" i="3"/>
  <c r="BN166" i="3"/>
  <c r="BO166" i="3"/>
  <c r="AP272" i="3"/>
  <c r="AQ272" i="3"/>
  <c r="BF415" i="3"/>
  <c r="BG415" i="3"/>
  <c r="BF150" i="3"/>
  <c r="BG150" i="3"/>
  <c r="R582" i="3"/>
  <c r="S582" i="3"/>
  <c r="BN410" i="3"/>
  <c r="BN531" i="3"/>
  <c r="BN452" i="3"/>
  <c r="BN600" i="3"/>
  <c r="BF410" i="3"/>
  <c r="BF599" i="3"/>
  <c r="Z626" i="3"/>
  <c r="AP556" i="3"/>
  <c r="Z124" i="3"/>
  <c r="BF619" i="3"/>
  <c r="BG619" i="3"/>
  <c r="BG647" i="3"/>
  <c r="BF647" i="3"/>
  <c r="AP615" i="3"/>
  <c r="AQ615" i="3"/>
  <c r="Z394" i="3"/>
  <c r="AA394" i="3"/>
  <c r="R51" i="3"/>
  <c r="S51" i="3"/>
  <c r="BF593" i="3"/>
  <c r="BG593" i="3"/>
  <c r="BF461" i="3"/>
  <c r="R494" i="3"/>
  <c r="S494" i="3"/>
  <c r="AP333" i="3"/>
  <c r="AQ333" i="3"/>
  <c r="BN485" i="3"/>
  <c r="R148" i="3"/>
  <c r="BN432" i="3"/>
  <c r="AP523" i="3"/>
  <c r="AQ523" i="3"/>
  <c r="BN481" i="3"/>
  <c r="R318" i="3"/>
  <c r="S318" i="3"/>
  <c r="R354" i="3"/>
  <c r="R146" i="3"/>
  <c r="BF609" i="3"/>
  <c r="BG609" i="3"/>
  <c r="AH26" i="3"/>
  <c r="AI26" i="3"/>
  <c r="BN315" i="3"/>
  <c r="BN475" i="3"/>
  <c r="R78" i="3"/>
  <c r="BS259" i="3"/>
  <c r="BT259" i="3"/>
  <c r="B259" i="3"/>
  <c r="A259" i="3"/>
  <c r="BS228" i="3"/>
  <c r="BT228" i="3"/>
  <c r="B228" i="3"/>
  <c r="A228" i="3"/>
  <c r="R67" i="3"/>
  <c r="BN172" i="3"/>
  <c r="BN510" i="3"/>
  <c r="BN290" i="3"/>
  <c r="BN466" i="3"/>
  <c r="BN447" i="3"/>
  <c r="BN312" i="3"/>
  <c r="BN135" i="3"/>
  <c r="BN176" i="3"/>
  <c r="BF465" i="3"/>
  <c r="BF449" i="3"/>
  <c r="BF77" i="3"/>
  <c r="BF453" i="3"/>
  <c r="BF370" i="3"/>
  <c r="BF33" i="3"/>
  <c r="BF425" i="3"/>
  <c r="BF489" i="3"/>
  <c r="BF15" i="3"/>
  <c r="BF398" i="3"/>
  <c r="AX331" i="3"/>
  <c r="AX369" i="3"/>
  <c r="AX87" i="3"/>
  <c r="AX407" i="3"/>
  <c r="AX613" i="3"/>
  <c r="AX245" i="3"/>
  <c r="AX447" i="3"/>
  <c r="AX123" i="3"/>
  <c r="AX140" i="3"/>
  <c r="AX149" i="3"/>
  <c r="AX554" i="3"/>
  <c r="AP591" i="3"/>
  <c r="AP401" i="3"/>
  <c r="AP627" i="3"/>
  <c r="AP465" i="3"/>
  <c r="AP340" i="3"/>
  <c r="AP263" i="3"/>
  <c r="AP103" i="3"/>
  <c r="AP453" i="3"/>
  <c r="AP444" i="3"/>
  <c r="AP422" i="3"/>
  <c r="AP586" i="3"/>
  <c r="AP55" i="3"/>
  <c r="AP345" i="3"/>
  <c r="AP20" i="3"/>
  <c r="AH400" i="3"/>
  <c r="AH172" i="3"/>
  <c r="AH603" i="3"/>
  <c r="AH431" i="3"/>
  <c r="S658" i="3"/>
  <c r="R658" i="3"/>
  <c r="R365" i="3"/>
  <c r="S365" i="3"/>
  <c r="R70" i="3"/>
  <c r="S70" i="3"/>
  <c r="BF507" i="3"/>
  <c r="AX235" i="3"/>
  <c r="AY235" i="3"/>
  <c r="R368" i="3"/>
  <c r="S368" i="3"/>
  <c r="BN94" i="3"/>
  <c r="R442" i="3"/>
  <c r="S442" i="3"/>
  <c r="BN206" i="3"/>
  <c r="R157" i="3"/>
  <c r="S157" i="3"/>
  <c r="BF454" i="3"/>
  <c r="BF500" i="3"/>
  <c r="R314" i="3"/>
  <c r="S314" i="3"/>
  <c r="BT262" i="3"/>
  <c r="B262" i="3"/>
  <c r="A262" i="3"/>
  <c r="BS262" i="3"/>
  <c r="BF321" i="3"/>
  <c r="BG321" i="3"/>
  <c r="BN84" i="3"/>
  <c r="BN190" i="3"/>
  <c r="BN236" i="3"/>
  <c r="BN173" i="3"/>
  <c r="BN383" i="3"/>
  <c r="BF199" i="3"/>
  <c r="BF576" i="3"/>
  <c r="BF448" i="3"/>
  <c r="BF406" i="3"/>
  <c r="BF159" i="3"/>
  <c r="BF312" i="3"/>
  <c r="BF42" i="3"/>
  <c r="BF247" i="3"/>
  <c r="BF121" i="3"/>
  <c r="AX100" i="3"/>
  <c r="AX512" i="3"/>
  <c r="AX339" i="3"/>
  <c r="AX443" i="3"/>
  <c r="AX540" i="3"/>
  <c r="AX384" i="3"/>
  <c r="AX51" i="3"/>
  <c r="AX317" i="3"/>
  <c r="AX163" i="3"/>
  <c r="AX584" i="3"/>
  <c r="AP471" i="3"/>
  <c r="AP482" i="3"/>
  <c r="AP592" i="3"/>
  <c r="AP146" i="3"/>
  <c r="AP245" i="3"/>
  <c r="AP34" i="3"/>
  <c r="AP159" i="3"/>
  <c r="AP357" i="3"/>
  <c r="AP125" i="3"/>
  <c r="AP247" i="3"/>
  <c r="AP600" i="3"/>
  <c r="BF131" i="3"/>
  <c r="R317" i="3"/>
  <c r="AX40" i="3"/>
  <c r="BF92" i="3"/>
  <c r="BG92" i="3"/>
  <c r="BF87" i="3"/>
  <c r="BG87" i="3"/>
  <c r="AH307" i="3"/>
  <c r="AI307" i="3"/>
  <c r="R555" i="3"/>
  <c r="AX527" i="3"/>
  <c r="R505" i="3"/>
  <c r="AX390" i="3"/>
  <c r="AP85" i="3"/>
  <c r="AX37" i="3"/>
  <c r="AY37" i="3"/>
  <c r="BS58" i="3"/>
  <c r="BT58" i="3"/>
  <c r="B58" i="3"/>
  <c r="A58" i="3"/>
  <c r="BN603" i="3"/>
  <c r="BN630" i="3"/>
  <c r="BN13" i="3"/>
  <c r="BN539" i="3"/>
  <c r="BN163" i="3"/>
  <c r="BN228" i="3"/>
  <c r="BF100" i="3"/>
  <c r="BF339" i="3"/>
  <c r="BF132" i="3"/>
  <c r="BF285" i="3"/>
  <c r="BF111" i="3"/>
  <c r="BF422" i="3"/>
  <c r="BF118" i="3"/>
  <c r="BF43" i="3"/>
  <c r="AX27" i="3"/>
  <c r="AX563" i="3"/>
  <c r="AX296" i="3"/>
  <c r="AX393" i="3"/>
  <c r="AX232" i="3"/>
  <c r="AX25" i="3"/>
  <c r="AX197" i="3"/>
  <c r="AX194" i="3"/>
  <c r="AX464" i="3"/>
  <c r="AX287" i="3"/>
  <c r="AX256" i="3"/>
  <c r="AP451" i="3"/>
  <c r="AP229" i="3"/>
  <c r="AP350" i="3"/>
  <c r="AP518" i="3"/>
  <c r="AP339" i="3"/>
  <c r="AP394" i="3"/>
  <c r="AP605" i="3"/>
  <c r="AP41" i="3"/>
  <c r="AP197" i="3"/>
  <c r="AP79" i="3"/>
  <c r="AP284" i="3"/>
  <c r="AP317" i="3"/>
  <c r="AP489" i="3"/>
  <c r="AP163" i="3"/>
  <c r="AP29" i="3"/>
  <c r="AH591" i="3"/>
  <c r="AH512" i="3"/>
  <c r="AH299" i="3"/>
  <c r="AH518" i="3"/>
  <c r="BN102" i="3"/>
  <c r="BO102" i="3"/>
  <c r="BN509" i="3"/>
  <c r="R538" i="3"/>
  <c r="S538" i="3"/>
  <c r="R546" i="3"/>
  <c r="S546" i="3"/>
  <c r="AX9" i="3"/>
  <c r="AY9" i="3"/>
  <c r="AH418" i="3"/>
  <c r="Z624" i="3"/>
  <c r="AA624" i="3"/>
  <c r="BT437" i="3"/>
  <c r="B437" i="3"/>
  <c r="A437" i="3"/>
  <c r="BS437" i="3"/>
  <c r="BN435" i="3"/>
  <c r="BO435" i="3"/>
  <c r="BS359" i="3"/>
  <c r="BT359" i="3"/>
  <c r="B359" i="3"/>
  <c r="A359" i="3"/>
  <c r="BN512" i="3"/>
  <c r="BN413" i="3"/>
  <c r="BN530" i="3"/>
  <c r="BN529" i="3"/>
  <c r="BN520" i="3"/>
  <c r="BF211" i="3"/>
  <c r="BF518" i="3"/>
  <c r="BF230" i="3"/>
  <c r="BF209" i="3"/>
  <c r="BF356" i="3"/>
  <c r="BF479" i="3"/>
  <c r="BF73" i="3"/>
  <c r="BF572" i="3"/>
  <c r="BF475" i="3"/>
  <c r="BF228" i="3"/>
  <c r="AX134" i="3"/>
  <c r="AX323" i="3"/>
  <c r="AX387" i="3"/>
  <c r="AX190" i="3"/>
  <c r="AX195" i="3"/>
  <c r="AX499" i="3"/>
  <c r="AX429" i="3"/>
  <c r="AX227" i="3"/>
  <c r="AX144" i="3"/>
  <c r="AX345" i="3"/>
  <c r="AX480" i="3"/>
  <c r="AP626" i="3"/>
  <c r="AP128" i="3"/>
  <c r="AP330" i="3"/>
  <c r="AP355" i="3"/>
  <c r="AP71" i="3"/>
  <c r="AP49" i="3"/>
  <c r="AP363" i="3"/>
  <c r="AP520" i="3"/>
  <c r="AP115" i="3"/>
  <c r="AP153" i="3"/>
  <c r="AP170" i="3"/>
  <c r="AP53" i="3"/>
  <c r="AP262" i="3"/>
  <c r="AH229" i="3"/>
  <c r="AH350" i="3"/>
  <c r="AH436" i="3"/>
  <c r="AH482" i="3"/>
  <c r="AP28" i="3"/>
  <c r="AH404" i="3"/>
  <c r="AH377" i="3"/>
  <c r="AH32" i="3"/>
  <c r="AH303" i="3"/>
  <c r="AH356" i="3"/>
  <c r="AH285" i="3"/>
  <c r="AH632" i="3"/>
  <c r="AH164" i="3"/>
  <c r="AH622" i="3"/>
  <c r="AH253" i="3"/>
  <c r="AH319" i="3"/>
  <c r="AH176" i="3"/>
  <c r="AH580" i="3"/>
  <c r="Z46" i="3"/>
  <c r="Z322" i="3"/>
  <c r="Z588" i="3"/>
  <c r="Z576" i="3"/>
  <c r="Z563" i="3"/>
  <c r="Z306" i="3"/>
  <c r="Z232" i="3"/>
  <c r="Z137" i="3"/>
  <c r="Z446" i="3"/>
  <c r="Z217" i="3"/>
  <c r="Z138" i="3"/>
  <c r="Z365" i="3"/>
  <c r="Z113" i="3"/>
  <c r="Z136" i="3"/>
  <c r="Z285" i="3"/>
  <c r="Z370" i="3"/>
  <c r="Z111" i="3"/>
  <c r="Z312" i="3"/>
  <c r="Z378" i="3"/>
  <c r="Z433" i="3"/>
  <c r="Z489" i="3"/>
  <c r="Z43" i="3"/>
  <c r="Z160" i="3"/>
  <c r="R428" i="3"/>
  <c r="R606" i="3"/>
  <c r="R574" i="3"/>
  <c r="R348" i="3"/>
  <c r="R502" i="3"/>
  <c r="R31" i="3"/>
  <c r="R266" i="3"/>
  <c r="R177" i="3"/>
  <c r="R21" i="3"/>
  <c r="R123" i="3"/>
  <c r="R445" i="3"/>
  <c r="R169" i="3"/>
  <c r="R280" i="3"/>
  <c r="R623" i="3"/>
  <c r="R7" i="3"/>
  <c r="R216" i="3"/>
  <c r="R218" i="3"/>
  <c r="BN368" i="3"/>
  <c r="AP176" i="3"/>
  <c r="AP398" i="3"/>
  <c r="AH203" i="3"/>
  <c r="AH547" i="3"/>
  <c r="AH413" i="3"/>
  <c r="AH379" i="3"/>
  <c r="AH323" i="3"/>
  <c r="AH388" i="3"/>
  <c r="AH277" i="3"/>
  <c r="AH338" i="3"/>
  <c r="AH183" i="3"/>
  <c r="AH544" i="3"/>
  <c r="AH275" i="3"/>
  <c r="AH541" i="3"/>
  <c r="AH247" i="3"/>
  <c r="AH536" i="3"/>
  <c r="AH53" i="3"/>
  <c r="AH29" i="3"/>
  <c r="AH259" i="3"/>
  <c r="Z618" i="3"/>
  <c r="Z400" i="3"/>
  <c r="Z246" i="3"/>
  <c r="Z474" i="3"/>
  <c r="Z515" i="3"/>
  <c r="Z298" i="3"/>
  <c r="Z404" i="3"/>
  <c r="Z476" i="3"/>
  <c r="Z120" i="3"/>
  <c r="Z442" i="3"/>
  <c r="Z430" i="3"/>
  <c r="Z102" i="3"/>
  <c r="Z89" i="3"/>
  <c r="Z19" i="3"/>
  <c r="Z589" i="3"/>
  <c r="Z382" i="3"/>
  <c r="Z289" i="3"/>
  <c r="Z287" i="3"/>
  <c r="Z154" i="3"/>
  <c r="Z216" i="3"/>
  <c r="Z218" i="3"/>
  <c r="R145" i="3"/>
  <c r="R510" i="3"/>
  <c r="R316" i="3"/>
  <c r="R377" i="3"/>
  <c r="R529" i="3"/>
  <c r="R379" i="3"/>
  <c r="R363" i="3"/>
  <c r="R291" i="3"/>
  <c r="R33" i="3"/>
  <c r="R405" i="3"/>
  <c r="R329" i="3"/>
  <c r="R390" i="3"/>
  <c r="R42" i="3"/>
  <c r="R523" i="3"/>
  <c r="R81" i="3"/>
  <c r="R65" i="3"/>
  <c r="R475" i="3"/>
  <c r="R321" i="3"/>
  <c r="R121" i="3"/>
  <c r="AP7" i="3"/>
  <c r="AH407" i="3"/>
  <c r="AH615" i="3"/>
  <c r="AH453" i="3"/>
  <c r="AH363" i="3"/>
  <c r="AH178" i="3"/>
  <c r="AH405" i="3"/>
  <c r="AH239" i="3"/>
  <c r="AH329" i="3"/>
  <c r="AH543" i="3"/>
  <c r="AH154" i="3"/>
  <c r="AH58" i="3"/>
  <c r="AH584" i="3"/>
  <c r="Z207" i="3"/>
  <c r="Z569" i="3"/>
  <c r="Z518" i="3"/>
  <c r="Z376" i="3"/>
  <c r="Z377" i="3"/>
  <c r="Z286" i="3"/>
  <c r="Z261" i="3"/>
  <c r="Z375" i="3"/>
  <c r="Z393" i="3"/>
  <c r="Z276" i="3"/>
  <c r="Z95" i="3"/>
  <c r="Z267" i="3"/>
  <c r="Z91" i="3"/>
  <c r="Z506" i="3"/>
  <c r="Z363" i="3"/>
  <c r="Z73" i="3"/>
  <c r="Z329" i="3"/>
  <c r="Z315" i="3"/>
  <c r="Z15" i="3"/>
  <c r="Z20" i="3"/>
  <c r="R517" i="3"/>
  <c r="R187" i="3"/>
  <c r="R448" i="3"/>
  <c r="R556" i="3"/>
  <c r="R372" i="3"/>
  <c r="R290" i="3"/>
  <c r="R47" i="3"/>
  <c r="R532" i="3"/>
  <c r="R17" i="3"/>
  <c r="R327" i="3"/>
  <c r="R244" i="3"/>
  <c r="R583" i="3"/>
  <c r="R543" i="3"/>
  <c r="R74" i="3"/>
  <c r="R256" i="3"/>
  <c r="AH310" i="3"/>
  <c r="AH455" i="3"/>
  <c r="AH190" i="3"/>
  <c r="AH530" i="3"/>
  <c r="AH556" i="3"/>
  <c r="AH427" i="3"/>
  <c r="AH231" i="3"/>
  <c r="AH422" i="3"/>
  <c r="AH327" i="3"/>
  <c r="AH135" i="3"/>
  <c r="AH10" i="3"/>
  <c r="AH475" i="3"/>
  <c r="AH43" i="3"/>
  <c r="AH160" i="3"/>
  <c r="Z562" i="3"/>
  <c r="Z27" i="3"/>
  <c r="Z514" i="3"/>
  <c r="Z184" i="3"/>
  <c r="Z143" i="3"/>
  <c r="Z344" i="3"/>
  <c r="Z328" i="3"/>
  <c r="Z148" i="3"/>
  <c r="Z295" i="3"/>
  <c r="Z568" i="3"/>
  <c r="Z221" i="3"/>
  <c r="Z223" i="3"/>
  <c r="Z70" i="3"/>
  <c r="Z334" i="3"/>
  <c r="Z14" i="3"/>
  <c r="Z586" i="3"/>
  <c r="Z194" i="3"/>
  <c r="Z345" i="3"/>
  <c r="Z74" i="3"/>
  <c r="Z58" i="3"/>
  <c r="Z584" i="3"/>
  <c r="R257" i="3"/>
  <c r="R441" i="3"/>
  <c r="R213" i="3"/>
  <c r="R323" i="3"/>
  <c r="R621" i="3"/>
  <c r="R356" i="3"/>
  <c r="R467" i="3"/>
  <c r="R26" i="3"/>
  <c r="R488" i="3"/>
  <c r="R194" i="3"/>
  <c r="R553" i="3"/>
  <c r="R52" i="3"/>
  <c r="R170" i="3"/>
  <c r="R28" i="3"/>
  <c r="R117" i="3"/>
  <c r="R85" i="3"/>
  <c r="R359" i="3"/>
  <c r="R57" i="3"/>
  <c r="AP329" i="3"/>
  <c r="AP364" i="3"/>
  <c r="BF183" i="3"/>
  <c r="AH61" i="3"/>
  <c r="BF82" i="3"/>
  <c r="BN62" i="3"/>
  <c r="AP397" i="3"/>
  <c r="AP603" i="3"/>
  <c r="BF439" i="3"/>
  <c r="AX585" i="3"/>
  <c r="BF315" i="3"/>
  <c r="BN577" i="3"/>
  <c r="AP37" i="3"/>
  <c r="BF51" i="3"/>
  <c r="BN178" i="3"/>
  <c r="BF270" i="3"/>
  <c r="BN546" i="3"/>
  <c r="BF570" i="3"/>
  <c r="AX146" i="3"/>
  <c r="BN156" i="3"/>
  <c r="R410" i="3"/>
  <c r="BN258" i="3"/>
  <c r="R492" i="3"/>
  <c r="R551" i="3"/>
  <c r="AX254" i="3"/>
  <c r="AX83" i="3"/>
  <c r="R249" i="3"/>
  <c r="Z117" i="3"/>
  <c r="AX118" i="3"/>
  <c r="Z208" i="3"/>
  <c r="AX23" i="3"/>
  <c r="AH130" i="3"/>
  <c r="AX35" i="3"/>
  <c r="BN77" i="3"/>
  <c r="Z540" i="3"/>
  <c r="BF336" i="3"/>
  <c r="Z167" i="3"/>
  <c r="BN20" i="3"/>
  <c r="AX200" i="3"/>
  <c r="AH234" i="3"/>
  <c r="BF210" i="3"/>
  <c r="BF231" i="3"/>
  <c r="BN375" i="3"/>
  <c r="AH434" i="3"/>
  <c r="AX251" i="3"/>
  <c r="AH333" i="3"/>
  <c r="BN149" i="3"/>
  <c r="BN425" i="3"/>
  <c r="R506" i="3"/>
  <c r="BN338" i="3"/>
  <c r="BN95" i="3"/>
  <c r="AH132" i="3"/>
  <c r="AH48" i="3"/>
  <c r="AP187" i="3"/>
  <c r="BF322" i="3"/>
  <c r="BF445" i="3"/>
  <c r="AH34" i="3"/>
  <c r="Z31" i="3"/>
  <c r="AP278" i="3"/>
  <c r="R350" i="3"/>
  <c r="BF592" i="3"/>
  <c r="BF420" i="3"/>
  <c r="AP412" i="3"/>
  <c r="AX590" i="3"/>
  <c r="BF188" i="3"/>
  <c r="BN541" i="3"/>
  <c r="BF418" i="3"/>
  <c r="AX274" i="3"/>
  <c r="AP8" i="3"/>
  <c r="AH613" i="3"/>
  <c r="BF75" i="3"/>
  <c r="Z81" i="3"/>
  <c r="AX206" i="3"/>
  <c r="AP40" i="3"/>
  <c r="BF138" i="3"/>
  <c r="AH446" i="3"/>
  <c r="BF30" i="3"/>
  <c r="R46" i="3"/>
  <c r="BN610" i="3"/>
  <c r="BN450" i="3"/>
  <c r="AH457" i="3"/>
  <c r="AX595" i="3"/>
  <c r="Z473" i="3"/>
  <c r="BN597" i="3"/>
  <c r="AP269" i="3"/>
  <c r="BN429" i="3"/>
  <c r="BN428" i="3"/>
  <c r="BN400" i="3"/>
  <c r="AP126" i="3"/>
  <c r="R134" i="3"/>
  <c r="AH593" i="3"/>
  <c r="R32" i="3"/>
  <c r="AP349" i="3"/>
  <c r="AX408" i="3"/>
  <c r="Z516" i="3"/>
  <c r="AX360" i="3"/>
  <c r="AP479" i="3"/>
  <c r="AH17" i="3"/>
  <c r="BN505" i="3"/>
  <c r="AX215" i="3"/>
  <c r="BN585" i="3"/>
  <c r="AP582" i="3"/>
  <c r="BN10" i="3"/>
  <c r="AP289" i="3"/>
  <c r="AP258" i="3"/>
  <c r="AX175" i="3"/>
  <c r="BN571" i="3"/>
  <c r="AP411" i="3"/>
  <c r="BF180" i="3"/>
  <c r="BN71" i="3"/>
  <c r="AP459" i="3"/>
  <c r="AX316" i="3"/>
  <c r="BN549" i="3"/>
  <c r="AX11" i="3"/>
  <c r="BF124" i="3"/>
  <c r="BN195" i="3"/>
  <c r="AP279" i="3"/>
  <c r="BF295" i="3"/>
  <c r="BN340" i="3"/>
  <c r="AX141" i="3"/>
  <c r="BN563" i="3"/>
  <c r="BF307" i="3"/>
  <c r="BN9" i="3"/>
  <c r="BN88" i="3"/>
  <c r="AH387" i="3"/>
  <c r="AX416" i="3"/>
  <c r="AP558" i="3"/>
  <c r="AX18" i="3"/>
  <c r="R254" i="3"/>
  <c r="R83" i="3"/>
  <c r="AX50" i="3"/>
  <c r="AP347" i="3"/>
  <c r="AP52" i="3"/>
  <c r="AP309" i="3"/>
  <c r="AP23" i="3"/>
  <c r="AX214" i="3"/>
  <c r="AP35" i="3"/>
  <c r="AP47" i="3"/>
  <c r="BF355" i="3"/>
  <c r="AH273" i="3"/>
  <c r="R482" i="3"/>
  <c r="BN436" i="3"/>
  <c r="BN169" i="3"/>
  <c r="AX113" i="3"/>
  <c r="R63" i="3"/>
  <c r="AP375" i="3"/>
  <c r="AX434" i="3"/>
  <c r="BN608" i="3"/>
  <c r="BN594" i="3"/>
  <c r="BN333" i="3"/>
  <c r="Z237" i="3"/>
  <c r="R586" i="3"/>
  <c r="AX73" i="3"/>
  <c r="AH49" i="3"/>
  <c r="AP95" i="3"/>
  <c r="BN132" i="3"/>
  <c r="BN48" i="3"/>
  <c r="BN255" i="3"/>
  <c r="BN477" i="3"/>
  <c r="AX109" i="3"/>
  <c r="BF391" i="3"/>
  <c r="AX379" i="3"/>
  <c r="BN502" i="3"/>
  <c r="BF443" i="3"/>
  <c r="BN350" i="3"/>
  <c r="BF325" i="3"/>
  <c r="Z243" i="3"/>
  <c r="Z448" i="3"/>
  <c r="BF534" i="3"/>
  <c r="BN308" i="3"/>
  <c r="BN464" i="3"/>
  <c r="AX541" i="3"/>
  <c r="AP26" i="3"/>
  <c r="Z466" i="3"/>
  <c r="Z236" i="3"/>
  <c r="AH202" i="3"/>
  <c r="Z87" i="3"/>
  <c r="Z523" i="3"/>
  <c r="AH40" i="3"/>
  <c r="AP138" i="3"/>
  <c r="AH30" i="3"/>
  <c r="BF46" i="3"/>
  <c r="BF459" i="3"/>
  <c r="AX102" i="3"/>
  <c r="AP131" i="3"/>
  <c r="BN473" i="3"/>
  <c r="AX145" i="3"/>
  <c r="BN60" i="3"/>
  <c r="BF620" i="3"/>
  <c r="BF299" i="3"/>
  <c r="AH112" i="3"/>
  <c r="AH102" i="3"/>
  <c r="Z326" i="3"/>
  <c r="AP180" i="3"/>
  <c r="AX180" i="3"/>
  <c r="BN205" i="3"/>
  <c r="AP174" i="3"/>
  <c r="BF596" i="3"/>
  <c r="BN226" i="3"/>
  <c r="AP205" i="3"/>
  <c r="AX370" i="3"/>
  <c r="BN306" i="3"/>
  <c r="AX493" i="3"/>
  <c r="BF458" i="3"/>
  <c r="BN37" i="3"/>
  <c r="AP43" i="3"/>
  <c r="BF359" i="3"/>
  <c r="BN454" i="3"/>
  <c r="AX43" i="3"/>
  <c r="BN24" i="3"/>
  <c r="BF62" i="3"/>
  <c r="BN348" i="3"/>
  <c r="AX354" i="3"/>
  <c r="BN30" i="3"/>
  <c r="AH107" i="3"/>
  <c r="R615" i="3"/>
  <c r="AP254" i="3"/>
  <c r="AX562" i="3"/>
  <c r="R158" i="3"/>
  <c r="BN212" i="3"/>
  <c r="Z52" i="3"/>
  <c r="AH309" i="3"/>
  <c r="Z152" i="3"/>
  <c r="AX157" i="3"/>
  <c r="AH35" i="3"/>
  <c r="BN353" i="3"/>
  <c r="AX336" i="3"/>
  <c r="BN296" i="3"/>
  <c r="Z471" i="3"/>
  <c r="BF438" i="3"/>
  <c r="Z200" i="3"/>
  <c r="R234" i="3"/>
  <c r="AP210" i="3"/>
  <c r="AP587" i="3"/>
  <c r="AH375" i="3"/>
  <c r="BN434" i="3"/>
  <c r="BF251" i="3"/>
  <c r="AX333" i="3"/>
  <c r="BN237" i="3"/>
  <c r="BF153" i="3"/>
  <c r="AP561" i="3"/>
  <c r="BN381" i="3"/>
  <c r="BF366" i="3"/>
  <c r="R503" i="3"/>
  <c r="Z604" i="3"/>
  <c r="AP367" i="3"/>
  <c r="BN187" i="3"/>
  <c r="AH602" i="3"/>
  <c r="BN433" i="3"/>
  <c r="BN51" i="3"/>
  <c r="BN76" i="3"/>
  <c r="AP443" i="3"/>
  <c r="AX203" i="3"/>
  <c r="BN86" i="3"/>
  <c r="AX534" i="3"/>
  <c r="BF308" i="3"/>
  <c r="AP188" i="3"/>
  <c r="AP541" i="3"/>
  <c r="AP418" i="3"/>
  <c r="BF252" i="3"/>
  <c r="Z631" i="3"/>
  <c r="AH344" i="3"/>
  <c r="BN523" i="3"/>
  <c r="AX272" i="3"/>
  <c r="BF446" i="3"/>
  <c r="BF184" i="3"/>
  <c r="AH289" i="3"/>
  <c r="BN72" i="3"/>
  <c r="BN616" i="3"/>
  <c r="AH607" i="3"/>
  <c r="AX593" i="3"/>
  <c r="BF194" i="3"/>
  <c r="BN357" i="3"/>
  <c r="BF326" i="3"/>
  <c r="AP396" i="3"/>
  <c r="BF88" i="3"/>
  <c r="R101" i="3"/>
  <c r="R450" i="3"/>
  <c r="R96" i="3"/>
  <c r="BF349" i="3"/>
  <c r="AH37" i="3"/>
  <c r="BN390" i="3"/>
  <c r="BF331" i="3"/>
  <c r="BN29" i="3"/>
  <c r="BN104" i="3"/>
  <c r="BF265" i="3"/>
  <c r="BN53" i="3"/>
  <c r="Z347" i="3"/>
  <c r="BN522" i="3"/>
  <c r="Z23" i="3"/>
  <c r="BF130" i="3"/>
  <c r="AP420" i="3"/>
  <c r="Z77" i="3"/>
  <c r="BN242" i="3"/>
  <c r="BN273" i="3"/>
  <c r="BF192" i="3"/>
  <c r="Z185" i="3"/>
  <c r="Z385" i="3"/>
  <c r="AX565" i="3"/>
  <c r="AP113" i="3"/>
  <c r="BN63" i="3"/>
  <c r="BF375" i="3"/>
  <c r="BN469" i="3"/>
  <c r="BN404" i="3"/>
  <c r="R251" i="3"/>
  <c r="Z332" i="3"/>
  <c r="Z227" i="3"/>
  <c r="AH31" i="3"/>
  <c r="BF278" i="3"/>
  <c r="BF563" i="3"/>
  <c r="BN316" i="3"/>
  <c r="AX199" i="3"/>
  <c r="AX44" i="3"/>
  <c r="AH39" i="3"/>
  <c r="BF390" i="3"/>
  <c r="AX297" i="3"/>
  <c r="AX479" i="3"/>
  <c r="AP17" i="3"/>
  <c r="AH505" i="3"/>
  <c r="Z609" i="3"/>
  <c r="Z42" i="3"/>
  <c r="BF267" i="3"/>
  <c r="BF351" i="3"/>
  <c r="AP528" i="3"/>
  <c r="BF66" i="3"/>
  <c r="AH156" i="3"/>
  <c r="AX136" i="3"/>
  <c r="AX311" i="3"/>
  <c r="AH59" i="3"/>
  <c r="AP440" i="3"/>
  <c r="AX606" i="3"/>
  <c r="AP233" i="3"/>
  <c r="BF539" i="3"/>
  <c r="AH19" i="3"/>
  <c r="BF564" i="3"/>
  <c r="BF196" i="3"/>
  <c r="AX521" i="3"/>
  <c r="Z520" i="3"/>
  <c r="Z505" i="3"/>
  <c r="AH616" i="3"/>
  <c r="Z199" i="3"/>
  <c r="R595" i="3"/>
  <c r="AX186" i="3"/>
  <c r="AH7" i="3"/>
  <c r="AX64" i="3"/>
  <c r="BF108" i="3"/>
  <c r="AH280" i="3"/>
  <c r="AP291" i="3"/>
  <c r="AP225" i="3"/>
  <c r="AX392" i="3"/>
  <c r="BF298" i="3"/>
  <c r="Z481" i="3"/>
  <c r="AX623" i="3"/>
  <c r="AH442" i="3"/>
  <c r="AP94" i="3"/>
  <c r="AX575" i="3"/>
  <c r="BF340" i="3"/>
  <c r="BF472" i="3"/>
  <c r="AH509" i="3"/>
  <c r="AP164" i="3"/>
  <c r="AH168" i="3"/>
  <c r="AP295" i="3"/>
  <c r="BN193" i="3"/>
  <c r="BF611" i="3"/>
  <c r="Z462" i="3"/>
  <c r="AH79" i="3"/>
  <c r="BN614" i="3"/>
  <c r="BN217" i="3"/>
  <c r="BF487" i="3"/>
  <c r="AX125" i="3"/>
  <c r="Z364" i="3"/>
  <c r="R207" i="3"/>
  <c r="R80" i="3"/>
  <c r="R507" i="3"/>
  <c r="R198" i="3"/>
  <c r="R217" i="3"/>
  <c r="BN161" i="3"/>
  <c r="BF206" i="3"/>
  <c r="BN395" i="3"/>
  <c r="Z513" i="3"/>
  <c r="Z419" i="3"/>
  <c r="AH153" i="3"/>
  <c r="BF338" i="3"/>
  <c r="AX503" i="3"/>
  <c r="BN604" i="3"/>
  <c r="BN367" i="3"/>
  <c r="R109" i="3"/>
  <c r="BF214" i="3"/>
  <c r="BF139" i="3"/>
  <c r="AX535" i="3"/>
  <c r="BN221" i="3"/>
  <c r="BF361" i="3"/>
  <c r="BF566" i="3"/>
  <c r="AX533" i="3"/>
  <c r="BN239" i="3"/>
  <c r="AP430" i="3"/>
  <c r="AX478" i="3"/>
  <c r="BN599" i="3"/>
  <c r="Z10" i="3"/>
  <c r="AX583" i="3"/>
  <c r="AH267" i="3"/>
  <c r="AP276" i="3"/>
  <c r="AP403" i="3"/>
  <c r="BF525" i="3"/>
  <c r="BN317" i="3"/>
  <c r="BN352" i="3"/>
  <c r="AH136" i="3"/>
  <c r="AP311" i="3"/>
  <c r="BN59" i="3"/>
  <c r="AP519" i="3"/>
  <c r="Z233" i="3"/>
  <c r="Z174" i="3"/>
  <c r="AX564" i="3"/>
  <c r="AX240" i="3"/>
  <c r="BN61" i="3"/>
  <c r="R412" i="3"/>
  <c r="AH320" i="3"/>
  <c r="R308" i="3"/>
  <c r="R55" i="3"/>
  <c r="R306" i="3"/>
  <c r="R197" i="3"/>
  <c r="BF186" i="3"/>
  <c r="AP182" i="3"/>
  <c r="AP371" i="3"/>
  <c r="BN624" i="3"/>
  <c r="BF112" i="3"/>
  <c r="AH579" i="3"/>
  <c r="AP54" i="3"/>
  <c r="AH335" i="3"/>
  <c r="AX411" i="3"/>
  <c r="BF559" i="3"/>
  <c r="BF162" i="3"/>
  <c r="Z115" i="3"/>
  <c r="BN442" i="3"/>
  <c r="AH368" i="3"/>
  <c r="AH474" i="3"/>
  <c r="AH558" i="3"/>
  <c r="BN568" i="3"/>
  <c r="BN461" i="3"/>
  <c r="AX211" i="3"/>
  <c r="AP110" i="3"/>
  <c r="AH90" i="3"/>
  <c r="AH605" i="3"/>
  <c r="BF531" i="3"/>
  <c r="BF591" i="3"/>
  <c r="BF13" i="3"/>
  <c r="R399" i="3"/>
  <c r="Z171" i="3"/>
  <c r="R599" i="3"/>
  <c r="Z455" i="3"/>
  <c r="AH461" i="3"/>
  <c r="R164" i="3"/>
  <c r="R511" i="3"/>
  <c r="R446" i="3"/>
  <c r="AX551" i="3"/>
  <c r="BF168" i="3"/>
  <c r="BN92" i="3"/>
  <c r="AP39" i="3"/>
  <c r="BF283" i="3"/>
  <c r="BN39" i="3"/>
  <c r="BN397" i="3"/>
  <c r="BF58" i="3"/>
  <c r="Z333" i="3"/>
  <c r="AX322" i="3"/>
  <c r="AX86" i="3"/>
  <c r="AH74" i="3"/>
  <c r="AX188" i="3"/>
  <c r="BF600" i="3"/>
  <c r="AP312" i="3"/>
  <c r="AP452" i="3"/>
  <c r="Z274" i="3"/>
  <c r="AX8" i="3"/>
  <c r="AP344" i="3"/>
  <c r="AP299" i="3"/>
  <c r="AH171" i="3"/>
  <c r="AP46" i="3"/>
  <c r="Z299" i="3"/>
  <c r="R464" i="3"/>
  <c r="Z269" i="3"/>
  <c r="BF399" i="3"/>
  <c r="BF516" i="3"/>
  <c r="AP297" i="3"/>
  <c r="AH488" i="3"/>
  <c r="AX13" i="3"/>
  <c r="BF505" i="3"/>
  <c r="AX609" i="3"/>
  <c r="BN286" i="3"/>
  <c r="Z582" i="3"/>
  <c r="AH170" i="3"/>
  <c r="Z583" i="3"/>
  <c r="AH346" i="3"/>
  <c r="AX528" i="3"/>
  <c r="BF538" i="3"/>
  <c r="AH416" i="3"/>
  <c r="BF317" i="3"/>
  <c r="AX352" i="3"/>
  <c r="R384" i="3"/>
  <c r="AP545" i="3"/>
  <c r="BN574" i="3"/>
  <c r="AP222" i="3"/>
  <c r="AX410" i="3"/>
  <c r="BN183" i="3"/>
  <c r="BN588" i="3"/>
  <c r="BN224" i="3"/>
  <c r="AX133" i="3"/>
  <c r="AH236" i="3"/>
  <c r="R97" i="3"/>
  <c r="R151" i="3"/>
  <c r="R84" i="3"/>
  <c r="AX205" i="3"/>
  <c r="Z491" i="3"/>
  <c r="AX475" i="3"/>
  <c r="AH16" i="3"/>
  <c r="AP226" i="3"/>
  <c r="AX38" i="3"/>
  <c r="AX21" i="3"/>
  <c r="AX225" i="3"/>
  <c r="AH621" i="3"/>
  <c r="AX555" i="3"/>
  <c r="AP88" i="3"/>
  <c r="Z162" i="3"/>
  <c r="AP313" i="3"/>
  <c r="BF427" i="3"/>
  <c r="BF141" i="3"/>
  <c r="BF421" i="3"/>
  <c r="R558" i="3"/>
  <c r="BN164" i="3"/>
  <c r="AX70" i="3"/>
  <c r="AX358" i="3"/>
  <c r="AX461" i="3"/>
  <c r="BN441" i="3"/>
  <c r="BF462" i="3"/>
  <c r="AX394" i="3"/>
  <c r="BN626" i="3"/>
  <c r="BF98" i="3"/>
  <c r="AX389" i="3"/>
  <c r="R136" i="3"/>
  <c r="AP474" i="3"/>
  <c r="R286" i="3"/>
  <c r="R14" i="3"/>
  <c r="R493" i="3"/>
  <c r="R156" i="3"/>
  <c r="AP417" i="3"/>
  <c r="AP303" i="3"/>
  <c r="AX362" i="3"/>
  <c r="AH138" i="3"/>
  <c r="AX7" i="3"/>
  <c r="BF362" i="3"/>
  <c r="AH67" i="3"/>
  <c r="AP181" i="3"/>
  <c r="AX432" i="3"/>
  <c r="BN122" i="3"/>
  <c r="AX337" i="3"/>
  <c r="R246" i="3"/>
  <c r="AX607" i="3"/>
  <c r="BF27" i="3"/>
  <c r="BN179" i="3"/>
  <c r="AX106" i="3"/>
  <c r="AX17" i="3"/>
  <c r="AX45" i="3"/>
  <c r="AX266" i="3"/>
  <c r="AH493" i="3"/>
  <c r="AX625" i="3"/>
  <c r="AP69" i="3"/>
  <c r="AH369" i="3"/>
  <c r="BN66" i="3"/>
  <c r="AX342" i="3"/>
  <c r="AH129" i="3"/>
  <c r="AH494" i="3"/>
  <c r="AP414" i="3"/>
  <c r="BN311" i="3"/>
  <c r="AX574" i="3"/>
  <c r="AP282" i="3"/>
  <c r="AH281" i="3"/>
  <c r="BF617" i="3"/>
  <c r="BF424" i="3"/>
  <c r="BN240" i="3"/>
  <c r="BN129" i="3"/>
  <c r="R154" i="3"/>
  <c r="Z414" i="3"/>
  <c r="Z17" i="3"/>
  <c r="AH101" i="3"/>
  <c r="Z597" i="3"/>
  <c r="R9" i="3"/>
  <c r="Z294" i="3"/>
  <c r="AH491" i="3"/>
  <c r="BF64" i="3"/>
  <c r="BN108" i="3"/>
  <c r="AP598" i="3"/>
  <c r="AP112" i="3"/>
  <c r="BF483" i="3"/>
  <c r="BN527" i="3"/>
  <c r="Z88" i="3"/>
  <c r="AX115" i="3"/>
  <c r="AH99" i="3"/>
  <c r="BF300" i="3"/>
  <c r="AP141" i="3"/>
  <c r="BF179" i="3"/>
  <c r="AX507" i="3"/>
  <c r="AH70" i="3"/>
  <c r="BN358" i="3"/>
  <c r="BN302" i="3"/>
  <c r="AP193" i="3"/>
  <c r="AP124" i="3"/>
  <c r="AX444" i="3"/>
  <c r="AH394" i="3"/>
  <c r="AX30" i="3"/>
  <c r="Z399" i="3"/>
  <c r="R380" i="3"/>
  <c r="R307" i="3"/>
  <c r="AH222" i="3"/>
  <c r="R61" i="3"/>
  <c r="R466" i="3"/>
  <c r="R269" i="3"/>
  <c r="F616" i="8"/>
  <c r="C585" i="8"/>
  <c r="D621" i="8"/>
  <c r="A621" i="8"/>
  <c r="B476" i="8"/>
  <c r="F431" i="8"/>
  <c r="F281" i="8"/>
  <c r="B265" i="8"/>
  <c r="C225" i="8"/>
  <c r="F158" i="8"/>
  <c r="C124" i="8"/>
  <c r="A124" i="8"/>
  <c r="F536" i="8"/>
  <c r="D502" i="8"/>
  <c r="C478" i="8"/>
  <c r="B449" i="8"/>
  <c r="C341" i="8"/>
  <c r="F293" i="8"/>
  <c r="E235" i="8"/>
  <c r="G202" i="8"/>
  <c r="C172" i="8"/>
  <c r="E126" i="8"/>
  <c r="G562" i="8"/>
  <c r="B524" i="8"/>
  <c r="G476" i="8"/>
  <c r="C445" i="8"/>
  <c r="G411" i="8"/>
  <c r="G307" i="8"/>
  <c r="C273" i="8"/>
  <c r="H221" i="8"/>
  <c r="E136" i="8"/>
  <c r="D591" i="8"/>
  <c r="E577" i="8"/>
  <c r="F504" i="8"/>
  <c r="D431" i="8"/>
  <c r="D273" i="8"/>
  <c r="G194" i="8"/>
  <c r="B14" i="8"/>
  <c r="F472" i="8"/>
  <c r="C267" i="8"/>
  <c r="E447" i="8"/>
  <c r="BN430" i="3"/>
  <c r="J7" i="6"/>
  <c r="Z303" i="3"/>
  <c r="BF246" i="3"/>
  <c r="BG246" i="3"/>
  <c r="R443" i="3"/>
  <c r="S443" i="3"/>
  <c r="AP127" i="3"/>
  <c r="AQ127" i="3"/>
  <c r="AX82" i="3"/>
  <c r="AY82" i="3"/>
  <c r="AX539" i="3"/>
  <c r="AY539" i="3"/>
  <c r="AA641" i="3"/>
  <c r="Z641" i="3"/>
  <c r="Z616" i="3"/>
  <c r="AP179" i="3"/>
  <c r="R105" i="3"/>
  <c r="S105" i="3"/>
  <c r="BN623" i="3"/>
  <c r="BO623" i="3"/>
  <c r="Z310" i="3"/>
  <c r="BF498" i="3"/>
  <c r="BF468" i="3"/>
  <c r="AX542" i="3"/>
  <c r="BF562" i="3"/>
  <c r="BG562" i="3"/>
  <c r="R491" i="3"/>
  <c r="S491" i="3"/>
  <c r="BS383" i="3"/>
  <c r="BT383" i="3"/>
  <c r="B383" i="3"/>
  <c r="A383" i="3"/>
  <c r="BN613" i="3"/>
  <c r="BN22" i="3"/>
  <c r="BN171" i="3"/>
  <c r="BN284" i="3"/>
  <c r="BN287" i="3"/>
  <c r="BN160" i="3"/>
  <c r="BF493" i="3"/>
  <c r="BF540" i="3"/>
  <c r="BF8" i="3"/>
  <c r="BF197" i="3"/>
  <c r="BF79" i="3"/>
  <c r="BF378" i="3"/>
  <c r="BF253" i="3"/>
  <c r="BF18" i="3"/>
  <c r="BF29" i="3"/>
  <c r="AX400" i="3"/>
  <c r="AX257" i="3"/>
  <c r="AX471" i="3"/>
  <c r="AX409" i="3"/>
  <c r="AX127" i="3"/>
  <c r="AX94" i="3"/>
  <c r="AX388" i="3"/>
  <c r="AX204" i="3"/>
  <c r="AX391" i="3"/>
  <c r="AX433" i="3"/>
  <c r="AX74" i="3"/>
  <c r="AX259" i="3"/>
  <c r="AP550" i="3"/>
  <c r="AP100" i="3"/>
  <c r="AP599" i="3"/>
  <c r="AP296" i="3"/>
  <c r="AP328" i="3"/>
  <c r="AP486" i="3"/>
  <c r="AP270" i="3"/>
  <c r="AP388" i="3"/>
  <c r="AP327" i="3"/>
  <c r="AP42" i="3"/>
  <c r="AP382" i="3"/>
  <c r="AP154" i="3"/>
  <c r="AP265" i="3"/>
  <c r="AP584" i="3"/>
  <c r="AH550" i="3"/>
  <c r="AH559" i="3"/>
  <c r="AH570" i="3"/>
  <c r="Z59" i="3"/>
  <c r="BN558" i="3"/>
  <c r="BO558" i="3"/>
  <c r="R413" i="3"/>
  <c r="R138" i="3"/>
  <c r="S138" i="3"/>
  <c r="BS256" i="3"/>
  <c r="BT256" i="3"/>
  <c r="B256" i="3"/>
  <c r="A256" i="3"/>
  <c r="R524" i="3"/>
  <c r="S524" i="3"/>
  <c r="Z621" i="3"/>
  <c r="BF301" i="3"/>
  <c r="BF226" i="3"/>
  <c r="BG226" i="3"/>
  <c r="R182" i="3"/>
  <c r="S182" i="3"/>
  <c r="BN387" i="3"/>
  <c r="BN248" i="3"/>
  <c r="BN177" i="3"/>
  <c r="BN159" i="3"/>
  <c r="BN121" i="3"/>
  <c r="BF282" i="3"/>
  <c r="BF482" i="3"/>
  <c r="BF470" i="3"/>
  <c r="BF311" i="3"/>
  <c r="BF334" i="3"/>
  <c r="BF284" i="3"/>
  <c r="BF522" i="3"/>
  <c r="BF10" i="3"/>
  <c r="AX550" i="3"/>
  <c r="AX428" i="3"/>
  <c r="AX128" i="3"/>
  <c r="AX344" i="3"/>
  <c r="AX32" i="3"/>
  <c r="AX351" i="3"/>
  <c r="AX285" i="3"/>
  <c r="AX90" i="3"/>
  <c r="AX622" i="3"/>
  <c r="AX65" i="3"/>
  <c r="AX228" i="3"/>
  <c r="AP331" i="3"/>
  <c r="AP409" i="3"/>
  <c r="AP273" i="3"/>
  <c r="AP189" i="3"/>
  <c r="AP502" i="3"/>
  <c r="AP136" i="3"/>
  <c r="AP285" i="3"/>
  <c r="AP51" i="3"/>
  <c r="AP583" i="3"/>
  <c r="AP557" i="3"/>
  <c r="AP140" i="3"/>
  <c r="AH260" i="3"/>
  <c r="R382" i="3"/>
  <c r="S382" i="3"/>
  <c r="R337" i="3"/>
  <c r="S337" i="3"/>
  <c r="BN456" i="3"/>
  <c r="R141" i="3"/>
  <c r="AP286" i="3"/>
  <c r="AH540" i="3"/>
  <c r="AI540" i="3"/>
  <c r="AH62" i="3"/>
  <c r="AI62" i="3"/>
  <c r="BN225" i="3"/>
  <c r="BO225" i="3"/>
  <c r="BN579" i="3"/>
  <c r="BO579" i="3"/>
  <c r="BN21" i="3"/>
  <c r="BO21" i="3"/>
  <c r="R439" i="3"/>
  <c r="R371" i="3"/>
  <c r="S371" i="3"/>
  <c r="BN304" i="3"/>
  <c r="BO304" i="3"/>
  <c r="R114" i="3"/>
  <c r="S114" i="3"/>
  <c r="BT596" i="3"/>
  <c r="B596" i="3"/>
  <c r="A596" i="3"/>
  <c r="BS596" i="3"/>
  <c r="R205" i="3"/>
  <c r="S205" i="3"/>
  <c r="BN119" i="3"/>
  <c r="BN615" i="3"/>
  <c r="BN326" i="3"/>
  <c r="BN215" i="3"/>
  <c r="BN103" i="3"/>
  <c r="BN378" i="3"/>
  <c r="BN501" i="3"/>
  <c r="BF109" i="3"/>
  <c r="BF547" i="3"/>
  <c r="BF367" i="3"/>
  <c r="BF177" i="3"/>
  <c r="BF429" i="3"/>
  <c r="BF488" i="3"/>
  <c r="BF414" i="3"/>
  <c r="BF435" i="3"/>
  <c r="BF216" i="3"/>
  <c r="AX599" i="3"/>
  <c r="AX436" i="3"/>
  <c r="AX330" i="3"/>
  <c r="AX143" i="3"/>
  <c r="AX328" i="3"/>
  <c r="AX95" i="3"/>
  <c r="AX56" i="3"/>
  <c r="AX494" i="3"/>
  <c r="AX438" i="3"/>
  <c r="AX324" i="3"/>
  <c r="AP134" i="3"/>
  <c r="AP619" i="3"/>
  <c r="AP514" i="3"/>
  <c r="AP614" i="3"/>
  <c r="AP413" i="3"/>
  <c r="AP532" i="3"/>
  <c r="AP290" i="3"/>
  <c r="AP271" i="3"/>
  <c r="AP356" i="3"/>
  <c r="AP171" i="3"/>
  <c r="AP544" i="3"/>
  <c r="AP194" i="3"/>
  <c r="AP67" i="3"/>
  <c r="AP65" i="3"/>
  <c r="AP480" i="3"/>
  <c r="AH626" i="3"/>
  <c r="AH119" i="3"/>
  <c r="AH84" i="3"/>
  <c r="R264" i="3"/>
  <c r="S264" i="3"/>
  <c r="BN470" i="3"/>
  <c r="BO470" i="3"/>
  <c r="AH120" i="3"/>
  <c r="AI120" i="3"/>
  <c r="R338" i="3"/>
  <c r="S338" i="3"/>
  <c r="BN560" i="3"/>
  <c r="BN538" i="3"/>
  <c r="BO538" i="3"/>
  <c r="AX446" i="3"/>
  <c r="AY446" i="3"/>
  <c r="Z335" i="3"/>
  <c r="AA335" i="3"/>
  <c r="BF353" i="3"/>
  <c r="BN45" i="3"/>
  <c r="BO45" i="3"/>
  <c r="BF320" i="3"/>
  <c r="BG320" i="3"/>
  <c r="BF17" i="3"/>
  <c r="BG17" i="3"/>
  <c r="BF38" i="3"/>
  <c r="R516" i="3"/>
  <c r="S516" i="3"/>
  <c r="AP408" i="3"/>
  <c r="AQ408" i="3"/>
  <c r="R44" i="3"/>
  <c r="BN109" i="3"/>
  <c r="BN581" i="3"/>
  <c r="BN515" i="3"/>
  <c r="BN136" i="3"/>
  <c r="BN125" i="3"/>
  <c r="BN55" i="3"/>
  <c r="BF519" i="3"/>
  <c r="BF396" i="3"/>
  <c r="BF604" i="3"/>
  <c r="BF457" i="3"/>
  <c r="BF204" i="3"/>
  <c r="BF309" i="3"/>
  <c r="BF589" i="3"/>
  <c r="BF55" i="3"/>
  <c r="BF176" i="3"/>
  <c r="AX268" i="3"/>
  <c r="AX627" i="3"/>
  <c r="AX119" i="3"/>
  <c r="AX326" i="3"/>
  <c r="AX278" i="3"/>
  <c r="AX242" i="3"/>
  <c r="AX365" i="3"/>
  <c r="AX506" i="3"/>
  <c r="AX520" i="3"/>
  <c r="AX423" i="3"/>
  <c r="AX265" i="3"/>
  <c r="AX160" i="3"/>
  <c r="AP27" i="3"/>
  <c r="AP322" i="3"/>
  <c r="AP75" i="3"/>
  <c r="AP424" i="3"/>
  <c r="AP366" i="3"/>
  <c r="AP381" i="3"/>
  <c r="AP238" i="3"/>
  <c r="AP391" i="3"/>
  <c r="AP625" i="3"/>
  <c r="AP433" i="3"/>
  <c r="AP185" i="3"/>
  <c r="AP383" i="3"/>
  <c r="AH36" i="3"/>
  <c r="AH619" i="3"/>
  <c r="AH514" i="3"/>
  <c r="AH471" i="3"/>
  <c r="AH296" i="3"/>
  <c r="AH421" i="3"/>
  <c r="AH448" i="3"/>
  <c r="AH241" i="3"/>
  <c r="AH143" i="3"/>
  <c r="AH424" i="3"/>
  <c r="AH334" i="3"/>
  <c r="AH506" i="3"/>
  <c r="AH535" i="3"/>
  <c r="AH507" i="3"/>
  <c r="AH600" i="3"/>
  <c r="AH623" i="3"/>
  <c r="AH139" i="3"/>
  <c r="AH383" i="3"/>
  <c r="AH437" i="3"/>
  <c r="Z342" i="3"/>
  <c r="Z325" i="3"/>
  <c r="Z350" i="3"/>
  <c r="Z323" i="3"/>
  <c r="Z615" i="3"/>
  <c r="Z592" i="3"/>
  <c r="Z355" i="3"/>
  <c r="Z521" i="3"/>
  <c r="Z141" i="3"/>
  <c r="Z94" i="3"/>
  <c r="Z209" i="3"/>
  <c r="Z384" i="3"/>
  <c r="Z234" i="3"/>
  <c r="Z220" i="3"/>
  <c r="Z447" i="3"/>
  <c r="Z51" i="3"/>
  <c r="Z33" i="3"/>
  <c r="Z309" i="3"/>
  <c r="Z151" i="3"/>
  <c r="Z423" i="3"/>
  <c r="Z435" i="3"/>
  <c r="Z93" i="3"/>
  <c r="Z596" i="3"/>
  <c r="R281" i="3"/>
  <c r="R519" i="3"/>
  <c r="R612" i="3"/>
  <c r="R122" i="3"/>
  <c r="R564" i="3"/>
  <c r="R71" i="3"/>
  <c r="R609" i="3"/>
  <c r="R252" i="3"/>
  <c r="R112" i="3"/>
  <c r="R548" i="3"/>
  <c r="R111" i="3"/>
  <c r="R200" i="3"/>
  <c r="R624" i="3"/>
  <c r="R92" i="3"/>
  <c r="R147" i="3"/>
  <c r="R554" i="3"/>
  <c r="AP50" i="3"/>
  <c r="AP216" i="3"/>
  <c r="AH341" i="3"/>
  <c r="AH401" i="3"/>
  <c r="AH627" i="3"/>
  <c r="AH340" i="3"/>
  <c r="AH443" i="3"/>
  <c r="AH531" i="3"/>
  <c r="AH219" i="3"/>
  <c r="AH393" i="3"/>
  <c r="AH499" i="3"/>
  <c r="AH381" i="3"/>
  <c r="AH385" i="3"/>
  <c r="AH520" i="3"/>
  <c r="AH52" i="3"/>
  <c r="AH501" i="3"/>
  <c r="AH185" i="3"/>
  <c r="AH85" i="3"/>
  <c r="AH321" i="3"/>
  <c r="AH121" i="3"/>
  <c r="Z417" i="3"/>
  <c r="Z593" i="3"/>
  <c r="Z431" i="3"/>
  <c r="Z421" i="3"/>
  <c r="Z354" i="3"/>
  <c r="Z146" i="3"/>
  <c r="Z495" i="3"/>
  <c r="Z63" i="3"/>
  <c r="Z457" i="3"/>
  <c r="Z24" i="3"/>
  <c r="Z41" i="3"/>
  <c r="Z197" i="3"/>
  <c r="Z429" i="3"/>
  <c r="Z250" i="3"/>
  <c r="Z459" i="3"/>
  <c r="Z622" i="3"/>
  <c r="Z509" i="3"/>
  <c r="Z265" i="3"/>
  <c r="Z475" i="3"/>
  <c r="Z554" i="3"/>
  <c r="R296" i="3"/>
  <c r="R593" i="3"/>
  <c r="R473" i="3"/>
  <c r="R132" i="3"/>
  <c r="R613" i="3"/>
  <c r="R8" i="3"/>
  <c r="R180" i="3"/>
  <c r="R19" i="3"/>
  <c r="R13" i="3"/>
  <c r="R309" i="3"/>
  <c r="R115" i="3"/>
  <c r="R423" i="3"/>
  <c r="R106" i="3"/>
  <c r="R625" i="3"/>
  <c r="R496" i="3"/>
  <c r="R150" i="3"/>
  <c r="R39" i="3"/>
  <c r="R590" i="3"/>
  <c r="R480" i="3"/>
  <c r="R228" i="3"/>
  <c r="AH428" i="3"/>
  <c r="AH532" i="3"/>
  <c r="AH429" i="3"/>
  <c r="AH89" i="3"/>
  <c r="AH96" i="3"/>
  <c r="AH80" i="3"/>
  <c r="AH115" i="3"/>
  <c r="AH589" i="3"/>
  <c r="AH423" i="3"/>
  <c r="AH181" i="3"/>
  <c r="AH523" i="3"/>
  <c r="AH567" i="3"/>
  <c r="AH262" i="3"/>
  <c r="Z492" i="3"/>
  <c r="Z341" i="3"/>
  <c r="Z547" i="3"/>
  <c r="Z614" i="3"/>
  <c r="Z443" i="3"/>
  <c r="Z578" i="3"/>
  <c r="Z195" i="3"/>
  <c r="Z389" i="3"/>
  <c r="Z198" i="3"/>
  <c r="Z587" i="3"/>
  <c r="Z25" i="3"/>
  <c r="Z245" i="3"/>
  <c r="Z173" i="3"/>
  <c r="Z338" i="3"/>
  <c r="Z552" i="3"/>
  <c r="Z183" i="3"/>
  <c r="Z561" i="3"/>
  <c r="Z542" i="3"/>
  <c r="Z319" i="3"/>
  <c r="Z29" i="3"/>
  <c r="Z259" i="3"/>
  <c r="R322" i="3"/>
  <c r="R87" i="3"/>
  <c r="R604" i="3"/>
  <c r="R620" i="3"/>
  <c r="R373" i="3"/>
  <c r="R486" i="3"/>
  <c r="R353" i="3"/>
  <c r="R34" i="3"/>
  <c r="R452" i="3"/>
  <c r="R520" i="3"/>
  <c r="R38" i="3"/>
  <c r="R422" i="3"/>
  <c r="R181" i="3"/>
  <c r="R58" i="3"/>
  <c r="R584" i="3"/>
  <c r="AH497" i="3"/>
  <c r="AH551" i="3"/>
  <c r="AH515" i="3"/>
  <c r="AH545" i="3"/>
  <c r="AH248" i="3"/>
  <c r="AH292" i="3"/>
  <c r="AH25" i="3"/>
  <c r="AH73" i="3"/>
  <c r="AH522" i="3"/>
  <c r="AH439" i="3"/>
  <c r="AH28" i="3"/>
  <c r="AH590" i="3"/>
  <c r="AH93" i="3"/>
  <c r="AH596" i="3"/>
  <c r="Z533" i="3"/>
  <c r="Z602" i="3"/>
  <c r="Z240" i="3"/>
  <c r="Z601" i="3"/>
  <c r="Z32" i="3"/>
  <c r="Z75" i="3"/>
  <c r="Z510" i="3"/>
  <c r="Z403" i="3"/>
  <c r="Z219" i="3"/>
  <c r="Z68" i="3"/>
  <c r="Z9" i="3"/>
  <c r="Z168" i="3"/>
  <c r="Z458" i="3"/>
  <c r="Z204" i="3"/>
  <c r="Z164" i="3"/>
  <c r="Z317" i="3"/>
  <c r="Z600" i="3"/>
  <c r="Z149" i="3"/>
  <c r="Z55" i="3"/>
  <c r="Z567" i="3"/>
  <c r="Z262" i="3"/>
  <c r="R124" i="3"/>
  <c r="R255" i="3"/>
  <c r="R581" i="3"/>
  <c r="R527" i="3"/>
  <c r="R395" i="3"/>
  <c r="R89" i="3"/>
  <c r="R487" i="3"/>
  <c r="R23" i="3"/>
  <c r="R415" i="3"/>
  <c r="R622" i="3"/>
  <c r="R108" i="3"/>
  <c r="R504" i="3"/>
  <c r="R536" i="3"/>
  <c r="R289" i="3"/>
  <c r="R50" i="3"/>
  <c r="R562" i="3"/>
  <c r="R161" i="3"/>
  <c r="AP415" i="3"/>
  <c r="AX329" i="3"/>
  <c r="BF616" i="3"/>
  <c r="AP81" i="3"/>
  <c r="BF72" i="3"/>
  <c r="BN337" i="3"/>
  <c r="AP610" i="3"/>
  <c r="AX19" i="3"/>
  <c r="BF549" i="3"/>
  <c r="AX455" i="3"/>
  <c r="BF260" i="3"/>
  <c r="BN168" i="3"/>
  <c r="AP498" i="3"/>
  <c r="BF568" i="3"/>
  <c r="BN463" i="3"/>
  <c r="BF310" i="3"/>
  <c r="BF181" i="3"/>
  <c r="BN628" i="3"/>
  <c r="AX628" i="3"/>
  <c r="BF524" i="3"/>
  <c r="AX413" i="3"/>
  <c r="BF195" i="3"/>
  <c r="R305" i="3"/>
  <c r="BN262" i="3"/>
  <c r="Z254" i="3"/>
  <c r="Z83" i="3"/>
  <c r="BN158" i="3"/>
  <c r="AX347" i="3"/>
  <c r="AX52" i="3"/>
  <c r="AX309" i="3"/>
  <c r="BF23" i="3"/>
  <c r="BN214" i="3"/>
  <c r="R35" i="3"/>
  <c r="AH353" i="3"/>
  <c r="AH242" i="3"/>
  <c r="AX273" i="3"/>
  <c r="AP192" i="3"/>
  <c r="Z504" i="3"/>
  <c r="AH169" i="3"/>
  <c r="R113" i="3"/>
  <c r="BF292" i="3"/>
  <c r="BF587" i="3"/>
  <c r="AH476" i="3"/>
  <c r="AP495" i="3"/>
  <c r="AX191" i="3"/>
  <c r="AX237" i="3"/>
  <c r="R153" i="3"/>
  <c r="BN561" i="3"/>
  <c r="R381" i="3"/>
  <c r="BF91" i="3"/>
  <c r="BF95" i="3"/>
  <c r="AX604" i="3"/>
  <c r="Z367" i="3"/>
  <c r="AP477" i="3"/>
  <c r="BN517" i="3"/>
  <c r="BN391" i="3"/>
  <c r="BN56" i="3"/>
  <c r="AH76" i="3"/>
  <c r="BF407" i="3"/>
  <c r="AX619" i="3"/>
  <c r="AP251" i="3"/>
  <c r="AH187" i="3"/>
  <c r="BN534" i="3"/>
  <c r="AP308" i="3"/>
  <c r="AH464" i="3"/>
  <c r="AH378" i="3"/>
  <c r="Z452" i="3"/>
  <c r="Z252" i="3"/>
  <c r="AX529" i="3"/>
  <c r="BN328" i="3"/>
  <c r="BN344" i="3"/>
  <c r="Z139" i="3"/>
  <c r="Z535" i="3"/>
  <c r="AP9" i="3"/>
  <c r="AP61" i="3"/>
  <c r="AX526" i="3"/>
  <c r="AX566" i="3"/>
  <c r="AH533" i="3"/>
  <c r="BN459" i="3"/>
  <c r="AX41" i="3"/>
  <c r="AP120" i="3"/>
  <c r="AP470" i="3"/>
  <c r="BF511" i="3"/>
  <c r="AP199" i="3"/>
  <c r="AP549" i="3"/>
  <c r="BF373" i="3"/>
  <c r="BN401" i="3"/>
  <c r="BN492" i="3"/>
  <c r="AX492" i="3"/>
  <c r="Z512" i="3"/>
  <c r="R589" i="3"/>
  <c r="R457" i="3"/>
  <c r="BN399" i="3"/>
  <c r="BN142" i="3"/>
  <c r="AP390" i="3"/>
  <c r="BN106" i="3"/>
  <c r="AX288" i="3"/>
  <c r="AH98" i="3"/>
  <c r="AP505" i="3"/>
  <c r="AH609" i="3"/>
  <c r="BN498" i="3"/>
  <c r="AP524" i="3"/>
  <c r="AX170" i="3"/>
  <c r="AP539" i="3"/>
  <c r="AP36" i="3"/>
  <c r="AX481" i="3"/>
  <c r="AH500" i="3"/>
  <c r="AP207" i="3"/>
  <c r="BF120" i="3"/>
  <c r="AH573" i="3"/>
  <c r="AP628" i="3"/>
  <c r="BF57" i="3"/>
  <c r="AP580" i="3"/>
  <c r="BF85" i="3"/>
  <c r="BN437" i="3"/>
  <c r="BN107" i="3"/>
  <c r="AX458" i="3"/>
  <c r="BF264" i="3"/>
  <c r="AP114" i="3"/>
  <c r="BF68" i="3"/>
  <c r="AX57" i="3"/>
  <c r="BF603" i="3"/>
  <c r="AX298" i="3"/>
  <c r="BN416" i="3"/>
  <c r="R403" i="3"/>
  <c r="R626" i="3"/>
  <c r="R575" i="3"/>
  <c r="BF314" i="3"/>
  <c r="BF104" i="3"/>
  <c r="BN265" i="3"/>
  <c r="BF158" i="3"/>
  <c r="BF423" i="3"/>
  <c r="BN484" i="3"/>
  <c r="AX33" i="3"/>
  <c r="BN23" i="3"/>
  <c r="BN157" i="3"/>
  <c r="BN35" i="3"/>
  <c r="BN47" i="3"/>
  <c r="AH232" i="3"/>
  <c r="BN592" i="3"/>
  <c r="R167" i="3"/>
  <c r="BN536" i="3"/>
  <c r="AH565" i="3"/>
  <c r="AH155" i="3"/>
  <c r="AP231" i="3"/>
  <c r="AX476" i="3"/>
  <c r="BN495" i="3"/>
  <c r="BN251" i="3"/>
  <c r="AH343" i="3"/>
  <c r="BF243" i="3"/>
  <c r="BF419" i="3"/>
  <c r="AH557" i="3"/>
  <c r="AP552" i="3"/>
  <c r="BN91" i="3"/>
  <c r="AH503" i="3"/>
  <c r="AP604" i="3"/>
  <c r="Z48" i="3"/>
  <c r="Z255" i="3"/>
  <c r="AP602" i="3"/>
  <c r="AH109" i="3"/>
  <c r="BN123" i="3"/>
  <c r="AX116" i="3"/>
  <c r="BN377" i="3"/>
  <c r="AX376" i="3"/>
  <c r="R619" i="3"/>
  <c r="AX451" i="3"/>
  <c r="R561" i="3"/>
  <c r="AP86" i="3"/>
  <c r="BF287" i="3"/>
  <c r="AH308" i="3"/>
  <c r="AH553" i="3"/>
  <c r="AH111" i="3"/>
  <c r="AP22" i="3"/>
  <c r="Z177" i="3"/>
  <c r="AH631" i="3"/>
  <c r="AX75" i="3"/>
  <c r="Z84" i="3"/>
  <c r="Z206" i="3"/>
  <c r="AH9" i="3"/>
  <c r="AH526" i="3"/>
  <c r="Z566" i="3"/>
  <c r="R533" i="3"/>
  <c r="AP589" i="3"/>
  <c r="AX271" i="3"/>
  <c r="AP595" i="3"/>
  <c r="AX511" i="3"/>
  <c r="BN269" i="3"/>
  <c r="BF486" i="3"/>
  <c r="BN576" i="3"/>
  <c r="AX165" i="3"/>
  <c r="R102" i="3"/>
  <c r="AH193" i="3"/>
  <c r="R531" i="3"/>
  <c r="AP58" i="3"/>
  <c r="AP559" i="3"/>
  <c r="AX629" i="3"/>
  <c r="BN629" i="3"/>
  <c r="AP601" i="3"/>
  <c r="BF80" i="3"/>
  <c r="BN303" i="3"/>
  <c r="AP298" i="3"/>
  <c r="AX570" i="3"/>
  <c r="BN559" i="3"/>
  <c r="AX524" i="3"/>
  <c r="BF455" i="3"/>
  <c r="BN99" i="3"/>
  <c r="AP585" i="3"/>
  <c r="BF178" i="3"/>
  <c r="BN524" i="3"/>
  <c r="AX213" i="3"/>
  <c r="BN551" i="3"/>
  <c r="BF628" i="3"/>
  <c r="BF335" i="3"/>
  <c r="BF567" i="3"/>
  <c r="Z78" i="3"/>
  <c r="Z264" i="3"/>
  <c r="Z107" i="3"/>
  <c r="AP104" i="3"/>
  <c r="Z53" i="3"/>
  <c r="AH117" i="3"/>
  <c r="BN423" i="3"/>
  <c r="AX484" i="3"/>
  <c r="AH33" i="3"/>
  <c r="AX130" i="3"/>
  <c r="BF157" i="3"/>
  <c r="Z12" i="3"/>
  <c r="AH47" i="3"/>
  <c r="R273" i="3"/>
  <c r="BN482" i="3"/>
  <c r="BF436" i="3"/>
  <c r="Z135" i="3"/>
  <c r="AX169" i="3"/>
  <c r="AH113" i="3"/>
  <c r="BN292" i="3"/>
  <c r="BN277" i="3"/>
  <c r="BF476" i="3"/>
  <c r="BF495" i="3"/>
  <c r="AH191" i="3"/>
  <c r="AH243" i="3"/>
  <c r="AH419" i="3"/>
  <c r="BN586" i="3"/>
  <c r="AP73" i="3"/>
  <c r="R49" i="3"/>
  <c r="BF245" i="3"/>
  <c r="AX374" i="3"/>
  <c r="BN448" i="3"/>
  <c r="R367" i="3"/>
  <c r="BF187" i="3"/>
  <c r="AP517" i="3"/>
  <c r="AH445" i="3"/>
  <c r="BN379" i="3"/>
  <c r="Z502" i="3"/>
  <c r="BF376" i="3"/>
  <c r="BF451" i="3"/>
  <c r="AH86" i="3"/>
  <c r="BF74" i="3"/>
  <c r="Z308" i="3"/>
  <c r="BF464" i="3"/>
  <c r="AX378" i="3"/>
  <c r="AX452" i="3"/>
  <c r="BF466" i="3"/>
  <c r="Z613" i="3"/>
  <c r="AP196" i="3"/>
  <c r="AX543" i="3"/>
  <c r="AP432" i="3"/>
  <c r="AP526" i="3"/>
  <c r="AH566" i="3"/>
  <c r="AH610" i="3"/>
  <c r="BN457" i="3"/>
  <c r="AX473" i="3"/>
  <c r="AX513" i="3"/>
  <c r="BN145" i="3"/>
  <c r="AX171" i="3"/>
  <c r="BN453" i="3"/>
  <c r="Z620" i="3"/>
  <c r="BN547" i="3"/>
  <c r="AX313" i="3"/>
  <c r="Z570" i="3"/>
  <c r="Z145" i="3"/>
  <c r="R630" i="3"/>
  <c r="AH349" i="3"/>
  <c r="AX85" i="3"/>
  <c r="AH440" i="3"/>
  <c r="AX314" i="3"/>
  <c r="Z104" i="3"/>
  <c r="BN249" i="3"/>
  <c r="AP158" i="3"/>
  <c r="BF212" i="3"/>
  <c r="AX208" i="3"/>
  <c r="AX152" i="3"/>
  <c r="AH214" i="3"/>
  <c r="Z35" i="3"/>
  <c r="AP353" i="3"/>
  <c r="BN355" i="3"/>
  <c r="BF273" i="3"/>
  <c r="BN192" i="3"/>
  <c r="Z536" i="3"/>
  <c r="Z544" i="3"/>
  <c r="R565" i="3"/>
  <c r="BN155" i="3"/>
  <c r="BN231" i="3"/>
  <c r="R375" i="3"/>
  <c r="AP434" i="3"/>
  <c r="R404" i="3"/>
  <c r="BN445" i="3"/>
  <c r="BN34" i="3"/>
  <c r="BF76" i="3"/>
  <c r="BN407" i="3"/>
  <c r="BN362" i="3"/>
  <c r="Z44" i="3"/>
  <c r="AP142" i="3"/>
  <c r="BF542" i="3"/>
  <c r="BN360" i="3"/>
  <c r="BN288" i="3"/>
  <c r="AP98" i="3"/>
  <c r="AP45" i="3"/>
  <c r="AP266" i="3"/>
  <c r="BN578" i="3"/>
  <c r="AX284" i="3"/>
  <c r="BN346" i="3"/>
  <c r="AP393" i="3"/>
  <c r="AX403" i="3"/>
  <c r="BF413" i="3"/>
  <c r="AH342" i="3"/>
  <c r="AH384" i="3"/>
  <c r="BN209" i="3"/>
  <c r="AP612" i="3"/>
  <c r="BN282" i="3"/>
  <c r="AP606" i="3"/>
  <c r="AH174" i="3"/>
  <c r="AH82" i="3"/>
  <c r="AX615" i="3"/>
  <c r="BN229" i="3"/>
  <c r="BN40" i="3"/>
  <c r="BF582" i="3"/>
  <c r="AX485" i="3"/>
  <c r="R142" i="3"/>
  <c r="Z36" i="3"/>
  <c r="Z595" i="3"/>
  <c r="R131" i="3"/>
  <c r="Z67" i="3"/>
  <c r="Z186" i="3"/>
  <c r="BF182" i="3"/>
  <c r="Z16" i="3"/>
  <c r="AX226" i="3"/>
  <c r="AH38" i="3"/>
  <c r="BF579" i="3"/>
  <c r="AX54" i="3"/>
  <c r="AP335" i="3"/>
  <c r="BF411" i="3"/>
  <c r="BN162" i="3"/>
  <c r="BF577" i="3"/>
  <c r="AP427" i="3"/>
  <c r="AP166" i="3"/>
  <c r="BF105" i="3"/>
  <c r="BF474" i="3"/>
  <c r="AH165" i="3"/>
  <c r="AH382" i="3"/>
  <c r="AP14" i="3"/>
  <c r="AP260" i="3"/>
  <c r="AX302" i="3"/>
  <c r="AX441" i="3"/>
  <c r="BF327" i="3"/>
  <c r="BN204" i="3"/>
  <c r="BN386" i="3"/>
  <c r="AX189" i="3"/>
  <c r="R166" i="3"/>
  <c r="AP618" i="3"/>
  <c r="R72" i="3"/>
  <c r="R267" i="3"/>
  <c r="Z460" i="3"/>
  <c r="R549" i="3"/>
  <c r="AX161" i="3"/>
  <c r="BN17" i="3"/>
  <c r="BF395" i="3"/>
  <c r="AH213" i="3"/>
  <c r="BN398" i="3"/>
  <c r="AP419" i="3"/>
  <c r="BF586" i="3"/>
  <c r="AH91" i="3"/>
  <c r="BF503" i="3"/>
  <c r="Z230" i="3"/>
  <c r="AH255" i="3"/>
  <c r="AX332" i="3"/>
  <c r="AH426" i="3"/>
  <c r="BF523" i="3"/>
  <c r="BF133" i="3"/>
  <c r="BF272" i="3"/>
  <c r="AP446" i="3"/>
  <c r="BF224" i="3"/>
  <c r="BF126" i="3"/>
  <c r="AX450" i="3"/>
  <c r="AH72" i="3"/>
  <c r="BN131" i="3"/>
  <c r="AH578" i="3"/>
  <c r="BF170" i="3"/>
  <c r="Z284" i="3"/>
  <c r="BF346" i="3"/>
  <c r="AP351" i="3"/>
  <c r="BF148" i="3"/>
  <c r="BF416" i="3"/>
  <c r="BN494" i="3"/>
  <c r="BN414" i="3"/>
  <c r="AP384" i="3"/>
  <c r="AX209" i="3"/>
  <c r="AH574" i="3"/>
  <c r="BN606" i="3"/>
  <c r="AX281" i="3"/>
  <c r="Z617" i="3"/>
  <c r="BF303" i="3"/>
  <c r="BN402" i="3"/>
  <c r="BN566" i="3"/>
  <c r="AX415" i="3"/>
  <c r="Z424" i="3"/>
  <c r="R498" i="3"/>
  <c r="R414" i="3"/>
  <c r="R465" i="3"/>
  <c r="R470" i="3"/>
  <c r="AP491" i="3"/>
  <c r="Z64" i="3"/>
  <c r="AH371" i="3"/>
  <c r="AP280" i="3"/>
  <c r="BF21" i="3"/>
  <c r="Z483" i="3"/>
  <c r="AX62" i="3"/>
  <c r="AH527" i="3"/>
  <c r="BN555" i="3"/>
  <c r="Z172" i="3"/>
  <c r="BF496" i="3"/>
  <c r="BF313" i="3"/>
  <c r="BF25" i="3"/>
  <c r="AH575" i="3"/>
  <c r="BF386" i="3"/>
  <c r="AH65" i="3"/>
  <c r="BN260" i="3"/>
  <c r="BN264" i="3"/>
  <c r="AX611" i="3"/>
  <c r="BF622" i="3"/>
  <c r="AH204" i="3"/>
  <c r="BF248" i="3"/>
  <c r="BN627" i="3"/>
  <c r="BN369" i="3"/>
  <c r="BF354" i="3"/>
  <c r="AX99" i="3"/>
  <c r="R435" i="3"/>
  <c r="AP575" i="3"/>
  <c r="R82" i="3"/>
  <c r="AH441" i="3"/>
  <c r="R346" i="3"/>
  <c r="R143" i="3"/>
  <c r="AX497" i="3"/>
  <c r="BF578" i="3"/>
  <c r="BN320" i="3"/>
  <c r="AP195" i="3"/>
  <c r="BF103" i="3"/>
  <c r="BN609" i="3"/>
  <c r="BN298" i="3"/>
  <c r="BN197" i="3"/>
  <c r="R260" i="3"/>
  <c r="R333" i="3"/>
  <c r="AP255" i="3"/>
  <c r="AX517" i="3"/>
  <c r="BN451" i="3"/>
  <c r="Z86" i="3"/>
  <c r="AX15" i="3"/>
  <c r="Z188" i="3"/>
  <c r="BN253" i="3"/>
  <c r="AX111" i="3"/>
  <c r="AX26" i="3"/>
  <c r="AP252" i="3"/>
  <c r="AX631" i="3"/>
  <c r="Z339" i="3"/>
  <c r="AX269" i="3"/>
  <c r="Z467" i="3"/>
  <c r="AX105" i="3"/>
  <c r="R221" i="3"/>
  <c r="R60" i="3"/>
  <c r="AP44" i="3"/>
  <c r="BF37" i="3"/>
  <c r="AH390" i="3"/>
  <c r="Z360" i="3"/>
  <c r="AH479" i="3"/>
  <c r="Z98" i="3"/>
  <c r="Z45" i="3"/>
  <c r="Z266" i="3"/>
  <c r="AX498" i="3"/>
  <c r="Z524" i="3"/>
  <c r="Z247" i="3"/>
  <c r="AP97" i="3"/>
  <c r="AX69" i="3"/>
  <c r="AH403" i="3"/>
  <c r="BF342" i="3"/>
  <c r="Z129" i="3"/>
  <c r="BF494" i="3"/>
  <c r="AX414" i="3"/>
  <c r="AH365" i="3"/>
  <c r="AP449" i="3"/>
  <c r="BF440" i="3"/>
  <c r="BN233" i="3"/>
  <c r="BF329" i="3"/>
  <c r="BF532" i="3"/>
  <c r="BF229" i="3"/>
  <c r="BN126" i="3"/>
  <c r="AX510" i="3"/>
  <c r="R578" i="3"/>
  <c r="R628" i="3"/>
  <c r="R285" i="3"/>
  <c r="R75" i="3"/>
  <c r="BF294" i="3"/>
  <c r="AX78" i="3"/>
  <c r="BN64" i="3"/>
  <c r="AX371" i="3"/>
  <c r="AX624" i="3"/>
  <c r="BN244" i="3"/>
  <c r="BF291" i="3"/>
  <c r="AH225" i="3"/>
  <c r="AP392" i="3"/>
  <c r="BN354" i="3"/>
  <c r="Z559" i="3"/>
  <c r="AX496" i="3"/>
  <c r="AP99" i="3"/>
  <c r="BN300" i="3"/>
  <c r="BF368" i="3"/>
  <c r="AX618" i="3"/>
  <c r="BN382" i="3"/>
  <c r="BN14" i="3"/>
  <c r="AP68" i="3"/>
  <c r="BN219" i="3"/>
  <c r="AX264" i="3"/>
  <c r="BN611" i="3"/>
  <c r="AX327" i="3"/>
  <c r="AX290" i="3"/>
  <c r="BN591" i="3"/>
  <c r="AX356" i="3"/>
  <c r="AH21" i="3"/>
  <c r="R526" i="3"/>
  <c r="Z392" i="3"/>
  <c r="R497" i="3"/>
  <c r="R430" i="3"/>
  <c r="R40" i="3"/>
  <c r="Z511" i="3"/>
  <c r="AP439" i="3"/>
  <c r="AP537" i="3"/>
  <c r="BF417" i="3"/>
  <c r="AP201" i="3"/>
  <c r="AX241" i="3"/>
  <c r="BN573" i="3"/>
  <c r="AH361" i="3"/>
  <c r="AP354" i="3"/>
  <c r="AX559" i="3"/>
  <c r="AP90" i="3"/>
  <c r="BN343" i="3"/>
  <c r="AX350" i="3"/>
  <c r="BF550" i="3"/>
  <c r="AX263" i="3"/>
  <c r="AP288" i="3"/>
  <c r="AX98" i="3"/>
  <c r="AH406" i="3"/>
  <c r="Z468" i="3"/>
  <c r="R463" i="3"/>
  <c r="BN42" i="3"/>
  <c r="BN276" i="3"/>
  <c r="AP198" i="3"/>
  <c r="AH538" i="3"/>
  <c r="AH337" i="3"/>
  <c r="AH345" i="3"/>
  <c r="AX151" i="3"/>
  <c r="AX159" i="3"/>
  <c r="AH449" i="3"/>
  <c r="BN490" i="3"/>
  <c r="AH606" i="3"/>
  <c r="AP410" i="3"/>
  <c r="BN19" i="3"/>
  <c r="BF175" i="3"/>
  <c r="BN514" i="3"/>
  <c r="BN137" i="3"/>
  <c r="AX442" i="3"/>
  <c r="AH286" i="3"/>
  <c r="Z463" i="3"/>
  <c r="AH460" i="3"/>
  <c r="R499" i="3"/>
  <c r="R240" i="3"/>
  <c r="BN186" i="3"/>
  <c r="BF78" i="3"/>
  <c r="AH64" i="3"/>
  <c r="AP500" i="3"/>
  <c r="AP38" i="3"/>
  <c r="AP21" i="3"/>
  <c r="AH483" i="3"/>
  <c r="BN411" i="3"/>
  <c r="Z496" i="3"/>
  <c r="AX405" i="3"/>
  <c r="AH24" i="3"/>
  <c r="AP300" i="3"/>
  <c r="AX368" i="3"/>
  <c r="BF618" i="3"/>
  <c r="BF509" i="3"/>
  <c r="AX164" i="3"/>
  <c r="AX168" i="3"/>
  <c r="AX219" i="3"/>
  <c r="AH302" i="3"/>
  <c r="BN211" i="3"/>
  <c r="BN532" i="3"/>
  <c r="BN79" i="3"/>
  <c r="BF372" i="3"/>
  <c r="BN100" i="3"/>
  <c r="AX424" i="3"/>
  <c r="AH252" i="3"/>
  <c r="R515" i="3"/>
  <c r="Z409" i="3"/>
  <c r="R364" i="3"/>
  <c r="AH110" i="3"/>
  <c r="Z606" i="3"/>
  <c r="R30" i="3"/>
  <c r="R283" i="3"/>
  <c r="B589" i="8"/>
  <c r="E583" i="8"/>
  <c r="F597" i="8"/>
  <c r="C587" i="8"/>
  <c r="F496" i="8"/>
  <c r="D459" i="8"/>
  <c r="B357" i="8"/>
  <c r="F273" i="8"/>
  <c r="G243" i="8"/>
  <c r="G188" i="8"/>
  <c r="F138" i="8"/>
  <c r="C574" i="8"/>
  <c r="B516" i="8"/>
  <c r="D494" i="8"/>
  <c r="F470" i="8"/>
  <c r="G453" i="8"/>
  <c r="C425" i="8"/>
  <c r="H308" i="8"/>
  <c r="E251" i="8"/>
  <c r="A251" i="8"/>
  <c r="G198" i="8"/>
  <c r="C162" i="8"/>
  <c r="D548" i="8"/>
  <c r="F508" i="8"/>
  <c r="C488" i="8"/>
  <c r="C451" i="8"/>
  <c r="H423" i="8"/>
  <c r="H335" i="8"/>
  <c r="E281" i="8"/>
  <c r="H243" i="8"/>
  <c r="C208" i="8"/>
  <c r="A208" i="8"/>
  <c r="H109" i="8"/>
  <c r="G618" i="8"/>
  <c r="F587" i="8"/>
  <c r="C583" i="8"/>
  <c r="D616" i="8"/>
  <c r="E618" i="8"/>
  <c r="B488" i="8"/>
  <c r="D464" i="8"/>
  <c r="F441" i="8"/>
  <c r="C337" i="8"/>
  <c r="C315" i="8"/>
  <c r="F259" i="8"/>
  <c r="C241" i="8"/>
  <c r="C223" i="8"/>
  <c r="F168" i="8"/>
  <c r="F150" i="8"/>
  <c r="B136" i="8"/>
  <c r="F108" i="8"/>
  <c r="D536" i="8"/>
  <c r="F514" i="8"/>
  <c r="B510" i="8"/>
  <c r="B494" i="8"/>
  <c r="A494" i="8"/>
  <c r="E480" i="8"/>
  <c r="B466" i="8"/>
  <c r="A466" i="8"/>
  <c r="E453" i="8"/>
  <c r="A453" i="8"/>
  <c r="B439" i="8"/>
  <c r="B415" i="8"/>
  <c r="E337" i="8"/>
  <c r="F305" i="8"/>
  <c r="D293" i="8"/>
  <c r="E249" i="8"/>
  <c r="E212" i="8"/>
  <c r="A212" i="8"/>
  <c r="E174" i="8"/>
  <c r="E164" i="8"/>
  <c r="C134" i="8"/>
  <c r="A134" i="8"/>
  <c r="E111" i="8"/>
  <c r="A111" i="8"/>
  <c r="E10" i="8"/>
  <c r="A10" i="8"/>
  <c r="E550" i="8"/>
  <c r="B534" i="8"/>
  <c r="A534" i="8"/>
  <c r="G518" i="8"/>
  <c r="E474" i="8"/>
  <c r="C441" i="8"/>
  <c r="C421" i="8"/>
  <c r="A421" i="8"/>
  <c r="E407" i="8"/>
  <c r="G325" i="8"/>
  <c r="BN388" i="3"/>
  <c r="BO388" i="3"/>
  <c r="BN535" i="3"/>
  <c r="BF227" i="3"/>
  <c r="BG227" i="3"/>
  <c r="Z449" i="3"/>
  <c r="AA449" i="3"/>
  <c r="BN271" i="3"/>
  <c r="BO271" i="3"/>
  <c r="R140" i="3"/>
  <c r="S140" i="3"/>
  <c r="R224" i="3"/>
  <c r="S224" i="3"/>
  <c r="AX217" i="3"/>
  <c r="AY217" i="3"/>
  <c r="R577" i="3"/>
  <c r="S577" i="3"/>
  <c r="BN299" i="3"/>
  <c r="G616" i="8"/>
  <c r="D612" i="8"/>
  <c r="F589" i="8"/>
  <c r="D587" i="8"/>
  <c r="B585" i="8"/>
  <c r="G593" i="8"/>
  <c r="F580" i="8"/>
  <c r="C577" i="8"/>
  <c r="A577" i="8"/>
  <c r="H618" i="8"/>
  <c r="G591" i="8"/>
  <c r="G589" i="8"/>
  <c r="G587" i="8"/>
  <c r="G585" i="8"/>
  <c r="G583" i="8"/>
  <c r="C618" i="8"/>
  <c r="A618" i="8"/>
  <c r="D504" i="8"/>
  <c r="B496" i="8"/>
  <c r="F476" i="8"/>
  <c r="D474" i="8"/>
  <c r="B464" i="8"/>
  <c r="F451" i="8"/>
  <c r="D441" i="8"/>
  <c r="B431" i="8"/>
  <c r="D359" i="8"/>
  <c r="C333" i="8"/>
  <c r="C325" i="8"/>
  <c r="A325" i="8"/>
  <c r="F307" i="8"/>
  <c r="B281" i="8"/>
  <c r="B273" i="8"/>
  <c r="F265" i="8"/>
  <c r="D259" i="8"/>
  <c r="G247" i="8"/>
  <c r="G237" i="8"/>
  <c r="C229" i="8"/>
  <c r="E219" i="8"/>
  <c r="A219" i="8"/>
  <c r="G192" i="8"/>
  <c r="C188" i="8"/>
  <c r="D168" i="8"/>
  <c r="B158" i="8"/>
  <c r="D150" i="8"/>
  <c r="B138" i="8"/>
  <c r="C132" i="8"/>
  <c r="A132" i="8"/>
  <c r="F116" i="8"/>
  <c r="C108" i="8"/>
  <c r="G574" i="8"/>
  <c r="C550" i="8"/>
  <c r="B536" i="8"/>
  <c r="F516" i="8"/>
  <c r="D514" i="8"/>
  <c r="B512" i="8"/>
  <c r="G506" i="8"/>
  <c r="G498" i="8"/>
  <c r="G490" i="8"/>
  <c r="B486" i="8"/>
  <c r="C480" i="8"/>
  <c r="A480" i="8"/>
  <c r="D472" i="8"/>
  <c r="B470" i="8"/>
  <c r="F460" i="8"/>
  <c r="D457" i="8"/>
  <c r="F449" i="8"/>
  <c r="C443" i="8"/>
  <c r="G433" i="8"/>
  <c r="C427" i="8"/>
  <c r="E413" i="8"/>
  <c r="D357" i="8"/>
  <c r="E333" i="8"/>
  <c r="G317" i="8"/>
  <c r="D305" i="8"/>
  <c r="D295" i="8"/>
  <c r="B293" i="8"/>
  <c r="E285" i="8"/>
  <c r="F257" i="8"/>
  <c r="E245" i="8"/>
  <c r="E231" i="8"/>
  <c r="E223" i="8"/>
  <c r="B209" i="8"/>
  <c r="A209" i="8"/>
  <c r="C202" i="8"/>
  <c r="C174" i="8"/>
  <c r="A174" i="8"/>
  <c r="C170" i="8"/>
  <c r="C164" i="8"/>
  <c r="C160" i="8"/>
  <c r="E24" i="8"/>
  <c r="H14" i="8"/>
  <c r="E570" i="8"/>
  <c r="A570" i="8"/>
  <c r="B569" i="8"/>
  <c r="E549" i="8"/>
  <c r="F544" i="8"/>
  <c r="G530" i="8"/>
  <c r="F524" i="8"/>
  <c r="E518" i="8"/>
  <c r="G504" i="8"/>
  <c r="G496" i="8"/>
  <c r="G488" i="8"/>
  <c r="G478" i="8"/>
  <c r="C476" i="8"/>
  <c r="C474" i="8"/>
  <c r="G459" i="8"/>
  <c r="G451" i="8"/>
  <c r="C447" i="8"/>
  <c r="A447" i="8"/>
  <c r="D429" i="8"/>
  <c r="D423" i="8"/>
  <c r="D416" i="8"/>
  <c r="A416" i="8"/>
  <c r="C372" i="8"/>
  <c r="A372" i="8"/>
  <c r="E359" i="8"/>
  <c r="G333" i="8"/>
  <c r="H327" i="8"/>
  <c r="H323" i="8"/>
  <c r="D308" i="8"/>
  <c r="A308" i="8"/>
  <c r="H305" i="8"/>
  <c r="B303" i="8"/>
  <c r="D279" i="8"/>
  <c r="G273" i="8"/>
  <c r="E271" i="8"/>
  <c r="G265" i="8"/>
  <c r="E259" i="8"/>
  <c r="G241" i="8"/>
  <c r="G233" i="8"/>
  <c r="G225" i="8"/>
  <c r="H215" i="8"/>
  <c r="G200" i="8"/>
  <c r="H190" i="8"/>
  <c r="G174" i="8"/>
  <c r="G168" i="8"/>
  <c r="E158" i="8"/>
  <c r="E116" i="8"/>
  <c r="B108" i="8"/>
  <c r="A108" i="8"/>
  <c r="B24" i="8"/>
  <c r="A24" i="8"/>
  <c r="C14" i="8"/>
  <c r="G558" i="8"/>
  <c r="C546" i="8"/>
  <c r="A546" i="8"/>
  <c r="E538" i="8"/>
  <c r="C536" i="8"/>
  <c r="C526" i="8"/>
  <c r="G8" i="8"/>
  <c r="R229" i="3"/>
  <c r="BF350" i="3"/>
  <c r="AP515" i="3"/>
  <c r="BF379" i="3"/>
  <c r="R90" i="3"/>
  <c r="R460" i="3"/>
  <c r="BF316" i="3"/>
  <c r="R91" i="3"/>
  <c r="AP492" i="3"/>
  <c r="BN601" i="3"/>
  <c r="R528" i="3"/>
  <c r="AP499" i="3"/>
  <c r="R313" i="3"/>
  <c r="AP139" i="3"/>
  <c r="BF296" i="3"/>
  <c r="AP530" i="3"/>
  <c r="AQ530" i="3"/>
  <c r="Z532" i="3"/>
  <c r="AA532" i="3"/>
  <c r="BF363" i="3"/>
  <c r="BG363" i="3"/>
  <c r="R79" i="3"/>
  <c r="S79" i="3"/>
  <c r="R490" i="3"/>
  <c r="S490" i="3"/>
  <c r="Z132" i="3"/>
  <c r="AA132" i="3"/>
  <c r="R568" i="3"/>
  <c r="S568" i="3"/>
  <c r="R270" i="3"/>
  <c r="S270" i="3"/>
  <c r="BF239" i="3"/>
  <c r="BG239" i="3"/>
  <c r="BN65" i="3"/>
  <c r="BO65" i="3"/>
  <c r="BN472" i="3"/>
  <c r="BO472" i="3"/>
  <c r="AX474" i="3"/>
  <c r="AY474" i="3"/>
  <c r="BN403" i="3"/>
  <c r="BO403" i="3"/>
  <c r="R276" i="3"/>
  <c r="S276" i="3"/>
  <c r="R99" i="3"/>
  <c r="S99" i="3"/>
  <c r="BF677" i="3"/>
  <c r="BG677" i="3"/>
  <c r="AP497" i="3"/>
  <c r="AQ497" i="3"/>
  <c r="BT551" i="3"/>
  <c r="B551" i="3"/>
  <c r="A551" i="3"/>
  <c r="BS551" i="3"/>
  <c r="BN465" i="3"/>
  <c r="BO465" i="3"/>
  <c r="BN373" i="3"/>
  <c r="BN598" i="3"/>
  <c r="BN590" i="3"/>
  <c r="BF222" i="3"/>
  <c r="R331" i="3"/>
  <c r="Z348" i="3"/>
  <c r="BF19" i="3"/>
  <c r="BF597" i="3"/>
  <c r="R640" i="3"/>
  <c r="S640" i="3"/>
  <c r="BS323" i="3"/>
  <c r="BT323" i="3"/>
  <c r="B323" i="3"/>
  <c r="A323" i="3"/>
  <c r="AP629" i="3"/>
  <c r="AQ629" i="3"/>
  <c r="AP657" i="3"/>
  <c r="AQ657" i="3"/>
  <c r="BN424" i="3"/>
  <c r="BO424" i="3"/>
  <c r="AX31" i="3"/>
  <c r="AY31" i="3"/>
  <c r="BT180" i="3"/>
  <c r="B180" i="3"/>
  <c r="A180" i="3"/>
  <c r="BS180" i="3"/>
  <c r="R110" i="3"/>
  <c r="S110" i="3"/>
  <c r="R644" i="3"/>
  <c r="S644" i="3"/>
  <c r="BN41" i="3"/>
  <c r="BN289" i="3"/>
  <c r="BO289" i="3"/>
  <c r="AX156" i="3"/>
  <c r="AP30" i="3"/>
  <c r="BN89" i="3"/>
  <c r="R559" i="3"/>
  <c r="S559" i="3"/>
  <c r="BS570" i="3"/>
  <c r="BT570" i="3"/>
  <c r="B570" i="3"/>
  <c r="A570" i="3"/>
  <c r="R411" i="3"/>
  <c r="BF266" i="3"/>
  <c r="BG266" i="3"/>
  <c r="R54" i="3"/>
  <c r="BF360" i="3"/>
  <c r="BG360" i="3"/>
  <c r="AX108" i="3"/>
  <c r="BT121" i="3"/>
  <c r="B121" i="3"/>
  <c r="A121" i="3"/>
  <c r="BS121" i="3"/>
  <c r="BN154" i="3"/>
  <c r="BO154" i="3"/>
  <c r="BN582" i="3"/>
  <c r="BN143" i="3"/>
  <c r="BN631" i="3"/>
  <c r="BN113" i="3"/>
  <c r="BN327" i="3"/>
  <c r="BN194" i="3"/>
  <c r="BF332" i="3"/>
  <c r="BF473" i="3"/>
  <c r="BF631" i="3"/>
  <c r="BF358" i="3"/>
  <c r="BF447" i="3"/>
  <c r="BF444" i="3"/>
  <c r="BF544" i="3"/>
  <c r="BF504" i="3"/>
  <c r="BF201" i="3"/>
  <c r="BF554" i="3"/>
  <c r="AX569" i="3"/>
  <c r="AX348" i="3"/>
  <c r="AX192" i="3"/>
  <c r="AX620" i="3"/>
  <c r="AX276" i="3"/>
  <c r="AX89" i="3"/>
  <c r="AX96" i="3"/>
  <c r="AX250" i="3"/>
  <c r="AX553" i="3"/>
  <c r="AX147" i="3"/>
  <c r="AX218" i="3"/>
  <c r="AP119" i="3"/>
  <c r="AP569" i="3"/>
  <c r="AP257" i="3"/>
  <c r="AP493" i="3"/>
  <c r="AP608" i="3"/>
  <c r="AP467" i="3"/>
  <c r="AP70" i="3"/>
  <c r="AP204" i="3"/>
  <c r="AP169" i="3"/>
  <c r="AP92" i="3"/>
  <c r="AP622" i="3"/>
  <c r="AP536" i="3"/>
  <c r="AP590" i="3"/>
  <c r="AP228" i="3"/>
  <c r="AH27" i="3"/>
  <c r="AH88" i="3"/>
  <c r="AH508" i="3"/>
  <c r="BN174" i="3"/>
  <c r="BF581" i="3"/>
  <c r="BG581" i="3"/>
  <c r="R209" i="3"/>
  <c r="S209" i="3"/>
  <c r="R168" i="3"/>
  <c r="S168" i="3"/>
  <c r="R447" i="3"/>
  <c r="S447" i="3"/>
  <c r="AX340" i="3"/>
  <c r="AY340" i="3"/>
  <c r="BN526" i="3"/>
  <c r="R393" i="3"/>
  <c r="S393" i="3"/>
  <c r="BN97" i="3"/>
  <c r="BO97" i="3"/>
  <c r="AH77" i="3"/>
  <c r="AI77" i="3"/>
  <c r="BF152" i="3"/>
  <c r="BG152" i="3"/>
  <c r="BN479" i="3"/>
  <c r="BS584" i="3"/>
  <c r="BT584" i="3"/>
  <c r="B584" i="3"/>
  <c r="A584" i="3"/>
  <c r="BT398" i="3"/>
  <c r="B398" i="3"/>
  <c r="A398" i="3"/>
  <c r="BS398" i="3"/>
  <c r="BN128" i="3"/>
  <c r="BN396" i="3"/>
  <c r="BN564" i="3"/>
  <c r="BN252" i="3"/>
  <c r="BN444" i="3"/>
  <c r="BF512" i="3"/>
  <c r="BF401" i="3"/>
  <c r="BF387" i="3"/>
  <c r="BF613" i="3"/>
  <c r="BF384" i="3"/>
  <c r="BF357" i="3"/>
  <c r="BF115" i="3"/>
  <c r="BF52" i="3"/>
  <c r="BF383" i="3"/>
  <c r="AX547" i="3"/>
  <c r="AX576" i="3"/>
  <c r="AX88" i="3"/>
  <c r="AX230" i="3"/>
  <c r="AX630" i="3"/>
  <c r="AX63" i="3"/>
  <c r="AX552" i="3"/>
  <c r="AX462" i="3"/>
  <c r="AX212" i="3"/>
  <c r="AX321" i="3"/>
  <c r="AP400" i="3"/>
  <c r="AP323" i="3"/>
  <c r="AP387" i="3"/>
  <c r="AP232" i="3"/>
  <c r="AP326" i="3"/>
  <c r="AP76" i="3"/>
  <c r="AP220" i="3"/>
  <c r="AP379" i="3"/>
  <c r="AP617" i="3"/>
  <c r="AP385" i="3"/>
  <c r="AP144" i="3"/>
  <c r="AP18" i="3"/>
  <c r="AX457" i="3"/>
  <c r="BN189" i="3"/>
  <c r="BN361" i="3"/>
  <c r="BN115" i="3"/>
  <c r="BO115" i="3"/>
  <c r="BF81" i="3"/>
  <c r="BN508" i="3"/>
  <c r="R592" i="3"/>
  <c r="R298" i="3"/>
  <c r="R319" i="3"/>
  <c r="BN114" i="3"/>
  <c r="BO114" i="3"/>
  <c r="BN7" i="3"/>
  <c r="BS567" i="3"/>
  <c r="BT567" i="3"/>
  <c r="B567" i="3"/>
  <c r="A567" i="3"/>
  <c r="BN32" i="3"/>
  <c r="BN605" i="3"/>
  <c r="BN458" i="3"/>
  <c r="BN15" i="3"/>
  <c r="BF606" i="3"/>
  <c r="BF428" i="3"/>
  <c r="BF574" i="3"/>
  <c r="BF380" i="3"/>
  <c r="BF238" i="3"/>
  <c r="BF208" i="3"/>
  <c r="BF275" i="3"/>
  <c r="BF185" i="3"/>
  <c r="BF256" i="3"/>
  <c r="AX626" i="3"/>
  <c r="AX299" i="3"/>
  <c r="AX592" i="3"/>
  <c r="AX515" i="3"/>
  <c r="AX77" i="3"/>
  <c r="AX430" i="3"/>
  <c r="AX79" i="3"/>
  <c r="AX382" i="3"/>
  <c r="AX10" i="3"/>
  <c r="AX176" i="3"/>
  <c r="AX398" i="3"/>
  <c r="AP512" i="3"/>
  <c r="AP402" i="3"/>
  <c r="AP246" i="3"/>
  <c r="AP167" i="3"/>
  <c r="AP242" i="3"/>
  <c r="AP248" i="3"/>
  <c r="AP19" i="3"/>
  <c r="AP101" i="3"/>
  <c r="AP429" i="3"/>
  <c r="AP445" i="3"/>
  <c r="AP623" i="3"/>
  <c r="AP423" i="3"/>
  <c r="AP496" i="3"/>
  <c r="AP74" i="3"/>
  <c r="AP160" i="3"/>
  <c r="AH134" i="3"/>
  <c r="AH128" i="3"/>
  <c r="AH465" i="3"/>
  <c r="BF450" i="3"/>
  <c r="BG450" i="3"/>
  <c r="BN533" i="3"/>
  <c r="BO533" i="3"/>
  <c r="R69" i="3"/>
  <c r="S69" i="3"/>
  <c r="BN543" i="3"/>
  <c r="BF215" i="3"/>
  <c r="BN488" i="3"/>
  <c r="BF484" i="3"/>
  <c r="BT580" i="3"/>
  <c r="B580" i="3"/>
  <c r="A580" i="3"/>
  <c r="BS580" i="3"/>
  <c r="BS218" i="3"/>
  <c r="BT218" i="3"/>
  <c r="B218" i="3"/>
  <c r="A218" i="3"/>
  <c r="BS93" i="3"/>
  <c r="BT93" i="3"/>
  <c r="B93" i="3"/>
  <c r="A93" i="3"/>
  <c r="BN595" i="3"/>
  <c r="BN202" i="3"/>
  <c r="BN504" i="3"/>
  <c r="BN554" i="3"/>
  <c r="BF172" i="3"/>
  <c r="BF402" i="3"/>
  <c r="BF330" i="3"/>
  <c r="BF323" i="3"/>
  <c r="BF293" i="3"/>
  <c r="BF96" i="3"/>
  <c r="BF583" i="3"/>
  <c r="BF501" i="3"/>
  <c r="BF154" i="3"/>
  <c r="BF480" i="3"/>
  <c r="AX401" i="3"/>
  <c r="AX518" i="3"/>
  <c r="AX196" i="3"/>
  <c r="AX236" i="3"/>
  <c r="AX556" i="3"/>
  <c r="AX587" i="3"/>
  <c r="AX366" i="3"/>
  <c r="AX238" i="3"/>
  <c r="AX445" i="3"/>
  <c r="AX501" i="3"/>
  <c r="AX117" i="3"/>
  <c r="AX262" i="3"/>
  <c r="AP611" i="3"/>
  <c r="AP455" i="3"/>
  <c r="AP336" i="3"/>
  <c r="AP564" i="3"/>
  <c r="AP91" i="3"/>
  <c r="AP506" i="3"/>
  <c r="AP60" i="3"/>
  <c r="AP462" i="3"/>
  <c r="AP135" i="3"/>
  <c r="AP542" i="3"/>
  <c r="AP509" i="3"/>
  <c r="AP554" i="3"/>
  <c r="AH364" i="3"/>
  <c r="AH402" i="3"/>
  <c r="AH246" i="3"/>
  <c r="AH192" i="3"/>
  <c r="AP438" i="3"/>
  <c r="AH510" i="3"/>
  <c r="AH604" i="3"/>
  <c r="AH563" i="3"/>
  <c r="AH306" i="3"/>
  <c r="AH564" i="3"/>
  <c r="AH546" i="3"/>
  <c r="AH447" i="3"/>
  <c r="AH206" i="3"/>
  <c r="AH548" i="3"/>
  <c r="AH212" i="3"/>
  <c r="AH92" i="3"/>
  <c r="AH81" i="3"/>
  <c r="AH216" i="3"/>
  <c r="AH218" i="3"/>
  <c r="Z485" i="3"/>
  <c r="Z401" i="3"/>
  <c r="Z599" i="3"/>
  <c r="Z191" i="3"/>
  <c r="Z629" i="3"/>
  <c r="Z273" i="3"/>
  <c r="Z242" i="3"/>
  <c r="Z526" i="3"/>
  <c r="Z361" i="3"/>
  <c r="Z61" i="3"/>
  <c r="Z311" i="3"/>
  <c r="Z210" i="3"/>
  <c r="Z565" i="3"/>
  <c r="Z293" i="3"/>
  <c r="Z180" i="3"/>
  <c r="Z90" i="3"/>
  <c r="Z38" i="3"/>
  <c r="Z598" i="3"/>
  <c r="Z352" i="3"/>
  <c r="Z212" i="3"/>
  <c r="Z50" i="3"/>
  <c r="Z359" i="3"/>
  <c r="Z57" i="3"/>
  <c r="R233" i="3"/>
  <c r="R189" i="3"/>
  <c r="R59" i="3"/>
  <c r="R303" i="3"/>
  <c r="R76" i="3"/>
  <c r="R116" i="3"/>
  <c r="R215" i="3"/>
  <c r="R214" i="3"/>
  <c r="R227" i="3"/>
  <c r="R391" i="3"/>
  <c r="R312" i="3"/>
  <c r="R544" i="3"/>
  <c r="R500" i="3"/>
  <c r="R163" i="3"/>
  <c r="R176" i="3"/>
  <c r="R580" i="3"/>
  <c r="AP15" i="3"/>
  <c r="AP256" i="3"/>
  <c r="AH451" i="3"/>
  <c r="AH100" i="3"/>
  <c r="AH599" i="3"/>
  <c r="AH608" i="3"/>
  <c r="AH389" i="3"/>
  <c r="AH127" i="3"/>
  <c r="AH620" i="3"/>
  <c r="AH432" i="3"/>
  <c r="AH69" i="3"/>
  <c r="AH51" i="3"/>
  <c r="AH414" i="3"/>
  <c r="AH542" i="3"/>
  <c r="AH625" i="3"/>
  <c r="AH55" i="3"/>
  <c r="AH50" i="3"/>
  <c r="AH562" i="3"/>
  <c r="AH480" i="3"/>
  <c r="AH228" i="3"/>
  <c r="Z343" i="3"/>
  <c r="Z203" i="3"/>
  <c r="Z396" i="3"/>
  <c r="Z530" i="3"/>
  <c r="Z555" i="3"/>
  <c r="Z527" i="3"/>
  <c r="Z434" i="3"/>
  <c r="Z131" i="3"/>
  <c r="Z72" i="3"/>
  <c r="Z99" i="3"/>
  <c r="Z271" i="3"/>
  <c r="Z80" i="3"/>
  <c r="Z238" i="3"/>
  <c r="Z450" i="3"/>
  <c r="Z144" i="3"/>
  <c r="Z573" i="3"/>
  <c r="Z560" i="3"/>
  <c r="Z7" i="3"/>
  <c r="Z176" i="3"/>
  <c r="Z580" i="3"/>
  <c r="R282" i="3"/>
  <c r="R199" i="3"/>
  <c r="R616" i="3"/>
  <c r="R576" i="3"/>
  <c r="R631" i="3"/>
  <c r="R68" i="3"/>
  <c r="R388" i="3"/>
  <c r="R483" i="3"/>
  <c r="R454" i="3"/>
  <c r="R208" i="3"/>
  <c r="R539" i="3"/>
  <c r="R542" i="3"/>
  <c r="R360" i="3"/>
  <c r="R572" i="3"/>
  <c r="R139" i="3"/>
  <c r="R201" i="3"/>
  <c r="R304" i="3"/>
  <c r="R417" i="3"/>
  <c r="R20" i="3"/>
  <c r="AH235" i="3"/>
  <c r="AH348" i="3"/>
  <c r="AH372" i="3"/>
  <c r="AH351" i="3"/>
  <c r="AH458" i="3"/>
  <c r="AH284" i="3"/>
  <c r="AH577" i="3"/>
  <c r="AH42" i="3"/>
  <c r="AH108" i="3"/>
  <c r="AH118" i="3"/>
  <c r="AH162" i="3"/>
  <c r="AH397" i="3"/>
  <c r="AH398" i="3"/>
  <c r="Z126" i="3"/>
  <c r="Z331" i="3"/>
  <c r="Z627" i="3"/>
  <c r="Z538" i="3"/>
  <c r="Z407" i="3"/>
  <c r="Z279" i="3"/>
  <c r="Z585" i="3"/>
  <c r="Z105" i="3"/>
  <c r="Z369" i="3"/>
  <c r="Z351" i="3"/>
  <c r="Z374" i="3"/>
  <c r="Z69" i="3"/>
  <c r="Z97" i="3"/>
  <c r="Z49" i="3"/>
  <c r="Z379" i="3"/>
  <c r="Z60" i="3"/>
  <c r="Z425" i="3"/>
  <c r="Z390" i="3"/>
  <c r="Z18" i="3"/>
  <c r="Z321" i="3"/>
  <c r="Z121" i="3"/>
  <c r="R602" i="3"/>
  <c r="R48" i="3"/>
  <c r="R431" i="3"/>
  <c r="R326" i="3"/>
  <c r="R605" i="3"/>
  <c r="R242" i="3"/>
  <c r="R77" i="3"/>
  <c r="R320" i="3"/>
  <c r="R444" i="3"/>
  <c r="R462" i="3"/>
  <c r="R598" i="3"/>
  <c r="R541" i="3"/>
  <c r="R345" i="3"/>
  <c r="R567" i="3"/>
  <c r="R262" i="3"/>
  <c r="AH463" i="3"/>
  <c r="AH524" i="3"/>
  <c r="AH66" i="3"/>
  <c r="AH278" i="3"/>
  <c r="AH71" i="3"/>
  <c r="AH166" i="3"/>
  <c r="AH210" i="3"/>
  <c r="AH56" i="3"/>
  <c r="AH561" i="3"/>
  <c r="AH297" i="3"/>
  <c r="AH18" i="3"/>
  <c r="AH304" i="3"/>
  <c r="AH417" i="3"/>
  <c r="AH359" i="3"/>
  <c r="AH57" i="3"/>
  <c r="Z594" i="3"/>
  <c r="Z451" i="3"/>
  <c r="Z340" i="3"/>
  <c r="Z122" i="3"/>
  <c r="Z127" i="3"/>
  <c r="Z630" i="3"/>
  <c r="Z66" i="3"/>
  <c r="Z528" i="3"/>
  <c r="Z358" i="3"/>
  <c r="Z292" i="3"/>
  <c r="Z40" i="3"/>
  <c r="Z103" i="3"/>
  <c r="Z178" i="3"/>
  <c r="Z96" i="3"/>
  <c r="Z557" i="3"/>
  <c r="Z153" i="3"/>
  <c r="Z553" i="3"/>
  <c r="Z37" i="3"/>
  <c r="Z205" i="3"/>
  <c r="Z397" i="3"/>
  <c r="Z398" i="3"/>
  <c r="R611" i="3"/>
  <c r="R461" i="3"/>
  <c r="R518" i="3"/>
  <c r="R335" i="3"/>
  <c r="R45" i="3"/>
  <c r="R334" i="3"/>
  <c r="R274" i="3"/>
  <c r="R288" i="3"/>
  <c r="R535" i="3"/>
  <c r="R600" i="3"/>
  <c r="R522" i="3"/>
  <c r="R135" i="3"/>
  <c r="R10" i="3"/>
  <c r="R560" i="3"/>
  <c r="R408" i="3"/>
  <c r="R43" i="3"/>
  <c r="R160" i="3"/>
  <c r="AP370" i="3"/>
  <c r="AX306" i="3"/>
  <c r="BN335" i="3"/>
  <c r="AX81" i="3"/>
  <c r="BF595" i="3"/>
  <c r="AH205" i="3"/>
  <c r="AP543" i="3"/>
  <c r="AX138" i="3"/>
  <c r="BN307" i="3"/>
  <c r="AX310" i="3"/>
  <c r="BF463" i="3"/>
  <c r="BN455" i="3"/>
  <c r="AX178" i="3"/>
  <c r="BF302" i="3"/>
  <c r="AX359" i="3"/>
  <c r="BN70" i="3"/>
  <c r="BF535" i="3"/>
  <c r="BN525" i="3"/>
  <c r="BF205" i="3"/>
  <c r="AH290" i="3"/>
  <c r="R94" i="3"/>
  <c r="Z603" i="3"/>
  <c r="AX303" i="3"/>
  <c r="BN314" i="3"/>
  <c r="AX104" i="3"/>
  <c r="AH265" i="3"/>
  <c r="AH158" i="3"/>
  <c r="R347" i="3"/>
  <c r="Z484" i="3"/>
  <c r="BN33" i="3"/>
  <c r="AP152" i="3"/>
  <c r="AP157" i="3"/>
  <c r="AP12" i="3"/>
  <c r="AX47" i="3"/>
  <c r="AH355" i="3"/>
  <c r="AH330" i="3"/>
  <c r="BN471" i="3"/>
  <c r="BN385" i="3"/>
  <c r="BF565" i="3"/>
  <c r="BF155" i="3"/>
  <c r="R292" i="3"/>
  <c r="R587" i="3"/>
  <c r="AP469" i="3"/>
  <c r="BF404" i="3"/>
  <c r="AX594" i="3"/>
  <c r="R419" i="3"/>
  <c r="AH586" i="3"/>
  <c r="BN73" i="3"/>
  <c r="AX49" i="3"/>
  <c r="BN366" i="3"/>
  <c r="AP503" i="3"/>
  <c r="AX448" i="3"/>
  <c r="AX255" i="3"/>
  <c r="Z477" i="3"/>
  <c r="Z109" i="3"/>
  <c r="Z123" i="3"/>
  <c r="BF116" i="3"/>
  <c r="BF502" i="3"/>
  <c r="AP376" i="3"/>
  <c r="R325" i="3"/>
  <c r="AH332" i="3"/>
  <c r="AX154" i="3"/>
  <c r="AH534" i="3"/>
  <c r="BN147" i="3"/>
  <c r="BF553" i="3"/>
  <c r="AH312" i="3"/>
  <c r="Z26" i="3"/>
  <c r="AP466" i="3"/>
  <c r="AP236" i="3"/>
  <c r="BF202" i="3"/>
  <c r="R512" i="3"/>
  <c r="AX523" i="3"/>
  <c r="BF223" i="3"/>
  <c r="BF221" i="3"/>
  <c r="AH217" i="3"/>
  <c r="BF189" i="3"/>
  <c r="BF258" i="3"/>
  <c r="AH126" i="3"/>
  <c r="AX589" i="3"/>
  <c r="AH430" i="3"/>
  <c r="AP478" i="3"/>
  <c r="AP316" i="3"/>
  <c r="AP607" i="3"/>
  <c r="BN593" i="3"/>
  <c r="BN180" i="3"/>
  <c r="BN620" i="3"/>
  <c r="BN27" i="3"/>
  <c r="AX184" i="3"/>
  <c r="AH529" i="3"/>
  <c r="R137" i="3"/>
  <c r="R272" i="3"/>
  <c r="AX435" i="3"/>
  <c r="AH399" i="3"/>
  <c r="AH142" i="3"/>
  <c r="Z283" i="3"/>
  <c r="AP106" i="3"/>
  <c r="AX454" i="3"/>
  <c r="AP320" i="3"/>
  <c r="AH45" i="3"/>
  <c r="AH266" i="3"/>
  <c r="BN279" i="3"/>
  <c r="Z497" i="3"/>
  <c r="AP223" i="3"/>
  <c r="AX289" i="3"/>
  <c r="BF101" i="3"/>
  <c r="AH601" i="3"/>
  <c r="AX174" i="3"/>
  <c r="BF514" i="3"/>
  <c r="AH189" i="3"/>
  <c r="AP481" i="3"/>
  <c r="BF241" i="3"/>
  <c r="AX166" i="3"/>
  <c r="BF623" i="3"/>
  <c r="BN319" i="3"/>
  <c r="AP93" i="3"/>
  <c r="BF580" i="3"/>
  <c r="BN43" i="3"/>
  <c r="AP310" i="3"/>
  <c r="BN218" i="3"/>
  <c r="BF543" i="3"/>
  <c r="BN318" i="3"/>
  <c r="BF397" i="3"/>
  <c r="BN141" i="3"/>
  <c r="AP148" i="3"/>
  <c r="AP472" i="3"/>
  <c r="BN584" i="3"/>
  <c r="Z314" i="3"/>
  <c r="R104" i="3"/>
  <c r="BF249" i="3"/>
  <c r="Z158" i="3"/>
  <c r="BN489" i="3"/>
  <c r="Z522" i="3"/>
  <c r="BN301" i="3"/>
  <c r="AH152" i="3"/>
  <c r="AX420" i="3"/>
  <c r="AH12" i="3"/>
  <c r="BN540" i="3"/>
  <c r="BN336" i="3"/>
  <c r="Z330" i="3"/>
  <c r="Z192" i="3"/>
  <c r="BN438" i="3"/>
  <c r="AP234" i="3"/>
  <c r="R210" i="3"/>
  <c r="BN587" i="3"/>
  <c r="BN476" i="3"/>
  <c r="R495" i="3"/>
  <c r="BF191" i="3"/>
  <c r="AP343" i="3"/>
  <c r="AP243" i="3"/>
  <c r="BN419" i="3"/>
  <c r="AX425" i="3"/>
  <c r="BF506" i="3"/>
  <c r="R366" i="3"/>
  <c r="BN374" i="3"/>
  <c r="AP448" i="3"/>
  <c r="AX367" i="3"/>
  <c r="BN426" i="3"/>
  <c r="BN322" i="3"/>
  <c r="BF433" i="3"/>
  <c r="BN227" i="3"/>
  <c r="BN31" i="3"/>
  <c r="R278" i="3"/>
  <c r="BN376" i="3"/>
  <c r="R203" i="3"/>
  <c r="BN341" i="3"/>
  <c r="BN309" i="3"/>
  <c r="BN412" i="3"/>
  <c r="AP324" i="3"/>
  <c r="BF147" i="3"/>
  <c r="AX55" i="3"/>
  <c r="AX418" i="3"/>
  <c r="AP274" i="3"/>
  <c r="AH8" i="3"/>
  <c r="AP613" i="3"/>
  <c r="BF344" i="3"/>
  <c r="Z119" i="3"/>
  <c r="AH223" i="3"/>
  <c r="AH221" i="3"/>
  <c r="BF521" i="3"/>
  <c r="AH258" i="3"/>
  <c r="R126" i="3"/>
  <c r="AP239" i="3"/>
  <c r="AH41" i="3"/>
  <c r="Z470" i="3"/>
  <c r="BN607" i="3"/>
  <c r="BF171" i="3"/>
  <c r="BF263" i="3"/>
  <c r="BN569" i="3"/>
  <c r="AP566" i="3"/>
  <c r="AP337" i="3"/>
  <c r="AH269" i="3"/>
  <c r="R418" i="3"/>
  <c r="AP206" i="3"/>
  <c r="AX58" i="3"/>
  <c r="AX588" i="3"/>
  <c r="AH624" i="3"/>
  <c r="AX567" i="3"/>
  <c r="BF54" i="3"/>
  <c r="Z182" i="3"/>
  <c r="AP508" i="3"/>
  <c r="BF584" i="3"/>
  <c r="BN93" i="3"/>
  <c r="AX463" i="3"/>
  <c r="BF107" i="3"/>
  <c r="BN213" i="3"/>
  <c r="AX580" i="3"/>
  <c r="BF551" i="3"/>
  <c r="AP435" i="3"/>
  <c r="BF219" i="3"/>
  <c r="AX596" i="3"/>
  <c r="BN57" i="3"/>
  <c r="BN112" i="3"/>
  <c r="AX66" i="3"/>
  <c r="AP66" i="3"/>
  <c r="R472" i="3"/>
  <c r="BN18" i="3"/>
  <c r="AP83" i="3"/>
  <c r="BN50" i="3"/>
  <c r="BN347" i="3"/>
  <c r="R489" i="3"/>
  <c r="AX522" i="3"/>
  <c r="AH301" i="3"/>
  <c r="BN130" i="3"/>
  <c r="AH420" i="3"/>
  <c r="AP77" i="3"/>
  <c r="R355" i="3"/>
  <c r="AH592" i="3"/>
  <c r="BF167" i="3"/>
  <c r="BN185" i="3"/>
  <c r="AX385" i="3"/>
  <c r="AP565" i="3"/>
  <c r="AP155" i="3"/>
  <c r="BF63" i="3"/>
  <c r="R277" i="3"/>
  <c r="AX469" i="3"/>
  <c r="AX404" i="3"/>
  <c r="BF594" i="3"/>
  <c r="R243" i="3"/>
  <c r="BF149" i="3"/>
  <c r="R557" i="3"/>
  <c r="BF552" i="3"/>
  <c r="AX338" i="3"/>
  <c r="AH95" i="3"/>
  <c r="BF374" i="3"/>
  <c r="AH230" i="3"/>
  <c r="BF255" i="3"/>
  <c r="BF477" i="3"/>
  <c r="AP109" i="3"/>
  <c r="Z391" i="3"/>
  <c r="AH116" i="3"/>
  <c r="BN278" i="3"/>
  <c r="AX246" i="3"/>
  <c r="R56" i="3"/>
  <c r="BF412" i="3"/>
  <c r="AH287" i="3"/>
  <c r="AP147" i="3"/>
  <c r="BN553" i="3"/>
  <c r="AX312" i="3"/>
  <c r="BF26" i="3"/>
  <c r="Z8" i="3"/>
  <c r="AH328" i="3"/>
  <c r="R119" i="3"/>
  <c r="Z415" i="3"/>
  <c r="BF217" i="3"/>
  <c r="AH521" i="3"/>
  <c r="AX46" i="3"/>
  <c r="AH459" i="3"/>
  <c r="BN120" i="3"/>
  <c r="BN511" i="3"/>
  <c r="AX597" i="3"/>
  <c r="AH145" i="3"/>
  <c r="AH467" i="3"/>
  <c r="AX486" i="3"/>
  <c r="BF515" i="3"/>
  <c r="BN446" i="3"/>
  <c r="AH22" i="3"/>
  <c r="R24" i="3"/>
  <c r="R41" i="3"/>
  <c r="BN44" i="3"/>
  <c r="AX399" i="3"/>
  <c r="BF142" i="3"/>
  <c r="BN54" i="3"/>
  <c r="Z440" i="3"/>
  <c r="BN254" i="3"/>
  <c r="BN83" i="3"/>
  <c r="AH249" i="3"/>
  <c r="AP117" i="3"/>
  <c r="BN52" i="3"/>
  <c r="AP33" i="3"/>
  <c r="R152" i="3"/>
  <c r="AH157" i="3"/>
  <c r="AX12" i="3"/>
  <c r="Z47" i="3"/>
  <c r="R232" i="3"/>
  <c r="BN330" i="3"/>
  <c r="R471" i="3"/>
  <c r="Z438" i="3"/>
  <c r="BN200" i="3"/>
  <c r="BF234" i="3"/>
  <c r="R155" i="3"/>
  <c r="AH587" i="3"/>
  <c r="AP476" i="3"/>
  <c r="R434" i="3"/>
  <c r="R608" i="3"/>
  <c r="BN191" i="3"/>
  <c r="AH391" i="3"/>
  <c r="BN363" i="3"/>
  <c r="AX502" i="3"/>
  <c r="BN443" i="3"/>
  <c r="BN431" i="3"/>
  <c r="AP616" i="3"/>
  <c r="AP593" i="3"/>
  <c r="AX349" i="3"/>
  <c r="BN516" i="3"/>
  <c r="AX315" i="3"/>
  <c r="Z106" i="3"/>
  <c r="AH454" i="3"/>
  <c r="AX320" i="3"/>
  <c r="AX406" i="3"/>
  <c r="BN468" i="3"/>
  <c r="AX572" i="3"/>
  <c r="AX97" i="3"/>
  <c r="BN69" i="3"/>
  <c r="AP369" i="3"/>
  <c r="BN148" i="3"/>
  <c r="AP538" i="3"/>
  <c r="R129" i="3"/>
  <c r="BN365" i="3"/>
  <c r="AX545" i="3"/>
  <c r="AP574" i="3"/>
  <c r="Z282" i="3"/>
  <c r="AP460" i="3"/>
  <c r="Z548" i="3"/>
  <c r="BN370" i="3"/>
  <c r="AP348" i="3"/>
  <c r="BN537" i="3"/>
  <c r="BN184" i="3"/>
  <c r="AP165" i="3"/>
  <c r="AP428" i="3"/>
  <c r="R566" i="3"/>
  <c r="R521" i="3"/>
  <c r="R352" i="3"/>
  <c r="Z263" i="3"/>
  <c r="AX294" i="3"/>
  <c r="BF491" i="3"/>
  <c r="AX417" i="3"/>
  <c r="BN371" i="3"/>
  <c r="BN500" i="3"/>
  <c r="AX244" i="3"/>
  <c r="AP579" i="3"/>
  <c r="AX395" i="3"/>
  <c r="BF527" i="3"/>
  <c r="BF555" i="3"/>
  <c r="BN496" i="3"/>
  <c r="AX300" i="3"/>
  <c r="AH141" i="3"/>
  <c r="BF389" i="3"/>
  <c r="AH179" i="3"/>
  <c r="AX558" i="3"/>
  <c r="AH144" i="3"/>
  <c r="Z632" i="3"/>
  <c r="AP358" i="3"/>
  <c r="AP264" i="3"/>
  <c r="AX110" i="3"/>
  <c r="AX334" i="3"/>
  <c r="BF84" i="3"/>
  <c r="AP533" i="3"/>
  <c r="AH395" i="3"/>
  <c r="R190" i="3"/>
  <c r="Z500" i="3"/>
  <c r="R339" i="3"/>
  <c r="Z461" i="3"/>
  <c r="R127" i="3"/>
  <c r="R120" i="3"/>
  <c r="AX68" i="3"/>
  <c r="BN110" i="3"/>
  <c r="BF508" i="3"/>
  <c r="BF318" i="3"/>
  <c r="AX243" i="3"/>
  <c r="AH149" i="3"/>
  <c r="BN557" i="3"/>
  <c r="AH366" i="3"/>
  <c r="AP374" i="3"/>
  <c r="AP48" i="3"/>
  <c r="AX426" i="3"/>
  <c r="R451" i="3"/>
  <c r="Z196" i="3"/>
  <c r="AX181" i="3"/>
  <c r="BF40" i="3"/>
  <c r="BF61" i="3"/>
  <c r="BF526" i="3"/>
  <c r="AH207" i="3"/>
  <c r="BF560" i="3"/>
  <c r="AP80" i="3"/>
  <c r="AP457" i="3"/>
  <c r="AP597" i="3"/>
  <c r="Z11" i="3"/>
  <c r="AX247" i="3"/>
  <c r="AH97" i="3"/>
  <c r="BF69" i="3"/>
  <c r="BN528" i="3"/>
  <c r="BF235" i="3"/>
  <c r="BF129" i="3"/>
  <c r="BN151" i="3"/>
  <c r="AP447" i="3"/>
  <c r="AP365" i="3"/>
  <c r="BF545" i="3"/>
  <c r="AP490" i="3"/>
  <c r="AX222" i="3"/>
  <c r="AX460" i="3"/>
  <c r="BF71" i="3"/>
  <c r="BF306" i="3"/>
  <c r="BF364" i="3"/>
  <c r="BF585" i="3"/>
  <c r="AX261" i="3"/>
  <c r="R311" i="3"/>
  <c r="R550" i="3"/>
  <c r="Z519" i="3"/>
  <c r="R128" i="3"/>
  <c r="BN67" i="3"/>
  <c r="BN78" i="3"/>
  <c r="BN16" i="3"/>
  <c r="Z226" i="3"/>
  <c r="AX598" i="3"/>
  <c r="AH291" i="3"/>
  <c r="BF225" i="3"/>
  <c r="AP395" i="3"/>
  <c r="BF146" i="3"/>
  <c r="Z307" i="3"/>
  <c r="R481" i="3"/>
  <c r="Z623" i="3"/>
  <c r="BF99" i="3"/>
  <c r="AP546" i="3"/>
  <c r="AH105" i="3"/>
  <c r="AH472" i="3"/>
  <c r="AX270" i="3"/>
  <c r="AP219" i="3"/>
  <c r="AP305" i="3"/>
  <c r="AX124" i="3"/>
  <c r="Z327" i="3"/>
  <c r="BF394" i="3"/>
  <c r="BF556" i="3"/>
  <c r="BN134" i="3"/>
  <c r="BN261" i="3"/>
  <c r="AP456" i="3"/>
  <c r="AX386" i="3"/>
  <c r="R545" i="3"/>
  <c r="AP386" i="3"/>
  <c r="R588" i="3"/>
  <c r="AH124" i="3"/>
  <c r="Z490" i="3"/>
  <c r="R569" i="3"/>
  <c r="AP218" i="3"/>
  <c r="BF93" i="3"/>
  <c r="BF110" i="3"/>
  <c r="BN409" i="3"/>
  <c r="AX150" i="3"/>
  <c r="BF213" i="3"/>
  <c r="BN310" i="3"/>
  <c r="AX335" i="3"/>
  <c r="Z62" i="3"/>
  <c r="AH477" i="3"/>
  <c r="BF203" i="3"/>
  <c r="Z214" i="3"/>
  <c r="AX412" i="3"/>
  <c r="AX308" i="3"/>
  <c r="AP464" i="3"/>
  <c r="Z541" i="3"/>
  <c r="BN418" i="3"/>
  <c r="BF22" i="3"/>
  <c r="AX466" i="3"/>
  <c r="BF630" i="3"/>
  <c r="Z465" i="3"/>
  <c r="AH549" i="3"/>
  <c r="AX453" i="3"/>
  <c r="AH177" i="3"/>
  <c r="AH362" i="3"/>
  <c r="R357" i="3"/>
  <c r="BN349" i="3"/>
  <c r="AX142" i="3"/>
  <c r="AX319" i="3"/>
  <c r="BF106" i="3"/>
  <c r="AH288" i="3"/>
  <c r="Z320" i="3"/>
  <c r="Z406" i="3"/>
  <c r="AH468" i="3"/>
  <c r="AX279" i="3"/>
  <c r="R310" i="3"/>
  <c r="AX42" i="3"/>
  <c r="AH173" i="3"/>
  <c r="BF369" i="3"/>
  <c r="AH148" i="3"/>
  <c r="BF337" i="3"/>
  <c r="BF345" i="3"/>
  <c r="BF151" i="3"/>
  <c r="AX293" i="3"/>
  <c r="AH311" i="3"/>
  <c r="AX59" i="3"/>
  <c r="AH282" i="3"/>
  <c r="AP281" i="3"/>
  <c r="AX617" i="3"/>
  <c r="AX71" i="3"/>
  <c r="BN393" i="3"/>
  <c r="BF286" i="3"/>
  <c r="AX525" i="3"/>
  <c r="AP224" i="3"/>
  <c r="R400" i="3"/>
  <c r="R220" i="3"/>
  <c r="R202" i="3"/>
  <c r="AP186" i="3"/>
  <c r="BN182" i="3"/>
  <c r="AP64" i="3"/>
  <c r="BF573" i="3"/>
  <c r="AX280" i="3"/>
  <c r="AP244" i="3"/>
  <c r="Z291" i="3"/>
  <c r="AH54" i="3"/>
  <c r="AP527" i="3"/>
  <c r="R508" i="3"/>
  <c r="R172" i="3"/>
  <c r="AX92" i="3"/>
  <c r="AP24" i="3"/>
  <c r="Z300" i="3"/>
  <c r="AP105" i="3"/>
  <c r="BF492" i="3"/>
  <c r="BN144" i="3"/>
  <c r="BN632" i="3"/>
  <c r="AH568" i="3"/>
  <c r="AP581" i="3"/>
  <c r="BN305" i="3"/>
  <c r="AP107" i="3"/>
  <c r="Z444" i="3"/>
  <c r="BN257" i="3"/>
  <c r="BN474" i="3"/>
  <c r="AP342" i="3"/>
  <c r="AH392" i="3"/>
  <c r="R456" i="3"/>
  <c r="Z128" i="3"/>
  <c r="AH305" i="3"/>
  <c r="Z607" i="3"/>
  <c r="R401" i="3"/>
  <c r="R293" i="3"/>
  <c r="AP535" i="3"/>
  <c r="AX139" i="3"/>
  <c r="BF478" i="3"/>
  <c r="AP548" i="3"/>
  <c r="BF289" i="3"/>
  <c r="BN267" i="3"/>
  <c r="AH184" i="3"/>
  <c r="AP570" i="3"/>
  <c r="BF304" i="3"/>
  <c r="BN342" i="3"/>
  <c r="R235" i="3"/>
  <c r="R191" i="3"/>
  <c r="Z187" i="3"/>
  <c r="AP513" i="3"/>
  <c r="BF400" i="3"/>
  <c r="BN297" i="3"/>
  <c r="AP454" i="3"/>
  <c r="Z487" i="3"/>
  <c r="AH215" i="3"/>
  <c r="AX286" i="3"/>
  <c r="BN170" i="3"/>
  <c r="Z422" i="3"/>
  <c r="BN351" i="3"/>
  <c r="BF528" i="3"/>
  <c r="BF485" i="3"/>
  <c r="R525" i="3"/>
  <c r="AH140" i="3"/>
  <c r="AP275" i="3"/>
  <c r="AH293" i="3"/>
  <c r="AP59" i="3"/>
  <c r="AX440" i="3"/>
  <c r="BN222" i="3"/>
  <c r="BF174" i="3"/>
  <c r="Z82" i="3"/>
  <c r="BF615" i="3"/>
  <c r="BN364" i="3"/>
  <c r="BF279" i="3"/>
  <c r="AX538" i="3"/>
  <c r="R607" i="3"/>
  <c r="R295" i="3"/>
  <c r="R275" i="3"/>
  <c r="R601" i="3"/>
  <c r="AX67" i="3"/>
  <c r="AH186" i="3"/>
  <c r="BF7" i="3"/>
  <c r="BF16" i="3"/>
  <c r="BF280" i="3"/>
  <c r="BF244" i="3"/>
  <c r="AX291" i="3"/>
  <c r="Z54" i="3"/>
  <c r="AH411" i="3"/>
  <c r="Z92" i="3"/>
  <c r="AP442" i="3"/>
  <c r="BF94" i="3"/>
  <c r="BF575" i="3"/>
  <c r="AH492" i="3"/>
  <c r="BF382" i="3"/>
  <c r="AX14" i="3"/>
  <c r="AH68" i="3"/>
  <c r="AX295" i="3"/>
  <c r="AP461" i="3"/>
  <c r="AP211" i="3"/>
  <c r="BF250" i="3"/>
  <c r="BN334" i="3"/>
  <c r="BF127" i="3"/>
  <c r="BF134" i="3"/>
  <c r="R324" i="3"/>
  <c r="AH555" i="3"/>
  <c r="R340" i="3"/>
  <c r="R501" i="3"/>
  <c r="AH470" i="3"/>
  <c r="R315" i="3"/>
  <c r="R361" i="3"/>
  <c r="R27" i="3"/>
  <c r="F591" i="8"/>
  <c r="C589" i="8"/>
  <c r="B573" i="8"/>
  <c r="A573" i="8"/>
  <c r="F464" i="8"/>
  <c r="C429" i="8"/>
  <c r="C329" i="8"/>
  <c r="D271" i="8"/>
  <c r="C233" i="8"/>
  <c r="G178" i="8"/>
  <c r="D136" i="8"/>
  <c r="B116" i="8"/>
  <c r="D526" i="8"/>
  <c r="D510" i="8"/>
  <c r="G480" i="8"/>
  <c r="B460" i="8"/>
  <c r="D439" i="8"/>
  <c r="C407" i="8"/>
  <c r="A407" i="8"/>
  <c r="H295" i="8"/>
  <c r="E267" i="8"/>
  <c r="E227" i="8"/>
  <c r="C166" i="8"/>
  <c r="H116" i="8"/>
  <c r="F569" i="8"/>
  <c r="E528" i="8"/>
  <c r="C496" i="8"/>
  <c r="G474" i="8"/>
  <c r="C459" i="8"/>
  <c r="E431" i="8"/>
  <c r="D415" i="8"/>
  <c r="C355" i="8"/>
  <c r="A355" i="8"/>
  <c r="F303" i="8"/>
  <c r="G267" i="8"/>
  <c r="H194" i="8"/>
  <c r="G18" i="8"/>
  <c r="F612" i="8"/>
  <c r="D585" i="8"/>
  <c r="G595" i="8"/>
  <c r="D496" i="8"/>
  <c r="F474" i="8"/>
  <c r="B459" i="8"/>
  <c r="F359" i="8"/>
  <c r="G327" i="8"/>
  <c r="D281" i="8"/>
  <c r="B271" i="8"/>
  <c r="C249" i="8"/>
  <c r="A249" i="8"/>
  <c r="C231" i="8"/>
  <c r="A231" i="8"/>
  <c r="E188" i="8"/>
  <c r="D158" i="8"/>
  <c r="D138" i="8"/>
  <c r="B118" i="8"/>
  <c r="A118" i="8"/>
  <c r="B526" i="8"/>
  <c r="D512" i="8"/>
  <c r="B502" i="8"/>
  <c r="A502" i="8"/>
  <c r="D486" i="8"/>
  <c r="D470" i="8"/>
  <c r="F457" i="8"/>
  <c r="E443" i="8"/>
  <c r="E427" i="8"/>
  <c r="E360" i="8"/>
  <c r="A360" i="8"/>
  <c r="E321" i="8"/>
  <c r="F295" i="8"/>
  <c r="B291" i="8"/>
  <c r="A291" i="8"/>
  <c r="E233" i="8"/>
  <c r="E225" i="8"/>
  <c r="E202" i="8"/>
  <c r="G182" i="8"/>
  <c r="E170" i="8"/>
  <c r="E160" i="8"/>
  <c r="C126" i="8"/>
  <c r="A126" i="8"/>
  <c r="F16" i="8"/>
  <c r="D569" i="8"/>
  <c r="B548" i="8"/>
  <c r="C528" i="8"/>
  <c r="A528" i="8"/>
  <c r="E476" i="8"/>
  <c r="C464" i="8"/>
  <c r="G443" i="8"/>
  <c r="C431" i="8"/>
  <c r="F423" i="8"/>
  <c r="G414" i="8"/>
  <c r="G359" i="8"/>
  <c r="E341" i="8"/>
  <c r="G329" i="8"/>
  <c r="G321" i="8"/>
  <c r="E311" i="8"/>
  <c r="A311" i="8"/>
  <c r="B307" i="8"/>
  <c r="D303" i="8"/>
  <c r="C281" i="8"/>
  <c r="C275" i="8"/>
  <c r="A275" i="8"/>
  <c r="G271" i="8"/>
  <c r="G259" i="8"/>
  <c r="G249" i="8"/>
  <c r="G235" i="8"/>
  <c r="G227" i="8"/>
  <c r="F221" i="8"/>
  <c r="H192" i="8"/>
  <c r="D188" i="8"/>
  <c r="G166" i="8"/>
  <c r="G162" i="8"/>
  <c r="G158" i="8"/>
  <c r="F154" i="8"/>
  <c r="C150" i="8"/>
  <c r="C138" i="8"/>
  <c r="C136" i="8"/>
  <c r="G126" i="8"/>
  <c r="G108" i="8"/>
  <c r="E30" i="8"/>
  <c r="A30" i="8"/>
  <c r="E14" i="8"/>
  <c r="B568" i="8"/>
  <c r="A568" i="8"/>
  <c r="G549" i="8"/>
  <c r="C541" i="8"/>
  <c r="A541" i="8"/>
  <c r="E536" i="8"/>
  <c r="E526" i="8"/>
  <c r="C8" i="8"/>
  <c r="A8" i="8"/>
  <c r="BN521" i="3"/>
  <c r="AP531" i="3"/>
  <c r="AQ531" i="3"/>
  <c r="Z193" i="3"/>
  <c r="AA193" i="3"/>
  <c r="R478" i="3"/>
  <c r="S478" i="3"/>
  <c r="BN80" i="3"/>
  <c r="BO80" i="3"/>
  <c r="Z525" i="3"/>
  <c r="AA525" i="3"/>
  <c r="R261" i="3"/>
  <c r="S261" i="3"/>
  <c r="AX267" i="3"/>
  <c r="AY267" i="3"/>
  <c r="BS160" i="3"/>
  <c r="BT160" i="3"/>
  <c r="B160" i="3"/>
  <c r="A160" i="3"/>
  <c r="BT603" i="3"/>
  <c r="B603" i="3"/>
  <c r="A603" i="3"/>
  <c r="BS603" i="3"/>
  <c r="BN372" i="3"/>
  <c r="BN542" i="3"/>
  <c r="BF517" i="3"/>
  <c r="Z537" i="3"/>
  <c r="BF34" i="3"/>
  <c r="E616" i="8"/>
  <c r="B612" i="8"/>
  <c r="A612" i="8"/>
  <c r="D589" i="8"/>
  <c r="B587" i="8"/>
  <c r="E593" i="8"/>
  <c r="A593" i="8"/>
  <c r="D580" i="8"/>
  <c r="H616" i="8"/>
  <c r="G612" i="8"/>
  <c r="E591" i="8"/>
  <c r="E589" i="8"/>
  <c r="E587" i="8"/>
  <c r="E585" i="8"/>
  <c r="H580" i="8"/>
  <c r="C631" i="8"/>
  <c r="A631" i="8"/>
  <c r="F614" i="8"/>
  <c r="B504" i="8"/>
  <c r="F488" i="8"/>
  <c r="D476" i="8"/>
  <c r="B474" i="8"/>
  <c r="F459" i="8"/>
  <c r="D451" i="8"/>
  <c r="B441" i="8"/>
  <c r="A441" i="8"/>
  <c r="E429" i="8"/>
  <c r="B359" i="8"/>
  <c r="G331" i="8"/>
  <c r="G323" i="8"/>
  <c r="C307" i="8"/>
  <c r="C279" i="8"/>
  <c r="F271" i="8"/>
  <c r="D265" i="8"/>
  <c r="B259" i="8"/>
  <c r="C245" i="8"/>
  <c r="A245" i="8"/>
  <c r="C235" i="8"/>
  <c r="A235" i="8"/>
  <c r="C227" i="8"/>
  <c r="A227" i="8"/>
  <c r="F217" i="8"/>
  <c r="G190" i="8"/>
  <c r="C182" i="8"/>
  <c r="A182" i="8"/>
  <c r="B168" i="8"/>
  <c r="G154" i="8"/>
  <c r="B150" i="8"/>
  <c r="A150" i="8"/>
  <c r="F136" i="8"/>
  <c r="G130" i="8"/>
  <c r="D116" i="8"/>
  <c r="F14" i="8"/>
  <c r="E574" i="8"/>
  <c r="C549" i="8"/>
  <c r="A549" i="8"/>
  <c r="F526" i="8"/>
  <c r="D516" i="8"/>
  <c r="B514" i="8"/>
  <c r="F510" i="8"/>
  <c r="F502" i="8"/>
  <c r="F494" i="8"/>
  <c r="E490" i="8"/>
  <c r="A490" i="8"/>
  <c r="G482" i="8"/>
  <c r="E478" i="8"/>
  <c r="B472" i="8"/>
  <c r="A472" i="8"/>
  <c r="F466" i="8"/>
  <c r="D460" i="8"/>
  <c r="B457" i="8"/>
  <c r="D449" i="8"/>
  <c r="F439" i="8"/>
  <c r="E433" i="8"/>
  <c r="E425" i="8"/>
  <c r="C413" i="8"/>
  <c r="A413" i="8"/>
  <c r="E343" i="8"/>
  <c r="A343" i="8"/>
  <c r="E329" i="8"/>
  <c r="E315" i="8"/>
  <c r="B305" i="8"/>
  <c r="A305" i="8"/>
  <c r="B295" i="8"/>
  <c r="F291" i="8"/>
  <c r="C285" i="8"/>
  <c r="E253" i="8"/>
  <c r="A253" i="8"/>
  <c r="E241" i="8"/>
  <c r="E229" i="8"/>
  <c r="H217" i="8"/>
  <c r="G204" i="8"/>
  <c r="E200" i="8"/>
  <c r="G184" i="8"/>
  <c r="G180" i="8"/>
  <c r="E172" i="8"/>
  <c r="E166" i="8"/>
  <c r="E162" i="8"/>
  <c r="G152" i="8"/>
  <c r="G132" i="8"/>
  <c r="G124" i="8"/>
  <c r="E18" i="8"/>
  <c r="H569" i="8"/>
  <c r="G568" i="8"/>
  <c r="F548" i="8"/>
  <c r="F534" i="8"/>
  <c r="G528" i="8"/>
  <c r="D524" i="8"/>
  <c r="C518" i="8"/>
  <c r="A518" i="8"/>
  <c r="E504" i="8"/>
  <c r="E496" i="8"/>
  <c r="E488" i="8"/>
  <c r="G464" i="8"/>
  <c r="E459" i="8"/>
  <c r="E451" i="8"/>
  <c r="E445" i="8"/>
  <c r="G441" i="8"/>
  <c r="G431" i="8"/>
  <c r="B429" i="8"/>
  <c r="B423" i="8"/>
  <c r="A423" i="8"/>
  <c r="G413" i="8"/>
  <c r="C364" i="8"/>
  <c r="A364" i="8"/>
  <c r="C359" i="8"/>
  <c r="G337" i="8"/>
  <c r="H331" i="8"/>
  <c r="C327" i="8"/>
  <c r="A327" i="8"/>
  <c r="C323" i="8"/>
  <c r="A323" i="8"/>
  <c r="G315" i="8"/>
  <c r="H303" i="8"/>
  <c r="G281" i="8"/>
  <c r="B279" i="8"/>
  <c r="E273" i="8"/>
  <c r="C271" i="8"/>
  <c r="E265" i="8"/>
  <c r="C259" i="8"/>
  <c r="G245" i="8"/>
  <c r="H237" i="8"/>
  <c r="G231" i="8"/>
  <c r="G223" i="8"/>
  <c r="D214" i="8"/>
  <c r="A214" i="8"/>
  <c r="B200" i="8"/>
  <c r="A200" i="8"/>
  <c r="H188" i="8"/>
  <c r="E168" i="8"/>
  <c r="G164" i="8"/>
  <c r="G160" i="8"/>
  <c r="C158" i="8"/>
  <c r="G150" i="8"/>
  <c r="G138" i="8"/>
  <c r="G136" i="8"/>
  <c r="G134" i="8"/>
  <c r="C116" i="8"/>
  <c r="C557" i="8"/>
  <c r="A557" i="8"/>
  <c r="H544" i="8"/>
  <c r="C538" i="8"/>
  <c r="A538" i="8"/>
  <c r="AX364" i="3"/>
  <c r="R514" i="3"/>
  <c r="AX372" i="3"/>
  <c r="R370" i="3"/>
  <c r="BN617" i="3"/>
  <c r="R358" i="3"/>
  <c r="BF632" i="3"/>
  <c r="R144" i="3"/>
  <c r="AX258" i="3"/>
  <c r="R66" i="3"/>
  <c r="R476" i="3"/>
  <c r="AX427" i="3"/>
  <c r="AX223" i="3"/>
  <c r="AX201" i="3"/>
  <c r="BF409" i="3"/>
  <c r="BF639" i="3"/>
  <c r="BG639" i="3"/>
  <c r="AP563" i="3"/>
  <c r="AQ563" i="3"/>
  <c r="AP143" i="3"/>
  <c r="AQ143" i="3"/>
  <c r="AP306" i="3"/>
  <c r="AQ306" i="3"/>
  <c r="BN548" i="3"/>
  <c r="BO548" i="3"/>
  <c r="Z410" i="3"/>
  <c r="AA410" i="3"/>
  <c r="Z302" i="3"/>
  <c r="AA302" i="3"/>
  <c r="Z545" i="3"/>
  <c r="AA545" i="3"/>
  <c r="AX72" i="3"/>
  <c r="AY72" i="3"/>
  <c r="R159" i="3"/>
  <c r="S159" i="3"/>
  <c r="S675" i="3"/>
  <c r="R675" i="3"/>
  <c r="AP416" i="3"/>
  <c r="AQ416" i="3"/>
  <c r="BN207" i="3"/>
  <c r="BO207" i="3"/>
  <c r="R184" i="3"/>
  <c r="S184" i="3"/>
  <c r="BN198" i="3"/>
  <c r="BO198" i="3"/>
  <c r="R300" i="3"/>
  <c r="S300" i="3"/>
  <c r="R133" i="3"/>
  <c r="S133" i="3"/>
  <c r="BN247" i="3"/>
  <c r="BO247" i="3"/>
  <c r="R88" i="3"/>
  <c r="S88" i="3"/>
  <c r="AX578" i="3"/>
  <c r="AY578" i="3"/>
  <c r="BN421" i="3"/>
  <c r="BN486" i="3"/>
  <c r="BN422" i="3"/>
  <c r="BF119" i="3"/>
  <c r="BF569" i="3"/>
  <c r="AX36" i="3"/>
  <c r="AX402" i="3"/>
  <c r="AP175" i="3"/>
  <c r="Z357" i="3"/>
  <c r="R107" i="3"/>
  <c r="R513" i="3"/>
  <c r="Z71" i="3"/>
  <c r="AA71" i="3"/>
  <c r="BS388" i="3"/>
  <c r="BT388" i="3"/>
  <c r="B388" i="3"/>
  <c r="A388" i="3"/>
  <c r="Z549" i="3"/>
  <c r="AA549" i="3"/>
  <c r="R440" i="3"/>
  <c r="S440" i="3"/>
  <c r="R103" i="3"/>
  <c r="R594" i="3"/>
  <c r="AX495" i="3"/>
  <c r="R25" i="3"/>
  <c r="BN181" i="3"/>
  <c r="AP463" i="3"/>
  <c r="R195" i="3"/>
  <c r="AH466" i="3"/>
  <c r="Z464" i="3"/>
  <c r="AX39" i="3"/>
  <c r="BN259" i="3"/>
  <c r="BO259" i="3"/>
  <c r="BS216" i="3"/>
  <c r="BT216" i="3"/>
  <c r="B216" i="3"/>
  <c r="A216" i="3"/>
  <c r="BN332" i="3"/>
  <c r="BN339" i="3"/>
  <c r="BN127" i="3"/>
  <c r="BN8" i="3"/>
  <c r="BN293" i="3"/>
  <c r="BN250" i="3"/>
  <c r="BN625" i="3"/>
  <c r="BN324" i="3"/>
  <c r="BF269" i="3"/>
  <c r="BF612" i="3"/>
  <c r="BF236" i="3"/>
  <c r="BF365" i="3"/>
  <c r="BF89" i="3"/>
  <c r="BF288" i="3"/>
  <c r="BF352" i="3"/>
  <c r="BF135" i="3"/>
  <c r="BF50" i="3"/>
  <c r="BF259" i="3"/>
  <c r="AX514" i="3"/>
  <c r="AX122" i="3"/>
  <c r="AX84" i="3"/>
  <c r="AX530" i="3"/>
  <c r="AX202" i="3"/>
  <c r="AX292" i="3"/>
  <c r="AX381" i="3"/>
  <c r="AX34" i="3"/>
  <c r="AX153" i="3"/>
  <c r="AX28" i="3"/>
  <c r="AX383" i="3"/>
  <c r="AP129" i="3"/>
  <c r="AP203" i="3"/>
  <c r="AP547" i="3"/>
  <c r="AP576" i="3"/>
  <c r="AP156" i="3"/>
  <c r="AP373" i="3"/>
  <c r="AP168" i="3"/>
  <c r="AP458" i="3"/>
  <c r="AP96" i="3"/>
  <c r="AP405" i="3"/>
  <c r="AP151" i="3"/>
  <c r="AP212" i="3"/>
  <c r="AP150" i="3"/>
  <c r="AP321" i="3"/>
  <c r="AH268" i="3"/>
  <c r="AH481" i="3"/>
  <c r="AH318" i="3"/>
  <c r="AH576" i="3"/>
  <c r="AH473" i="3"/>
  <c r="AI473" i="3"/>
  <c r="Z165" i="3"/>
  <c r="AA165" i="3"/>
  <c r="BN575" i="3"/>
  <c r="AX346" i="3"/>
  <c r="BS455" i="3"/>
  <c r="BT455" i="3"/>
  <c r="B455" i="3"/>
  <c r="A455" i="3"/>
  <c r="BF598" i="3"/>
  <c r="BN417" i="3"/>
  <c r="BO417" i="3"/>
  <c r="R186" i="3"/>
  <c r="BN497" i="3"/>
  <c r="BN545" i="3"/>
  <c r="BN263" i="3"/>
  <c r="BN26" i="3"/>
  <c r="BN74" i="3"/>
  <c r="BF128" i="3"/>
  <c r="BF257" i="3"/>
  <c r="BF48" i="3"/>
  <c r="BF529" i="3"/>
  <c r="BF136" i="3"/>
  <c r="BF60" i="3"/>
  <c r="BF561" i="3"/>
  <c r="BF625" i="3"/>
  <c r="BF20" i="3"/>
  <c r="AX591" i="3"/>
  <c r="AX396" i="3"/>
  <c r="AX167" i="3"/>
  <c r="AX248" i="3"/>
  <c r="AX355" i="3"/>
  <c r="AX380" i="3"/>
  <c r="AX357" i="3"/>
  <c r="AX586" i="3"/>
  <c r="AX185" i="3"/>
  <c r="AX20" i="3"/>
  <c r="AP325" i="3"/>
  <c r="AP84" i="3"/>
  <c r="AP421" i="3"/>
  <c r="AP202" i="3"/>
  <c r="AP116" i="3"/>
  <c r="AP31" i="3"/>
  <c r="AP293" i="3"/>
  <c r="AP334" i="3"/>
  <c r="AP507" i="3"/>
  <c r="AP504" i="3"/>
  <c r="AP250" i="3"/>
  <c r="AH295" i="3"/>
  <c r="BF14" i="3"/>
  <c r="AX129" i="3"/>
  <c r="AY129" i="3"/>
  <c r="R342" i="3"/>
  <c r="S342" i="3"/>
  <c r="AX655" i="3"/>
  <c r="AY655" i="3"/>
  <c r="AX24" i="3"/>
  <c r="BN493" i="3"/>
  <c r="AH279" i="3"/>
  <c r="R585" i="3"/>
  <c r="Z395" i="3"/>
  <c r="AA395" i="3"/>
  <c r="BF35" i="3"/>
  <c r="BN483" i="3"/>
  <c r="BO483" i="3"/>
  <c r="BN291" i="3"/>
  <c r="BO291" i="3"/>
  <c r="BN283" i="3"/>
  <c r="BO283" i="3"/>
  <c r="AX573" i="3"/>
  <c r="R16" i="3"/>
  <c r="S16" i="3"/>
  <c r="BF53" i="3"/>
  <c r="R294" i="3"/>
  <c r="S294" i="3"/>
  <c r="BS627" i="3"/>
  <c r="BS143" i="3"/>
  <c r="BS575" i="3"/>
  <c r="BS166" i="3"/>
  <c r="BS125" i="3"/>
  <c r="BS150" i="3"/>
  <c r="BS229" i="3"/>
  <c r="BS532" i="3"/>
  <c r="BS82" i="3"/>
  <c r="BS665" i="3"/>
  <c r="BS337" i="3"/>
  <c r="BS528" i="3"/>
  <c r="BS499" i="3"/>
  <c r="BS463" i="3"/>
  <c r="BS585" i="3"/>
  <c r="BS505" i="3"/>
  <c r="BS454" i="3"/>
  <c r="BS161" i="3"/>
  <c r="BS467" i="3"/>
  <c r="BS511" i="3"/>
  <c r="BS271" i="3"/>
  <c r="BS239" i="3"/>
  <c r="BS560" i="3"/>
  <c r="BS224" i="3"/>
  <c r="BS415" i="3"/>
  <c r="BS339" i="3"/>
  <c r="BS8" i="3"/>
  <c r="BS418" i="3"/>
  <c r="BS55" i="3"/>
  <c r="BS287" i="3"/>
  <c r="BS350" i="3"/>
  <c r="BS255" i="3"/>
  <c r="BS448" i="3"/>
  <c r="BS552" i="3"/>
  <c r="BS434" i="3"/>
  <c r="BS438" i="3"/>
  <c r="BS638" i="3"/>
  <c r="BS296" i="3"/>
  <c r="BS214" i="3"/>
  <c r="BS33" i="3"/>
  <c r="BS117" i="3"/>
  <c r="BS314" i="3"/>
  <c r="BS178" i="3"/>
  <c r="BS507" i="3"/>
  <c r="BS144" i="3"/>
  <c r="BS141" i="3"/>
  <c r="BS24" i="3"/>
  <c r="BS313" i="3"/>
  <c r="BS318" i="3"/>
  <c r="BS54" i="3"/>
  <c r="BS573" i="3"/>
  <c r="BS182" i="3"/>
  <c r="BS306" i="3"/>
  <c r="BS71" i="3"/>
  <c r="BS222" i="3"/>
  <c r="BS449" i="3"/>
  <c r="BS384" i="3"/>
  <c r="BS151" i="3"/>
  <c r="BS413" i="3"/>
  <c r="BS346" i="3"/>
  <c r="BS173" i="3"/>
  <c r="BS284" i="3"/>
  <c r="BS578" i="3"/>
  <c r="BS195" i="3"/>
  <c r="BS468" i="3"/>
  <c r="BS288" i="3"/>
  <c r="BS488" i="3"/>
  <c r="BS360" i="3"/>
  <c r="BS679" i="3"/>
  <c r="BS44" i="3"/>
  <c r="BS428" i="3"/>
  <c r="BS530" i="3"/>
  <c r="BS197" i="3"/>
  <c r="BS652" i="3"/>
  <c r="BS217" i="3"/>
  <c r="BS654" i="3"/>
  <c r="BS26" i="3"/>
  <c r="BS324" i="3"/>
  <c r="BS534" i="3"/>
  <c r="BS647" i="3"/>
  <c r="BS376" i="3"/>
  <c r="BS363" i="3"/>
  <c r="BS426" i="3"/>
  <c r="BS557" i="3"/>
  <c r="BS476" i="3"/>
  <c r="BS20" i="3"/>
  <c r="BS167" i="3"/>
  <c r="BS330" i="3"/>
  <c r="BS232" i="3"/>
  <c r="BS208" i="3"/>
  <c r="BS249" i="3"/>
  <c r="BS18" i="3"/>
  <c r="BS591" i="3"/>
  <c r="BS331" i="3"/>
  <c r="BS257" i="3"/>
  <c r="BS394" i="3"/>
  <c r="BS444" i="3"/>
  <c r="BS462" i="3"/>
  <c r="BS461" i="3"/>
  <c r="BS270" i="3"/>
  <c r="BS386" i="3"/>
  <c r="BS25" i="3"/>
  <c r="BS577" i="3"/>
  <c r="BS78" i="3"/>
  <c r="BS402" i="3"/>
  <c r="BS646" i="3"/>
  <c r="BS460" i="3"/>
  <c r="BS651" i="3"/>
  <c r="BS393" i="3"/>
  <c r="BS276" i="3"/>
  <c r="BS97" i="3"/>
  <c r="BS283" i="3"/>
  <c r="BS37" i="3"/>
  <c r="BS263" i="3"/>
  <c r="BS199" i="3"/>
  <c r="BS137" i="3"/>
  <c r="BS432" i="3"/>
  <c r="BS206" i="3"/>
  <c r="BS512" i="3"/>
  <c r="BS196" i="3"/>
  <c r="BS87" i="3"/>
  <c r="BS452" i="3"/>
  <c r="BS674" i="3"/>
  <c r="BS503" i="3"/>
  <c r="BS586" i="3"/>
  <c r="BS242" i="3"/>
  <c r="BS12" i="3"/>
  <c r="BS522" i="3"/>
  <c r="BS347" i="3"/>
  <c r="BS622" i="3"/>
  <c r="BS219" i="3"/>
  <c r="BS260" i="3"/>
  <c r="BS65" i="3"/>
  <c r="BS472" i="3"/>
  <c r="BS105" i="3"/>
  <c r="BS546" i="3"/>
  <c r="BS92" i="3"/>
  <c r="BS354" i="3"/>
  <c r="BS417" i="3"/>
  <c r="BS548" i="3"/>
  <c r="BS612" i="3"/>
  <c r="BS11" i="3"/>
  <c r="BS286" i="3"/>
  <c r="BS114" i="3"/>
  <c r="BS399" i="3"/>
  <c r="BS569" i="3"/>
  <c r="BS576" i="3"/>
  <c r="BS190" i="3"/>
  <c r="BS620" i="3"/>
  <c r="BS357" i="3"/>
  <c r="BS636" i="3"/>
  <c r="BS269" i="3"/>
  <c r="BS120" i="3"/>
  <c r="BS72" i="3"/>
  <c r="BS30" i="3"/>
  <c r="BS189" i="3"/>
  <c r="BS655" i="3"/>
  <c r="BS535" i="3"/>
  <c r="BS529" i="3"/>
  <c r="BS154" i="3"/>
  <c r="BS278" i="3"/>
  <c r="BS76" i="3"/>
  <c r="BS433" i="3"/>
  <c r="BS594" i="3"/>
  <c r="BS231" i="3"/>
  <c r="BS200" i="3"/>
  <c r="BS385" i="3"/>
  <c r="BS471" i="3"/>
  <c r="BS353" i="3"/>
  <c r="BS157" i="3"/>
  <c r="BS130" i="3"/>
  <c r="BS301" i="3"/>
  <c r="BS423" i="3"/>
  <c r="BS50" i="3"/>
  <c r="BS29" i="3"/>
  <c r="BS664" i="3"/>
  <c r="BS110" i="3"/>
  <c r="BS558" i="3"/>
  <c r="BS261" i="3"/>
  <c r="BS244" i="3"/>
  <c r="BS186" i="3"/>
  <c r="BS583" i="3"/>
  <c r="BS498" i="3"/>
  <c r="BS450" i="3"/>
  <c r="BS526" i="3"/>
  <c r="BS465" i="3"/>
  <c r="BS75" i="3"/>
  <c r="BS464" i="3"/>
  <c r="BS639" i="3"/>
  <c r="BS667" i="3"/>
  <c r="BS425" i="3"/>
  <c r="BS420" i="3"/>
  <c r="BS626" i="3"/>
  <c r="BS193" i="3"/>
  <c r="BS164" i="3"/>
  <c r="BS456" i="3"/>
  <c r="BS623" i="3"/>
  <c r="BS481" i="3"/>
  <c r="BS395" i="3"/>
  <c r="BS475" i="3"/>
  <c r="BS629" i="3"/>
  <c r="BS233" i="3"/>
  <c r="BS311" i="3"/>
  <c r="BS414" i="3"/>
  <c r="BS140" i="3"/>
  <c r="BS320" i="3"/>
  <c r="BS96" i="3"/>
  <c r="BS593" i="3"/>
  <c r="BS111" i="3"/>
  <c r="BS367" i="3"/>
  <c r="BS292" i="3"/>
  <c r="BS23" i="3"/>
  <c r="BS556" i="3"/>
  <c r="BS458" i="3"/>
  <c r="BS67" i="3"/>
  <c r="BS539" i="3"/>
  <c r="BS625" i="3"/>
  <c r="BS493" i="3"/>
  <c r="BS349" i="3"/>
  <c r="BS520" i="3"/>
  <c r="BS131" i="3"/>
  <c r="BS223" i="3"/>
  <c r="BS600" i="3"/>
  <c r="BS451" i="3"/>
  <c r="BS123" i="3"/>
  <c r="BS149" i="3"/>
  <c r="BS504" i="3"/>
  <c r="BS192" i="3"/>
  <c r="BS212" i="3"/>
  <c r="BS211" i="3"/>
  <c r="BS298" i="3"/>
  <c r="BS579" i="3"/>
  <c r="BS280" i="3"/>
  <c r="BS678" i="3"/>
  <c r="BS397" i="3"/>
  <c r="BS424" i="3"/>
  <c r="BS19" i="3"/>
  <c r="BS220" i="3"/>
  <c r="BS156" i="3"/>
  <c r="BS510" i="3"/>
  <c r="BS369" i="3"/>
  <c r="BS42" i="3"/>
  <c r="BS13" i="3"/>
  <c r="BS316" i="3"/>
  <c r="BS672" i="3"/>
  <c r="BS133" i="3"/>
  <c r="BS81" i="3"/>
  <c r="BS328" i="3"/>
  <c r="BS86" i="3"/>
  <c r="BS431" i="3"/>
  <c r="BS517" i="3"/>
  <c r="BS333" i="3"/>
  <c r="BS210" i="3"/>
  <c r="BS238" i="3"/>
  <c r="BS581" i="3"/>
  <c r="BS103" i="3"/>
  <c r="BS656" i="3"/>
  <c r="BS427" i="3"/>
  <c r="BS7" i="3"/>
  <c r="BS183" i="3"/>
  <c r="BS60" i="3"/>
  <c r="BS207" i="3"/>
  <c r="BS523" i="3"/>
  <c r="BS630" i="3"/>
  <c r="BS246" i="3"/>
  <c r="BS322" i="3"/>
  <c r="BS95" i="3"/>
  <c r="BS561" i="3"/>
  <c r="BS277" i="3"/>
  <c r="BS536" i="3"/>
  <c r="BS336" i="3"/>
  <c r="BS489" i="3"/>
  <c r="BS70" i="3"/>
  <c r="BS675" i="3"/>
  <c r="BS442" i="3"/>
  <c r="BS291" i="3"/>
  <c r="BS240" i="3"/>
  <c r="BS317" i="3"/>
  <c r="BS267" i="3"/>
  <c r="BS572" i="3"/>
  <c r="BS406" i="3"/>
  <c r="BS85" i="3"/>
  <c r="BS547" i="3"/>
  <c r="BS326" i="3"/>
  <c r="BS289" i="3"/>
  <c r="BS119" i="3"/>
  <c r="BS666" i="3"/>
  <c r="BS608" i="3"/>
  <c r="BS650" i="3"/>
  <c r="BS35" i="3"/>
  <c r="BS321" i="3"/>
  <c r="BS640" i="3"/>
  <c r="BS90" i="3"/>
  <c r="BS264" i="3"/>
  <c r="BS392" i="3"/>
  <c r="BS348" i="3"/>
  <c r="BS490" i="3"/>
  <c r="BS351" i="3"/>
  <c r="BS486" i="3"/>
  <c r="BS84" i="3"/>
  <c r="BS252" i="3"/>
  <c r="BS15" i="3"/>
  <c r="BS502" i="3"/>
  <c r="BS602" i="3"/>
  <c r="BS668" i="3"/>
  <c r="BS436" i="3"/>
  <c r="BS79" i="3"/>
  <c r="BS302" i="3"/>
  <c r="BS568" i="3"/>
  <c r="BS294" i="3"/>
  <c r="BS364" i="3"/>
  <c r="BS574" i="3"/>
  <c r="BS142" i="3"/>
  <c r="BS599" i="3"/>
  <c r="BS457" i="3"/>
  <c r="BS601" i="3"/>
  <c r="BS344" i="3"/>
  <c r="BS374" i="3"/>
  <c r="BS544" i="3"/>
  <c r="BS53" i="3"/>
  <c r="BS127" i="3"/>
  <c r="BS356" i="3"/>
  <c r="BS641" i="3"/>
  <c r="BS165" i="3"/>
  <c r="BS300" i="3"/>
  <c r="BS508" i="3"/>
  <c r="BS527" i="3"/>
  <c r="BS588" i="3"/>
  <c r="BS209" i="3"/>
  <c r="BS28" i="3"/>
  <c r="BS616" i="3"/>
  <c r="BS589" i="3"/>
  <c r="BS61" i="3"/>
  <c r="BS177" i="3"/>
  <c r="BS203" i="3"/>
  <c r="BS49" i="3"/>
  <c r="BS243" i="3"/>
  <c r="BS158" i="3"/>
  <c r="BS213" i="3"/>
  <c r="BS632" i="3"/>
  <c r="BS162" i="3"/>
  <c r="BS64" i="3"/>
  <c r="BS447" i="3"/>
  <c r="BS525" i="3"/>
  <c r="BS429" i="3"/>
  <c r="BS477" i="3"/>
  <c r="BS366" i="3"/>
  <c r="BS47" i="3"/>
  <c r="BS254" i="3"/>
  <c r="BS204" i="3"/>
  <c r="BS514" i="3"/>
  <c r="BS519" i="3"/>
  <c r="BS403" i="3"/>
  <c r="BS513" i="3"/>
  <c r="BS272" i="3"/>
  <c r="BS407" i="3"/>
  <c r="BS338" i="3"/>
  <c r="BS226" i="3"/>
  <c r="BS659" i="3"/>
  <c r="BS485" i="3"/>
  <c r="BS409" i="3"/>
  <c r="BS194" i="3"/>
  <c r="BS221" i="3"/>
  <c r="BS74" i="3"/>
  <c r="BS100" i="3"/>
  <c r="BS658" i="3"/>
  <c r="BS179" i="3"/>
  <c r="BS62" i="3"/>
  <c r="BS315" i="3"/>
  <c r="BS126" i="3"/>
  <c r="BS139" i="3"/>
  <c r="BS274" i="3"/>
  <c r="BS253" i="3"/>
  <c r="BS662" i="3"/>
  <c r="BS332" i="3"/>
  <c r="BS245" i="3"/>
  <c r="BS649" i="3"/>
  <c r="BS135" i="3"/>
  <c r="BS592" i="3"/>
  <c r="BS618" i="3"/>
  <c r="BS496" i="3"/>
  <c r="BS628" i="3"/>
  <c r="BS598" i="3"/>
  <c r="BS159" i="3"/>
  <c r="BS275" i="3"/>
  <c r="BS416" i="3"/>
  <c r="BS582" i="3"/>
  <c r="BS390" i="3"/>
  <c r="BS145" i="3"/>
  <c r="BS533" i="3"/>
  <c r="BS661" i="3"/>
  <c r="BS378" i="3"/>
  <c r="BS227" i="3"/>
  <c r="BS531" i="3"/>
  <c r="BS21" i="3"/>
  <c r="BS564" i="3"/>
  <c r="BS606" i="3"/>
  <c r="BS293" i="3"/>
  <c r="BS170" i="3"/>
  <c r="BS266" i="3"/>
  <c r="BS98" i="3"/>
  <c r="BS43" i="3"/>
  <c r="BS643" i="3"/>
  <c r="BS91" i="3"/>
  <c r="BS191" i="3"/>
  <c r="BS155" i="3"/>
  <c r="BS273" i="3"/>
  <c r="BS152" i="3"/>
  <c r="BS124" i="3"/>
  <c r="BS474" i="3"/>
  <c r="BS225" i="3"/>
  <c r="BS500" i="3"/>
  <c r="BS371" i="3"/>
  <c r="BS175" i="3"/>
  <c r="BS241" i="3"/>
  <c r="BS642" i="3"/>
  <c r="BS660" i="3"/>
  <c r="BS609" i="3"/>
  <c r="BS610" i="3"/>
  <c r="BS258" i="3"/>
  <c r="BS9" i="3"/>
  <c r="BS181" i="3"/>
  <c r="BS325" i="3"/>
  <c r="BS391" i="3"/>
  <c r="BS153" i="3"/>
  <c r="BS469" i="3"/>
  <c r="BS518" i="3"/>
  <c r="BS441" i="3"/>
  <c r="BS94" i="3"/>
  <c r="BS677" i="3"/>
  <c r="BS307" i="3"/>
  <c r="BS365" i="3"/>
  <c r="BS106" i="3"/>
  <c r="BS80" i="3"/>
  <c r="BS176" i="3"/>
  <c r="BS31" i="3"/>
  <c r="BS113" i="3"/>
  <c r="BS309" i="3"/>
  <c r="BS644" i="3"/>
  <c r="BS382" i="3"/>
  <c r="BS99" i="3"/>
  <c r="BS537" i="3"/>
  <c r="BS545" i="3"/>
  <c r="BS69" i="3"/>
  <c r="BS39" i="3"/>
  <c r="BS396" i="3"/>
  <c r="BS41" i="3"/>
  <c r="BS361" i="3"/>
  <c r="BS466" i="3"/>
  <c r="BS590" i="3"/>
  <c r="BS379" i="3"/>
  <c r="BS495" i="3"/>
  <c r="BS614" i="3"/>
  <c r="BS327" i="3"/>
  <c r="BS115" i="3"/>
  <c r="BS621" i="3"/>
  <c r="BS370" i="3"/>
  <c r="BS285" i="3"/>
  <c r="BS670" i="3"/>
  <c r="BS319" i="3"/>
  <c r="BS521" i="3"/>
  <c r="BS128" i="3"/>
  <c r="BS109" i="3"/>
  <c r="BS343" i="3"/>
  <c r="BS355" i="3"/>
  <c r="BS358" i="3"/>
  <c r="BS389" i="3"/>
  <c r="BS555" i="3"/>
  <c r="BS304" i="3"/>
  <c r="BS174" i="3"/>
  <c r="BS408" i="3"/>
  <c r="BS653" i="3"/>
  <c r="BS549" i="3"/>
  <c r="BS541" i="3"/>
  <c r="BS48" i="3"/>
  <c r="BS645" i="3"/>
  <c r="BS169" i="3"/>
  <c r="BS480" i="3"/>
  <c r="BS36" i="3"/>
  <c r="BS59" i="3"/>
  <c r="BS279" i="3"/>
  <c r="BS516" i="3"/>
  <c r="BS171" i="3"/>
  <c r="BS102" i="3"/>
  <c r="BS22" i="3"/>
  <c r="BS445" i="3"/>
  <c r="BS305" i="3"/>
  <c r="BS491" i="3"/>
  <c r="BS352" i="3"/>
  <c r="BS235" i="3"/>
  <c r="BS515" i="3"/>
  <c r="BS671" i="3"/>
  <c r="BS673" i="3"/>
  <c r="BS312" i="3"/>
  <c r="BS34" i="3"/>
  <c r="BS237" i="3"/>
  <c r="BS83" i="3"/>
  <c r="BS32" i="3"/>
  <c r="BS571" i="3"/>
  <c r="BS524" i="3"/>
  <c r="BS597" i="3"/>
  <c r="BS46" i="3"/>
  <c r="BS116" i="3"/>
  <c r="BS648" i="3"/>
  <c r="BS565" i="3"/>
  <c r="BS605" i="3"/>
  <c r="BS559" i="3"/>
  <c r="BS624" i="3"/>
  <c r="BS615" i="3"/>
  <c r="BS198" i="3"/>
  <c r="BS497" i="3"/>
  <c r="BS607" i="3"/>
  <c r="BS138" i="3"/>
  <c r="BS202" i="3"/>
  <c r="BS553" i="3"/>
  <c r="BS234" i="3"/>
  <c r="BS484" i="3"/>
  <c r="BS172" i="3"/>
  <c r="BS282" i="3"/>
  <c r="BS136" i="3"/>
  <c r="BS342" i="3"/>
  <c r="BS247" i="3"/>
  <c r="BS412" i="3"/>
  <c r="BS619" i="3"/>
  <c r="BS230" i="3"/>
  <c r="BS506" i="3"/>
  <c r="BS375" i="3"/>
  <c r="BS118" i="3"/>
  <c r="BS14" i="3"/>
  <c r="BS368" i="3"/>
  <c r="BS439" i="3"/>
  <c r="BS303" i="3"/>
  <c r="BS148" i="3"/>
  <c r="BS310" i="3"/>
  <c r="BS479" i="3"/>
  <c r="BS435" i="3"/>
  <c r="BS400" i="3"/>
  <c r="BS473" i="3"/>
  <c r="BS184" i="3"/>
  <c r="BS147" i="3"/>
  <c r="BS341" i="3"/>
  <c r="BS604" i="3"/>
  <c r="BS482" i="3"/>
  <c r="BS290" i="3"/>
  <c r="BS88" i="3"/>
  <c r="BS57" i="3"/>
  <c r="BS410" i="3"/>
  <c r="BS297" i="3"/>
  <c r="BS101" i="3"/>
  <c r="BS387" i="3"/>
  <c r="BS554" i="3"/>
  <c r="BS132" i="3"/>
  <c r="BS587" i="3"/>
  <c r="BS540" i="3"/>
  <c r="BS107" i="3"/>
  <c r="BS295" i="3"/>
  <c r="BS405" i="3"/>
  <c r="BS335" i="3"/>
  <c r="BS27" i="3"/>
  <c r="BS657" i="3"/>
  <c r="BS478" i="3"/>
  <c r="BS236" i="3"/>
  <c r="BS377" i="3"/>
  <c r="BS187" i="3"/>
  <c r="BS77" i="3"/>
  <c r="BS134" i="3"/>
  <c r="BS372" i="3"/>
  <c r="BS509" i="3"/>
  <c r="BS411" i="3"/>
  <c r="BS108" i="3"/>
  <c r="BS329" i="3"/>
  <c r="BS380" i="3"/>
  <c r="BS215" i="3"/>
  <c r="BS550" i="3"/>
  <c r="BS566" i="3"/>
  <c r="BS299" i="3"/>
  <c r="BS308" i="3"/>
  <c r="BS56" i="3"/>
  <c r="BS381" i="3"/>
  <c r="BS251" i="3"/>
  <c r="BS637" i="3"/>
  <c r="BS250" i="3"/>
  <c r="BS421" i="3"/>
  <c r="BS38" i="3"/>
  <c r="BS440" i="3"/>
  <c r="BS494" i="3"/>
  <c r="BS487" i="3"/>
  <c r="BS401" i="3"/>
  <c r="BS104" i="3"/>
  <c r="BS112" i="3"/>
  <c r="BS17" i="3"/>
  <c r="BS430" i="3"/>
  <c r="BS51" i="3"/>
  <c r="BS419" i="3"/>
  <c r="BS611" i="3"/>
  <c r="BS340" i="3"/>
  <c r="BS146" i="3"/>
  <c r="BS281" i="3"/>
  <c r="BS362" i="3"/>
  <c r="BS459" i="3"/>
  <c r="BS613" i="3"/>
  <c r="BS188" i="3"/>
  <c r="BT57" i="3"/>
  <c r="B57" i="3"/>
  <c r="A57" i="3"/>
  <c r="BS617" i="3"/>
  <c r="BS345" i="3"/>
  <c r="BS542" i="3"/>
  <c r="BS669" i="3"/>
  <c r="BS543" i="3"/>
  <c r="BS631" i="3"/>
  <c r="BS73" i="3"/>
  <c r="BS63" i="3"/>
  <c r="BS52" i="3"/>
  <c r="BS168" i="3"/>
  <c r="BS492" i="3"/>
  <c r="BS483" i="3"/>
  <c r="BS205" i="3"/>
  <c r="BS129" i="3"/>
  <c r="BS10" i="3"/>
  <c r="BS453" i="3"/>
  <c r="BS446" i="3"/>
  <c r="BS443" i="3"/>
  <c r="BS663" i="3"/>
  <c r="BS676" i="3"/>
  <c r="BS265" i="3"/>
  <c r="BS248" i="3"/>
  <c r="BS68" i="3"/>
  <c r="BS16" i="3"/>
  <c r="BS66" i="3"/>
  <c r="BS45" i="3"/>
  <c r="BS268" i="3"/>
  <c r="BS595" i="3"/>
  <c r="BS201" i="3"/>
  <c r="BS163" i="3"/>
  <c r="BS562" i="3"/>
  <c r="BS334" i="3"/>
  <c r="BS538" i="3"/>
  <c r="BS422" i="3"/>
  <c r="BS373" i="3"/>
  <c r="BS470" i="3"/>
  <c r="BS40" i="3"/>
  <c r="BS563" i="3"/>
  <c r="BS404" i="3"/>
  <c r="BS185" i="3"/>
  <c r="R18" i="3"/>
  <c r="BN567" i="3"/>
  <c r="BO567" i="3"/>
  <c r="BN196" i="3"/>
  <c r="BN556" i="3"/>
  <c r="BN394" i="3"/>
  <c r="BN274" i="3"/>
  <c r="BN462" i="3"/>
  <c r="BN622" i="3"/>
  <c r="BN216" i="3"/>
  <c r="BF193" i="3"/>
  <c r="BF614" i="3"/>
  <c r="BF59" i="3"/>
  <c r="BF220" i="3"/>
  <c r="BF90" i="3"/>
  <c r="BF200" i="3"/>
  <c r="BF541" i="3"/>
  <c r="BF590" i="3"/>
  <c r="BF262" i="3"/>
  <c r="AX431" i="3"/>
  <c r="AX465" i="3"/>
  <c r="AX581" i="3"/>
  <c r="AX377" i="3"/>
  <c r="AX231" i="3"/>
  <c r="AX632" i="3"/>
  <c r="AX467" i="3"/>
  <c r="AX600" i="3"/>
  <c r="AX509" i="3"/>
  <c r="AX216" i="3"/>
  <c r="AP268" i="3"/>
  <c r="AP172" i="3"/>
  <c r="AP588" i="3"/>
  <c r="AP240" i="3"/>
  <c r="AP551" i="3"/>
  <c r="AP620" i="3"/>
  <c r="AP372" i="3"/>
  <c r="AP227" i="3"/>
  <c r="AP102" i="3"/>
  <c r="AP56" i="3"/>
  <c r="AP577" i="3"/>
  <c r="AP572" i="3"/>
  <c r="AP501" i="3"/>
  <c r="AP10" i="3"/>
  <c r="AP562" i="3"/>
  <c r="AP121" i="3"/>
  <c r="AH331" i="3"/>
  <c r="AH196" i="3"/>
  <c r="AH87" i="3"/>
  <c r="AH612" i="3"/>
  <c r="AI612" i="3"/>
  <c r="AH595" i="3"/>
  <c r="AI595" i="3"/>
  <c r="AH245" i="3"/>
  <c r="AI245" i="3"/>
  <c r="BN101" i="3"/>
  <c r="BO652" i="3"/>
  <c r="BN652" i="3"/>
  <c r="R351" i="3"/>
  <c r="AX162" i="3"/>
  <c r="AY162" i="3"/>
  <c r="BN392" i="3"/>
  <c r="BO392" i="3"/>
  <c r="BN406" i="3"/>
  <c r="BO406" i="3"/>
  <c r="BN487" i="3"/>
  <c r="BO487" i="3"/>
  <c r="BN98" i="3"/>
  <c r="BO98" i="3"/>
  <c r="Z112" i="3"/>
  <c r="BN280" i="3"/>
  <c r="BT501" i="3"/>
  <c r="B501" i="3"/>
  <c r="A501" i="3"/>
  <c r="BS501" i="3"/>
  <c r="S679" i="3"/>
  <c r="R679" i="3"/>
  <c r="R287" i="3"/>
  <c r="S287" i="3"/>
  <c r="BN268" i="3"/>
  <c r="BN87" i="3"/>
  <c r="BN323" i="3"/>
  <c r="BN266" i="3"/>
  <c r="BN220" i="3"/>
  <c r="BN572" i="3"/>
  <c r="BF460" i="3"/>
  <c r="BF627" i="3"/>
  <c r="BF490" i="3"/>
  <c r="BF12" i="3"/>
  <c r="BF70" i="3"/>
  <c r="BF467" i="3"/>
  <c r="BF385" i="3"/>
  <c r="BF297" i="3"/>
  <c r="BF28" i="3"/>
  <c r="BF160" i="3"/>
  <c r="AX537" i="3"/>
  <c r="AX614" i="3"/>
  <c r="AX482" i="3"/>
  <c r="AX531" i="3"/>
  <c r="AX198" i="3"/>
  <c r="AX546" i="3"/>
  <c r="AX363" i="3"/>
  <c r="AX60" i="3"/>
  <c r="AX557" i="3"/>
  <c r="AX536" i="3"/>
  <c r="AX29" i="3"/>
  <c r="AP341" i="3"/>
  <c r="AP436" i="3"/>
  <c r="AP87" i="3"/>
  <c r="AP630" i="3"/>
  <c r="AP571" i="3"/>
  <c r="AP338" i="3"/>
  <c r="AP89" i="3"/>
  <c r="AP123" i="3"/>
  <c r="AP200" i="3"/>
  <c r="AP494" i="3"/>
  <c r="AP118" i="3"/>
  <c r="AP287" i="3"/>
  <c r="AP259" i="3"/>
  <c r="AH537" i="3"/>
  <c r="AH588" i="3"/>
  <c r="AH240" i="3"/>
  <c r="AH167" i="3"/>
  <c r="AP162" i="3"/>
  <c r="AH456" i="3"/>
  <c r="AH137" i="3"/>
  <c r="AH376" i="3"/>
  <c r="AH180" i="3"/>
  <c r="AH357" i="3"/>
  <c r="AH238" i="3"/>
  <c r="AH552" i="3"/>
  <c r="AH14" i="3"/>
  <c r="AH194" i="3"/>
  <c r="AH360" i="3"/>
  <c r="AH315" i="3"/>
  <c r="AH201" i="3"/>
  <c r="AH554" i="3"/>
  <c r="Z249" i="3"/>
  <c r="Z611" i="3"/>
  <c r="Z402" i="3"/>
  <c r="Z428" i="3"/>
  <c r="Z251" i="3"/>
  <c r="Z175" i="3"/>
  <c r="Z336" i="3"/>
  <c r="Z189" i="3"/>
  <c r="Z368" i="3"/>
  <c r="Z166" i="3"/>
  <c r="Z546" i="3"/>
  <c r="Z380" i="3"/>
  <c r="Z155" i="3"/>
  <c r="Z169" i="3"/>
  <c r="Z159" i="3"/>
  <c r="Z241" i="3"/>
  <c r="Z288" i="3"/>
  <c r="Z479" i="3"/>
  <c r="Z488" i="3"/>
  <c r="Z275" i="3"/>
  <c r="Z118" i="3"/>
  <c r="Z408" i="3"/>
  <c r="Z161" i="3"/>
  <c r="R426" i="3"/>
  <c r="R222" i="3"/>
  <c r="R193" i="3"/>
  <c r="R449" i="3"/>
  <c r="R424" i="3"/>
  <c r="R571" i="3"/>
  <c r="R468" i="3"/>
  <c r="R406" i="3"/>
  <c r="R130" i="3"/>
  <c r="R617" i="3"/>
  <c r="R174" i="3"/>
  <c r="R378" i="3"/>
  <c r="R385" i="3"/>
  <c r="R226" i="3"/>
  <c r="R149" i="3"/>
  <c r="R383" i="3"/>
  <c r="R437" i="3"/>
  <c r="AP475" i="3"/>
  <c r="AP596" i="3"/>
  <c r="AH325" i="3"/>
  <c r="AH569" i="3"/>
  <c r="AH257" i="3"/>
  <c r="AH502" i="3"/>
  <c r="AH614" i="3"/>
  <c r="AH209" i="3"/>
  <c r="AH326" i="3"/>
  <c r="AH272" i="3"/>
  <c r="AH276" i="3"/>
  <c r="AH200" i="3"/>
  <c r="AH352" i="3"/>
  <c r="AH283" i="3"/>
  <c r="AH572" i="3"/>
  <c r="AH435" i="3"/>
  <c r="AH408" i="3"/>
  <c r="AH114" i="3"/>
  <c r="AH20" i="3"/>
  <c r="Z258" i="3"/>
  <c r="Z268" i="3"/>
  <c r="Z619" i="3"/>
  <c r="Z179" i="3"/>
  <c r="Z190" i="3"/>
  <c r="Z411" i="3"/>
  <c r="Z608" i="3"/>
  <c r="Z469" i="3"/>
  <c r="Z478" i="3"/>
  <c r="Z427" i="3"/>
  <c r="Z313" i="3"/>
  <c r="Z101" i="3"/>
  <c r="Z453" i="3"/>
  <c r="Z79" i="3"/>
  <c r="Z239" i="3"/>
  <c r="Z610" i="3"/>
  <c r="Z108" i="3"/>
  <c r="Z65" i="3"/>
  <c r="Z439" i="3"/>
  <c r="Z383" i="3"/>
  <c r="Z437" i="3"/>
  <c r="R179" i="3"/>
  <c r="R597" i="3"/>
  <c r="R362" i="3"/>
  <c r="R396" i="3"/>
  <c r="R236" i="3"/>
  <c r="R394" i="3"/>
  <c r="R241" i="3"/>
  <c r="R579" i="3"/>
  <c r="R301" i="3"/>
  <c r="R125" i="3"/>
  <c r="R433" i="3"/>
  <c r="R212" i="3"/>
  <c r="R297" i="3"/>
  <c r="R247" i="3"/>
  <c r="R162" i="3"/>
  <c r="R509" i="3"/>
  <c r="R15" i="3"/>
  <c r="R29" i="3"/>
  <c r="R259" i="3"/>
  <c r="AP149" i="3"/>
  <c r="AH629" i="3"/>
  <c r="AH122" i="3"/>
  <c r="AH373" i="3"/>
  <c r="AH63" i="3"/>
  <c r="AH197" i="3"/>
  <c r="AH125" i="3"/>
  <c r="AH450" i="3"/>
  <c r="AH433" i="3"/>
  <c r="AH484" i="3"/>
  <c r="AH489" i="3"/>
  <c r="AH150" i="3"/>
  <c r="AH256" i="3"/>
  <c r="Z416" i="3"/>
  <c r="Z156" i="3"/>
  <c r="Z100" i="3"/>
  <c r="Z257" i="3"/>
  <c r="Z413" i="3"/>
  <c r="Z278" i="3"/>
  <c r="Z498" i="3"/>
  <c r="Z456" i="3"/>
  <c r="Z575" i="3"/>
  <c r="Z277" i="3"/>
  <c r="Z231" i="3"/>
  <c r="Z503" i="3"/>
  <c r="Z346" i="3"/>
  <c r="Z366" i="3"/>
  <c r="Z381" i="3"/>
  <c r="Z388" i="3"/>
  <c r="Z244" i="3"/>
  <c r="Z539" i="3"/>
  <c r="Z501" i="3"/>
  <c r="Z304" i="3"/>
  <c r="Z480" i="3"/>
  <c r="Z228" i="3"/>
  <c r="R477" i="3"/>
  <c r="R230" i="3"/>
  <c r="R563" i="3"/>
  <c r="R248" i="3"/>
  <c r="R263" i="3"/>
  <c r="R540" i="3"/>
  <c r="R62" i="3"/>
  <c r="R98" i="3"/>
  <c r="R171" i="3"/>
  <c r="R250" i="3"/>
  <c r="R284" i="3"/>
  <c r="R253" i="3"/>
  <c r="R37" i="3"/>
  <c r="R397" i="3"/>
  <c r="R398" i="3"/>
  <c r="AH11" i="3"/>
  <c r="AH582" i="3"/>
  <c r="AH261" i="3"/>
  <c r="AH396" i="3"/>
  <c r="AH175" i="3"/>
  <c r="AH300" i="3"/>
  <c r="AH370" i="3"/>
  <c r="AH583" i="3"/>
  <c r="AH425" i="3"/>
  <c r="AH504" i="3"/>
  <c r="AH438" i="3"/>
  <c r="AH15" i="3"/>
  <c r="AH324" i="3"/>
  <c r="AH161" i="3"/>
  <c r="Z337" i="3"/>
  <c r="Z550" i="3"/>
  <c r="Z229" i="3"/>
  <c r="Z30" i="3"/>
  <c r="Z531" i="3"/>
  <c r="Z556" i="3"/>
  <c r="Z202" i="3"/>
  <c r="Z235" i="3"/>
  <c r="Z499" i="3"/>
  <c r="Z260" i="3"/>
  <c r="Z272" i="3"/>
  <c r="Z133" i="3"/>
  <c r="Z270" i="3"/>
  <c r="Z356" i="3"/>
  <c r="Z34" i="3"/>
  <c r="Z494" i="3"/>
  <c r="Z140" i="3"/>
  <c r="Z163" i="3"/>
  <c r="Z39" i="3"/>
  <c r="Z85" i="3"/>
  <c r="Z256" i="3"/>
  <c r="R409" i="3"/>
  <c r="R211" i="3"/>
  <c r="R302" i="3"/>
  <c r="R614" i="3"/>
  <c r="R392" i="3"/>
  <c r="R453" i="3"/>
  <c r="R429" i="3"/>
  <c r="R22" i="3"/>
  <c r="R479" i="3"/>
  <c r="R206" i="3"/>
  <c r="R573" i="3"/>
  <c r="R484" i="3"/>
  <c r="R438" i="3"/>
  <c r="R185" i="3"/>
  <c r="R265" i="3"/>
  <c r="R53" i="3"/>
  <c r="R93" i="3"/>
  <c r="R596" i="3"/>
  <c r="AP560" i="3"/>
  <c r="AP555" i="3"/>
  <c r="AX318" i="3"/>
  <c r="AH226" i="3"/>
  <c r="AX616" i="3"/>
  <c r="BF537" i="3"/>
  <c r="AH131" i="3"/>
  <c r="AP122" i="3"/>
  <c r="AX229" i="3"/>
  <c r="AP437" i="3"/>
  <c r="BF114" i="3"/>
  <c r="BN408" i="3"/>
  <c r="AP359" i="3"/>
  <c r="BF437" i="3"/>
  <c r="BF11" i="3"/>
  <c r="AX568" i="3"/>
  <c r="BN295" i="3"/>
  <c r="BF621" i="3"/>
  <c r="BN439" i="3"/>
  <c r="BN621" i="3"/>
  <c r="R175" i="3"/>
  <c r="Z551" i="3"/>
  <c r="R173" i="3"/>
  <c r="R458" i="3"/>
  <c r="AH314" i="3"/>
  <c r="AH104" i="3"/>
  <c r="AX249" i="3"/>
  <c r="BN117" i="3"/>
  <c r="AX489" i="3"/>
  <c r="AP522" i="3"/>
  <c r="Z301" i="3"/>
  <c r="BN152" i="3"/>
  <c r="Z420" i="3"/>
  <c r="BN12" i="3"/>
  <c r="BF47" i="3"/>
  <c r="BN232" i="3"/>
  <c r="Z482" i="3"/>
  <c r="R436" i="3"/>
  <c r="BN544" i="3"/>
  <c r="BN565" i="3"/>
  <c r="AX155" i="3"/>
  <c r="AP63" i="3"/>
  <c r="AX277" i="3"/>
  <c r="R469" i="3"/>
  <c r="AX608" i="3"/>
  <c r="BF343" i="3"/>
  <c r="AX419" i="3"/>
  <c r="BF557" i="3"/>
  <c r="BN552" i="3"/>
  <c r="BN49" i="3"/>
  <c r="BN245" i="3"/>
  <c r="AH374" i="3"/>
  <c r="BN230" i="3"/>
  <c r="AP426" i="3"/>
  <c r="AX602" i="3"/>
  <c r="AP332" i="3"/>
  <c r="AH227" i="3"/>
  <c r="BN116" i="3"/>
  <c r="AP377" i="3"/>
  <c r="BN246" i="3"/>
  <c r="AX341" i="3"/>
  <c r="BN208" i="3"/>
  <c r="BF86" i="3"/>
  <c r="BF324" i="3"/>
  <c r="Z147" i="3"/>
  <c r="AX253" i="3"/>
  <c r="AP111" i="3"/>
  <c r="AX22" i="3"/>
  <c r="AP177" i="3"/>
  <c r="AP631" i="3"/>
  <c r="AH630" i="3"/>
  <c r="BN201" i="3"/>
  <c r="Z181" i="3"/>
  <c r="AP133" i="3"/>
  <c r="BN272" i="3"/>
  <c r="AP361" i="3"/>
  <c r="BF601" i="3"/>
  <c r="AH224" i="3"/>
  <c r="AH560" i="3"/>
  <c r="AX239" i="3"/>
  <c r="AP72" i="3"/>
  <c r="AX131" i="3"/>
  <c r="AP362" i="3"/>
  <c r="BN513" i="3"/>
  <c r="BF145" i="3"/>
  <c r="BN96" i="3"/>
  <c r="BF190" i="3"/>
  <c r="BN550" i="3"/>
  <c r="AH628" i="3"/>
  <c r="R223" i="3"/>
  <c r="AH490" i="3"/>
  <c r="Z486" i="3"/>
  <c r="BF44" i="3"/>
  <c r="Z114" i="3"/>
  <c r="AX516" i="3"/>
  <c r="Z297" i="3"/>
  <c r="AP488" i="3"/>
  <c r="AH13" i="3"/>
  <c r="AP487" i="3"/>
  <c r="AP406" i="3"/>
  <c r="AP468" i="3"/>
  <c r="Z493" i="3"/>
  <c r="R11" i="3"/>
  <c r="AP57" i="3"/>
  <c r="AP241" i="3"/>
  <c r="AX80" i="3"/>
  <c r="BF207" i="3"/>
  <c r="AP573" i="3"/>
  <c r="AX603" i="3"/>
  <c r="BF481" i="3"/>
  <c r="AP304" i="3"/>
  <c r="AX183" i="3"/>
  <c r="BN415" i="3"/>
  <c r="AX582" i="3"/>
  <c r="BF45" i="3"/>
  <c r="BN405" i="3"/>
  <c r="AP319" i="3"/>
  <c r="BF388" i="3"/>
  <c r="BN270" i="3"/>
  <c r="AX93" i="3"/>
  <c r="BN313" i="3"/>
  <c r="BF432" i="3"/>
  <c r="BF392" i="3"/>
  <c r="BN596" i="3"/>
  <c r="BN499" i="3"/>
  <c r="R537" i="3"/>
  <c r="R570" i="3"/>
  <c r="BN321" i="3"/>
  <c r="BF254" i="3"/>
  <c r="BF83" i="3"/>
  <c r="AX53" i="3"/>
  <c r="BF117" i="3"/>
  <c r="BN118" i="3"/>
  <c r="AP208" i="3"/>
  <c r="AP301" i="3"/>
  <c r="Z130" i="3"/>
  <c r="R420" i="3"/>
  <c r="Z353" i="3"/>
  <c r="BF242" i="3"/>
  <c r="R336" i="3"/>
  <c r="Z296" i="3"/>
  <c r="BF471" i="3"/>
  <c r="AX135" i="3"/>
  <c r="BF113" i="3"/>
  <c r="AP292" i="3"/>
  <c r="AP277" i="3"/>
  <c r="AH469" i="3"/>
  <c r="AP404" i="3"/>
  <c r="AP191" i="3"/>
  <c r="BF333" i="3"/>
  <c r="BF237" i="3"/>
  <c r="BN153" i="3"/>
  <c r="AX561" i="3"/>
  <c r="BF381" i="3"/>
  <c r="R245" i="3"/>
  <c r="R374" i="3"/>
  <c r="AP230" i="3"/>
  <c r="AH367" i="3"/>
  <c r="AX187" i="3"/>
  <c r="AH322" i="3"/>
  <c r="Z445" i="3"/>
  <c r="Z56" i="3"/>
  <c r="AX76" i="3"/>
  <c r="AP407" i="3"/>
  <c r="AP431" i="3"/>
  <c r="BN325" i="3"/>
  <c r="R341" i="3"/>
  <c r="AP594" i="3"/>
  <c r="Z412" i="3"/>
  <c r="Z590" i="3"/>
  <c r="AH188" i="3"/>
  <c r="AP253" i="3"/>
  <c r="BF452" i="3"/>
  <c r="AX252" i="3"/>
  <c r="AP529" i="3"/>
  <c r="BF328" i="3"/>
  <c r="Z387" i="3"/>
  <c r="Z201" i="3"/>
  <c r="AH133" i="3"/>
  <c r="Z432" i="3"/>
  <c r="BF137" i="3"/>
  <c r="Z224" i="3"/>
  <c r="BF610" i="3"/>
  <c r="AP450" i="3"/>
  <c r="AH478" i="3"/>
  <c r="AH316" i="3"/>
  <c r="BN199" i="3"/>
  <c r="BN467" i="3"/>
  <c r="AX373" i="3"/>
  <c r="BN138" i="3"/>
  <c r="BF430" i="3"/>
  <c r="R188" i="3"/>
  <c r="R239" i="3"/>
  <c r="AP82" i="3"/>
  <c r="AX610" i="3"/>
  <c r="BF41" i="3"/>
  <c r="AP567" i="3"/>
  <c r="AX548" i="3"/>
  <c r="BF513" i="3"/>
  <c r="AH415" i="3"/>
  <c r="AX397" i="3"/>
  <c r="BF271" i="3"/>
  <c r="AP578" i="3"/>
  <c r="BF408" i="3"/>
  <c r="BN256" i="3"/>
  <c r="BN11" i="3"/>
  <c r="AX468" i="3"/>
  <c r="BN85" i="3"/>
  <c r="AX437" i="3"/>
  <c r="BN580" i="3"/>
  <c r="BF624" i="3"/>
  <c r="BN133" i="3"/>
  <c r="BN570" i="3"/>
  <c r="R386" i="3"/>
  <c r="AX148" i="3"/>
  <c r="Z558" i="3"/>
  <c r="AP314" i="3"/>
  <c r="AP249" i="3"/>
  <c r="AX158" i="3"/>
  <c r="AH347" i="3"/>
  <c r="R118" i="3"/>
  <c r="AH208" i="3"/>
  <c r="AH23" i="3"/>
  <c r="AP214" i="3"/>
  <c r="BN420" i="3"/>
  <c r="AX353" i="3"/>
  <c r="BF232" i="3"/>
  <c r="R330" i="3"/>
  <c r="R192" i="3"/>
  <c r="BF536" i="3"/>
  <c r="AX544" i="3"/>
  <c r="AX234" i="3"/>
  <c r="BN210" i="3"/>
  <c r="R231" i="3"/>
  <c r="AX375" i="3"/>
  <c r="BF434" i="3"/>
  <c r="BF608" i="3"/>
  <c r="R343" i="3"/>
  <c r="AH237" i="3"/>
  <c r="BF163" i="3"/>
  <c r="AP425" i="3"/>
  <c r="BN506" i="3"/>
  <c r="AX91" i="3"/>
  <c r="BN503" i="3"/>
  <c r="AX132" i="3"/>
  <c r="AX48" i="3"/>
  <c r="Z426" i="3"/>
  <c r="BN602" i="3"/>
  <c r="R332" i="3"/>
  <c r="BF123" i="3"/>
  <c r="BF31" i="3"/>
  <c r="R407" i="3"/>
  <c r="BN619" i="3"/>
  <c r="R73" i="3"/>
  <c r="AH412" i="3"/>
  <c r="Z324" i="3"/>
  <c r="BN188" i="3"/>
  <c r="Z253" i="3"/>
  <c r="BN111" i="3"/>
  <c r="AH274" i="3"/>
  <c r="Z529" i="3"/>
  <c r="AH75" i="3"/>
  <c r="BN139" i="3"/>
  <c r="AP221" i="3"/>
  <c r="AX361" i="3"/>
  <c r="AP137" i="3"/>
  <c r="BF533" i="3"/>
  <c r="AH271" i="3"/>
  <c r="BN478" i="3"/>
  <c r="AP511" i="3"/>
  <c r="AH199" i="3"/>
  <c r="AX549" i="3"/>
  <c r="AH60" i="3"/>
  <c r="AH263" i="3"/>
  <c r="BF530" i="3"/>
  <c r="AX137" i="3"/>
  <c r="Z605" i="3"/>
  <c r="AH358" i="3"/>
  <c r="R474" i="3"/>
  <c r="AH44" i="3"/>
  <c r="BF39" i="3"/>
  <c r="AP516" i="3"/>
  <c r="AX179" i="3"/>
  <c r="BN480" i="3"/>
  <c r="AH254" i="3"/>
  <c r="AH83" i="3"/>
  <c r="BN562" i="3"/>
  <c r="BF347" i="3"/>
  <c r="AP484" i="3"/>
  <c r="AX301" i="3"/>
  <c r="AP130" i="3"/>
  <c r="Z157" i="3"/>
  <c r="R12" i="3"/>
  <c r="AP540" i="3"/>
  <c r="AH336" i="3"/>
  <c r="BN167" i="3"/>
  <c r="Z436" i="3"/>
  <c r="AX504" i="3"/>
  <c r="BF169" i="3"/>
  <c r="BN234" i="3"/>
  <c r="AX210" i="3"/>
  <c r="BF277" i="3"/>
  <c r="BF469" i="3"/>
  <c r="AH495" i="3"/>
  <c r="AH251" i="3"/>
  <c r="BF426" i="3"/>
  <c r="AH123" i="3"/>
  <c r="Z116" i="3"/>
  <c r="BF377" i="3"/>
  <c r="R376" i="3"/>
  <c r="AX470" i="3"/>
  <c r="AP473" i="3"/>
  <c r="R427" i="3"/>
  <c r="AP399" i="3"/>
  <c r="AH516" i="3"/>
  <c r="AX283" i="3"/>
  <c r="AX488" i="3"/>
  <c r="Z13" i="3"/>
  <c r="AX487" i="3"/>
  <c r="Z215" i="3"/>
  <c r="AH195" i="3"/>
  <c r="Z625" i="3"/>
  <c r="BF173" i="3"/>
  <c r="BF276" i="3"/>
  <c r="AH198" i="3"/>
  <c r="BN235" i="3"/>
  <c r="AH485" i="3"/>
  <c r="AH159" i="3"/>
  <c r="BN380" i="3"/>
  <c r="BN449" i="3"/>
  <c r="AX490" i="3"/>
  <c r="AX519" i="3"/>
  <c r="AX233" i="3"/>
  <c r="AH410" i="3"/>
  <c r="AH617" i="3"/>
  <c r="BF571" i="3"/>
  <c r="BN46" i="3"/>
  <c r="BF305" i="3"/>
  <c r="AH452" i="3"/>
  <c r="AP184" i="3"/>
  <c r="R402" i="3"/>
  <c r="Z612" i="3"/>
  <c r="R196" i="3"/>
  <c r="AH294" i="3"/>
  <c r="AP78" i="3"/>
  <c r="AX304" i="3"/>
  <c r="Z371" i="3"/>
  <c r="AP624" i="3"/>
  <c r="Z21" i="3"/>
  <c r="AX483" i="3"/>
  <c r="BN146" i="3"/>
  <c r="Z318" i="3"/>
  <c r="AH496" i="3"/>
  <c r="Z405" i="3"/>
  <c r="BF546" i="3"/>
  <c r="AP368" i="3"/>
  <c r="AP261" i="3"/>
  <c r="AH618" i="3"/>
  <c r="BF65" i="3"/>
  <c r="Z507" i="3"/>
  <c r="AX103" i="3"/>
  <c r="AX305" i="3"/>
  <c r="AH250" i="3"/>
  <c r="BN90" i="3"/>
  <c r="BF605" i="3"/>
  <c r="Z591" i="3"/>
  <c r="AX207" i="3"/>
  <c r="R349" i="3"/>
  <c r="R421" i="3"/>
  <c r="R36" i="3"/>
  <c r="R547" i="3"/>
  <c r="BF161" i="3"/>
  <c r="AX508" i="3"/>
  <c r="BN58" i="3"/>
  <c r="Z372" i="3"/>
  <c r="R237" i="3"/>
  <c r="AH163" i="3"/>
  <c r="BF49" i="3"/>
  <c r="R95" i="3"/>
  <c r="AP132" i="3"/>
  <c r="Z517" i="3"/>
  <c r="BF341" i="3"/>
  <c r="BN81" i="3"/>
  <c r="Z543" i="3"/>
  <c r="BF9" i="3"/>
  <c r="AP217" i="3"/>
  <c r="AP521" i="3"/>
  <c r="AH46" i="3"/>
  <c r="BN589" i="3"/>
  <c r="AX101" i="3"/>
  <c r="AX120" i="3"/>
  <c r="BN28" i="3"/>
  <c r="Z572" i="3"/>
  <c r="AP173" i="3"/>
  <c r="BF499" i="3"/>
  <c r="AH528" i="3"/>
  <c r="AP485" i="3"/>
  <c r="BN140" i="3"/>
  <c r="BN275" i="3"/>
  <c r="AX220" i="3"/>
  <c r="AP380" i="3"/>
  <c r="AX449" i="3"/>
  <c r="BN440" i="3"/>
  <c r="BF233" i="3"/>
  <c r="AH539" i="3"/>
  <c r="AX571" i="3"/>
  <c r="BF629" i="3"/>
  <c r="BF36" i="3"/>
  <c r="BF497" i="3"/>
  <c r="AX224" i="3"/>
  <c r="AP346" i="3"/>
  <c r="AH519" i="3"/>
  <c r="Z281" i="3"/>
  <c r="R485" i="3"/>
  <c r="AP294" i="3"/>
  <c r="AH78" i="3"/>
  <c r="AP16" i="3"/>
  <c r="AX500" i="3"/>
  <c r="BN38" i="3"/>
  <c r="AX579" i="3"/>
  <c r="Z225" i="3"/>
  <c r="AP621" i="3"/>
  <c r="AH298" i="3"/>
  <c r="Z508" i="3"/>
  <c r="BN150" i="3"/>
  <c r="Z577" i="3"/>
  <c r="BF24" i="3"/>
  <c r="AH94" i="3"/>
  <c r="AP389" i="3"/>
  <c r="R165" i="3"/>
  <c r="AH103" i="3"/>
  <c r="AP213" i="3"/>
  <c r="AP441" i="3"/>
  <c r="AX107" i="3"/>
  <c r="AH444" i="3"/>
  <c r="BF290" i="3"/>
  <c r="BF32" i="3"/>
  <c r="BF626" i="3"/>
  <c r="AX601" i="3"/>
  <c r="Z472" i="3"/>
  <c r="Z316" i="3"/>
  <c r="R530" i="3"/>
  <c r="Z22" i="3"/>
  <c r="AH270" i="3"/>
  <c r="Z581" i="3"/>
  <c r="Z222" i="3"/>
  <c r="R344" i="3"/>
  <c r="AX114" i="3"/>
  <c r="BF319" i="3"/>
  <c r="BN359" i="3"/>
  <c r="AP161" i="3"/>
  <c r="BF218" i="3"/>
  <c r="BF441" i="3"/>
  <c r="AP315" i="3"/>
  <c r="AX307" i="3"/>
  <c r="BN25" i="3"/>
  <c r="AX343" i="3"/>
  <c r="BN243" i="3"/>
  <c r="BF602" i="3"/>
  <c r="AX325" i="3"/>
  <c r="R552" i="3"/>
  <c r="AP534" i="3"/>
  <c r="AH147" i="3"/>
  <c r="AP553" i="3"/>
  <c r="AP378" i="3"/>
  <c r="Z418" i="3"/>
  <c r="BF274" i="3"/>
  <c r="AX177" i="3"/>
  <c r="BN75" i="3"/>
  <c r="BF520" i="3"/>
  <c r="AH486" i="3"/>
  <c r="R258" i="3"/>
  <c r="AH597" i="3"/>
  <c r="R328" i="3"/>
  <c r="Z349" i="3"/>
  <c r="Z142" i="3"/>
  <c r="AP283" i="3"/>
  <c r="AH106" i="3"/>
  <c r="Z454" i="3"/>
  <c r="AH487" i="3"/>
  <c r="AP215" i="3"/>
  <c r="AH585" i="3"/>
  <c r="AH409" i="3"/>
  <c r="Z28" i="3"/>
  <c r="AX422" i="3"/>
  <c r="AP267" i="3"/>
  <c r="BF198" i="3"/>
  <c r="BF510" i="3"/>
  <c r="AH525" i="3"/>
  <c r="BF140" i="3"/>
  <c r="AX275" i="3"/>
  <c r="AH220" i="3"/>
  <c r="AP209" i="3"/>
  <c r="BN612" i="3"/>
  <c r="BN519" i="3"/>
  <c r="BN460" i="3"/>
  <c r="BN82" i="3"/>
  <c r="AH571" i="3"/>
  <c r="BN105" i="3"/>
  <c r="R534" i="3"/>
  <c r="Z534" i="3"/>
  <c r="Z628" i="3"/>
  <c r="AH233" i="3"/>
  <c r="R629" i="3"/>
  <c r="BF67" i="3"/>
  <c r="BN491" i="3"/>
  <c r="AH182" i="3"/>
  <c r="AX16" i="3"/>
  <c r="AX439" i="3"/>
  <c r="AH598" i="3"/>
  <c r="AX112" i="3"/>
  <c r="AP483" i="3"/>
  <c r="AP62" i="3"/>
  <c r="AH146" i="3"/>
  <c r="AP318" i="3"/>
  <c r="Z150" i="3"/>
  <c r="BF125" i="3"/>
  <c r="BF442" i="3"/>
  <c r="AP25" i="3"/>
  <c r="BF456" i="3"/>
  <c r="AH386" i="3"/>
  <c r="BN507" i="3"/>
  <c r="AP178" i="3"/>
  <c r="AX260" i="3"/>
  <c r="AP302" i="3"/>
  <c r="AX193" i="3"/>
  <c r="BN241" i="3"/>
  <c r="BN238" i="3"/>
  <c r="BN331" i="3"/>
  <c r="BN165" i="3"/>
  <c r="R64" i="3"/>
  <c r="Z564" i="3"/>
  <c r="R603" i="3"/>
  <c r="R204" i="3"/>
  <c r="R86" i="3"/>
  <c r="Z110" i="3"/>
  <c r="R389" i="3"/>
  <c r="Z211" i="3"/>
  <c r="AP183" i="3"/>
  <c r="AX459" i="3"/>
  <c r="BN223" i="3"/>
  <c r="AP307" i="3"/>
  <c r="BF102" i="3"/>
  <c r="BN175" i="3"/>
  <c r="AP108" i="3"/>
  <c r="AX560" i="3"/>
  <c r="BF122" i="3"/>
  <c r="AX456" i="3"/>
  <c r="AX472" i="3"/>
  <c r="AH594" i="3"/>
  <c r="AX477" i="3"/>
  <c r="BN203" i="3"/>
  <c r="AP145" i="3"/>
  <c r="BF268" i="3"/>
  <c r="AP360" i="3"/>
  <c r="AP13" i="3"/>
  <c r="AX505" i="3"/>
  <c r="AP609" i="3"/>
  <c r="AH498" i="3"/>
  <c r="Z170" i="3"/>
  <c r="BF97" i="3"/>
  <c r="BF393" i="3"/>
  <c r="BF403" i="3"/>
  <c r="BF156" i="3"/>
  <c r="R416" i="3"/>
  <c r="AH317" i="3"/>
  <c r="AP352" i="3"/>
  <c r="BN384" i="3"/>
  <c r="AX612" i="3"/>
  <c r="AX282" i="3"/>
  <c r="BN281" i="3"/>
  <c r="BF548" i="3"/>
  <c r="AX532" i="3"/>
  <c r="BF348" i="3"/>
  <c r="BN36" i="3"/>
  <c r="AH339" i="3"/>
  <c r="AX126" i="3"/>
  <c r="AP235" i="3"/>
  <c r="R455" i="3"/>
  <c r="R271" i="3"/>
  <c r="R299" i="3"/>
  <c r="BN294" i="3"/>
  <c r="AX491" i="3"/>
  <c r="AX182" i="3"/>
  <c r="BF371" i="3"/>
  <c r="Z280" i="3"/>
  <c r="AH244" i="3"/>
  <c r="Z579" i="3"/>
  <c r="AX621" i="3"/>
  <c r="AH354" i="3"/>
  <c r="AX577" i="3"/>
  <c r="AH313" i="3"/>
  <c r="BN427" i="3"/>
  <c r="BF166" i="3"/>
  <c r="BF261" i="3"/>
  <c r="BF165" i="3"/>
  <c r="BF144" i="3"/>
  <c r="AP632" i="3"/>
  <c r="AP568" i="3"/>
  <c r="AH581" i="3"/>
  <c r="AH264" i="3"/>
  <c r="BN124" i="3"/>
  <c r="AH462" i="3"/>
  <c r="BN356" i="3"/>
  <c r="BF143" i="3"/>
  <c r="BN618" i="3"/>
  <c r="BF607" i="3"/>
  <c r="Z248" i="3"/>
  <c r="R100" i="3"/>
  <c r="R432" i="3"/>
  <c r="AH513" i="3"/>
  <c r="R632" i="3"/>
  <c r="Z373" i="3"/>
  <c r="R268" i="3"/>
  <c r="R279" i="3"/>
  <c r="A295" i="8"/>
  <c r="A514" i="8"/>
  <c r="A293" i="8"/>
  <c r="A550" i="8"/>
  <c r="A279" i="8"/>
  <c r="A429" i="8"/>
  <c r="A285" i="8"/>
  <c r="A457" i="8"/>
  <c r="A474" i="8"/>
  <c r="A548" i="8"/>
  <c r="A164" i="8"/>
  <c r="A168" i="8"/>
  <c r="A359" i="8"/>
  <c r="A504" i="8"/>
  <c r="A526" i="8"/>
  <c r="A271" i="8"/>
  <c r="A459" i="8"/>
  <c r="A166" i="8"/>
  <c r="A233" i="8"/>
  <c r="A329" i="8"/>
  <c r="A303" i="8"/>
  <c r="A569" i="8"/>
  <c r="A486" i="8"/>
  <c r="A512" i="8"/>
  <c r="A229" i="8"/>
  <c r="A281" i="8"/>
  <c r="A464" i="8"/>
  <c r="A585" i="8"/>
  <c r="A439" i="8"/>
  <c r="A223" i="8"/>
  <c r="A337" i="8"/>
  <c r="A162" i="8"/>
  <c r="A425" i="8"/>
  <c r="A516" i="8"/>
  <c r="A357" i="8"/>
  <c r="A267" i="8"/>
  <c r="A18" i="8"/>
  <c r="A433" i="8"/>
  <c r="A445" i="8"/>
  <c r="A524" i="8"/>
  <c r="A449" i="8"/>
  <c r="A225" i="8"/>
  <c r="A476" i="8"/>
  <c r="A321" i="8"/>
  <c r="A591" i="8"/>
  <c r="A259" i="8"/>
  <c r="A587" i="8"/>
  <c r="A307" i="8"/>
  <c r="A460" i="8"/>
  <c r="A116" i="8"/>
  <c r="A160" i="8"/>
  <c r="A170" i="8"/>
  <c r="A202" i="8"/>
  <c r="A427" i="8"/>
  <c r="A443" i="8"/>
  <c r="A470" i="8"/>
  <c r="A536" i="8"/>
  <c r="A138" i="8"/>
  <c r="A158" i="8"/>
  <c r="A188" i="8"/>
  <c r="A273" i="8"/>
  <c r="A333" i="8"/>
  <c r="A431" i="8"/>
  <c r="A496" i="8"/>
  <c r="A415" i="8"/>
  <c r="A510" i="8"/>
  <c r="A136" i="8"/>
  <c r="A241" i="8"/>
  <c r="A315" i="8"/>
  <c r="A488" i="8"/>
  <c r="A583" i="8"/>
  <c r="A574" i="8"/>
  <c r="A589" i="8"/>
  <c r="A14" i="8"/>
  <c r="A172" i="8"/>
  <c r="A341" i="8"/>
  <c r="A478" i="8"/>
  <c r="A265" i="8"/>
  <c r="A451" i="8"/>
  <c r="A580" i="8"/>
  <c r="A616" i="8"/>
</calcChain>
</file>

<file path=xl/sharedStrings.xml><?xml version="1.0" encoding="utf-8"?>
<sst xmlns="http://schemas.openxmlformats.org/spreadsheetml/2006/main" count="5517" uniqueCount="870">
  <si>
    <t>Fonte dos Dados Brutos:</t>
  </si>
  <si>
    <r>
      <t xml:space="preserve">MINISTÉRIO DO TRABALHO E EMPREGO  </t>
    </r>
    <r>
      <rPr>
        <i/>
        <sz val="10"/>
        <color indexed="8"/>
        <rFont val="Times New Roman"/>
        <family val="1"/>
      </rPr>
      <t>RAIS - Relação Anual de Informações Sociais(2014)</t>
    </r>
  </si>
  <si>
    <t>Disponível em:</t>
  </si>
  <si>
    <t>http://bi.mte.gov.br/bgcaged/login.php</t>
  </si>
  <si>
    <t>Acesso em: 29/04/2016</t>
  </si>
  <si>
    <t xml:space="preserve">Obs. 1: O cálculo do indicador de QL segue a fórmula:                           </t>
  </si>
  <si>
    <t xml:space="preserve"> [(trabalhadores na atividade x no estado/total de trabalhadores no estado) / (trabalhadores na atividade x na Região OU no Brasil/total de trabalhadores na Região OU no Brasil)]</t>
  </si>
  <si>
    <t>ATIVIDADES URBANAS</t>
  </si>
  <si>
    <t>Atividade</t>
  </si>
  <si>
    <t>Extração de carvão mineral</t>
  </si>
  <si>
    <t>Extração de petróleo e gás natural</t>
  </si>
  <si>
    <t>Extração de minério de ferro</t>
  </si>
  <si>
    <t>Extração de minério de alumínio</t>
  </si>
  <si>
    <t>Extração de minério de estanho</t>
  </si>
  <si>
    <t>Extração de minério de manganês</t>
  </si>
  <si>
    <t>Extração de minério de metais preciosos</t>
  </si>
  <si>
    <t>Extração de minerais radioativos</t>
  </si>
  <si>
    <t>Extração de minerais metálicos não-ferrosos não especificados anteriormente</t>
  </si>
  <si>
    <t>Extração de pedra, areia e argila</t>
  </si>
  <si>
    <t>Extração de minerais para fabricação de adubos, fertilizantes e outros produtos químicos</t>
  </si>
  <si>
    <t>Extração e refino de sal marinho e sal-gema</t>
  </si>
  <si>
    <t>Extração de gemas (pedras preciosas e semipreciosas)</t>
  </si>
  <si>
    <t>Extração de minerais não-metálicos não especificados anteriormente</t>
  </si>
  <si>
    <t>Atividades de apoio à extração de petróleo e gás natural</t>
  </si>
  <si>
    <t>Atividades de apoio à extração de minerais, exceto petróleo e gás natural</t>
  </si>
  <si>
    <t>Abate de reses, exceto suínos</t>
  </si>
  <si>
    <t>Abate de suínos, aves e outros pequenos animais</t>
  </si>
  <si>
    <t>Fabricação de produtos de carne</t>
  </si>
  <si>
    <t>Preservação do pescado e fabricação de produtos do pescado</t>
  </si>
  <si>
    <t>Fabricação de conservas de frutas</t>
  </si>
  <si>
    <t>Fabricação de conservas de legumes e outros vegetais</t>
  </si>
  <si>
    <t>Fabricação de sucos de frutas, hortaliças e legumes</t>
  </si>
  <si>
    <t>Fabricação de óleos vegetais em bruto, exceto óleo de milho</t>
  </si>
  <si>
    <t>Fabricação de óleos vegetais refinados, exceto óleo de milho</t>
  </si>
  <si>
    <t>Fabricação de margarina e outras gorduras vegetais e de óleos não-comestíveis de animais</t>
  </si>
  <si>
    <t>Preparação do leite</t>
  </si>
  <si>
    <t>Fabricação de laticínios</t>
  </si>
  <si>
    <t>Fabricação de sorvetes e outros gelados comestíveis</t>
  </si>
  <si>
    <t>Beneficiamento de arroz e fabricação de produtos do arroz</t>
  </si>
  <si>
    <t>Moagem de trigo e fabricação de derivados</t>
  </si>
  <si>
    <t>Fabricação de farinha de mandioca e derivados</t>
  </si>
  <si>
    <t>Fabricação de farinha de milho e derivados, exceto óleos de milho</t>
  </si>
  <si>
    <t>Fabricação de amidos e féculas de vegetais e de óleos de milho</t>
  </si>
  <si>
    <t>Fabricação de alimentos para animais</t>
  </si>
  <si>
    <t>Moagem e fabricação de produtos de origem vegetal não especificados anteriormente</t>
  </si>
  <si>
    <t>Fabricação de açúcar em bruto</t>
  </si>
  <si>
    <t>Fabricação de açúcar refinado</t>
  </si>
  <si>
    <t>Torrefação e moagem de café</t>
  </si>
  <si>
    <t>Fabricação de produtos à base de café</t>
  </si>
  <si>
    <t>Fabricação de produtos de panificação</t>
  </si>
  <si>
    <t>Fabricação de biscoitos e bolachas</t>
  </si>
  <si>
    <t>Fabricação de produtos derivados do cacau, de chocolates e confeitos</t>
  </si>
  <si>
    <t>Fabricação de massas alimentícias</t>
  </si>
  <si>
    <t>Fabricação de especiarias, molhos, temperos e condimentos</t>
  </si>
  <si>
    <t>Fabricação de alimentos e pratos prontos</t>
  </si>
  <si>
    <t>Fabricação de produtos alimentícios não especificados anteriormente</t>
  </si>
  <si>
    <t>Fabricação de aguardentes e outras bebidas destiladas</t>
  </si>
  <si>
    <t>Fabricação de vinho</t>
  </si>
  <si>
    <t>Fabricação de malte, cervejas e chopes</t>
  </si>
  <si>
    <t>Fabricação de águas envasadas</t>
  </si>
  <si>
    <t>Fabricação de refrigerantes e de outras bebidas não-alcoólicas</t>
  </si>
  <si>
    <t>Processamento industrial do fumo</t>
  </si>
  <si>
    <t>Fabricação de produtos do fumo</t>
  </si>
  <si>
    <t>Preparação e fiação de fibras de algodão</t>
  </si>
  <si>
    <t>Preparação e fiação de fibras têxteis naturais, exceto algodão</t>
  </si>
  <si>
    <t>Fiação de fibras artificiais e sintéticas</t>
  </si>
  <si>
    <t>Fabricação de linhas para costurar e bordar</t>
  </si>
  <si>
    <t>Tecelagem de fios de algodão</t>
  </si>
  <si>
    <t>Tecelagem de fios de fibras têxteis naturais, exceto algodão</t>
  </si>
  <si>
    <t>Tecelagem de fios de fibras artificiais e sintéticas</t>
  </si>
  <si>
    <t>Fabricação de tecidos de malha</t>
  </si>
  <si>
    <t>Acabamentos em fios, tecidos e artefatos têxteis</t>
  </si>
  <si>
    <t>Fabricação de artefatos têxteis para uso doméstico</t>
  </si>
  <si>
    <t>Fabricação de artefatos de tapeçaria</t>
  </si>
  <si>
    <t>Fabricação de artefatos de cordoaria</t>
  </si>
  <si>
    <t>Fabricação de tecidos especiais, inclusive artefatos</t>
  </si>
  <si>
    <t>Fabricação de outros produtos têxteis não especificados anteriormente</t>
  </si>
  <si>
    <t>Confecção de roupas íntimas</t>
  </si>
  <si>
    <t>Confecção de peças do vestuário, exceto roupas íntimas</t>
  </si>
  <si>
    <t>Confecção de roupas profissionais</t>
  </si>
  <si>
    <t>Fabricação de acessórios do vestuário, exceto para segurança e proteção</t>
  </si>
  <si>
    <t>Fabricação de meias</t>
  </si>
  <si>
    <t>Fabricação de artigos do vestuário, produzidos em malharias e tricotagens, exceto meias</t>
  </si>
  <si>
    <t>Curtimento e outras preparações de couro</t>
  </si>
  <si>
    <t>Fabricação de artigos para viagem, bolsas e semelhantes de qualquer material</t>
  </si>
  <si>
    <t>Fabricação de artefatos de couro não especificados anteriormente</t>
  </si>
  <si>
    <t>Fabricação de calçados de couro</t>
  </si>
  <si>
    <t>Fabricação de tênis de qualquer material</t>
  </si>
  <si>
    <t>Fabricação de calçados de material sintético</t>
  </si>
  <si>
    <t>Fabricação de calçados de materiais não especificados anteriormente</t>
  </si>
  <si>
    <t>Fabricação de partes para calçados, de qualquer material</t>
  </si>
  <si>
    <t>Desdobramento de madeira</t>
  </si>
  <si>
    <t>Fabricação de madeira laminada e de chapas de madeira compensada, prensada e aglomerada</t>
  </si>
  <si>
    <t>Fabricação de estruturas de madeira e de artigos de carpintaria para construção</t>
  </si>
  <si>
    <t>Fabricação de artefatos de tanoaria e de embalagens de madeira</t>
  </si>
  <si>
    <t>Fabricação de artefatos de madeira, palha, cortiça, vime e material trançado não especificados anteriormente, exceto móveis</t>
  </si>
  <si>
    <t>Fabricação de celulose e outras pastas para a fabricação de papel</t>
  </si>
  <si>
    <t>Fabricação de papel</t>
  </si>
  <si>
    <t>Fabricação de cartolina e papel-cartão</t>
  </si>
  <si>
    <t>Fabricação de embalagens de papel</t>
  </si>
  <si>
    <t>Fabricação de embalagens de cartolina e papel-cartão</t>
  </si>
  <si>
    <t>Fabricação de chapas e de embalagens de papelão ondulado</t>
  </si>
  <si>
    <t>Fabricação de produtos de papel, cartolina, papel-cartão e papelão ondulado para uso comercial e de escritório</t>
  </si>
  <si>
    <t>Fabricação de produtos de papel para usos doméstico e higiênico-sanitário</t>
  </si>
  <si>
    <t>Fabricação de produtos de pastas celulósicas, papel, cartolina, papel-cartão e papelão ondulado não especificados anteriormente</t>
  </si>
  <si>
    <t>Impressão de jornais, livros, revistas e outras publicações periódicas</t>
  </si>
  <si>
    <t>Impressão de material de segurança</t>
  </si>
  <si>
    <t>Impressão de materiais para outros usos</t>
  </si>
  <si>
    <t>Serviços de pré-impressão</t>
  </si>
  <si>
    <t>Serviços de acabamentos gráficos</t>
  </si>
  <si>
    <t>Reprodução de materiais gravados em qualquer suporte</t>
  </si>
  <si>
    <t>Coquerias</t>
  </si>
  <si>
    <t>Fabricação de produtos do refino de petróleo</t>
  </si>
  <si>
    <t>Fabricação de produtos derivados do petróleo, exceto produtos do refino</t>
  </si>
  <si>
    <t>Fabricação de álcool</t>
  </si>
  <si>
    <t>Fabricação de biocombustíveis, exceto álcool</t>
  </si>
  <si>
    <t>Fabricação de cloro e álcalis</t>
  </si>
  <si>
    <t>Fabricação de intermediários para fertilizantes</t>
  </si>
  <si>
    <t>Fabricação de adubos e fertilizantes</t>
  </si>
  <si>
    <t>Fabricação de gases industriais</t>
  </si>
  <si>
    <t>Fabricação de produtos químicos inorgânicos não especificados anteriormente</t>
  </si>
  <si>
    <t>Fabricação de produtos petroquímicos básicos</t>
  </si>
  <si>
    <t>Fabricação de intermediários para plastificantes, resinas e fibras</t>
  </si>
  <si>
    <t>Fabricação de produtos químicos orgânicos não especificados anteriormente</t>
  </si>
  <si>
    <t>Fabricação de resinas termoplásticas</t>
  </si>
  <si>
    <t>Fabricação de resinas termofixas</t>
  </si>
  <si>
    <t>Fabricação de elastômeros</t>
  </si>
  <si>
    <t>Fabricação de fibras artificiais e sintéticas</t>
  </si>
  <si>
    <t>Fabricação de defensivos agrícolas</t>
  </si>
  <si>
    <t>Fabricação de desinfestantes domissanitários</t>
  </si>
  <si>
    <t>Fabricação de sabões e detergentes sintéticos</t>
  </si>
  <si>
    <t>Fabricação de produtos de limpeza e polimento</t>
  </si>
  <si>
    <t>Fabricação de cosméticos, produtos de perfumaria e de higiene pessoal</t>
  </si>
  <si>
    <t>Fabricação de tintas, vernizes, esmaltes e lacas</t>
  </si>
  <si>
    <t>Fabricação de tintas de impressão</t>
  </si>
  <si>
    <t>Fabricação de impermeabilizantes, solventes e produtos afins</t>
  </si>
  <si>
    <t>Fabricação de adesivos e selantes</t>
  </si>
  <si>
    <t>Fabricação de explosivos</t>
  </si>
  <si>
    <t>Fabricação de aditivos de uso industrial</t>
  </si>
  <si>
    <t>Fabricação de catalisadores</t>
  </si>
  <si>
    <t>Fabricação de produtos químicos não especificados anteriormente</t>
  </si>
  <si>
    <t>Fabricação de produtos farmoquímicos</t>
  </si>
  <si>
    <t>Fabricação de medicamentos para uso humano</t>
  </si>
  <si>
    <t>Fabricação de medicamentos para uso veterinário</t>
  </si>
  <si>
    <t>Fabricação de preparações farmacêuticas</t>
  </si>
  <si>
    <t>Fabricação de pneumáticos e de câmaras-de-ar</t>
  </si>
  <si>
    <t>Reforma de pneumáticos usados</t>
  </si>
  <si>
    <t>Fabricação de artefatos de borracha não especificados anteriormente</t>
  </si>
  <si>
    <t>Fabricação de laminados planos e tubulares de material plástico</t>
  </si>
  <si>
    <t>Fabricação de embalagens de material plástico</t>
  </si>
  <si>
    <t>Fabricação de tubos e acessórios de material plástico para uso na construção</t>
  </si>
  <si>
    <t>Fabricação de artefatos de material plástico não especificados anteriormente</t>
  </si>
  <si>
    <t>Fabricação de vidro plano e de segurança</t>
  </si>
  <si>
    <t>Fabricação de embalagens de vidro</t>
  </si>
  <si>
    <t>Fabricação de artigos de vidro</t>
  </si>
  <si>
    <t>Fabricação de cimento</t>
  </si>
  <si>
    <t>Fabricação de artefatos de concreto, cimento, fibrocimento, gesso e materiais semelhantes</t>
  </si>
  <si>
    <t>Fabricação de produtos cerâmicos refratários</t>
  </si>
  <si>
    <t>Fabricação de produtos cerâmicos não-refratários para uso estrutural na construção</t>
  </si>
  <si>
    <t>Fabricação de produtos cerâmicos não-refratários não especificados anteriormente</t>
  </si>
  <si>
    <t>Aparelhamento e outros trabalhos em pedras</t>
  </si>
  <si>
    <t>Fabricação de cal e gesso</t>
  </si>
  <si>
    <t>Fabricação de produtos de minerais não-metálicos não especificados anteriormente</t>
  </si>
  <si>
    <t>Produção de ferro-gusa</t>
  </si>
  <si>
    <t>Produção de ferroligas</t>
  </si>
  <si>
    <t>Produção de semi-acabados de aço</t>
  </si>
  <si>
    <t>Produção de laminados planos de aço</t>
  </si>
  <si>
    <t>Produção de laminados longos de aço</t>
  </si>
  <si>
    <t>Produção de relaminados, trefilados e perfilados de aço</t>
  </si>
  <si>
    <t>Produção de tubos de aço com costura</t>
  </si>
  <si>
    <t>Produção de outros tubos de ferro e aço</t>
  </si>
  <si>
    <t>Metalurgia do alumínio e suas ligas</t>
  </si>
  <si>
    <t>Metalurgia dos metais preciosos</t>
  </si>
  <si>
    <t>Metalurgia do cobre</t>
  </si>
  <si>
    <t>Metalurgia dos metais não-ferrosos e suas ligas não especificados anteriormente</t>
  </si>
  <si>
    <t>Fundição de ferro e aço</t>
  </si>
  <si>
    <t>Fundição de metais não-ferrosos e suas ligas</t>
  </si>
  <si>
    <t>Fabricação de estruturas metálicas</t>
  </si>
  <si>
    <t>Fabricação de esquadrias de metal</t>
  </si>
  <si>
    <t>Fabricação de obras de caldeiraria pesada</t>
  </si>
  <si>
    <t>Fabricação de tanques, reservatórios metálicos e caldeiras para aquecimento central</t>
  </si>
  <si>
    <t>Fabricação de caldeiras geradoras de vapor, exceto para aquecimento central e para veículos</t>
  </si>
  <si>
    <t>Produção de forjados de aço e de metais não-ferrosos e suas ligas</t>
  </si>
  <si>
    <t>Produção de artefatos estampados de metal; metalurgia do pó</t>
  </si>
  <si>
    <t>Serviços de usinagem, solda, tratamento e revestimento em metais</t>
  </si>
  <si>
    <t>Fabricação de artigos de cutelaria</t>
  </si>
  <si>
    <t>Fabricação de artigos de serralheria, exceto esquadrias</t>
  </si>
  <si>
    <t>Fabricação de ferramentas</t>
  </si>
  <si>
    <t>Fabricação de equipamento bélico pesado, armas e munições</t>
  </si>
  <si>
    <t>Fabricação de embalagens metálicas</t>
  </si>
  <si>
    <t>Fabricação de produtos de trefilados de metal</t>
  </si>
  <si>
    <t>Fabricação de artigos de metal para uso doméstico e pessoal</t>
  </si>
  <si>
    <t>Fabricação de produtos de metal não especificados anteriormente</t>
  </si>
  <si>
    <t>Fabricação de componentes eletrônicos</t>
  </si>
  <si>
    <t>Fabricação de equipamentos de informática</t>
  </si>
  <si>
    <t>Fabricação de periféricos para equipamentos de informática</t>
  </si>
  <si>
    <t>Fabricação de equipamentos transmissores de comunicação</t>
  </si>
  <si>
    <t>Fabricação de aparelhos telefônicos e de outros equipamentos de comunicação</t>
  </si>
  <si>
    <t>Fabricação de aparelhos de recepção, reprodução, gravação e amplificação de áudio e vídeo</t>
  </si>
  <si>
    <t>Fabricação de aparelhos e equipamentos de medida, teste e controle</t>
  </si>
  <si>
    <t>Fabricação de cronômetros e relógios</t>
  </si>
  <si>
    <t>Fabricação de aparelhos eletromédicos e eletroterapêuticos e equipamentos de irradiação</t>
  </si>
  <si>
    <t>Fabricação de equipamentos e instrumentos ópticos, fotográficos e cinematográficos</t>
  </si>
  <si>
    <t>Fabricação de mídias virgens, magnéticas e ópticas</t>
  </si>
  <si>
    <t>Fabricação de geradores, transformadores e motores elétricos</t>
  </si>
  <si>
    <t>Fabricação de pilhas, baterias e acumuladores elétricos, exceto para veículos automotores</t>
  </si>
  <si>
    <t>Fabricação de baterias e acumuladores para veículos automotores</t>
  </si>
  <si>
    <t>Fabricação de aparelhos e equipamentos para distribuição e controle de energia elétrica</t>
  </si>
  <si>
    <t>Fabricação de material elétrico para instalações em circuito de consumo</t>
  </si>
  <si>
    <t>Fabricação de fios, cabos e condutores elétricos isolados</t>
  </si>
  <si>
    <t>Fabricação de lâmpadas e outros equipamentos de iluminação</t>
  </si>
  <si>
    <t>Fabricação de fogões, refrigeradores e máquinas de lavar e secar para uso doméstico</t>
  </si>
  <si>
    <t>Fabricação de aparelhos eletrodomésticos não especificados anteriormente</t>
  </si>
  <si>
    <t>Fabricação de equipamentos e aparelhos elétricos não especificados anteriormente</t>
  </si>
  <si>
    <t>Fabricação de motores e turbinas, exceto para aviões e veículos rodoviários</t>
  </si>
  <si>
    <t>Fabricação de equipamentos hidráulicos e pneumáticos, exceto válvulas</t>
  </si>
  <si>
    <t>Fabricação de válvulas, registros e dispositivos semelhantes</t>
  </si>
  <si>
    <t>Fabricação de compressores</t>
  </si>
  <si>
    <t>Fabricação de equipamentos de transmissão para fins industriais</t>
  </si>
  <si>
    <t>Fabricação de aparelhos e equipamentos para instalações térmicas</t>
  </si>
  <si>
    <t>Fabricação de máquinas, equipamentos e aparelhos para transporte e elevação de cargas e pessoas</t>
  </si>
  <si>
    <t>Fabricação de máquinas e aparelhos de refrigeração e ventilação para uso industrial e comercial</t>
  </si>
  <si>
    <t>Fabricação de aparelhos e equipamentos de ar condicionado</t>
  </si>
  <si>
    <t>Fabricação de máquinas e equipamentos para saneamento básico e ambiental</t>
  </si>
  <si>
    <t>Fabricação de máquinas e equipamentos de uso geral não especificados anteriormente</t>
  </si>
  <si>
    <t>Fabricação de tratores agrícolas</t>
  </si>
  <si>
    <t>Fabricação de equipamentos para irrigação agrícola</t>
  </si>
  <si>
    <t>Fabricação de máquinas e equipamentos para a agricultura e pecuária, exceto para irrigação</t>
  </si>
  <si>
    <t>Fabricação de máquinas-ferramenta</t>
  </si>
  <si>
    <t>Fabricação de máquinas e equipamentos para a prospecção e extração de petróleo</t>
  </si>
  <si>
    <t>Fabricação de outras máquinas e equipamentos para uso na extração mineral, exceto na extração de petróleo</t>
  </si>
  <si>
    <t>Fabricação de tratores, exceto agrícolas</t>
  </si>
  <si>
    <t>Fabricação de máquinas e equipamentos para terraplenagem, pavimentação e construção, exceto tratores</t>
  </si>
  <si>
    <t>Fabricação de máquinas para a indústria metalúrgica, exceto máquinas-ferramenta</t>
  </si>
  <si>
    <t>Fabricação de máquinas e equipamentos para as indústrias de alimentos, bebidas e fumo</t>
  </si>
  <si>
    <t>Fabricação de máquinas e equipamentos para a indústria têxtil</t>
  </si>
  <si>
    <t>Fabricação de máquinas e equipamentos para as indústrias do vestuário, do couro e de calçados</t>
  </si>
  <si>
    <t>Fabricação de máquinas e equipamentos para as indústrias de celulose, papel e papelão e artefatos</t>
  </si>
  <si>
    <t>Fabricação de máquinas e equipamentos para a indústria do plástico</t>
  </si>
  <si>
    <t>Fabricação de máquinas e equipamentos para uso industrial específico não especificados anteriormente</t>
  </si>
  <si>
    <t>Fabricação de automóveis, camionetas e utilitários</t>
  </si>
  <si>
    <t>Fabricação de caminhões e ônibus</t>
  </si>
  <si>
    <t>Fabricação de cabines, carrocerias e reboques para veículos automotores</t>
  </si>
  <si>
    <t>Fabricação de peças e acessórios para o sistema motor de veículos automotores</t>
  </si>
  <si>
    <t>Fabricação de peças e acessórios para os sistemas de marcha e transmissão de veículos automotores</t>
  </si>
  <si>
    <t>Fabricação de peças e acessórios para o sistema de freios de veículos automotores</t>
  </si>
  <si>
    <t>Fabricação de peças e acessórios para o sistema de direção e suspensão de veículos automotores</t>
  </si>
  <si>
    <t>Fabricação de material elétrico e eletrônico para veículos automotores, exceto baterias</t>
  </si>
  <si>
    <t>Fabricação de peças e acessórios para veículos automotores não especificados anteriormente</t>
  </si>
  <si>
    <t>Recondicionamento e recuperação de motores para veículos automotores</t>
  </si>
  <si>
    <t>Construção de embarcações e estruturas flutuantes</t>
  </si>
  <si>
    <t>Construção de embarcações para esporte e lazer</t>
  </si>
  <si>
    <t>Fabricação de locomotivas, vagões e outros materiais rodantes</t>
  </si>
  <si>
    <t>Fabricação de peças e acessórios para veículos ferroviários</t>
  </si>
  <si>
    <t>Fabricação de aeronaves</t>
  </si>
  <si>
    <t>Fabricação de turbinas, motores e outros componentes e peças para aeronaves</t>
  </si>
  <si>
    <t>Fabricação de veículos militares de combate</t>
  </si>
  <si>
    <t>Fabricação de motocicletas</t>
  </si>
  <si>
    <t>Fabricação de bicicletas e triciclos não-motorizados</t>
  </si>
  <si>
    <t>Fabricação de equipamentos de transporte não especificados anteriormente</t>
  </si>
  <si>
    <t>Fabricação de móveis com predominância de madeira</t>
  </si>
  <si>
    <t>Fabricação de móveis com predominância de metal</t>
  </si>
  <si>
    <t>Fabricação de móveis de outros materiais, exceto madeira e metal</t>
  </si>
  <si>
    <t>Fabricação de colchões</t>
  </si>
  <si>
    <t>Lapidação de gemas e fabricação de artefatos de ourivesaria e joalheria</t>
  </si>
  <si>
    <t>Fabricação de bijuterias e artefatos semelhantes</t>
  </si>
  <si>
    <t>Fabricação de instrumentos musicais</t>
  </si>
  <si>
    <t>Fabricação de artefatos para pesca e esporte</t>
  </si>
  <si>
    <t>Fabricação de brinquedos e jogos recreativos</t>
  </si>
  <si>
    <t>Fabricação de instrumentos e materiais para uso médico e odontológico e de artigos ópticos</t>
  </si>
  <si>
    <t>Fabricação de escovas, pincéis e vassouras</t>
  </si>
  <si>
    <t>Fabricação de equipamentos e acessórios para segurança e proteção pessoal e profissional</t>
  </si>
  <si>
    <t>Fabricação de produtos diversos não especificados anteriormente</t>
  </si>
  <si>
    <t>Manutenção e reparação de tanques, reservatórios metálicos e caldeiras, exceto para veículos</t>
  </si>
  <si>
    <t>Manutenção e reparação de equipamentos eletrônicos e ópticos</t>
  </si>
  <si>
    <t>Manutenção e reparação de máquinas e equipamentos elétricos</t>
  </si>
  <si>
    <t>Manutenção e reparação de máquinas e equipamentos da indústria mecânica</t>
  </si>
  <si>
    <t>Manutenção e reparação de veículos ferroviários</t>
  </si>
  <si>
    <t>Manutenção e reparação de aeronaves</t>
  </si>
  <si>
    <t>Manutenção e reparação de embarcações</t>
  </si>
  <si>
    <t>Manutenção e reparação de equipamentos e produtos não especificados anteriormente</t>
  </si>
  <si>
    <t>Instalação de máquinas e equipamentos industriais</t>
  </si>
  <si>
    <t>Instalação de equipamentos não especificados anteriormente</t>
  </si>
  <si>
    <t>Geração de energia elétrica</t>
  </si>
  <si>
    <t>Transmissão de energia elétrica</t>
  </si>
  <si>
    <t>Comércio atacadista de energia elétrica</t>
  </si>
  <si>
    <t>Distribuição de energia elétrica</t>
  </si>
  <si>
    <t>Produção de gás; processamento de gás natural; distribuição de combustíveis gasosos por redes urbanas</t>
  </si>
  <si>
    <t>Produção e distribuição de vapor, água quente e ar condicionado</t>
  </si>
  <si>
    <t>Captação, tratamento e distribuição de água</t>
  </si>
  <si>
    <t>Gestão de redes de esgoto</t>
  </si>
  <si>
    <t>Atividades relacionadas a esgoto, exceto a gestão de redes</t>
  </si>
  <si>
    <t>Coleta de resíduos não-perigosos</t>
  </si>
  <si>
    <t>Coleta de resíduos perigosos</t>
  </si>
  <si>
    <t>Tratamento e disposição de resíduos não-perigosos</t>
  </si>
  <si>
    <t>Tratamento e disposição de resíduos perigosos</t>
  </si>
  <si>
    <t>Recuperação de materiais metálicos</t>
  </si>
  <si>
    <t>Recuperação de materiais plásticos</t>
  </si>
  <si>
    <t>Recuperação de materiais não especificados anteriormente</t>
  </si>
  <si>
    <t>Descontaminação e outros serviços de gestão de resíduos</t>
  </si>
  <si>
    <t>Incorporação de empreendimentos imobiliários</t>
  </si>
  <si>
    <t>Construção de edifícios</t>
  </si>
  <si>
    <t>Construção de rodovias e ferrovias</t>
  </si>
  <si>
    <t>Construção de obras de arte especiais</t>
  </si>
  <si>
    <t>Obras de urbanização - ruas, praças e calçadas</t>
  </si>
  <si>
    <t>Obras para geração e distribuição de energia elétrica e para telecomunicações</t>
  </si>
  <si>
    <t>Construção de redes de abastecimento de água, coleta de esgoto e construções correlatas</t>
  </si>
  <si>
    <t>Construção de redes de transportes por dutos, exceto para água e esgoto</t>
  </si>
  <si>
    <t>Obras portuárias, marítimas e fluviais</t>
  </si>
  <si>
    <t>Montagem de instalações industriais e de estruturas metálicas</t>
  </si>
  <si>
    <t>Obras de engenharia civil não especificadas anteriormente</t>
  </si>
  <si>
    <t>Demolição e preparação de canteiros de obras</t>
  </si>
  <si>
    <t>Perfurações e sondagens</t>
  </si>
  <si>
    <t>Obras de terraplenagem</t>
  </si>
  <si>
    <t>Serviços de preparação do terreno não especificados anteriormente</t>
  </si>
  <si>
    <t>Instalações elétricas</t>
  </si>
  <si>
    <t>Instalações hidráulicas, de sistemas de ventilação e refrigeração</t>
  </si>
  <si>
    <t>Obras de instalações em construções não especificadas anteriormente</t>
  </si>
  <si>
    <t>Obras de acabamento</t>
  </si>
  <si>
    <t>Obras de fundações</t>
  </si>
  <si>
    <t>Serviços especializados para construção não especificados anteriormente</t>
  </si>
  <si>
    <t>Comércio a varejo e por atacado de veículos automotores</t>
  </si>
  <si>
    <t>Representantes comerciais e agentes do comércio de veículos automotores</t>
  </si>
  <si>
    <t>Manutenção e reparação de veículos automotores</t>
  </si>
  <si>
    <t>Comércio de peças e acessórios para veículos automotores</t>
  </si>
  <si>
    <t>Comércio por atacado e a varejo de motocicletas, peças e acessórios</t>
  </si>
  <si>
    <t>Representantes comerciais e agentes do comércio de motocicletas, peças e acessórios</t>
  </si>
  <si>
    <t>Manutenção e reparação de motocicletas</t>
  </si>
  <si>
    <t>Representantes comerciais e agentes do comércio de matérias-primas agrícolas e animais vivos</t>
  </si>
  <si>
    <t>Representantes comerciais e agentes do comércio de combustíveis, minerais, produtos siderúrgicos e químicos</t>
  </si>
  <si>
    <t>Representantes comerciais e agentes do comércio de madeira, material de construção e ferragens</t>
  </si>
  <si>
    <t>Representantes comerciais e agentes do comércio de máquinas, equipamentos, embarcações e aeronaves</t>
  </si>
  <si>
    <t>Representantes comerciais e agentes do comércio de eletrodomésticos, móveis e artigos de uso doméstico</t>
  </si>
  <si>
    <t>Representantes comerciais e agentes do comércio de têxteis, vestuário, calçados e artigos de viagem</t>
  </si>
  <si>
    <t>Representantes comerciais e agentes do comércio de produtos alimentícios, bebidas e fumo</t>
  </si>
  <si>
    <t>Representantes comerciais e agentes do comércio especializado em produtos não especificados anteriormente</t>
  </si>
  <si>
    <t>Representantes comerciais e agentes do comércio de mercadorias em geral não especializado</t>
  </si>
  <si>
    <t>Comércio atacadista de café em grão</t>
  </si>
  <si>
    <t>Comércio atacadista de soja</t>
  </si>
  <si>
    <t>Comércio atacadista de animais vivos, alimentos para animais e matérias-primas agrícolas, exceto café e soja</t>
  </si>
  <si>
    <t>Comércio atacadista de leite e laticínios</t>
  </si>
  <si>
    <t>Comércio atacadista de cereais e leguminosas beneficiados, farinhas, amidos e féculas</t>
  </si>
  <si>
    <t>Comércio atacadista de hortifrutigranjeiros</t>
  </si>
  <si>
    <t>Comércio atacadista de carnes, produtos da carne e pescado</t>
  </si>
  <si>
    <t>Comércio atacadista de bebidas</t>
  </si>
  <si>
    <t>Comércio atacadista de produtos do fumo</t>
  </si>
  <si>
    <t>Comércio atacadista especializado em produtos alimentícios não especificados anteriormente</t>
  </si>
  <si>
    <t>Comércio atacadista de produtos alimentícios em geral</t>
  </si>
  <si>
    <t>Comércio atacadista de tecidos, artefatos de tecidos e de armarinho</t>
  </si>
  <si>
    <t>Comércio atacadista de artigos do vestuário e acessórios</t>
  </si>
  <si>
    <t>Comércio atacadista de calçados e artigos de viagem</t>
  </si>
  <si>
    <t>Comércio atacadista de produtos farmacêuticos para uso humano e veterinário</t>
  </si>
  <si>
    <t>Comércio atacadista de instrumentos e materiais para uso médico, cirúrgico, ortopédico e odontológico</t>
  </si>
  <si>
    <t>Comércio atacadista de cosméticos, produtos de perfumaria e de higiene pessoal</t>
  </si>
  <si>
    <t>Comércio atacadista de artigos de escritório e de papelaria; livros, jornais e outras publicações</t>
  </si>
  <si>
    <t>Comércio atacadista de equipamentos e artigos de uso pessoal e doméstico não especificados anteriormente</t>
  </si>
  <si>
    <t>Comércio atacadista de computadores, periféricos e suprimentos de informática</t>
  </si>
  <si>
    <t>Comércio atacadista de componentes eletrônicos e equipamentos de telefonia e comunicação</t>
  </si>
  <si>
    <t>Comércio atacadista de máquinas, aparelhos e equipamentos para uso agropecuário; partes e peças</t>
  </si>
  <si>
    <t>Comércio atacadista de máquinas, equipamentos para terraplenagem, mineração e construção; partes e peças</t>
  </si>
  <si>
    <t>Comércio atacadista de máquinas e equipamentos para uso industrial; partes e peças</t>
  </si>
  <si>
    <t>Comércio atacadista de máquinas, aparelhos e equipamentos para uso odonto-médico-hospitalar; partes e peças</t>
  </si>
  <si>
    <t>Comércio atacadista de máquinas e equipamentos para uso comercial; partes e peças</t>
  </si>
  <si>
    <t>Comércio atacadista de máquinas, aparelhos e equipamentos não especificados anteriormente; partes e peças</t>
  </si>
  <si>
    <t>Comércio atacadista de madeira e produtos derivados</t>
  </si>
  <si>
    <t>Comércio atacadista de ferragens e ferramentas</t>
  </si>
  <si>
    <t>Comércio atacadista de material elétrico</t>
  </si>
  <si>
    <t>Comércio atacadista de cimento</t>
  </si>
  <si>
    <t>Comércio atacadista especializado de materiais de construção não especificados anteriormente e de materiais de construção em geral</t>
  </si>
  <si>
    <t>Comércio atacadista de combustíveis sólidos, líquidos e gasosos, exceto gás natural e GLP</t>
  </si>
  <si>
    <t>Comércio atacadista de gás liqüefeito de petróleo (GLP)</t>
  </si>
  <si>
    <t>Comércio atacadista de defensivos agrícolas, adubos, fertilizantes e corretivos do solo</t>
  </si>
  <si>
    <t>Comércio atacadista de produtos químicos e petroquímicos, exceto agroquímicos</t>
  </si>
  <si>
    <t>Comércio atacadista de produtos siderúrgicos e metalúrgicos, exceto para construção</t>
  </si>
  <si>
    <t>Comércio atacadista de papel e papelão em bruto e de embalagens</t>
  </si>
  <si>
    <t>Comércio atacadista de resíduos e sucatas</t>
  </si>
  <si>
    <t>Comércio atacadista especializado de outros produtos intermediários não especificados anteriormente</t>
  </si>
  <si>
    <t>Comércio atacadista de mercadorias em geral, com predominância de produtos alimentícios</t>
  </si>
  <si>
    <t>Comércio atacadista de mercadorias em geral, com predominância de insumos agropecuários</t>
  </si>
  <si>
    <t>Comércio atacadista de mercadorias em geral, sem predominância de alimentos ou de insumos agropecuários</t>
  </si>
  <si>
    <t>Comércio varejista de mercadorias em geral, com predominância de produtos alimentícios - hipermercados e supermercados</t>
  </si>
  <si>
    <t>Comércio varejista de mercadorias em geral, com predominância de produtos alimentícios - minimercados, mercearias e armazéns</t>
  </si>
  <si>
    <t>Comércio varejista de mercadorias em geral, sem predominância de produtos alimentícios</t>
  </si>
  <si>
    <t>Comércio varejista de produtos de padaria, laticínio, doces, balas e semelhantes</t>
  </si>
  <si>
    <t>Comércio varejista de carnes e pescados - açougues e peixarias</t>
  </si>
  <si>
    <t>Comércio varejista de bebidas</t>
  </si>
  <si>
    <t>Comércio varejista de hortifrutigranjeiros</t>
  </si>
  <si>
    <t>Comércio varejista de produtos alimentícios em geral ou especializado em produtos alimentícios não especificados anteriormente; produ</t>
  </si>
  <si>
    <t>Comércio varejista de combustíveis para veículos automotores</t>
  </si>
  <si>
    <t>Comércio varejista de lubrificantes</t>
  </si>
  <si>
    <t>Comércio varejista de tintas e materiais para pintura</t>
  </si>
  <si>
    <t>Comércio varejista de material elétrico</t>
  </si>
  <si>
    <t>Comércio varejista de vidros</t>
  </si>
  <si>
    <t>Comércio varejista de ferragens, madeira e materiais de construção</t>
  </si>
  <si>
    <t>Comércio varejista especializado de equipamentos e suprimentos de informática</t>
  </si>
  <si>
    <t>Comércio varejista especializado de equipamentos de telefonia e comunicação</t>
  </si>
  <si>
    <t>Comércio varejista especializado de eletrodomésticos e equipamentos de áudio e vídeo</t>
  </si>
  <si>
    <t>Comércio varejista especializado de móveis, colchoaria e artigos de iluminação</t>
  </si>
  <si>
    <t>Comércio varejista especializado de tecidos e artigos de cama, mesa e banho</t>
  </si>
  <si>
    <t>Comércio varejista especializado de instrumentos musicais e acessórios</t>
  </si>
  <si>
    <t>Comércio varejista especializado de peças e acessórios para aparelhos eletroeletrônicos para uso doméstico, exceto informática e comu</t>
  </si>
  <si>
    <t>Comércio varejista de artigos de uso doméstico não especificados anteriormente</t>
  </si>
  <si>
    <t>Comércio varejista de livros, jornais, revistas e papelaria</t>
  </si>
  <si>
    <t>Comércio varejista de discos, CDs, DVDs e fitas</t>
  </si>
  <si>
    <t>Comércio varejista de artigos recreativos e esportivos</t>
  </si>
  <si>
    <t>Comércio varejista de produtos farmacêuticos para uso humano e veterinário</t>
  </si>
  <si>
    <t>Comércio varejista de cosméticos, produtos de perfumaria e de higiene pessoal</t>
  </si>
  <si>
    <t>Comércio varejista de artigos médicos e ortopédicos</t>
  </si>
  <si>
    <t>Comércio varejista de artigos de óptica</t>
  </si>
  <si>
    <t>Comércio varejista de artigos do vestuário e acessórios</t>
  </si>
  <si>
    <t>Comércio varejista de calçados e artigos de viagem</t>
  </si>
  <si>
    <t>Comércio varejista de jóias e relógios</t>
  </si>
  <si>
    <t>Comércio varejista de gás liqüefeito de petróleo (GLP)</t>
  </si>
  <si>
    <t>Comércio varejista de artigos usados</t>
  </si>
  <si>
    <t>Comércio varejista de outros produtos novos não especificados anteriormente</t>
  </si>
  <si>
    <t>Comércio ambulante e outros tipos de comércio varejista</t>
  </si>
  <si>
    <t>Transporte ferroviário de carga</t>
  </si>
  <si>
    <t>Transporte metroferroviário de passageiros</t>
  </si>
  <si>
    <t>Transporte rodoviário coletivo de passageiros, com itinerário fixo, municipal e em região metropolitana</t>
  </si>
  <si>
    <t>Transporte rodoviário coletivo de passageiros, com itinerário fixo, intermunicipal, interestadual e internacional</t>
  </si>
  <si>
    <t>Transporte rodoviário de táxi</t>
  </si>
  <si>
    <t>Transporte escolar</t>
  </si>
  <si>
    <t>Transporte rodoviário coletivo de passageiros, sob regime de fretamento, e outros transportes rodoviários não especificados anteriorm</t>
  </si>
  <si>
    <t>Transporte rodoviário de carga</t>
  </si>
  <si>
    <t>Transporte dutoviário</t>
  </si>
  <si>
    <t>Trens turísticos, teleféricos e similares</t>
  </si>
  <si>
    <t>Transporte marítimo de cabotagem</t>
  </si>
  <si>
    <t>Transporte marítimo de longo curso</t>
  </si>
  <si>
    <t>Transporte por navegação interior de carga</t>
  </si>
  <si>
    <t>Transporte por navegação interior de passageiros em linhas regulares</t>
  </si>
  <si>
    <t>Navegação de apoio</t>
  </si>
  <si>
    <t>Transporte por navegação de travessia</t>
  </si>
  <si>
    <t>Transportes aquaviários não especificados anteriormente</t>
  </si>
  <si>
    <t>Transporte aéreo de passageiros regular</t>
  </si>
  <si>
    <t>Transporte aéreo de passageiros não-regular</t>
  </si>
  <si>
    <t>Transporte aéreo de carga</t>
  </si>
  <si>
    <t>Transporte espacial</t>
  </si>
  <si>
    <t>Armazenamento</t>
  </si>
  <si>
    <t>Carga e descarga</t>
  </si>
  <si>
    <t>Concessionárias de rodovias, pontes, túneis e serviços relacionados</t>
  </si>
  <si>
    <t>Terminais rodoviários e ferroviários</t>
  </si>
  <si>
    <t>Estacionamento de veículos</t>
  </si>
  <si>
    <t>Atividades auxiliares dos transportes terrestres não especificadas anteriormente</t>
  </si>
  <si>
    <t>Gestão de portos e terminais</t>
  </si>
  <si>
    <t>Atividades de agenciamento marítimo</t>
  </si>
  <si>
    <t>Atividades auxiliares dos transportes aquaviários não especificadas anteriormente</t>
  </si>
  <si>
    <t>Atividades auxiliares dos transportes aéreos</t>
  </si>
  <si>
    <t>Atividades relacionadas à organização do transporte de carga</t>
  </si>
  <si>
    <t>Atividades de Correio</t>
  </si>
  <si>
    <t>Atividades de malote e de entrega</t>
  </si>
  <si>
    <t>Hotéis e similares</t>
  </si>
  <si>
    <t>Outros tipos de alojamento não especificados anteriormente</t>
  </si>
  <si>
    <t>Restaurantes e outros estabelecimentos de serviços de alimentação e bebidas</t>
  </si>
  <si>
    <t>Serviços ambulantes de alimentação</t>
  </si>
  <si>
    <t>Serviços de catering, bufê e outros serviços de comida preparada</t>
  </si>
  <si>
    <t>Edição de livros</t>
  </si>
  <si>
    <t>Edição de jornais</t>
  </si>
  <si>
    <t>Edição de revistas</t>
  </si>
  <si>
    <t>Edição de cadastros, listas e de outros produtos gráficos</t>
  </si>
  <si>
    <t>Edição integrada à impressão de livros</t>
  </si>
  <si>
    <t>Edição integrada à impressão de jornais</t>
  </si>
  <si>
    <t>Edição integrada à impressão de revistas</t>
  </si>
  <si>
    <t>Edição integrada à impressão de cadastros, listas e de outros produtos gráficos</t>
  </si>
  <si>
    <t>Atividades de produção cinematográfica, de vídeos e de programas de televisão</t>
  </si>
  <si>
    <t>Atividades de pós-produção cinematográfica, de vídeos e de programas de televisão</t>
  </si>
  <si>
    <t>Distribuição cinematográfica, de vídeo e de programas de televisão</t>
  </si>
  <si>
    <t>Atividades de exibição cinematográfica</t>
  </si>
  <si>
    <t>Atividades de gravação de som e de edição de música</t>
  </si>
  <si>
    <t>Atividades de rádio</t>
  </si>
  <si>
    <t>Atividades de televisão aberta</t>
  </si>
  <si>
    <t>Programadoras e atividades relacionadas à televisão por assinatura</t>
  </si>
  <si>
    <t>Telecomunicações por fio</t>
  </si>
  <si>
    <t>Telecomunicações sem fio</t>
  </si>
  <si>
    <t>Telecomunicações por satélite</t>
  </si>
  <si>
    <t>Operadoras de televisão por assinatura por cabo</t>
  </si>
  <si>
    <t>Operadoras de televisão por assinatura por microondas</t>
  </si>
  <si>
    <t>Operadoras de televisão por assinatura por satélite</t>
  </si>
  <si>
    <t>Outras atividades de telecomunicações</t>
  </si>
  <si>
    <t>Desenvolvimento de programas de computador sob encomenda</t>
  </si>
  <si>
    <t>Desenvolvimento e licenciamento de programas de computador customizáveis</t>
  </si>
  <si>
    <t>Desenvolvimento e licenciamento de programas de computador não-customizáveis</t>
  </si>
  <si>
    <t>Consultoria em tecnologia da informação</t>
  </si>
  <si>
    <t>Suporte técnico, manutenção e outros serviços em tecnologia da informação</t>
  </si>
  <si>
    <t>Tratamento de dados, provedores de serviços de aplicação e serviços de hospedagem na internet</t>
  </si>
  <si>
    <t>Portais, provedores de conteúdo e outros serviços de informação na internet</t>
  </si>
  <si>
    <t>Agências de notícias</t>
  </si>
  <si>
    <t>Outras atividades de prestação de serviços de informação não especificadas anteriormente</t>
  </si>
  <si>
    <t>Banco Central</t>
  </si>
  <si>
    <t>Bancos comerciais</t>
  </si>
  <si>
    <t>Bancos múltiplos, com carteira comercial</t>
  </si>
  <si>
    <t>Caixas econômicas</t>
  </si>
  <si>
    <t>Crédito cooperativo</t>
  </si>
  <si>
    <t>Bancos múltiplos, sem carteira comercial</t>
  </si>
  <si>
    <t>Bancos de investimento</t>
  </si>
  <si>
    <t>Bancos de desenvolvimento</t>
  </si>
  <si>
    <t>Agências de fomento</t>
  </si>
  <si>
    <t>Crédito imobiliário</t>
  </si>
  <si>
    <t>Sociedades de crédito, financiamento e investimento - financeiras</t>
  </si>
  <si>
    <t>Sociedades de crédito ao microempreendedor</t>
  </si>
  <si>
    <t>Bancos de cambio e outras instituições de intermediação não-monetária</t>
  </si>
  <si>
    <t>Arrendamento mercantil</t>
  </si>
  <si>
    <t>Sociedades de capitalização</t>
  </si>
  <si>
    <t>Holdings de instituições financeiras</t>
  </si>
  <si>
    <t>Holdings de instituições não-financeiras</t>
  </si>
  <si>
    <t>Outras sociedades de participação, exceto holdings</t>
  </si>
  <si>
    <t>Fundos de investimento</t>
  </si>
  <si>
    <t>Sociedades de fomento mercantil - factoring</t>
  </si>
  <si>
    <t>Securitização de créditos</t>
  </si>
  <si>
    <t>Administração de consórcios para aquisição de bens e direitos</t>
  </si>
  <si>
    <t>Outras atividades de serviços financeiros não especificadas anteriormente</t>
  </si>
  <si>
    <t>Seguros de vida</t>
  </si>
  <si>
    <t>Seguros não-vida</t>
  </si>
  <si>
    <t>Seguros-saúde</t>
  </si>
  <si>
    <t>Resseguros</t>
  </si>
  <si>
    <t>Previdência complementar fechada</t>
  </si>
  <si>
    <t>Previdência complementar aberta</t>
  </si>
  <si>
    <t>Planos de saúde</t>
  </si>
  <si>
    <t>Administração de bolsas e mercados de balcão organizados</t>
  </si>
  <si>
    <t>Atividades de intermediários em transações de títulos, valores mobiliários e mercadorias</t>
  </si>
  <si>
    <t>Administração de cartões de crédito</t>
  </si>
  <si>
    <t>Atividades auxiliares dos serviços financeiros não especificadas anteriormente</t>
  </si>
  <si>
    <t>Avaliação de riscos e perdas</t>
  </si>
  <si>
    <t>Corretores e agentes de seguros, de planos de previdência complementar e de saúde</t>
  </si>
  <si>
    <t>Atividades auxiliares dos seguros, da previdência complementar e dos planos de saúde não especificadas anteriormente</t>
  </si>
  <si>
    <t>Atividades de administração de fundos por contrato ou comissão</t>
  </si>
  <si>
    <t>Atividades imobiliárias de imóveis próprios</t>
  </si>
  <si>
    <t>Intermediação na compra, venda e aluguel de imóveis</t>
  </si>
  <si>
    <t>Gestão e administração da propriedade imobiliária</t>
  </si>
  <si>
    <t>Atividades jurídicas, exceto cartórios</t>
  </si>
  <si>
    <t>Cartórios</t>
  </si>
  <si>
    <t>Atividades de contabilidade, consultoria e auditoria contábil e tributária</t>
  </si>
  <si>
    <t>Sedes de empresas e unidades administrativas locais</t>
  </si>
  <si>
    <t>Atividades de consultoria em gestão empresarial</t>
  </si>
  <si>
    <t>Serviços de arquitetura</t>
  </si>
  <si>
    <t>Serviços de engenharia</t>
  </si>
  <si>
    <t>Atividades técnicas relacionadas à arquitetura e engenharia</t>
  </si>
  <si>
    <t>Testes e análises técnicas</t>
  </si>
  <si>
    <t>Pesquisa e desenvolvimento experimental em ciências físicas e naturais</t>
  </si>
  <si>
    <t>Pesquisa e desenvolvimento experimental em ciências sociais e humanas</t>
  </si>
  <si>
    <t>Agências de publicidade</t>
  </si>
  <si>
    <t>Agenciamento de espaços para publicidade, exceto em veículos de comunicação</t>
  </si>
  <si>
    <t>Atividades de publicidade não especificadas anteriormente</t>
  </si>
  <si>
    <t>Pesquisas de mercado e de opinião pública</t>
  </si>
  <si>
    <t>Design e decoração de interiores</t>
  </si>
  <si>
    <t>Atividades fotográficas e similares</t>
  </si>
  <si>
    <t>Atividades profissionais, científicas e técnicas não especificadas anteriormente</t>
  </si>
  <si>
    <t>Atividades veterinárias</t>
  </si>
  <si>
    <t>Locação de automóveis sem condutor</t>
  </si>
  <si>
    <t>Locação de meios de transporte, exceto automóveis, sem condutor</t>
  </si>
  <si>
    <t>Aluguel de equipamentos recreativos e esportivos</t>
  </si>
  <si>
    <t>Aluguel de fitas de vídeo, DVDs e similares</t>
  </si>
  <si>
    <t>Aluguel de objetos do vestuário, jóias e acessórios</t>
  </si>
  <si>
    <t>Aluguel de objetos pessoais e domésticos não especificados anteriormente</t>
  </si>
  <si>
    <t>Aluguel de máquinas e equipamentos agrícolas sem operador</t>
  </si>
  <si>
    <t>Aluguel de máquinas e equipamentos para construção sem operador</t>
  </si>
  <si>
    <t>Aluguel de máquinas e equipamentos para escritórios</t>
  </si>
  <si>
    <t>Aluguel de máquinas e equipamentos não especificados anteriormente</t>
  </si>
  <si>
    <t>Gestão de ativos intangíveis não-financeiros</t>
  </si>
  <si>
    <t>Seleção e agenciamento de mão-de-obra</t>
  </si>
  <si>
    <t>Locação de mão-de-obra temporária</t>
  </si>
  <si>
    <t>Fornecimento e gestão de recursos humanos para terceiros</t>
  </si>
  <si>
    <t>Agências de viagens</t>
  </si>
  <si>
    <t>Operadores turísticos</t>
  </si>
  <si>
    <t>Serviços de reservas e outros serviços de turismo não especificados anteriormente</t>
  </si>
  <si>
    <t>Atividades de vigilância e segurança privada</t>
  </si>
  <si>
    <t>Atividades de transporte de valores</t>
  </si>
  <si>
    <t>Atividades de monitoramento de sistemas de segurança</t>
  </si>
  <si>
    <t>Atividades de investigação particular</t>
  </si>
  <si>
    <t>Serviços combinados para apoio a edifícios, exceto condomínios prediais</t>
  </si>
  <si>
    <t>Condomínios prediais</t>
  </si>
  <si>
    <t>Limpeza em prédios e em domicílios</t>
  </si>
  <si>
    <t>Imunização e controle de pragas urbanas</t>
  </si>
  <si>
    <t>Atividades de limpeza não especificadas anteriormente</t>
  </si>
  <si>
    <t>Atividades paisagísticas</t>
  </si>
  <si>
    <t>Serviços combinados de escritório e apoio administrativo</t>
  </si>
  <si>
    <t>Fotocópias, preparação de documentos e outros serviços especializados de apoio administrativo</t>
  </si>
  <si>
    <t>Atividades de teleatendimento</t>
  </si>
  <si>
    <t>Atividades de organização de eventos, exceto culturais e esportivos</t>
  </si>
  <si>
    <t>Atividades de cobranças e informações cadastrais</t>
  </si>
  <si>
    <t>Envasamento e empacotamento sob contrato</t>
  </si>
  <si>
    <t>Atividades de serviços prestados principalmente às empresas não especificadas anteriormente</t>
  </si>
  <si>
    <t>Administração pública em geral</t>
  </si>
  <si>
    <t>Regulação das atividades de saúde, educação, serviços culturais e outros serviços sociais</t>
  </si>
  <si>
    <t>Regulação das atividades econômicas</t>
  </si>
  <si>
    <t>Atividades de suporte à administração pública (DESATIVADA)</t>
  </si>
  <si>
    <t>Relações exteriores</t>
  </si>
  <si>
    <t>Defesa</t>
  </si>
  <si>
    <t>Justiça</t>
  </si>
  <si>
    <t>Segurança e ordem pública</t>
  </si>
  <si>
    <t>Defesa Civil</t>
  </si>
  <si>
    <t>Seguridade social obrigatória</t>
  </si>
  <si>
    <t>Educação infantil - creche</t>
  </si>
  <si>
    <t>Educação infantil - pré-escola</t>
  </si>
  <si>
    <t>Ensino fundamental</t>
  </si>
  <si>
    <t>Ensino médio</t>
  </si>
  <si>
    <t>Educação superior - graduação</t>
  </si>
  <si>
    <t>Educação superior - graduação e pós-graduação</t>
  </si>
  <si>
    <t>Educação superior - pós-graduação e extensão</t>
  </si>
  <si>
    <t>Educação profissional de nível técnico</t>
  </si>
  <si>
    <t>Educação profissional de nível tecnológico</t>
  </si>
  <si>
    <t>Atividades de apoio à educação</t>
  </si>
  <si>
    <t>Ensino de esportes</t>
  </si>
  <si>
    <t>Ensino de arte e cultura</t>
  </si>
  <si>
    <t>Ensino de idiomas</t>
  </si>
  <si>
    <t>Atividades de ensino não especificadas anteriormente</t>
  </si>
  <si>
    <t>Atividades de atendimento hospitalar</t>
  </si>
  <si>
    <t>Serviços móveis de atendimento a urgências</t>
  </si>
  <si>
    <t>Serviços de remoção de pacientes, exceto os serviços móveis de atendimento a urgências</t>
  </si>
  <si>
    <t>Atividades de atenção ambulatorial executadas por médicos e odontólogos</t>
  </si>
  <si>
    <t>Atividades de serviços de complementação diagnóstica e terapêutica</t>
  </si>
  <si>
    <t>Atividades de profissionais da área de saúde, exceto médicos e odontólogos</t>
  </si>
  <si>
    <t>Atividades de apoio à gestão de saúde</t>
  </si>
  <si>
    <t>Atividades de atenção à saúde humana não especificadas anteriormente</t>
  </si>
  <si>
    <t>Atividades de assistência a idosos, deficientes físicos, imunodeprimidos e convalescentes prestadas em residências coletivas e partic</t>
  </si>
  <si>
    <t>Atividades de fornecimento de infra-estrutura de apoio e assistência a paciente no domicílio</t>
  </si>
  <si>
    <t>Atividades de assistência psicossocial e à saúde a portadores de distúrbios psíquicos, deficiência mental e dependência química</t>
  </si>
  <si>
    <t>Atividades de assistência social prestadas em residências coletivas e particulares</t>
  </si>
  <si>
    <t>Serviços de assistência social sem alojamento</t>
  </si>
  <si>
    <t>Artes cênicas, espetáculos e atividades complementares</t>
  </si>
  <si>
    <t>Criação artística</t>
  </si>
  <si>
    <t>Gestão de espaços para artes cênicas, espetáculos e outras atividades artísticas</t>
  </si>
  <si>
    <t>Atividades de bibliotecas e arquivos</t>
  </si>
  <si>
    <t>Atividades de museus e de exploração, restauração artística e conservação de lugares e prédios históricos e atrações similares</t>
  </si>
  <si>
    <t>Atividades de jardins botânicos, zoológicos, parques nacionais, reservas ecológicas e áreas de proteção ambiental</t>
  </si>
  <si>
    <t>Atividades de exploração de jogos de azar e apostas</t>
  </si>
  <si>
    <t>Gestão de instalações de esportes</t>
  </si>
  <si>
    <t>Clubes sociais, esportivos e similares</t>
  </si>
  <si>
    <t>Atividades de condicionamento físico</t>
  </si>
  <si>
    <t>Atividades esportivas não especificadas anteriormente</t>
  </si>
  <si>
    <t>Parques de diversão e parques temáticos</t>
  </si>
  <si>
    <t>Atividades de recreação e lazer não especificadas anteriormente</t>
  </si>
  <si>
    <t>Atividades de organizações associativas patronais e empresariais</t>
  </si>
  <si>
    <t>Atividades de organizações associativas profissionais</t>
  </si>
  <si>
    <t>Atividades de organizações sindicais</t>
  </si>
  <si>
    <t>Atividades de associações de defesa de direitos sociais</t>
  </si>
  <si>
    <t>Atividades de organizações religiosas</t>
  </si>
  <si>
    <t>Atividades de organizações políticas</t>
  </si>
  <si>
    <t>Atividades de organizações associativas ligadas à cultura e à arte</t>
  </si>
  <si>
    <t>Atividades associativas não especificadas anteriormente</t>
  </si>
  <si>
    <t>Reparação e manutenção de computadores e de equipamentos periféricos</t>
  </si>
  <si>
    <t>Reparação e manutenção de equipamentos de comunicação</t>
  </si>
  <si>
    <t>Reparação e manutenção de equipamentos eletroeletrônicos de uso pessoal e doméstico</t>
  </si>
  <si>
    <t>Reparação e manutenção de objetos e equipamentos pessoais e domésticos não especificados anteriormente</t>
  </si>
  <si>
    <t>Lavanderias, tinturarias e toalheiros</t>
  </si>
  <si>
    <t>Cabeleireiros e outras atividades de tratamento de beleza</t>
  </si>
  <si>
    <t>Atividades funerárias e serviços relacionados</t>
  </si>
  <si>
    <t>Atividades de serviços pessoais não especificadas anteriormente</t>
  </si>
  <si>
    <t>Serviços domésticos</t>
  </si>
  <si>
    <t>Organismos internacionais e outras instituições extraterritoriais</t>
  </si>
  <si>
    <t>Não informado</t>
  </si>
  <si>
    <t>Ignorado</t>
  </si>
  <si>
    <t>Numero da atividade</t>
  </si>
  <si>
    <t>ATIVIDADES RURAIS</t>
  </si>
  <si>
    <t>Cultivo de cereais</t>
  </si>
  <si>
    <t>Cultivo de algodão herbáceo e de outras fibras de lavoura temporária</t>
  </si>
  <si>
    <t>Cultivo de cana-de-açúcar</t>
  </si>
  <si>
    <t>Cultivo de fumo</t>
  </si>
  <si>
    <t>Cultivo de soja</t>
  </si>
  <si>
    <t>Cultivo de oleaginosas de lavoura temporária, exceto soja</t>
  </si>
  <si>
    <t>Cultivo de plantas de lavoura temporária não especificadas anteriormente</t>
  </si>
  <si>
    <t>Horticultura</t>
  </si>
  <si>
    <t>Cultivo de flores e plantas ornamentais</t>
  </si>
  <si>
    <t>Cultivo de laranja</t>
  </si>
  <si>
    <t>Cultivo de uva</t>
  </si>
  <si>
    <t>Cultivo de frutas de lavoura permanente, exceto laranja e uva</t>
  </si>
  <si>
    <t>Cultivo de café</t>
  </si>
  <si>
    <t>Cultivo de cacau</t>
  </si>
  <si>
    <t>Cultivo de plantas de lavoura permanente não especificadas anteriormente</t>
  </si>
  <si>
    <t>Produção de sementes certificadas</t>
  </si>
  <si>
    <t>Produção de mudas e outras formas de propagação vegetal, certificadas</t>
  </si>
  <si>
    <t>Criação de bovinos</t>
  </si>
  <si>
    <t>Criação de outros animais de grande porte</t>
  </si>
  <si>
    <t>Criação de caprinos e ovinos</t>
  </si>
  <si>
    <t>Criação de suínos</t>
  </si>
  <si>
    <t>Criação de aves</t>
  </si>
  <si>
    <t>Criação de animais não especificados anteriormente</t>
  </si>
  <si>
    <t>Atividades de apoio à agricultura</t>
  </si>
  <si>
    <t>Atividades de apoio à pecuária</t>
  </si>
  <si>
    <t>Atividades de pós-colheita</t>
  </si>
  <si>
    <t>Caça e serviços relacionados</t>
  </si>
  <si>
    <t>Produção florestal - florestas plantadas</t>
  </si>
  <si>
    <t>Produção florestal - florestas nativas</t>
  </si>
  <si>
    <t>Atividades de apoio à produção florestal</t>
  </si>
  <si>
    <t>Pesca em água salgada</t>
  </si>
  <si>
    <t>Pesca em água doce</t>
  </si>
  <si>
    <t>Aqüicultura em água salgada e salobra</t>
  </si>
  <si>
    <t>Aqüicultura em água doce</t>
  </si>
  <si>
    <t>CNAE 2.0 Classe</t>
  </si>
  <si>
    <t>Território</t>
  </si>
  <si>
    <t>17 - Tocantins</t>
  </si>
  <si>
    <t>Brasil</t>
  </si>
  <si>
    <t>Categorias</t>
  </si>
  <si>
    <t>Num Tr</t>
  </si>
  <si>
    <t>% BR</t>
  </si>
  <si>
    <t>Rank BR</t>
  </si>
  <si>
    <t>QL BR</t>
  </si>
  <si>
    <t>% Reg</t>
  </si>
  <si>
    <t>Rank Reg</t>
  </si>
  <si>
    <t>QL Reg</t>
  </si>
  <si>
    <t>Total</t>
  </si>
  <si>
    <t>Total Rural</t>
  </si>
  <si>
    <t>RE</t>
  </si>
  <si>
    <t>TO</t>
  </si>
  <si>
    <t>Total Urbano</t>
  </si>
  <si>
    <t>Comércio atacadista de máquinas, aparelhos e equipamentos para uso agropecuário</t>
  </si>
  <si>
    <t>Comércio atacadista de máquinas, equipamentos para terraplenagem, mineração e construção</t>
  </si>
  <si>
    <t>Comércio varejista de produtos alimentícios em geral ou especializado em produtos alimentícios não especificados anteriormente</t>
  </si>
  <si>
    <t>Comércio varejista especializado de peças e acessórios para aparelhos eletroeletrônicos para uso doméstico, exceto informática e comunicação</t>
  </si>
  <si>
    <t>Transporte rodoviário coletivo de passageiros, sob regime de fretamento, e outros transportes rodoviários não especificados anteriormente</t>
  </si>
  <si>
    <t>Comércio atacadista de máquinas e equipamentos para uso comercial</t>
  </si>
  <si>
    <t>Comércio atacadista de máquinas, aparelhos e equipamentos não especificados anteriormente</t>
  </si>
  <si>
    <t>Produção de artefatos estampados de metal</t>
  </si>
  <si>
    <t>Produção de gás</t>
  </si>
  <si>
    <t>Comércio atacadista de artigos de escritório e de papelaria</t>
  </si>
  <si>
    <t>Atividades de assistência a idosos, deficientes físicos, imunodeprimidos e convalescentes prestadas em residências coletivas e particulares</t>
  </si>
  <si>
    <t>Comércio atacadista de máquinas, aparelhos e equipamentos para uso odonto-médico-hospitalar</t>
  </si>
  <si>
    <t>Comércio atacadista de máquinas e equipamentos para uso industrial</t>
  </si>
  <si>
    <t>Fabricação de equipamento bélico pesado, armas de fogo e munições</t>
  </si>
  <si>
    <t>Bancos de câmbio e outras instituições de intermediação não-monetária</t>
  </si>
  <si>
    <t>Seleções vigentes</t>
  </si>
  <si>
    <t>Variável</t>
  </si>
  <si>
    <t>Ano</t>
  </si>
  <si>
    <t>Vínculo Ativo 31/12</t>
  </si>
  <si>
    <t>Número de Trabalhadores Formais empregados em 31/12/ 2014 (RAIS)</t>
  </si>
  <si>
    <t>Participação %</t>
  </si>
  <si>
    <t>QL</t>
  </si>
  <si>
    <t>BR / BR</t>
  </si>
  <si>
    <t>Valor</t>
  </si>
  <si>
    <t>Rank</t>
  </si>
  <si>
    <t>Total de Trabalhadores</t>
  </si>
  <si>
    <t>X</t>
  </si>
  <si>
    <t>Agroind Vegetal</t>
  </si>
  <si>
    <t>Alimentar</t>
  </si>
  <si>
    <t>Bovinos</t>
  </si>
  <si>
    <t>Administração Pública</t>
  </si>
  <si>
    <t>Têxteis Vestuário e Similares</t>
  </si>
  <si>
    <t>Construção Civil</t>
  </si>
  <si>
    <t>Região</t>
  </si>
  <si>
    <t>Cadeia</t>
  </si>
  <si>
    <t>Sub-Cadeia</t>
  </si>
  <si>
    <t>Tex-Vest e Similares</t>
  </si>
  <si>
    <t/>
  </si>
  <si>
    <t>SPF</t>
  </si>
  <si>
    <t>SPE</t>
  </si>
  <si>
    <t>SPB - Saúde</t>
  </si>
  <si>
    <t>SOS</t>
  </si>
  <si>
    <t>Const Civil</t>
  </si>
  <si>
    <t>SPB - Edu</t>
  </si>
  <si>
    <t>Agroind Veg</t>
  </si>
  <si>
    <t>Indeterminada</t>
  </si>
  <si>
    <t>Adm Pub</t>
  </si>
  <si>
    <t>11 - Rondônia</t>
  </si>
  <si>
    <t>12 - Acre</t>
  </si>
  <si>
    <t>13 - Amazonas</t>
  </si>
  <si>
    <t>14 - Roraima</t>
  </si>
  <si>
    <t>15 - Pará</t>
  </si>
  <si>
    <t>16 - Amapá</t>
  </si>
  <si>
    <t>Região Norte</t>
  </si>
  <si>
    <t>RO</t>
  </si>
  <si>
    <t>AC</t>
  </si>
  <si>
    <t>AM</t>
  </si>
  <si>
    <t>RR</t>
  </si>
  <si>
    <t>PA</t>
  </si>
  <si>
    <t>AP</t>
  </si>
  <si>
    <t>Estab</t>
  </si>
  <si>
    <t>Manaus</t>
  </si>
  <si>
    <t>Função Dinâmica</t>
  </si>
  <si>
    <t>Setor</t>
  </si>
  <si>
    <t>Mat Tra</t>
  </si>
  <si>
    <t>ZFM</t>
  </si>
  <si>
    <t>Log e Tr</t>
  </si>
  <si>
    <t>Serv Finan</t>
  </si>
  <si>
    <t>SPF&amp;E</t>
  </si>
  <si>
    <t>Gen Reflexo</t>
  </si>
  <si>
    <t>Cons Reflexo</t>
  </si>
  <si>
    <t>X Prop</t>
  </si>
  <si>
    <t>Extr Min</t>
  </si>
  <si>
    <t>EletEletro</t>
  </si>
  <si>
    <t>Eletroeletron</t>
  </si>
  <si>
    <t>Agropec</t>
  </si>
  <si>
    <t>Multifunção</t>
  </si>
  <si>
    <t>Tex-Vest</t>
  </si>
  <si>
    <t>Fiação Tec</t>
  </si>
  <si>
    <t>Ser Ger</t>
  </si>
  <si>
    <t>Turismo &amp; Lazer</t>
  </si>
  <si>
    <t>TrS Prop</t>
  </si>
  <si>
    <t>Const Civ</t>
  </si>
  <si>
    <t>Metalúrgico</t>
  </si>
  <si>
    <t>Utensílios Domést</t>
  </si>
  <si>
    <t>MadMob</t>
  </si>
  <si>
    <t>Educ</t>
  </si>
  <si>
    <t>Cadeia Secundária</t>
  </si>
  <si>
    <r>
      <t>Sub-Cadeia</t>
    </r>
    <r>
      <rPr>
        <b/>
        <sz val="11"/>
        <color theme="1"/>
        <rFont val="Calibri"/>
        <family val="2"/>
        <scheme val="minor"/>
      </rPr>
      <t xml:space="preserve"> Secundária</t>
    </r>
  </si>
  <si>
    <t>Função Dinâmica Secundária</t>
  </si>
  <si>
    <t>Participação</t>
  </si>
  <si>
    <t>Cadeia Principal</t>
  </si>
  <si>
    <t>Cadeia Sec</t>
  </si>
  <si>
    <t>Ind Alim</t>
  </si>
  <si>
    <t>Comun</t>
  </si>
  <si>
    <t>Com Atac</t>
  </si>
  <si>
    <t>Com Ger</t>
  </si>
  <si>
    <t>SIUP</t>
  </si>
  <si>
    <t>AdmPub</t>
  </si>
  <si>
    <t>G Prop</t>
  </si>
  <si>
    <t>Outros</t>
  </si>
  <si>
    <t>Química</t>
  </si>
  <si>
    <t>Min&amp;Met</t>
  </si>
  <si>
    <t>Manutenção e Reparação</t>
  </si>
  <si>
    <t>Mat Transp</t>
  </si>
  <si>
    <t>Serv Instalação</t>
  </si>
  <si>
    <t>Borracha</t>
  </si>
  <si>
    <t>Naval</t>
  </si>
  <si>
    <t>Multicadeia</t>
  </si>
  <si>
    <t>SPB-Educação</t>
  </si>
  <si>
    <t>Serviçoes Prestados à Empresas</t>
  </si>
  <si>
    <t>SPB-Saúde</t>
  </si>
  <si>
    <t>Mineração &amp; Metalugia</t>
  </si>
  <si>
    <t>X Propulsiva</t>
  </si>
  <si>
    <t>G Propulsiva</t>
  </si>
  <si>
    <t>Genérica Reflexa</t>
  </si>
  <si>
    <t>Consumo Reflexa</t>
  </si>
  <si>
    <t>Proteína Animal</t>
  </si>
  <si>
    <t>Outros Anim</t>
  </si>
  <si>
    <t>Material de Transporte</t>
  </si>
  <si>
    <t>Utensílios Domésticos</t>
  </si>
  <si>
    <t>Turismo e Lazer</t>
  </si>
  <si>
    <t>TrS Propulsiva</t>
  </si>
  <si>
    <t>Num Trab na cadeia principal na Reg</t>
  </si>
  <si>
    <t>Num Estab na cadeia principal na Reg</t>
  </si>
  <si>
    <t>Num Trab na cadeia principal no BR</t>
  </si>
  <si>
    <t>Num Estab na cadeia principal no BR</t>
  </si>
  <si>
    <t>Num Trab na cadeia secundária na Reg</t>
  </si>
  <si>
    <t>Num Estab na cadeia secundária na Reg</t>
  </si>
  <si>
    <t>Num Trab na cadeia secundária no BR</t>
  </si>
  <si>
    <t>Num Estab na cadeia secundária no BR</t>
  </si>
  <si>
    <t>Energia</t>
  </si>
  <si>
    <t>Num Trab</t>
  </si>
  <si>
    <t>Norte</t>
  </si>
  <si>
    <t>Outros Agroind</t>
  </si>
  <si>
    <t>Outros Animais</t>
  </si>
  <si>
    <t>Zona Franca de Manaus</t>
  </si>
  <si>
    <t>Sim</t>
  </si>
  <si>
    <t>Eletroeletrônica</t>
  </si>
  <si>
    <t>Outros Transp</t>
  </si>
  <si>
    <t>Transp ZFM</t>
  </si>
  <si>
    <t>Transporte na ZFM</t>
  </si>
  <si>
    <t>Vestuário</t>
  </si>
  <si>
    <t>Farmácia</t>
  </si>
  <si>
    <t>Mecânica</t>
  </si>
  <si>
    <t>M</t>
  </si>
  <si>
    <t>Aluguel</t>
  </si>
  <si>
    <t>Ed Graf</t>
  </si>
  <si>
    <t>Min  ñ Met</t>
  </si>
  <si>
    <t>Imobilia</t>
  </si>
  <si>
    <t>Madeira</t>
  </si>
  <si>
    <t>Plástico</t>
  </si>
  <si>
    <t>Tur e Laz</t>
  </si>
  <si>
    <t>Cona Reflexo</t>
  </si>
  <si>
    <t>Tur e Lazer</t>
  </si>
  <si>
    <t>Reflexas</t>
  </si>
  <si>
    <t>Reflexas + Multifunção</t>
  </si>
  <si>
    <t>Total Propulsivas</t>
  </si>
  <si>
    <t>Emprego Reflexo Presumido</t>
  </si>
  <si>
    <t>Emprego Total Presumido</t>
  </si>
  <si>
    <t>% Emprego Direto Encadeado</t>
  </si>
  <si>
    <t>% Emprego Direto e Reflexo</t>
  </si>
  <si>
    <t>Multiplicador Aparente 1 (Inclusive Multif)</t>
  </si>
  <si>
    <t>Multiplicador Apar 2 (Exclusiv Reflex)</t>
  </si>
  <si>
    <t xml:space="preserve"> NO / BR</t>
  </si>
  <si>
    <t>NO / NO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</si>
</sst>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3" formatCode="_(* #,##0.00_);_(* \(#,##0.00\);_(* &quot;-&quot;??_);_(@_)"/>
    <numFmt numFmtId="164" formatCode="0.000%"/>
    <numFmt numFmtId="165" formatCode="_(* #,##0_);_(* \(#,##0\);_(* &quot;-&quot;??_);_(@_)"/>
    <numFmt numFmtId="166" formatCode="0.000"/>
  </numFmts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color indexed="8"/>
      <name val="Times New Roman"/>
      <family val="1"/>
    </font>
    <font>
      <sz val="10"/>
      <name val="Times New Roman"/>
      <family val="1"/>
    </font>
    <font>
      <sz val="10"/>
      <color theme="1"/>
      <name val="Times New Roman"/>
      <family val="1"/>
    </font>
    <font>
      <i/>
      <sz val="10"/>
      <color indexed="8"/>
      <name val="Times New Roman"/>
      <family val="1"/>
    </font>
    <font>
      <b/>
      <sz val="10"/>
      <color indexed="8"/>
      <name val="Times New Roman"/>
      <family val="1"/>
    </font>
    <font>
      <b/>
      <sz val="8"/>
      <color indexed="8"/>
      <name val="Times New Roman"/>
      <family val="1"/>
    </font>
    <font>
      <sz val="8"/>
      <color indexed="8"/>
      <name val="Times New Roman"/>
      <family val="1"/>
    </font>
    <font>
      <b/>
      <sz val="11"/>
      <name val="Calibri"/>
      <family val="2"/>
      <scheme val="minor"/>
    </font>
    <font>
      <b/>
      <sz val="11"/>
      <color theme="1"/>
      <name val="Calibri"/>
      <scheme val="minor"/>
    </font>
    <font>
      <sz val="11"/>
      <name val="Calibri"/>
      <family val="2"/>
      <scheme val="minor"/>
    </font>
    <font>
      <b/>
      <sz val="11"/>
      <color theme="1"/>
      <name val="Times New Roman"/>
      <family val="1"/>
    </font>
    <font>
      <sz val="11"/>
      <color theme="1"/>
      <name val="Times New Roman"/>
      <family val="1"/>
    </font>
    <font>
      <sz val="10"/>
      <name val="Arial"/>
      <family val="2"/>
    </font>
    <font>
      <b/>
      <sz val="9"/>
      <color theme="1"/>
      <name val="Calibri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name val="Times New Roman"/>
    </font>
    <font>
      <b/>
      <sz val="11.5"/>
      <color theme="1"/>
      <name val="Times New Roman"/>
    </font>
    <font>
      <sz val="11.5"/>
      <color theme="1"/>
      <name val="Times New Roman"/>
    </font>
  </fonts>
  <fills count="19">
    <fill>
      <patternFill patternType="none"/>
    </fill>
    <fill>
      <patternFill patternType="gray125"/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6600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theme="0"/>
        <bgColor rgb="FF000000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CCFFCC"/>
        <bgColor indexed="64"/>
      </patternFill>
    </fill>
  </fills>
  <borders count="3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/>
      <diagonal/>
    </border>
  </borders>
  <cellStyleXfs count="160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" fillId="0" borderId="0"/>
    <xf numFmtId="0" fontId="17" fillId="0" borderId="0"/>
    <xf numFmtId="0" fontId="17" fillId="0" borderId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</cellStyleXfs>
  <cellXfs count="450">
    <xf numFmtId="0" fontId="0" fillId="0" borderId="0" xfId="0"/>
    <xf numFmtId="0" fontId="5" fillId="0" borderId="0" xfId="3" applyFont="1"/>
    <xf numFmtId="0" fontId="6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7" fillId="0" borderId="0" xfId="0" applyFont="1"/>
    <xf numFmtId="0" fontId="6" fillId="0" borderId="0" xfId="3" applyFont="1"/>
    <xf numFmtId="0" fontId="7" fillId="0" borderId="0" xfId="0" applyFont="1" applyAlignment="1">
      <alignment wrapText="1"/>
    </xf>
    <xf numFmtId="0" fontId="9" fillId="0" borderId="1" xfId="0" applyNumberFormat="1" applyFont="1" applyFill="1" applyBorder="1" applyAlignment="1" applyProtection="1">
      <alignment horizontal="left" vertical="center" wrapText="1"/>
    </xf>
    <xf numFmtId="0" fontId="10" fillId="0" borderId="1" xfId="0" applyNumberFormat="1" applyFont="1" applyFill="1" applyBorder="1" applyAlignment="1" applyProtection="1">
      <alignment horizontal="center" vertical="center" wrapText="1"/>
    </xf>
    <xf numFmtId="0" fontId="9" fillId="0" borderId="1" xfId="0" applyFont="1" applyBorder="1" applyAlignment="1">
      <alignment horizontal="left" vertical="center"/>
    </xf>
    <xf numFmtId="0" fontId="11" fillId="0" borderId="1" xfId="0" applyNumberFormat="1" applyFont="1" applyFill="1" applyBorder="1" applyAlignment="1" applyProtection="1">
      <alignment horizontal="center" vertical="center" wrapText="1"/>
    </xf>
    <xf numFmtId="0" fontId="9" fillId="0" borderId="0" xfId="0" applyNumberFormat="1" applyFont="1" applyFill="1" applyBorder="1" applyAlignment="1" applyProtection="1">
      <alignment horizontal="left" vertical="center" wrapText="1"/>
    </xf>
    <xf numFmtId="0" fontId="9" fillId="0" borderId="0" xfId="0" applyFont="1" applyAlignment="1">
      <alignment horizontal="left" vertical="center"/>
    </xf>
    <xf numFmtId="0" fontId="10" fillId="0" borderId="0" xfId="0" applyNumberFormat="1" applyFont="1" applyFill="1" applyBorder="1" applyAlignment="1" applyProtection="1">
      <alignment horizontal="center" vertical="center" wrapText="1"/>
    </xf>
    <xf numFmtId="0" fontId="11" fillId="0" borderId="0" xfId="0" applyNumberFormat="1" applyFont="1" applyFill="1" applyBorder="1" applyAlignment="1" applyProtection="1">
      <alignment horizontal="center" vertical="center" wrapText="1"/>
    </xf>
    <xf numFmtId="0" fontId="12" fillId="0" borderId="0" xfId="0" applyFont="1"/>
    <xf numFmtId="0" fontId="0" fillId="0" borderId="2" xfId="0" applyBorder="1"/>
    <xf numFmtId="0" fontId="13" fillId="0" borderId="3" xfId="0" applyFont="1" applyBorder="1" applyAlignment="1">
      <alignment horizontal="center"/>
    </xf>
    <xf numFmtId="0" fontId="0" fillId="0" borderId="6" xfId="0" applyBorder="1"/>
    <xf numFmtId="0" fontId="13" fillId="0" borderId="7" xfId="0" applyFont="1" applyBorder="1" applyAlignment="1">
      <alignment horizontal="center"/>
    </xf>
    <xf numFmtId="0" fontId="13" fillId="2" borderId="6" xfId="0" applyFont="1" applyFill="1" applyBorder="1" applyAlignment="1">
      <alignment horizontal="center"/>
    </xf>
    <xf numFmtId="0" fontId="13" fillId="2" borderId="1" xfId="0" applyFont="1" applyFill="1" applyBorder="1" applyAlignment="1">
      <alignment horizontal="center"/>
    </xf>
    <xf numFmtId="0" fontId="3" fillId="2" borderId="1" xfId="0" applyFont="1" applyFill="1" applyBorder="1" applyAlignment="1">
      <alignment horizontal="center"/>
    </xf>
    <xf numFmtId="0" fontId="3" fillId="2" borderId="7" xfId="0" applyFont="1" applyFill="1" applyBorder="1" applyAlignment="1">
      <alignment horizontal="center"/>
    </xf>
    <xf numFmtId="0" fontId="13" fillId="0" borderId="1" xfId="0" applyFont="1" applyBorder="1" applyAlignment="1">
      <alignment horizontal="center"/>
    </xf>
    <xf numFmtId="0" fontId="0" fillId="0" borderId="0" xfId="0" applyAlignment="1">
      <alignment horizontal="center"/>
    </xf>
    <xf numFmtId="164" fontId="13" fillId="2" borderId="1" xfId="2" applyNumberFormat="1" applyFont="1" applyFill="1" applyBorder="1"/>
    <xf numFmtId="0" fontId="13" fillId="2" borderId="1" xfId="0" applyFont="1" applyFill="1" applyBorder="1"/>
    <xf numFmtId="0" fontId="13" fillId="2" borderId="7" xfId="0" applyFont="1" applyFill="1" applyBorder="1"/>
    <xf numFmtId="164" fontId="13" fillId="0" borderId="1" xfId="2" applyNumberFormat="1" applyFont="1" applyBorder="1"/>
    <xf numFmtId="0" fontId="13" fillId="0" borderId="1" xfId="0" applyFont="1" applyBorder="1"/>
    <xf numFmtId="0" fontId="13" fillId="0" borderId="7" xfId="0" applyFont="1" applyBorder="1"/>
    <xf numFmtId="0" fontId="0" fillId="3" borderId="6" xfId="0" applyFill="1" applyBorder="1"/>
    <xf numFmtId="0" fontId="0" fillId="4" borderId="6" xfId="0" applyFill="1" applyBorder="1"/>
    <xf numFmtId="0" fontId="12" fillId="5" borderId="0" xfId="0" applyFont="1" applyFill="1"/>
    <xf numFmtId="0" fontId="0" fillId="0" borderId="0" xfId="0" applyFont="1"/>
    <xf numFmtId="0" fontId="14" fillId="4" borderId="6" xfId="0" applyFont="1" applyFill="1" applyBorder="1"/>
    <xf numFmtId="0" fontId="14" fillId="0" borderId="7" xfId="0" applyFont="1" applyFill="1" applyBorder="1"/>
    <xf numFmtId="164" fontId="1" fillId="2" borderId="1" xfId="2" applyNumberFormat="1" applyFont="1" applyFill="1" applyBorder="1"/>
    <xf numFmtId="0" fontId="0" fillId="2" borderId="1" xfId="0" applyFont="1" applyFill="1" applyBorder="1"/>
    <xf numFmtId="2" fontId="0" fillId="2" borderId="1" xfId="0" applyNumberFormat="1" applyFont="1" applyFill="1" applyBorder="1"/>
    <xf numFmtId="2" fontId="0" fillId="2" borderId="7" xfId="0" applyNumberFormat="1" applyFont="1" applyFill="1" applyBorder="1"/>
    <xf numFmtId="164" fontId="1" fillId="0" borderId="1" xfId="2" applyNumberFormat="1" applyFont="1" applyBorder="1"/>
    <xf numFmtId="0" fontId="0" fillId="0" borderId="1" xfId="0" applyFont="1" applyBorder="1"/>
    <xf numFmtId="2" fontId="0" fillId="0" borderId="1" xfId="0" applyNumberFormat="1" applyFont="1" applyBorder="1"/>
    <xf numFmtId="2" fontId="0" fillId="0" borderId="7" xfId="0" applyNumberFormat="1" applyFont="1" applyBorder="1"/>
    <xf numFmtId="2" fontId="0" fillId="2" borderId="8" xfId="0" applyNumberFormat="1" applyFont="1" applyFill="1" applyBorder="1"/>
    <xf numFmtId="0" fontId="14" fillId="3" borderId="6" xfId="0" applyFont="1" applyFill="1" applyBorder="1"/>
    <xf numFmtId="0" fontId="0" fillId="4" borderId="6" xfId="0" applyFont="1" applyFill="1" applyBorder="1"/>
    <xf numFmtId="0" fontId="0" fillId="0" borderId="7" xfId="0" applyFont="1" applyBorder="1"/>
    <xf numFmtId="2" fontId="0" fillId="6" borderId="8" xfId="0" applyNumberFormat="1" applyFont="1" applyFill="1" applyBorder="1"/>
    <xf numFmtId="0" fontId="0" fillId="3" borderId="6" xfId="0" applyFont="1" applyFill="1" applyBorder="1"/>
    <xf numFmtId="0" fontId="0" fillId="0" borderId="7" xfId="0" applyFont="1" applyFill="1" applyBorder="1"/>
    <xf numFmtId="0" fontId="0" fillId="0" borderId="0" xfId="0" applyAlignment="1">
      <alignment wrapText="1"/>
    </xf>
    <xf numFmtId="0" fontId="16" fillId="0" borderId="0" xfId="0" applyFont="1"/>
    <xf numFmtId="0" fontId="15" fillId="0" borderId="8" xfId="0" applyFont="1" applyBorder="1" applyAlignment="1">
      <alignment horizontal="center" vertical="center"/>
    </xf>
    <xf numFmtId="0" fontId="15" fillId="0" borderId="1" xfId="0" applyFont="1" applyBorder="1" applyAlignment="1">
      <alignment horizontal="center" vertical="center"/>
    </xf>
    <xf numFmtId="10" fontId="16" fillId="0" borderId="1" xfId="2" applyNumberFormat="1" applyFont="1" applyBorder="1" applyAlignment="1">
      <alignment vertical="center"/>
    </xf>
    <xf numFmtId="0" fontId="16" fillId="0" borderId="8" xfId="0" applyFont="1" applyBorder="1" applyAlignment="1">
      <alignment horizontal="center"/>
    </xf>
    <xf numFmtId="10" fontId="15" fillId="0" borderId="1" xfId="2" applyNumberFormat="1" applyFont="1" applyBorder="1" applyAlignment="1">
      <alignment vertical="center"/>
    </xf>
    <xf numFmtId="10" fontId="16" fillId="0" borderId="1" xfId="2" applyNumberFormat="1" applyFont="1" applyFill="1" applyBorder="1" applyAlignment="1">
      <alignment vertical="center"/>
    </xf>
    <xf numFmtId="0" fontId="16" fillId="0" borderId="8" xfId="0" applyFont="1" applyFill="1" applyBorder="1" applyAlignment="1">
      <alignment horizontal="center"/>
    </xf>
    <xf numFmtId="0" fontId="16" fillId="0" borderId="0" xfId="0" applyFont="1" applyFill="1"/>
    <xf numFmtId="0" fontId="0" fillId="0" borderId="0" xfId="0" applyAlignment="1">
      <alignment horizontal="left"/>
    </xf>
    <xf numFmtId="3" fontId="13" fillId="2" borderId="6" xfId="0" applyNumberFormat="1" applyFont="1" applyFill="1" applyBorder="1"/>
    <xf numFmtId="3" fontId="0" fillId="2" borderId="6" xfId="0" applyNumberFormat="1" applyFont="1" applyFill="1" applyBorder="1"/>
    <xf numFmtId="0" fontId="0" fillId="6" borderId="0" xfId="0" applyFill="1"/>
    <xf numFmtId="0" fontId="0" fillId="6" borderId="6" xfId="0" applyFont="1" applyFill="1" applyBorder="1"/>
    <xf numFmtId="0" fontId="0" fillId="6" borderId="7" xfId="0" applyFont="1" applyFill="1" applyBorder="1"/>
    <xf numFmtId="3" fontId="0" fillId="6" borderId="6" xfId="0" applyNumberFormat="1" applyFont="1" applyFill="1" applyBorder="1"/>
    <xf numFmtId="0" fontId="13" fillId="0" borderId="1" xfId="0" applyFont="1" applyFill="1" applyBorder="1" applyAlignment="1">
      <alignment horizontal="center"/>
    </xf>
    <xf numFmtId="0" fontId="3" fillId="0" borderId="8" xfId="0" applyFont="1" applyFill="1" applyBorder="1" applyAlignment="1">
      <alignment horizontal="center"/>
    </xf>
    <xf numFmtId="164" fontId="13" fillId="0" borderId="1" xfId="2" applyNumberFormat="1" applyFont="1" applyFill="1" applyBorder="1"/>
    <xf numFmtId="0" fontId="13" fillId="0" borderId="1" xfId="0" applyFont="1" applyFill="1" applyBorder="1"/>
    <xf numFmtId="0" fontId="13" fillId="0" borderId="8" xfId="0" applyFont="1" applyFill="1" applyBorder="1"/>
    <xf numFmtId="164" fontId="1" fillId="0" borderId="1" xfId="2" applyNumberFormat="1" applyFont="1" applyFill="1" applyBorder="1"/>
    <xf numFmtId="0" fontId="0" fillId="0" borderId="1" xfId="0" applyFont="1" applyFill="1" applyBorder="1"/>
    <xf numFmtId="2" fontId="0" fillId="0" borderId="8" xfId="0" applyNumberFormat="1" applyFont="1" applyFill="1" applyBorder="1"/>
    <xf numFmtId="0" fontId="13" fillId="7" borderId="1" xfId="0" applyFont="1" applyFill="1" applyBorder="1" applyAlignment="1">
      <alignment horizontal="center"/>
    </xf>
    <xf numFmtId="0" fontId="13" fillId="7" borderId="7" xfId="0" applyFont="1" applyFill="1" applyBorder="1" applyAlignment="1">
      <alignment horizontal="center"/>
    </xf>
    <xf numFmtId="164" fontId="13" fillId="7" borderId="1" xfId="2" applyNumberFormat="1" applyFont="1" applyFill="1" applyBorder="1"/>
    <xf numFmtId="0" fontId="13" fillId="7" borderId="1" xfId="0" applyFont="1" applyFill="1" applyBorder="1"/>
    <xf numFmtId="0" fontId="13" fillId="7" borderId="7" xfId="0" applyFont="1" applyFill="1" applyBorder="1"/>
    <xf numFmtId="164" fontId="1" fillId="7" borderId="1" xfId="2" applyNumberFormat="1" applyFont="1" applyFill="1" applyBorder="1"/>
    <xf numFmtId="0" fontId="0" fillId="7" borderId="1" xfId="0" applyFont="1" applyFill="1" applyBorder="1"/>
    <xf numFmtId="2" fontId="0" fillId="7" borderId="1" xfId="0" applyNumberFormat="1" applyFont="1" applyFill="1" applyBorder="1"/>
    <xf numFmtId="2" fontId="0" fillId="7" borderId="7" xfId="0" applyNumberFormat="1" applyFont="1" applyFill="1" applyBorder="1"/>
    <xf numFmtId="0" fontId="2" fillId="4" borderId="6" xfId="0" applyFont="1" applyFill="1" applyBorder="1"/>
    <xf numFmtId="0" fontId="2" fillId="0" borderId="7" xfId="0" applyFont="1" applyBorder="1"/>
    <xf numFmtId="3" fontId="2" fillId="2" borderId="6" xfId="0" applyNumberFormat="1" applyFont="1" applyFill="1" applyBorder="1"/>
    <xf numFmtId="2" fontId="2" fillId="2" borderId="8" xfId="0" applyNumberFormat="1" applyFont="1" applyFill="1" applyBorder="1"/>
    <xf numFmtId="0" fontId="2" fillId="4" borderId="9" xfId="0" applyFont="1" applyFill="1" applyBorder="1"/>
    <xf numFmtId="0" fontId="2" fillId="0" borderId="10" xfId="0" applyFont="1" applyBorder="1"/>
    <xf numFmtId="3" fontId="2" fillId="2" borderId="9" xfId="0" applyNumberFormat="1" applyFont="1" applyFill="1" applyBorder="1"/>
    <xf numFmtId="0" fontId="2" fillId="3" borderId="6" xfId="0" applyFont="1" applyFill="1" applyBorder="1"/>
    <xf numFmtId="0" fontId="0" fillId="4" borderId="13" xfId="0" applyFont="1" applyFill="1" applyBorder="1"/>
    <xf numFmtId="0" fontId="0" fillId="0" borderId="21" xfId="0" applyFont="1" applyBorder="1"/>
    <xf numFmtId="3" fontId="0" fillId="2" borderId="13" xfId="0" applyNumberFormat="1" applyFont="1" applyFill="1" applyBorder="1"/>
    <xf numFmtId="3" fontId="0" fillId="2" borderId="1" xfId="0" applyNumberFormat="1" applyFont="1" applyFill="1" applyBorder="1"/>
    <xf numFmtId="3" fontId="0" fillId="6" borderId="1" xfId="0" applyNumberFormat="1" applyFont="1" applyFill="1" applyBorder="1"/>
    <xf numFmtId="3" fontId="2" fillId="2" borderId="1" xfId="0" applyNumberFormat="1" applyFont="1" applyFill="1" applyBorder="1"/>
    <xf numFmtId="3" fontId="2" fillId="2" borderId="11" xfId="0" applyNumberFormat="1" applyFont="1" applyFill="1" applyBorder="1"/>
    <xf numFmtId="2" fontId="2" fillId="2" borderId="12" xfId="0" applyNumberFormat="1" applyFont="1" applyFill="1" applyBorder="1"/>
    <xf numFmtId="3" fontId="13" fillId="2" borderId="1" xfId="0" applyNumberFormat="1" applyFont="1" applyFill="1" applyBorder="1"/>
    <xf numFmtId="3" fontId="0" fillId="2" borderId="15" xfId="0" applyNumberFormat="1" applyFont="1" applyFill="1" applyBorder="1"/>
    <xf numFmtId="0" fontId="0" fillId="4" borderId="9" xfId="0" applyFill="1" applyBorder="1"/>
    <xf numFmtId="0" fontId="13" fillId="0" borderId="10" xfId="0" applyFont="1" applyBorder="1" applyAlignment="1">
      <alignment horizontal="center"/>
    </xf>
    <xf numFmtId="0" fontId="13" fillId="0" borderId="3" xfId="0" applyFont="1" applyBorder="1" applyAlignment="1">
      <alignment horizontal="center"/>
    </xf>
    <xf numFmtId="2" fontId="0" fillId="0" borderId="24" xfId="0" applyNumberFormat="1" applyFont="1" applyFill="1" applyBorder="1" applyAlignment="1">
      <alignment horizontal="center"/>
    </xf>
    <xf numFmtId="2" fontId="0" fillId="0" borderId="22" xfId="0" applyNumberFormat="1" applyFont="1" applyFill="1" applyBorder="1" applyAlignment="1">
      <alignment horizontal="center"/>
    </xf>
    <xf numFmtId="2" fontId="0" fillId="0" borderId="8" xfId="0" applyNumberFormat="1" applyFont="1" applyFill="1" applyBorder="1" applyAlignment="1">
      <alignment horizontal="center"/>
    </xf>
    <xf numFmtId="0" fontId="0" fillId="0" borderId="8" xfId="0" applyFill="1" applyBorder="1"/>
    <xf numFmtId="2" fontId="2" fillId="0" borderId="22" xfId="0" applyNumberFormat="1" applyFont="1" applyFill="1" applyBorder="1" applyAlignment="1">
      <alignment horizontal="center"/>
    </xf>
    <xf numFmtId="2" fontId="2" fillId="0" borderId="23" xfId="0" applyNumberFormat="1" applyFont="1" applyFill="1" applyBorder="1" applyAlignment="1">
      <alignment horizontal="center"/>
    </xf>
    <xf numFmtId="0" fontId="0" fillId="0" borderId="12" xfId="0" applyFill="1" applyBorder="1"/>
    <xf numFmtId="0" fontId="3" fillId="0" borderId="7" xfId="0" applyFont="1" applyFill="1" applyBorder="1" applyAlignment="1">
      <alignment horizontal="center"/>
    </xf>
    <xf numFmtId="0" fontId="13" fillId="0" borderId="7" xfId="0" applyFont="1" applyFill="1" applyBorder="1"/>
    <xf numFmtId="2" fontId="0" fillId="0" borderId="7" xfId="0" applyNumberFormat="1" applyFont="1" applyFill="1" applyBorder="1"/>
    <xf numFmtId="0" fontId="0" fillId="7" borderId="15" xfId="0" applyFont="1" applyFill="1" applyBorder="1"/>
    <xf numFmtId="164" fontId="1" fillId="2" borderId="15" xfId="2" applyNumberFormat="1" applyFont="1" applyFill="1" applyBorder="1"/>
    <xf numFmtId="0" fontId="0" fillId="2" borderId="15" xfId="0" applyFont="1" applyFill="1" applyBorder="1"/>
    <xf numFmtId="2" fontId="0" fillId="2" borderId="15" xfId="0" applyNumberFormat="1" applyFont="1" applyFill="1" applyBorder="1"/>
    <xf numFmtId="2" fontId="0" fillId="2" borderId="21" xfId="0" applyNumberFormat="1" applyFont="1" applyFill="1" applyBorder="1"/>
    <xf numFmtId="164" fontId="1" fillId="0" borderId="15" xfId="2" applyNumberFormat="1" applyFont="1" applyBorder="1"/>
    <xf numFmtId="0" fontId="0" fillId="0" borderId="15" xfId="0" applyFont="1" applyBorder="1"/>
    <xf numFmtId="2" fontId="0" fillId="0" borderId="15" xfId="0" applyNumberFormat="1" applyFont="1" applyBorder="1"/>
    <xf numFmtId="2" fontId="0" fillId="0" borderId="21" xfId="0" applyNumberFormat="1" applyFont="1" applyBorder="1"/>
    <xf numFmtId="164" fontId="1" fillId="7" borderId="15" xfId="2" applyNumberFormat="1" applyFont="1" applyFill="1" applyBorder="1"/>
    <xf numFmtId="2" fontId="0" fillId="7" borderId="15" xfId="0" applyNumberFormat="1" applyFont="1" applyFill="1" applyBorder="1"/>
    <xf numFmtId="2" fontId="0" fillId="7" borderId="21" xfId="0" applyNumberFormat="1" applyFont="1" applyFill="1" applyBorder="1"/>
    <xf numFmtId="164" fontId="1" fillId="0" borderId="15" xfId="2" applyNumberFormat="1" applyFont="1" applyFill="1" applyBorder="1"/>
    <xf numFmtId="0" fontId="0" fillId="0" borderId="15" xfId="0" applyFont="1" applyFill="1" applyBorder="1"/>
    <xf numFmtId="2" fontId="0" fillId="0" borderId="21" xfId="0" applyNumberFormat="1" applyFont="1" applyFill="1" applyBorder="1"/>
    <xf numFmtId="0" fontId="0" fillId="4" borderId="9" xfId="0" applyFont="1" applyFill="1" applyBorder="1"/>
    <xf numFmtId="0" fontId="0" fillId="0" borderId="10" xfId="0" applyFont="1" applyBorder="1"/>
    <xf numFmtId="164" fontId="1" fillId="2" borderId="11" xfId="2" applyNumberFormat="1" applyFont="1" applyFill="1" applyBorder="1"/>
    <xf numFmtId="0" fontId="0" fillId="2" borderId="11" xfId="0" applyFont="1" applyFill="1" applyBorder="1"/>
    <xf numFmtId="2" fontId="0" fillId="2" borderId="11" xfId="0" applyNumberFormat="1" applyFont="1" applyFill="1" applyBorder="1"/>
    <xf numFmtId="2" fontId="0" fillId="2" borderId="10" xfId="0" applyNumberFormat="1" applyFont="1" applyFill="1" applyBorder="1"/>
    <xf numFmtId="164" fontId="1" fillId="0" borderId="11" xfId="2" applyNumberFormat="1" applyFont="1" applyBorder="1"/>
    <xf numFmtId="0" fontId="0" fillId="0" borderId="11" xfId="0" applyFont="1" applyBorder="1"/>
    <xf numFmtId="2" fontId="0" fillId="0" borderId="11" xfId="0" applyNumberFormat="1" applyFont="1" applyBorder="1"/>
    <xf numFmtId="2" fontId="0" fillId="0" borderId="10" xfId="0" applyNumberFormat="1" applyFont="1" applyBorder="1"/>
    <xf numFmtId="164" fontId="1" fillId="7" borderId="11" xfId="2" applyNumberFormat="1" applyFont="1" applyFill="1" applyBorder="1"/>
    <xf numFmtId="0" fontId="0" fillId="7" borderId="11" xfId="0" applyFont="1" applyFill="1" applyBorder="1"/>
    <xf numFmtId="2" fontId="0" fillId="7" borderId="11" xfId="0" applyNumberFormat="1" applyFont="1" applyFill="1" applyBorder="1"/>
    <xf numFmtId="2" fontId="0" fillId="7" borderId="10" xfId="0" applyNumberFormat="1" applyFont="1" applyFill="1" applyBorder="1"/>
    <xf numFmtId="164" fontId="1" fillId="0" borderId="11" xfId="2" applyNumberFormat="1" applyFont="1" applyFill="1" applyBorder="1"/>
    <xf numFmtId="0" fontId="0" fillId="0" borderId="11" xfId="0" applyFont="1" applyFill="1" applyBorder="1"/>
    <xf numFmtId="2" fontId="0" fillId="0" borderId="10" xfId="0" applyNumberFormat="1" applyFont="1" applyFill="1" applyBorder="1"/>
    <xf numFmtId="3" fontId="0" fillId="0" borderId="0" xfId="0" applyNumberFormat="1"/>
    <xf numFmtId="3" fontId="3" fillId="7" borderId="8" xfId="0" applyNumberFormat="1" applyFont="1" applyFill="1" applyBorder="1" applyAlignment="1">
      <alignment horizontal="center"/>
    </xf>
    <xf numFmtId="3" fontId="13" fillId="7" borderId="8" xfId="0" applyNumberFormat="1" applyFont="1" applyFill="1" applyBorder="1"/>
    <xf numFmtId="3" fontId="0" fillId="7" borderId="8" xfId="0" applyNumberFormat="1" applyFont="1" applyFill="1" applyBorder="1"/>
    <xf numFmtId="3" fontId="0" fillId="7" borderId="12" xfId="0" applyNumberFormat="1" applyFont="1" applyFill="1" applyBorder="1"/>
    <xf numFmtId="3" fontId="0" fillId="7" borderId="15" xfId="0" applyNumberFormat="1" applyFont="1" applyFill="1" applyBorder="1"/>
    <xf numFmtId="3" fontId="0" fillId="7" borderId="1" xfId="0" applyNumberFormat="1" applyFont="1" applyFill="1" applyBorder="1"/>
    <xf numFmtId="3" fontId="3" fillId="7" borderId="6" xfId="0" applyNumberFormat="1" applyFont="1" applyFill="1" applyBorder="1" applyAlignment="1">
      <alignment horizontal="center"/>
    </xf>
    <xf numFmtId="3" fontId="13" fillId="7" borderId="6" xfId="0" applyNumberFormat="1" applyFont="1" applyFill="1" applyBorder="1"/>
    <xf numFmtId="3" fontId="0" fillId="7" borderId="6" xfId="0" applyNumberFormat="1" applyFont="1" applyFill="1" applyBorder="1"/>
    <xf numFmtId="3" fontId="0" fillId="7" borderId="9" xfId="0" applyNumberFormat="1" applyFont="1" applyFill="1" applyBorder="1"/>
    <xf numFmtId="3" fontId="3" fillId="0" borderId="1" xfId="0" applyNumberFormat="1" applyFont="1" applyFill="1" applyBorder="1" applyAlignment="1">
      <alignment horizontal="center"/>
    </xf>
    <xf numFmtId="3" fontId="13" fillId="0" borderId="6" xfId="0" applyNumberFormat="1" applyFont="1" applyFill="1" applyBorder="1"/>
    <xf numFmtId="3" fontId="13" fillId="0" borderId="1" xfId="2" applyNumberFormat="1" applyFont="1" applyFill="1" applyBorder="1"/>
    <xf numFmtId="3" fontId="1" fillId="0" borderId="1" xfId="2" applyNumberFormat="1" applyFont="1" applyFill="1" applyBorder="1"/>
    <xf numFmtId="3" fontId="1" fillId="0" borderId="11" xfId="2" applyNumberFormat="1" applyFont="1" applyFill="1" applyBorder="1"/>
    <xf numFmtId="3" fontId="1" fillId="0" borderId="15" xfId="2" applyNumberFormat="1" applyFont="1" applyFill="1" applyBorder="1"/>
    <xf numFmtId="3" fontId="13" fillId="0" borderId="6" xfId="0" applyNumberFormat="1" applyFont="1" applyFill="1" applyBorder="1" applyAlignment="1">
      <alignment horizontal="center"/>
    </xf>
    <xf numFmtId="3" fontId="0" fillId="0" borderId="6" xfId="0" applyNumberFormat="1" applyFont="1" applyFill="1" applyBorder="1"/>
    <xf numFmtId="3" fontId="0" fillId="0" borderId="9" xfId="0" applyNumberFormat="1" applyFont="1" applyFill="1" applyBorder="1"/>
    <xf numFmtId="3" fontId="0" fillId="0" borderId="13" xfId="0" applyNumberFormat="1" applyFont="1" applyFill="1" applyBorder="1"/>
    <xf numFmtId="3" fontId="13" fillId="7" borderId="1" xfId="0" applyNumberFormat="1" applyFont="1" applyFill="1" applyBorder="1" applyAlignment="1">
      <alignment horizontal="center"/>
    </xf>
    <xf numFmtId="3" fontId="13" fillId="7" borderId="1" xfId="0" applyNumberFormat="1" applyFont="1" applyFill="1" applyBorder="1"/>
    <xf numFmtId="3" fontId="0" fillId="7" borderId="11" xfId="0" applyNumberFormat="1" applyFont="1" applyFill="1" applyBorder="1"/>
    <xf numFmtId="3" fontId="13" fillId="7" borderId="6" xfId="0" applyNumberFormat="1" applyFont="1" applyFill="1" applyBorder="1" applyAlignment="1">
      <alignment horizontal="center"/>
    </xf>
    <xf numFmtId="3" fontId="0" fillId="7" borderId="13" xfId="0" applyNumberFormat="1" applyFont="1" applyFill="1" applyBorder="1"/>
    <xf numFmtId="3" fontId="13" fillId="0" borderId="1" xfId="0" applyNumberFormat="1" applyFont="1" applyBorder="1" applyAlignment="1">
      <alignment horizontal="center"/>
    </xf>
    <xf numFmtId="3" fontId="13" fillId="0" borderId="1" xfId="0" applyNumberFormat="1" applyFont="1" applyBorder="1"/>
    <xf numFmtId="3" fontId="0" fillId="0" borderId="1" xfId="0" applyNumberFormat="1" applyFont="1" applyBorder="1"/>
    <xf numFmtId="3" fontId="0" fillId="0" borderId="11" xfId="0" applyNumberFormat="1" applyFont="1" applyBorder="1"/>
    <xf numFmtId="3" fontId="0" fillId="0" borderId="15" xfId="0" applyNumberFormat="1" applyFont="1" applyBorder="1"/>
    <xf numFmtId="3" fontId="13" fillId="0" borderId="6" xfId="0" applyNumberFormat="1" applyFont="1" applyBorder="1" applyAlignment="1">
      <alignment horizontal="center"/>
    </xf>
    <xf numFmtId="3" fontId="13" fillId="0" borderId="6" xfId="0" applyNumberFormat="1" applyFont="1" applyBorder="1"/>
    <xf numFmtId="3" fontId="0" fillId="0" borderId="6" xfId="0" applyNumberFormat="1" applyFont="1" applyBorder="1"/>
    <xf numFmtId="3" fontId="0" fillId="0" borderId="9" xfId="0" applyNumberFormat="1" applyFont="1" applyBorder="1"/>
    <xf numFmtId="3" fontId="0" fillId="0" borderId="13" xfId="0" applyNumberFormat="1" applyFont="1" applyBorder="1"/>
    <xf numFmtId="3" fontId="3" fillId="2" borderId="1" xfId="0" applyNumberFormat="1" applyFont="1" applyFill="1" applyBorder="1" applyAlignment="1">
      <alignment horizontal="center"/>
    </xf>
    <xf numFmtId="3" fontId="0" fillId="2" borderId="11" xfId="0" applyNumberFormat="1" applyFont="1" applyFill="1" applyBorder="1"/>
    <xf numFmtId="3" fontId="13" fillId="2" borderId="6" xfId="0" applyNumberFormat="1" applyFont="1" applyFill="1" applyBorder="1" applyAlignment="1">
      <alignment horizontal="center"/>
    </xf>
    <xf numFmtId="3" fontId="0" fillId="2" borderId="9" xfId="0" applyNumberFormat="1" applyFont="1" applyFill="1" applyBorder="1"/>
    <xf numFmtId="164" fontId="13" fillId="0" borderId="7" xfId="2" applyNumberFormat="1" applyFont="1" applyFill="1" applyBorder="1"/>
    <xf numFmtId="3" fontId="13" fillId="0" borderId="1" xfId="0" applyNumberFormat="1" applyFont="1" applyFill="1" applyBorder="1"/>
    <xf numFmtId="165" fontId="0" fillId="0" borderId="0" xfId="1" applyNumberFormat="1" applyFont="1"/>
    <xf numFmtId="165" fontId="13" fillId="0" borderId="6" xfId="1" applyNumberFormat="1" applyFont="1" applyFill="1" applyBorder="1" applyAlignment="1">
      <alignment horizontal="center"/>
    </xf>
    <xf numFmtId="165" fontId="13" fillId="0" borderId="6" xfId="1" applyNumberFormat="1" applyFont="1" applyFill="1" applyBorder="1"/>
    <xf numFmtId="165" fontId="0" fillId="0" borderId="6" xfId="1" applyNumberFormat="1" applyFont="1" applyFill="1" applyBorder="1"/>
    <xf numFmtId="3" fontId="0" fillId="2" borderId="1" xfId="1" applyNumberFormat="1" applyFont="1" applyFill="1" applyBorder="1"/>
    <xf numFmtId="3" fontId="0" fillId="6" borderId="1" xfId="1" applyNumberFormat="1" applyFont="1" applyFill="1" applyBorder="1"/>
    <xf numFmtId="3" fontId="2" fillId="2" borderId="1" xfId="1" applyNumberFormat="1" applyFont="1" applyFill="1" applyBorder="1"/>
    <xf numFmtId="3" fontId="2" fillId="2" borderId="11" xfId="1" applyNumberFormat="1" applyFont="1" applyFill="1" applyBorder="1"/>
    <xf numFmtId="0" fontId="13" fillId="0" borderId="3" xfId="0" applyFont="1" applyBorder="1" applyAlignment="1">
      <alignment horizontal="center"/>
    </xf>
    <xf numFmtId="3" fontId="0" fillId="2" borderId="7" xfId="0" applyNumberFormat="1" applyFont="1" applyFill="1" applyBorder="1"/>
    <xf numFmtId="3" fontId="0" fillId="6" borderId="7" xfId="0" applyNumberFormat="1" applyFont="1" applyFill="1" applyBorder="1"/>
    <xf numFmtId="0" fontId="0" fillId="0" borderId="25" xfId="0" applyBorder="1"/>
    <xf numFmtId="3" fontId="0" fillId="2" borderId="21" xfId="0" applyNumberFormat="1" applyFont="1" applyFill="1" applyBorder="1"/>
    <xf numFmtId="3" fontId="0" fillId="2" borderId="15" xfId="1" applyNumberFormat="1" applyFont="1" applyFill="1" applyBorder="1"/>
    <xf numFmtId="2" fontId="0" fillId="2" borderId="14" xfId="0" applyNumberFormat="1" applyFont="1" applyFill="1" applyBorder="1"/>
    <xf numFmtId="0" fontId="15" fillId="0" borderId="1" xfId="0" applyFont="1" applyBorder="1" applyAlignment="1">
      <alignment horizontal="center" vertical="center" wrapText="1"/>
    </xf>
    <xf numFmtId="0" fontId="15" fillId="0" borderId="6" xfId="0" applyFont="1" applyBorder="1" applyAlignment="1">
      <alignment horizontal="center" vertical="center" wrapText="1"/>
    </xf>
    <xf numFmtId="3" fontId="18" fillId="2" borderId="6" xfId="0" applyNumberFormat="1" applyFont="1" applyFill="1" applyBorder="1"/>
    <xf numFmtId="3" fontId="18" fillId="2" borderId="7" xfId="0" applyNumberFormat="1" applyFont="1" applyFill="1" applyBorder="1"/>
    <xf numFmtId="3" fontId="18" fillId="2" borderId="1" xfId="0" applyNumberFormat="1" applyFont="1" applyFill="1" applyBorder="1"/>
    <xf numFmtId="165" fontId="18" fillId="2" borderId="1" xfId="1" applyNumberFormat="1" applyFont="1" applyFill="1" applyBorder="1"/>
    <xf numFmtId="3" fontId="18" fillId="2" borderId="9" xfId="0" applyNumberFormat="1" applyFont="1" applyFill="1" applyBorder="1"/>
    <xf numFmtId="3" fontId="18" fillId="2" borderId="10" xfId="0" applyNumberFormat="1" applyFont="1" applyFill="1" applyBorder="1"/>
    <xf numFmtId="3" fontId="18" fillId="2" borderId="11" xfId="0" applyNumberFormat="1" applyFont="1" applyFill="1" applyBorder="1"/>
    <xf numFmtId="165" fontId="18" fillId="2" borderId="11" xfId="1" applyNumberFormat="1" applyFont="1" applyFill="1" applyBorder="1"/>
    <xf numFmtId="0" fontId="0" fillId="8" borderId="0" xfId="0" applyFill="1"/>
    <xf numFmtId="0" fontId="3" fillId="8" borderId="0" xfId="0" applyFont="1" applyFill="1" applyBorder="1" applyAlignment="1">
      <alignment horizontal="center"/>
    </xf>
    <xf numFmtId="3" fontId="18" fillId="8" borderId="0" xfId="0" applyNumberFormat="1" applyFont="1" applyFill="1" applyBorder="1"/>
    <xf numFmtId="3" fontId="0" fillId="8" borderId="22" xfId="0" applyNumberFormat="1" applyFont="1" applyFill="1" applyBorder="1"/>
    <xf numFmtId="3" fontId="2" fillId="8" borderId="22" xfId="0" applyNumberFormat="1" applyFont="1" applyFill="1" applyBorder="1"/>
    <xf numFmtId="3" fontId="2" fillId="8" borderId="23" xfId="0" applyNumberFormat="1" applyFont="1" applyFill="1" applyBorder="1"/>
    <xf numFmtId="0" fontId="3" fillId="2" borderId="19" xfId="0" applyFont="1" applyFill="1" applyBorder="1" applyAlignment="1">
      <alignment vertical="center"/>
    </xf>
    <xf numFmtId="0" fontId="3" fillId="2" borderId="29" xfId="0" applyFont="1" applyFill="1" applyBorder="1" applyAlignment="1">
      <alignment vertical="center"/>
    </xf>
    <xf numFmtId="0" fontId="3" fillId="2" borderId="20" xfId="0" applyFont="1" applyFill="1" applyBorder="1" applyAlignment="1">
      <alignment vertical="center"/>
    </xf>
    <xf numFmtId="0" fontId="0" fillId="0" borderId="7" xfId="0" applyFill="1" applyBorder="1" applyAlignment="1">
      <alignment horizontal="center"/>
    </xf>
    <xf numFmtId="0" fontId="0" fillId="6" borderId="7" xfId="0" applyFill="1" applyBorder="1" applyAlignment="1">
      <alignment horizontal="center"/>
    </xf>
    <xf numFmtId="2" fontId="0" fillId="0" borderId="7" xfId="0" applyNumberFormat="1" applyFont="1" applyFill="1" applyBorder="1" applyAlignment="1">
      <alignment horizontal="center"/>
    </xf>
    <xf numFmtId="0" fontId="0" fillId="0" borderId="7" xfId="0" applyFill="1" applyBorder="1"/>
    <xf numFmtId="0" fontId="0" fillId="0" borderId="10" xfId="0" applyFill="1" applyBorder="1"/>
    <xf numFmtId="0" fontId="0" fillId="0" borderId="1" xfId="0" applyBorder="1"/>
    <xf numFmtId="0" fontId="13" fillId="2" borderId="19" xfId="0" applyFont="1" applyFill="1" applyBorder="1" applyAlignment="1">
      <alignment horizontal="center" vertical="center" wrapText="1"/>
    </xf>
    <xf numFmtId="0" fontId="13" fillId="2" borderId="18" xfId="0" applyFont="1" applyFill="1" applyBorder="1" applyAlignment="1">
      <alignment horizontal="center" vertical="center" wrapText="1"/>
    </xf>
    <xf numFmtId="9" fontId="0" fillId="0" borderId="1" xfId="2" applyFont="1" applyBorder="1"/>
    <xf numFmtId="9" fontId="0" fillId="0" borderId="0" xfId="2" applyFont="1"/>
    <xf numFmtId="0" fontId="0" fillId="0" borderId="1" xfId="0" applyFill="1" applyBorder="1" applyAlignment="1">
      <alignment horizontal="center"/>
    </xf>
    <xf numFmtId="0" fontId="0" fillId="0" borderId="1" xfId="0" applyBorder="1" applyAlignment="1">
      <alignment horizontal="center"/>
    </xf>
    <xf numFmtId="3" fontId="0" fillId="8" borderId="24" xfId="0" applyNumberFormat="1" applyFont="1" applyFill="1" applyBorder="1"/>
    <xf numFmtId="2" fontId="0" fillId="0" borderId="1" xfId="0" applyNumberFormat="1" applyFont="1" applyFill="1" applyBorder="1" applyAlignment="1">
      <alignment horizontal="center"/>
    </xf>
    <xf numFmtId="2" fontId="0" fillId="6" borderId="1" xfId="0" applyNumberFormat="1" applyFont="1" applyFill="1" applyBorder="1" applyAlignment="1">
      <alignment horizontal="center"/>
    </xf>
    <xf numFmtId="0" fontId="0" fillId="6" borderId="1" xfId="0" applyFill="1" applyBorder="1" applyAlignment="1">
      <alignment horizontal="center"/>
    </xf>
    <xf numFmtId="0" fontId="13" fillId="0" borderId="10" xfId="0" applyFont="1" applyBorder="1" applyAlignment="1">
      <alignment horizontal="center" vertical="center" wrapText="1"/>
    </xf>
    <xf numFmtId="0" fontId="3" fillId="2" borderId="34" xfId="0" applyFont="1" applyFill="1" applyBorder="1" applyAlignment="1">
      <alignment horizontal="center" vertical="center" wrapText="1"/>
    </xf>
    <xf numFmtId="0" fontId="13" fillId="2" borderId="34" xfId="0" applyFont="1" applyFill="1" applyBorder="1" applyAlignment="1">
      <alignment horizontal="center" vertical="center" wrapText="1"/>
    </xf>
    <xf numFmtId="0" fontId="3" fillId="2" borderId="17" xfId="0" applyFont="1" applyFill="1" applyBorder="1" applyAlignment="1">
      <alignment horizontal="center" vertical="center" wrapText="1"/>
    </xf>
    <xf numFmtId="2" fontId="0" fillId="0" borderId="21" xfId="0" applyNumberFormat="1" applyFont="1" applyFill="1" applyBorder="1" applyAlignment="1">
      <alignment horizontal="center"/>
    </xf>
    <xf numFmtId="0" fontId="0" fillId="0" borderId="15" xfId="0" applyBorder="1" applyAlignment="1">
      <alignment horizontal="center"/>
    </xf>
    <xf numFmtId="0" fontId="0" fillId="0" borderId="15" xfId="0" applyBorder="1"/>
    <xf numFmtId="9" fontId="0" fillId="0" borderId="15" xfId="2" applyFont="1" applyBorder="1"/>
    <xf numFmtId="2" fontId="0" fillId="0" borderId="4" xfId="0" applyNumberFormat="1" applyFont="1" applyFill="1" applyBorder="1" applyAlignment="1">
      <alignment horizontal="center"/>
    </xf>
    <xf numFmtId="0" fontId="0" fillId="0" borderId="4" xfId="0" applyFill="1" applyBorder="1" applyAlignment="1">
      <alignment horizontal="center"/>
    </xf>
    <xf numFmtId="0" fontId="0" fillId="0" borderId="4" xfId="0" applyBorder="1" applyAlignment="1">
      <alignment horizontal="center"/>
    </xf>
    <xf numFmtId="3" fontId="0" fillId="8" borderId="6" xfId="0" applyNumberFormat="1" applyFont="1" applyFill="1" applyBorder="1"/>
    <xf numFmtId="0" fontId="0" fillId="0" borderId="11" xfId="0" applyBorder="1" applyAlignment="1">
      <alignment horizontal="center"/>
    </xf>
    <xf numFmtId="3" fontId="0" fillId="8" borderId="6" xfId="0" applyNumberFormat="1" applyFont="1" applyFill="1" applyBorder="1" applyAlignment="1">
      <alignment horizontal="left"/>
    </xf>
    <xf numFmtId="3" fontId="0" fillId="6" borderId="6" xfId="0" applyNumberFormat="1" applyFont="1" applyFill="1" applyBorder="1" applyAlignment="1">
      <alignment horizontal="left"/>
    </xf>
    <xf numFmtId="2" fontId="0" fillId="0" borderId="6" xfId="0" applyNumberFormat="1" applyFont="1" applyFill="1" applyBorder="1" applyAlignment="1">
      <alignment horizontal="left"/>
    </xf>
    <xf numFmtId="3" fontId="15" fillId="0" borderId="1" xfId="0" applyNumberFormat="1" applyFont="1" applyBorder="1" applyAlignment="1">
      <alignment vertical="center"/>
    </xf>
    <xf numFmtId="2" fontId="15" fillId="0" borderId="1" xfId="0" applyNumberFormat="1" applyFont="1" applyBorder="1" applyAlignment="1">
      <alignment horizontal="center" vertical="center"/>
    </xf>
    <xf numFmtId="3" fontId="16" fillId="0" borderId="1" xfId="0" applyNumberFormat="1" applyFont="1" applyBorder="1" applyAlignment="1">
      <alignment vertical="center"/>
    </xf>
    <xf numFmtId="0" fontId="16" fillId="0" borderId="1" xfId="0" applyFont="1" applyBorder="1" applyAlignment="1">
      <alignment horizontal="center"/>
    </xf>
    <xf numFmtId="3" fontId="16" fillId="0" borderId="1" xfId="0" applyNumberFormat="1" applyFont="1" applyFill="1" applyBorder="1" applyAlignment="1">
      <alignment vertical="center"/>
    </xf>
    <xf numFmtId="3" fontId="16" fillId="0" borderId="1" xfId="0" applyNumberFormat="1" applyFont="1" applyBorder="1"/>
    <xf numFmtId="0" fontId="16" fillId="0" borderId="0" xfId="0" applyFont="1" applyAlignment="1">
      <alignment horizontal="center"/>
    </xf>
    <xf numFmtId="0" fontId="16" fillId="0" borderId="1" xfId="0" applyFont="1" applyBorder="1" applyAlignment="1">
      <alignment horizontal="center" vertical="center" wrapText="1"/>
    </xf>
    <xf numFmtId="0" fontId="16" fillId="0" borderId="1" xfId="0" applyFont="1" applyFill="1" applyBorder="1" applyAlignment="1">
      <alignment horizontal="center" vertical="center" wrapText="1"/>
    </xf>
    <xf numFmtId="3" fontId="16" fillId="0" borderId="0" xfId="0" applyNumberFormat="1" applyFont="1"/>
    <xf numFmtId="2" fontId="0" fillId="0" borderId="14" xfId="0" applyNumberFormat="1" applyFont="1" applyFill="1" applyBorder="1" applyAlignment="1">
      <alignment horizontal="center"/>
    </xf>
    <xf numFmtId="9" fontId="0" fillId="0" borderId="1" xfId="2" applyFont="1" applyFill="1" applyBorder="1" applyAlignment="1">
      <alignment horizontal="center"/>
    </xf>
    <xf numFmtId="0" fontId="0" fillId="0" borderId="1" xfId="0" applyNumberFormat="1" applyFont="1" applyFill="1" applyBorder="1" applyAlignment="1">
      <alignment horizontal="center"/>
    </xf>
    <xf numFmtId="0" fontId="15" fillId="0" borderId="8" xfId="0" applyFont="1" applyBorder="1" applyAlignment="1">
      <alignment horizontal="center" vertical="center" wrapText="1"/>
    </xf>
    <xf numFmtId="0" fontId="16" fillId="0" borderId="8" xfId="0" applyFont="1" applyBorder="1" applyAlignment="1">
      <alignment horizontal="center" vertical="center"/>
    </xf>
    <xf numFmtId="0" fontId="16" fillId="0" borderId="6" xfId="0" applyFont="1" applyBorder="1" applyAlignment="1">
      <alignment horizontal="right" vertical="center" wrapText="1"/>
    </xf>
    <xf numFmtId="0" fontId="16" fillId="0" borderId="6" xfId="0" applyFont="1" applyFill="1" applyBorder="1" applyAlignment="1">
      <alignment horizontal="right" vertical="center" wrapText="1"/>
    </xf>
    <xf numFmtId="0" fontId="3" fillId="2" borderId="18" xfId="0" applyFont="1" applyFill="1" applyBorder="1" applyAlignment="1">
      <alignment horizontal="center" vertical="center" wrapText="1"/>
    </xf>
    <xf numFmtId="0" fontId="0" fillId="0" borderId="3" xfId="0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10" xfId="0" applyBorder="1" applyAlignment="1">
      <alignment horizontal="center"/>
    </xf>
    <xf numFmtId="0" fontId="3" fillId="2" borderId="33" xfId="0" applyFont="1" applyFill="1" applyBorder="1" applyAlignment="1">
      <alignment horizontal="center" vertical="center" wrapText="1"/>
    </xf>
    <xf numFmtId="0" fontId="3" fillId="2" borderId="16" xfId="0" applyFont="1" applyFill="1" applyBorder="1" applyAlignment="1">
      <alignment horizontal="center" vertical="center" wrapText="1"/>
    </xf>
    <xf numFmtId="0" fontId="3" fillId="2" borderId="19" xfId="0" applyFont="1" applyFill="1" applyBorder="1" applyAlignment="1">
      <alignment horizontal="center" vertical="center" wrapText="1"/>
    </xf>
    <xf numFmtId="9" fontId="0" fillId="0" borderId="2" xfId="2" applyFont="1" applyBorder="1"/>
    <xf numFmtId="9" fontId="0" fillId="0" borderId="5" xfId="2" applyFont="1" applyBorder="1"/>
    <xf numFmtId="9" fontId="0" fillId="0" borderId="6" xfId="2" applyFont="1" applyBorder="1"/>
    <xf numFmtId="9" fontId="0" fillId="0" borderId="8" xfId="2" applyFont="1" applyBorder="1"/>
    <xf numFmtId="9" fontId="0" fillId="6" borderId="8" xfId="2" applyFont="1" applyFill="1" applyBorder="1"/>
    <xf numFmtId="9" fontId="0" fillId="0" borderId="9" xfId="2" applyFont="1" applyBorder="1"/>
    <xf numFmtId="9" fontId="0" fillId="0" borderId="12" xfId="2" applyFont="1" applyBorder="1"/>
    <xf numFmtId="3" fontId="18" fillId="2" borderId="9" xfId="0" applyNumberFormat="1" applyFont="1" applyFill="1" applyBorder="1" applyAlignment="1">
      <alignment vertical="center" wrapText="1"/>
    </xf>
    <xf numFmtId="3" fontId="18" fillId="2" borderId="10" xfId="0" applyNumberFormat="1" applyFont="1" applyFill="1" applyBorder="1" applyAlignment="1">
      <alignment vertical="center" wrapText="1"/>
    </xf>
    <xf numFmtId="3" fontId="18" fillId="2" borderId="11" xfId="0" applyNumberFormat="1" applyFont="1" applyFill="1" applyBorder="1" applyAlignment="1">
      <alignment vertical="center" wrapText="1"/>
    </xf>
    <xf numFmtId="165" fontId="18" fillId="2" borderId="11" xfId="1" applyNumberFormat="1" applyFont="1" applyFill="1" applyBorder="1" applyAlignment="1">
      <alignment vertical="center" wrapText="1"/>
    </xf>
    <xf numFmtId="3" fontId="0" fillId="0" borderId="28" xfId="0" applyNumberFormat="1" applyBorder="1"/>
    <xf numFmtId="3" fontId="0" fillId="0" borderId="4" xfId="0" applyNumberFormat="1" applyBorder="1"/>
    <xf numFmtId="3" fontId="0" fillId="0" borderId="5" xfId="0" applyNumberFormat="1" applyBorder="1"/>
    <xf numFmtId="3" fontId="0" fillId="0" borderId="22" xfId="0" applyNumberFormat="1" applyBorder="1"/>
    <xf numFmtId="3" fontId="0" fillId="0" borderId="1" xfId="0" applyNumberFormat="1" applyBorder="1"/>
    <xf numFmtId="3" fontId="0" fillId="0" borderId="8" xfId="0" applyNumberFormat="1" applyBorder="1"/>
    <xf numFmtId="3" fontId="0" fillId="0" borderId="23" xfId="0" applyNumberFormat="1" applyBorder="1"/>
    <xf numFmtId="3" fontId="0" fillId="0" borderId="11" xfId="0" applyNumberFormat="1" applyBorder="1"/>
    <xf numFmtId="3" fontId="0" fillId="0" borderId="12" xfId="0" applyNumberFormat="1" applyBorder="1"/>
    <xf numFmtId="0" fontId="0" fillId="9" borderId="7" xfId="0" applyFont="1" applyFill="1" applyBorder="1"/>
    <xf numFmtId="3" fontId="0" fillId="9" borderId="6" xfId="0" applyNumberFormat="1" applyFont="1" applyFill="1" applyBorder="1"/>
    <xf numFmtId="2" fontId="0" fillId="9" borderId="8" xfId="0" applyNumberFormat="1" applyFont="1" applyFill="1" applyBorder="1"/>
    <xf numFmtId="3" fontId="0" fillId="9" borderId="7" xfId="0" applyNumberFormat="1" applyFont="1" applyFill="1" applyBorder="1"/>
    <xf numFmtId="3" fontId="0" fillId="9" borderId="1" xfId="0" applyNumberFormat="1" applyFont="1" applyFill="1" applyBorder="1"/>
    <xf numFmtId="3" fontId="0" fillId="9" borderId="1" xfId="1" applyNumberFormat="1" applyFont="1" applyFill="1" applyBorder="1"/>
    <xf numFmtId="3" fontId="0" fillId="9" borderId="6" xfId="0" applyNumberFormat="1" applyFont="1" applyFill="1" applyBorder="1" applyAlignment="1">
      <alignment horizontal="left"/>
    </xf>
    <xf numFmtId="2" fontId="0" fillId="9" borderId="1" xfId="0" applyNumberFormat="1" applyFont="1" applyFill="1" applyBorder="1" applyAlignment="1">
      <alignment horizontal="center"/>
    </xf>
    <xf numFmtId="0" fontId="0" fillId="9" borderId="1" xfId="0" applyFill="1" applyBorder="1" applyAlignment="1">
      <alignment horizontal="center"/>
    </xf>
    <xf numFmtId="0" fontId="0" fillId="9" borderId="7" xfId="0" applyFill="1" applyBorder="1" applyAlignment="1">
      <alignment horizontal="center"/>
    </xf>
    <xf numFmtId="9" fontId="0" fillId="9" borderId="6" xfId="2" applyFont="1" applyFill="1" applyBorder="1"/>
    <xf numFmtId="9" fontId="0" fillId="9" borderId="8" xfId="2" applyFont="1" applyFill="1" applyBorder="1"/>
    <xf numFmtId="3" fontId="0" fillId="9" borderId="22" xfId="0" applyNumberFormat="1" applyFill="1" applyBorder="1"/>
    <xf numFmtId="3" fontId="0" fillId="9" borderId="1" xfId="0" applyNumberFormat="1" applyFill="1" applyBorder="1"/>
    <xf numFmtId="3" fontId="0" fillId="9" borderId="8" xfId="0" applyNumberFormat="1" applyFill="1" applyBorder="1"/>
    <xf numFmtId="0" fontId="0" fillId="9" borderId="0" xfId="0" applyFill="1"/>
    <xf numFmtId="3" fontId="21" fillId="10" borderId="6" xfId="0" applyNumberFormat="1" applyFont="1" applyFill="1" applyBorder="1" applyAlignment="1">
      <alignment horizontal="left"/>
    </xf>
    <xf numFmtId="2" fontId="0" fillId="8" borderId="1" xfId="0" applyNumberFormat="1" applyFont="1" applyFill="1" applyBorder="1" applyAlignment="1">
      <alignment horizontal="center"/>
    </xf>
    <xf numFmtId="0" fontId="16" fillId="0" borderId="0" xfId="0" quotePrefix="1" applyFont="1"/>
    <xf numFmtId="0" fontId="0" fillId="0" borderId="35" xfId="0" applyFill="1" applyBorder="1" applyAlignment="1">
      <alignment horizontal="center"/>
    </xf>
    <xf numFmtId="0" fontId="0" fillId="12" borderId="7" xfId="0" applyFont="1" applyFill="1" applyBorder="1"/>
    <xf numFmtId="3" fontId="0" fillId="12" borderId="6" xfId="0" applyNumberFormat="1" applyFont="1" applyFill="1" applyBorder="1"/>
    <xf numFmtId="2" fontId="0" fillId="12" borderId="8" xfId="0" applyNumberFormat="1" applyFont="1" applyFill="1" applyBorder="1"/>
    <xf numFmtId="3" fontId="0" fillId="12" borderId="7" xfId="0" applyNumberFormat="1" applyFont="1" applyFill="1" applyBorder="1"/>
    <xf numFmtId="3" fontId="0" fillId="12" borderId="1" xfId="0" applyNumberFormat="1" applyFont="1" applyFill="1" applyBorder="1"/>
    <xf numFmtId="3" fontId="0" fillId="12" borderId="1" xfId="1" applyNumberFormat="1" applyFont="1" applyFill="1" applyBorder="1"/>
    <xf numFmtId="2" fontId="0" fillId="12" borderId="1" xfId="0" applyNumberFormat="1" applyFont="1" applyFill="1" applyBorder="1" applyAlignment="1">
      <alignment horizontal="center"/>
    </xf>
    <xf numFmtId="0" fontId="0" fillId="12" borderId="1" xfId="0" applyFill="1" applyBorder="1" applyAlignment="1">
      <alignment horizontal="center"/>
    </xf>
    <xf numFmtId="0" fontId="0" fillId="12" borderId="7" xfId="0" applyFill="1" applyBorder="1" applyAlignment="1">
      <alignment horizontal="center"/>
    </xf>
    <xf numFmtId="9" fontId="0" fillId="12" borderId="6" xfId="2" applyFont="1" applyFill="1" applyBorder="1"/>
    <xf numFmtId="9" fontId="0" fillId="12" borderId="8" xfId="2" applyFont="1" applyFill="1" applyBorder="1"/>
    <xf numFmtId="3" fontId="0" fillId="12" borderId="22" xfId="0" applyNumberFormat="1" applyFill="1" applyBorder="1"/>
    <xf numFmtId="3" fontId="0" fillId="12" borderId="1" xfId="0" applyNumberFormat="1" applyFill="1" applyBorder="1"/>
    <xf numFmtId="3" fontId="0" fillId="12" borderId="8" xfId="0" applyNumberFormat="1" applyFill="1" applyBorder="1"/>
    <xf numFmtId="0" fontId="0" fillId="12" borderId="0" xfId="0" applyFill="1"/>
    <xf numFmtId="0" fontId="15" fillId="0" borderId="1" xfId="0" applyFont="1" applyBorder="1" applyAlignment="1">
      <alignment horizontal="center" vertical="center" wrapText="1"/>
    </xf>
    <xf numFmtId="2" fontId="0" fillId="0" borderId="35" xfId="0" applyNumberFormat="1" applyFont="1" applyFill="1" applyBorder="1" applyAlignment="1">
      <alignment horizontal="center"/>
    </xf>
    <xf numFmtId="0" fontId="2" fillId="4" borderId="9" xfId="0" applyFont="1" applyFill="1" applyBorder="1" applyAlignment="1">
      <alignment wrapText="1"/>
    </xf>
    <xf numFmtId="0" fontId="2" fillId="4" borderId="13" xfId="0" applyFont="1" applyFill="1" applyBorder="1"/>
    <xf numFmtId="0" fontId="2" fillId="4" borderId="0" xfId="0" applyFont="1" applyFill="1"/>
    <xf numFmtId="0" fontId="2" fillId="4" borderId="2" xfId="0" applyFont="1" applyFill="1" applyBorder="1"/>
    <xf numFmtId="3" fontId="0" fillId="8" borderId="2" xfId="0" applyNumberFormat="1" applyFont="1" applyFill="1" applyBorder="1" applyAlignment="1">
      <alignment horizontal="left"/>
    </xf>
    <xf numFmtId="0" fontId="0" fillId="8" borderId="6" xfId="0" applyFill="1" applyBorder="1"/>
    <xf numFmtId="3" fontId="0" fillId="8" borderId="0" xfId="0" applyNumberFormat="1" applyFont="1" applyFill="1" applyBorder="1"/>
    <xf numFmtId="2" fontId="0" fillId="0" borderId="0" xfId="0" applyNumberFormat="1" applyFont="1" applyFill="1" applyBorder="1" applyAlignment="1">
      <alignment horizontal="center"/>
    </xf>
    <xf numFmtId="2" fontId="21" fillId="11" borderId="1" xfId="0" applyNumberFormat="1" applyFont="1" applyFill="1" applyBorder="1" applyAlignment="1">
      <alignment horizontal="center"/>
    </xf>
    <xf numFmtId="2" fontId="21" fillId="0" borderId="1" xfId="0" applyNumberFormat="1" applyFont="1" applyBorder="1" applyAlignment="1">
      <alignment horizontal="center"/>
    </xf>
    <xf numFmtId="0" fontId="21" fillId="0" borderId="1" xfId="0" applyFont="1" applyBorder="1" applyAlignment="1">
      <alignment horizontal="center"/>
    </xf>
    <xf numFmtId="0" fontId="0" fillId="0" borderId="22" xfId="0" applyFill="1" applyBorder="1" applyAlignment="1">
      <alignment horizontal="center"/>
    </xf>
    <xf numFmtId="0" fontId="0" fillId="0" borderId="0" xfId="0" applyBorder="1" applyAlignment="1">
      <alignment horizontal="center"/>
    </xf>
    <xf numFmtId="9" fontId="0" fillId="0" borderId="6" xfId="2" applyFont="1" applyFill="1" applyBorder="1"/>
    <xf numFmtId="9" fontId="0" fillId="0" borderId="36" xfId="2" applyFont="1" applyBorder="1"/>
    <xf numFmtId="3" fontId="0" fillId="0" borderId="7" xfId="0" applyNumberFormat="1" applyBorder="1"/>
    <xf numFmtId="3" fontId="0" fillId="8" borderId="9" xfId="0" applyNumberFormat="1" applyFont="1" applyFill="1" applyBorder="1" applyAlignment="1">
      <alignment horizontal="left"/>
    </xf>
    <xf numFmtId="2" fontId="0" fillId="6" borderId="0" xfId="0" applyNumberFormat="1" applyFont="1" applyFill="1" applyBorder="1" applyAlignment="1">
      <alignment horizontal="center"/>
    </xf>
    <xf numFmtId="2" fontId="0" fillId="6" borderId="11" xfId="0" applyNumberFormat="1" applyFont="1" applyFill="1" applyBorder="1" applyAlignment="1">
      <alignment horizontal="center"/>
    </xf>
    <xf numFmtId="0" fontId="0" fillId="6" borderId="11" xfId="0" applyFill="1" applyBorder="1" applyAlignment="1">
      <alignment horizontal="center"/>
    </xf>
    <xf numFmtId="2" fontId="16" fillId="3" borderId="1" xfId="0" applyNumberFormat="1" applyFont="1" applyFill="1" applyBorder="1" applyAlignment="1">
      <alignment horizontal="center" vertical="center"/>
    </xf>
    <xf numFmtId="0" fontId="15" fillId="0" borderId="6" xfId="0" applyFont="1" applyBorder="1" applyAlignment="1">
      <alignment horizontal="left" vertical="center" wrapText="1"/>
    </xf>
    <xf numFmtId="0" fontId="15" fillId="0" borderId="6" xfId="0" applyFont="1" applyBorder="1" applyAlignment="1">
      <alignment vertical="center" wrapText="1"/>
    </xf>
    <xf numFmtId="0" fontId="15" fillId="0" borderId="6" xfId="0" applyFont="1" applyFill="1" applyBorder="1" applyAlignment="1">
      <alignment horizontal="left" vertical="center" wrapText="1"/>
    </xf>
    <xf numFmtId="2" fontId="16" fillId="9" borderId="1" xfId="0" applyNumberFormat="1" applyFont="1" applyFill="1" applyBorder="1" applyAlignment="1">
      <alignment horizontal="center" vertical="center"/>
    </xf>
    <xf numFmtId="0" fontId="15" fillId="0" borderId="6" xfId="0" applyFont="1" applyBorder="1"/>
    <xf numFmtId="0" fontId="15" fillId="0" borderId="9" xfId="0" applyFont="1" applyBorder="1"/>
    <xf numFmtId="0" fontId="15" fillId="0" borderId="8" xfId="0" applyFont="1" applyBorder="1" applyAlignment="1">
      <alignment horizontal="center"/>
    </xf>
    <xf numFmtId="2" fontId="16" fillId="14" borderId="1" xfId="0" applyNumberFormat="1" applyFont="1" applyFill="1" applyBorder="1" applyAlignment="1">
      <alignment horizontal="center" vertical="center"/>
    </xf>
    <xf numFmtId="2" fontId="16" fillId="15" borderId="1" xfId="0" applyNumberFormat="1" applyFont="1" applyFill="1" applyBorder="1" applyAlignment="1">
      <alignment horizontal="center" vertical="center"/>
    </xf>
    <xf numFmtId="2" fontId="22" fillId="9" borderId="1" xfId="0" applyNumberFormat="1" applyFont="1" applyFill="1" applyBorder="1" applyAlignment="1">
      <alignment horizontal="center" vertical="center"/>
    </xf>
    <xf numFmtId="0" fontId="15" fillId="0" borderId="11" xfId="0" applyFont="1" applyBorder="1" applyAlignment="1">
      <alignment horizontal="center"/>
    </xf>
    <xf numFmtId="3" fontId="15" fillId="0" borderId="11" xfId="0" applyNumberFormat="1" applyFont="1" applyBorder="1"/>
    <xf numFmtId="3" fontId="15" fillId="0" borderId="11" xfId="0" applyNumberFormat="1" applyFont="1" applyBorder="1" applyAlignment="1">
      <alignment vertical="center"/>
    </xf>
    <xf numFmtId="10" fontId="15" fillId="0" borderId="11" xfId="2" applyNumberFormat="1" applyFont="1" applyBorder="1" applyAlignment="1">
      <alignment vertical="center"/>
    </xf>
    <xf numFmtId="2" fontId="15" fillId="9" borderId="11" xfId="0" applyNumberFormat="1" applyFont="1" applyFill="1" applyBorder="1" applyAlignment="1">
      <alignment horizontal="center" vertical="center"/>
    </xf>
    <xf numFmtId="0" fontId="15" fillId="0" borderId="12" xfId="0" applyFont="1" applyBorder="1" applyAlignment="1">
      <alignment horizontal="center"/>
    </xf>
    <xf numFmtId="0" fontId="16" fillId="16" borderId="8" xfId="0" applyFont="1" applyFill="1" applyBorder="1" applyAlignment="1">
      <alignment horizontal="center"/>
    </xf>
    <xf numFmtId="0" fontId="23" fillId="0" borderId="6" xfId="0" applyFont="1" applyBorder="1" applyAlignment="1">
      <alignment horizontal="left" vertical="center" wrapText="1"/>
    </xf>
    <xf numFmtId="0" fontId="23" fillId="0" borderId="1" xfId="0" applyFont="1" applyBorder="1" applyAlignment="1">
      <alignment horizontal="center" vertical="center" wrapText="1"/>
    </xf>
    <xf numFmtId="3" fontId="23" fillId="0" borderId="1" xfId="0" applyNumberFormat="1" applyFont="1" applyBorder="1" applyAlignment="1">
      <alignment vertical="center"/>
    </xf>
    <xf numFmtId="10" fontId="23" fillId="0" borderId="1" xfId="2" applyNumberFormat="1" applyFont="1" applyBorder="1" applyAlignment="1">
      <alignment vertical="center"/>
    </xf>
    <xf numFmtId="2" fontId="23" fillId="9" borderId="1" xfId="0" applyNumberFormat="1" applyFont="1" applyFill="1" applyBorder="1" applyAlignment="1">
      <alignment horizontal="center" vertical="center"/>
    </xf>
    <xf numFmtId="0" fontId="23" fillId="0" borderId="8" xfId="0" applyFont="1" applyBorder="1" applyAlignment="1">
      <alignment horizontal="center"/>
    </xf>
    <xf numFmtId="0" fontId="15" fillId="0" borderId="6" xfId="0" applyFont="1" applyBorder="1" applyAlignment="1">
      <alignment horizontal="right" vertical="center" wrapText="1"/>
    </xf>
    <xf numFmtId="2" fontId="15" fillId="17" borderId="1" xfId="0" applyNumberFormat="1" applyFont="1" applyFill="1" applyBorder="1" applyAlignment="1">
      <alignment horizontal="center" vertical="center"/>
    </xf>
    <xf numFmtId="0" fontId="16" fillId="18" borderId="8" xfId="0" applyFont="1" applyFill="1" applyBorder="1" applyAlignment="1">
      <alignment horizontal="center"/>
    </xf>
    <xf numFmtId="0" fontId="24" fillId="0" borderId="6" xfId="0" applyFont="1" applyFill="1" applyBorder="1" applyAlignment="1">
      <alignment horizontal="right" vertical="center" wrapText="1"/>
    </xf>
    <xf numFmtId="0" fontId="24" fillId="0" borderId="1" xfId="0" applyFont="1" applyBorder="1" applyAlignment="1">
      <alignment horizontal="center" vertical="center" wrapText="1"/>
    </xf>
    <xf numFmtId="3" fontId="24" fillId="0" borderId="1" xfId="0" applyNumberFormat="1" applyFont="1" applyBorder="1" applyAlignment="1">
      <alignment vertical="center"/>
    </xf>
    <xf numFmtId="10" fontId="24" fillId="0" borderId="1" xfId="2" applyNumberFormat="1" applyFont="1" applyFill="1" applyBorder="1" applyAlignment="1">
      <alignment vertical="center"/>
    </xf>
    <xf numFmtId="2" fontId="23" fillId="13" borderId="1" xfId="0" applyNumberFormat="1" applyFont="1" applyFill="1" applyBorder="1" applyAlignment="1">
      <alignment horizontal="center" vertical="center"/>
    </xf>
    <xf numFmtId="0" fontId="24" fillId="0" borderId="8" xfId="0" applyFont="1" applyFill="1" applyBorder="1" applyAlignment="1">
      <alignment horizontal="center"/>
    </xf>
    <xf numFmtId="0" fontId="7" fillId="0" borderId="0" xfId="0" applyFont="1" applyAlignment="1">
      <alignment horizontal="left" wrapText="1"/>
    </xf>
    <xf numFmtId="0" fontId="7" fillId="0" borderId="0" xfId="0" applyFont="1" applyAlignment="1">
      <alignment horizontal="center" wrapText="1"/>
    </xf>
    <xf numFmtId="0" fontId="0" fillId="0" borderId="1" xfId="0" applyBorder="1" applyAlignment="1">
      <alignment horizontal="center" vertical="center" wrapText="1"/>
    </xf>
    <xf numFmtId="0" fontId="13" fillId="7" borderId="2" xfId="0" applyFont="1" applyFill="1" applyBorder="1" applyAlignment="1">
      <alignment horizontal="center"/>
    </xf>
    <xf numFmtId="0" fontId="13" fillId="7" borderId="5" xfId="0" applyFont="1" applyFill="1" applyBorder="1" applyAlignment="1">
      <alignment horizontal="center"/>
    </xf>
    <xf numFmtId="0" fontId="13" fillId="2" borderId="2" xfId="0" applyFont="1" applyFill="1" applyBorder="1" applyAlignment="1">
      <alignment horizontal="center"/>
    </xf>
    <xf numFmtId="0" fontId="13" fillId="2" borderId="4" xfId="0" applyFont="1" applyFill="1" applyBorder="1" applyAlignment="1">
      <alignment horizontal="center"/>
    </xf>
    <xf numFmtId="0" fontId="13" fillId="2" borderId="3" xfId="0" applyFont="1" applyFill="1" applyBorder="1" applyAlignment="1">
      <alignment horizontal="center"/>
    </xf>
    <xf numFmtId="0" fontId="13" fillId="0" borderId="2" xfId="0" applyFont="1" applyBorder="1" applyAlignment="1">
      <alignment horizontal="center"/>
    </xf>
    <xf numFmtId="0" fontId="13" fillId="0" borderId="4" xfId="0" applyFont="1" applyBorder="1" applyAlignment="1">
      <alignment horizontal="center"/>
    </xf>
    <xf numFmtId="0" fontId="13" fillId="0" borderId="3" xfId="0" applyFont="1" applyBorder="1" applyAlignment="1">
      <alignment horizontal="center"/>
    </xf>
    <xf numFmtId="0" fontId="13" fillId="0" borderId="2" xfId="0" applyFont="1" applyFill="1" applyBorder="1" applyAlignment="1">
      <alignment horizontal="center"/>
    </xf>
    <xf numFmtId="0" fontId="13" fillId="0" borderId="4" xfId="0" applyFont="1" applyFill="1" applyBorder="1" applyAlignment="1">
      <alignment horizontal="center"/>
    </xf>
    <xf numFmtId="0" fontId="13" fillId="0" borderId="3" xfId="0" applyFont="1" applyFill="1" applyBorder="1" applyAlignment="1">
      <alignment horizontal="center"/>
    </xf>
    <xf numFmtId="0" fontId="13" fillId="7" borderId="4" xfId="0" applyFont="1" applyFill="1" applyBorder="1" applyAlignment="1">
      <alignment horizontal="center"/>
    </xf>
    <xf numFmtId="0" fontId="13" fillId="7" borderId="3" xfId="0" applyFont="1" applyFill="1" applyBorder="1" applyAlignment="1">
      <alignment horizontal="center"/>
    </xf>
    <xf numFmtId="0" fontId="13" fillId="0" borderId="5" xfId="0" applyFont="1" applyFill="1" applyBorder="1" applyAlignment="1">
      <alignment horizontal="center"/>
    </xf>
    <xf numFmtId="0" fontId="15" fillId="0" borderId="4" xfId="0" applyFont="1" applyBorder="1" applyAlignment="1">
      <alignment horizontal="center" vertical="center" wrapText="1"/>
    </xf>
    <xf numFmtId="0" fontId="15" fillId="0" borderId="1" xfId="0" applyFont="1" applyBorder="1" applyAlignment="1">
      <alignment horizontal="center" vertical="center" wrapText="1"/>
    </xf>
    <xf numFmtId="0" fontId="15" fillId="0" borderId="4" xfId="0" applyFont="1" applyBorder="1" applyAlignment="1">
      <alignment horizontal="center" vertical="center"/>
    </xf>
    <xf numFmtId="0" fontId="15" fillId="0" borderId="5" xfId="0" applyFont="1" applyBorder="1" applyAlignment="1">
      <alignment horizontal="center" vertical="center" wrapText="1"/>
    </xf>
    <xf numFmtId="0" fontId="15" fillId="0" borderId="2" xfId="0" applyFont="1" applyBorder="1" applyAlignment="1">
      <alignment horizontal="center" vertical="center" wrapText="1"/>
    </xf>
    <xf numFmtId="0" fontId="15" fillId="0" borderId="6" xfId="0" applyFont="1" applyBorder="1" applyAlignment="1">
      <alignment horizontal="center" vertical="center" wrapText="1"/>
    </xf>
    <xf numFmtId="0" fontId="15" fillId="0" borderId="1" xfId="0" applyFont="1" applyBorder="1" applyAlignment="1">
      <alignment horizontal="center" vertical="center"/>
    </xf>
    <xf numFmtId="0" fontId="13" fillId="2" borderId="27" xfId="0" applyFont="1" applyFill="1" applyBorder="1" applyAlignment="1">
      <alignment horizontal="center"/>
    </xf>
    <xf numFmtId="0" fontId="13" fillId="2" borderId="26" xfId="0" applyFont="1" applyFill="1" applyBorder="1" applyAlignment="1">
      <alignment horizontal="center"/>
    </xf>
    <xf numFmtId="0" fontId="13" fillId="2" borderId="28" xfId="0" applyFont="1" applyFill="1" applyBorder="1" applyAlignment="1">
      <alignment horizontal="center"/>
    </xf>
    <xf numFmtId="0" fontId="3" fillId="2" borderId="3" xfId="0" applyFont="1" applyFill="1" applyBorder="1" applyAlignment="1">
      <alignment horizontal="center"/>
    </xf>
    <xf numFmtId="0" fontId="3" fillId="2" borderId="28" xfId="0" applyFont="1" applyFill="1" applyBorder="1" applyAlignment="1">
      <alignment horizontal="center"/>
    </xf>
    <xf numFmtId="0" fontId="3" fillId="2" borderId="30" xfId="0" applyFont="1" applyFill="1" applyBorder="1" applyAlignment="1">
      <alignment horizontal="center"/>
    </xf>
    <xf numFmtId="0" fontId="3" fillId="2" borderId="31" xfId="0" applyFont="1" applyFill="1" applyBorder="1" applyAlignment="1">
      <alignment horizontal="center"/>
    </xf>
    <xf numFmtId="0" fontId="3" fillId="2" borderId="4" xfId="0" applyFont="1" applyFill="1" applyBorder="1" applyAlignment="1">
      <alignment horizontal="center"/>
    </xf>
    <xf numFmtId="0" fontId="0" fillId="0" borderId="32" xfId="0" applyBorder="1" applyAlignment="1">
      <alignment horizontal="center"/>
    </xf>
    <xf numFmtId="0" fontId="15" fillId="0" borderId="0" xfId="0" applyFont="1" applyBorder="1"/>
    <xf numFmtId="0" fontId="15" fillId="0" borderId="0" xfId="0" applyFont="1" applyBorder="1" applyAlignment="1">
      <alignment horizontal="center"/>
    </xf>
    <xf numFmtId="3" fontId="15" fillId="0" borderId="0" xfId="0" applyNumberFormat="1" applyFont="1" applyBorder="1"/>
    <xf numFmtId="3" fontId="15" fillId="0" borderId="0" xfId="0" applyNumberFormat="1" applyFont="1" applyBorder="1" applyAlignment="1">
      <alignment vertical="center"/>
    </xf>
    <xf numFmtId="10" fontId="15" fillId="0" borderId="0" xfId="2" applyNumberFormat="1" applyFont="1" applyBorder="1" applyAlignment="1">
      <alignment vertical="center"/>
    </xf>
    <xf numFmtId="2" fontId="15" fillId="9" borderId="0" xfId="0" applyNumberFormat="1" applyFont="1" applyFill="1" applyBorder="1" applyAlignment="1">
      <alignment horizontal="center" vertical="center"/>
    </xf>
    <xf numFmtId="0" fontId="16" fillId="0" borderId="1" xfId="0" applyFont="1" applyBorder="1" applyAlignment="1">
      <alignment horizontal="center"/>
    </xf>
    <xf numFmtId="0" fontId="16" fillId="0" borderId="1" xfId="0" applyFont="1" applyBorder="1" applyAlignment="1">
      <alignment horizontal="center" wrapText="1"/>
    </xf>
    <xf numFmtId="0" fontId="16" fillId="0" borderId="2" xfId="0" applyFont="1" applyBorder="1" applyAlignment="1">
      <alignment horizontal="center"/>
    </xf>
    <xf numFmtId="0" fontId="16" fillId="0" borderId="4" xfId="0" applyFont="1" applyBorder="1" applyAlignment="1">
      <alignment horizontal="center"/>
    </xf>
    <xf numFmtId="3" fontId="16" fillId="0" borderId="5" xfId="0" applyNumberFormat="1" applyFont="1" applyBorder="1" applyAlignment="1">
      <alignment horizontal="center" vertical="center"/>
    </xf>
    <xf numFmtId="0" fontId="16" fillId="0" borderId="6" xfId="0" applyFont="1" applyBorder="1" applyAlignment="1">
      <alignment horizontal="center"/>
    </xf>
    <xf numFmtId="3" fontId="16" fillId="0" borderId="8" xfId="0" applyNumberFormat="1" applyFont="1" applyBorder="1" applyAlignment="1">
      <alignment horizontal="center" vertical="center"/>
    </xf>
    <xf numFmtId="0" fontId="16" fillId="0" borderId="6" xfId="0" applyFont="1" applyBorder="1" applyAlignment="1">
      <alignment horizontal="center" wrapText="1"/>
    </xf>
    <xf numFmtId="166" fontId="16" fillId="0" borderId="8" xfId="0" applyNumberFormat="1" applyFont="1" applyBorder="1" applyAlignment="1">
      <alignment horizontal="center" vertical="center"/>
    </xf>
    <xf numFmtId="0" fontId="16" fillId="0" borderId="9" xfId="0" applyFont="1" applyBorder="1" applyAlignment="1">
      <alignment horizontal="center" wrapText="1"/>
    </xf>
    <xf numFmtId="0" fontId="16" fillId="0" borderId="11" xfId="0" applyFont="1" applyBorder="1" applyAlignment="1">
      <alignment horizontal="center" wrapText="1"/>
    </xf>
    <xf numFmtId="166" fontId="16" fillId="0" borderId="12" xfId="0" applyNumberFormat="1" applyFont="1" applyBorder="1" applyAlignment="1">
      <alignment horizontal="center" vertical="center"/>
    </xf>
    <xf numFmtId="3" fontId="16" fillId="0" borderId="5" xfId="0" applyNumberFormat="1" applyFont="1" applyBorder="1"/>
    <xf numFmtId="10" fontId="16" fillId="0" borderId="8" xfId="2" applyNumberFormat="1" applyFont="1" applyBorder="1"/>
    <xf numFmtId="165" fontId="16" fillId="0" borderId="8" xfId="1" applyNumberFormat="1" applyFont="1" applyBorder="1"/>
    <xf numFmtId="165" fontId="16" fillId="0" borderId="8" xfId="0" applyNumberFormat="1" applyFont="1" applyBorder="1"/>
    <xf numFmtId="0" fontId="16" fillId="0" borderId="9" xfId="0" applyFont="1" applyBorder="1" applyAlignment="1">
      <alignment horizontal="center"/>
    </xf>
    <xf numFmtId="0" fontId="16" fillId="0" borderId="11" xfId="0" applyFont="1" applyBorder="1" applyAlignment="1">
      <alignment horizontal="center"/>
    </xf>
    <xf numFmtId="10" fontId="16" fillId="0" borderId="12" xfId="2" applyNumberFormat="1" applyFont="1" applyBorder="1"/>
  </cellXfs>
  <cellStyles count="160">
    <cellStyle name="Comma" xfId="1" builtinId="3"/>
    <cellStyle name="Excel Built-in Normal" xfId="3"/>
    <cellStyle name="Followed Hyperlink" xfId="7" builtinId="9" hidden="1"/>
    <cellStyle name="Followed Hyperlink" xfId="9" builtinId="9" hidden="1"/>
    <cellStyle name="Followed Hyperlink" xfId="11" builtinId="9" hidden="1"/>
    <cellStyle name="Followed Hyperlink" xfId="13" builtinId="9" hidden="1"/>
    <cellStyle name="Followed Hyperlink" xfId="15" builtinId="9" hidden="1"/>
    <cellStyle name="Followed Hyperlink" xfId="17" builtinId="9" hidden="1"/>
    <cellStyle name="Followed Hyperlink" xfId="19" builtinId="9" hidden="1"/>
    <cellStyle name="Followed Hyperlink" xfId="21" builtinId="9" hidden="1"/>
    <cellStyle name="Followed Hyperlink" xfId="23" builtinId="9" hidden="1"/>
    <cellStyle name="Followed Hyperlink" xfId="25" builtinId="9" hidden="1"/>
    <cellStyle name="Followed Hyperlink" xfId="27" builtinId="9" hidden="1"/>
    <cellStyle name="Followed Hyperlink" xfId="29" builtinId="9" hidden="1"/>
    <cellStyle name="Followed Hyperlink" xfId="31" builtinId="9" hidden="1"/>
    <cellStyle name="Followed Hyperlink" xfId="33" builtinId="9" hidden="1"/>
    <cellStyle name="Followed Hyperlink" xfId="35" builtinId="9" hidden="1"/>
    <cellStyle name="Followed Hyperlink" xfId="37" builtinId="9" hidden="1"/>
    <cellStyle name="Followed Hyperlink" xfId="39" builtinId="9" hidden="1"/>
    <cellStyle name="Followed Hyperlink" xfId="41" builtinId="9" hidden="1"/>
    <cellStyle name="Followed Hyperlink" xfId="43" builtinId="9" hidden="1"/>
    <cellStyle name="Followed Hyperlink" xfId="45" builtinId="9" hidden="1"/>
    <cellStyle name="Followed Hyperlink" xfId="47" builtinId="9" hidden="1"/>
    <cellStyle name="Followed Hyperlink" xfId="49" builtinId="9" hidden="1"/>
    <cellStyle name="Followed Hyperlink" xfId="51" builtinId="9" hidden="1"/>
    <cellStyle name="Followed Hyperlink" xfId="53" builtinId="9" hidden="1"/>
    <cellStyle name="Followed Hyperlink" xfId="55" builtinId="9" hidden="1"/>
    <cellStyle name="Followed Hyperlink" xfId="57" builtinId="9" hidden="1"/>
    <cellStyle name="Followed Hyperlink" xfId="59" builtinId="9" hidden="1"/>
    <cellStyle name="Followed Hyperlink" xfId="61" builtinId="9" hidden="1"/>
    <cellStyle name="Followed Hyperlink" xfId="63" builtinId="9" hidden="1"/>
    <cellStyle name="Followed Hyperlink" xfId="65" builtinId="9" hidden="1"/>
    <cellStyle name="Followed Hyperlink" xfId="67" builtinId="9" hidden="1"/>
    <cellStyle name="Followed Hyperlink" xfId="69" builtinId="9" hidden="1"/>
    <cellStyle name="Followed Hyperlink" xfId="71" builtinId="9" hidden="1"/>
    <cellStyle name="Followed Hyperlink" xfId="73" builtinId="9" hidden="1"/>
    <cellStyle name="Followed Hyperlink" xfId="75" builtinId="9" hidden="1"/>
    <cellStyle name="Followed Hyperlink" xfId="77" builtinId="9" hidden="1"/>
    <cellStyle name="Followed Hyperlink" xfId="79" builtinId="9" hidden="1"/>
    <cellStyle name="Followed Hyperlink" xfId="81" builtinId="9" hidden="1"/>
    <cellStyle name="Followed Hyperlink" xfId="83" builtinId="9" hidden="1"/>
    <cellStyle name="Followed Hyperlink" xfId="85" builtinId="9" hidden="1"/>
    <cellStyle name="Followed Hyperlink" xfId="87" builtinId="9" hidden="1"/>
    <cellStyle name="Followed Hyperlink" xfId="89" builtinId="9" hidden="1"/>
    <cellStyle name="Followed Hyperlink" xfId="91" builtinId="9" hidden="1"/>
    <cellStyle name="Followed Hyperlink" xfId="93" builtinId="9" hidden="1"/>
    <cellStyle name="Followed Hyperlink" xfId="95" builtinId="9" hidden="1"/>
    <cellStyle name="Followed Hyperlink" xfId="97" builtinId="9" hidden="1"/>
    <cellStyle name="Followed Hyperlink" xfId="99" builtinId="9" hidden="1"/>
    <cellStyle name="Followed Hyperlink" xfId="101" builtinId="9" hidden="1"/>
    <cellStyle name="Followed Hyperlink" xfId="103" builtinId="9" hidden="1"/>
    <cellStyle name="Followed Hyperlink" xfId="105" builtinId="9" hidden="1"/>
    <cellStyle name="Followed Hyperlink" xfId="107" builtinId="9" hidden="1"/>
    <cellStyle name="Followed Hyperlink" xfId="109" builtinId="9" hidden="1"/>
    <cellStyle name="Followed Hyperlink" xfId="111" builtinId="9" hidden="1"/>
    <cellStyle name="Followed Hyperlink" xfId="113" builtinId="9" hidden="1"/>
    <cellStyle name="Followed Hyperlink" xfId="115" builtinId="9" hidden="1"/>
    <cellStyle name="Followed Hyperlink" xfId="117" builtinId="9" hidden="1"/>
    <cellStyle name="Followed Hyperlink" xfId="119" builtinId="9" hidden="1"/>
    <cellStyle name="Followed Hyperlink" xfId="121" builtinId="9" hidden="1"/>
    <cellStyle name="Followed Hyperlink" xfId="123" builtinId="9" hidden="1"/>
    <cellStyle name="Followed Hyperlink" xfId="125" builtinId="9" hidden="1"/>
    <cellStyle name="Followed Hyperlink" xfId="127" builtinId="9" hidden="1"/>
    <cellStyle name="Followed Hyperlink" xfId="129" builtinId="9" hidden="1"/>
    <cellStyle name="Followed Hyperlink" xfId="131" builtinId="9" hidden="1"/>
    <cellStyle name="Followed Hyperlink" xfId="133" builtinId="9" hidden="1"/>
    <cellStyle name="Followed Hyperlink" xfId="135" builtinId="9" hidden="1"/>
    <cellStyle name="Followed Hyperlink" xfId="137" builtinId="9" hidden="1"/>
    <cellStyle name="Followed Hyperlink" xfId="139" builtinId="9" hidden="1"/>
    <cellStyle name="Followed Hyperlink" xfId="141" builtinId="9" hidden="1"/>
    <cellStyle name="Followed Hyperlink" xfId="143" builtinId="9" hidden="1"/>
    <cellStyle name="Followed Hyperlink" xfId="145" builtinId="9" hidden="1"/>
    <cellStyle name="Followed Hyperlink" xfId="147" builtinId="9" hidden="1"/>
    <cellStyle name="Followed Hyperlink" xfId="149" builtinId="9" hidden="1"/>
    <cellStyle name="Followed Hyperlink" xfId="151" builtinId="9" hidden="1"/>
    <cellStyle name="Followed Hyperlink" xfId="153" builtinId="9" hidden="1"/>
    <cellStyle name="Followed Hyperlink" xfId="155" builtinId="9" hidden="1"/>
    <cellStyle name="Followed Hyperlink" xfId="157" builtinId="9" hidden="1"/>
    <cellStyle name="Followed Hyperlink" xfId="159" builtinId="9" hidden="1"/>
    <cellStyle name="Hyperlink" xfId="6" builtinId="8" hidden="1"/>
    <cellStyle name="Hyperlink" xfId="8" builtinId="8" hidden="1"/>
    <cellStyle name="Hyperlink" xfId="10" builtinId="8" hidden="1"/>
    <cellStyle name="Hyperlink" xfId="12" builtinId="8" hidden="1"/>
    <cellStyle name="Hyperlink" xfId="14" builtinId="8" hidden="1"/>
    <cellStyle name="Hyperlink" xfId="16" builtinId="8" hidden="1"/>
    <cellStyle name="Hyperlink" xfId="18" builtinId="8" hidden="1"/>
    <cellStyle name="Hyperlink" xfId="20" builtinId="8" hidden="1"/>
    <cellStyle name="Hyperlink" xfId="22" builtinId="8" hidden="1"/>
    <cellStyle name="Hyperlink" xfId="24" builtinId="8" hidden="1"/>
    <cellStyle name="Hyperlink" xfId="26" builtinId="8" hidden="1"/>
    <cellStyle name="Hyperlink" xfId="28" builtinId="8" hidden="1"/>
    <cellStyle name="Hyperlink" xfId="30" builtinId="8" hidden="1"/>
    <cellStyle name="Hyperlink" xfId="32" builtinId="8" hidden="1"/>
    <cellStyle name="Hyperlink" xfId="34" builtinId="8" hidden="1"/>
    <cellStyle name="Hyperlink" xfId="36" builtinId="8" hidden="1"/>
    <cellStyle name="Hyperlink" xfId="38" builtinId="8" hidden="1"/>
    <cellStyle name="Hyperlink" xfId="40" builtinId="8" hidden="1"/>
    <cellStyle name="Hyperlink" xfId="42" builtinId="8" hidden="1"/>
    <cellStyle name="Hyperlink" xfId="44" builtinId="8" hidden="1"/>
    <cellStyle name="Hyperlink" xfId="46" builtinId="8" hidden="1"/>
    <cellStyle name="Hyperlink" xfId="48" builtinId="8" hidden="1"/>
    <cellStyle name="Hyperlink" xfId="50" builtinId="8" hidden="1"/>
    <cellStyle name="Hyperlink" xfId="52" builtinId="8" hidden="1"/>
    <cellStyle name="Hyperlink" xfId="54" builtinId="8" hidden="1"/>
    <cellStyle name="Hyperlink" xfId="56" builtinId="8" hidden="1"/>
    <cellStyle name="Hyperlink" xfId="58" builtinId="8" hidden="1"/>
    <cellStyle name="Hyperlink" xfId="60" builtinId="8" hidden="1"/>
    <cellStyle name="Hyperlink" xfId="62" builtinId="8" hidden="1"/>
    <cellStyle name="Hyperlink" xfId="64" builtinId="8" hidden="1"/>
    <cellStyle name="Hyperlink" xfId="66" builtinId="8" hidden="1"/>
    <cellStyle name="Hyperlink" xfId="68" builtinId="8" hidden="1"/>
    <cellStyle name="Hyperlink" xfId="70" builtinId="8" hidden="1"/>
    <cellStyle name="Hyperlink" xfId="72" builtinId="8" hidden="1"/>
    <cellStyle name="Hyperlink" xfId="74" builtinId="8" hidden="1"/>
    <cellStyle name="Hyperlink" xfId="76" builtinId="8" hidden="1"/>
    <cellStyle name="Hyperlink" xfId="78" builtinId="8" hidden="1"/>
    <cellStyle name="Hyperlink" xfId="80" builtinId="8" hidden="1"/>
    <cellStyle name="Hyperlink" xfId="82" builtinId="8" hidden="1"/>
    <cellStyle name="Hyperlink" xfId="84" builtinId="8" hidden="1"/>
    <cellStyle name="Hyperlink" xfId="86" builtinId="8" hidden="1"/>
    <cellStyle name="Hyperlink" xfId="88" builtinId="8" hidden="1"/>
    <cellStyle name="Hyperlink" xfId="90" builtinId="8" hidden="1"/>
    <cellStyle name="Hyperlink" xfId="92" builtinId="8" hidden="1"/>
    <cellStyle name="Hyperlink" xfId="94" builtinId="8" hidden="1"/>
    <cellStyle name="Hyperlink" xfId="96" builtinId="8" hidden="1"/>
    <cellStyle name="Hyperlink" xfId="98" builtinId="8" hidden="1"/>
    <cellStyle name="Hyperlink" xfId="100" builtinId="8" hidden="1"/>
    <cellStyle name="Hyperlink" xfId="102" builtinId="8" hidden="1"/>
    <cellStyle name="Hyperlink" xfId="104" builtinId="8" hidden="1"/>
    <cellStyle name="Hyperlink" xfId="106" builtinId="8" hidden="1"/>
    <cellStyle name="Hyperlink" xfId="108" builtinId="8" hidden="1"/>
    <cellStyle name="Hyperlink" xfId="110" builtinId="8" hidden="1"/>
    <cellStyle name="Hyperlink" xfId="112" builtinId="8" hidden="1"/>
    <cellStyle name="Hyperlink" xfId="114" builtinId="8" hidden="1"/>
    <cellStyle name="Hyperlink" xfId="116" builtinId="8" hidden="1"/>
    <cellStyle name="Hyperlink" xfId="118" builtinId="8" hidden="1"/>
    <cellStyle name="Hyperlink" xfId="120" builtinId="8" hidden="1"/>
    <cellStyle name="Hyperlink" xfId="122" builtinId="8" hidden="1"/>
    <cellStyle name="Hyperlink" xfId="124" builtinId="8" hidden="1"/>
    <cellStyle name="Hyperlink" xfId="126" builtinId="8" hidden="1"/>
    <cellStyle name="Hyperlink" xfId="128" builtinId="8" hidden="1"/>
    <cellStyle name="Hyperlink" xfId="130" builtinId="8" hidden="1"/>
    <cellStyle name="Hyperlink" xfId="132" builtinId="8" hidden="1"/>
    <cellStyle name="Hyperlink" xfId="134" builtinId="8" hidden="1"/>
    <cellStyle name="Hyperlink" xfId="136" builtinId="8" hidden="1"/>
    <cellStyle name="Hyperlink" xfId="138" builtinId="8" hidden="1"/>
    <cellStyle name="Hyperlink" xfId="140" builtinId="8" hidden="1"/>
    <cellStyle name="Hyperlink" xfId="142" builtinId="8" hidden="1"/>
    <cellStyle name="Hyperlink" xfId="144" builtinId="8" hidden="1"/>
    <cellStyle name="Hyperlink" xfId="146" builtinId="8" hidden="1"/>
    <cellStyle name="Hyperlink" xfId="148" builtinId="8" hidden="1"/>
    <cellStyle name="Hyperlink" xfId="150" builtinId="8" hidden="1"/>
    <cellStyle name="Hyperlink" xfId="152" builtinId="8" hidden="1"/>
    <cellStyle name="Hyperlink" xfId="154" builtinId="8" hidden="1"/>
    <cellStyle name="Hyperlink" xfId="156" builtinId="8" hidden="1"/>
    <cellStyle name="Hyperlink" xfId="158" builtinId="8" hidden="1"/>
    <cellStyle name="Normal" xfId="0" builtinId="0"/>
    <cellStyle name="Normal 3" xfId="4"/>
    <cellStyle name="Normal 4" xfId="5"/>
    <cellStyle name="Percent" xfId="2" builtinId="5"/>
  </cellStyles>
  <dxfs count="72"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1" Type="http://schemas.openxmlformats.org/officeDocument/2006/relationships/styles" Target="styles.xml"/><Relationship Id="rId12" Type="http://schemas.openxmlformats.org/officeDocument/2006/relationships/sharedStrings" Target="sharedStrings.xml"/><Relationship Id="rId13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worksheet" Target="worksheets/sheet8.xml"/><Relationship Id="rId9" Type="http://schemas.openxmlformats.org/officeDocument/2006/relationships/worksheet" Target="worksheets/sheet9.xml"/><Relationship Id="rId10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0"/>
  <sheetViews>
    <sheetView workbookViewId="0">
      <selection activeCell="E18" sqref="E18"/>
    </sheetView>
  </sheetViews>
  <sheetFormatPr baseColWidth="10" defaultColWidth="8.83203125" defaultRowHeight="12" x14ac:dyDescent="0"/>
  <cols>
    <col min="1" max="16384" width="8.83203125" style="4"/>
  </cols>
  <sheetData>
    <row r="1" spans="1:14">
      <c r="A1" s="1" t="s">
        <v>0</v>
      </c>
      <c r="B1" s="1"/>
      <c r="C1" s="1"/>
      <c r="D1" s="1"/>
      <c r="E1" s="1"/>
      <c r="F1" s="1"/>
      <c r="G1" s="1"/>
      <c r="H1" s="1"/>
      <c r="I1" s="2"/>
      <c r="J1" s="2"/>
      <c r="K1" s="3"/>
      <c r="L1" s="3"/>
    </row>
    <row r="2" spans="1:14">
      <c r="A2" s="5" t="s">
        <v>1</v>
      </c>
      <c r="B2" s="1"/>
      <c r="C2" s="1"/>
      <c r="D2" s="1"/>
      <c r="E2" s="1"/>
      <c r="F2" s="1"/>
      <c r="G2" s="1"/>
      <c r="H2" s="1"/>
      <c r="I2" s="2"/>
      <c r="J2" s="2"/>
      <c r="K2" s="3"/>
      <c r="L2" s="3"/>
    </row>
    <row r="3" spans="1:14">
      <c r="A3" s="2"/>
      <c r="B3" s="2"/>
      <c r="C3" s="2"/>
      <c r="D3" s="2"/>
      <c r="E3" s="2"/>
      <c r="F3" s="2"/>
      <c r="G3" s="2"/>
      <c r="H3" s="2"/>
      <c r="I3" s="2"/>
      <c r="J3" s="2"/>
      <c r="K3" s="3"/>
      <c r="L3" s="3"/>
    </row>
    <row r="4" spans="1:14">
      <c r="A4" s="2" t="s">
        <v>2</v>
      </c>
      <c r="B4" s="2"/>
      <c r="C4" s="2"/>
      <c r="D4" s="2"/>
      <c r="E4" s="2"/>
      <c r="F4" s="2"/>
      <c r="G4" s="2"/>
      <c r="H4" s="2"/>
      <c r="I4" s="2"/>
      <c r="J4" s="2"/>
      <c r="K4" s="3"/>
      <c r="L4" s="3"/>
    </row>
    <row r="5" spans="1:14">
      <c r="A5" s="2" t="s">
        <v>3</v>
      </c>
      <c r="B5" s="2"/>
      <c r="C5" s="2"/>
      <c r="D5" s="2"/>
      <c r="E5" s="2"/>
      <c r="F5" s="2"/>
      <c r="G5" s="2"/>
      <c r="H5" s="2"/>
      <c r="I5" s="2"/>
      <c r="J5" s="2"/>
      <c r="K5" s="3"/>
      <c r="L5" s="3"/>
    </row>
    <row r="6" spans="1:14">
      <c r="A6" s="2" t="s">
        <v>4</v>
      </c>
      <c r="B6" s="2"/>
      <c r="C6" s="2"/>
      <c r="D6" s="2"/>
      <c r="E6" s="2"/>
      <c r="F6" s="2"/>
      <c r="G6" s="2"/>
      <c r="H6" s="2"/>
      <c r="I6" s="2"/>
      <c r="J6" s="2"/>
      <c r="K6" s="3"/>
      <c r="L6" s="3"/>
    </row>
    <row r="7" spans="1:14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3"/>
    </row>
    <row r="9" spans="1:14" ht="12" customHeight="1">
      <c r="A9" s="392" t="s">
        <v>5</v>
      </c>
      <c r="B9" s="392"/>
      <c r="C9" s="392"/>
      <c r="D9" s="392"/>
      <c r="E9" s="392"/>
      <c r="F9" s="392"/>
      <c r="G9" s="392"/>
      <c r="H9" s="392"/>
      <c r="I9" s="392"/>
      <c r="J9" s="392"/>
      <c r="K9" s="6"/>
      <c r="L9" s="6"/>
    </row>
    <row r="10" spans="1:14" ht="27" customHeight="1">
      <c r="A10" s="393" t="s">
        <v>6</v>
      </c>
      <c r="B10" s="393"/>
      <c r="C10" s="393"/>
      <c r="D10" s="393"/>
      <c r="E10" s="393"/>
      <c r="F10" s="393"/>
      <c r="G10" s="393"/>
      <c r="H10" s="393"/>
      <c r="I10" s="393"/>
      <c r="J10" s="393"/>
      <c r="K10" s="393"/>
      <c r="L10" s="393"/>
      <c r="M10" s="393"/>
      <c r="N10" s="393"/>
    </row>
  </sheetData>
  <mergeCells count="2">
    <mergeCell ref="A9:J9"/>
    <mergeCell ref="A10:N10"/>
  </mergeCells>
  <pageMargins left="0.511811024" right="0.511811024" top="0.78740157499999996" bottom="0.78740157499999996" header="0.31496062000000002" footer="0.31496062000000002"/>
  <pageSetup paperSize="9"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XT647"/>
  <sheetViews>
    <sheetView topLeftCell="XE1" workbookViewId="0">
      <selection activeCell="XT3" sqref="XT3"/>
    </sheetView>
  </sheetViews>
  <sheetFormatPr baseColWidth="10" defaultColWidth="8.83203125" defaultRowHeight="14" x14ac:dyDescent="0"/>
  <cols>
    <col min="1" max="1" width="14.83203125" customWidth="1"/>
    <col min="2" max="2" width="19.5" customWidth="1"/>
  </cols>
  <sheetData>
    <row r="2" spans="1:644" ht="130">
      <c r="A2" s="394" t="s">
        <v>7</v>
      </c>
      <c r="B2" s="7" t="s">
        <v>8</v>
      </c>
      <c r="C2" s="8" t="s">
        <v>9</v>
      </c>
      <c r="D2" s="8" t="s">
        <v>10</v>
      </c>
      <c r="E2" s="8" t="s">
        <v>11</v>
      </c>
      <c r="F2" s="8" t="s">
        <v>12</v>
      </c>
      <c r="G2" s="8" t="s">
        <v>13</v>
      </c>
      <c r="H2" s="8" t="s">
        <v>14</v>
      </c>
      <c r="I2" s="8" t="s">
        <v>15</v>
      </c>
      <c r="J2" s="8" t="s">
        <v>16</v>
      </c>
      <c r="K2" s="8" t="s">
        <v>17</v>
      </c>
      <c r="L2" s="8" t="s">
        <v>18</v>
      </c>
      <c r="M2" s="8" t="s">
        <v>19</v>
      </c>
      <c r="N2" s="8" t="s">
        <v>20</v>
      </c>
      <c r="O2" s="8" t="s">
        <v>21</v>
      </c>
      <c r="P2" s="8" t="s">
        <v>22</v>
      </c>
      <c r="Q2" s="8" t="s">
        <v>23</v>
      </c>
      <c r="R2" s="8" t="s">
        <v>24</v>
      </c>
      <c r="S2" s="8" t="s">
        <v>25</v>
      </c>
      <c r="T2" s="8" t="s">
        <v>26</v>
      </c>
      <c r="U2" s="8" t="s">
        <v>27</v>
      </c>
      <c r="V2" s="8" t="s">
        <v>28</v>
      </c>
      <c r="W2" s="8" t="s">
        <v>29</v>
      </c>
      <c r="X2" s="8" t="s">
        <v>30</v>
      </c>
      <c r="Y2" s="8" t="s">
        <v>31</v>
      </c>
      <c r="Z2" s="8" t="s">
        <v>32</v>
      </c>
      <c r="AA2" s="8" t="s">
        <v>33</v>
      </c>
      <c r="AB2" s="8" t="s">
        <v>34</v>
      </c>
      <c r="AC2" s="8" t="s">
        <v>35</v>
      </c>
      <c r="AD2" s="8" t="s">
        <v>36</v>
      </c>
      <c r="AE2" s="8" t="s">
        <v>37</v>
      </c>
      <c r="AF2" s="8" t="s">
        <v>38</v>
      </c>
      <c r="AG2" s="8" t="s">
        <v>39</v>
      </c>
      <c r="AH2" s="8" t="s">
        <v>40</v>
      </c>
      <c r="AI2" s="8" t="s">
        <v>41</v>
      </c>
      <c r="AJ2" s="8" t="s">
        <v>42</v>
      </c>
      <c r="AK2" s="8" t="s">
        <v>43</v>
      </c>
      <c r="AL2" s="8" t="s">
        <v>44</v>
      </c>
      <c r="AM2" s="8" t="s">
        <v>45</v>
      </c>
      <c r="AN2" s="8" t="s">
        <v>46</v>
      </c>
      <c r="AO2" s="8" t="s">
        <v>47</v>
      </c>
      <c r="AP2" s="8" t="s">
        <v>48</v>
      </c>
      <c r="AQ2" s="8" t="s">
        <v>49</v>
      </c>
      <c r="AR2" s="8" t="s">
        <v>50</v>
      </c>
      <c r="AS2" s="8" t="s">
        <v>51</v>
      </c>
      <c r="AT2" s="8" t="s">
        <v>52</v>
      </c>
      <c r="AU2" s="8" t="s">
        <v>53</v>
      </c>
      <c r="AV2" s="8" t="s">
        <v>54</v>
      </c>
      <c r="AW2" s="8" t="s">
        <v>55</v>
      </c>
      <c r="AX2" s="8" t="s">
        <v>56</v>
      </c>
      <c r="AY2" s="8" t="s">
        <v>57</v>
      </c>
      <c r="AZ2" s="8" t="s">
        <v>58</v>
      </c>
      <c r="BA2" s="8" t="s">
        <v>59</v>
      </c>
      <c r="BB2" s="8" t="s">
        <v>60</v>
      </c>
      <c r="BC2" s="8" t="s">
        <v>61</v>
      </c>
      <c r="BD2" s="8" t="s">
        <v>62</v>
      </c>
      <c r="BE2" s="8" t="s">
        <v>63</v>
      </c>
      <c r="BF2" s="8" t="s">
        <v>64</v>
      </c>
      <c r="BG2" s="8" t="s">
        <v>65</v>
      </c>
      <c r="BH2" s="8" t="s">
        <v>66</v>
      </c>
      <c r="BI2" s="8" t="s">
        <v>67</v>
      </c>
      <c r="BJ2" s="8" t="s">
        <v>68</v>
      </c>
      <c r="BK2" s="8" t="s">
        <v>69</v>
      </c>
      <c r="BL2" s="8" t="s">
        <v>70</v>
      </c>
      <c r="BM2" s="8" t="s">
        <v>71</v>
      </c>
      <c r="BN2" s="8" t="s">
        <v>72</v>
      </c>
      <c r="BO2" s="8" t="s">
        <v>73</v>
      </c>
      <c r="BP2" s="8" t="s">
        <v>74</v>
      </c>
      <c r="BQ2" s="8" t="s">
        <v>75</v>
      </c>
      <c r="BR2" s="8" t="s">
        <v>76</v>
      </c>
      <c r="BS2" s="8" t="s">
        <v>77</v>
      </c>
      <c r="BT2" s="8" t="s">
        <v>78</v>
      </c>
      <c r="BU2" s="8" t="s">
        <v>79</v>
      </c>
      <c r="BV2" s="8" t="s">
        <v>80</v>
      </c>
      <c r="BW2" s="8" t="s">
        <v>81</v>
      </c>
      <c r="BX2" s="8" t="s">
        <v>82</v>
      </c>
      <c r="BY2" s="8" t="s">
        <v>83</v>
      </c>
      <c r="BZ2" s="8" t="s">
        <v>84</v>
      </c>
      <c r="CA2" s="8" t="s">
        <v>85</v>
      </c>
      <c r="CB2" s="8" t="s">
        <v>86</v>
      </c>
      <c r="CC2" s="8" t="s">
        <v>87</v>
      </c>
      <c r="CD2" s="8" t="s">
        <v>88</v>
      </c>
      <c r="CE2" s="8" t="s">
        <v>89</v>
      </c>
      <c r="CF2" s="8" t="s">
        <v>90</v>
      </c>
      <c r="CG2" s="8" t="s">
        <v>91</v>
      </c>
      <c r="CH2" s="8" t="s">
        <v>92</v>
      </c>
      <c r="CI2" s="8" t="s">
        <v>93</v>
      </c>
      <c r="CJ2" s="8" t="s">
        <v>94</v>
      </c>
      <c r="CK2" s="8" t="s">
        <v>95</v>
      </c>
      <c r="CL2" s="8" t="s">
        <v>96</v>
      </c>
      <c r="CM2" s="8" t="s">
        <v>97</v>
      </c>
      <c r="CN2" s="8" t="s">
        <v>98</v>
      </c>
      <c r="CO2" s="8" t="s">
        <v>99</v>
      </c>
      <c r="CP2" s="8" t="s">
        <v>100</v>
      </c>
      <c r="CQ2" s="8" t="s">
        <v>101</v>
      </c>
      <c r="CR2" s="8" t="s">
        <v>102</v>
      </c>
      <c r="CS2" s="8" t="s">
        <v>103</v>
      </c>
      <c r="CT2" s="8" t="s">
        <v>104</v>
      </c>
      <c r="CU2" s="8" t="s">
        <v>105</v>
      </c>
      <c r="CV2" s="8" t="s">
        <v>106</v>
      </c>
      <c r="CW2" s="8" t="s">
        <v>107</v>
      </c>
      <c r="CX2" s="8" t="s">
        <v>108</v>
      </c>
      <c r="CY2" s="8" t="s">
        <v>109</v>
      </c>
      <c r="CZ2" s="8" t="s">
        <v>110</v>
      </c>
      <c r="DA2" s="8" t="s">
        <v>111</v>
      </c>
      <c r="DB2" s="8" t="s">
        <v>112</v>
      </c>
      <c r="DC2" s="8" t="s">
        <v>113</v>
      </c>
      <c r="DD2" s="8" t="s">
        <v>114</v>
      </c>
      <c r="DE2" s="8" t="s">
        <v>115</v>
      </c>
      <c r="DF2" s="8" t="s">
        <v>116</v>
      </c>
      <c r="DG2" s="8" t="s">
        <v>117</v>
      </c>
      <c r="DH2" s="8" t="s">
        <v>118</v>
      </c>
      <c r="DI2" s="8" t="s">
        <v>119</v>
      </c>
      <c r="DJ2" s="8" t="s">
        <v>120</v>
      </c>
      <c r="DK2" s="8" t="s">
        <v>121</v>
      </c>
      <c r="DL2" s="8" t="s">
        <v>122</v>
      </c>
      <c r="DM2" s="8" t="s">
        <v>123</v>
      </c>
      <c r="DN2" s="8" t="s">
        <v>124</v>
      </c>
      <c r="DO2" s="8" t="s">
        <v>125</v>
      </c>
      <c r="DP2" s="8" t="s">
        <v>126</v>
      </c>
      <c r="DQ2" s="8" t="s">
        <v>127</v>
      </c>
      <c r="DR2" s="8" t="s">
        <v>128</v>
      </c>
      <c r="DS2" s="8" t="s">
        <v>129</v>
      </c>
      <c r="DT2" s="8" t="s">
        <v>130</v>
      </c>
      <c r="DU2" s="8" t="s">
        <v>131</v>
      </c>
      <c r="DV2" s="8" t="s">
        <v>132</v>
      </c>
      <c r="DW2" s="8" t="s">
        <v>133</v>
      </c>
      <c r="DX2" s="8" t="s">
        <v>134</v>
      </c>
      <c r="DY2" s="8" t="s">
        <v>135</v>
      </c>
      <c r="DZ2" s="8" t="s">
        <v>136</v>
      </c>
      <c r="EA2" s="8" t="s">
        <v>137</v>
      </c>
      <c r="EB2" s="8" t="s">
        <v>138</v>
      </c>
      <c r="EC2" s="8" t="s">
        <v>139</v>
      </c>
      <c r="ED2" s="8" t="s">
        <v>140</v>
      </c>
      <c r="EE2" s="8" t="s">
        <v>141</v>
      </c>
      <c r="EF2" s="8" t="s">
        <v>142</v>
      </c>
      <c r="EG2" s="8" t="s">
        <v>143</v>
      </c>
      <c r="EH2" s="8" t="s">
        <v>144</v>
      </c>
      <c r="EI2" s="8" t="s">
        <v>145</v>
      </c>
      <c r="EJ2" s="8" t="s">
        <v>146</v>
      </c>
      <c r="EK2" s="8" t="s">
        <v>147</v>
      </c>
      <c r="EL2" s="8" t="s">
        <v>148</v>
      </c>
      <c r="EM2" s="8" t="s">
        <v>149</v>
      </c>
      <c r="EN2" s="8" t="s">
        <v>150</v>
      </c>
      <c r="EO2" s="8" t="s">
        <v>151</v>
      </c>
      <c r="EP2" s="8" t="s">
        <v>152</v>
      </c>
      <c r="EQ2" s="8" t="s">
        <v>153</v>
      </c>
      <c r="ER2" s="8" t="s">
        <v>154</v>
      </c>
      <c r="ES2" s="8" t="s">
        <v>155</v>
      </c>
      <c r="ET2" s="8" t="s">
        <v>156</v>
      </c>
      <c r="EU2" s="8" t="s">
        <v>157</v>
      </c>
      <c r="EV2" s="8" t="s">
        <v>158</v>
      </c>
      <c r="EW2" s="8" t="s">
        <v>159</v>
      </c>
      <c r="EX2" s="8" t="s">
        <v>160</v>
      </c>
      <c r="EY2" s="8" t="s">
        <v>161</v>
      </c>
      <c r="EZ2" s="8" t="s">
        <v>162</v>
      </c>
      <c r="FA2" s="8" t="s">
        <v>163</v>
      </c>
      <c r="FB2" s="8" t="s">
        <v>164</v>
      </c>
      <c r="FC2" s="8" t="s">
        <v>165</v>
      </c>
      <c r="FD2" s="8" t="s">
        <v>166</v>
      </c>
      <c r="FE2" s="8" t="s">
        <v>167</v>
      </c>
      <c r="FF2" s="8" t="s">
        <v>168</v>
      </c>
      <c r="FG2" s="8" t="s">
        <v>169</v>
      </c>
      <c r="FH2" s="8" t="s">
        <v>170</v>
      </c>
      <c r="FI2" s="8" t="s">
        <v>171</v>
      </c>
      <c r="FJ2" s="8" t="s">
        <v>172</v>
      </c>
      <c r="FK2" s="8" t="s">
        <v>173</v>
      </c>
      <c r="FL2" s="8" t="s">
        <v>174</v>
      </c>
      <c r="FM2" s="8" t="s">
        <v>175</v>
      </c>
      <c r="FN2" s="8" t="s">
        <v>176</v>
      </c>
      <c r="FO2" s="8" t="s">
        <v>177</v>
      </c>
      <c r="FP2" s="8" t="s">
        <v>178</v>
      </c>
      <c r="FQ2" s="8" t="s">
        <v>179</v>
      </c>
      <c r="FR2" s="8" t="s">
        <v>180</v>
      </c>
      <c r="FS2" s="8" t="s">
        <v>181</v>
      </c>
      <c r="FT2" s="8" t="s">
        <v>182</v>
      </c>
      <c r="FU2" s="8" t="s">
        <v>183</v>
      </c>
      <c r="FV2" s="8" t="s">
        <v>184</v>
      </c>
      <c r="FW2" s="8" t="s">
        <v>185</v>
      </c>
      <c r="FX2" s="8" t="s">
        <v>186</v>
      </c>
      <c r="FY2" s="8" t="s">
        <v>187</v>
      </c>
      <c r="FZ2" s="8" t="s">
        <v>188</v>
      </c>
      <c r="GA2" s="8" t="s">
        <v>189</v>
      </c>
      <c r="GB2" s="8" t="s">
        <v>190</v>
      </c>
      <c r="GC2" s="8" t="s">
        <v>191</v>
      </c>
      <c r="GD2" s="8" t="s">
        <v>192</v>
      </c>
      <c r="GE2" s="8" t="s">
        <v>193</v>
      </c>
      <c r="GF2" s="8" t="s">
        <v>194</v>
      </c>
      <c r="GG2" s="8" t="s">
        <v>195</v>
      </c>
      <c r="GH2" s="8" t="s">
        <v>196</v>
      </c>
      <c r="GI2" s="8" t="s">
        <v>197</v>
      </c>
      <c r="GJ2" s="8" t="s">
        <v>198</v>
      </c>
      <c r="GK2" s="8" t="s">
        <v>199</v>
      </c>
      <c r="GL2" s="8" t="s">
        <v>200</v>
      </c>
      <c r="GM2" s="8" t="s">
        <v>201</v>
      </c>
      <c r="GN2" s="8" t="s">
        <v>202</v>
      </c>
      <c r="GO2" s="8" t="s">
        <v>203</v>
      </c>
      <c r="GP2" s="8" t="s">
        <v>204</v>
      </c>
      <c r="GQ2" s="8" t="s">
        <v>205</v>
      </c>
      <c r="GR2" s="8" t="s">
        <v>206</v>
      </c>
      <c r="GS2" s="8" t="s">
        <v>207</v>
      </c>
      <c r="GT2" s="8" t="s">
        <v>208</v>
      </c>
      <c r="GU2" s="8" t="s">
        <v>209</v>
      </c>
      <c r="GV2" s="8" t="s">
        <v>210</v>
      </c>
      <c r="GW2" s="8" t="s">
        <v>211</v>
      </c>
      <c r="GX2" s="8" t="s">
        <v>212</v>
      </c>
      <c r="GY2" s="8" t="s">
        <v>213</v>
      </c>
      <c r="GZ2" s="8" t="s">
        <v>214</v>
      </c>
      <c r="HA2" s="8" t="s">
        <v>215</v>
      </c>
      <c r="HB2" s="8" t="s">
        <v>216</v>
      </c>
      <c r="HC2" s="8" t="s">
        <v>217</v>
      </c>
      <c r="HD2" s="8" t="s">
        <v>218</v>
      </c>
      <c r="HE2" s="8" t="s">
        <v>219</v>
      </c>
      <c r="HF2" s="8" t="s">
        <v>220</v>
      </c>
      <c r="HG2" s="8" t="s">
        <v>221</v>
      </c>
      <c r="HH2" s="8" t="s">
        <v>222</v>
      </c>
      <c r="HI2" s="8" t="s">
        <v>223</v>
      </c>
      <c r="HJ2" s="8" t="s">
        <v>224</v>
      </c>
      <c r="HK2" s="8" t="s">
        <v>225</v>
      </c>
      <c r="HL2" s="8" t="s">
        <v>226</v>
      </c>
      <c r="HM2" s="8" t="s">
        <v>227</v>
      </c>
      <c r="HN2" s="8" t="s">
        <v>228</v>
      </c>
      <c r="HO2" s="8" t="s">
        <v>229</v>
      </c>
      <c r="HP2" s="8" t="s">
        <v>230</v>
      </c>
      <c r="HQ2" s="8" t="s">
        <v>231</v>
      </c>
      <c r="HR2" s="8" t="s">
        <v>232</v>
      </c>
      <c r="HS2" s="8" t="s">
        <v>233</v>
      </c>
      <c r="HT2" s="8" t="s">
        <v>234</v>
      </c>
      <c r="HU2" s="8" t="s">
        <v>235</v>
      </c>
      <c r="HV2" s="8" t="s">
        <v>236</v>
      </c>
      <c r="HW2" s="8" t="s">
        <v>237</v>
      </c>
      <c r="HX2" s="8" t="s">
        <v>238</v>
      </c>
      <c r="HY2" s="8" t="s">
        <v>239</v>
      </c>
      <c r="HZ2" s="8" t="s">
        <v>240</v>
      </c>
      <c r="IA2" s="8" t="s">
        <v>241</v>
      </c>
      <c r="IB2" s="8" t="s">
        <v>242</v>
      </c>
      <c r="IC2" s="8" t="s">
        <v>243</v>
      </c>
      <c r="ID2" s="8" t="s">
        <v>244</v>
      </c>
      <c r="IE2" s="8" t="s">
        <v>245</v>
      </c>
      <c r="IF2" s="8" t="s">
        <v>246</v>
      </c>
      <c r="IG2" s="8" t="s">
        <v>247</v>
      </c>
      <c r="IH2" s="8" t="s">
        <v>248</v>
      </c>
      <c r="II2" s="8" t="s">
        <v>249</v>
      </c>
      <c r="IJ2" s="8" t="s">
        <v>250</v>
      </c>
      <c r="IK2" s="8" t="s">
        <v>251</v>
      </c>
      <c r="IL2" s="8" t="s">
        <v>252</v>
      </c>
      <c r="IM2" s="8" t="s">
        <v>253</v>
      </c>
      <c r="IN2" s="8" t="s">
        <v>254</v>
      </c>
      <c r="IO2" s="8" t="s">
        <v>255</v>
      </c>
      <c r="IP2" s="8" t="s">
        <v>256</v>
      </c>
      <c r="IQ2" s="8" t="s">
        <v>257</v>
      </c>
      <c r="IR2" s="8" t="s">
        <v>258</v>
      </c>
      <c r="IS2" s="8" t="s">
        <v>259</v>
      </c>
      <c r="IT2" s="8" t="s">
        <v>260</v>
      </c>
      <c r="IU2" s="8" t="s">
        <v>261</v>
      </c>
      <c r="IV2" s="8" t="s">
        <v>262</v>
      </c>
      <c r="IW2" s="8" t="s">
        <v>263</v>
      </c>
      <c r="IX2" s="8" t="s">
        <v>264</v>
      </c>
      <c r="IY2" s="8" t="s">
        <v>265</v>
      </c>
      <c r="IZ2" s="8" t="s">
        <v>266</v>
      </c>
      <c r="JA2" s="8" t="s">
        <v>267</v>
      </c>
      <c r="JB2" s="8" t="s">
        <v>268</v>
      </c>
      <c r="JC2" s="8" t="s">
        <v>269</v>
      </c>
      <c r="JD2" s="8" t="s">
        <v>270</v>
      </c>
      <c r="JE2" s="8" t="s">
        <v>271</v>
      </c>
      <c r="JF2" s="8" t="s">
        <v>272</v>
      </c>
      <c r="JG2" s="8" t="s">
        <v>273</v>
      </c>
      <c r="JH2" s="8" t="s">
        <v>274</v>
      </c>
      <c r="JI2" s="8" t="s">
        <v>275</v>
      </c>
      <c r="JJ2" s="8" t="s">
        <v>276</v>
      </c>
      <c r="JK2" s="8" t="s">
        <v>277</v>
      </c>
      <c r="JL2" s="8" t="s">
        <v>278</v>
      </c>
      <c r="JM2" s="8" t="s">
        <v>279</v>
      </c>
      <c r="JN2" s="8" t="s">
        <v>280</v>
      </c>
      <c r="JO2" s="8" t="s">
        <v>281</v>
      </c>
      <c r="JP2" s="8" t="s">
        <v>282</v>
      </c>
      <c r="JQ2" s="8" t="s">
        <v>283</v>
      </c>
      <c r="JR2" s="8" t="s">
        <v>284</v>
      </c>
      <c r="JS2" s="8" t="s">
        <v>285</v>
      </c>
      <c r="JT2" s="8" t="s">
        <v>286</v>
      </c>
      <c r="JU2" s="8" t="s">
        <v>287</v>
      </c>
      <c r="JV2" s="8" t="s">
        <v>288</v>
      </c>
      <c r="JW2" s="8" t="s">
        <v>289</v>
      </c>
      <c r="JX2" s="8" t="s">
        <v>290</v>
      </c>
      <c r="JY2" s="8" t="s">
        <v>291</v>
      </c>
      <c r="JZ2" s="8" t="s">
        <v>292</v>
      </c>
      <c r="KA2" s="8" t="s">
        <v>293</v>
      </c>
      <c r="KB2" s="8" t="s">
        <v>294</v>
      </c>
      <c r="KC2" s="8" t="s">
        <v>295</v>
      </c>
      <c r="KD2" s="8" t="s">
        <v>296</v>
      </c>
      <c r="KE2" s="8" t="s">
        <v>297</v>
      </c>
      <c r="KF2" s="8" t="s">
        <v>298</v>
      </c>
      <c r="KG2" s="8" t="s">
        <v>299</v>
      </c>
      <c r="KH2" s="8" t="s">
        <v>300</v>
      </c>
      <c r="KI2" s="8" t="s">
        <v>301</v>
      </c>
      <c r="KJ2" s="8" t="s">
        <v>302</v>
      </c>
      <c r="KK2" s="8" t="s">
        <v>303</v>
      </c>
      <c r="KL2" s="8" t="s">
        <v>304</v>
      </c>
      <c r="KM2" s="8" t="s">
        <v>305</v>
      </c>
      <c r="KN2" s="8" t="s">
        <v>306</v>
      </c>
      <c r="KO2" s="8" t="s">
        <v>307</v>
      </c>
      <c r="KP2" s="8" t="s">
        <v>308</v>
      </c>
      <c r="KQ2" s="8" t="s">
        <v>309</v>
      </c>
      <c r="KR2" s="8" t="s">
        <v>310</v>
      </c>
      <c r="KS2" s="8" t="s">
        <v>311</v>
      </c>
      <c r="KT2" s="8" t="s">
        <v>312</v>
      </c>
      <c r="KU2" s="8" t="s">
        <v>313</v>
      </c>
      <c r="KV2" s="8" t="s">
        <v>314</v>
      </c>
      <c r="KW2" s="8" t="s">
        <v>315</v>
      </c>
      <c r="KX2" s="8" t="s">
        <v>316</v>
      </c>
      <c r="KY2" s="8" t="s">
        <v>317</v>
      </c>
      <c r="KZ2" s="8" t="s">
        <v>318</v>
      </c>
      <c r="LA2" s="8" t="s">
        <v>319</v>
      </c>
      <c r="LB2" s="8" t="s">
        <v>320</v>
      </c>
      <c r="LC2" s="8" t="s">
        <v>321</v>
      </c>
      <c r="LD2" s="8" t="s">
        <v>322</v>
      </c>
      <c r="LE2" s="8" t="s">
        <v>323</v>
      </c>
      <c r="LF2" s="8" t="s">
        <v>324</v>
      </c>
      <c r="LG2" s="8" t="s">
        <v>325</v>
      </c>
      <c r="LH2" s="8" t="s">
        <v>326</v>
      </c>
      <c r="LI2" s="8" t="s">
        <v>327</v>
      </c>
      <c r="LJ2" s="8" t="s">
        <v>328</v>
      </c>
      <c r="LK2" s="8" t="s">
        <v>329</v>
      </c>
      <c r="LL2" s="8" t="s">
        <v>330</v>
      </c>
      <c r="LM2" s="8" t="s">
        <v>331</v>
      </c>
      <c r="LN2" s="8" t="s">
        <v>332</v>
      </c>
      <c r="LO2" s="8" t="s">
        <v>333</v>
      </c>
      <c r="LP2" s="8" t="s">
        <v>334</v>
      </c>
      <c r="LQ2" s="8" t="s">
        <v>335</v>
      </c>
      <c r="LR2" s="8" t="s">
        <v>336</v>
      </c>
      <c r="LS2" s="8" t="s">
        <v>337</v>
      </c>
      <c r="LT2" s="8" t="s">
        <v>338</v>
      </c>
      <c r="LU2" s="8" t="s">
        <v>339</v>
      </c>
      <c r="LV2" s="8" t="s">
        <v>340</v>
      </c>
      <c r="LW2" s="8" t="s">
        <v>341</v>
      </c>
      <c r="LX2" s="8" t="s">
        <v>342</v>
      </c>
      <c r="LY2" s="8" t="s">
        <v>343</v>
      </c>
      <c r="LZ2" s="8" t="s">
        <v>344</v>
      </c>
      <c r="MA2" s="8" t="s">
        <v>345</v>
      </c>
      <c r="MB2" s="8" t="s">
        <v>346</v>
      </c>
      <c r="MC2" s="8" t="s">
        <v>347</v>
      </c>
      <c r="MD2" s="8" t="s">
        <v>348</v>
      </c>
      <c r="ME2" s="8" t="s">
        <v>349</v>
      </c>
      <c r="MF2" s="8" t="s">
        <v>350</v>
      </c>
      <c r="MG2" s="8" t="s">
        <v>351</v>
      </c>
      <c r="MH2" s="8" t="s">
        <v>352</v>
      </c>
      <c r="MI2" s="8" t="s">
        <v>353</v>
      </c>
      <c r="MJ2" s="8" t="s">
        <v>354</v>
      </c>
      <c r="MK2" s="8" t="s">
        <v>355</v>
      </c>
      <c r="ML2" s="8" t="s">
        <v>356</v>
      </c>
      <c r="MM2" s="8" t="s">
        <v>357</v>
      </c>
      <c r="MN2" s="8" t="s">
        <v>358</v>
      </c>
      <c r="MO2" s="8" t="s">
        <v>359</v>
      </c>
      <c r="MP2" s="8" t="s">
        <v>360</v>
      </c>
      <c r="MQ2" s="8" t="s">
        <v>361</v>
      </c>
      <c r="MR2" s="8" t="s">
        <v>362</v>
      </c>
      <c r="MS2" s="8" t="s">
        <v>363</v>
      </c>
      <c r="MT2" s="8" t="s">
        <v>364</v>
      </c>
      <c r="MU2" s="8" t="s">
        <v>365</v>
      </c>
      <c r="MV2" s="8" t="s">
        <v>366</v>
      </c>
      <c r="MW2" s="8" t="s">
        <v>367</v>
      </c>
      <c r="MX2" s="8" t="s">
        <v>368</v>
      </c>
      <c r="MY2" s="8" t="s">
        <v>369</v>
      </c>
      <c r="MZ2" s="8" t="s">
        <v>370</v>
      </c>
      <c r="NA2" s="8" t="s">
        <v>371</v>
      </c>
      <c r="NB2" s="8" t="s">
        <v>372</v>
      </c>
      <c r="NC2" s="8" t="s">
        <v>373</v>
      </c>
      <c r="ND2" s="8" t="s">
        <v>374</v>
      </c>
      <c r="NE2" s="8" t="s">
        <v>375</v>
      </c>
      <c r="NF2" s="8" t="s">
        <v>376</v>
      </c>
      <c r="NG2" s="8" t="s">
        <v>377</v>
      </c>
      <c r="NH2" s="8" t="s">
        <v>378</v>
      </c>
      <c r="NI2" s="8" t="s">
        <v>379</v>
      </c>
      <c r="NJ2" s="8" t="s">
        <v>380</v>
      </c>
      <c r="NK2" s="8" t="s">
        <v>381</v>
      </c>
      <c r="NL2" s="8" t="s">
        <v>382</v>
      </c>
      <c r="NM2" s="8" t="s">
        <v>383</v>
      </c>
      <c r="NN2" s="8" t="s">
        <v>384</v>
      </c>
      <c r="NO2" s="8" t="s">
        <v>385</v>
      </c>
      <c r="NP2" s="8" t="s">
        <v>386</v>
      </c>
      <c r="NQ2" s="8" t="s">
        <v>387</v>
      </c>
      <c r="NR2" s="8" t="s">
        <v>388</v>
      </c>
      <c r="NS2" s="8" t="s">
        <v>389</v>
      </c>
      <c r="NT2" s="8" t="s">
        <v>390</v>
      </c>
      <c r="NU2" s="8" t="s">
        <v>391</v>
      </c>
      <c r="NV2" s="8" t="s">
        <v>392</v>
      </c>
      <c r="NW2" s="8" t="s">
        <v>393</v>
      </c>
      <c r="NX2" s="8" t="s">
        <v>394</v>
      </c>
      <c r="NY2" s="8" t="s">
        <v>395</v>
      </c>
      <c r="NZ2" s="8" t="s">
        <v>396</v>
      </c>
      <c r="OA2" s="8" t="s">
        <v>397</v>
      </c>
      <c r="OB2" s="8" t="s">
        <v>398</v>
      </c>
      <c r="OC2" s="8" t="s">
        <v>399</v>
      </c>
      <c r="OD2" s="8" t="s">
        <v>400</v>
      </c>
      <c r="OE2" s="8" t="s">
        <v>401</v>
      </c>
      <c r="OF2" s="8" t="s">
        <v>402</v>
      </c>
      <c r="OG2" s="8" t="s">
        <v>403</v>
      </c>
      <c r="OH2" s="8" t="s">
        <v>404</v>
      </c>
      <c r="OI2" s="8" t="s">
        <v>405</v>
      </c>
      <c r="OJ2" s="8" t="s">
        <v>406</v>
      </c>
      <c r="OK2" s="8" t="s">
        <v>407</v>
      </c>
      <c r="OL2" s="8" t="s">
        <v>408</v>
      </c>
      <c r="OM2" s="8" t="s">
        <v>409</v>
      </c>
      <c r="ON2" s="8" t="s">
        <v>410</v>
      </c>
      <c r="OO2" s="8" t="s">
        <v>411</v>
      </c>
      <c r="OP2" s="8" t="s">
        <v>412</v>
      </c>
      <c r="OQ2" s="8" t="s">
        <v>413</v>
      </c>
      <c r="OR2" s="8" t="s">
        <v>414</v>
      </c>
      <c r="OS2" s="8" t="s">
        <v>415</v>
      </c>
      <c r="OT2" s="8" t="s">
        <v>416</v>
      </c>
      <c r="OU2" s="8" t="s">
        <v>417</v>
      </c>
      <c r="OV2" s="8" t="s">
        <v>418</v>
      </c>
      <c r="OW2" s="8" t="s">
        <v>419</v>
      </c>
      <c r="OX2" s="8" t="s">
        <v>420</v>
      </c>
      <c r="OY2" s="8" t="s">
        <v>421</v>
      </c>
      <c r="OZ2" s="8" t="s">
        <v>422</v>
      </c>
      <c r="PA2" s="8" t="s">
        <v>423</v>
      </c>
      <c r="PB2" s="8" t="s">
        <v>424</v>
      </c>
      <c r="PC2" s="8" t="s">
        <v>425</v>
      </c>
      <c r="PD2" s="8" t="s">
        <v>426</v>
      </c>
      <c r="PE2" s="8" t="s">
        <v>427</v>
      </c>
      <c r="PF2" s="8" t="s">
        <v>428</v>
      </c>
      <c r="PG2" s="8" t="s">
        <v>429</v>
      </c>
      <c r="PH2" s="8" t="s">
        <v>430</v>
      </c>
      <c r="PI2" s="8" t="s">
        <v>431</v>
      </c>
      <c r="PJ2" s="8" t="s">
        <v>432</v>
      </c>
      <c r="PK2" s="8" t="s">
        <v>433</v>
      </c>
      <c r="PL2" s="8" t="s">
        <v>434</v>
      </c>
      <c r="PM2" s="8" t="s">
        <v>435</v>
      </c>
      <c r="PN2" s="8" t="s">
        <v>436</v>
      </c>
      <c r="PO2" s="8" t="s">
        <v>437</v>
      </c>
      <c r="PP2" s="8" t="s">
        <v>438</v>
      </c>
      <c r="PQ2" s="8" t="s">
        <v>439</v>
      </c>
      <c r="PR2" s="8" t="s">
        <v>440</v>
      </c>
      <c r="PS2" s="8" t="s">
        <v>441</v>
      </c>
      <c r="PT2" s="8" t="s">
        <v>442</v>
      </c>
      <c r="PU2" s="8" t="s">
        <v>443</v>
      </c>
      <c r="PV2" s="8" t="s">
        <v>444</v>
      </c>
      <c r="PW2" s="8" t="s">
        <v>445</v>
      </c>
      <c r="PX2" s="8" t="s">
        <v>446</v>
      </c>
      <c r="PY2" s="8" t="s">
        <v>447</v>
      </c>
      <c r="PZ2" s="8" t="s">
        <v>448</v>
      </c>
      <c r="QA2" s="8" t="s">
        <v>449</v>
      </c>
      <c r="QB2" s="8" t="s">
        <v>450</v>
      </c>
      <c r="QC2" s="8" t="s">
        <v>451</v>
      </c>
      <c r="QD2" s="8" t="s">
        <v>452</v>
      </c>
      <c r="QE2" s="8" t="s">
        <v>453</v>
      </c>
      <c r="QF2" s="8" t="s">
        <v>454</v>
      </c>
      <c r="QG2" s="8" t="s">
        <v>455</v>
      </c>
      <c r="QH2" s="8" t="s">
        <v>456</v>
      </c>
      <c r="QI2" s="8" t="s">
        <v>457</v>
      </c>
      <c r="QJ2" s="8" t="s">
        <v>458</v>
      </c>
      <c r="QK2" s="8" t="s">
        <v>459</v>
      </c>
      <c r="QL2" s="8" t="s">
        <v>460</v>
      </c>
      <c r="QM2" s="8" t="s">
        <v>461</v>
      </c>
      <c r="QN2" s="8" t="s">
        <v>462</v>
      </c>
      <c r="QO2" s="8" t="s">
        <v>463</v>
      </c>
      <c r="QP2" s="8" t="s">
        <v>464</v>
      </c>
      <c r="QQ2" s="8" t="s">
        <v>465</v>
      </c>
      <c r="QR2" s="8" t="s">
        <v>466</v>
      </c>
      <c r="QS2" s="8" t="s">
        <v>467</v>
      </c>
      <c r="QT2" s="8" t="s">
        <v>468</v>
      </c>
      <c r="QU2" s="8" t="s">
        <v>469</v>
      </c>
      <c r="QV2" s="8" t="s">
        <v>470</v>
      </c>
      <c r="QW2" s="8" t="s">
        <v>471</v>
      </c>
      <c r="QX2" s="8" t="s">
        <v>472</v>
      </c>
      <c r="QY2" s="8" t="s">
        <v>473</v>
      </c>
      <c r="QZ2" s="8" t="s">
        <v>474</v>
      </c>
      <c r="RA2" s="8" t="s">
        <v>475</v>
      </c>
      <c r="RB2" s="8" t="s">
        <v>476</v>
      </c>
      <c r="RC2" s="8" t="s">
        <v>477</v>
      </c>
      <c r="RD2" s="8" t="s">
        <v>478</v>
      </c>
      <c r="RE2" s="8" t="s">
        <v>479</v>
      </c>
      <c r="RF2" s="8" t="s">
        <v>480</v>
      </c>
      <c r="RG2" s="8" t="s">
        <v>481</v>
      </c>
      <c r="RH2" s="8" t="s">
        <v>482</v>
      </c>
      <c r="RI2" s="8" t="s">
        <v>483</v>
      </c>
      <c r="RJ2" s="8" t="s">
        <v>484</v>
      </c>
      <c r="RK2" s="8" t="s">
        <v>485</v>
      </c>
      <c r="RL2" s="8" t="s">
        <v>486</v>
      </c>
      <c r="RM2" s="8" t="s">
        <v>487</v>
      </c>
      <c r="RN2" s="8" t="s">
        <v>488</v>
      </c>
      <c r="RO2" s="8" t="s">
        <v>489</v>
      </c>
      <c r="RP2" s="8" t="s">
        <v>490</v>
      </c>
      <c r="RQ2" s="8" t="s">
        <v>491</v>
      </c>
      <c r="RR2" s="8" t="s">
        <v>492</v>
      </c>
      <c r="RS2" s="8" t="s">
        <v>493</v>
      </c>
      <c r="RT2" s="8" t="s">
        <v>494</v>
      </c>
      <c r="RU2" s="8" t="s">
        <v>495</v>
      </c>
      <c r="RV2" s="8" t="s">
        <v>496</v>
      </c>
      <c r="RW2" s="8" t="s">
        <v>497</v>
      </c>
      <c r="RX2" s="8" t="s">
        <v>498</v>
      </c>
      <c r="RY2" s="8" t="s">
        <v>499</v>
      </c>
      <c r="RZ2" s="8" t="s">
        <v>500</v>
      </c>
      <c r="SA2" s="8" t="s">
        <v>501</v>
      </c>
      <c r="SB2" s="8" t="s">
        <v>502</v>
      </c>
      <c r="SC2" s="8" t="s">
        <v>503</v>
      </c>
      <c r="SD2" s="8" t="s">
        <v>504</v>
      </c>
      <c r="SE2" s="8" t="s">
        <v>505</v>
      </c>
      <c r="SF2" s="8" t="s">
        <v>506</v>
      </c>
      <c r="SG2" s="8" t="s">
        <v>507</v>
      </c>
      <c r="SH2" s="8" t="s">
        <v>508</v>
      </c>
      <c r="SI2" s="8" t="s">
        <v>509</v>
      </c>
      <c r="SJ2" s="8" t="s">
        <v>510</v>
      </c>
      <c r="SK2" s="8" t="s">
        <v>511</v>
      </c>
      <c r="SL2" s="8" t="s">
        <v>512</v>
      </c>
      <c r="SM2" s="8" t="s">
        <v>513</v>
      </c>
      <c r="SN2" s="8" t="s">
        <v>514</v>
      </c>
      <c r="SO2" s="8" t="s">
        <v>515</v>
      </c>
      <c r="SP2" s="8" t="s">
        <v>516</v>
      </c>
      <c r="SQ2" s="8" t="s">
        <v>517</v>
      </c>
      <c r="SR2" s="8" t="s">
        <v>518</v>
      </c>
      <c r="SS2" s="8" t="s">
        <v>519</v>
      </c>
      <c r="ST2" s="8" t="s">
        <v>520</v>
      </c>
      <c r="SU2" s="8" t="s">
        <v>521</v>
      </c>
      <c r="SV2" s="8" t="s">
        <v>522</v>
      </c>
      <c r="SW2" s="8" t="s">
        <v>523</v>
      </c>
      <c r="SX2" s="8" t="s">
        <v>524</v>
      </c>
      <c r="SY2" s="8" t="s">
        <v>525</v>
      </c>
      <c r="SZ2" s="8" t="s">
        <v>526</v>
      </c>
      <c r="TA2" s="8" t="s">
        <v>527</v>
      </c>
      <c r="TB2" s="8" t="s">
        <v>528</v>
      </c>
      <c r="TC2" s="8" t="s">
        <v>529</v>
      </c>
      <c r="TD2" s="8" t="s">
        <v>530</v>
      </c>
      <c r="TE2" s="8" t="s">
        <v>531</v>
      </c>
      <c r="TF2" s="8" t="s">
        <v>532</v>
      </c>
      <c r="TG2" s="8" t="s">
        <v>533</v>
      </c>
      <c r="TH2" s="8" t="s">
        <v>534</v>
      </c>
      <c r="TI2" s="8" t="s">
        <v>535</v>
      </c>
      <c r="TJ2" s="8" t="s">
        <v>536</v>
      </c>
      <c r="TK2" s="8" t="s">
        <v>537</v>
      </c>
      <c r="TL2" s="8" t="s">
        <v>538</v>
      </c>
      <c r="TM2" s="8" t="s">
        <v>539</v>
      </c>
      <c r="TN2" s="8" t="s">
        <v>540</v>
      </c>
      <c r="TO2" s="8" t="s">
        <v>541</v>
      </c>
      <c r="TP2" s="8" t="s">
        <v>542</v>
      </c>
      <c r="TQ2" s="8" t="s">
        <v>543</v>
      </c>
      <c r="TR2" s="8" t="s">
        <v>544</v>
      </c>
      <c r="TS2" s="8" t="s">
        <v>545</v>
      </c>
      <c r="TT2" s="8" t="s">
        <v>546</v>
      </c>
      <c r="TU2" s="8" t="s">
        <v>547</v>
      </c>
      <c r="TV2" s="8" t="s">
        <v>548</v>
      </c>
      <c r="TW2" s="8" t="s">
        <v>549</v>
      </c>
      <c r="TX2" s="8" t="s">
        <v>550</v>
      </c>
      <c r="TY2" s="8" t="s">
        <v>551</v>
      </c>
      <c r="TZ2" s="8" t="s">
        <v>552</v>
      </c>
      <c r="UA2" s="8" t="s">
        <v>553</v>
      </c>
      <c r="UB2" s="8" t="s">
        <v>554</v>
      </c>
      <c r="UC2" s="8" t="s">
        <v>555</v>
      </c>
      <c r="UD2" s="8" t="s">
        <v>556</v>
      </c>
      <c r="UE2" s="8" t="s">
        <v>557</v>
      </c>
      <c r="UF2" s="8" t="s">
        <v>558</v>
      </c>
      <c r="UG2" s="8" t="s">
        <v>559</v>
      </c>
      <c r="UH2" s="8" t="s">
        <v>560</v>
      </c>
      <c r="UI2" s="8" t="s">
        <v>561</v>
      </c>
      <c r="UJ2" s="8" t="s">
        <v>562</v>
      </c>
      <c r="UK2" s="8" t="s">
        <v>563</v>
      </c>
      <c r="UL2" s="8" t="s">
        <v>564</v>
      </c>
      <c r="UM2" s="8" t="s">
        <v>565</v>
      </c>
      <c r="UN2" s="8" t="s">
        <v>566</v>
      </c>
      <c r="UO2" s="8" t="s">
        <v>567</v>
      </c>
      <c r="UP2" s="8" t="s">
        <v>568</v>
      </c>
      <c r="UQ2" s="8" t="s">
        <v>569</v>
      </c>
      <c r="UR2" s="8" t="s">
        <v>570</v>
      </c>
      <c r="US2" s="8" t="s">
        <v>571</v>
      </c>
      <c r="UT2" s="8" t="s">
        <v>572</v>
      </c>
      <c r="UU2" s="8" t="s">
        <v>573</v>
      </c>
      <c r="UV2" s="8" t="s">
        <v>574</v>
      </c>
      <c r="UW2" s="8" t="s">
        <v>575</v>
      </c>
      <c r="UX2" s="8" t="s">
        <v>576</v>
      </c>
      <c r="UY2" s="8" t="s">
        <v>577</v>
      </c>
      <c r="UZ2" s="8" t="s">
        <v>578</v>
      </c>
      <c r="VA2" s="8" t="s">
        <v>579</v>
      </c>
      <c r="VB2" s="8" t="s">
        <v>580</v>
      </c>
      <c r="VC2" s="8" t="s">
        <v>581</v>
      </c>
      <c r="VD2" s="8" t="s">
        <v>582</v>
      </c>
      <c r="VE2" s="8" t="s">
        <v>583</v>
      </c>
      <c r="VF2" s="8" t="s">
        <v>584</v>
      </c>
      <c r="VG2" s="8" t="s">
        <v>585</v>
      </c>
      <c r="VH2" s="8" t="s">
        <v>586</v>
      </c>
      <c r="VI2" s="8" t="s">
        <v>587</v>
      </c>
      <c r="VJ2" s="8" t="s">
        <v>588</v>
      </c>
      <c r="VK2" s="8" t="s">
        <v>589</v>
      </c>
      <c r="VL2" s="8" t="s">
        <v>590</v>
      </c>
      <c r="VM2" s="8" t="s">
        <v>591</v>
      </c>
      <c r="VN2" s="8" t="s">
        <v>592</v>
      </c>
      <c r="VO2" s="8" t="s">
        <v>593</v>
      </c>
      <c r="VP2" s="8" t="s">
        <v>594</v>
      </c>
      <c r="VQ2" s="8" t="s">
        <v>595</v>
      </c>
      <c r="VR2" s="8" t="s">
        <v>596</v>
      </c>
      <c r="VS2" s="8" t="s">
        <v>597</v>
      </c>
      <c r="VT2" s="8" t="s">
        <v>598</v>
      </c>
      <c r="VU2" s="8" t="s">
        <v>599</v>
      </c>
      <c r="VV2" s="8" t="s">
        <v>600</v>
      </c>
      <c r="VW2" s="8" t="s">
        <v>601</v>
      </c>
      <c r="VX2" s="8" t="s">
        <v>602</v>
      </c>
      <c r="VY2" s="8" t="s">
        <v>603</v>
      </c>
      <c r="VZ2" s="8" t="s">
        <v>604</v>
      </c>
      <c r="WA2" s="8" t="s">
        <v>605</v>
      </c>
      <c r="WB2" s="8" t="s">
        <v>606</v>
      </c>
      <c r="WC2" s="8" t="s">
        <v>607</v>
      </c>
      <c r="WD2" s="8" t="s">
        <v>608</v>
      </c>
      <c r="WE2" s="8" t="s">
        <v>609</v>
      </c>
      <c r="WF2" s="8" t="s">
        <v>610</v>
      </c>
      <c r="WG2" s="8" t="s">
        <v>611</v>
      </c>
      <c r="WH2" s="8" t="s">
        <v>612</v>
      </c>
      <c r="WI2" s="8" t="s">
        <v>613</v>
      </c>
      <c r="WJ2" s="8" t="s">
        <v>614</v>
      </c>
      <c r="WK2" s="8" t="s">
        <v>615</v>
      </c>
      <c r="WL2" s="8" t="s">
        <v>616</v>
      </c>
      <c r="WM2" s="8" t="s">
        <v>617</v>
      </c>
      <c r="WN2" s="8" t="s">
        <v>618</v>
      </c>
      <c r="WO2" s="8" t="s">
        <v>619</v>
      </c>
      <c r="WP2" s="8" t="s">
        <v>620</v>
      </c>
      <c r="WQ2" s="8" t="s">
        <v>621</v>
      </c>
      <c r="WR2" s="8" t="s">
        <v>622</v>
      </c>
      <c r="WS2" s="8" t="s">
        <v>623</v>
      </c>
      <c r="WT2" s="8" t="s">
        <v>624</v>
      </c>
      <c r="WU2" s="8" t="s">
        <v>625</v>
      </c>
      <c r="WV2" s="8" t="s">
        <v>626</v>
      </c>
      <c r="WW2" s="8" t="s">
        <v>627</v>
      </c>
      <c r="WX2" s="8" t="s">
        <v>628</v>
      </c>
      <c r="WY2" s="8" t="s">
        <v>629</v>
      </c>
      <c r="WZ2" s="8" t="s">
        <v>630</v>
      </c>
      <c r="XA2" s="8" t="s">
        <v>631</v>
      </c>
      <c r="XB2" s="8" t="s">
        <v>632</v>
      </c>
      <c r="XC2" s="8" t="s">
        <v>633</v>
      </c>
      <c r="XD2" s="8" t="s">
        <v>634</v>
      </c>
      <c r="XE2" s="8" t="s">
        <v>635</v>
      </c>
      <c r="XF2" s="8" t="s">
        <v>636</v>
      </c>
      <c r="XG2" s="8" t="s">
        <v>637</v>
      </c>
      <c r="XH2" s="8" t="s">
        <v>638</v>
      </c>
      <c r="XI2" s="8" t="s">
        <v>639</v>
      </c>
      <c r="XJ2" s="8" t="s">
        <v>640</v>
      </c>
      <c r="XK2" s="8" t="s">
        <v>641</v>
      </c>
      <c r="XL2" s="8" t="s">
        <v>642</v>
      </c>
      <c r="XM2" s="8" t="s">
        <v>643</v>
      </c>
      <c r="XN2" s="8" t="s">
        <v>644</v>
      </c>
      <c r="XO2" s="8" t="s">
        <v>645</v>
      </c>
      <c r="XP2" s="8" t="s">
        <v>646</v>
      </c>
      <c r="XQ2" s="8" t="s">
        <v>647</v>
      </c>
      <c r="XR2" s="8" t="s">
        <v>648</v>
      </c>
      <c r="XS2" s="8" t="s">
        <v>649</v>
      </c>
      <c r="XT2" s="8" t="s">
        <v>650</v>
      </c>
    </row>
    <row r="3" spans="1:644">
      <c r="A3" s="394"/>
      <c r="B3" s="9" t="s">
        <v>651</v>
      </c>
      <c r="C3" s="10">
        <v>1</v>
      </c>
      <c r="D3" s="10">
        <v>2</v>
      </c>
      <c r="E3" s="10">
        <v>3</v>
      </c>
      <c r="F3" s="10">
        <v>4</v>
      </c>
      <c r="G3" s="10">
        <v>5</v>
      </c>
      <c r="H3" s="10">
        <v>6</v>
      </c>
      <c r="I3" s="10">
        <v>7</v>
      </c>
      <c r="J3" s="10">
        <v>8</v>
      </c>
      <c r="K3" s="10">
        <v>9</v>
      </c>
      <c r="L3" s="10">
        <v>10</v>
      </c>
      <c r="M3" s="10">
        <v>11</v>
      </c>
      <c r="N3" s="10">
        <v>12</v>
      </c>
      <c r="O3" s="10">
        <v>13</v>
      </c>
      <c r="P3" s="10">
        <v>14</v>
      </c>
      <c r="Q3" s="10">
        <v>15</v>
      </c>
      <c r="R3" s="10">
        <v>16</v>
      </c>
      <c r="S3" s="10">
        <v>17</v>
      </c>
      <c r="T3" s="10">
        <v>18</v>
      </c>
      <c r="U3" s="10">
        <v>19</v>
      </c>
      <c r="V3" s="10">
        <v>20</v>
      </c>
      <c r="W3" s="10">
        <v>21</v>
      </c>
      <c r="X3" s="10">
        <v>22</v>
      </c>
      <c r="Y3" s="10">
        <v>23</v>
      </c>
      <c r="Z3" s="10">
        <v>24</v>
      </c>
      <c r="AA3" s="10">
        <v>25</v>
      </c>
      <c r="AB3" s="10">
        <v>26</v>
      </c>
      <c r="AC3" s="10">
        <v>27</v>
      </c>
      <c r="AD3" s="10">
        <v>28</v>
      </c>
      <c r="AE3" s="10">
        <v>29</v>
      </c>
      <c r="AF3" s="10">
        <v>30</v>
      </c>
      <c r="AG3" s="10">
        <v>31</v>
      </c>
      <c r="AH3" s="10">
        <v>32</v>
      </c>
      <c r="AI3" s="10">
        <v>33</v>
      </c>
      <c r="AJ3" s="10">
        <v>34</v>
      </c>
      <c r="AK3" s="10">
        <v>35</v>
      </c>
      <c r="AL3" s="10">
        <v>36</v>
      </c>
      <c r="AM3" s="10">
        <v>37</v>
      </c>
      <c r="AN3" s="10">
        <v>38</v>
      </c>
      <c r="AO3" s="10">
        <v>39</v>
      </c>
      <c r="AP3" s="10">
        <v>40</v>
      </c>
      <c r="AQ3" s="10">
        <v>41</v>
      </c>
      <c r="AR3" s="10">
        <v>42</v>
      </c>
      <c r="AS3" s="10">
        <v>43</v>
      </c>
      <c r="AT3" s="10">
        <v>44</v>
      </c>
      <c r="AU3" s="10">
        <v>45</v>
      </c>
      <c r="AV3" s="10">
        <v>46</v>
      </c>
      <c r="AW3" s="10">
        <v>47</v>
      </c>
      <c r="AX3" s="10">
        <v>48</v>
      </c>
      <c r="AY3" s="10">
        <v>49</v>
      </c>
      <c r="AZ3" s="10">
        <v>50</v>
      </c>
      <c r="BA3" s="10">
        <v>51</v>
      </c>
      <c r="BB3" s="10">
        <v>52</v>
      </c>
      <c r="BC3" s="10">
        <v>53</v>
      </c>
      <c r="BD3" s="10">
        <v>54</v>
      </c>
      <c r="BE3" s="10">
        <v>55</v>
      </c>
      <c r="BF3" s="10">
        <v>56</v>
      </c>
      <c r="BG3" s="10">
        <v>57</v>
      </c>
      <c r="BH3" s="10">
        <v>58</v>
      </c>
      <c r="BI3" s="10">
        <v>59</v>
      </c>
      <c r="BJ3" s="10">
        <v>60</v>
      </c>
      <c r="BK3" s="10">
        <v>61</v>
      </c>
      <c r="BL3" s="10">
        <v>62</v>
      </c>
      <c r="BM3" s="10">
        <v>63</v>
      </c>
      <c r="BN3" s="10">
        <v>64</v>
      </c>
      <c r="BO3" s="10">
        <v>65</v>
      </c>
      <c r="BP3" s="10">
        <v>66</v>
      </c>
      <c r="BQ3" s="10">
        <v>67</v>
      </c>
      <c r="BR3" s="10">
        <v>68</v>
      </c>
      <c r="BS3" s="10">
        <v>69</v>
      </c>
      <c r="BT3" s="10">
        <v>70</v>
      </c>
      <c r="BU3" s="10">
        <v>71</v>
      </c>
      <c r="BV3" s="10">
        <v>72</v>
      </c>
      <c r="BW3" s="10">
        <v>73</v>
      </c>
      <c r="BX3" s="10">
        <v>74</v>
      </c>
      <c r="BY3" s="10">
        <v>75</v>
      </c>
      <c r="BZ3" s="10">
        <v>76</v>
      </c>
      <c r="CA3" s="10">
        <v>77</v>
      </c>
      <c r="CB3" s="10">
        <v>78</v>
      </c>
      <c r="CC3" s="10">
        <v>79</v>
      </c>
      <c r="CD3" s="10">
        <v>80</v>
      </c>
      <c r="CE3" s="10">
        <v>81</v>
      </c>
      <c r="CF3" s="10">
        <v>82</v>
      </c>
      <c r="CG3" s="10">
        <v>83</v>
      </c>
      <c r="CH3" s="10">
        <v>84</v>
      </c>
      <c r="CI3" s="10">
        <v>85</v>
      </c>
      <c r="CJ3" s="10">
        <v>86</v>
      </c>
      <c r="CK3" s="10">
        <v>87</v>
      </c>
      <c r="CL3" s="10">
        <v>88</v>
      </c>
      <c r="CM3" s="10">
        <v>89</v>
      </c>
      <c r="CN3" s="10">
        <v>90</v>
      </c>
      <c r="CO3" s="10">
        <v>91</v>
      </c>
      <c r="CP3" s="10">
        <v>92</v>
      </c>
      <c r="CQ3" s="10">
        <v>93</v>
      </c>
      <c r="CR3" s="10">
        <v>94</v>
      </c>
      <c r="CS3" s="10">
        <v>95</v>
      </c>
      <c r="CT3" s="10">
        <v>96</v>
      </c>
      <c r="CU3" s="10">
        <v>97</v>
      </c>
      <c r="CV3" s="10">
        <v>98</v>
      </c>
      <c r="CW3" s="10">
        <v>99</v>
      </c>
      <c r="CX3" s="10">
        <v>100</v>
      </c>
      <c r="CY3" s="10">
        <v>101</v>
      </c>
      <c r="CZ3" s="10">
        <v>102</v>
      </c>
      <c r="DA3" s="10">
        <v>103</v>
      </c>
      <c r="DB3" s="10">
        <v>104</v>
      </c>
      <c r="DC3" s="10">
        <v>105</v>
      </c>
      <c r="DD3" s="10">
        <v>106</v>
      </c>
      <c r="DE3" s="10">
        <v>107</v>
      </c>
      <c r="DF3" s="10">
        <v>108</v>
      </c>
      <c r="DG3" s="10">
        <v>109</v>
      </c>
      <c r="DH3" s="10">
        <v>110</v>
      </c>
      <c r="DI3" s="10">
        <v>111</v>
      </c>
      <c r="DJ3" s="10">
        <v>112</v>
      </c>
      <c r="DK3" s="10">
        <v>113</v>
      </c>
      <c r="DL3" s="10">
        <v>114</v>
      </c>
      <c r="DM3" s="10">
        <v>115</v>
      </c>
      <c r="DN3" s="10">
        <v>116</v>
      </c>
      <c r="DO3" s="10">
        <v>117</v>
      </c>
      <c r="DP3" s="10">
        <v>118</v>
      </c>
      <c r="DQ3" s="10">
        <v>119</v>
      </c>
      <c r="DR3" s="10">
        <v>120</v>
      </c>
      <c r="DS3" s="10">
        <v>121</v>
      </c>
      <c r="DT3" s="10">
        <v>122</v>
      </c>
      <c r="DU3" s="10">
        <v>123</v>
      </c>
      <c r="DV3" s="10">
        <v>124</v>
      </c>
      <c r="DW3" s="10">
        <v>125</v>
      </c>
      <c r="DX3" s="10">
        <v>126</v>
      </c>
      <c r="DY3" s="10">
        <v>127</v>
      </c>
      <c r="DZ3" s="10">
        <v>128</v>
      </c>
      <c r="EA3" s="10">
        <v>129</v>
      </c>
      <c r="EB3" s="10">
        <v>130</v>
      </c>
      <c r="EC3" s="10">
        <v>131</v>
      </c>
      <c r="ED3" s="10">
        <v>132</v>
      </c>
      <c r="EE3" s="10">
        <v>133</v>
      </c>
      <c r="EF3" s="10">
        <v>134</v>
      </c>
      <c r="EG3" s="10">
        <v>135</v>
      </c>
      <c r="EH3" s="10">
        <v>136</v>
      </c>
      <c r="EI3" s="10">
        <v>137</v>
      </c>
      <c r="EJ3" s="10">
        <v>138</v>
      </c>
      <c r="EK3" s="10">
        <v>139</v>
      </c>
      <c r="EL3" s="10">
        <v>140</v>
      </c>
      <c r="EM3" s="10">
        <v>141</v>
      </c>
      <c r="EN3" s="10">
        <v>142</v>
      </c>
      <c r="EO3" s="10">
        <v>143</v>
      </c>
      <c r="EP3" s="10">
        <v>144</v>
      </c>
      <c r="EQ3" s="10">
        <v>145</v>
      </c>
      <c r="ER3" s="10">
        <v>146</v>
      </c>
      <c r="ES3" s="10">
        <v>147</v>
      </c>
      <c r="ET3" s="10">
        <v>148</v>
      </c>
      <c r="EU3" s="10">
        <v>149</v>
      </c>
      <c r="EV3" s="10">
        <v>150</v>
      </c>
      <c r="EW3" s="10">
        <v>151</v>
      </c>
      <c r="EX3" s="10">
        <v>152</v>
      </c>
      <c r="EY3" s="10">
        <v>153</v>
      </c>
      <c r="EZ3" s="10">
        <v>154</v>
      </c>
      <c r="FA3" s="10">
        <v>155</v>
      </c>
      <c r="FB3" s="10">
        <v>156</v>
      </c>
      <c r="FC3" s="10">
        <v>157</v>
      </c>
      <c r="FD3" s="10">
        <v>158</v>
      </c>
      <c r="FE3" s="10">
        <v>159</v>
      </c>
      <c r="FF3" s="10">
        <v>160</v>
      </c>
      <c r="FG3" s="10">
        <v>161</v>
      </c>
      <c r="FH3" s="10">
        <v>162</v>
      </c>
      <c r="FI3" s="10">
        <v>163</v>
      </c>
      <c r="FJ3" s="10">
        <v>164</v>
      </c>
      <c r="FK3" s="10">
        <v>165</v>
      </c>
      <c r="FL3" s="10">
        <v>166</v>
      </c>
      <c r="FM3" s="10">
        <v>167</v>
      </c>
      <c r="FN3" s="10">
        <v>168</v>
      </c>
      <c r="FO3" s="10">
        <v>169</v>
      </c>
      <c r="FP3" s="10">
        <v>170</v>
      </c>
      <c r="FQ3" s="10">
        <v>171</v>
      </c>
      <c r="FR3" s="10">
        <v>172</v>
      </c>
      <c r="FS3" s="10">
        <v>173</v>
      </c>
      <c r="FT3" s="10">
        <v>174</v>
      </c>
      <c r="FU3" s="10">
        <v>175</v>
      </c>
      <c r="FV3" s="10">
        <v>176</v>
      </c>
      <c r="FW3" s="10">
        <v>177</v>
      </c>
      <c r="FX3" s="10">
        <v>178</v>
      </c>
      <c r="FY3" s="10">
        <v>179</v>
      </c>
      <c r="FZ3" s="10">
        <v>180</v>
      </c>
      <c r="GA3" s="10">
        <v>181</v>
      </c>
      <c r="GB3" s="10">
        <v>182</v>
      </c>
      <c r="GC3" s="10">
        <v>183</v>
      </c>
      <c r="GD3" s="10">
        <v>184</v>
      </c>
      <c r="GE3" s="10">
        <v>185</v>
      </c>
      <c r="GF3" s="10">
        <v>186</v>
      </c>
      <c r="GG3" s="10">
        <v>187</v>
      </c>
      <c r="GH3" s="10">
        <v>188</v>
      </c>
      <c r="GI3" s="10">
        <v>189</v>
      </c>
      <c r="GJ3" s="10">
        <v>190</v>
      </c>
      <c r="GK3" s="10">
        <v>191</v>
      </c>
      <c r="GL3" s="10">
        <v>192</v>
      </c>
      <c r="GM3" s="10">
        <v>193</v>
      </c>
      <c r="GN3" s="10">
        <v>194</v>
      </c>
      <c r="GO3" s="10">
        <v>195</v>
      </c>
      <c r="GP3" s="10">
        <v>196</v>
      </c>
      <c r="GQ3" s="10">
        <v>197</v>
      </c>
      <c r="GR3" s="10">
        <v>198</v>
      </c>
      <c r="GS3" s="10">
        <v>199</v>
      </c>
      <c r="GT3" s="10">
        <v>200</v>
      </c>
      <c r="GU3" s="10">
        <v>201</v>
      </c>
      <c r="GV3" s="10">
        <v>202</v>
      </c>
      <c r="GW3" s="10">
        <v>203</v>
      </c>
      <c r="GX3" s="10">
        <v>204</v>
      </c>
      <c r="GY3" s="10">
        <v>205</v>
      </c>
      <c r="GZ3" s="10">
        <v>206</v>
      </c>
      <c r="HA3" s="10">
        <v>207</v>
      </c>
      <c r="HB3" s="10">
        <v>208</v>
      </c>
      <c r="HC3" s="10">
        <v>209</v>
      </c>
      <c r="HD3" s="10">
        <v>210</v>
      </c>
      <c r="HE3" s="10">
        <v>211</v>
      </c>
      <c r="HF3" s="10">
        <v>212</v>
      </c>
      <c r="HG3" s="10">
        <v>213</v>
      </c>
      <c r="HH3" s="10">
        <v>214</v>
      </c>
      <c r="HI3" s="10">
        <v>215</v>
      </c>
      <c r="HJ3" s="10">
        <v>216</v>
      </c>
      <c r="HK3" s="10">
        <v>217</v>
      </c>
      <c r="HL3" s="10">
        <v>218</v>
      </c>
      <c r="HM3" s="10">
        <v>219</v>
      </c>
      <c r="HN3" s="10">
        <v>220</v>
      </c>
      <c r="HO3" s="10">
        <v>221</v>
      </c>
      <c r="HP3" s="10">
        <v>222</v>
      </c>
      <c r="HQ3" s="10">
        <v>223</v>
      </c>
      <c r="HR3" s="10">
        <v>224</v>
      </c>
      <c r="HS3" s="10">
        <v>225</v>
      </c>
      <c r="HT3" s="10">
        <v>226</v>
      </c>
      <c r="HU3" s="10">
        <v>227</v>
      </c>
      <c r="HV3" s="10">
        <v>228</v>
      </c>
      <c r="HW3" s="10">
        <v>229</v>
      </c>
      <c r="HX3" s="10">
        <v>230</v>
      </c>
      <c r="HY3" s="10">
        <v>231</v>
      </c>
      <c r="HZ3" s="10">
        <v>232</v>
      </c>
      <c r="IA3" s="10">
        <v>233</v>
      </c>
      <c r="IB3" s="10">
        <v>234</v>
      </c>
      <c r="IC3" s="10">
        <v>235</v>
      </c>
      <c r="ID3" s="10">
        <v>236</v>
      </c>
      <c r="IE3" s="10">
        <v>237</v>
      </c>
      <c r="IF3" s="10">
        <v>238</v>
      </c>
      <c r="IG3" s="10">
        <v>239</v>
      </c>
      <c r="IH3" s="10">
        <v>240</v>
      </c>
      <c r="II3" s="10">
        <v>241</v>
      </c>
      <c r="IJ3" s="10">
        <v>242</v>
      </c>
      <c r="IK3" s="10">
        <v>243</v>
      </c>
      <c r="IL3" s="10">
        <v>244</v>
      </c>
      <c r="IM3" s="10">
        <v>245</v>
      </c>
      <c r="IN3" s="10">
        <v>246</v>
      </c>
      <c r="IO3" s="10">
        <v>247</v>
      </c>
      <c r="IP3" s="10">
        <v>248</v>
      </c>
      <c r="IQ3" s="10">
        <v>249</v>
      </c>
      <c r="IR3" s="10">
        <v>250</v>
      </c>
      <c r="IS3" s="10">
        <v>251</v>
      </c>
      <c r="IT3" s="10">
        <v>252</v>
      </c>
      <c r="IU3" s="10">
        <v>253</v>
      </c>
      <c r="IV3" s="10">
        <v>254</v>
      </c>
      <c r="IW3" s="10">
        <v>255</v>
      </c>
      <c r="IX3" s="10">
        <v>256</v>
      </c>
      <c r="IY3" s="10">
        <v>257</v>
      </c>
      <c r="IZ3" s="10">
        <v>258</v>
      </c>
      <c r="JA3" s="10">
        <v>259</v>
      </c>
      <c r="JB3" s="10">
        <v>260</v>
      </c>
      <c r="JC3" s="10">
        <v>261</v>
      </c>
      <c r="JD3" s="10">
        <v>262</v>
      </c>
      <c r="JE3" s="10">
        <v>263</v>
      </c>
      <c r="JF3" s="10">
        <v>264</v>
      </c>
      <c r="JG3" s="10">
        <v>265</v>
      </c>
      <c r="JH3" s="10">
        <v>266</v>
      </c>
      <c r="JI3" s="10">
        <v>267</v>
      </c>
      <c r="JJ3" s="10">
        <v>268</v>
      </c>
      <c r="JK3" s="10">
        <v>269</v>
      </c>
      <c r="JL3" s="10">
        <v>270</v>
      </c>
      <c r="JM3" s="10">
        <v>271</v>
      </c>
      <c r="JN3" s="10">
        <v>272</v>
      </c>
      <c r="JO3" s="10">
        <v>273</v>
      </c>
      <c r="JP3" s="10">
        <v>274</v>
      </c>
      <c r="JQ3" s="10">
        <v>275</v>
      </c>
      <c r="JR3" s="10">
        <v>276</v>
      </c>
      <c r="JS3" s="10">
        <v>277</v>
      </c>
      <c r="JT3" s="10">
        <v>278</v>
      </c>
      <c r="JU3" s="10">
        <v>279</v>
      </c>
      <c r="JV3" s="10">
        <v>280</v>
      </c>
      <c r="JW3" s="10">
        <v>281</v>
      </c>
      <c r="JX3" s="10">
        <v>282</v>
      </c>
      <c r="JY3" s="10">
        <v>283</v>
      </c>
      <c r="JZ3" s="10">
        <v>284</v>
      </c>
      <c r="KA3" s="10">
        <v>285</v>
      </c>
      <c r="KB3" s="10">
        <v>286</v>
      </c>
      <c r="KC3" s="10">
        <v>287</v>
      </c>
      <c r="KD3" s="10">
        <v>288</v>
      </c>
      <c r="KE3" s="10">
        <v>289</v>
      </c>
      <c r="KF3" s="10">
        <v>290</v>
      </c>
      <c r="KG3" s="10">
        <v>291</v>
      </c>
      <c r="KH3" s="10">
        <v>292</v>
      </c>
      <c r="KI3" s="10">
        <v>293</v>
      </c>
      <c r="KJ3" s="10">
        <v>294</v>
      </c>
      <c r="KK3" s="10">
        <v>295</v>
      </c>
      <c r="KL3" s="10">
        <v>296</v>
      </c>
      <c r="KM3" s="10">
        <v>297</v>
      </c>
      <c r="KN3" s="10">
        <v>298</v>
      </c>
      <c r="KO3" s="10">
        <v>299</v>
      </c>
      <c r="KP3" s="10">
        <v>300</v>
      </c>
      <c r="KQ3" s="10">
        <v>301</v>
      </c>
      <c r="KR3" s="10">
        <v>302</v>
      </c>
      <c r="KS3" s="10">
        <v>303</v>
      </c>
      <c r="KT3" s="10">
        <v>304</v>
      </c>
      <c r="KU3" s="10">
        <v>305</v>
      </c>
      <c r="KV3" s="10">
        <v>306</v>
      </c>
      <c r="KW3" s="10">
        <v>307</v>
      </c>
      <c r="KX3" s="10">
        <v>308</v>
      </c>
      <c r="KY3" s="10">
        <v>309</v>
      </c>
      <c r="KZ3" s="10">
        <v>310</v>
      </c>
      <c r="LA3" s="10">
        <v>311</v>
      </c>
      <c r="LB3" s="10">
        <v>312</v>
      </c>
      <c r="LC3" s="10">
        <v>313</v>
      </c>
      <c r="LD3" s="10">
        <v>314</v>
      </c>
      <c r="LE3" s="10">
        <v>315</v>
      </c>
      <c r="LF3" s="10">
        <v>316</v>
      </c>
      <c r="LG3" s="10">
        <v>317</v>
      </c>
      <c r="LH3" s="10">
        <v>318</v>
      </c>
      <c r="LI3" s="10">
        <v>319</v>
      </c>
      <c r="LJ3" s="10">
        <v>320</v>
      </c>
      <c r="LK3" s="10">
        <v>321</v>
      </c>
      <c r="LL3" s="10">
        <v>322</v>
      </c>
      <c r="LM3" s="10">
        <v>323</v>
      </c>
      <c r="LN3" s="10">
        <v>324</v>
      </c>
      <c r="LO3" s="10">
        <v>325</v>
      </c>
      <c r="LP3" s="10">
        <v>326</v>
      </c>
      <c r="LQ3" s="10">
        <v>327</v>
      </c>
      <c r="LR3" s="10">
        <v>328</v>
      </c>
      <c r="LS3" s="10">
        <v>329</v>
      </c>
      <c r="LT3" s="10">
        <v>330</v>
      </c>
      <c r="LU3" s="10">
        <v>331</v>
      </c>
      <c r="LV3" s="10">
        <v>332</v>
      </c>
      <c r="LW3" s="10">
        <v>333</v>
      </c>
      <c r="LX3" s="10">
        <v>334</v>
      </c>
      <c r="LY3" s="10">
        <v>335</v>
      </c>
      <c r="LZ3" s="10">
        <v>336</v>
      </c>
      <c r="MA3" s="10">
        <v>337</v>
      </c>
      <c r="MB3" s="10">
        <v>338</v>
      </c>
      <c r="MC3" s="10">
        <v>339</v>
      </c>
      <c r="MD3" s="10">
        <v>340</v>
      </c>
      <c r="ME3" s="10">
        <v>341</v>
      </c>
      <c r="MF3" s="10">
        <v>342</v>
      </c>
      <c r="MG3" s="10">
        <v>343</v>
      </c>
      <c r="MH3" s="10">
        <v>344</v>
      </c>
      <c r="MI3" s="10">
        <v>345</v>
      </c>
      <c r="MJ3" s="10">
        <v>346</v>
      </c>
      <c r="MK3" s="10">
        <v>347</v>
      </c>
      <c r="ML3" s="10">
        <v>348</v>
      </c>
      <c r="MM3" s="10">
        <v>349</v>
      </c>
      <c r="MN3" s="10">
        <v>350</v>
      </c>
      <c r="MO3" s="10">
        <v>351</v>
      </c>
      <c r="MP3" s="10">
        <v>352</v>
      </c>
      <c r="MQ3" s="10">
        <v>353</v>
      </c>
      <c r="MR3" s="10">
        <v>354</v>
      </c>
      <c r="MS3" s="10">
        <v>355</v>
      </c>
      <c r="MT3" s="10">
        <v>356</v>
      </c>
      <c r="MU3" s="10">
        <v>357</v>
      </c>
      <c r="MV3" s="10">
        <v>358</v>
      </c>
      <c r="MW3" s="10">
        <v>359</v>
      </c>
      <c r="MX3" s="10">
        <v>360</v>
      </c>
      <c r="MY3" s="10">
        <v>361</v>
      </c>
      <c r="MZ3" s="10">
        <v>362</v>
      </c>
      <c r="NA3" s="10">
        <v>363</v>
      </c>
      <c r="NB3" s="10">
        <v>364</v>
      </c>
      <c r="NC3" s="10">
        <v>365</v>
      </c>
      <c r="ND3" s="10">
        <v>366</v>
      </c>
      <c r="NE3" s="10">
        <v>367</v>
      </c>
      <c r="NF3" s="10">
        <v>368</v>
      </c>
      <c r="NG3" s="10">
        <v>369</v>
      </c>
      <c r="NH3" s="10">
        <v>370</v>
      </c>
      <c r="NI3" s="10">
        <v>371</v>
      </c>
      <c r="NJ3" s="10">
        <v>372</v>
      </c>
      <c r="NK3" s="10">
        <v>373</v>
      </c>
      <c r="NL3" s="10">
        <v>374</v>
      </c>
      <c r="NM3" s="10">
        <v>375</v>
      </c>
      <c r="NN3" s="10">
        <v>376</v>
      </c>
      <c r="NO3" s="10">
        <v>377</v>
      </c>
      <c r="NP3" s="10">
        <v>378</v>
      </c>
      <c r="NQ3" s="10">
        <v>379</v>
      </c>
      <c r="NR3" s="10">
        <v>380</v>
      </c>
      <c r="NS3" s="10">
        <v>381</v>
      </c>
      <c r="NT3" s="10">
        <v>382</v>
      </c>
      <c r="NU3" s="10">
        <v>383</v>
      </c>
      <c r="NV3" s="10">
        <v>384</v>
      </c>
      <c r="NW3" s="10">
        <v>385</v>
      </c>
      <c r="NX3" s="10">
        <v>386</v>
      </c>
      <c r="NY3" s="10">
        <v>387</v>
      </c>
      <c r="NZ3" s="10">
        <v>388</v>
      </c>
      <c r="OA3" s="10">
        <v>389</v>
      </c>
      <c r="OB3" s="10">
        <v>390</v>
      </c>
      <c r="OC3" s="10">
        <v>391</v>
      </c>
      <c r="OD3" s="10">
        <v>392</v>
      </c>
      <c r="OE3" s="10">
        <v>393</v>
      </c>
      <c r="OF3" s="10">
        <v>394</v>
      </c>
      <c r="OG3" s="10">
        <v>395</v>
      </c>
      <c r="OH3" s="10">
        <v>396</v>
      </c>
      <c r="OI3" s="10">
        <v>397</v>
      </c>
      <c r="OJ3" s="10">
        <v>398</v>
      </c>
      <c r="OK3" s="10">
        <v>399</v>
      </c>
      <c r="OL3" s="10">
        <v>400</v>
      </c>
      <c r="OM3" s="10">
        <v>401</v>
      </c>
      <c r="ON3" s="10">
        <v>402</v>
      </c>
      <c r="OO3" s="10">
        <v>403</v>
      </c>
      <c r="OP3" s="10">
        <v>404</v>
      </c>
      <c r="OQ3" s="10">
        <v>405</v>
      </c>
      <c r="OR3" s="10">
        <v>406</v>
      </c>
      <c r="OS3" s="10">
        <v>407</v>
      </c>
      <c r="OT3" s="10">
        <v>408</v>
      </c>
      <c r="OU3" s="10">
        <v>409</v>
      </c>
      <c r="OV3" s="10">
        <v>410</v>
      </c>
      <c r="OW3" s="10">
        <v>411</v>
      </c>
      <c r="OX3" s="10">
        <v>412</v>
      </c>
      <c r="OY3" s="10">
        <v>413</v>
      </c>
      <c r="OZ3" s="10">
        <v>414</v>
      </c>
      <c r="PA3" s="10">
        <v>415</v>
      </c>
      <c r="PB3" s="10">
        <v>416</v>
      </c>
      <c r="PC3" s="10">
        <v>417</v>
      </c>
      <c r="PD3" s="10">
        <v>418</v>
      </c>
      <c r="PE3" s="10">
        <v>419</v>
      </c>
      <c r="PF3" s="10">
        <v>420</v>
      </c>
      <c r="PG3" s="10">
        <v>421</v>
      </c>
      <c r="PH3" s="10">
        <v>422</v>
      </c>
      <c r="PI3" s="10">
        <v>423</v>
      </c>
      <c r="PJ3" s="10">
        <v>424</v>
      </c>
      <c r="PK3" s="10">
        <v>425</v>
      </c>
      <c r="PL3" s="10">
        <v>426</v>
      </c>
      <c r="PM3" s="10">
        <v>427</v>
      </c>
      <c r="PN3" s="10">
        <v>428</v>
      </c>
      <c r="PO3" s="10">
        <v>429</v>
      </c>
      <c r="PP3" s="10">
        <v>430</v>
      </c>
      <c r="PQ3" s="10">
        <v>431</v>
      </c>
      <c r="PR3" s="10">
        <v>432</v>
      </c>
      <c r="PS3" s="10">
        <v>433</v>
      </c>
      <c r="PT3" s="10">
        <v>434</v>
      </c>
      <c r="PU3" s="10">
        <v>435</v>
      </c>
      <c r="PV3" s="10">
        <v>436</v>
      </c>
      <c r="PW3" s="10">
        <v>437</v>
      </c>
      <c r="PX3" s="10">
        <v>438</v>
      </c>
      <c r="PY3" s="10">
        <v>439</v>
      </c>
      <c r="PZ3" s="10">
        <v>440</v>
      </c>
      <c r="QA3" s="10">
        <v>441</v>
      </c>
      <c r="QB3" s="10">
        <v>442</v>
      </c>
      <c r="QC3" s="10">
        <v>443</v>
      </c>
      <c r="QD3" s="10">
        <v>444</v>
      </c>
      <c r="QE3" s="10">
        <v>445</v>
      </c>
      <c r="QF3" s="10">
        <v>446</v>
      </c>
      <c r="QG3" s="10">
        <v>447</v>
      </c>
      <c r="QH3" s="10">
        <v>448</v>
      </c>
      <c r="QI3" s="10">
        <v>449</v>
      </c>
      <c r="QJ3" s="10">
        <v>450</v>
      </c>
      <c r="QK3" s="10">
        <v>451</v>
      </c>
      <c r="QL3" s="10">
        <v>452</v>
      </c>
      <c r="QM3" s="10">
        <v>453</v>
      </c>
      <c r="QN3" s="10">
        <v>454</v>
      </c>
      <c r="QO3" s="10">
        <v>455</v>
      </c>
      <c r="QP3" s="10">
        <v>456</v>
      </c>
      <c r="QQ3" s="10">
        <v>457</v>
      </c>
      <c r="QR3" s="10">
        <v>458</v>
      </c>
      <c r="QS3" s="10">
        <v>459</v>
      </c>
      <c r="QT3" s="10">
        <v>460</v>
      </c>
      <c r="QU3" s="10">
        <v>461</v>
      </c>
      <c r="QV3" s="10">
        <v>462</v>
      </c>
      <c r="QW3" s="10">
        <v>463</v>
      </c>
      <c r="QX3" s="10">
        <v>464</v>
      </c>
      <c r="QY3" s="10">
        <v>465</v>
      </c>
      <c r="QZ3" s="10">
        <v>466</v>
      </c>
      <c r="RA3" s="10">
        <v>467</v>
      </c>
      <c r="RB3" s="10">
        <v>468</v>
      </c>
      <c r="RC3" s="10">
        <v>469</v>
      </c>
      <c r="RD3" s="10">
        <v>470</v>
      </c>
      <c r="RE3" s="10">
        <v>471</v>
      </c>
      <c r="RF3" s="10">
        <v>472</v>
      </c>
      <c r="RG3" s="10">
        <v>473</v>
      </c>
      <c r="RH3" s="10">
        <v>474</v>
      </c>
      <c r="RI3" s="10">
        <v>475</v>
      </c>
      <c r="RJ3" s="10">
        <v>476</v>
      </c>
      <c r="RK3" s="10">
        <v>477</v>
      </c>
      <c r="RL3" s="10">
        <v>478</v>
      </c>
      <c r="RM3" s="10">
        <v>479</v>
      </c>
      <c r="RN3" s="10">
        <v>480</v>
      </c>
      <c r="RO3" s="10">
        <v>481</v>
      </c>
      <c r="RP3" s="10">
        <v>482</v>
      </c>
      <c r="RQ3" s="10">
        <v>483</v>
      </c>
      <c r="RR3" s="10">
        <v>484</v>
      </c>
      <c r="RS3" s="10">
        <v>485</v>
      </c>
      <c r="RT3" s="10">
        <v>486</v>
      </c>
      <c r="RU3" s="10">
        <v>487</v>
      </c>
      <c r="RV3" s="10">
        <v>488</v>
      </c>
      <c r="RW3" s="10">
        <v>489</v>
      </c>
      <c r="RX3" s="10">
        <v>490</v>
      </c>
      <c r="RY3" s="10">
        <v>491</v>
      </c>
      <c r="RZ3" s="10">
        <v>492</v>
      </c>
      <c r="SA3" s="10">
        <v>493</v>
      </c>
      <c r="SB3" s="10">
        <v>494</v>
      </c>
      <c r="SC3" s="10">
        <v>495</v>
      </c>
      <c r="SD3" s="10">
        <v>496</v>
      </c>
      <c r="SE3" s="10">
        <v>497</v>
      </c>
      <c r="SF3" s="10">
        <v>498</v>
      </c>
      <c r="SG3" s="10">
        <v>499</v>
      </c>
      <c r="SH3" s="10">
        <v>500</v>
      </c>
      <c r="SI3" s="10">
        <v>501</v>
      </c>
      <c r="SJ3" s="10">
        <v>502</v>
      </c>
      <c r="SK3" s="10">
        <v>503</v>
      </c>
      <c r="SL3" s="10">
        <v>504</v>
      </c>
      <c r="SM3" s="10">
        <v>505</v>
      </c>
      <c r="SN3" s="10">
        <v>506</v>
      </c>
      <c r="SO3" s="10">
        <v>507</v>
      </c>
      <c r="SP3" s="10">
        <v>508</v>
      </c>
      <c r="SQ3" s="10">
        <v>509</v>
      </c>
      <c r="SR3" s="10">
        <v>510</v>
      </c>
      <c r="SS3" s="10">
        <v>511</v>
      </c>
      <c r="ST3" s="10">
        <v>512</v>
      </c>
      <c r="SU3" s="10">
        <v>513</v>
      </c>
      <c r="SV3" s="10">
        <v>514</v>
      </c>
      <c r="SW3" s="10">
        <v>515</v>
      </c>
      <c r="SX3" s="10">
        <v>516</v>
      </c>
      <c r="SY3" s="10">
        <v>517</v>
      </c>
      <c r="SZ3" s="10">
        <v>518</v>
      </c>
      <c r="TA3" s="10">
        <v>519</v>
      </c>
      <c r="TB3" s="10">
        <v>520</v>
      </c>
      <c r="TC3" s="10">
        <v>521</v>
      </c>
      <c r="TD3" s="10">
        <v>522</v>
      </c>
      <c r="TE3" s="10">
        <v>523</v>
      </c>
      <c r="TF3" s="10">
        <v>524</v>
      </c>
      <c r="TG3" s="10">
        <v>525</v>
      </c>
      <c r="TH3" s="10">
        <v>526</v>
      </c>
      <c r="TI3" s="10">
        <v>527</v>
      </c>
      <c r="TJ3" s="10">
        <v>528</v>
      </c>
      <c r="TK3" s="10">
        <v>529</v>
      </c>
      <c r="TL3" s="10">
        <v>530</v>
      </c>
      <c r="TM3" s="10">
        <v>531</v>
      </c>
      <c r="TN3" s="10">
        <v>532</v>
      </c>
      <c r="TO3" s="10">
        <v>533</v>
      </c>
      <c r="TP3" s="10">
        <v>534</v>
      </c>
      <c r="TQ3" s="10">
        <v>535</v>
      </c>
      <c r="TR3" s="10">
        <v>536</v>
      </c>
      <c r="TS3" s="10">
        <v>537</v>
      </c>
      <c r="TT3" s="10">
        <v>538</v>
      </c>
      <c r="TU3" s="10">
        <v>539</v>
      </c>
      <c r="TV3" s="10">
        <v>540</v>
      </c>
      <c r="TW3" s="10">
        <v>541</v>
      </c>
      <c r="TX3" s="10">
        <v>542</v>
      </c>
      <c r="TY3" s="10">
        <v>543</v>
      </c>
      <c r="TZ3" s="10">
        <v>544</v>
      </c>
      <c r="UA3" s="10">
        <v>545</v>
      </c>
      <c r="UB3" s="10">
        <v>546</v>
      </c>
      <c r="UC3" s="10">
        <v>547</v>
      </c>
      <c r="UD3" s="10">
        <v>548</v>
      </c>
      <c r="UE3" s="10">
        <v>549</v>
      </c>
      <c r="UF3" s="10">
        <v>550</v>
      </c>
      <c r="UG3" s="10">
        <v>551</v>
      </c>
      <c r="UH3" s="10">
        <v>552</v>
      </c>
      <c r="UI3" s="10">
        <v>553</v>
      </c>
      <c r="UJ3" s="10">
        <v>554</v>
      </c>
      <c r="UK3" s="10">
        <v>555</v>
      </c>
      <c r="UL3" s="10">
        <v>556</v>
      </c>
      <c r="UM3" s="10">
        <v>557</v>
      </c>
      <c r="UN3" s="10">
        <v>558</v>
      </c>
      <c r="UO3" s="10">
        <v>559</v>
      </c>
      <c r="UP3" s="10">
        <v>560</v>
      </c>
      <c r="UQ3" s="10">
        <v>561</v>
      </c>
      <c r="UR3" s="10">
        <v>562</v>
      </c>
      <c r="US3" s="10">
        <v>563</v>
      </c>
      <c r="UT3" s="10">
        <v>564</v>
      </c>
      <c r="UU3" s="10">
        <v>565</v>
      </c>
      <c r="UV3" s="10">
        <v>566</v>
      </c>
      <c r="UW3" s="10">
        <v>567</v>
      </c>
      <c r="UX3" s="10">
        <v>568</v>
      </c>
      <c r="UY3" s="10">
        <v>569</v>
      </c>
      <c r="UZ3" s="10">
        <v>570</v>
      </c>
      <c r="VA3" s="10">
        <v>571</v>
      </c>
      <c r="VB3" s="10">
        <v>572</v>
      </c>
      <c r="VC3" s="10">
        <v>573</v>
      </c>
      <c r="VD3" s="10">
        <v>574</v>
      </c>
      <c r="VE3" s="10">
        <v>575</v>
      </c>
      <c r="VF3" s="10">
        <v>576</v>
      </c>
      <c r="VG3" s="10">
        <v>577</v>
      </c>
      <c r="VH3" s="10">
        <v>578</v>
      </c>
      <c r="VI3" s="10">
        <v>579</v>
      </c>
      <c r="VJ3" s="10">
        <v>580</v>
      </c>
      <c r="VK3" s="10">
        <v>581</v>
      </c>
      <c r="VL3" s="10">
        <v>582</v>
      </c>
      <c r="VM3" s="10">
        <v>583</v>
      </c>
      <c r="VN3" s="10">
        <v>584</v>
      </c>
      <c r="VO3" s="10">
        <v>585</v>
      </c>
      <c r="VP3" s="10">
        <v>586</v>
      </c>
      <c r="VQ3" s="10">
        <v>587</v>
      </c>
      <c r="VR3" s="10">
        <v>588</v>
      </c>
      <c r="VS3" s="10">
        <v>589</v>
      </c>
      <c r="VT3" s="10">
        <v>590</v>
      </c>
      <c r="VU3" s="10">
        <v>591</v>
      </c>
      <c r="VV3" s="10">
        <v>592</v>
      </c>
      <c r="VW3" s="10">
        <v>593</v>
      </c>
      <c r="VX3" s="10">
        <v>594</v>
      </c>
      <c r="VY3" s="10">
        <v>595</v>
      </c>
      <c r="VZ3" s="10">
        <v>596</v>
      </c>
      <c r="WA3" s="10">
        <v>597</v>
      </c>
      <c r="WB3" s="10">
        <v>598</v>
      </c>
      <c r="WC3" s="10">
        <v>599</v>
      </c>
      <c r="WD3" s="10">
        <v>600</v>
      </c>
      <c r="WE3" s="10">
        <v>601</v>
      </c>
      <c r="WF3" s="10">
        <v>602</v>
      </c>
      <c r="WG3" s="10">
        <v>603</v>
      </c>
      <c r="WH3" s="10">
        <v>604</v>
      </c>
      <c r="WI3" s="10">
        <v>605</v>
      </c>
      <c r="WJ3" s="10">
        <v>606</v>
      </c>
      <c r="WK3" s="10">
        <v>607</v>
      </c>
      <c r="WL3" s="10">
        <v>608</v>
      </c>
      <c r="WM3" s="10">
        <v>609</v>
      </c>
      <c r="WN3" s="10">
        <v>610</v>
      </c>
      <c r="WO3" s="10">
        <v>611</v>
      </c>
      <c r="WP3" s="10">
        <v>612</v>
      </c>
      <c r="WQ3" s="10">
        <v>613</v>
      </c>
      <c r="WR3" s="10">
        <v>614</v>
      </c>
      <c r="WS3" s="10">
        <v>615</v>
      </c>
      <c r="WT3" s="10">
        <v>616</v>
      </c>
      <c r="WU3" s="10">
        <v>617</v>
      </c>
      <c r="WV3" s="10">
        <v>618</v>
      </c>
      <c r="WW3" s="10">
        <v>619</v>
      </c>
      <c r="WX3" s="10">
        <v>620</v>
      </c>
      <c r="WY3" s="10">
        <v>621</v>
      </c>
      <c r="WZ3" s="10">
        <v>622</v>
      </c>
      <c r="XA3" s="10">
        <v>623</v>
      </c>
      <c r="XB3" s="10">
        <v>624</v>
      </c>
      <c r="XC3" s="10">
        <v>625</v>
      </c>
      <c r="XD3" s="10">
        <v>626</v>
      </c>
      <c r="XE3" s="10">
        <v>627</v>
      </c>
      <c r="XF3" s="10">
        <v>628</v>
      </c>
      <c r="XG3" s="10">
        <v>629</v>
      </c>
      <c r="XH3" s="10">
        <v>630</v>
      </c>
      <c r="XI3" s="10">
        <v>631</v>
      </c>
      <c r="XJ3" s="10">
        <v>632</v>
      </c>
      <c r="XK3" s="10">
        <v>633</v>
      </c>
      <c r="XL3" s="10">
        <v>634</v>
      </c>
      <c r="XM3" s="10">
        <v>635</v>
      </c>
      <c r="XN3" s="10">
        <v>636</v>
      </c>
      <c r="XO3" s="10">
        <v>637</v>
      </c>
      <c r="XP3" s="10">
        <v>638</v>
      </c>
      <c r="XQ3" s="10">
        <v>639</v>
      </c>
      <c r="XR3" s="10">
        <v>640</v>
      </c>
      <c r="XS3" s="10">
        <v>641</v>
      </c>
      <c r="XT3" s="10">
        <v>642</v>
      </c>
    </row>
    <row r="5" spans="1:644">
      <c r="B5" s="11"/>
      <c r="C5" s="12"/>
    </row>
    <row r="6" spans="1:644" ht="50.25" customHeight="1">
      <c r="A6" s="394" t="s">
        <v>652</v>
      </c>
      <c r="B6" s="7" t="s">
        <v>8</v>
      </c>
      <c r="C6" s="8" t="s">
        <v>653</v>
      </c>
      <c r="D6" s="8" t="s">
        <v>654</v>
      </c>
      <c r="E6" s="8" t="s">
        <v>655</v>
      </c>
      <c r="F6" s="8" t="s">
        <v>656</v>
      </c>
      <c r="G6" s="8" t="s">
        <v>657</v>
      </c>
      <c r="H6" s="8" t="s">
        <v>658</v>
      </c>
      <c r="I6" s="8" t="s">
        <v>659</v>
      </c>
      <c r="J6" s="8" t="s">
        <v>660</v>
      </c>
      <c r="K6" s="8" t="s">
        <v>661</v>
      </c>
      <c r="L6" s="8" t="s">
        <v>662</v>
      </c>
      <c r="M6" s="8" t="s">
        <v>663</v>
      </c>
      <c r="N6" s="8" t="s">
        <v>664</v>
      </c>
      <c r="O6" s="8" t="s">
        <v>665</v>
      </c>
      <c r="P6" s="8" t="s">
        <v>666</v>
      </c>
      <c r="Q6" s="8" t="s">
        <v>667</v>
      </c>
      <c r="R6" s="8" t="s">
        <v>668</v>
      </c>
      <c r="S6" s="8" t="s">
        <v>669</v>
      </c>
      <c r="T6" s="8" t="s">
        <v>670</v>
      </c>
      <c r="U6" s="8" t="s">
        <v>671</v>
      </c>
      <c r="V6" s="8" t="s">
        <v>672</v>
      </c>
      <c r="W6" s="8" t="s">
        <v>673</v>
      </c>
      <c r="X6" s="8" t="s">
        <v>674</v>
      </c>
      <c r="Y6" s="8" t="s">
        <v>675</v>
      </c>
      <c r="Z6" s="8" t="s">
        <v>676</v>
      </c>
      <c r="AA6" s="8" t="s">
        <v>677</v>
      </c>
      <c r="AB6" s="8" t="s">
        <v>678</v>
      </c>
      <c r="AC6" s="8" t="s">
        <v>679</v>
      </c>
      <c r="AD6" s="8" t="s">
        <v>680</v>
      </c>
      <c r="AE6" s="8" t="s">
        <v>681</v>
      </c>
      <c r="AF6" s="8" t="s">
        <v>682</v>
      </c>
      <c r="AG6" s="8" t="s">
        <v>683</v>
      </c>
      <c r="AH6" s="8" t="s">
        <v>684</v>
      </c>
      <c r="AI6" s="8" t="s">
        <v>685</v>
      </c>
      <c r="AJ6" s="8" t="s">
        <v>686</v>
      </c>
    </row>
    <row r="7" spans="1:644">
      <c r="A7" s="394"/>
      <c r="B7" s="9" t="s">
        <v>651</v>
      </c>
      <c r="C7" s="10">
        <v>1</v>
      </c>
      <c r="D7" s="10">
        <v>2</v>
      </c>
      <c r="E7" s="10">
        <v>3</v>
      </c>
      <c r="F7" s="10">
        <v>4</v>
      </c>
      <c r="G7" s="10">
        <v>5</v>
      </c>
      <c r="H7" s="10">
        <v>6</v>
      </c>
      <c r="I7" s="10">
        <v>7</v>
      </c>
      <c r="J7" s="10">
        <v>8</v>
      </c>
      <c r="K7" s="10">
        <v>9</v>
      </c>
      <c r="L7" s="10">
        <v>10</v>
      </c>
      <c r="M7" s="10">
        <v>11</v>
      </c>
      <c r="N7" s="10">
        <v>12</v>
      </c>
      <c r="O7" s="10">
        <v>13</v>
      </c>
      <c r="P7" s="10">
        <v>14</v>
      </c>
      <c r="Q7" s="10">
        <v>15</v>
      </c>
      <c r="R7" s="10">
        <v>16</v>
      </c>
      <c r="S7" s="10">
        <v>17</v>
      </c>
      <c r="T7" s="10">
        <v>18</v>
      </c>
      <c r="U7" s="10">
        <v>19</v>
      </c>
      <c r="V7" s="10">
        <v>20</v>
      </c>
      <c r="W7" s="10">
        <v>21</v>
      </c>
      <c r="X7" s="10">
        <v>22</v>
      </c>
      <c r="Y7" s="10">
        <v>23</v>
      </c>
      <c r="Z7" s="10">
        <v>24</v>
      </c>
      <c r="AA7" s="10">
        <v>25</v>
      </c>
      <c r="AB7" s="10">
        <v>26</v>
      </c>
      <c r="AC7" s="10">
        <v>27</v>
      </c>
      <c r="AD7" s="10">
        <v>28</v>
      </c>
      <c r="AE7" s="10">
        <v>29</v>
      </c>
      <c r="AF7" s="10">
        <v>30</v>
      </c>
      <c r="AG7" s="10">
        <v>31</v>
      </c>
      <c r="AH7" s="10">
        <v>32</v>
      </c>
      <c r="AI7" s="10">
        <v>33</v>
      </c>
      <c r="AJ7" s="10">
        <v>34</v>
      </c>
    </row>
    <row r="8" spans="1:644">
      <c r="B8" s="13"/>
      <c r="C8" s="14"/>
    </row>
    <row r="9" spans="1:644">
      <c r="B9" s="13"/>
      <c r="C9" s="14"/>
    </row>
    <row r="10" spans="1:644">
      <c r="B10" s="13"/>
      <c r="C10" s="14"/>
    </row>
    <row r="11" spans="1:644">
      <c r="B11" s="13"/>
      <c r="C11" s="14"/>
    </row>
    <row r="12" spans="1:644">
      <c r="B12" s="13"/>
      <c r="C12" s="14"/>
    </row>
    <row r="13" spans="1:644">
      <c r="B13" s="13"/>
      <c r="C13" s="14"/>
    </row>
    <row r="14" spans="1:644">
      <c r="B14" s="13"/>
      <c r="C14" s="14"/>
    </row>
    <row r="15" spans="1:644">
      <c r="B15" s="13"/>
      <c r="C15" s="14"/>
    </row>
    <row r="16" spans="1:644">
      <c r="B16" s="13"/>
      <c r="C16" s="14"/>
    </row>
    <row r="17" spans="2:3">
      <c r="B17" s="13"/>
      <c r="C17" s="14"/>
    </row>
    <row r="18" spans="2:3">
      <c r="B18" s="13"/>
      <c r="C18" s="14"/>
    </row>
    <row r="19" spans="2:3">
      <c r="B19" s="13"/>
      <c r="C19" s="14"/>
    </row>
    <row r="20" spans="2:3">
      <c r="B20" s="13"/>
      <c r="C20" s="14"/>
    </row>
    <row r="21" spans="2:3">
      <c r="B21" s="13"/>
      <c r="C21" s="14"/>
    </row>
    <row r="22" spans="2:3">
      <c r="B22" s="13"/>
      <c r="C22" s="14"/>
    </row>
    <row r="23" spans="2:3">
      <c r="B23" s="13"/>
      <c r="C23" s="14"/>
    </row>
    <row r="24" spans="2:3">
      <c r="B24" s="13"/>
      <c r="C24" s="14"/>
    </row>
    <row r="25" spans="2:3">
      <c r="B25" s="13"/>
      <c r="C25" s="14"/>
    </row>
    <row r="26" spans="2:3">
      <c r="B26" s="13"/>
      <c r="C26" s="14"/>
    </row>
    <row r="27" spans="2:3">
      <c r="B27" s="13"/>
      <c r="C27" s="14"/>
    </row>
    <row r="28" spans="2:3">
      <c r="B28" s="13"/>
      <c r="C28" s="14"/>
    </row>
    <row r="29" spans="2:3">
      <c r="B29" s="13"/>
      <c r="C29" s="14"/>
    </row>
    <row r="30" spans="2:3">
      <c r="B30" s="13"/>
      <c r="C30" s="14"/>
    </row>
    <row r="31" spans="2:3">
      <c r="B31" s="13"/>
      <c r="C31" s="14"/>
    </row>
    <row r="32" spans="2:3">
      <c r="B32" s="13"/>
      <c r="C32" s="14"/>
    </row>
    <row r="33" spans="2:3">
      <c r="B33" s="13"/>
      <c r="C33" s="14"/>
    </row>
    <row r="34" spans="2:3">
      <c r="B34" s="13"/>
      <c r="C34" s="14"/>
    </row>
    <row r="35" spans="2:3">
      <c r="B35" s="13"/>
      <c r="C35" s="14"/>
    </row>
    <row r="36" spans="2:3">
      <c r="B36" s="13"/>
      <c r="C36" s="14"/>
    </row>
    <row r="37" spans="2:3">
      <c r="B37" s="13"/>
      <c r="C37" s="14"/>
    </row>
    <row r="38" spans="2:3">
      <c r="B38" s="13"/>
      <c r="C38" s="14"/>
    </row>
    <row r="39" spans="2:3">
      <c r="B39" s="13"/>
      <c r="C39" s="14"/>
    </row>
    <row r="40" spans="2:3">
      <c r="B40" s="13"/>
      <c r="C40" s="14"/>
    </row>
    <row r="41" spans="2:3">
      <c r="B41" s="13"/>
      <c r="C41" s="14"/>
    </row>
    <row r="42" spans="2:3">
      <c r="B42" s="13"/>
      <c r="C42" s="14"/>
    </row>
    <row r="43" spans="2:3">
      <c r="B43" s="13"/>
      <c r="C43" s="14"/>
    </row>
    <row r="44" spans="2:3">
      <c r="B44" s="13"/>
      <c r="C44" s="14"/>
    </row>
    <row r="45" spans="2:3">
      <c r="B45" s="13"/>
      <c r="C45" s="14"/>
    </row>
    <row r="46" spans="2:3">
      <c r="B46" s="13"/>
      <c r="C46" s="14"/>
    </row>
    <row r="47" spans="2:3">
      <c r="B47" s="13"/>
      <c r="C47" s="14"/>
    </row>
    <row r="48" spans="2:3">
      <c r="B48" s="13"/>
      <c r="C48" s="14"/>
    </row>
    <row r="49" spans="2:3">
      <c r="B49" s="13"/>
      <c r="C49" s="14"/>
    </row>
    <row r="50" spans="2:3">
      <c r="B50" s="13"/>
      <c r="C50" s="14"/>
    </row>
    <row r="51" spans="2:3">
      <c r="B51" s="13"/>
      <c r="C51" s="14"/>
    </row>
    <row r="52" spans="2:3">
      <c r="B52" s="13"/>
      <c r="C52" s="14"/>
    </row>
    <row r="53" spans="2:3">
      <c r="B53" s="13"/>
      <c r="C53" s="14"/>
    </row>
    <row r="54" spans="2:3">
      <c r="B54" s="13"/>
      <c r="C54" s="14"/>
    </row>
    <row r="55" spans="2:3">
      <c r="B55" s="13"/>
      <c r="C55" s="14"/>
    </row>
    <row r="56" spans="2:3">
      <c r="B56" s="13"/>
      <c r="C56" s="14"/>
    </row>
    <row r="57" spans="2:3">
      <c r="B57" s="13"/>
      <c r="C57" s="14"/>
    </row>
    <row r="58" spans="2:3">
      <c r="B58" s="13"/>
      <c r="C58" s="14"/>
    </row>
    <row r="59" spans="2:3">
      <c r="B59" s="13"/>
      <c r="C59" s="14"/>
    </row>
    <row r="60" spans="2:3">
      <c r="B60" s="13"/>
      <c r="C60" s="14"/>
    </row>
    <row r="61" spans="2:3">
      <c r="B61" s="13"/>
      <c r="C61" s="14"/>
    </row>
    <row r="62" spans="2:3">
      <c r="B62" s="13"/>
      <c r="C62" s="14"/>
    </row>
    <row r="63" spans="2:3">
      <c r="B63" s="13"/>
      <c r="C63" s="14"/>
    </row>
    <row r="64" spans="2:3">
      <c r="B64" s="13"/>
      <c r="C64" s="14"/>
    </row>
    <row r="65" spans="2:3">
      <c r="B65" s="13"/>
      <c r="C65" s="14"/>
    </row>
    <row r="66" spans="2:3">
      <c r="B66" s="13"/>
      <c r="C66" s="14"/>
    </row>
    <row r="67" spans="2:3">
      <c r="B67" s="13"/>
      <c r="C67" s="14"/>
    </row>
    <row r="68" spans="2:3">
      <c r="B68" s="13"/>
      <c r="C68" s="14"/>
    </row>
    <row r="69" spans="2:3">
      <c r="B69" s="13"/>
      <c r="C69" s="14"/>
    </row>
    <row r="70" spans="2:3">
      <c r="B70" s="13"/>
      <c r="C70" s="14"/>
    </row>
    <row r="71" spans="2:3">
      <c r="B71" s="13"/>
      <c r="C71" s="14"/>
    </row>
    <row r="72" spans="2:3">
      <c r="B72" s="13"/>
      <c r="C72" s="14"/>
    </row>
    <row r="73" spans="2:3">
      <c r="B73" s="13"/>
      <c r="C73" s="14"/>
    </row>
    <row r="74" spans="2:3">
      <c r="B74" s="13"/>
      <c r="C74" s="14"/>
    </row>
    <row r="75" spans="2:3">
      <c r="B75" s="13"/>
      <c r="C75" s="14"/>
    </row>
    <row r="76" spans="2:3">
      <c r="B76" s="13"/>
      <c r="C76" s="14"/>
    </row>
    <row r="77" spans="2:3">
      <c r="B77" s="13"/>
      <c r="C77" s="14"/>
    </row>
    <row r="78" spans="2:3">
      <c r="B78" s="13"/>
      <c r="C78" s="14"/>
    </row>
    <row r="79" spans="2:3">
      <c r="B79" s="13"/>
      <c r="C79" s="14"/>
    </row>
    <row r="80" spans="2:3">
      <c r="B80" s="13"/>
      <c r="C80" s="14"/>
    </row>
    <row r="81" spans="2:3">
      <c r="B81" s="13"/>
      <c r="C81" s="14"/>
    </row>
    <row r="82" spans="2:3">
      <c r="B82" s="13"/>
      <c r="C82" s="14"/>
    </row>
    <row r="83" spans="2:3">
      <c r="B83" s="13"/>
      <c r="C83" s="14"/>
    </row>
    <row r="84" spans="2:3">
      <c r="B84" s="13"/>
      <c r="C84" s="14"/>
    </row>
    <row r="85" spans="2:3">
      <c r="B85" s="13"/>
      <c r="C85" s="14"/>
    </row>
    <row r="86" spans="2:3">
      <c r="B86" s="13"/>
      <c r="C86" s="14"/>
    </row>
    <row r="87" spans="2:3">
      <c r="B87" s="13"/>
      <c r="C87" s="14"/>
    </row>
    <row r="88" spans="2:3">
      <c r="B88" s="13"/>
      <c r="C88" s="14"/>
    </row>
    <row r="89" spans="2:3">
      <c r="B89" s="13"/>
      <c r="C89" s="14"/>
    </row>
    <row r="90" spans="2:3">
      <c r="B90" s="13"/>
      <c r="C90" s="14"/>
    </row>
    <row r="91" spans="2:3">
      <c r="B91" s="13"/>
      <c r="C91" s="14"/>
    </row>
    <row r="92" spans="2:3">
      <c r="B92" s="13"/>
      <c r="C92" s="14"/>
    </row>
    <row r="93" spans="2:3">
      <c r="B93" s="13"/>
      <c r="C93" s="14"/>
    </row>
    <row r="94" spans="2:3">
      <c r="B94" s="13"/>
      <c r="C94" s="14"/>
    </row>
    <row r="95" spans="2:3">
      <c r="B95" s="13"/>
      <c r="C95" s="14"/>
    </row>
    <row r="96" spans="2:3">
      <c r="B96" s="13"/>
      <c r="C96" s="14"/>
    </row>
    <row r="97" spans="2:3">
      <c r="B97" s="13"/>
      <c r="C97" s="14"/>
    </row>
    <row r="98" spans="2:3">
      <c r="B98" s="13"/>
      <c r="C98" s="14"/>
    </row>
    <row r="99" spans="2:3">
      <c r="B99" s="13"/>
      <c r="C99" s="14"/>
    </row>
    <row r="100" spans="2:3">
      <c r="B100" s="13"/>
      <c r="C100" s="14"/>
    </row>
    <row r="101" spans="2:3">
      <c r="B101" s="13"/>
      <c r="C101" s="14"/>
    </row>
    <row r="102" spans="2:3">
      <c r="B102" s="13"/>
      <c r="C102" s="14"/>
    </row>
    <row r="103" spans="2:3">
      <c r="B103" s="13"/>
      <c r="C103" s="14"/>
    </row>
    <row r="104" spans="2:3">
      <c r="B104" s="13"/>
      <c r="C104" s="14"/>
    </row>
    <row r="105" spans="2:3">
      <c r="B105" s="13"/>
      <c r="C105" s="14"/>
    </row>
    <row r="106" spans="2:3">
      <c r="B106" s="13"/>
      <c r="C106" s="14"/>
    </row>
    <row r="107" spans="2:3">
      <c r="B107" s="13"/>
      <c r="C107" s="14"/>
    </row>
    <row r="108" spans="2:3">
      <c r="B108" s="13"/>
      <c r="C108" s="14"/>
    </row>
    <row r="109" spans="2:3">
      <c r="B109" s="13"/>
      <c r="C109" s="14"/>
    </row>
    <row r="110" spans="2:3">
      <c r="B110" s="13"/>
      <c r="C110" s="14"/>
    </row>
    <row r="111" spans="2:3">
      <c r="B111" s="13"/>
      <c r="C111" s="14"/>
    </row>
    <row r="112" spans="2:3">
      <c r="B112" s="13"/>
      <c r="C112" s="14"/>
    </row>
    <row r="113" spans="2:3">
      <c r="B113" s="13"/>
      <c r="C113" s="14"/>
    </row>
    <row r="114" spans="2:3">
      <c r="B114" s="13"/>
      <c r="C114" s="14"/>
    </row>
    <row r="115" spans="2:3">
      <c r="B115" s="13"/>
      <c r="C115" s="14"/>
    </row>
    <row r="116" spans="2:3">
      <c r="B116" s="13"/>
      <c r="C116" s="14"/>
    </row>
    <row r="117" spans="2:3">
      <c r="B117" s="13"/>
      <c r="C117" s="14"/>
    </row>
    <row r="118" spans="2:3">
      <c r="B118" s="13"/>
      <c r="C118" s="14"/>
    </row>
    <row r="119" spans="2:3">
      <c r="B119" s="13"/>
      <c r="C119" s="14"/>
    </row>
    <row r="120" spans="2:3">
      <c r="B120" s="13"/>
      <c r="C120" s="14"/>
    </row>
    <row r="121" spans="2:3">
      <c r="B121" s="13"/>
      <c r="C121" s="14"/>
    </row>
    <row r="122" spans="2:3">
      <c r="B122" s="13"/>
      <c r="C122" s="14"/>
    </row>
    <row r="123" spans="2:3">
      <c r="B123" s="13"/>
      <c r="C123" s="14"/>
    </row>
    <row r="124" spans="2:3">
      <c r="B124" s="13"/>
      <c r="C124" s="14"/>
    </row>
    <row r="125" spans="2:3">
      <c r="B125" s="13"/>
      <c r="C125" s="14"/>
    </row>
    <row r="126" spans="2:3">
      <c r="B126" s="13"/>
      <c r="C126" s="14"/>
    </row>
    <row r="127" spans="2:3">
      <c r="B127" s="13"/>
      <c r="C127" s="14"/>
    </row>
    <row r="128" spans="2:3">
      <c r="B128" s="13"/>
      <c r="C128" s="14"/>
    </row>
    <row r="129" spans="2:3">
      <c r="B129" s="13"/>
      <c r="C129" s="14"/>
    </row>
    <row r="130" spans="2:3">
      <c r="B130" s="13"/>
      <c r="C130" s="14"/>
    </row>
    <row r="131" spans="2:3">
      <c r="B131" s="13"/>
      <c r="C131" s="14"/>
    </row>
    <row r="132" spans="2:3">
      <c r="B132" s="13"/>
      <c r="C132" s="14"/>
    </row>
    <row r="133" spans="2:3">
      <c r="B133" s="13"/>
      <c r="C133" s="14"/>
    </row>
    <row r="134" spans="2:3">
      <c r="B134" s="13"/>
      <c r="C134" s="14"/>
    </row>
    <row r="135" spans="2:3">
      <c r="B135" s="13"/>
      <c r="C135" s="14"/>
    </row>
    <row r="136" spans="2:3">
      <c r="B136" s="13"/>
      <c r="C136" s="14"/>
    </row>
    <row r="137" spans="2:3">
      <c r="B137" s="13"/>
      <c r="C137" s="14"/>
    </row>
    <row r="138" spans="2:3">
      <c r="B138" s="13"/>
      <c r="C138" s="14"/>
    </row>
    <row r="139" spans="2:3">
      <c r="B139" s="13"/>
      <c r="C139" s="14"/>
    </row>
    <row r="140" spans="2:3">
      <c r="B140" s="13"/>
      <c r="C140" s="14"/>
    </row>
    <row r="141" spans="2:3">
      <c r="B141" s="13"/>
      <c r="C141" s="14"/>
    </row>
    <row r="142" spans="2:3">
      <c r="B142" s="13"/>
      <c r="C142" s="14"/>
    </row>
    <row r="143" spans="2:3">
      <c r="B143" s="13"/>
      <c r="C143" s="14"/>
    </row>
    <row r="144" spans="2:3">
      <c r="B144" s="13"/>
      <c r="C144" s="14"/>
    </row>
    <row r="145" spans="2:3">
      <c r="B145" s="13"/>
      <c r="C145" s="14"/>
    </row>
    <row r="146" spans="2:3">
      <c r="B146" s="13"/>
      <c r="C146" s="14"/>
    </row>
    <row r="147" spans="2:3">
      <c r="B147" s="13"/>
      <c r="C147" s="14"/>
    </row>
    <row r="148" spans="2:3">
      <c r="B148" s="13"/>
      <c r="C148" s="14"/>
    </row>
    <row r="149" spans="2:3">
      <c r="B149" s="13"/>
      <c r="C149" s="14"/>
    </row>
    <row r="150" spans="2:3">
      <c r="B150" s="13"/>
      <c r="C150" s="14"/>
    </row>
    <row r="151" spans="2:3">
      <c r="B151" s="13"/>
      <c r="C151" s="14"/>
    </row>
    <row r="152" spans="2:3">
      <c r="B152" s="13"/>
      <c r="C152" s="14"/>
    </row>
    <row r="153" spans="2:3">
      <c r="B153" s="13"/>
      <c r="C153" s="14"/>
    </row>
    <row r="154" spans="2:3">
      <c r="B154" s="13"/>
      <c r="C154" s="14"/>
    </row>
    <row r="155" spans="2:3">
      <c r="B155" s="13"/>
      <c r="C155" s="14"/>
    </row>
    <row r="156" spans="2:3">
      <c r="B156" s="13"/>
      <c r="C156" s="14"/>
    </row>
    <row r="157" spans="2:3">
      <c r="B157" s="13"/>
      <c r="C157" s="14"/>
    </row>
    <row r="158" spans="2:3">
      <c r="B158" s="13"/>
      <c r="C158" s="14"/>
    </row>
    <row r="159" spans="2:3">
      <c r="B159" s="13"/>
      <c r="C159" s="14"/>
    </row>
    <row r="160" spans="2:3">
      <c r="B160" s="13"/>
      <c r="C160" s="14"/>
    </row>
    <row r="161" spans="2:3">
      <c r="B161" s="13"/>
      <c r="C161" s="14"/>
    </row>
    <row r="162" spans="2:3">
      <c r="B162" s="13"/>
      <c r="C162" s="14"/>
    </row>
    <row r="163" spans="2:3">
      <c r="B163" s="13"/>
      <c r="C163" s="14"/>
    </row>
    <row r="164" spans="2:3">
      <c r="B164" s="13"/>
      <c r="C164" s="14"/>
    </row>
    <row r="165" spans="2:3">
      <c r="B165" s="13"/>
      <c r="C165" s="14"/>
    </row>
    <row r="166" spans="2:3">
      <c r="B166" s="13"/>
      <c r="C166" s="14"/>
    </row>
    <row r="167" spans="2:3">
      <c r="B167" s="13"/>
      <c r="C167" s="14"/>
    </row>
    <row r="168" spans="2:3">
      <c r="B168" s="13"/>
      <c r="C168" s="14"/>
    </row>
    <row r="169" spans="2:3">
      <c r="B169" s="13"/>
      <c r="C169" s="14"/>
    </row>
    <row r="170" spans="2:3">
      <c r="B170" s="13"/>
      <c r="C170" s="14"/>
    </row>
    <row r="171" spans="2:3">
      <c r="B171" s="13"/>
      <c r="C171" s="14"/>
    </row>
    <row r="172" spans="2:3">
      <c r="B172" s="13"/>
      <c r="C172" s="14"/>
    </row>
    <row r="173" spans="2:3">
      <c r="B173" s="13"/>
      <c r="C173" s="14"/>
    </row>
    <row r="174" spans="2:3">
      <c r="B174" s="13"/>
      <c r="C174" s="14"/>
    </row>
    <row r="175" spans="2:3">
      <c r="B175" s="13"/>
      <c r="C175" s="14"/>
    </row>
    <row r="176" spans="2:3">
      <c r="B176" s="13"/>
      <c r="C176" s="14"/>
    </row>
    <row r="177" spans="2:3">
      <c r="B177" s="13"/>
      <c r="C177" s="14"/>
    </row>
    <row r="178" spans="2:3">
      <c r="B178" s="13"/>
      <c r="C178" s="14"/>
    </row>
    <row r="179" spans="2:3">
      <c r="B179" s="13"/>
      <c r="C179" s="14"/>
    </row>
    <row r="180" spans="2:3">
      <c r="B180" s="13"/>
      <c r="C180" s="14"/>
    </row>
    <row r="181" spans="2:3">
      <c r="B181" s="13"/>
      <c r="C181" s="14"/>
    </row>
    <row r="182" spans="2:3">
      <c r="B182" s="13"/>
      <c r="C182" s="14"/>
    </row>
    <row r="183" spans="2:3">
      <c r="B183" s="13"/>
      <c r="C183" s="14"/>
    </row>
    <row r="184" spans="2:3">
      <c r="B184" s="13"/>
      <c r="C184" s="14"/>
    </row>
    <row r="185" spans="2:3">
      <c r="B185" s="13"/>
      <c r="C185" s="14"/>
    </row>
    <row r="186" spans="2:3">
      <c r="B186" s="13"/>
      <c r="C186" s="14"/>
    </row>
    <row r="187" spans="2:3">
      <c r="B187" s="13"/>
      <c r="C187" s="14"/>
    </row>
    <row r="188" spans="2:3">
      <c r="B188" s="13"/>
      <c r="C188" s="14"/>
    </row>
    <row r="189" spans="2:3">
      <c r="B189" s="13"/>
      <c r="C189" s="14"/>
    </row>
    <row r="190" spans="2:3">
      <c r="B190" s="13"/>
      <c r="C190" s="14"/>
    </row>
    <row r="191" spans="2:3">
      <c r="B191" s="13"/>
      <c r="C191" s="14"/>
    </row>
    <row r="192" spans="2:3">
      <c r="B192" s="13"/>
      <c r="C192" s="14"/>
    </row>
    <row r="193" spans="2:3">
      <c r="B193" s="13"/>
      <c r="C193" s="14"/>
    </row>
    <row r="194" spans="2:3">
      <c r="B194" s="13"/>
      <c r="C194" s="14"/>
    </row>
    <row r="195" spans="2:3">
      <c r="B195" s="13"/>
      <c r="C195" s="14"/>
    </row>
    <row r="196" spans="2:3">
      <c r="B196" s="13"/>
      <c r="C196" s="14"/>
    </row>
    <row r="197" spans="2:3">
      <c r="B197" s="13"/>
      <c r="C197" s="14"/>
    </row>
    <row r="198" spans="2:3">
      <c r="B198" s="13"/>
      <c r="C198" s="14"/>
    </row>
    <row r="199" spans="2:3">
      <c r="B199" s="13"/>
      <c r="C199" s="14"/>
    </row>
    <row r="200" spans="2:3">
      <c r="B200" s="13"/>
      <c r="C200" s="14"/>
    </row>
    <row r="201" spans="2:3">
      <c r="B201" s="13"/>
      <c r="C201" s="14"/>
    </row>
    <row r="202" spans="2:3">
      <c r="B202" s="13"/>
      <c r="C202" s="14"/>
    </row>
    <row r="203" spans="2:3">
      <c r="B203" s="13"/>
      <c r="C203" s="14"/>
    </row>
    <row r="204" spans="2:3">
      <c r="B204" s="13"/>
      <c r="C204" s="14"/>
    </row>
    <row r="205" spans="2:3">
      <c r="B205" s="13"/>
      <c r="C205" s="14"/>
    </row>
    <row r="206" spans="2:3">
      <c r="B206" s="13"/>
      <c r="C206" s="14"/>
    </row>
    <row r="207" spans="2:3">
      <c r="B207" s="13"/>
      <c r="C207" s="14"/>
    </row>
    <row r="208" spans="2:3">
      <c r="B208" s="13"/>
      <c r="C208" s="14"/>
    </row>
    <row r="209" spans="2:3">
      <c r="B209" s="13"/>
      <c r="C209" s="14"/>
    </row>
    <row r="210" spans="2:3">
      <c r="B210" s="13"/>
      <c r="C210" s="14"/>
    </row>
    <row r="211" spans="2:3">
      <c r="B211" s="13"/>
      <c r="C211" s="14"/>
    </row>
    <row r="212" spans="2:3">
      <c r="B212" s="13"/>
      <c r="C212" s="14"/>
    </row>
    <row r="213" spans="2:3">
      <c r="B213" s="13"/>
      <c r="C213" s="14"/>
    </row>
    <row r="214" spans="2:3">
      <c r="B214" s="13"/>
      <c r="C214" s="14"/>
    </row>
    <row r="215" spans="2:3">
      <c r="B215" s="13"/>
      <c r="C215" s="14"/>
    </row>
    <row r="216" spans="2:3">
      <c r="B216" s="13"/>
      <c r="C216" s="14"/>
    </row>
    <row r="217" spans="2:3">
      <c r="B217" s="13"/>
      <c r="C217" s="14"/>
    </row>
    <row r="218" spans="2:3">
      <c r="B218" s="13"/>
      <c r="C218" s="14"/>
    </row>
    <row r="219" spans="2:3">
      <c r="B219" s="13"/>
      <c r="C219" s="14"/>
    </row>
    <row r="220" spans="2:3">
      <c r="B220" s="13"/>
      <c r="C220" s="14"/>
    </row>
    <row r="221" spans="2:3">
      <c r="B221" s="13"/>
      <c r="C221" s="14"/>
    </row>
    <row r="222" spans="2:3">
      <c r="B222" s="13"/>
      <c r="C222" s="14"/>
    </row>
    <row r="223" spans="2:3">
      <c r="B223" s="13"/>
      <c r="C223" s="14"/>
    </row>
    <row r="224" spans="2:3">
      <c r="B224" s="13"/>
      <c r="C224" s="14"/>
    </row>
    <row r="225" spans="2:3">
      <c r="B225" s="13"/>
      <c r="C225" s="14"/>
    </row>
    <row r="226" spans="2:3">
      <c r="B226" s="13"/>
      <c r="C226" s="14"/>
    </row>
    <row r="227" spans="2:3">
      <c r="B227" s="13"/>
      <c r="C227" s="14"/>
    </row>
    <row r="228" spans="2:3">
      <c r="B228" s="13"/>
      <c r="C228" s="14"/>
    </row>
    <row r="229" spans="2:3">
      <c r="B229" s="13"/>
      <c r="C229" s="14"/>
    </row>
    <row r="230" spans="2:3">
      <c r="B230" s="13"/>
      <c r="C230" s="14"/>
    </row>
    <row r="231" spans="2:3">
      <c r="B231" s="13"/>
      <c r="C231" s="14"/>
    </row>
    <row r="232" spans="2:3">
      <c r="B232" s="13"/>
      <c r="C232" s="14"/>
    </row>
    <row r="233" spans="2:3">
      <c r="B233" s="13"/>
      <c r="C233" s="14"/>
    </row>
    <row r="234" spans="2:3">
      <c r="B234" s="13"/>
      <c r="C234" s="14"/>
    </row>
    <row r="235" spans="2:3">
      <c r="B235" s="13"/>
      <c r="C235" s="14"/>
    </row>
    <row r="236" spans="2:3">
      <c r="B236" s="13"/>
      <c r="C236" s="14"/>
    </row>
    <row r="237" spans="2:3">
      <c r="B237" s="13"/>
      <c r="C237" s="14"/>
    </row>
    <row r="238" spans="2:3">
      <c r="B238" s="13"/>
      <c r="C238" s="14"/>
    </row>
    <row r="239" spans="2:3">
      <c r="B239" s="13"/>
      <c r="C239" s="14"/>
    </row>
    <row r="240" spans="2:3">
      <c r="B240" s="13"/>
      <c r="C240" s="14"/>
    </row>
    <row r="241" spans="2:3">
      <c r="B241" s="13"/>
      <c r="C241" s="14"/>
    </row>
    <row r="242" spans="2:3">
      <c r="B242" s="13"/>
      <c r="C242" s="14"/>
    </row>
    <row r="243" spans="2:3">
      <c r="B243" s="13"/>
      <c r="C243" s="14"/>
    </row>
    <row r="244" spans="2:3">
      <c r="B244" s="13"/>
      <c r="C244" s="14"/>
    </row>
    <row r="245" spans="2:3">
      <c r="B245" s="13"/>
      <c r="C245" s="14"/>
    </row>
    <row r="246" spans="2:3">
      <c r="B246" s="13"/>
      <c r="C246" s="14"/>
    </row>
    <row r="247" spans="2:3">
      <c r="B247" s="13"/>
      <c r="C247" s="14"/>
    </row>
    <row r="248" spans="2:3">
      <c r="B248" s="13"/>
      <c r="C248" s="14"/>
    </row>
    <row r="249" spans="2:3">
      <c r="B249" s="13"/>
      <c r="C249" s="14"/>
    </row>
    <row r="250" spans="2:3">
      <c r="B250" s="13"/>
      <c r="C250" s="14"/>
    </row>
    <row r="251" spans="2:3">
      <c r="B251" s="13"/>
      <c r="C251" s="14"/>
    </row>
    <row r="252" spans="2:3">
      <c r="B252" s="13"/>
      <c r="C252" s="14"/>
    </row>
    <row r="253" spans="2:3">
      <c r="B253" s="13"/>
      <c r="C253" s="14"/>
    </row>
    <row r="254" spans="2:3">
      <c r="B254" s="13"/>
      <c r="C254" s="14"/>
    </row>
    <row r="255" spans="2:3">
      <c r="B255" s="13"/>
      <c r="C255" s="14"/>
    </row>
    <row r="256" spans="2:3">
      <c r="B256" s="13"/>
      <c r="C256" s="14"/>
    </row>
    <row r="257" spans="2:3">
      <c r="B257" s="13"/>
      <c r="C257" s="14"/>
    </row>
    <row r="258" spans="2:3">
      <c r="B258" s="13"/>
      <c r="C258" s="14"/>
    </row>
    <row r="259" spans="2:3">
      <c r="B259" s="13"/>
      <c r="C259" s="14"/>
    </row>
    <row r="260" spans="2:3">
      <c r="B260" s="13"/>
      <c r="C260" s="14"/>
    </row>
    <row r="261" spans="2:3">
      <c r="B261" s="13"/>
      <c r="C261" s="14"/>
    </row>
    <row r="262" spans="2:3">
      <c r="B262" s="13"/>
      <c r="C262" s="14"/>
    </row>
    <row r="263" spans="2:3">
      <c r="B263" s="13"/>
      <c r="C263" s="14"/>
    </row>
    <row r="264" spans="2:3">
      <c r="B264" s="13"/>
      <c r="C264" s="14"/>
    </row>
    <row r="265" spans="2:3">
      <c r="B265" s="13"/>
      <c r="C265" s="14"/>
    </row>
    <row r="266" spans="2:3">
      <c r="B266" s="13"/>
      <c r="C266" s="14"/>
    </row>
    <row r="267" spans="2:3">
      <c r="B267" s="13"/>
      <c r="C267" s="14"/>
    </row>
    <row r="268" spans="2:3">
      <c r="B268" s="13"/>
      <c r="C268" s="14"/>
    </row>
    <row r="269" spans="2:3">
      <c r="B269" s="13"/>
      <c r="C269" s="14"/>
    </row>
    <row r="270" spans="2:3">
      <c r="B270" s="13"/>
      <c r="C270" s="14"/>
    </row>
    <row r="271" spans="2:3">
      <c r="B271" s="13"/>
      <c r="C271" s="14"/>
    </row>
    <row r="272" spans="2:3">
      <c r="B272" s="13"/>
      <c r="C272" s="14"/>
    </row>
    <row r="273" spans="2:3">
      <c r="B273" s="13"/>
      <c r="C273" s="14"/>
    </row>
    <row r="274" spans="2:3">
      <c r="B274" s="13"/>
      <c r="C274" s="14"/>
    </row>
    <row r="275" spans="2:3">
      <c r="B275" s="13"/>
      <c r="C275" s="14"/>
    </row>
    <row r="276" spans="2:3">
      <c r="B276" s="13"/>
      <c r="C276" s="14"/>
    </row>
    <row r="277" spans="2:3">
      <c r="B277" s="13"/>
      <c r="C277" s="14"/>
    </row>
    <row r="278" spans="2:3">
      <c r="B278" s="13"/>
      <c r="C278" s="14"/>
    </row>
    <row r="279" spans="2:3">
      <c r="B279" s="13"/>
      <c r="C279" s="14"/>
    </row>
    <row r="280" spans="2:3">
      <c r="B280" s="13"/>
      <c r="C280" s="14"/>
    </row>
    <row r="281" spans="2:3">
      <c r="B281" s="13"/>
      <c r="C281" s="14"/>
    </row>
    <row r="282" spans="2:3">
      <c r="B282" s="13"/>
      <c r="C282" s="14"/>
    </row>
    <row r="283" spans="2:3">
      <c r="B283" s="13"/>
      <c r="C283" s="14"/>
    </row>
    <row r="284" spans="2:3">
      <c r="B284" s="13"/>
      <c r="C284" s="14"/>
    </row>
    <row r="285" spans="2:3">
      <c r="B285" s="13"/>
      <c r="C285" s="14"/>
    </row>
    <row r="286" spans="2:3">
      <c r="B286" s="13"/>
      <c r="C286" s="14"/>
    </row>
    <row r="287" spans="2:3">
      <c r="B287" s="13"/>
      <c r="C287" s="14"/>
    </row>
    <row r="288" spans="2:3">
      <c r="B288" s="13"/>
      <c r="C288" s="14"/>
    </row>
    <row r="289" spans="2:3">
      <c r="B289" s="13"/>
      <c r="C289" s="14"/>
    </row>
    <row r="290" spans="2:3">
      <c r="B290" s="13"/>
      <c r="C290" s="14"/>
    </row>
    <row r="291" spans="2:3">
      <c r="B291" s="13"/>
      <c r="C291" s="14"/>
    </row>
    <row r="292" spans="2:3">
      <c r="B292" s="13"/>
      <c r="C292" s="14"/>
    </row>
    <row r="293" spans="2:3">
      <c r="B293" s="13"/>
      <c r="C293" s="14"/>
    </row>
    <row r="294" spans="2:3">
      <c r="B294" s="13"/>
      <c r="C294" s="14"/>
    </row>
    <row r="295" spans="2:3">
      <c r="B295" s="13"/>
      <c r="C295" s="14"/>
    </row>
    <row r="296" spans="2:3">
      <c r="B296" s="13"/>
      <c r="C296" s="14"/>
    </row>
    <row r="297" spans="2:3">
      <c r="B297" s="13"/>
      <c r="C297" s="14"/>
    </row>
    <row r="298" spans="2:3">
      <c r="B298" s="13"/>
      <c r="C298" s="14"/>
    </row>
    <row r="299" spans="2:3">
      <c r="B299" s="13"/>
      <c r="C299" s="14"/>
    </row>
    <row r="300" spans="2:3">
      <c r="B300" s="13"/>
      <c r="C300" s="14"/>
    </row>
    <row r="301" spans="2:3">
      <c r="B301" s="13"/>
      <c r="C301" s="14"/>
    </row>
    <row r="302" spans="2:3">
      <c r="B302" s="13"/>
      <c r="C302" s="14"/>
    </row>
    <row r="303" spans="2:3">
      <c r="B303" s="13"/>
      <c r="C303" s="14"/>
    </row>
    <row r="304" spans="2:3">
      <c r="B304" s="13"/>
      <c r="C304" s="14"/>
    </row>
    <row r="305" spans="2:3">
      <c r="B305" s="13"/>
      <c r="C305" s="14"/>
    </row>
    <row r="306" spans="2:3">
      <c r="B306" s="13"/>
      <c r="C306" s="14"/>
    </row>
    <row r="307" spans="2:3">
      <c r="B307" s="13"/>
      <c r="C307" s="14"/>
    </row>
    <row r="308" spans="2:3">
      <c r="B308" s="13"/>
      <c r="C308" s="14"/>
    </row>
    <row r="309" spans="2:3">
      <c r="B309" s="13"/>
      <c r="C309" s="14"/>
    </row>
    <row r="310" spans="2:3">
      <c r="B310" s="13"/>
      <c r="C310" s="14"/>
    </row>
    <row r="311" spans="2:3">
      <c r="B311" s="13"/>
      <c r="C311" s="14"/>
    </row>
    <row r="312" spans="2:3">
      <c r="B312" s="13"/>
      <c r="C312" s="14"/>
    </row>
    <row r="313" spans="2:3">
      <c r="B313" s="13"/>
      <c r="C313" s="14"/>
    </row>
    <row r="314" spans="2:3">
      <c r="B314" s="13"/>
      <c r="C314" s="14"/>
    </row>
    <row r="315" spans="2:3">
      <c r="B315" s="13"/>
      <c r="C315" s="14"/>
    </row>
    <row r="316" spans="2:3">
      <c r="B316" s="13"/>
      <c r="C316" s="14"/>
    </row>
    <row r="317" spans="2:3">
      <c r="B317" s="13"/>
      <c r="C317" s="14"/>
    </row>
    <row r="318" spans="2:3">
      <c r="B318" s="13"/>
      <c r="C318" s="14"/>
    </row>
    <row r="319" spans="2:3">
      <c r="B319" s="13"/>
      <c r="C319" s="14"/>
    </row>
    <row r="320" spans="2:3">
      <c r="B320" s="13"/>
      <c r="C320" s="14"/>
    </row>
    <row r="321" spans="2:3">
      <c r="B321" s="13"/>
      <c r="C321" s="14"/>
    </row>
    <row r="322" spans="2:3">
      <c r="B322" s="13"/>
      <c r="C322" s="14"/>
    </row>
    <row r="323" spans="2:3">
      <c r="B323" s="13"/>
      <c r="C323" s="14"/>
    </row>
    <row r="324" spans="2:3">
      <c r="B324" s="13"/>
      <c r="C324" s="14"/>
    </row>
    <row r="325" spans="2:3">
      <c r="B325" s="13"/>
      <c r="C325" s="14"/>
    </row>
    <row r="326" spans="2:3">
      <c r="B326" s="13"/>
      <c r="C326" s="14"/>
    </row>
    <row r="327" spans="2:3">
      <c r="B327" s="13"/>
      <c r="C327" s="14"/>
    </row>
    <row r="328" spans="2:3">
      <c r="B328" s="13"/>
      <c r="C328" s="14"/>
    </row>
    <row r="329" spans="2:3">
      <c r="B329" s="13"/>
      <c r="C329" s="14"/>
    </row>
    <row r="330" spans="2:3">
      <c r="B330" s="13"/>
      <c r="C330" s="14"/>
    </row>
    <row r="331" spans="2:3">
      <c r="B331" s="13"/>
      <c r="C331" s="14"/>
    </row>
    <row r="332" spans="2:3">
      <c r="B332" s="13"/>
      <c r="C332" s="14"/>
    </row>
    <row r="333" spans="2:3">
      <c r="B333" s="13"/>
      <c r="C333" s="14"/>
    </row>
    <row r="334" spans="2:3">
      <c r="B334" s="13"/>
      <c r="C334" s="14"/>
    </row>
    <row r="335" spans="2:3">
      <c r="B335" s="13"/>
      <c r="C335" s="14"/>
    </row>
    <row r="336" spans="2:3">
      <c r="B336" s="13"/>
      <c r="C336" s="14"/>
    </row>
    <row r="337" spans="2:3">
      <c r="B337" s="13"/>
      <c r="C337" s="14"/>
    </row>
    <row r="338" spans="2:3">
      <c r="B338" s="13"/>
      <c r="C338" s="14"/>
    </row>
    <row r="339" spans="2:3">
      <c r="B339" s="13"/>
      <c r="C339" s="14"/>
    </row>
    <row r="340" spans="2:3">
      <c r="B340" s="13"/>
      <c r="C340" s="14"/>
    </row>
    <row r="341" spans="2:3">
      <c r="B341" s="13"/>
      <c r="C341" s="14"/>
    </row>
    <row r="342" spans="2:3">
      <c r="B342" s="13"/>
      <c r="C342" s="14"/>
    </row>
    <row r="343" spans="2:3">
      <c r="B343" s="13"/>
      <c r="C343" s="14"/>
    </row>
    <row r="344" spans="2:3">
      <c r="B344" s="13"/>
      <c r="C344" s="14"/>
    </row>
    <row r="345" spans="2:3">
      <c r="B345" s="13"/>
      <c r="C345" s="14"/>
    </row>
    <row r="346" spans="2:3">
      <c r="B346" s="13"/>
      <c r="C346" s="14"/>
    </row>
    <row r="347" spans="2:3">
      <c r="B347" s="13"/>
      <c r="C347" s="14"/>
    </row>
    <row r="348" spans="2:3">
      <c r="B348" s="13"/>
      <c r="C348" s="14"/>
    </row>
    <row r="349" spans="2:3">
      <c r="B349" s="13"/>
      <c r="C349" s="14"/>
    </row>
    <row r="350" spans="2:3">
      <c r="B350" s="13"/>
      <c r="C350" s="14"/>
    </row>
    <row r="351" spans="2:3">
      <c r="B351" s="13"/>
      <c r="C351" s="14"/>
    </row>
    <row r="352" spans="2:3">
      <c r="B352" s="13"/>
      <c r="C352" s="14"/>
    </row>
    <row r="353" spans="2:3">
      <c r="B353" s="13"/>
      <c r="C353" s="14"/>
    </row>
    <row r="354" spans="2:3">
      <c r="B354" s="13"/>
      <c r="C354" s="14"/>
    </row>
    <row r="355" spans="2:3">
      <c r="B355" s="13"/>
      <c r="C355" s="14"/>
    </row>
    <row r="356" spans="2:3">
      <c r="B356" s="13"/>
      <c r="C356" s="14"/>
    </row>
    <row r="357" spans="2:3">
      <c r="B357" s="13"/>
      <c r="C357" s="14"/>
    </row>
    <row r="358" spans="2:3">
      <c r="B358" s="13"/>
      <c r="C358" s="14"/>
    </row>
    <row r="359" spans="2:3">
      <c r="B359" s="13"/>
      <c r="C359" s="14"/>
    </row>
    <row r="360" spans="2:3">
      <c r="B360" s="13"/>
      <c r="C360" s="14"/>
    </row>
    <row r="361" spans="2:3">
      <c r="B361" s="13"/>
      <c r="C361" s="14"/>
    </row>
    <row r="362" spans="2:3">
      <c r="B362" s="13"/>
      <c r="C362" s="14"/>
    </row>
    <row r="363" spans="2:3">
      <c r="B363" s="13"/>
      <c r="C363" s="14"/>
    </row>
    <row r="364" spans="2:3">
      <c r="B364" s="13"/>
      <c r="C364" s="14"/>
    </row>
    <row r="365" spans="2:3">
      <c r="B365" s="13"/>
      <c r="C365" s="14"/>
    </row>
    <row r="366" spans="2:3">
      <c r="B366" s="13"/>
      <c r="C366" s="14"/>
    </row>
    <row r="367" spans="2:3">
      <c r="B367" s="13"/>
      <c r="C367" s="14"/>
    </row>
    <row r="368" spans="2:3">
      <c r="B368" s="13"/>
      <c r="C368" s="14"/>
    </row>
    <row r="369" spans="2:3">
      <c r="B369" s="13"/>
      <c r="C369" s="14"/>
    </row>
    <row r="370" spans="2:3">
      <c r="B370" s="13"/>
      <c r="C370" s="14"/>
    </row>
    <row r="371" spans="2:3">
      <c r="B371" s="13"/>
      <c r="C371" s="14"/>
    </row>
    <row r="372" spans="2:3">
      <c r="B372" s="13"/>
      <c r="C372" s="14"/>
    </row>
    <row r="373" spans="2:3">
      <c r="B373" s="13"/>
      <c r="C373" s="14"/>
    </row>
    <row r="374" spans="2:3">
      <c r="B374" s="13"/>
      <c r="C374" s="14"/>
    </row>
    <row r="375" spans="2:3">
      <c r="B375" s="13"/>
      <c r="C375" s="14"/>
    </row>
    <row r="376" spans="2:3">
      <c r="B376" s="13"/>
      <c r="C376" s="14"/>
    </row>
    <row r="377" spans="2:3">
      <c r="B377" s="13"/>
      <c r="C377" s="14"/>
    </row>
    <row r="378" spans="2:3">
      <c r="B378" s="13"/>
      <c r="C378" s="14"/>
    </row>
    <row r="379" spans="2:3">
      <c r="B379" s="13"/>
      <c r="C379" s="14"/>
    </row>
    <row r="380" spans="2:3">
      <c r="B380" s="13"/>
      <c r="C380" s="14"/>
    </row>
    <row r="381" spans="2:3">
      <c r="B381" s="13"/>
      <c r="C381" s="14"/>
    </row>
    <row r="382" spans="2:3">
      <c r="B382" s="13"/>
      <c r="C382" s="14"/>
    </row>
    <row r="383" spans="2:3">
      <c r="B383" s="13"/>
      <c r="C383" s="14"/>
    </row>
    <row r="384" spans="2:3">
      <c r="B384" s="13"/>
      <c r="C384" s="14"/>
    </row>
    <row r="385" spans="2:3">
      <c r="B385" s="13"/>
      <c r="C385" s="14"/>
    </row>
    <row r="386" spans="2:3">
      <c r="B386" s="13"/>
      <c r="C386" s="14"/>
    </row>
    <row r="387" spans="2:3">
      <c r="B387" s="13"/>
      <c r="C387" s="14"/>
    </row>
    <row r="388" spans="2:3">
      <c r="B388" s="13"/>
      <c r="C388" s="14"/>
    </row>
    <row r="389" spans="2:3">
      <c r="B389" s="13"/>
      <c r="C389" s="14"/>
    </row>
    <row r="390" spans="2:3">
      <c r="B390" s="13"/>
      <c r="C390" s="14"/>
    </row>
    <row r="391" spans="2:3">
      <c r="B391" s="13"/>
      <c r="C391" s="14"/>
    </row>
    <row r="392" spans="2:3">
      <c r="B392" s="13"/>
      <c r="C392" s="14"/>
    </row>
    <row r="393" spans="2:3">
      <c r="B393" s="13"/>
      <c r="C393" s="14"/>
    </row>
    <row r="394" spans="2:3">
      <c r="B394" s="13"/>
      <c r="C394" s="14"/>
    </row>
    <row r="395" spans="2:3">
      <c r="B395" s="13"/>
      <c r="C395" s="14"/>
    </row>
    <row r="396" spans="2:3">
      <c r="B396" s="13"/>
      <c r="C396" s="14"/>
    </row>
    <row r="397" spans="2:3">
      <c r="B397" s="13"/>
      <c r="C397" s="14"/>
    </row>
    <row r="398" spans="2:3">
      <c r="B398" s="13"/>
      <c r="C398" s="14"/>
    </row>
    <row r="399" spans="2:3">
      <c r="B399" s="13"/>
      <c r="C399" s="14"/>
    </row>
    <row r="400" spans="2:3">
      <c r="B400" s="13"/>
      <c r="C400" s="14"/>
    </row>
    <row r="401" spans="2:3">
      <c r="B401" s="13"/>
      <c r="C401" s="14"/>
    </row>
    <row r="402" spans="2:3">
      <c r="B402" s="13"/>
      <c r="C402" s="14"/>
    </row>
    <row r="403" spans="2:3">
      <c r="B403" s="13"/>
      <c r="C403" s="14"/>
    </row>
    <row r="404" spans="2:3">
      <c r="B404" s="13"/>
      <c r="C404" s="14"/>
    </row>
    <row r="405" spans="2:3">
      <c r="B405" s="13"/>
      <c r="C405" s="14"/>
    </row>
    <row r="406" spans="2:3">
      <c r="B406" s="13"/>
      <c r="C406" s="14"/>
    </row>
    <row r="407" spans="2:3">
      <c r="B407" s="13"/>
      <c r="C407" s="14"/>
    </row>
    <row r="408" spans="2:3">
      <c r="B408" s="13"/>
      <c r="C408" s="14"/>
    </row>
    <row r="409" spans="2:3">
      <c r="B409" s="13"/>
      <c r="C409" s="14"/>
    </row>
    <row r="410" spans="2:3">
      <c r="B410" s="13"/>
      <c r="C410" s="14"/>
    </row>
    <row r="411" spans="2:3">
      <c r="B411" s="13"/>
      <c r="C411" s="14"/>
    </row>
    <row r="412" spans="2:3">
      <c r="B412" s="13"/>
      <c r="C412" s="14"/>
    </row>
    <row r="413" spans="2:3">
      <c r="B413" s="13"/>
      <c r="C413" s="14"/>
    </row>
    <row r="414" spans="2:3">
      <c r="B414" s="13"/>
      <c r="C414" s="14"/>
    </row>
    <row r="415" spans="2:3">
      <c r="B415" s="13"/>
      <c r="C415" s="14"/>
    </row>
    <row r="416" spans="2:3">
      <c r="B416" s="13"/>
      <c r="C416" s="14"/>
    </row>
    <row r="417" spans="2:3">
      <c r="B417" s="13"/>
      <c r="C417" s="14"/>
    </row>
    <row r="418" spans="2:3">
      <c r="B418" s="13"/>
      <c r="C418" s="14"/>
    </row>
    <row r="419" spans="2:3">
      <c r="B419" s="13"/>
      <c r="C419" s="14"/>
    </row>
    <row r="420" spans="2:3">
      <c r="B420" s="13"/>
      <c r="C420" s="14"/>
    </row>
    <row r="421" spans="2:3">
      <c r="B421" s="13"/>
      <c r="C421" s="14"/>
    </row>
    <row r="422" spans="2:3">
      <c r="B422" s="13"/>
      <c r="C422" s="14"/>
    </row>
    <row r="423" spans="2:3">
      <c r="B423" s="13"/>
      <c r="C423" s="14"/>
    </row>
    <row r="424" spans="2:3">
      <c r="B424" s="13"/>
      <c r="C424" s="14"/>
    </row>
    <row r="425" spans="2:3">
      <c r="B425" s="13"/>
      <c r="C425" s="14"/>
    </row>
    <row r="426" spans="2:3">
      <c r="B426" s="13"/>
      <c r="C426" s="14"/>
    </row>
    <row r="427" spans="2:3">
      <c r="B427" s="13"/>
      <c r="C427" s="14"/>
    </row>
    <row r="428" spans="2:3">
      <c r="B428" s="13"/>
      <c r="C428" s="14"/>
    </row>
    <row r="429" spans="2:3">
      <c r="B429" s="13"/>
      <c r="C429" s="14"/>
    </row>
    <row r="430" spans="2:3">
      <c r="B430" s="13"/>
      <c r="C430" s="14"/>
    </row>
    <row r="431" spans="2:3">
      <c r="B431" s="13"/>
      <c r="C431" s="14"/>
    </row>
    <row r="432" spans="2:3">
      <c r="B432" s="13"/>
      <c r="C432" s="14"/>
    </row>
    <row r="433" spans="2:3">
      <c r="B433" s="13"/>
      <c r="C433" s="14"/>
    </row>
    <row r="434" spans="2:3">
      <c r="B434" s="13"/>
      <c r="C434" s="14"/>
    </row>
    <row r="435" spans="2:3">
      <c r="B435" s="13"/>
      <c r="C435" s="14"/>
    </row>
    <row r="436" spans="2:3">
      <c r="B436" s="13"/>
      <c r="C436" s="14"/>
    </row>
    <row r="437" spans="2:3">
      <c r="B437" s="13"/>
      <c r="C437" s="14"/>
    </row>
    <row r="438" spans="2:3">
      <c r="B438" s="13"/>
      <c r="C438" s="14"/>
    </row>
    <row r="439" spans="2:3">
      <c r="B439" s="13"/>
      <c r="C439" s="14"/>
    </row>
    <row r="440" spans="2:3">
      <c r="B440" s="13"/>
      <c r="C440" s="14"/>
    </row>
    <row r="441" spans="2:3">
      <c r="B441" s="13"/>
      <c r="C441" s="14"/>
    </row>
    <row r="442" spans="2:3">
      <c r="B442" s="13"/>
      <c r="C442" s="14"/>
    </row>
    <row r="443" spans="2:3">
      <c r="B443" s="13"/>
      <c r="C443" s="14"/>
    </row>
    <row r="444" spans="2:3">
      <c r="B444" s="13"/>
      <c r="C444" s="14"/>
    </row>
    <row r="445" spans="2:3">
      <c r="B445" s="13"/>
      <c r="C445" s="14"/>
    </row>
    <row r="446" spans="2:3">
      <c r="B446" s="13"/>
      <c r="C446" s="14"/>
    </row>
    <row r="447" spans="2:3">
      <c r="B447" s="13"/>
      <c r="C447" s="14"/>
    </row>
    <row r="448" spans="2:3">
      <c r="B448" s="13"/>
      <c r="C448" s="14"/>
    </row>
    <row r="449" spans="2:3">
      <c r="B449" s="13"/>
      <c r="C449" s="14"/>
    </row>
    <row r="450" spans="2:3">
      <c r="B450" s="13"/>
      <c r="C450" s="14"/>
    </row>
    <row r="451" spans="2:3">
      <c r="B451" s="13"/>
      <c r="C451" s="14"/>
    </row>
    <row r="452" spans="2:3">
      <c r="B452" s="13"/>
      <c r="C452" s="14"/>
    </row>
    <row r="453" spans="2:3">
      <c r="B453" s="13"/>
      <c r="C453" s="14"/>
    </row>
    <row r="454" spans="2:3">
      <c r="B454" s="13"/>
      <c r="C454" s="14"/>
    </row>
    <row r="455" spans="2:3">
      <c r="B455" s="13"/>
      <c r="C455" s="14"/>
    </row>
    <row r="456" spans="2:3">
      <c r="B456" s="13"/>
      <c r="C456" s="14"/>
    </row>
    <row r="457" spans="2:3">
      <c r="B457" s="13"/>
      <c r="C457" s="14"/>
    </row>
    <row r="458" spans="2:3">
      <c r="B458" s="13"/>
      <c r="C458" s="14"/>
    </row>
    <row r="459" spans="2:3">
      <c r="B459" s="13"/>
      <c r="C459" s="14"/>
    </row>
    <row r="460" spans="2:3">
      <c r="B460" s="13"/>
      <c r="C460" s="14"/>
    </row>
    <row r="461" spans="2:3">
      <c r="B461" s="13"/>
      <c r="C461" s="14"/>
    </row>
    <row r="462" spans="2:3">
      <c r="B462" s="13"/>
      <c r="C462" s="14"/>
    </row>
    <row r="463" spans="2:3">
      <c r="B463" s="13"/>
      <c r="C463" s="14"/>
    </row>
    <row r="464" spans="2:3">
      <c r="B464" s="13"/>
      <c r="C464" s="14"/>
    </row>
    <row r="465" spans="2:3">
      <c r="B465" s="13"/>
      <c r="C465" s="14"/>
    </row>
    <row r="466" spans="2:3">
      <c r="B466" s="13"/>
      <c r="C466" s="14"/>
    </row>
    <row r="467" spans="2:3">
      <c r="B467" s="13"/>
      <c r="C467" s="14"/>
    </row>
    <row r="468" spans="2:3">
      <c r="B468" s="13"/>
      <c r="C468" s="14"/>
    </row>
    <row r="469" spans="2:3">
      <c r="B469" s="13"/>
      <c r="C469" s="14"/>
    </row>
    <row r="470" spans="2:3">
      <c r="B470" s="13"/>
      <c r="C470" s="14"/>
    </row>
    <row r="471" spans="2:3">
      <c r="B471" s="13"/>
      <c r="C471" s="14"/>
    </row>
    <row r="472" spans="2:3">
      <c r="B472" s="13"/>
      <c r="C472" s="14"/>
    </row>
    <row r="473" spans="2:3">
      <c r="B473" s="13"/>
      <c r="C473" s="14"/>
    </row>
    <row r="474" spans="2:3">
      <c r="B474" s="13"/>
      <c r="C474" s="14"/>
    </row>
    <row r="475" spans="2:3">
      <c r="B475" s="13"/>
      <c r="C475" s="14"/>
    </row>
    <row r="476" spans="2:3">
      <c r="B476" s="13"/>
      <c r="C476" s="14"/>
    </row>
    <row r="477" spans="2:3">
      <c r="B477" s="13"/>
      <c r="C477" s="14"/>
    </row>
    <row r="478" spans="2:3">
      <c r="B478" s="13"/>
      <c r="C478" s="14"/>
    </row>
    <row r="479" spans="2:3">
      <c r="B479" s="13"/>
      <c r="C479" s="14"/>
    </row>
    <row r="480" spans="2:3">
      <c r="B480" s="13"/>
      <c r="C480" s="14"/>
    </row>
    <row r="481" spans="2:3">
      <c r="B481" s="13"/>
      <c r="C481" s="14"/>
    </row>
    <row r="482" spans="2:3">
      <c r="B482" s="13"/>
      <c r="C482" s="14"/>
    </row>
    <row r="483" spans="2:3">
      <c r="B483" s="13"/>
      <c r="C483" s="14"/>
    </row>
    <row r="484" spans="2:3">
      <c r="B484" s="13"/>
      <c r="C484" s="14"/>
    </row>
    <row r="485" spans="2:3">
      <c r="B485" s="13"/>
      <c r="C485" s="14"/>
    </row>
    <row r="486" spans="2:3">
      <c r="B486" s="13"/>
      <c r="C486" s="14"/>
    </row>
    <row r="487" spans="2:3">
      <c r="B487" s="13"/>
      <c r="C487" s="14"/>
    </row>
    <row r="488" spans="2:3">
      <c r="B488" s="13"/>
      <c r="C488" s="14"/>
    </row>
    <row r="489" spans="2:3">
      <c r="B489" s="13"/>
      <c r="C489" s="14"/>
    </row>
    <row r="490" spans="2:3">
      <c r="B490" s="13"/>
      <c r="C490" s="14"/>
    </row>
    <row r="491" spans="2:3">
      <c r="B491" s="13"/>
      <c r="C491" s="14"/>
    </row>
    <row r="492" spans="2:3">
      <c r="B492" s="13"/>
      <c r="C492" s="14"/>
    </row>
    <row r="493" spans="2:3">
      <c r="B493" s="13"/>
      <c r="C493" s="14"/>
    </row>
    <row r="494" spans="2:3">
      <c r="B494" s="13"/>
      <c r="C494" s="14"/>
    </row>
    <row r="495" spans="2:3">
      <c r="B495" s="13"/>
      <c r="C495" s="14"/>
    </row>
    <row r="496" spans="2:3">
      <c r="B496" s="13"/>
      <c r="C496" s="14"/>
    </row>
    <row r="497" spans="2:3">
      <c r="B497" s="13"/>
      <c r="C497" s="14"/>
    </row>
    <row r="498" spans="2:3">
      <c r="B498" s="13"/>
      <c r="C498" s="14"/>
    </row>
    <row r="499" spans="2:3">
      <c r="B499" s="13"/>
      <c r="C499" s="14"/>
    </row>
    <row r="500" spans="2:3">
      <c r="B500" s="13"/>
      <c r="C500" s="14"/>
    </row>
    <row r="501" spans="2:3">
      <c r="B501" s="13"/>
      <c r="C501" s="14"/>
    </row>
    <row r="502" spans="2:3">
      <c r="B502" s="13"/>
      <c r="C502" s="14"/>
    </row>
    <row r="503" spans="2:3">
      <c r="B503" s="13"/>
      <c r="C503" s="14"/>
    </row>
    <row r="504" spans="2:3">
      <c r="B504" s="13"/>
      <c r="C504" s="14"/>
    </row>
    <row r="505" spans="2:3">
      <c r="B505" s="13"/>
      <c r="C505" s="14"/>
    </row>
    <row r="506" spans="2:3">
      <c r="B506" s="13"/>
      <c r="C506" s="14"/>
    </row>
    <row r="507" spans="2:3">
      <c r="B507" s="13"/>
      <c r="C507" s="14"/>
    </row>
    <row r="508" spans="2:3">
      <c r="B508" s="13"/>
      <c r="C508" s="14"/>
    </row>
    <row r="509" spans="2:3">
      <c r="B509" s="13"/>
      <c r="C509" s="14"/>
    </row>
    <row r="510" spans="2:3">
      <c r="B510" s="13"/>
      <c r="C510" s="14"/>
    </row>
    <row r="511" spans="2:3">
      <c r="B511" s="13"/>
      <c r="C511" s="14"/>
    </row>
    <row r="512" spans="2:3">
      <c r="B512" s="13"/>
      <c r="C512" s="14"/>
    </row>
    <row r="513" spans="2:3">
      <c r="B513" s="13"/>
      <c r="C513" s="14"/>
    </row>
    <row r="514" spans="2:3">
      <c r="B514" s="13"/>
      <c r="C514" s="14"/>
    </row>
    <row r="515" spans="2:3">
      <c r="B515" s="13"/>
      <c r="C515" s="14"/>
    </row>
    <row r="516" spans="2:3">
      <c r="B516" s="13"/>
      <c r="C516" s="14"/>
    </row>
    <row r="517" spans="2:3">
      <c r="B517" s="13"/>
      <c r="C517" s="14"/>
    </row>
    <row r="518" spans="2:3">
      <c r="B518" s="13"/>
      <c r="C518" s="14"/>
    </row>
    <row r="519" spans="2:3">
      <c r="B519" s="13"/>
      <c r="C519" s="14"/>
    </row>
    <row r="520" spans="2:3">
      <c r="B520" s="13"/>
      <c r="C520" s="14"/>
    </row>
    <row r="521" spans="2:3">
      <c r="B521" s="13"/>
      <c r="C521" s="14"/>
    </row>
    <row r="522" spans="2:3">
      <c r="B522" s="13"/>
      <c r="C522" s="14"/>
    </row>
    <row r="523" spans="2:3">
      <c r="B523" s="13"/>
      <c r="C523" s="14"/>
    </row>
    <row r="524" spans="2:3">
      <c r="B524" s="13"/>
      <c r="C524" s="14"/>
    </row>
    <row r="525" spans="2:3">
      <c r="B525" s="13"/>
      <c r="C525" s="14"/>
    </row>
    <row r="526" spans="2:3">
      <c r="B526" s="13"/>
      <c r="C526" s="14"/>
    </row>
    <row r="527" spans="2:3">
      <c r="B527" s="13"/>
      <c r="C527" s="14"/>
    </row>
    <row r="528" spans="2:3">
      <c r="B528" s="13"/>
      <c r="C528" s="14"/>
    </row>
    <row r="529" spans="2:3">
      <c r="B529" s="13"/>
      <c r="C529" s="14"/>
    </row>
    <row r="530" spans="2:3">
      <c r="B530" s="13"/>
      <c r="C530" s="14"/>
    </row>
    <row r="531" spans="2:3">
      <c r="B531" s="13"/>
      <c r="C531" s="14"/>
    </row>
    <row r="532" spans="2:3">
      <c r="B532" s="13"/>
      <c r="C532" s="14"/>
    </row>
    <row r="533" spans="2:3">
      <c r="B533" s="13"/>
      <c r="C533" s="14"/>
    </row>
    <row r="534" spans="2:3">
      <c r="B534" s="13"/>
      <c r="C534" s="14"/>
    </row>
    <row r="535" spans="2:3">
      <c r="B535" s="13"/>
      <c r="C535" s="14"/>
    </row>
    <row r="536" spans="2:3">
      <c r="B536" s="13"/>
      <c r="C536" s="14"/>
    </row>
    <row r="537" spans="2:3">
      <c r="B537" s="13"/>
      <c r="C537" s="14"/>
    </row>
    <row r="538" spans="2:3">
      <c r="B538" s="13"/>
      <c r="C538" s="14"/>
    </row>
    <row r="539" spans="2:3">
      <c r="B539" s="13"/>
      <c r="C539" s="14"/>
    </row>
    <row r="540" spans="2:3">
      <c r="B540" s="13"/>
      <c r="C540" s="14"/>
    </row>
    <row r="541" spans="2:3">
      <c r="B541" s="13"/>
      <c r="C541" s="14"/>
    </row>
    <row r="542" spans="2:3">
      <c r="B542" s="13"/>
      <c r="C542" s="14"/>
    </row>
    <row r="543" spans="2:3">
      <c r="B543" s="13"/>
      <c r="C543" s="14"/>
    </row>
    <row r="544" spans="2:3">
      <c r="B544" s="13"/>
      <c r="C544" s="14"/>
    </row>
    <row r="545" spans="2:3">
      <c r="B545" s="13"/>
      <c r="C545" s="14"/>
    </row>
    <row r="546" spans="2:3">
      <c r="B546" s="13"/>
      <c r="C546" s="14"/>
    </row>
    <row r="547" spans="2:3">
      <c r="B547" s="13"/>
      <c r="C547" s="14"/>
    </row>
    <row r="548" spans="2:3">
      <c r="B548" s="13"/>
      <c r="C548" s="14"/>
    </row>
    <row r="549" spans="2:3">
      <c r="B549" s="13"/>
      <c r="C549" s="14"/>
    </row>
    <row r="550" spans="2:3">
      <c r="B550" s="13"/>
      <c r="C550" s="14"/>
    </row>
    <row r="551" spans="2:3">
      <c r="B551" s="13"/>
      <c r="C551" s="14"/>
    </row>
    <row r="552" spans="2:3">
      <c r="B552" s="13"/>
      <c r="C552" s="14"/>
    </row>
    <row r="553" spans="2:3">
      <c r="B553" s="13"/>
      <c r="C553" s="14"/>
    </row>
    <row r="554" spans="2:3">
      <c r="B554" s="13"/>
      <c r="C554" s="14"/>
    </row>
    <row r="555" spans="2:3">
      <c r="B555" s="13"/>
      <c r="C555" s="14"/>
    </row>
    <row r="556" spans="2:3">
      <c r="B556" s="13"/>
      <c r="C556" s="14"/>
    </row>
    <row r="557" spans="2:3">
      <c r="B557" s="13"/>
      <c r="C557" s="14"/>
    </row>
    <row r="558" spans="2:3">
      <c r="B558" s="13"/>
      <c r="C558" s="14"/>
    </row>
    <row r="559" spans="2:3">
      <c r="B559" s="13"/>
      <c r="C559" s="14"/>
    </row>
    <row r="560" spans="2:3">
      <c r="B560" s="13"/>
      <c r="C560" s="14"/>
    </row>
    <row r="561" spans="2:3">
      <c r="B561" s="13"/>
      <c r="C561" s="14"/>
    </row>
    <row r="562" spans="2:3">
      <c r="B562" s="13"/>
      <c r="C562" s="14"/>
    </row>
    <row r="563" spans="2:3">
      <c r="B563" s="13"/>
      <c r="C563" s="14"/>
    </row>
    <row r="564" spans="2:3">
      <c r="B564" s="13"/>
      <c r="C564" s="14"/>
    </row>
    <row r="565" spans="2:3">
      <c r="B565" s="13"/>
      <c r="C565" s="14"/>
    </row>
    <row r="566" spans="2:3">
      <c r="B566" s="13"/>
      <c r="C566" s="14"/>
    </row>
    <row r="567" spans="2:3">
      <c r="B567" s="13"/>
      <c r="C567" s="14"/>
    </row>
    <row r="568" spans="2:3">
      <c r="B568" s="13"/>
      <c r="C568" s="14"/>
    </row>
    <row r="569" spans="2:3">
      <c r="B569" s="13"/>
      <c r="C569" s="14"/>
    </row>
    <row r="570" spans="2:3">
      <c r="B570" s="13"/>
      <c r="C570" s="14"/>
    </row>
    <row r="571" spans="2:3">
      <c r="B571" s="13"/>
      <c r="C571" s="14"/>
    </row>
    <row r="572" spans="2:3">
      <c r="B572" s="13"/>
      <c r="C572" s="14"/>
    </row>
    <row r="573" spans="2:3">
      <c r="B573" s="13"/>
      <c r="C573" s="14"/>
    </row>
    <row r="574" spans="2:3">
      <c r="B574" s="13"/>
      <c r="C574" s="14"/>
    </row>
    <row r="575" spans="2:3">
      <c r="B575" s="13"/>
      <c r="C575" s="14"/>
    </row>
    <row r="576" spans="2:3">
      <c r="B576" s="13"/>
      <c r="C576" s="14"/>
    </row>
    <row r="577" spans="2:3">
      <c r="B577" s="13"/>
      <c r="C577" s="14"/>
    </row>
    <row r="578" spans="2:3">
      <c r="B578" s="13"/>
      <c r="C578" s="14"/>
    </row>
    <row r="579" spans="2:3">
      <c r="B579" s="13"/>
      <c r="C579" s="14"/>
    </row>
    <row r="580" spans="2:3">
      <c r="B580" s="13"/>
      <c r="C580" s="14"/>
    </row>
    <row r="581" spans="2:3">
      <c r="B581" s="13"/>
      <c r="C581" s="14"/>
    </row>
    <row r="582" spans="2:3">
      <c r="B582" s="13"/>
      <c r="C582" s="14"/>
    </row>
    <row r="583" spans="2:3">
      <c r="B583" s="13"/>
      <c r="C583" s="14"/>
    </row>
    <row r="584" spans="2:3">
      <c r="B584" s="13"/>
      <c r="C584" s="14"/>
    </row>
    <row r="585" spans="2:3">
      <c r="B585" s="13"/>
      <c r="C585" s="14"/>
    </row>
    <row r="586" spans="2:3">
      <c r="B586" s="13"/>
      <c r="C586" s="14"/>
    </row>
    <row r="587" spans="2:3">
      <c r="B587" s="13"/>
      <c r="C587" s="14"/>
    </row>
    <row r="588" spans="2:3">
      <c r="B588" s="13"/>
      <c r="C588" s="14"/>
    </row>
    <row r="589" spans="2:3">
      <c r="B589" s="13"/>
      <c r="C589" s="14"/>
    </row>
    <row r="590" spans="2:3">
      <c r="B590" s="13"/>
      <c r="C590" s="14"/>
    </row>
    <row r="591" spans="2:3">
      <c r="B591" s="13"/>
      <c r="C591" s="14"/>
    </row>
    <row r="592" spans="2:3">
      <c r="B592" s="13"/>
      <c r="C592" s="14"/>
    </row>
    <row r="593" spans="2:3">
      <c r="B593" s="13"/>
      <c r="C593" s="14"/>
    </row>
    <row r="594" spans="2:3">
      <c r="B594" s="13"/>
      <c r="C594" s="14"/>
    </row>
    <row r="595" spans="2:3">
      <c r="B595" s="13"/>
      <c r="C595" s="14"/>
    </row>
    <row r="596" spans="2:3">
      <c r="B596" s="13"/>
      <c r="C596" s="14"/>
    </row>
    <row r="597" spans="2:3">
      <c r="B597" s="13"/>
      <c r="C597" s="14"/>
    </row>
    <row r="598" spans="2:3">
      <c r="B598" s="13"/>
      <c r="C598" s="14"/>
    </row>
    <row r="599" spans="2:3">
      <c r="B599" s="13"/>
      <c r="C599" s="14"/>
    </row>
    <row r="600" spans="2:3">
      <c r="B600" s="13"/>
      <c r="C600" s="14"/>
    </row>
    <row r="601" spans="2:3">
      <c r="B601" s="13"/>
      <c r="C601" s="14"/>
    </row>
    <row r="602" spans="2:3">
      <c r="B602" s="13"/>
      <c r="C602" s="14"/>
    </row>
    <row r="603" spans="2:3">
      <c r="B603" s="13"/>
      <c r="C603" s="14"/>
    </row>
    <row r="604" spans="2:3">
      <c r="B604" s="13"/>
      <c r="C604" s="14"/>
    </row>
    <row r="605" spans="2:3">
      <c r="B605" s="13"/>
      <c r="C605" s="14"/>
    </row>
    <row r="606" spans="2:3">
      <c r="B606" s="13"/>
      <c r="C606" s="14"/>
    </row>
    <row r="607" spans="2:3">
      <c r="B607" s="13"/>
      <c r="C607" s="14"/>
    </row>
    <row r="608" spans="2:3">
      <c r="B608" s="13"/>
      <c r="C608" s="14"/>
    </row>
    <row r="609" spans="2:3">
      <c r="B609" s="13"/>
      <c r="C609" s="14"/>
    </row>
    <row r="610" spans="2:3">
      <c r="B610" s="13"/>
      <c r="C610" s="14"/>
    </row>
    <row r="611" spans="2:3">
      <c r="B611" s="13"/>
      <c r="C611" s="14"/>
    </row>
    <row r="612" spans="2:3">
      <c r="B612" s="13"/>
      <c r="C612" s="14"/>
    </row>
    <row r="613" spans="2:3">
      <c r="B613" s="13"/>
      <c r="C613" s="14"/>
    </row>
    <row r="614" spans="2:3">
      <c r="B614" s="13"/>
      <c r="C614" s="14"/>
    </row>
    <row r="615" spans="2:3">
      <c r="B615" s="13"/>
      <c r="C615" s="14"/>
    </row>
    <row r="616" spans="2:3">
      <c r="B616" s="13"/>
      <c r="C616" s="14"/>
    </row>
    <row r="617" spans="2:3">
      <c r="B617" s="13"/>
      <c r="C617" s="14"/>
    </row>
    <row r="618" spans="2:3">
      <c r="B618" s="13"/>
      <c r="C618" s="14"/>
    </row>
    <row r="619" spans="2:3">
      <c r="B619" s="13"/>
      <c r="C619" s="14"/>
    </row>
    <row r="620" spans="2:3">
      <c r="B620" s="13"/>
      <c r="C620" s="14"/>
    </row>
    <row r="621" spans="2:3">
      <c r="B621" s="13"/>
      <c r="C621" s="14"/>
    </row>
    <row r="622" spans="2:3">
      <c r="B622" s="13"/>
      <c r="C622" s="14"/>
    </row>
    <row r="623" spans="2:3">
      <c r="B623" s="13"/>
      <c r="C623" s="14"/>
    </row>
    <row r="624" spans="2:3">
      <c r="B624" s="13"/>
      <c r="C624" s="14"/>
    </row>
    <row r="625" spans="2:3">
      <c r="B625" s="13"/>
      <c r="C625" s="14"/>
    </row>
    <row r="626" spans="2:3">
      <c r="B626" s="13"/>
      <c r="C626" s="14"/>
    </row>
    <row r="627" spans="2:3">
      <c r="B627" s="13"/>
      <c r="C627" s="14"/>
    </row>
    <row r="628" spans="2:3">
      <c r="B628" s="13"/>
      <c r="C628" s="14"/>
    </row>
    <row r="629" spans="2:3">
      <c r="B629" s="13"/>
      <c r="C629" s="14"/>
    </row>
    <row r="630" spans="2:3">
      <c r="B630" s="13"/>
      <c r="C630" s="14"/>
    </row>
    <row r="631" spans="2:3">
      <c r="B631" s="13"/>
      <c r="C631" s="14"/>
    </row>
    <row r="632" spans="2:3">
      <c r="B632" s="13"/>
      <c r="C632" s="14"/>
    </row>
    <row r="633" spans="2:3">
      <c r="B633" s="13"/>
      <c r="C633" s="14"/>
    </row>
    <row r="634" spans="2:3">
      <c r="B634" s="13"/>
      <c r="C634" s="14"/>
    </row>
    <row r="635" spans="2:3">
      <c r="B635" s="13"/>
      <c r="C635" s="14"/>
    </row>
    <row r="636" spans="2:3">
      <c r="B636" s="13"/>
      <c r="C636" s="14"/>
    </row>
    <row r="637" spans="2:3">
      <c r="B637" s="13"/>
      <c r="C637" s="14"/>
    </row>
    <row r="638" spans="2:3">
      <c r="B638" s="13"/>
      <c r="C638" s="14"/>
    </row>
    <row r="639" spans="2:3">
      <c r="B639" s="13"/>
      <c r="C639" s="14"/>
    </row>
    <row r="640" spans="2:3">
      <c r="B640" s="13"/>
      <c r="C640" s="14"/>
    </row>
    <row r="641" spans="2:3">
      <c r="B641" s="13"/>
      <c r="C641" s="14"/>
    </row>
    <row r="642" spans="2:3">
      <c r="B642" s="13"/>
      <c r="C642" s="14"/>
    </row>
    <row r="643" spans="2:3">
      <c r="B643" s="13"/>
      <c r="C643" s="14"/>
    </row>
    <row r="644" spans="2:3">
      <c r="B644" s="13"/>
      <c r="C644" s="14"/>
    </row>
    <row r="645" spans="2:3">
      <c r="B645" s="13"/>
      <c r="C645" s="14"/>
    </row>
    <row r="646" spans="2:3">
      <c r="B646" s="13"/>
      <c r="C646" s="14"/>
    </row>
    <row r="647" spans="2:3">
      <c r="B647" s="13"/>
      <c r="C647" s="14"/>
    </row>
  </sheetData>
  <mergeCells count="2">
    <mergeCell ref="A2:A3"/>
    <mergeCell ref="A6:A7"/>
  </mergeCells>
  <pageMargins left="0.511811024" right="0.511811024" top="0.78740157499999996" bottom="0.78740157499999996" header="0.31496062000000002" footer="0.31496062000000002"/>
  <pageSetup paperSize="9" orientation="portrait" horizontalDpi="360" verticalDpi="360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X684"/>
  <sheetViews>
    <sheetView workbookViewId="0">
      <pane xSplit="11" ySplit="6" topLeftCell="L7" activePane="bottomRight" state="frozen"/>
      <selection activeCell="A11" sqref="A11"/>
      <selection pane="topRight" activeCell="A11" sqref="A11"/>
      <selection pane="bottomLeft" activeCell="A11" sqref="A11"/>
      <selection pane="bottomRight" activeCell="A6" sqref="A6:XFD6"/>
    </sheetView>
  </sheetViews>
  <sheetFormatPr baseColWidth="10" defaultColWidth="8.83203125" defaultRowHeight="14" x14ac:dyDescent="0"/>
  <cols>
    <col min="1" max="1" width="3" style="15" bestFit="1" customWidth="1"/>
    <col min="2" max="2" width="3.1640625" bestFit="1" customWidth="1"/>
    <col min="3" max="3" width="3.5" bestFit="1" customWidth="1"/>
    <col min="4" max="6" width="3.6640625" bestFit="1" customWidth="1"/>
    <col min="7" max="9" width="3.6640625" customWidth="1"/>
    <col min="10" max="10" width="4.1640625" bestFit="1" customWidth="1"/>
    <col min="11" max="11" width="43.33203125" customWidth="1"/>
    <col min="12" max="12" width="8.83203125" style="150"/>
    <col min="16" max="16" width="8.83203125" style="150"/>
    <col min="19" max="19" width="9.1640625" bestFit="1" customWidth="1"/>
    <col min="20" max="20" width="8.83203125" style="150"/>
    <col min="24" max="24" width="8.83203125" style="150"/>
    <col min="27" max="27" width="9.1640625" bestFit="1" customWidth="1"/>
    <col min="28" max="28" width="8.83203125" style="150"/>
    <col min="32" max="32" width="8.83203125" style="150"/>
    <col min="35" max="35" width="9.1640625" bestFit="1" customWidth="1"/>
    <col min="36" max="36" width="8.83203125" style="150"/>
    <col min="40" max="40" width="8.83203125" style="150"/>
    <col min="43" max="43" width="9.1640625" bestFit="1" customWidth="1"/>
    <col min="44" max="44" width="9.1640625" style="150" bestFit="1" customWidth="1"/>
    <col min="48" max="48" width="8.83203125" style="150"/>
    <col min="51" max="51" width="9.1640625" bestFit="1" customWidth="1"/>
    <col min="52" max="52" width="8.83203125" style="150"/>
    <col min="56" max="56" width="8.83203125" style="150"/>
    <col min="59" max="59" width="9.1640625" bestFit="1" customWidth="1"/>
    <col min="60" max="60" width="8.83203125" style="150"/>
    <col min="64" max="64" width="8.83203125" style="150"/>
    <col min="67" max="67" width="9.1640625" bestFit="1" customWidth="1"/>
    <col min="68" max="68" width="9.1640625" style="150" bestFit="1" customWidth="1"/>
    <col min="70" max="70" width="8.83203125" style="150"/>
    <col min="73" max="73" width="10.1640625" style="150" bestFit="1" customWidth="1"/>
    <col min="74" max="74" width="9.1640625" style="150" bestFit="1" customWidth="1"/>
  </cols>
  <sheetData>
    <row r="1" spans="1:76" ht="15" thickBot="1">
      <c r="K1" t="s">
        <v>687</v>
      </c>
    </row>
    <row r="2" spans="1:76">
      <c r="J2" s="16">
        <v>0</v>
      </c>
      <c r="K2" s="107" t="s">
        <v>688</v>
      </c>
      <c r="L2" s="397" t="s">
        <v>751</v>
      </c>
      <c r="M2" s="398"/>
      <c r="N2" s="398"/>
      <c r="O2" s="398"/>
      <c r="P2" s="398"/>
      <c r="Q2" s="398"/>
      <c r="R2" s="398"/>
      <c r="S2" s="399"/>
      <c r="T2" s="400" t="s">
        <v>752</v>
      </c>
      <c r="U2" s="401"/>
      <c r="V2" s="401"/>
      <c r="W2" s="401"/>
      <c r="X2" s="401"/>
      <c r="Y2" s="401"/>
      <c r="Z2" s="401"/>
      <c r="AA2" s="402"/>
      <c r="AB2" s="397" t="s">
        <v>753</v>
      </c>
      <c r="AC2" s="398"/>
      <c r="AD2" s="398"/>
      <c r="AE2" s="398"/>
      <c r="AF2" s="398"/>
      <c r="AG2" s="398"/>
      <c r="AH2" s="398"/>
      <c r="AI2" s="399"/>
      <c r="AJ2" s="400" t="s">
        <v>754</v>
      </c>
      <c r="AK2" s="401"/>
      <c r="AL2" s="401"/>
      <c r="AM2" s="401"/>
      <c r="AN2" s="401"/>
      <c r="AO2" s="401"/>
      <c r="AP2" s="401"/>
      <c r="AQ2" s="402"/>
      <c r="AR2" s="397" t="s">
        <v>755</v>
      </c>
      <c r="AS2" s="398"/>
      <c r="AT2" s="398"/>
      <c r="AU2" s="398"/>
      <c r="AV2" s="398"/>
      <c r="AW2" s="398"/>
      <c r="AX2" s="398"/>
      <c r="AY2" s="399"/>
      <c r="AZ2" s="400" t="s">
        <v>756</v>
      </c>
      <c r="BA2" s="401"/>
      <c r="BB2" s="401"/>
      <c r="BC2" s="401"/>
      <c r="BD2" s="401"/>
      <c r="BE2" s="401"/>
      <c r="BF2" s="401"/>
      <c r="BG2" s="402"/>
      <c r="BH2" s="395" t="s">
        <v>689</v>
      </c>
      <c r="BI2" s="406"/>
      <c r="BJ2" s="406"/>
      <c r="BK2" s="406"/>
      <c r="BL2" s="406"/>
      <c r="BM2" s="406"/>
      <c r="BN2" s="406"/>
      <c r="BO2" s="407"/>
      <c r="BP2" s="403" t="s">
        <v>757</v>
      </c>
      <c r="BQ2" s="404"/>
      <c r="BR2" s="404"/>
      <c r="BS2" s="404"/>
      <c r="BT2" s="405"/>
      <c r="BU2" s="395" t="s">
        <v>690</v>
      </c>
      <c r="BV2" s="396"/>
    </row>
    <row r="3" spans="1:76">
      <c r="J3" s="18">
        <v>1</v>
      </c>
      <c r="K3" s="19" t="s">
        <v>691</v>
      </c>
      <c r="L3" s="188" t="s">
        <v>692</v>
      </c>
      <c r="M3" s="21" t="s">
        <v>693</v>
      </c>
      <c r="N3" s="21" t="s">
        <v>694</v>
      </c>
      <c r="O3" s="22" t="s">
        <v>695</v>
      </c>
      <c r="P3" s="186" t="s">
        <v>764</v>
      </c>
      <c r="Q3" s="21" t="s">
        <v>696</v>
      </c>
      <c r="R3" s="21" t="s">
        <v>697</v>
      </c>
      <c r="S3" s="23" t="s">
        <v>698</v>
      </c>
      <c r="T3" s="181" t="s">
        <v>692</v>
      </c>
      <c r="U3" s="24" t="s">
        <v>693</v>
      </c>
      <c r="V3" s="24" t="s">
        <v>694</v>
      </c>
      <c r="W3" s="24" t="s">
        <v>695</v>
      </c>
      <c r="X3" s="176" t="s">
        <v>764</v>
      </c>
      <c r="Y3" s="24" t="s">
        <v>696</v>
      </c>
      <c r="Z3" s="24" t="s">
        <v>697</v>
      </c>
      <c r="AA3" s="19" t="s">
        <v>698</v>
      </c>
      <c r="AB3" s="188" t="s">
        <v>692</v>
      </c>
      <c r="AC3" s="21" t="s">
        <v>693</v>
      </c>
      <c r="AD3" s="21" t="s">
        <v>694</v>
      </c>
      <c r="AE3" s="22" t="s">
        <v>695</v>
      </c>
      <c r="AF3" s="186" t="s">
        <v>764</v>
      </c>
      <c r="AG3" s="21" t="s">
        <v>696</v>
      </c>
      <c r="AH3" s="21" t="s">
        <v>697</v>
      </c>
      <c r="AI3" s="23" t="s">
        <v>698</v>
      </c>
      <c r="AJ3" s="181" t="s">
        <v>692</v>
      </c>
      <c r="AK3" s="24" t="s">
        <v>693</v>
      </c>
      <c r="AL3" s="24" t="s">
        <v>694</v>
      </c>
      <c r="AM3" s="24" t="s">
        <v>695</v>
      </c>
      <c r="AN3" s="176" t="s">
        <v>764</v>
      </c>
      <c r="AO3" s="24" t="s">
        <v>696</v>
      </c>
      <c r="AP3" s="24" t="s">
        <v>697</v>
      </c>
      <c r="AQ3" s="19" t="s">
        <v>698</v>
      </c>
      <c r="AR3" s="188" t="s">
        <v>692</v>
      </c>
      <c r="AS3" s="21" t="s">
        <v>693</v>
      </c>
      <c r="AT3" s="21" t="s">
        <v>694</v>
      </c>
      <c r="AU3" s="22" t="s">
        <v>695</v>
      </c>
      <c r="AV3" s="186" t="s">
        <v>764</v>
      </c>
      <c r="AW3" s="21" t="s">
        <v>696</v>
      </c>
      <c r="AX3" s="21" t="s">
        <v>697</v>
      </c>
      <c r="AY3" s="23" t="s">
        <v>698</v>
      </c>
      <c r="AZ3" s="181" t="s">
        <v>692</v>
      </c>
      <c r="BA3" s="24" t="s">
        <v>693</v>
      </c>
      <c r="BB3" s="24" t="s">
        <v>694</v>
      </c>
      <c r="BC3" s="24" t="s">
        <v>695</v>
      </c>
      <c r="BD3" s="176" t="s">
        <v>764</v>
      </c>
      <c r="BE3" s="24" t="s">
        <v>696</v>
      </c>
      <c r="BF3" s="24" t="s">
        <v>697</v>
      </c>
      <c r="BG3" s="19" t="s">
        <v>698</v>
      </c>
      <c r="BH3" s="174" t="s">
        <v>692</v>
      </c>
      <c r="BI3" s="78" t="s">
        <v>693</v>
      </c>
      <c r="BJ3" s="78" t="s">
        <v>694</v>
      </c>
      <c r="BK3" s="78" t="s">
        <v>695</v>
      </c>
      <c r="BL3" s="171" t="s">
        <v>764</v>
      </c>
      <c r="BM3" s="78" t="s">
        <v>696</v>
      </c>
      <c r="BN3" s="78" t="s">
        <v>697</v>
      </c>
      <c r="BO3" s="79" t="s">
        <v>698</v>
      </c>
      <c r="BP3" s="167" t="s">
        <v>692</v>
      </c>
      <c r="BQ3" s="70" t="s">
        <v>693</v>
      </c>
      <c r="BR3" s="161" t="s">
        <v>764</v>
      </c>
      <c r="BS3" s="70" t="s">
        <v>694</v>
      </c>
      <c r="BT3" s="115" t="s">
        <v>695</v>
      </c>
      <c r="BU3" s="157" t="s">
        <v>692</v>
      </c>
      <c r="BV3" s="151" t="s">
        <v>764</v>
      </c>
      <c r="BW3" s="25"/>
      <c r="BX3" s="25"/>
    </row>
    <row r="4" spans="1:76">
      <c r="J4" s="18">
        <v>2</v>
      </c>
      <c r="K4" s="19" t="s">
        <v>699</v>
      </c>
      <c r="L4" s="64">
        <v>374101</v>
      </c>
      <c r="M4" s="26">
        <f t="shared" ref="M4:M67" si="0">L4/$BU4</f>
        <v>7.5466936552870791E-3</v>
      </c>
      <c r="N4" s="27"/>
      <c r="O4" s="27"/>
      <c r="P4" s="103">
        <v>32833</v>
      </c>
      <c r="Q4" s="26">
        <f>L4/$BP4</f>
        <v>0.13353744053566183</v>
      </c>
      <c r="R4" s="27"/>
      <c r="S4" s="28"/>
      <c r="T4" s="182">
        <v>133161</v>
      </c>
      <c r="U4" s="29">
        <f>T4/$BU4</f>
        <v>2.6862405442158207E-3</v>
      </c>
      <c r="V4" s="30"/>
      <c r="W4" s="30"/>
      <c r="X4" s="177">
        <v>8483</v>
      </c>
      <c r="Y4" s="29">
        <f>T4/$BP4</f>
        <v>4.7532562380665284E-2</v>
      </c>
      <c r="Z4" s="30"/>
      <c r="AA4" s="31"/>
      <c r="AB4" s="64">
        <v>642920</v>
      </c>
      <c r="AC4" s="26">
        <f>AB4/$BU4</f>
        <v>1.2969546418900696E-2</v>
      </c>
      <c r="AD4" s="27"/>
      <c r="AE4" s="27"/>
      <c r="AF4" s="103">
        <v>23713</v>
      </c>
      <c r="AG4" s="26">
        <f>AB4/$BP4</f>
        <v>0.22949388338760843</v>
      </c>
      <c r="AH4" s="27"/>
      <c r="AI4" s="28"/>
      <c r="AJ4" s="182">
        <v>94320</v>
      </c>
      <c r="AK4" s="29">
        <f>AJ4/$BU4</f>
        <v>1.9027058082354159E-3</v>
      </c>
      <c r="AL4" s="30"/>
      <c r="AM4" s="30"/>
      <c r="AN4" s="177">
        <v>5225</v>
      </c>
      <c r="AO4" s="29">
        <f>AJ4/$BP4</f>
        <v>3.3668050583461749E-2</v>
      </c>
      <c r="AP4" s="30"/>
      <c r="AQ4" s="31"/>
      <c r="AR4" s="64">
        <v>1148221</v>
      </c>
      <c r="AS4" s="26">
        <f>AR4/$BU4</f>
        <v>2.3162921605575461E-2</v>
      </c>
      <c r="AT4" s="27"/>
      <c r="AU4" s="27"/>
      <c r="AV4" s="103">
        <v>63673</v>
      </c>
      <c r="AW4" s="26">
        <f>AR4/$BP4</f>
        <v>0.40986389640577853</v>
      </c>
      <c r="AX4" s="27"/>
      <c r="AY4" s="28"/>
      <c r="AZ4" s="182">
        <v>132833</v>
      </c>
      <c r="BA4" s="29">
        <f>AZ4/$BU4</f>
        <v>2.6796238403873516E-3</v>
      </c>
      <c r="BB4" s="30"/>
      <c r="BC4" s="30"/>
      <c r="BD4" s="177">
        <v>6981</v>
      </c>
      <c r="BE4" s="29">
        <f>AZ4/$BP4</f>
        <v>4.7415480949459014E-2</v>
      </c>
      <c r="BF4" s="30"/>
      <c r="BG4" s="31"/>
      <c r="BH4" s="158">
        <v>275913</v>
      </c>
      <c r="BI4" s="80">
        <f>BH4/$BU4</f>
        <v>5.5659591567817886E-3</v>
      </c>
      <c r="BJ4" s="81"/>
      <c r="BK4" s="81"/>
      <c r="BL4" s="172">
        <v>26093</v>
      </c>
      <c r="BM4" s="80">
        <f>BH4/$BP4</f>
        <v>9.8488685757365149E-2</v>
      </c>
      <c r="BN4" s="81"/>
      <c r="BO4" s="82"/>
      <c r="BP4" s="162">
        <f>BH4+AZ4+AR4+AJ4+AB4+T4+L4</f>
        <v>2801469</v>
      </c>
      <c r="BQ4" s="190">
        <f>BP4/BU4</f>
        <v>5.6513691029383611E-2</v>
      </c>
      <c r="BR4" s="191">
        <f>BL4+BD4+AV4+AN4+AF4+X4+P4</f>
        <v>167001</v>
      </c>
      <c r="BS4" s="73"/>
      <c r="BU4" s="158">
        <v>49571510</v>
      </c>
      <c r="BV4" s="152">
        <v>3949979</v>
      </c>
    </row>
    <row r="5" spans="1:76">
      <c r="J5" s="32">
        <v>3</v>
      </c>
      <c r="K5" s="19" t="s">
        <v>700</v>
      </c>
      <c r="L5" s="64">
        <v>12584</v>
      </c>
      <c r="M5" s="26">
        <f t="shared" si="0"/>
        <v>8.417926222736561E-3</v>
      </c>
      <c r="N5" s="27"/>
      <c r="O5" s="27"/>
      <c r="P5" s="103">
        <v>3377</v>
      </c>
      <c r="Q5" s="26">
        <f t="shared" ref="Q5:Q6" si="1">L5/$BP5</f>
        <v>0.13154098634833691</v>
      </c>
      <c r="R5" s="27"/>
      <c r="S5" s="28"/>
      <c r="T5" s="182">
        <v>3535</v>
      </c>
      <c r="U5" s="29">
        <f t="shared" ref="U5:U6" si="2">T5/$BU5</f>
        <v>2.3646987601218805E-3</v>
      </c>
      <c r="V5" s="30"/>
      <c r="W5" s="30"/>
      <c r="X5" s="177">
        <v>1254</v>
      </c>
      <c r="Y5" s="29">
        <f t="shared" ref="Y5:Y6" si="3">T5/$BP5</f>
        <v>3.6951477013777101E-2</v>
      </c>
      <c r="Z5" s="30"/>
      <c r="AA5" s="31"/>
      <c r="AB5" s="64">
        <v>3384</v>
      </c>
      <c r="AC5" s="26">
        <f t="shared" ref="AC5:AC6" si="4">AB5/$BU5</f>
        <v>2.263688996959673E-3</v>
      </c>
      <c r="AD5" s="27"/>
      <c r="AE5" s="27"/>
      <c r="AF5" s="103">
        <v>2748</v>
      </c>
      <c r="AG5" s="26">
        <f t="shared" ref="AG5:AG6" si="5">AB5/$BP5</f>
        <v>3.5373068801873186E-2</v>
      </c>
      <c r="AH5" s="27"/>
      <c r="AI5" s="28"/>
      <c r="AJ5" s="182">
        <v>1540</v>
      </c>
      <c r="AK5" s="29">
        <f t="shared" ref="AK5:AK6" si="6">AJ5/$BU5</f>
        <v>1.0301657964887402E-3</v>
      </c>
      <c r="AL5" s="30"/>
      <c r="AM5" s="30"/>
      <c r="AN5" s="177">
        <v>721</v>
      </c>
      <c r="AO5" s="29">
        <f t="shared" ref="AO5:AO6" si="7">AJ5/$BP5</f>
        <v>1.6097673154516757E-2</v>
      </c>
      <c r="AP5" s="30"/>
      <c r="AQ5" s="31"/>
      <c r="AR5" s="64">
        <v>54339</v>
      </c>
      <c r="AS5" s="26">
        <f t="shared" ref="AS5:AS6" si="8">AR5/$BU5</f>
        <v>3.634946702298808E-2</v>
      </c>
      <c r="AT5" s="27"/>
      <c r="AU5" s="27"/>
      <c r="AV5" s="103">
        <v>6867</v>
      </c>
      <c r="AW5" s="26">
        <f t="shared" ref="AW5:AW6" si="9">AR5/$BP5</f>
        <v>0.56800744256057534</v>
      </c>
      <c r="AX5" s="27"/>
      <c r="AY5" s="28"/>
      <c r="AZ5" s="182">
        <v>1003</v>
      </c>
      <c r="BA5" s="29">
        <f t="shared" ref="BA5:BA6" si="10">AZ5/$BU5</f>
        <v>6.7094564537545863E-4</v>
      </c>
      <c r="BB5" s="30"/>
      <c r="BC5" s="30"/>
      <c r="BD5" s="177">
        <v>912</v>
      </c>
      <c r="BE5" s="29">
        <f t="shared" ref="BE5:BE6" si="11">AZ5/$BP5</f>
        <v>1.0484393619467732E-2</v>
      </c>
      <c r="BF5" s="30"/>
      <c r="BG5" s="31"/>
      <c r="BH5" s="158">
        <v>19281</v>
      </c>
      <c r="BI5" s="80">
        <f t="shared" ref="BI5:BI6" si="12">BH5/$BU5</f>
        <v>1.2897809559804803E-2</v>
      </c>
      <c r="BJ5" s="81"/>
      <c r="BK5" s="81"/>
      <c r="BL5" s="172">
        <v>2653</v>
      </c>
      <c r="BM5" s="80">
        <f t="shared" ref="BM5:BM6" si="13">BH5/$BP5</f>
        <v>0.20154495850145296</v>
      </c>
      <c r="BN5" s="81"/>
      <c r="BO5" s="82"/>
      <c r="BP5" s="162">
        <f t="shared" ref="BP5:BP6" si="14">BH5+AZ5+AR5+AJ5+AB5+T5+L5</f>
        <v>95666</v>
      </c>
      <c r="BQ5" s="72">
        <f t="shared" ref="BQ5:BQ6" si="15">BP5/BU5</f>
        <v>6.3994702004475199E-2</v>
      </c>
      <c r="BR5" s="163">
        <f t="shared" ref="BR5:BR68" si="16">BL5+BD5+AV5+AN5+AF5+X5+P5</f>
        <v>18532</v>
      </c>
      <c r="BS5" s="73"/>
      <c r="BT5" s="116"/>
      <c r="BU5" s="158">
        <v>1494905</v>
      </c>
      <c r="BV5" s="152">
        <v>398999</v>
      </c>
    </row>
    <row r="6" spans="1:76">
      <c r="B6" t="s">
        <v>701</v>
      </c>
      <c r="C6" t="s">
        <v>758</v>
      </c>
      <c r="D6" t="s">
        <v>759</v>
      </c>
      <c r="E6" t="s">
        <v>760</v>
      </c>
      <c r="F6" t="s">
        <v>761</v>
      </c>
      <c r="G6" t="s">
        <v>762</v>
      </c>
      <c r="H6" t="s">
        <v>763</v>
      </c>
      <c r="I6" t="s">
        <v>702</v>
      </c>
      <c r="J6" s="33">
        <v>4</v>
      </c>
      <c r="K6" s="19" t="s">
        <v>703</v>
      </c>
      <c r="L6" s="64">
        <v>361517</v>
      </c>
      <c r="M6" s="26">
        <f t="shared" si="0"/>
        <v>7.5196033496957616E-3</v>
      </c>
      <c r="N6" s="27"/>
      <c r="O6" s="27"/>
      <c r="P6" s="103">
        <v>29456</v>
      </c>
      <c r="Q6" s="26">
        <f t="shared" si="1"/>
        <v>0.13360802689626702</v>
      </c>
      <c r="R6" s="27"/>
      <c r="S6" s="28"/>
      <c r="T6" s="182">
        <v>129626</v>
      </c>
      <c r="U6" s="29">
        <f t="shared" si="2"/>
        <v>2.6962386383148312E-3</v>
      </c>
      <c r="V6" s="30"/>
      <c r="W6" s="30"/>
      <c r="X6" s="177">
        <v>7229</v>
      </c>
      <c r="Y6" s="29">
        <f t="shared" si="3"/>
        <v>4.7906665784611814E-2</v>
      </c>
      <c r="Z6" s="30"/>
      <c r="AA6" s="31"/>
      <c r="AB6" s="64">
        <v>639536</v>
      </c>
      <c r="AC6" s="26">
        <f t="shared" si="4"/>
        <v>1.3302436808921929E-2</v>
      </c>
      <c r="AD6" s="27"/>
      <c r="AE6" s="27"/>
      <c r="AF6" s="103">
        <v>20965</v>
      </c>
      <c r="AG6" s="26">
        <f t="shared" si="5"/>
        <v>0.23635719230113944</v>
      </c>
      <c r="AH6" s="27"/>
      <c r="AI6" s="28"/>
      <c r="AJ6" s="182">
        <v>92780</v>
      </c>
      <c r="AK6" s="29">
        <f t="shared" si="6"/>
        <v>1.9298367678000558E-3</v>
      </c>
      <c r="AL6" s="30"/>
      <c r="AM6" s="30"/>
      <c r="AN6" s="177">
        <v>4504</v>
      </c>
      <c r="AO6" s="29">
        <f t="shared" si="7"/>
        <v>3.4289266439574501E-2</v>
      </c>
      <c r="AP6" s="30"/>
      <c r="AQ6" s="31"/>
      <c r="AR6" s="64">
        <v>1093882</v>
      </c>
      <c r="AS6" s="26">
        <f t="shared" si="8"/>
        <v>2.2752896133160817E-2</v>
      </c>
      <c r="AT6" s="27"/>
      <c r="AU6" s="27"/>
      <c r="AV6" s="103">
        <v>56806</v>
      </c>
      <c r="AW6" s="26">
        <f t="shared" si="9"/>
        <v>0.40427259486370587</v>
      </c>
      <c r="AX6" s="27"/>
      <c r="AY6" s="28"/>
      <c r="AZ6" s="182">
        <v>131830</v>
      </c>
      <c r="BA6" s="29">
        <f t="shared" si="10"/>
        <v>2.7420821416154488E-3</v>
      </c>
      <c r="BB6" s="30"/>
      <c r="BC6" s="30"/>
      <c r="BD6" s="177">
        <v>6069</v>
      </c>
      <c r="BE6" s="29">
        <f t="shared" si="11"/>
        <v>4.8721211411178127E-2</v>
      </c>
      <c r="BF6" s="30"/>
      <c r="BG6" s="31"/>
      <c r="BH6" s="158">
        <v>256632</v>
      </c>
      <c r="BI6" s="80">
        <f t="shared" si="12"/>
        <v>5.3379809160817408E-3</v>
      </c>
      <c r="BJ6" s="81"/>
      <c r="BK6" s="81"/>
      <c r="BL6" s="172">
        <v>23440</v>
      </c>
      <c r="BM6" s="80">
        <f t="shared" si="13"/>
        <v>9.4845042303523211E-2</v>
      </c>
      <c r="BN6" s="81"/>
      <c r="BO6" s="82"/>
      <c r="BP6" s="162">
        <f t="shared" si="14"/>
        <v>2705803</v>
      </c>
      <c r="BQ6" s="72">
        <f t="shared" si="15"/>
        <v>5.6281074755590584E-2</v>
      </c>
      <c r="BR6" s="163">
        <f t="shared" si="16"/>
        <v>148469</v>
      </c>
      <c r="BS6" s="73"/>
      <c r="BT6" s="116"/>
      <c r="BU6" s="158">
        <v>48076605</v>
      </c>
      <c r="BV6" s="152">
        <v>3550980</v>
      </c>
    </row>
    <row r="7" spans="1:76">
      <c r="A7" s="34">
        <f t="shared" ref="A7:A70" si="17">SUM(B7:F7)</f>
        <v>11</v>
      </c>
      <c r="B7" s="35">
        <f t="shared" ref="B7:B70" si="18">IF(BT7&gt;1,7,0)</f>
        <v>7</v>
      </c>
      <c r="C7" s="35">
        <f t="shared" ref="C7:C70" si="19">IF(O7&gt;1,1,0)</f>
        <v>1</v>
      </c>
      <c r="D7" s="35">
        <f t="shared" ref="D7:D70" si="20">IF(W7&gt;1,1,0)</f>
        <v>1</v>
      </c>
      <c r="E7" s="35">
        <f t="shared" ref="E7:E70" si="21">IF(AE7&gt;1,1,0)</f>
        <v>1</v>
      </c>
      <c r="F7" s="35">
        <f t="shared" ref="F7:F70" si="22">IF(AM7&gt;1,1,0)</f>
        <v>1</v>
      </c>
      <c r="G7" s="35">
        <f t="shared" ref="G7:G70" si="23">IF(AU7&gt;1,1,0)</f>
        <v>1</v>
      </c>
      <c r="H7" s="35">
        <f t="shared" ref="H7:H70" si="24">IF(BC7&gt;1,1,0)</f>
        <v>1</v>
      </c>
      <c r="I7" s="35">
        <f t="shared" ref="I7:I70" si="25">IF(BK7&gt;1,1,0)</f>
        <v>1</v>
      </c>
      <c r="J7" s="48">
        <v>608</v>
      </c>
      <c r="K7" s="49" t="s">
        <v>581</v>
      </c>
      <c r="L7" s="65">
        <v>115400</v>
      </c>
      <c r="M7" s="38">
        <f t="shared" si="0"/>
        <v>1.4255480948303251E-2</v>
      </c>
      <c r="N7" s="39">
        <f t="shared" ref="N7:N70" si="26">RANK(M7,M$7:M$679)</f>
        <v>54</v>
      </c>
      <c r="O7" s="40">
        <f t="shared" ref="O7:O70" si="27">M7/M$4</f>
        <v>1.888970402066886</v>
      </c>
      <c r="P7" s="98">
        <v>193</v>
      </c>
      <c r="Q7" s="38">
        <f t="shared" ref="Q7:Q70" si="28">L7/$BP7</f>
        <v>0.1326144115321676</v>
      </c>
      <c r="R7" s="39">
        <f>RANK(Q7,Q$7:Q$632)</f>
        <v>234</v>
      </c>
      <c r="S7" s="41">
        <f t="shared" ref="S7:S70" si="29">Q7/Q$4</f>
        <v>0.9930878635999637</v>
      </c>
      <c r="T7" s="183">
        <v>47966</v>
      </c>
      <c r="U7" s="42">
        <f t="shared" ref="U7:U70" si="30">T7/$BU7</f>
        <v>5.9252894208519395E-3</v>
      </c>
      <c r="V7" s="43">
        <f t="shared" ref="V7:V70" si="31">RANK(U7,U$7:U$679)</f>
        <v>29</v>
      </c>
      <c r="W7" s="44">
        <f t="shared" ref="W7:W70" si="32">U7/U$4</f>
        <v>2.2057925652304813</v>
      </c>
      <c r="X7" s="178">
        <v>107</v>
      </c>
      <c r="Y7" s="42">
        <f t="shared" ref="Y7:Y70" si="33">T7/$BP7</f>
        <v>5.5121168661628701E-2</v>
      </c>
      <c r="Z7" s="43">
        <f>RANK(Y7,Y$7:Y$632)</f>
        <v>122</v>
      </c>
      <c r="AA7" s="45">
        <f t="shared" ref="AA7:AA70" si="34">Y7/Y$4</f>
        <v>1.1596506878840225</v>
      </c>
      <c r="AB7" s="65">
        <v>170140</v>
      </c>
      <c r="AC7" s="38">
        <f t="shared" ref="AC7:AC70" si="35">AB7/$BU7</f>
        <v>2.1017569571441207E-2</v>
      </c>
      <c r="AD7" s="39">
        <f t="shared" ref="AD7:AD70" si="36">RANK(AC7,AC$7:AC$679)</f>
        <v>101</v>
      </c>
      <c r="AE7" s="40">
        <f t="shared" ref="AE7:AE70" si="37">AC7/AC$4</f>
        <v>1.6205323526821276</v>
      </c>
      <c r="AF7" s="98">
        <v>232</v>
      </c>
      <c r="AG7" s="38">
        <f t="shared" ref="AG7:AG70" si="38">AB7/$BP7</f>
        <v>0.19552006913416808</v>
      </c>
      <c r="AH7" s="39">
        <f>RANK(AG7,AG$7:AG$632)</f>
        <v>324</v>
      </c>
      <c r="AI7" s="41">
        <f t="shared" ref="AI7:AI70" si="39">AG7/AG$4</f>
        <v>0.85196200547070977</v>
      </c>
      <c r="AJ7" s="183">
        <v>43191</v>
      </c>
      <c r="AK7" s="42">
        <f t="shared" ref="AK7:AK70" si="40">AJ7/$BU7</f>
        <v>5.3354287490308986E-3</v>
      </c>
      <c r="AL7" s="43">
        <f t="shared" ref="AL7:AL70" si="41">RANK(AK7,AK$7:AK$679)</f>
        <v>22</v>
      </c>
      <c r="AM7" s="44">
        <f t="shared" ref="AM7:AM70" si="42">AK7/AK$4</f>
        <v>2.8041270100389384</v>
      </c>
      <c r="AN7" s="178">
        <v>59</v>
      </c>
      <c r="AO7" s="42">
        <f t="shared" ref="AO7:AO70" si="43">AJ7/$BP7</f>
        <v>4.9633873903690222E-2</v>
      </c>
      <c r="AP7" s="43">
        <f>RANK(AO7,AO$7:AO$632)</f>
        <v>72</v>
      </c>
      <c r="AQ7" s="45">
        <f t="shared" ref="AQ7:AQ70" si="44">AO7/AO$4</f>
        <v>1.4742128826452199</v>
      </c>
      <c r="AR7" s="65">
        <v>340481</v>
      </c>
      <c r="AS7" s="38">
        <f t="shared" ref="AS7:AS70" si="45">AR7/$BU7</f>
        <v>4.2059968880062734E-2</v>
      </c>
      <c r="AT7" s="39">
        <f t="shared" ref="AT7:AT70" si="46">RANK(AS7,AS$7:AS$679)</f>
        <v>55</v>
      </c>
      <c r="AU7" s="40">
        <f t="shared" ref="AU7:AU70" si="47">AS7/AS$4</f>
        <v>1.8158317675236026</v>
      </c>
      <c r="AV7" s="98">
        <v>433</v>
      </c>
      <c r="AW7" s="38">
        <f t="shared" ref="AW7:AW70" si="48">AR7/$BP7</f>
        <v>0.39127112177542428</v>
      </c>
      <c r="AX7" s="39">
        <f>RANK(AW7,AW$7:AW$632)</f>
        <v>297</v>
      </c>
      <c r="AY7" s="41">
        <f t="shared" ref="AY7:AY70" si="49">AW7/AW$4</f>
        <v>0.95463671039728082</v>
      </c>
      <c r="AZ7" s="183">
        <v>52170</v>
      </c>
      <c r="BA7" s="42">
        <f t="shared" ref="BA7:BA70" si="50">AZ7/$BU7</f>
        <v>6.4446138741159498E-3</v>
      </c>
      <c r="BB7" s="43">
        <f t="shared" ref="BB7:BB70" si="51">RANK(BA7,BA$7:BA$679)</f>
        <v>30</v>
      </c>
      <c r="BC7" s="44">
        <f t="shared" ref="BC7:BC70" si="52">BA7/BA$4</f>
        <v>2.4050442368001743</v>
      </c>
      <c r="BD7" s="178">
        <v>59</v>
      </c>
      <c r="BE7" s="42">
        <f t="shared" ref="BE7:BE70" si="53">AZ7/$BP7</f>
        <v>5.9952286391968666E-2</v>
      </c>
      <c r="BF7" s="43">
        <f>RANK(BE7,BE$7:BE$632)</f>
        <v>86</v>
      </c>
      <c r="BG7" s="45">
        <f t="shared" ref="BG7:BG70" si="54">BE7/BE$4</f>
        <v>1.2644032115981878</v>
      </c>
      <c r="BH7" s="159">
        <v>100844</v>
      </c>
      <c r="BI7" s="83">
        <f t="shared" ref="BI7:BI70" si="55">BH7/$BU7</f>
        <v>1.2457363264737375E-2</v>
      </c>
      <c r="BJ7" s="84">
        <f t="shared" ref="BJ7:BJ70" si="56">RANK(BI7,BI$7:BI$679)</f>
        <v>36</v>
      </c>
      <c r="BK7" s="85">
        <f t="shared" ref="BK7:BK70" si="57">BI7/BI$4</f>
        <v>2.2381341497195182</v>
      </c>
      <c r="BL7" s="156">
        <v>393</v>
      </c>
      <c r="BM7" s="83">
        <f t="shared" ref="BM7:BM70" si="58">BH7/$BP7</f>
        <v>0.11588706860095244</v>
      </c>
      <c r="BN7" s="84">
        <f>RANK(BM7,BM$7:BM$632)</f>
        <v>150</v>
      </c>
      <c r="BO7" s="86">
        <f t="shared" ref="BO7:BO70" si="59">BM7/BM$4</f>
        <v>1.1766536197513044</v>
      </c>
      <c r="BP7" s="168">
        <f t="shared" ref="BP7:BP70" si="60">BH7+AZ7+AR7+AJ7+AB7+T7+L7</f>
        <v>870192</v>
      </c>
      <c r="BQ7" s="75">
        <f t="shared" ref="BQ7:BQ70" si="61">BP7/BU7</f>
        <v>0.10749571470854336</v>
      </c>
      <c r="BR7" s="164">
        <f t="shared" si="16"/>
        <v>1476</v>
      </c>
      <c r="BS7" s="76">
        <f t="shared" ref="BS7:BS70" si="62">RANK(BQ7,$BQ$7:$BQ$679)</f>
        <v>57</v>
      </c>
      <c r="BT7" s="117">
        <f t="shared" ref="BT7:BT70" si="63">BQ7/BQ$4</f>
        <v>1.9021181018357527</v>
      </c>
      <c r="BU7" s="159">
        <v>8095132</v>
      </c>
      <c r="BV7" s="153">
        <v>15421</v>
      </c>
    </row>
    <row r="8" spans="1:76">
      <c r="A8" s="34">
        <f t="shared" si="17"/>
        <v>9</v>
      </c>
      <c r="B8" s="35">
        <f t="shared" si="18"/>
        <v>7</v>
      </c>
      <c r="C8" s="35">
        <f t="shared" si="19"/>
        <v>0</v>
      </c>
      <c r="D8" s="35">
        <f t="shared" si="20"/>
        <v>1</v>
      </c>
      <c r="E8" s="35">
        <f t="shared" si="21"/>
        <v>0</v>
      </c>
      <c r="F8" s="35">
        <f t="shared" si="22"/>
        <v>1</v>
      </c>
      <c r="G8" s="35">
        <f t="shared" si="23"/>
        <v>1</v>
      </c>
      <c r="H8" s="35">
        <f t="shared" si="24"/>
        <v>1</v>
      </c>
      <c r="I8" s="35">
        <f t="shared" si="25"/>
        <v>1</v>
      </c>
      <c r="J8" s="48">
        <v>330</v>
      </c>
      <c r="K8" s="49" t="s">
        <v>301</v>
      </c>
      <c r="L8" s="65">
        <v>8357</v>
      </c>
      <c r="M8" s="38">
        <f t="shared" si="0"/>
        <v>7.4992170555365613E-3</v>
      </c>
      <c r="N8" s="39">
        <f t="shared" si="26"/>
        <v>135</v>
      </c>
      <c r="O8" s="40">
        <f t="shared" si="27"/>
        <v>0.99370895362669764</v>
      </c>
      <c r="P8" s="98">
        <v>934</v>
      </c>
      <c r="Q8" s="38">
        <f t="shared" si="28"/>
        <v>0.10865947211025874</v>
      </c>
      <c r="R8" s="39">
        <f t="shared" ref="R8:R71" si="64">RANK(Q8,Q$7:Q$632)</f>
        <v>290</v>
      </c>
      <c r="S8" s="41">
        <f t="shared" si="29"/>
        <v>0.81370042494741912</v>
      </c>
      <c r="T8" s="183">
        <v>4868</v>
      </c>
      <c r="U8" s="42">
        <f t="shared" si="30"/>
        <v>4.3683365593337299E-3</v>
      </c>
      <c r="V8" s="43">
        <f t="shared" si="31"/>
        <v>46</v>
      </c>
      <c r="W8" s="44">
        <f t="shared" si="32"/>
        <v>1.6261896458751255</v>
      </c>
      <c r="X8" s="178">
        <v>501</v>
      </c>
      <c r="Y8" s="42">
        <f t="shared" si="33"/>
        <v>6.329476010921857E-2</v>
      </c>
      <c r="Z8" s="43">
        <f t="shared" ref="Z8:Z71" si="65">RANK(Y8,Y$7:Y$632)</f>
        <v>102</v>
      </c>
      <c r="AA8" s="45">
        <f t="shared" si="34"/>
        <v>1.3316084161910202</v>
      </c>
      <c r="AB8" s="65">
        <v>13312</v>
      </c>
      <c r="AC8" s="38">
        <f t="shared" si="35"/>
        <v>1.1945623721826337E-2</v>
      </c>
      <c r="AD8" s="39">
        <f t="shared" si="36"/>
        <v>176</v>
      </c>
      <c r="AE8" s="40">
        <f t="shared" si="37"/>
        <v>0.92105177282204853</v>
      </c>
      <c r="AF8" s="98">
        <v>501</v>
      </c>
      <c r="AG8" s="38">
        <f t="shared" si="38"/>
        <v>0.17308542452216877</v>
      </c>
      <c r="AH8" s="39">
        <f t="shared" ref="AH8:AH71" si="66">RANK(AG8,AG$7:AG$632)</f>
        <v>352</v>
      </c>
      <c r="AI8" s="41">
        <f t="shared" si="39"/>
        <v>0.75420495730525672</v>
      </c>
      <c r="AJ8" s="183">
        <v>2328</v>
      </c>
      <c r="AK8" s="42">
        <f t="shared" si="40"/>
        <v>2.0890483792376587E-3</v>
      </c>
      <c r="AL8" s="43">
        <f t="shared" si="41"/>
        <v>85</v>
      </c>
      <c r="AM8" s="44">
        <f t="shared" si="42"/>
        <v>1.0979355663895609</v>
      </c>
      <c r="AN8" s="178">
        <v>204</v>
      </c>
      <c r="AO8" s="42">
        <f t="shared" si="43"/>
        <v>3.0269145754778314E-2</v>
      </c>
      <c r="AP8" s="43">
        <f t="shared" ref="AP8:AP71" si="67">RANK(AO8,AO$7:AO$632)</f>
        <v>142</v>
      </c>
      <c r="AQ8" s="45">
        <f t="shared" si="44"/>
        <v>0.89904658066680498</v>
      </c>
      <c r="AR8" s="65">
        <v>35154</v>
      </c>
      <c r="AS8" s="38">
        <f t="shared" si="45"/>
        <v>3.1545707355550109E-2</v>
      </c>
      <c r="AT8" s="39">
        <f t="shared" si="46"/>
        <v>80</v>
      </c>
      <c r="AU8" s="40">
        <f t="shared" si="47"/>
        <v>1.3619053715554112</v>
      </c>
      <c r="AV8" s="98">
        <v>1672</v>
      </c>
      <c r="AW8" s="38">
        <f t="shared" si="48"/>
        <v>0.45707970354960342</v>
      </c>
      <c r="AX8" s="39">
        <f t="shared" ref="AX8:AX71" si="68">RANK(AW8,AW$7:AW$632)</f>
        <v>219</v>
      </c>
      <c r="AY8" s="41">
        <f t="shared" si="49"/>
        <v>1.1151987466031399</v>
      </c>
      <c r="AZ8" s="183">
        <v>4156</v>
      </c>
      <c r="BA8" s="42">
        <f t="shared" si="50"/>
        <v>3.7294179828658547E-3</v>
      </c>
      <c r="BB8" s="43">
        <f t="shared" si="51"/>
        <v>64</v>
      </c>
      <c r="BC8" s="44">
        <f t="shared" si="52"/>
        <v>1.3917692202375505</v>
      </c>
      <c r="BD8" s="178">
        <v>244</v>
      </c>
      <c r="BE8" s="42">
        <f t="shared" si="53"/>
        <v>5.4037186321674688E-2</v>
      </c>
      <c r="BF8" s="43">
        <f t="shared" ref="BF8:BF71" si="69">RANK(BE8,BE$7:BE$632)</f>
        <v>97</v>
      </c>
      <c r="BG8" s="45">
        <f t="shared" si="54"/>
        <v>1.1396528146424132</v>
      </c>
      <c r="BH8" s="159">
        <v>8735</v>
      </c>
      <c r="BI8" s="83">
        <f t="shared" si="55"/>
        <v>7.8384182098973146E-3</v>
      </c>
      <c r="BJ8" s="84">
        <f t="shared" si="56"/>
        <v>67</v>
      </c>
      <c r="BK8" s="85">
        <f t="shared" si="57"/>
        <v>1.4082780683625158</v>
      </c>
      <c r="BL8" s="156">
        <v>915</v>
      </c>
      <c r="BM8" s="83">
        <f t="shared" si="58"/>
        <v>0.11357430763229749</v>
      </c>
      <c r="BN8" s="84">
        <f t="shared" ref="BN8:BN71" si="70">RANK(BM8,BM$7:BM$632)</f>
        <v>154</v>
      </c>
      <c r="BO8" s="86">
        <f t="shared" si="59"/>
        <v>1.1531711156355258</v>
      </c>
      <c r="BP8" s="168">
        <f t="shared" si="60"/>
        <v>76910</v>
      </c>
      <c r="BQ8" s="75">
        <f t="shared" si="61"/>
        <v>6.9015769264247573E-2</v>
      </c>
      <c r="BR8" s="164">
        <f t="shared" si="16"/>
        <v>4971</v>
      </c>
      <c r="BS8" s="76">
        <f t="shared" si="62"/>
        <v>105</v>
      </c>
      <c r="BT8" s="117">
        <f t="shared" si="63"/>
        <v>1.2212221146264126</v>
      </c>
      <c r="BU8" s="159">
        <v>1114383</v>
      </c>
      <c r="BV8" s="153">
        <v>100637</v>
      </c>
    </row>
    <row r="9" spans="1:76">
      <c r="A9" s="34">
        <f t="shared" si="17"/>
        <v>3</v>
      </c>
      <c r="B9" s="35">
        <f t="shared" si="18"/>
        <v>0</v>
      </c>
      <c r="C9" s="35">
        <f t="shared" si="19"/>
        <v>1</v>
      </c>
      <c r="D9" s="35">
        <f t="shared" si="20"/>
        <v>1</v>
      </c>
      <c r="E9" s="35">
        <f t="shared" si="21"/>
        <v>0</v>
      </c>
      <c r="F9" s="35">
        <f t="shared" si="22"/>
        <v>1</v>
      </c>
      <c r="G9" s="35">
        <f t="shared" si="23"/>
        <v>1</v>
      </c>
      <c r="H9" s="35">
        <f t="shared" si="24"/>
        <v>0</v>
      </c>
      <c r="I9" s="35">
        <f t="shared" si="25"/>
        <v>0</v>
      </c>
      <c r="J9" s="48">
        <v>409</v>
      </c>
      <c r="K9" s="49" t="s">
        <v>380</v>
      </c>
      <c r="L9" s="65">
        <v>10686</v>
      </c>
      <c r="M9" s="38">
        <f t="shared" si="0"/>
        <v>8.6272667162375239E-3</v>
      </c>
      <c r="N9" s="39">
        <f t="shared" si="26"/>
        <v>114</v>
      </c>
      <c r="O9" s="40">
        <f t="shared" si="27"/>
        <v>1.143184964211899</v>
      </c>
      <c r="P9" s="98">
        <v>395</v>
      </c>
      <c r="Q9" s="38">
        <f t="shared" si="28"/>
        <v>0.16569753919151509</v>
      </c>
      <c r="R9" s="39">
        <f t="shared" si="64"/>
        <v>172</v>
      </c>
      <c r="S9" s="41">
        <f t="shared" si="29"/>
        <v>1.2408320732136897</v>
      </c>
      <c r="T9" s="183">
        <v>3940</v>
      </c>
      <c r="U9" s="42">
        <f t="shared" si="30"/>
        <v>3.1809312055002662E-3</v>
      </c>
      <c r="V9" s="43">
        <f t="shared" si="31"/>
        <v>79</v>
      </c>
      <c r="W9" s="44">
        <f t="shared" si="32"/>
        <v>1.1841572462114922</v>
      </c>
      <c r="X9" s="178">
        <v>117</v>
      </c>
      <c r="Y9" s="42">
        <f t="shared" si="33"/>
        <v>6.1093796033555067E-2</v>
      </c>
      <c r="Z9" s="43">
        <f t="shared" si="65"/>
        <v>107</v>
      </c>
      <c r="AA9" s="45">
        <f t="shared" si="34"/>
        <v>1.2853040731169598</v>
      </c>
      <c r="AB9" s="65">
        <v>7754</v>
      </c>
      <c r="AC9" s="38">
        <f t="shared" si="35"/>
        <v>6.2601371998601682E-3</v>
      </c>
      <c r="AD9" s="39">
        <f t="shared" si="36"/>
        <v>315</v>
      </c>
      <c r="AE9" s="40">
        <f t="shared" si="37"/>
        <v>0.48267973278827897</v>
      </c>
      <c r="AF9" s="98">
        <v>152</v>
      </c>
      <c r="AG9" s="38">
        <f t="shared" si="38"/>
        <v>0.12023383107720458</v>
      </c>
      <c r="AH9" s="39">
        <f t="shared" si="66"/>
        <v>402</v>
      </c>
      <c r="AI9" s="41">
        <f t="shared" si="39"/>
        <v>0.52390865195362601</v>
      </c>
      <c r="AJ9" s="183">
        <v>2440</v>
      </c>
      <c r="AK9" s="42">
        <f t="shared" si="40"/>
        <v>1.9699167871626011E-3</v>
      </c>
      <c r="AL9" s="43">
        <f t="shared" si="41"/>
        <v>87</v>
      </c>
      <c r="AM9" s="44">
        <f t="shared" si="42"/>
        <v>1.0353238943384091</v>
      </c>
      <c r="AN9" s="178">
        <v>94</v>
      </c>
      <c r="AO9" s="42">
        <f t="shared" si="43"/>
        <v>3.7834736629917355E-2</v>
      </c>
      <c r="AP9" s="43">
        <f t="shared" si="67"/>
        <v>109</v>
      </c>
      <c r="AQ9" s="45">
        <f t="shared" si="44"/>
        <v>1.1237578646297492</v>
      </c>
      <c r="AR9" s="65">
        <v>29754</v>
      </c>
      <c r="AS9" s="38">
        <f t="shared" si="45"/>
        <v>2.4021682002145918E-2</v>
      </c>
      <c r="AT9" s="39">
        <f t="shared" si="46"/>
        <v>120</v>
      </c>
      <c r="AU9" s="40">
        <f t="shared" si="47"/>
        <v>1.0370747875071056</v>
      </c>
      <c r="AV9" s="98">
        <v>841</v>
      </c>
      <c r="AW9" s="38">
        <f t="shared" si="48"/>
        <v>0.46136670233055777</v>
      </c>
      <c r="AX9" s="39">
        <f t="shared" si="68"/>
        <v>214</v>
      </c>
      <c r="AY9" s="41">
        <f t="shared" si="49"/>
        <v>1.1256583133484628</v>
      </c>
      <c r="AZ9" s="183">
        <v>3312</v>
      </c>
      <c r="BA9" s="42">
        <f t="shared" si="50"/>
        <v>2.6739198356895639E-3</v>
      </c>
      <c r="BB9" s="43">
        <f t="shared" si="51"/>
        <v>102</v>
      </c>
      <c r="BC9" s="44">
        <f t="shared" si="52"/>
        <v>0.9978713412637189</v>
      </c>
      <c r="BD9" s="178">
        <v>51</v>
      </c>
      <c r="BE9" s="42">
        <f t="shared" si="53"/>
        <v>5.1356003163232078E-2</v>
      </c>
      <c r="BF9" s="43">
        <f t="shared" si="69"/>
        <v>100</v>
      </c>
      <c r="BG9" s="45">
        <f t="shared" si="54"/>
        <v>1.0831062373483744</v>
      </c>
      <c r="BH9" s="159">
        <v>6605</v>
      </c>
      <c r="BI9" s="83">
        <f t="shared" si="55"/>
        <v>5.3325001554135167E-3</v>
      </c>
      <c r="BJ9" s="84">
        <f t="shared" si="56"/>
        <v>105</v>
      </c>
      <c r="BK9" s="85">
        <f t="shared" si="57"/>
        <v>0.9580559262487911</v>
      </c>
      <c r="BL9" s="156">
        <v>463</v>
      </c>
      <c r="BM9" s="83">
        <f t="shared" si="58"/>
        <v>0.10241739157401808</v>
      </c>
      <c r="BN9" s="84">
        <f t="shared" si="70"/>
        <v>184</v>
      </c>
      <c r="BO9" s="86">
        <f t="shared" si="59"/>
        <v>1.0398899202120699</v>
      </c>
      <c r="BP9" s="168">
        <f t="shared" si="60"/>
        <v>64491</v>
      </c>
      <c r="BQ9" s="75">
        <f t="shared" si="61"/>
        <v>5.206635390200956E-2</v>
      </c>
      <c r="BR9" s="164">
        <f t="shared" si="16"/>
        <v>2113</v>
      </c>
      <c r="BS9" s="76">
        <f t="shared" si="62"/>
        <v>178</v>
      </c>
      <c r="BT9" s="117">
        <f t="shared" si="63"/>
        <v>0.92130513781055789</v>
      </c>
      <c r="BU9" s="159">
        <v>1238631</v>
      </c>
      <c r="BV9" s="153">
        <v>31936</v>
      </c>
    </row>
    <row r="10" spans="1:76">
      <c r="A10" s="34">
        <f t="shared" si="17"/>
        <v>10</v>
      </c>
      <c r="B10" s="35">
        <f t="shared" si="18"/>
        <v>7</v>
      </c>
      <c r="C10" s="35">
        <f t="shared" si="19"/>
        <v>0</v>
      </c>
      <c r="D10" s="35">
        <f t="shared" si="20"/>
        <v>1</v>
      </c>
      <c r="E10" s="35">
        <f t="shared" si="21"/>
        <v>1</v>
      </c>
      <c r="F10" s="35">
        <f t="shared" si="22"/>
        <v>1</v>
      </c>
      <c r="G10" s="35">
        <f t="shared" si="23"/>
        <v>0</v>
      </c>
      <c r="H10" s="35">
        <f t="shared" si="24"/>
        <v>0</v>
      </c>
      <c r="I10" s="35">
        <f t="shared" si="25"/>
        <v>0</v>
      </c>
      <c r="J10" s="48">
        <v>597</v>
      </c>
      <c r="K10" s="49" t="s">
        <v>570</v>
      </c>
      <c r="L10" s="65">
        <v>2781</v>
      </c>
      <c r="M10" s="38">
        <f t="shared" si="0"/>
        <v>3.9366511993975412E-3</v>
      </c>
      <c r="N10" s="39">
        <f t="shared" si="26"/>
        <v>236</v>
      </c>
      <c r="O10" s="40">
        <f t="shared" si="27"/>
        <v>0.52163919448878038</v>
      </c>
      <c r="P10" s="98">
        <v>49</v>
      </c>
      <c r="Q10" s="38">
        <f t="shared" si="28"/>
        <v>5.813977797754688E-2</v>
      </c>
      <c r="R10" s="39">
        <f t="shared" si="64"/>
        <v>396</v>
      </c>
      <c r="S10" s="41">
        <f t="shared" si="29"/>
        <v>0.43538185054565554</v>
      </c>
      <c r="T10" s="183">
        <v>6545</v>
      </c>
      <c r="U10" s="42">
        <f t="shared" si="30"/>
        <v>9.2647903991574625E-3</v>
      </c>
      <c r="V10" s="43">
        <f t="shared" si="31"/>
        <v>17</v>
      </c>
      <c r="W10" s="44">
        <f t="shared" si="32"/>
        <v>3.4489801812823435</v>
      </c>
      <c r="X10" s="178">
        <v>59</v>
      </c>
      <c r="Y10" s="42">
        <f t="shared" si="33"/>
        <v>0.13683022181339244</v>
      </c>
      <c r="Z10" s="43">
        <f t="shared" si="65"/>
        <v>28</v>
      </c>
      <c r="AA10" s="45">
        <f t="shared" si="34"/>
        <v>2.8786628567924746</v>
      </c>
      <c r="AB10" s="65">
        <v>18321</v>
      </c>
      <c r="AC10" s="38">
        <f t="shared" si="35"/>
        <v>2.5934335355685848E-2</v>
      </c>
      <c r="AD10" s="39">
        <f t="shared" si="36"/>
        <v>76</v>
      </c>
      <c r="AE10" s="40">
        <f t="shared" si="37"/>
        <v>1.9996331805321572</v>
      </c>
      <c r="AF10" s="98">
        <v>126</v>
      </c>
      <c r="AG10" s="38">
        <f t="shared" si="38"/>
        <v>0.38302009073233961</v>
      </c>
      <c r="AH10" s="39">
        <f t="shared" si="66"/>
        <v>161</v>
      </c>
      <c r="AI10" s="41">
        <f t="shared" si="39"/>
        <v>1.6689773386484115</v>
      </c>
      <c r="AJ10" s="183">
        <v>3040</v>
      </c>
      <c r="AK10" s="42">
        <f t="shared" si="40"/>
        <v>4.3032792686690125E-3</v>
      </c>
      <c r="AL10" s="43">
        <f t="shared" si="41"/>
        <v>32</v>
      </c>
      <c r="AM10" s="44">
        <f t="shared" si="42"/>
        <v>2.2616629696736497</v>
      </c>
      <c r="AN10" s="178">
        <v>20</v>
      </c>
      <c r="AO10" s="42">
        <f t="shared" si="43"/>
        <v>6.3554449856793427E-2</v>
      </c>
      <c r="AP10" s="43">
        <f t="shared" si="67"/>
        <v>48</v>
      </c>
      <c r="AQ10" s="45">
        <f t="shared" si="44"/>
        <v>1.8876783406049749</v>
      </c>
      <c r="AR10" s="65">
        <v>15122</v>
      </c>
      <c r="AS10" s="38">
        <f t="shared" si="45"/>
        <v>2.1405983256846318E-2</v>
      </c>
      <c r="AT10" s="39">
        <f t="shared" si="46"/>
        <v>152</v>
      </c>
      <c r="AU10" s="40">
        <f t="shared" si="47"/>
        <v>0.92414867266544487</v>
      </c>
      <c r="AV10" s="98">
        <v>127</v>
      </c>
      <c r="AW10" s="38">
        <f t="shared" si="48"/>
        <v>0.31614157589948361</v>
      </c>
      <c r="AX10" s="39">
        <f t="shared" si="68"/>
        <v>378</v>
      </c>
      <c r="AY10" s="41">
        <f t="shared" si="49"/>
        <v>0.77133306610273678</v>
      </c>
      <c r="AZ10" s="183">
        <v>762</v>
      </c>
      <c r="BA10" s="42">
        <f t="shared" si="50"/>
        <v>1.0786509219492724E-3</v>
      </c>
      <c r="BB10" s="43">
        <f t="shared" si="51"/>
        <v>206</v>
      </c>
      <c r="BC10" s="44">
        <f t="shared" si="52"/>
        <v>0.40253818677525594</v>
      </c>
      <c r="BD10" s="178">
        <v>28</v>
      </c>
      <c r="BE10" s="42">
        <f t="shared" si="53"/>
        <v>1.5930424602262037E-2</v>
      </c>
      <c r="BF10" s="43">
        <f t="shared" si="69"/>
        <v>263</v>
      </c>
      <c r="BG10" s="45">
        <f t="shared" si="54"/>
        <v>0.33597517695207085</v>
      </c>
      <c r="BH10" s="159">
        <v>1262</v>
      </c>
      <c r="BI10" s="83">
        <f t="shared" si="55"/>
        <v>1.786427117454044E-3</v>
      </c>
      <c r="BJ10" s="84">
        <f t="shared" si="56"/>
        <v>290</v>
      </c>
      <c r="BK10" s="85">
        <f t="shared" si="57"/>
        <v>0.32095584375199543</v>
      </c>
      <c r="BL10" s="156">
        <v>36</v>
      </c>
      <c r="BM10" s="83">
        <f t="shared" si="58"/>
        <v>2.6383459118182007E-2</v>
      </c>
      <c r="BN10" s="84">
        <f t="shared" si="70"/>
        <v>385</v>
      </c>
      <c r="BO10" s="86">
        <f t="shared" si="59"/>
        <v>0.26788314734120622</v>
      </c>
      <c r="BP10" s="168">
        <f t="shared" si="60"/>
        <v>47833</v>
      </c>
      <c r="BQ10" s="75">
        <f t="shared" si="61"/>
        <v>6.7710117519159507E-2</v>
      </c>
      <c r="BR10" s="164">
        <f t="shared" si="16"/>
        <v>445</v>
      </c>
      <c r="BS10" s="76">
        <f t="shared" si="62"/>
        <v>109</v>
      </c>
      <c r="BT10" s="117">
        <f t="shared" si="63"/>
        <v>1.1981188325489915</v>
      </c>
      <c r="BU10" s="159">
        <v>706438</v>
      </c>
      <c r="BV10" s="153">
        <v>6934</v>
      </c>
    </row>
    <row r="11" spans="1:76">
      <c r="A11" s="34">
        <f t="shared" si="17"/>
        <v>9</v>
      </c>
      <c r="B11" s="35">
        <f t="shared" si="18"/>
        <v>7</v>
      </c>
      <c r="C11" s="35">
        <f t="shared" si="19"/>
        <v>1</v>
      </c>
      <c r="D11" s="35">
        <f t="shared" si="20"/>
        <v>1</v>
      </c>
      <c r="E11" s="35">
        <f t="shared" si="21"/>
        <v>0</v>
      </c>
      <c r="F11" s="35">
        <f t="shared" si="22"/>
        <v>0</v>
      </c>
      <c r="G11" s="35">
        <f t="shared" si="23"/>
        <v>1</v>
      </c>
      <c r="H11" s="35">
        <f t="shared" si="24"/>
        <v>0</v>
      </c>
      <c r="I11" s="35">
        <f t="shared" si="25"/>
        <v>1</v>
      </c>
      <c r="J11" s="47">
        <v>22</v>
      </c>
      <c r="K11" s="37" t="s">
        <v>670</v>
      </c>
      <c r="L11" s="65">
        <v>8939</v>
      </c>
      <c r="M11" s="38">
        <f t="shared" si="0"/>
        <v>2.4847810979847115E-2</v>
      </c>
      <c r="N11" s="39">
        <f t="shared" si="26"/>
        <v>28</v>
      </c>
      <c r="O11" s="40">
        <f t="shared" si="27"/>
        <v>3.2925426835683438</v>
      </c>
      <c r="P11" s="98">
        <v>3925</v>
      </c>
      <c r="Q11" s="38">
        <f t="shared" si="28"/>
        <v>0.19566597351428258</v>
      </c>
      <c r="R11" s="39">
        <f t="shared" si="64"/>
        <v>125</v>
      </c>
      <c r="S11" s="41">
        <f t="shared" si="29"/>
        <v>1.4652517880334019</v>
      </c>
      <c r="T11" s="183">
        <v>2988</v>
      </c>
      <c r="U11" s="42">
        <f t="shared" si="30"/>
        <v>8.3057678943710914E-3</v>
      </c>
      <c r="V11" s="43">
        <f t="shared" si="31"/>
        <v>21</v>
      </c>
      <c r="W11" s="44">
        <f t="shared" si="32"/>
        <v>3.0919672894728598</v>
      </c>
      <c r="X11" s="178">
        <v>799</v>
      </c>
      <c r="Y11" s="42">
        <f t="shared" si="33"/>
        <v>6.5404399693553689E-2</v>
      </c>
      <c r="Z11" s="43">
        <f t="shared" si="65"/>
        <v>93</v>
      </c>
      <c r="AA11" s="45">
        <f t="shared" si="34"/>
        <v>1.3759914554944779</v>
      </c>
      <c r="AB11" s="65">
        <v>633</v>
      </c>
      <c r="AC11" s="38">
        <f t="shared" si="35"/>
        <v>1.7595552466990966E-3</v>
      </c>
      <c r="AD11" s="39">
        <f t="shared" si="36"/>
        <v>439</v>
      </c>
      <c r="AE11" s="40">
        <f t="shared" si="37"/>
        <v>0.13566821767451118</v>
      </c>
      <c r="AF11" s="98">
        <v>127</v>
      </c>
      <c r="AG11" s="38">
        <f t="shared" si="38"/>
        <v>1.3855751340702637E-2</v>
      </c>
      <c r="AH11" s="39">
        <f t="shared" si="66"/>
        <v>518</v>
      </c>
      <c r="AI11" s="41">
        <f t="shared" si="39"/>
        <v>6.0375253301634541E-2</v>
      </c>
      <c r="AJ11" s="183">
        <v>341</v>
      </c>
      <c r="AK11" s="42">
        <f t="shared" si="40"/>
        <v>9.4788047255038219E-4</v>
      </c>
      <c r="AL11" s="43">
        <f t="shared" si="41"/>
        <v>169</v>
      </c>
      <c r="AM11" s="44">
        <f t="shared" si="42"/>
        <v>0.49817500343337573</v>
      </c>
      <c r="AN11" s="178">
        <v>118</v>
      </c>
      <c r="AO11" s="42">
        <f t="shared" si="43"/>
        <v>7.464156725402211E-3</v>
      </c>
      <c r="AP11" s="43">
        <f t="shared" si="67"/>
        <v>283</v>
      </c>
      <c r="AQ11" s="45">
        <f t="shared" si="44"/>
        <v>0.22169851227052381</v>
      </c>
      <c r="AR11" s="65">
        <v>21332</v>
      </c>
      <c r="AS11" s="38">
        <f t="shared" si="45"/>
        <v>5.9296733842946488E-2</v>
      </c>
      <c r="AT11" s="39">
        <f t="shared" si="46"/>
        <v>33</v>
      </c>
      <c r="AU11" s="40">
        <f t="shared" si="47"/>
        <v>2.5599850853302284</v>
      </c>
      <c r="AV11" s="98">
        <v>5435</v>
      </c>
      <c r="AW11" s="38">
        <f t="shared" si="48"/>
        <v>0.46693663127941337</v>
      </c>
      <c r="AX11" s="39">
        <f t="shared" si="68"/>
        <v>210</v>
      </c>
      <c r="AY11" s="41">
        <f t="shared" si="49"/>
        <v>1.1392480171445278</v>
      </c>
      <c r="AZ11" s="183">
        <v>290</v>
      </c>
      <c r="BA11" s="42">
        <f t="shared" si="50"/>
        <v>8.0611535788742178E-4</v>
      </c>
      <c r="BB11" s="43">
        <f t="shared" si="51"/>
        <v>232</v>
      </c>
      <c r="BC11" s="44">
        <f t="shared" si="52"/>
        <v>0.30083153677677915</v>
      </c>
      <c r="BD11" s="178">
        <v>50</v>
      </c>
      <c r="BE11" s="42">
        <f t="shared" si="53"/>
        <v>6.3478165699901497E-3</v>
      </c>
      <c r="BF11" s="43">
        <f t="shared" si="69"/>
        <v>316</v>
      </c>
      <c r="BG11" s="45">
        <f t="shared" si="54"/>
        <v>0.1338764564416503</v>
      </c>
      <c r="BH11" s="159">
        <v>11162</v>
      </c>
      <c r="BI11" s="83">
        <f t="shared" si="55"/>
        <v>3.1027102154273803E-2</v>
      </c>
      <c r="BJ11" s="84">
        <f t="shared" si="56"/>
        <v>11</v>
      </c>
      <c r="BK11" s="85">
        <f t="shared" si="57"/>
        <v>5.5744394237009685</v>
      </c>
      <c r="BL11" s="156">
        <v>4918</v>
      </c>
      <c r="BM11" s="83">
        <f t="shared" si="58"/>
        <v>0.24432527087665537</v>
      </c>
      <c r="BN11" s="84">
        <f t="shared" si="70"/>
        <v>56</v>
      </c>
      <c r="BO11" s="86">
        <f t="shared" si="59"/>
        <v>2.4807445545427469</v>
      </c>
      <c r="BP11" s="168">
        <f t="shared" si="60"/>
        <v>45685</v>
      </c>
      <c r="BQ11" s="75">
        <f t="shared" si="61"/>
        <v>0.1269909659485754</v>
      </c>
      <c r="BR11" s="164">
        <f t="shared" si="16"/>
        <v>15372</v>
      </c>
      <c r="BS11" s="76">
        <f t="shared" si="62"/>
        <v>43</v>
      </c>
      <c r="BT11" s="117">
        <f t="shared" si="63"/>
        <v>2.2470832047149067</v>
      </c>
      <c r="BU11" s="159">
        <v>359750</v>
      </c>
      <c r="BV11" s="153">
        <v>155235</v>
      </c>
    </row>
    <row r="12" spans="1:76">
      <c r="A12" s="34">
        <f t="shared" si="17"/>
        <v>10</v>
      </c>
      <c r="B12" s="35">
        <f t="shared" si="18"/>
        <v>7</v>
      </c>
      <c r="C12" s="35">
        <f t="shared" si="19"/>
        <v>1</v>
      </c>
      <c r="D12" s="35">
        <f t="shared" si="20"/>
        <v>1</v>
      </c>
      <c r="E12" s="35">
        <f t="shared" si="21"/>
        <v>0</v>
      </c>
      <c r="F12" s="35">
        <f t="shared" si="22"/>
        <v>1</v>
      </c>
      <c r="G12" s="35">
        <f t="shared" si="23"/>
        <v>1</v>
      </c>
      <c r="H12" s="35">
        <f t="shared" si="24"/>
        <v>1</v>
      </c>
      <c r="I12" s="35">
        <f t="shared" si="25"/>
        <v>1</v>
      </c>
      <c r="J12" s="48">
        <v>334</v>
      </c>
      <c r="K12" s="49" t="s">
        <v>305</v>
      </c>
      <c r="L12" s="65">
        <v>8703</v>
      </c>
      <c r="M12" s="38">
        <f t="shared" si="0"/>
        <v>4.6479211727950012E-2</v>
      </c>
      <c r="N12" s="39">
        <f t="shared" si="26"/>
        <v>9</v>
      </c>
      <c r="O12" s="40">
        <f t="shared" si="27"/>
        <v>6.1588841221065733</v>
      </c>
      <c r="P12" s="98">
        <v>40</v>
      </c>
      <c r="Q12" s="38">
        <f t="shared" si="28"/>
        <v>0.19118648535840602</v>
      </c>
      <c r="R12" s="39">
        <f t="shared" si="64"/>
        <v>129</v>
      </c>
      <c r="S12" s="41">
        <f t="shared" si="29"/>
        <v>1.4317069773952178</v>
      </c>
      <c r="T12" s="183">
        <v>788</v>
      </c>
      <c r="U12" s="42">
        <f t="shared" si="30"/>
        <v>4.20839007717162E-3</v>
      </c>
      <c r="V12" s="43">
        <f t="shared" si="31"/>
        <v>50</v>
      </c>
      <c r="W12" s="44">
        <f t="shared" si="32"/>
        <v>1.5666467719107977</v>
      </c>
      <c r="X12" s="178">
        <v>16</v>
      </c>
      <c r="Y12" s="42">
        <f t="shared" si="33"/>
        <v>1.7310691768634257E-2</v>
      </c>
      <c r="Z12" s="43">
        <f t="shared" si="65"/>
        <v>287</v>
      </c>
      <c r="AA12" s="45">
        <f t="shared" si="34"/>
        <v>0.36418595803864529</v>
      </c>
      <c r="AB12" s="65">
        <v>1871</v>
      </c>
      <c r="AC12" s="38">
        <f t="shared" si="35"/>
        <v>9.9922561350102804E-3</v>
      </c>
      <c r="AD12" s="39">
        <f t="shared" si="36"/>
        <v>213</v>
      </c>
      <c r="AE12" s="40">
        <f t="shared" si="37"/>
        <v>0.77043990686123232</v>
      </c>
      <c r="AF12" s="98">
        <v>24</v>
      </c>
      <c r="AG12" s="38">
        <f t="shared" si="38"/>
        <v>4.1101909009028798E-2</v>
      </c>
      <c r="AH12" s="39">
        <f t="shared" si="66"/>
        <v>480</v>
      </c>
      <c r="AI12" s="41">
        <f t="shared" si="39"/>
        <v>0.17909805874699014</v>
      </c>
      <c r="AJ12" s="183">
        <v>519</v>
      </c>
      <c r="AK12" s="42">
        <f t="shared" si="40"/>
        <v>2.7717696066650644E-3</v>
      </c>
      <c r="AL12" s="43">
        <f t="shared" si="41"/>
        <v>61</v>
      </c>
      <c r="AM12" s="44">
        <f t="shared" si="42"/>
        <v>1.4567515349288942</v>
      </c>
      <c r="AN12" s="178">
        <v>9</v>
      </c>
      <c r="AO12" s="42">
        <f t="shared" si="43"/>
        <v>1.140133125370708E-2</v>
      </c>
      <c r="AP12" s="43">
        <f t="shared" si="67"/>
        <v>257</v>
      </c>
      <c r="AQ12" s="45">
        <f t="shared" si="44"/>
        <v>0.33863948331203902</v>
      </c>
      <c r="AR12" s="65">
        <v>31105</v>
      </c>
      <c r="AS12" s="38">
        <f t="shared" si="45"/>
        <v>0.16611925552084167</v>
      </c>
      <c r="AT12" s="39">
        <f t="shared" si="46"/>
        <v>12</v>
      </c>
      <c r="AU12" s="40">
        <f t="shared" si="47"/>
        <v>7.1717747160554959</v>
      </c>
      <c r="AV12" s="98">
        <v>88</v>
      </c>
      <c r="AW12" s="38">
        <f t="shared" si="48"/>
        <v>0.68331099931899564</v>
      </c>
      <c r="AX12" s="39">
        <f t="shared" si="68"/>
        <v>72</v>
      </c>
      <c r="AY12" s="41">
        <f t="shared" si="49"/>
        <v>1.6671656257385881</v>
      </c>
      <c r="AZ12" s="183">
        <v>671</v>
      </c>
      <c r="BA12" s="42">
        <f t="shared" si="50"/>
        <v>3.5835402814494381E-3</v>
      </c>
      <c r="BB12" s="43">
        <f t="shared" si="51"/>
        <v>70</v>
      </c>
      <c r="BC12" s="44">
        <f t="shared" si="52"/>
        <v>1.3373296010575206</v>
      </c>
      <c r="BD12" s="178">
        <v>8</v>
      </c>
      <c r="BE12" s="42">
        <f t="shared" si="53"/>
        <v>1.4740449462885262E-2</v>
      </c>
      <c r="BF12" s="43">
        <f t="shared" si="69"/>
        <v>271</v>
      </c>
      <c r="BG12" s="45">
        <f t="shared" si="54"/>
        <v>0.31087841286683066</v>
      </c>
      <c r="BH12" s="159">
        <v>1864</v>
      </c>
      <c r="BI12" s="83">
        <f t="shared" si="55"/>
        <v>9.9548719591978432E-3</v>
      </c>
      <c r="BJ12" s="84">
        <f t="shared" si="56"/>
        <v>46</v>
      </c>
      <c r="BK12" s="85">
        <f t="shared" si="57"/>
        <v>1.7885276694976151</v>
      </c>
      <c r="BL12" s="156">
        <v>54</v>
      </c>
      <c r="BM12" s="83">
        <f t="shared" si="58"/>
        <v>4.0948133828342961E-2</v>
      </c>
      <c r="BN12" s="84">
        <f t="shared" si="70"/>
        <v>337</v>
      </c>
      <c r="BO12" s="86">
        <f t="shared" si="59"/>
        <v>0.41576485170308802</v>
      </c>
      <c r="BP12" s="168">
        <f t="shared" si="60"/>
        <v>45521</v>
      </c>
      <c r="BQ12" s="75">
        <f t="shared" si="61"/>
        <v>0.24310929530828593</v>
      </c>
      <c r="BR12" s="164">
        <f t="shared" si="16"/>
        <v>239</v>
      </c>
      <c r="BS12" s="76">
        <f t="shared" si="62"/>
        <v>24</v>
      </c>
      <c r="BT12" s="117">
        <f t="shared" si="63"/>
        <v>4.3017769832425952</v>
      </c>
      <c r="BU12" s="159">
        <v>187245</v>
      </c>
      <c r="BV12" s="153">
        <v>2763</v>
      </c>
    </row>
    <row r="13" spans="1:76">
      <c r="A13" s="34">
        <f t="shared" si="17"/>
        <v>10</v>
      </c>
      <c r="B13" s="35">
        <f t="shared" si="18"/>
        <v>7</v>
      </c>
      <c r="C13" s="35">
        <f t="shared" si="19"/>
        <v>1</v>
      </c>
      <c r="D13" s="35">
        <f t="shared" si="20"/>
        <v>1</v>
      </c>
      <c r="E13" s="35">
        <f t="shared" si="21"/>
        <v>0</v>
      </c>
      <c r="F13" s="35">
        <f t="shared" si="22"/>
        <v>1</v>
      </c>
      <c r="G13" s="35">
        <f t="shared" si="23"/>
        <v>0</v>
      </c>
      <c r="H13" s="35">
        <f t="shared" si="24"/>
        <v>1</v>
      </c>
      <c r="I13" s="35">
        <f t="shared" si="25"/>
        <v>0</v>
      </c>
      <c r="J13" s="48">
        <v>438</v>
      </c>
      <c r="K13" s="49" t="s">
        <v>409</v>
      </c>
      <c r="L13" s="65">
        <v>7893</v>
      </c>
      <c r="M13" s="38">
        <f t="shared" si="0"/>
        <v>1.0634127019413041E-2</v>
      </c>
      <c r="N13" s="39">
        <f t="shared" si="26"/>
        <v>90</v>
      </c>
      <c r="O13" s="40">
        <f t="shared" si="27"/>
        <v>1.40911073181869</v>
      </c>
      <c r="P13" s="98">
        <v>1685</v>
      </c>
      <c r="Q13" s="38">
        <f t="shared" si="28"/>
        <v>0.18320025995729272</v>
      </c>
      <c r="R13" s="39">
        <f t="shared" si="64"/>
        <v>140</v>
      </c>
      <c r="S13" s="41">
        <f t="shared" si="29"/>
        <v>1.3719018368363005</v>
      </c>
      <c r="T13" s="183">
        <v>2087</v>
      </c>
      <c r="U13" s="42">
        <f t="shared" si="30"/>
        <v>2.8117855174857489E-3</v>
      </c>
      <c r="V13" s="43">
        <f t="shared" si="31"/>
        <v>101</v>
      </c>
      <c r="W13" s="44">
        <f t="shared" si="32"/>
        <v>1.046736310916109</v>
      </c>
      <c r="X13" s="178">
        <v>486</v>
      </c>
      <c r="Y13" s="42">
        <f t="shared" si="33"/>
        <v>4.8440256243617121E-2</v>
      </c>
      <c r="Z13" s="43">
        <f t="shared" si="65"/>
        <v>144</v>
      </c>
      <c r="AA13" s="45">
        <f t="shared" si="34"/>
        <v>1.0190962535468329</v>
      </c>
      <c r="AB13" s="65">
        <v>8574</v>
      </c>
      <c r="AC13" s="38">
        <f t="shared" si="35"/>
        <v>1.1551628666469962E-2</v>
      </c>
      <c r="AD13" s="39">
        <f t="shared" si="36"/>
        <v>183</v>
      </c>
      <c r="AE13" s="40">
        <f t="shared" si="37"/>
        <v>0.89067329676507556</v>
      </c>
      <c r="AF13" s="98">
        <v>1391</v>
      </c>
      <c r="AG13" s="38">
        <f t="shared" si="38"/>
        <v>0.19900659177420851</v>
      </c>
      <c r="AH13" s="39">
        <f t="shared" si="66"/>
        <v>316</v>
      </c>
      <c r="AI13" s="41">
        <f t="shared" si="39"/>
        <v>0.8671542301547629</v>
      </c>
      <c r="AJ13" s="183">
        <v>1853</v>
      </c>
      <c r="AK13" s="42">
        <f t="shared" si="40"/>
        <v>2.496520634356058E-3</v>
      </c>
      <c r="AL13" s="43">
        <f t="shared" si="41"/>
        <v>67</v>
      </c>
      <c r="AM13" s="44">
        <f t="shared" si="42"/>
        <v>1.3120896691177659</v>
      </c>
      <c r="AN13" s="178">
        <v>361</v>
      </c>
      <c r="AO13" s="42">
        <f t="shared" si="43"/>
        <v>4.3009005663355304E-2</v>
      </c>
      <c r="AP13" s="43">
        <f t="shared" si="67"/>
        <v>86</v>
      </c>
      <c r="AQ13" s="45">
        <f t="shared" si="44"/>
        <v>1.277442706602145</v>
      </c>
      <c r="AR13" s="65">
        <v>16707</v>
      </c>
      <c r="AS13" s="38">
        <f t="shared" si="45"/>
        <v>2.2509104283964739E-2</v>
      </c>
      <c r="AT13" s="39">
        <f t="shared" si="46"/>
        <v>138</v>
      </c>
      <c r="AU13" s="40">
        <f t="shared" si="47"/>
        <v>0.97177310648699244</v>
      </c>
      <c r="AV13" s="98">
        <v>3384</v>
      </c>
      <c r="AW13" s="38">
        <f t="shared" si="48"/>
        <v>0.38777736514715438</v>
      </c>
      <c r="AX13" s="39">
        <f t="shared" si="68"/>
        <v>302</v>
      </c>
      <c r="AY13" s="41">
        <f t="shared" si="49"/>
        <v>0.94611252307825189</v>
      </c>
      <c r="AZ13" s="183">
        <v>2842</v>
      </c>
      <c r="BA13" s="42">
        <f t="shared" si="50"/>
        <v>3.8289863156178721E-3</v>
      </c>
      <c r="BB13" s="43">
        <f t="shared" si="51"/>
        <v>60</v>
      </c>
      <c r="BC13" s="44">
        <f t="shared" si="52"/>
        <v>1.4289267985704945</v>
      </c>
      <c r="BD13" s="178">
        <v>496</v>
      </c>
      <c r="BE13" s="42">
        <f t="shared" si="53"/>
        <v>6.5964163030359305E-2</v>
      </c>
      <c r="BF13" s="43">
        <f t="shared" si="69"/>
        <v>79</v>
      </c>
      <c r="BG13" s="45">
        <f t="shared" si="54"/>
        <v>1.3911946416966994</v>
      </c>
      <c r="BH13" s="159">
        <v>3128</v>
      </c>
      <c r="BI13" s="83">
        <f t="shared" si="55"/>
        <v>4.2143100616652725E-3</v>
      </c>
      <c r="BJ13" s="84">
        <f t="shared" si="56"/>
        <v>146</v>
      </c>
      <c r="BK13" s="85">
        <f t="shared" si="57"/>
        <v>0.75715792066680687</v>
      </c>
      <c r="BL13" s="156">
        <v>893</v>
      </c>
      <c r="BM13" s="83">
        <f t="shared" si="58"/>
        <v>7.260235818401263E-2</v>
      </c>
      <c r="BN13" s="84">
        <f t="shared" si="70"/>
        <v>256</v>
      </c>
      <c r="BO13" s="86">
        <f t="shared" si="59"/>
        <v>0.73716445321317836</v>
      </c>
      <c r="BP13" s="168">
        <f t="shared" si="60"/>
        <v>43084</v>
      </c>
      <c r="BQ13" s="75">
        <f t="shared" si="61"/>
        <v>5.8046462498972697E-2</v>
      </c>
      <c r="BR13" s="164">
        <f t="shared" si="16"/>
        <v>8696</v>
      </c>
      <c r="BS13" s="76">
        <f t="shared" si="62"/>
        <v>151</v>
      </c>
      <c r="BT13" s="117">
        <f t="shared" si="63"/>
        <v>1.0271221263674344</v>
      </c>
      <c r="BU13" s="159">
        <v>742233</v>
      </c>
      <c r="BV13" s="153">
        <v>186051</v>
      </c>
    </row>
    <row r="14" spans="1:76">
      <c r="A14" s="34">
        <f t="shared" si="17"/>
        <v>0</v>
      </c>
      <c r="B14" s="35">
        <f t="shared" si="18"/>
        <v>0</v>
      </c>
      <c r="C14" s="35">
        <f t="shared" si="19"/>
        <v>0</v>
      </c>
      <c r="D14" s="35">
        <f t="shared" si="20"/>
        <v>0</v>
      </c>
      <c r="E14" s="35">
        <f t="shared" si="21"/>
        <v>0</v>
      </c>
      <c r="F14" s="35">
        <f t="shared" si="22"/>
        <v>0</v>
      </c>
      <c r="G14" s="35">
        <f t="shared" si="23"/>
        <v>0</v>
      </c>
      <c r="H14" s="35">
        <f t="shared" si="24"/>
        <v>0</v>
      </c>
      <c r="I14" s="35">
        <f t="shared" si="25"/>
        <v>0</v>
      </c>
      <c r="J14" s="48">
        <v>480</v>
      </c>
      <c r="K14" s="49" t="s">
        <v>452</v>
      </c>
      <c r="L14" s="65">
        <v>6083</v>
      </c>
      <c r="M14" s="38">
        <f t="shared" si="0"/>
        <v>4.7746990401151641E-3</v>
      </c>
      <c r="N14" s="39">
        <f t="shared" si="26"/>
        <v>203</v>
      </c>
      <c r="O14" s="40">
        <f t="shared" si="27"/>
        <v>0.63268753949884993</v>
      </c>
      <c r="P14" s="98">
        <v>1203</v>
      </c>
      <c r="Q14" s="38">
        <f t="shared" si="28"/>
        <v>0.14302508758317461</v>
      </c>
      <c r="R14" s="39">
        <f t="shared" si="64"/>
        <v>211</v>
      </c>
      <c r="S14" s="41">
        <f t="shared" si="29"/>
        <v>1.0710485913872152</v>
      </c>
      <c r="T14" s="183">
        <v>2115</v>
      </c>
      <c r="U14" s="42">
        <f t="shared" si="30"/>
        <v>1.6601164671779668E-3</v>
      </c>
      <c r="V14" s="43">
        <f t="shared" si="31"/>
        <v>157</v>
      </c>
      <c r="W14" s="44">
        <f t="shared" si="32"/>
        <v>0.61800737493618441</v>
      </c>
      <c r="X14" s="178">
        <v>369</v>
      </c>
      <c r="Y14" s="42">
        <f t="shared" si="33"/>
        <v>4.9728433378006628E-2</v>
      </c>
      <c r="Z14" s="43">
        <f t="shared" si="65"/>
        <v>137</v>
      </c>
      <c r="AA14" s="45">
        <f t="shared" si="34"/>
        <v>1.0461971938259014</v>
      </c>
      <c r="AB14" s="65">
        <v>10166</v>
      </c>
      <c r="AC14" s="38">
        <f t="shared" si="35"/>
        <v>7.9795479930644016E-3</v>
      </c>
      <c r="AD14" s="39">
        <f t="shared" si="36"/>
        <v>264</v>
      </c>
      <c r="AE14" s="40">
        <f t="shared" si="37"/>
        <v>0.6152526646140607</v>
      </c>
      <c r="AF14" s="98">
        <v>956</v>
      </c>
      <c r="AG14" s="38">
        <f t="shared" si="38"/>
        <v>0.23902565187745409</v>
      </c>
      <c r="AH14" s="39">
        <f t="shared" si="66"/>
        <v>275</v>
      </c>
      <c r="AI14" s="41">
        <f t="shared" si="39"/>
        <v>1.0415338672610581</v>
      </c>
      <c r="AJ14" s="183">
        <v>1811</v>
      </c>
      <c r="AK14" s="42">
        <f t="shared" si="40"/>
        <v>1.421499253928746E-3</v>
      </c>
      <c r="AL14" s="43">
        <f t="shared" si="41"/>
        <v>127</v>
      </c>
      <c r="AM14" s="44">
        <f t="shared" si="42"/>
        <v>0.74709355896015028</v>
      </c>
      <c r="AN14" s="178">
        <v>285</v>
      </c>
      <c r="AO14" s="42">
        <f t="shared" si="43"/>
        <v>4.2580705838094569E-2</v>
      </c>
      <c r="AP14" s="43">
        <f t="shared" si="67"/>
        <v>89</v>
      </c>
      <c r="AQ14" s="45">
        <f t="shared" si="44"/>
        <v>1.2647214525396624</v>
      </c>
      <c r="AR14" s="65">
        <v>15746</v>
      </c>
      <c r="AS14" s="38">
        <f t="shared" si="45"/>
        <v>1.2359429736257336E-2</v>
      </c>
      <c r="AT14" s="39">
        <f t="shared" si="46"/>
        <v>298</v>
      </c>
      <c r="AU14" s="40">
        <f t="shared" si="47"/>
        <v>0.53358682236710342</v>
      </c>
      <c r="AV14" s="98">
        <v>1949</v>
      </c>
      <c r="AW14" s="38">
        <f t="shared" si="48"/>
        <v>0.37022407185347156</v>
      </c>
      <c r="AX14" s="39">
        <f t="shared" si="68"/>
        <v>324</v>
      </c>
      <c r="AY14" s="41">
        <f t="shared" si="49"/>
        <v>0.90328539571325828</v>
      </c>
      <c r="AZ14" s="183">
        <v>2005</v>
      </c>
      <c r="BA14" s="42">
        <f t="shared" si="50"/>
        <v>1.5737747123838409E-3</v>
      </c>
      <c r="BB14" s="43">
        <f t="shared" si="51"/>
        <v>166</v>
      </c>
      <c r="BC14" s="44">
        <f t="shared" si="52"/>
        <v>0.58731180424053275</v>
      </c>
      <c r="BD14" s="178">
        <v>304</v>
      </c>
      <c r="BE14" s="42">
        <f t="shared" si="53"/>
        <v>4.7142084597117398E-2</v>
      </c>
      <c r="BF14" s="43">
        <f t="shared" si="69"/>
        <v>119</v>
      </c>
      <c r="BG14" s="45">
        <f t="shared" si="54"/>
        <v>0.99423402764525293</v>
      </c>
      <c r="BH14" s="159">
        <v>4605</v>
      </c>
      <c r="BI14" s="83">
        <f t="shared" si="55"/>
        <v>3.6145798256995449E-3</v>
      </c>
      <c r="BJ14" s="84">
        <f t="shared" si="56"/>
        <v>183</v>
      </c>
      <c r="BK14" s="85">
        <f t="shared" si="57"/>
        <v>0.64940825541189884</v>
      </c>
      <c r="BL14" s="156">
        <v>854</v>
      </c>
      <c r="BM14" s="83">
        <f t="shared" si="58"/>
        <v>0.10827396487268111</v>
      </c>
      <c r="BN14" s="84">
        <f t="shared" si="70"/>
        <v>170</v>
      </c>
      <c r="BO14" s="86">
        <f t="shared" si="59"/>
        <v>1.0993543475584879</v>
      </c>
      <c r="BP14" s="168">
        <f t="shared" si="60"/>
        <v>42531</v>
      </c>
      <c r="BQ14" s="75">
        <f t="shared" si="61"/>
        <v>3.3383647028626999E-2</v>
      </c>
      <c r="BR14" s="164">
        <f t="shared" si="16"/>
        <v>5920</v>
      </c>
      <c r="BS14" s="76">
        <f t="shared" si="62"/>
        <v>317</v>
      </c>
      <c r="BT14" s="117">
        <f t="shared" si="63"/>
        <v>0.59071786713187036</v>
      </c>
      <c r="BU14" s="159">
        <v>1274007</v>
      </c>
      <c r="BV14" s="153">
        <v>198020</v>
      </c>
    </row>
    <row r="15" spans="1:76">
      <c r="A15" s="34">
        <f t="shared" si="17"/>
        <v>0</v>
      </c>
      <c r="B15" s="35">
        <f t="shared" si="18"/>
        <v>0</v>
      </c>
      <c r="C15" s="35">
        <f t="shared" si="19"/>
        <v>0</v>
      </c>
      <c r="D15" s="35">
        <f t="shared" si="20"/>
        <v>0</v>
      </c>
      <c r="E15" s="35">
        <f t="shared" si="21"/>
        <v>0</v>
      </c>
      <c r="F15" s="35">
        <f t="shared" si="22"/>
        <v>0</v>
      </c>
      <c r="G15" s="35">
        <f t="shared" si="23"/>
        <v>0</v>
      </c>
      <c r="H15" s="35">
        <f t="shared" si="24"/>
        <v>0</v>
      </c>
      <c r="I15" s="35">
        <f t="shared" si="25"/>
        <v>0</v>
      </c>
      <c r="J15" s="48">
        <v>631</v>
      </c>
      <c r="K15" s="49" t="s">
        <v>605</v>
      </c>
      <c r="L15" s="65">
        <v>3745</v>
      </c>
      <c r="M15" s="38">
        <f t="shared" si="0"/>
        <v>3.2772826120248707E-3</v>
      </c>
      <c r="N15" s="39">
        <f t="shared" si="26"/>
        <v>269</v>
      </c>
      <c r="O15" s="40">
        <f t="shared" si="27"/>
        <v>0.43426734431294489</v>
      </c>
      <c r="P15" s="98">
        <v>110</v>
      </c>
      <c r="Q15" s="38">
        <f t="shared" si="28"/>
        <v>9.6188421431139884E-2</v>
      </c>
      <c r="R15" s="39">
        <f t="shared" si="64"/>
        <v>314</v>
      </c>
      <c r="S15" s="41">
        <f t="shared" si="29"/>
        <v>0.72031050651635253</v>
      </c>
      <c r="T15" s="183">
        <v>1869</v>
      </c>
      <c r="U15" s="42">
        <f t="shared" si="30"/>
        <v>1.6355784250666177E-3</v>
      </c>
      <c r="V15" s="43">
        <f t="shared" si="31"/>
        <v>158</v>
      </c>
      <c r="W15" s="44">
        <f t="shared" si="32"/>
        <v>0.60887265981761995</v>
      </c>
      <c r="X15" s="178">
        <v>14</v>
      </c>
      <c r="Y15" s="42">
        <f t="shared" si="33"/>
        <v>4.8004314994606258E-2</v>
      </c>
      <c r="Z15" s="43">
        <f t="shared" si="65"/>
        <v>145</v>
      </c>
      <c r="AA15" s="45">
        <f t="shared" si="34"/>
        <v>1.009924830270309</v>
      </c>
      <c r="AB15" s="65">
        <v>8774</v>
      </c>
      <c r="AC15" s="38">
        <f t="shared" si="35"/>
        <v>7.6782049767439827E-3</v>
      </c>
      <c r="AD15" s="39">
        <f t="shared" si="36"/>
        <v>272</v>
      </c>
      <c r="AE15" s="40">
        <f t="shared" si="37"/>
        <v>0.5920180034634388</v>
      </c>
      <c r="AF15" s="98">
        <v>62</v>
      </c>
      <c r="AG15" s="38">
        <f t="shared" si="38"/>
        <v>0.22535573021009914</v>
      </c>
      <c r="AH15" s="39">
        <f t="shared" si="66"/>
        <v>290</v>
      </c>
      <c r="AI15" s="41">
        <f t="shared" si="39"/>
        <v>0.98196835089273349</v>
      </c>
      <c r="AJ15" s="183">
        <v>699</v>
      </c>
      <c r="AK15" s="42">
        <f t="shared" si="40"/>
        <v>6.1170108032186502E-4</v>
      </c>
      <c r="AL15" s="43">
        <f t="shared" si="41"/>
        <v>216</v>
      </c>
      <c r="AM15" s="44">
        <f t="shared" si="42"/>
        <v>0.32149009987474697</v>
      </c>
      <c r="AN15" s="178">
        <v>10</v>
      </c>
      <c r="AO15" s="42">
        <f t="shared" si="43"/>
        <v>1.7953459701032518E-2</v>
      </c>
      <c r="AP15" s="43">
        <f t="shared" si="67"/>
        <v>210</v>
      </c>
      <c r="AQ15" s="45">
        <f t="shared" si="44"/>
        <v>0.53324916025436664</v>
      </c>
      <c r="AR15" s="65">
        <v>20096</v>
      </c>
      <c r="AS15" s="38">
        <f t="shared" si="45"/>
        <v>1.7586187282043204E-2</v>
      </c>
      <c r="AT15" s="39">
        <f t="shared" si="46"/>
        <v>207</v>
      </c>
      <c r="AU15" s="40">
        <f t="shared" si="47"/>
        <v>0.75923873427996658</v>
      </c>
      <c r="AV15" s="98">
        <v>239</v>
      </c>
      <c r="AW15" s="38">
        <f t="shared" si="48"/>
        <v>0.51615554528175889</v>
      </c>
      <c r="AX15" s="39">
        <f t="shared" si="68"/>
        <v>166</v>
      </c>
      <c r="AY15" s="41">
        <f t="shared" si="49"/>
        <v>1.2593340126029255</v>
      </c>
      <c r="AZ15" s="183">
        <v>1018</v>
      </c>
      <c r="BA15" s="42">
        <f t="shared" si="50"/>
        <v>8.9086080081210103E-4</v>
      </c>
      <c r="BB15" s="43">
        <f t="shared" si="51"/>
        <v>224</v>
      </c>
      <c r="BC15" s="44">
        <f t="shared" si="52"/>
        <v>0.33245740965020043</v>
      </c>
      <c r="BD15" s="178">
        <v>20</v>
      </c>
      <c r="BE15" s="42">
        <f t="shared" si="53"/>
        <v>2.6146812554579544E-2</v>
      </c>
      <c r="BF15" s="43">
        <f t="shared" si="69"/>
        <v>217</v>
      </c>
      <c r="BG15" s="45">
        <f t="shared" si="54"/>
        <v>0.55144041631571528</v>
      </c>
      <c r="BH15" s="159">
        <v>2733</v>
      </c>
      <c r="BI15" s="83">
        <f t="shared" si="55"/>
        <v>2.3916724642627425E-3</v>
      </c>
      <c r="BJ15" s="84">
        <f t="shared" si="56"/>
        <v>247</v>
      </c>
      <c r="BK15" s="85">
        <f t="shared" si="57"/>
        <v>0.42969637341816147</v>
      </c>
      <c r="BL15" s="156">
        <v>65</v>
      </c>
      <c r="BM15" s="83">
        <f t="shared" si="58"/>
        <v>7.0195715826783786E-2</v>
      </c>
      <c r="BN15" s="84">
        <f t="shared" si="70"/>
        <v>262</v>
      </c>
      <c r="BO15" s="86">
        <f t="shared" si="59"/>
        <v>0.71272872906149454</v>
      </c>
      <c r="BP15" s="168">
        <f t="shared" si="60"/>
        <v>38934</v>
      </c>
      <c r="BQ15" s="75">
        <f t="shared" si="61"/>
        <v>3.4071487641275384E-2</v>
      </c>
      <c r="BR15" s="164">
        <f t="shared" si="16"/>
        <v>520</v>
      </c>
      <c r="BS15" s="76">
        <f t="shared" si="62"/>
        <v>308</v>
      </c>
      <c r="BT15" s="117">
        <f t="shared" si="63"/>
        <v>0.60288908794791563</v>
      </c>
      <c r="BU15" s="159">
        <v>1142715</v>
      </c>
      <c r="BV15" s="153">
        <v>8933</v>
      </c>
    </row>
    <row r="16" spans="1:76">
      <c r="A16" s="34">
        <f t="shared" si="17"/>
        <v>10</v>
      </c>
      <c r="B16" s="35">
        <f t="shared" si="18"/>
        <v>7</v>
      </c>
      <c r="C16" s="35">
        <f t="shared" si="19"/>
        <v>1</v>
      </c>
      <c r="D16" s="35">
        <f t="shared" si="20"/>
        <v>0</v>
      </c>
      <c r="E16" s="35">
        <f t="shared" si="21"/>
        <v>1</v>
      </c>
      <c r="F16" s="35">
        <f t="shared" si="22"/>
        <v>1</v>
      </c>
      <c r="G16" s="35">
        <f t="shared" si="23"/>
        <v>1</v>
      </c>
      <c r="H16" s="35">
        <f t="shared" si="24"/>
        <v>1</v>
      </c>
      <c r="I16" s="35">
        <f t="shared" si="25"/>
        <v>0</v>
      </c>
      <c r="J16" s="48">
        <v>591</v>
      </c>
      <c r="K16" s="49" t="s">
        <v>564</v>
      </c>
      <c r="L16" s="65">
        <v>4320</v>
      </c>
      <c r="M16" s="38">
        <f t="shared" si="0"/>
        <v>7.5842563478645576E-3</v>
      </c>
      <c r="N16" s="39">
        <f t="shared" si="26"/>
        <v>133</v>
      </c>
      <c r="O16" s="40">
        <f t="shared" si="27"/>
        <v>1.0049773707921963</v>
      </c>
      <c r="P16" s="98">
        <v>21</v>
      </c>
      <c r="Q16" s="38">
        <f t="shared" si="28"/>
        <v>0.11294117647058824</v>
      </c>
      <c r="R16" s="39">
        <f t="shared" si="64"/>
        <v>277</v>
      </c>
      <c r="S16" s="41">
        <f t="shared" si="29"/>
        <v>0.84576412440993842</v>
      </c>
      <c r="T16" s="183">
        <v>956</v>
      </c>
      <c r="U16" s="42">
        <f t="shared" si="30"/>
        <v>1.6783678399441013E-3</v>
      </c>
      <c r="V16" s="43">
        <f t="shared" si="31"/>
        <v>154</v>
      </c>
      <c r="W16" s="44">
        <f t="shared" si="32"/>
        <v>0.62480176749549354</v>
      </c>
      <c r="X16" s="178">
        <v>10</v>
      </c>
      <c r="Y16" s="42">
        <f t="shared" si="33"/>
        <v>2.499346405228758E-2</v>
      </c>
      <c r="Z16" s="43">
        <f t="shared" si="65"/>
        <v>246</v>
      </c>
      <c r="AA16" s="45">
        <f t="shared" si="34"/>
        <v>0.52581773000426579</v>
      </c>
      <c r="AB16" s="65">
        <v>11309</v>
      </c>
      <c r="AC16" s="38">
        <f t="shared" si="35"/>
        <v>1.9854248851388954E-2</v>
      </c>
      <c r="AD16" s="39">
        <f t="shared" si="36"/>
        <v>105</v>
      </c>
      <c r="AE16" s="40">
        <f t="shared" si="37"/>
        <v>1.5308360223342188</v>
      </c>
      <c r="AF16" s="98">
        <v>37</v>
      </c>
      <c r="AG16" s="38">
        <f t="shared" si="38"/>
        <v>0.29566013071895425</v>
      </c>
      <c r="AH16" s="39">
        <f t="shared" si="66"/>
        <v>218</v>
      </c>
      <c r="AI16" s="41">
        <f t="shared" si="39"/>
        <v>1.2883137727012661</v>
      </c>
      <c r="AJ16" s="183">
        <v>1338</v>
      </c>
      <c r="AK16" s="42">
        <f t="shared" si="40"/>
        <v>2.3490127299636062E-3</v>
      </c>
      <c r="AL16" s="43">
        <f t="shared" si="41"/>
        <v>72</v>
      </c>
      <c r="AM16" s="44">
        <f t="shared" si="42"/>
        <v>1.2345643345368766</v>
      </c>
      <c r="AN16" s="178">
        <v>9</v>
      </c>
      <c r="AO16" s="42">
        <f t="shared" si="43"/>
        <v>3.4980392156862744E-2</v>
      </c>
      <c r="AP16" s="43">
        <f t="shared" si="67"/>
        <v>121</v>
      </c>
      <c r="AQ16" s="45">
        <f t="shared" si="44"/>
        <v>1.0389788404929401</v>
      </c>
      <c r="AR16" s="65">
        <v>13435</v>
      </c>
      <c r="AS16" s="38">
        <f t="shared" si="45"/>
        <v>2.3586686118879707E-2</v>
      </c>
      <c r="AT16" s="39">
        <f t="shared" si="46"/>
        <v>126</v>
      </c>
      <c r="AU16" s="40">
        <f t="shared" si="47"/>
        <v>1.0182949508926475</v>
      </c>
      <c r="AV16" s="98">
        <v>80</v>
      </c>
      <c r="AW16" s="38">
        <f t="shared" si="48"/>
        <v>0.35124183006535947</v>
      </c>
      <c r="AX16" s="39">
        <f t="shared" si="68"/>
        <v>338</v>
      </c>
      <c r="AY16" s="41">
        <f t="shared" si="49"/>
        <v>0.8569718707734596</v>
      </c>
      <c r="AZ16" s="183">
        <v>4896</v>
      </c>
      <c r="BA16" s="42">
        <f t="shared" si="50"/>
        <v>8.595490527579833E-3</v>
      </c>
      <c r="BB16" s="43">
        <f t="shared" si="51"/>
        <v>19</v>
      </c>
      <c r="BC16" s="44">
        <f t="shared" si="52"/>
        <v>3.2077228146833163</v>
      </c>
      <c r="BD16" s="178">
        <v>13</v>
      </c>
      <c r="BE16" s="42">
        <f t="shared" si="53"/>
        <v>0.128</v>
      </c>
      <c r="BF16" s="43">
        <f t="shared" si="69"/>
        <v>29</v>
      </c>
      <c r="BG16" s="45">
        <f t="shared" si="54"/>
        <v>2.6995402648438267</v>
      </c>
      <c r="BH16" s="159">
        <v>1996</v>
      </c>
      <c r="BI16" s="83">
        <f t="shared" si="55"/>
        <v>3.5042073310966801E-3</v>
      </c>
      <c r="BJ16" s="84">
        <f t="shared" si="56"/>
        <v>189</v>
      </c>
      <c r="BK16" s="85">
        <f t="shared" si="57"/>
        <v>0.62957834083762776</v>
      </c>
      <c r="BL16" s="156">
        <v>20</v>
      </c>
      <c r="BM16" s="83">
        <f t="shared" si="58"/>
        <v>5.2183006535947714E-2</v>
      </c>
      <c r="BN16" s="84">
        <f t="shared" si="70"/>
        <v>314</v>
      </c>
      <c r="BO16" s="86">
        <f t="shared" si="59"/>
        <v>0.52983757611005977</v>
      </c>
      <c r="BP16" s="168">
        <f t="shared" si="60"/>
        <v>38250</v>
      </c>
      <c r="BQ16" s="75">
        <f t="shared" si="61"/>
        <v>6.7152269746717438E-2</v>
      </c>
      <c r="BR16" s="164">
        <f t="shared" si="16"/>
        <v>190</v>
      </c>
      <c r="BS16" s="76">
        <f t="shared" si="62"/>
        <v>112</v>
      </c>
      <c r="BT16" s="117">
        <f t="shared" si="63"/>
        <v>1.1882478125840767</v>
      </c>
      <c r="BU16" s="159">
        <v>569601</v>
      </c>
      <c r="BV16" s="153">
        <v>3730</v>
      </c>
    </row>
    <row r="17" spans="1:74">
      <c r="A17" s="34">
        <f t="shared" si="17"/>
        <v>3</v>
      </c>
      <c r="B17" s="35">
        <f t="shared" si="18"/>
        <v>0</v>
      </c>
      <c r="C17" s="35">
        <f t="shared" si="19"/>
        <v>1</v>
      </c>
      <c r="D17" s="35">
        <f t="shared" si="20"/>
        <v>1</v>
      </c>
      <c r="E17" s="35">
        <f t="shared" si="21"/>
        <v>0</v>
      </c>
      <c r="F17" s="35">
        <f t="shared" si="22"/>
        <v>1</v>
      </c>
      <c r="G17" s="35">
        <f t="shared" si="23"/>
        <v>0</v>
      </c>
      <c r="H17" s="35">
        <f t="shared" si="24"/>
        <v>1</v>
      </c>
      <c r="I17" s="35">
        <f t="shared" si="25"/>
        <v>0</v>
      </c>
      <c r="J17" s="48">
        <v>422</v>
      </c>
      <c r="K17" s="49" t="s">
        <v>393</v>
      </c>
      <c r="L17" s="65">
        <v>6825</v>
      </c>
      <c r="M17" s="38">
        <f t="shared" si="0"/>
        <v>1.0117871348115556E-2</v>
      </c>
      <c r="N17" s="39">
        <f t="shared" si="26"/>
        <v>98</v>
      </c>
      <c r="O17" s="40">
        <f t="shared" si="27"/>
        <v>1.3407025394527783</v>
      </c>
      <c r="P17" s="98">
        <v>1052</v>
      </c>
      <c r="Q17" s="38">
        <f t="shared" si="28"/>
        <v>0.18066070199587062</v>
      </c>
      <c r="R17" s="39">
        <f t="shared" si="64"/>
        <v>143</v>
      </c>
      <c r="S17" s="41">
        <f t="shared" si="29"/>
        <v>1.3528842643020726</v>
      </c>
      <c r="T17" s="183">
        <v>2342</v>
      </c>
      <c r="U17" s="42">
        <f t="shared" si="30"/>
        <v>3.4719494061958432E-3</v>
      </c>
      <c r="V17" s="43">
        <f t="shared" si="31"/>
        <v>65</v>
      </c>
      <c r="W17" s="44">
        <f t="shared" si="32"/>
        <v>1.2924938586277612</v>
      </c>
      <c r="X17" s="178">
        <v>279</v>
      </c>
      <c r="Y17" s="42">
        <f t="shared" si="33"/>
        <v>6.1993752977923658E-2</v>
      </c>
      <c r="Z17" s="43">
        <f t="shared" si="65"/>
        <v>106</v>
      </c>
      <c r="AA17" s="45">
        <f t="shared" si="34"/>
        <v>1.3042375557506389</v>
      </c>
      <c r="AB17" s="65">
        <v>6569</v>
      </c>
      <c r="AC17" s="38">
        <f t="shared" si="35"/>
        <v>9.7383585180616968E-3</v>
      </c>
      <c r="AD17" s="39">
        <f t="shared" si="36"/>
        <v>223</v>
      </c>
      <c r="AE17" s="40">
        <f t="shared" si="37"/>
        <v>0.75086346149082395</v>
      </c>
      <c r="AF17" s="98">
        <v>841</v>
      </c>
      <c r="AG17" s="38">
        <f t="shared" si="38"/>
        <v>0.17388427126899253</v>
      </c>
      <c r="AH17" s="39">
        <f t="shared" si="66"/>
        <v>350</v>
      </c>
      <c r="AI17" s="41">
        <f t="shared" si="39"/>
        <v>0.75768586378969893</v>
      </c>
      <c r="AJ17" s="183">
        <v>1452</v>
      </c>
      <c r="AK17" s="42">
        <f t="shared" si="40"/>
        <v>2.1525493329617269E-3</v>
      </c>
      <c r="AL17" s="43">
        <f t="shared" si="41"/>
        <v>81</v>
      </c>
      <c r="AM17" s="44">
        <f t="shared" si="42"/>
        <v>1.1313095927099828</v>
      </c>
      <c r="AN17" s="178">
        <v>168</v>
      </c>
      <c r="AO17" s="42">
        <f t="shared" si="43"/>
        <v>3.8435068029011595E-2</v>
      </c>
      <c r="AP17" s="43">
        <f t="shared" si="67"/>
        <v>105</v>
      </c>
      <c r="AQ17" s="45">
        <f t="shared" si="44"/>
        <v>1.1415887573809063</v>
      </c>
      <c r="AR17" s="65">
        <v>14873</v>
      </c>
      <c r="AS17" s="38">
        <f t="shared" si="45"/>
        <v>2.2048805942933722E-2</v>
      </c>
      <c r="AT17" s="39">
        <f t="shared" si="46"/>
        <v>144</v>
      </c>
      <c r="AU17" s="40">
        <f t="shared" si="47"/>
        <v>0.95190090086159229</v>
      </c>
      <c r="AV17" s="98">
        <v>2686</v>
      </c>
      <c r="AW17" s="38">
        <f t="shared" si="48"/>
        <v>0.39369474297210016</v>
      </c>
      <c r="AX17" s="39">
        <f t="shared" si="68"/>
        <v>292</v>
      </c>
      <c r="AY17" s="41">
        <f t="shared" si="49"/>
        <v>0.96054994456581666</v>
      </c>
      <c r="AZ17" s="183">
        <v>2550</v>
      </c>
      <c r="BA17" s="42">
        <f t="shared" si="50"/>
        <v>3.7803035806146033E-3</v>
      </c>
      <c r="BB17" s="43">
        <f t="shared" si="51"/>
        <v>62</v>
      </c>
      <c r="BC17" s="44">
        <f t="shared" si="52"/>
        <v>1.4107590489522379</v>
      </c>
      <c r="BD17" s="178">
        <v>361</v>
      </c>
      <c r="BE17" s="42">
        <f t="shared" si="53"/>
        <v>6.7499602943512094E-2</v>
      </c>
      <c r="BF17" s="43">
        <f t="shared" si="69"/>
        <v>77</v>
      </c>
      <c r="BG17" s="45">
        <f t="shared" si="54"/>
        <v>1.423577312554545</v>
      </c>
      <c r="BH17" s="159">
        <v>3167</v>
      </c>
      <c r="BI17" s="83">
        <f t="shared" si="55"/>
        <v>4.6949887999240972E-3</v>
      </c>
      <c r="BJ17" s="84">
        <f t="shared" si="56"/>
        <v>125</v>
      </c>
      <c r="BK17" s="85">
        <f t="shared" si="57"/>
        <v>0.84351837081009373</v>
      </c>
      <c r="BL17" s="156">
        <v>801</v>
      </c>
      <c r="BM17" s="83">
        <f t="shared" si="58"/>
        <v>8.3831859812589338E-2</v>
      </c>
      <c r="BN17" s="84">
        <f t="shared" si="70"/>
        <v>228</v>
      </c>
      <c r="BO17" s="86">
        <f t="shared" si="59"/>
        <v>0.85118264263486987</v>
      </c>
      <c r="BP17" s="168">
        <f t="shared" si="60"/>
        <v>37778</v>
      </c>
      <c r="BQ17" s="75">
        <f t="shared" si="61"/>
        <v>5.6004826928807247E-2</v>
      </c>
      <c r="BR17" s="164">
        <f t="shared" si="16"/>
        <v>6188</v>
      </c>
      <c r="BS17" s="76">
        <f t="shared" si="62"/>
        <v>161</v>
      </c>
      <c r="BT17" s="117">
        <f t="shared" si="63"/>
        <v>0.99099573764679805</v>
      </c>
      <c r="BU17" s="159">
        <v>674549</v>
      </c>
      <c r="BV17" s="153">
        <v>119204</v>
      </c>
    </row>
    <row r="18" spans="1:74">
      <c r="A18" s="34">
        <f t="shared" si="17"/>
        <v>9</v>
      </c>
      <c r="B18" s="35">
        <f t="shared" si="18"/>
        <v>7</v>
      </c>
      <c r="C18" s="35">
        <f t="shared" si="19"/>
        <v>0</v>
      </c>
      <c r="D18" s="35">
        <f t="shared" si="20"/>
        <v>1</v>
      </c>
      <c r="E18" s="35">
        <f t="shared" si="21"/>
        <v>1</v>
      </c>
      <c r="F18" s="35">
        <f t="shared" si="22"/>
        <v>0</v>
      </c>
      <c r="G18" s="35">
        <f t="shared" si="23"/>
        <v>1</v>
      </c>
      <c r="H18" s="35">
        <f t="shared" si="24"/>
        <v>0</v>
      </c>
      <c r="I18" s="35">
        <f t="shared" si="25"/>
        <v>1</v>
      </c>
      <c r="J18" s="48">
        <v>614</v>
      </c>
      <c r="K18" s="49" t="s">
        <v>588</v>
      </c>
      <c r="L18" s="65">
        <v>565</v>
      </c>
      <c r="M18" s="38">
        <f t="shared" si="0"/>
        <v>1.3959544498827645E-3</v>
      </c>
      <c r="N18" s="39">
        <f t="shared" si="26"/>
        <v>386</v>
      </c>
      <c r="O18" s="40">
        <f t="shared" si="27"/>
        <v>0.18497563484702784</v>
      </c>
      <c r="P18" s="98">
        <v>2</v>
      </c>
      <c r="Q18" s="38">
        <f t="shared" si="28"/>
        <v>1.5530084384706303E-2</v>
      </c>
      <c r="R18" s="39">
        <f t="shared" si="64"/>
        <v>481</v>
      </c>
      <c r="S18" s="41">
        <f t="shared" si="29"/>
        <v>0.11629760404580256</v>
      </c>
      <c r="T18" s="183">
        <v>3561</v>
      </c>
      <c r="U18" s="42">
        <f t="shared" si="30"/>
        <v>8.7982191080221671E-3</v>
      </c>
      <c r="V18" s="43">
        <f t="shared" si="31"/>
        <v>19</v>
      </c>
      <c r="W18" s="44">
        <f t="shared" si="32"/>
        <v>3.2752908621556758</v>
      </c>
      <c r="X18" s="178">
        <v>5</v>
      </c>
      <c r="Y18" s="42">
        <f t="shared" si="33"/>
        <v>9.7880761936175481E-2</v>
      </c>
      <c r="Z18" s="43">
        <f t="shared" si="65"/>
        <v>46</v>
      </c>
      <c r="AA18" s="45">
        <f t="shared" si="34"/>
        <v>2.0592359644383538</v>
      </c>
      <c r="AB18" s="65">
        <v>10922</v>
      </c>
      <c r="AC18" s="38">
        <f t="shared" si="35"/>
        <v>2.6985158409946114E-2</v>
      </c>
      <c r="AD18" s="39">
        <f t="shared" si="36"/>
        <v>73</v>
      </c>
      <c r="AE18" s="40">
        <f t="shared" si="37"/>
        <v>2.0806555247468235</v>
      </c>
      <c r="AF18" s="98">
        <v>5</v>
      </c>
      <c r="AG18" s="38">
        <f t="shared" si="38"/>
        <v>0.3002116489376323</v>
      </c>
      <c r="AH18" s="39">
        <f t="shared" si="66"/>
        <v>214</v>
      </c>
      <c r="AI18" s="41">
        <f t="shared" si="39"/>
        <v>1.3081466246775024</v>
      </c>
      <c r="AJ18" s="183">
        <v>73</v>
      </c>
      <c r="AK18" s="42">
        <f t="shared" si="40"/>
        <v>1.8036225635653419E-4</v>
      </c>
      <c r="AL18" s="43">
        <f t="shared" si="41"/>
        <v>294</v>
      </c>
      <c r="AM18" s="44">
        <f t="shared" si="42"/>
        <v>9.4792508424517585E-2</v>
      </c>
      <c r="AN18" s="178">
        <v>1</v>
      </c>
      <c r="AO18" s="42">
        <f t="shared" si="43"/>
        <v>2.0065418762540885E-3</v>
      </c>
      <c r="AP18" s="43">
        <f t="shared" si="67"/>
        <v>317</v>
      </c>
      <c r="AQ18" s="45">
        <f t="shared" si="44"/>
        <v>5.959780389660374E-2</v>
      </c>
      <c r="AR18" s="65">
        <v>11170</v>
      </c>
      <c r="AS18" s="38">
        <f t="shared" si="45"/>
        <v>2.7597895938390231E-2</v>
      </c>
      <c r="AT18" s="39">
        <f t="shared" si="46"/>
        <v>95</v>
      </c>
      <c r="AU18" s="40">
        <f t="shared" si="47"/>
        <v>1.1914686932993481</v>
      </c>
      <c r="AV18" s="98">
        <v>6</v>
      </c>
      <c r="AW18" s="38">
        <f t="shared" si="48"/>
        <v>0.30702839394189274</v>
      </c>
      <c r="AX18" s="39">
        <f t="shared" si="68"/>
        <v>386</v>
      </c>
      <c r="AY18" s="41">
        <f t="shared" si="49"/>
        <v>0.74909841201998595</v>
      </c>
      <c r="AZ18" s="183">
        <v>812</v>
      </c>
      <c r="BA18" s="42">
        <f t="shared" si="50"/>
        <v>2.0062212624863802E-3</v>
      </c>
      <c r="BB18" s="43">
        <f t="shared" si="51"/>
        <v>134</v>
      </c>
      <c r="BC18" s="44">
        <f t="shared" si="52"/>
        <v>0.74869510871211387</v>
      </c>
      <c r="BD18" s="178">
        <v>2</v>
      </c>
      <c r="BE18" s="42">
        <f t="shared" si="53"/>
        <v>2.231934251394959E-2</v>
      </c>
      <c r="BF18" s="43">
        <f t="shared" si="69"/>
        <v>237</v>
      </c>
      <c r="BG18" s="45">
        <f t="shared" si="54"/>
        <v>0.47071846719724653</v>
      </c>
      <c r="BH18" s="159">
        <v>9278</v>
      </c>
      <c r="BI18" s="83">
        <f t="shared" si="55"/>
        <v>2.2923301568163343E-2</v>
      </c>
      <c r="BJ18" s="84">
        <f t="shared" si="56"/>
        <v>15</v>
      </c>
      <c r="BK18" s="85">
        <f t="shared" si="57"/>
        <v>4.1184818146271649</v>
      </c>
      <c r="BL18" s="156">
        <v>9</v>
      </c>
      <c r="BM18" s="83">
        <f t="shared" si="58"/>
        <v>0.25502322640938951</v>
      </c>
      <c r="BN18" s="84">
        <f t="shared" si="70"/>
        <v>53</v>
      </c>
      <c r="BO18" s="86">
        <f t="shared" si="59"/>
        <v>2.5893657169683415</v>
      </c>
      <c r="BP18" s="168">
        <f t="shared" si="60"/>
        <v>36381</v>
      </c>
      <c r="BQ18" s="75">
        <f t="shared" si="61"/>
        <v>8.9887112993247531E-2</v>
      </c>
      <c r="BR18" s="164">
        <f t="shared" si="16"/>
        <v>30</v>
      </c>
      <c r="BS18" s="76">
        <f t="shared" si="62"/>
        <v>78</v>
      </c>
      <c r="BT18" s="117">
        <f t="shared" si="63"/>
        <v>1.5905369363772721</v>
      </c>
      <c r="BU18" s="159">
        <v>404741</v>
      </c>
      <c r="BV18" s="153">
        <v>130</v>
      </c>
    </row>
    <row r="19" spans="1:74">
      <c r="A19" s="34">
        <f t="shared" si="17"/>
        <v>0</v>
      </c>
      <c r="B19" s="35">
        <f t="shared" si="18"/>
        <v>0</v>
      </c>
      <c r="C19" s="35">
        <f t="shared" si="19"/>
        <v>0</v>
      </c>
      <c r="D19" s="35">
        <f t="shared" si="20"/>
        <v>0</v>
      </c>
      <c r="E19" s="35">
        <f t="shared" si="21"/>
        <v>0</v>
      </c>
      <c r="F19" s="35">
        <f t="shared" si="22"/>
        <v>0</v>
      </c>
      <c r="G19" s="35">
        <f t="shared" si="23"/>
        <v>0</v>
      </c>
      <c r="H19" s="35">
        <f t="shared" si="24"/>
        <v>0</v>
      </c>
      <c r="I19" s="35">
        <f t="shared" si="25"/>
        <v>0</v>
      </c>
      <c r="J19" s="48">
        <v>451</v>
      </c>
      <c r="K19" s="49" t="s">
        <v>423</v>
      </c>
      <c r="L19" s="65">
        <v>5187</v>
      </c>
      <c r="M19" s="38">
        <f t="shared" si="0"/>
        <v>5.5495225613181052E-3</v>
      </c>
      <c r="N19" s="39">
        <f t="shared" si="26"/>
        <v>180</v>
      </c>
      <c r="O19" s="40">
        <f t="shared" si="27"/>
        <v>0.7353581336152698</v>
      </c>
      <c r="P19" s="98">
        <v>775</v>
      </c>
      <c r="Q19" s="38">
        <f t="shared" si="28"/>
        <v>0.14716146054983403</v>
      </c>
      <c r="R19" s="39">
        <f t="shared" si="64"/>
        <v>203</v>
      </c>
      <c r="S19" s="41">
        <f t="shared" si="29"/>
        <v>1.1020239714009934</v>
      </c>
      <c r="T19" s="183">
        <v>1018</v>
      </c>
      <c r="U19" s="42">
        <f t="shared" si="30"/>
        <v>1.0891486345521171E-3</v>
      </c>
      <c r="V19" s="43">
        <f t="shared" si="31"/>
        <v>207</v>
      </c>
      <c r="W19" s="44">
        <f t="shared" si="32"/>
        <v>0.40545461831306928</v>
      </c>
      <c r="X19" s="178">
        <v>106</v>
      </c>
      <c r="Y19" s="42">
        <f t="shared" si="33"/>
        <v>2.8881890657360909E-2</v>
      </c>
      <c r="Z19" s="43">
        <f t="shared" si="65"/>
        <v>222</v>
      </c>
      <c r="AA19" s="45">
        <f t="shared" si="34"/>
        <v>0.60762326310245651</v>
      </c>
      <c r="AB19" s="65">
        <v>10299</v>
      </c>
      <c r="AC19" s="38">
        <f t="shared" si="35"/>
        <v>1.1018803327359777E-2</v>
      </c>
      <c r="AD19" s="39">
        <f t="shared" si="36"/>
        <v>188</v>
      </c>
      <c r="AE19" s="40">
        <f t="shared" si="37"/>
        <v>0.84959049233224737</v>
      </c>
      <c r="AF19" s="98">
        <v>385</v>
      </c>
      <c r="AG19" s="38">
        <f t="shared" si="38"/>
        <v>0.29219508043237724</v>
      </c>
      <c r="AH19" s="39">
        <f t="shared" si="66"/>
        <v>223</v>
      </c>
      <c r="AI19" s="41">
        <f t="shared" si="39"/>
        <v>1.2732151119638702</v>
      </c>
      <c r="AJ19" s="183">
        <v>417</v>
      </c>
      <c r="AK19" s="42">
        <f t="shared" si="40"/>
        <v>4.4614438173696738E-4</v>
      </c>
      <c r="AL19" s="43">
        <f t="shared" si="41"/>
        <v>233</v>
      </c>
      <c r="AM19" s="44">
        <f t="shared" si="42"/>
        <v>0.23447890882864605</v>
      </c>
      <c r="AN19" s="178">
        <v>49</v>
      </c>
      <c r="AO19" s="42">
        <f t="shared" si="43"/>
        <v>1.1830794110137034E-2</v>
      </c>
      <c r="AP19" s="43">
        <f t="shared" si="67"/>
        <v>256</v>
      </c>
      <c r="AQ19" s="45">
        <f t="shared" si="44"/>
        <v>0.35139528143481219</v>
      </c>
      <c r="AR19" s="65">
        <v>14061</v>
      </c>
      <c r="AS19" s="38">
        <f t="shared" si="45"/>
        <v>1.5043731778425657E-2</v>
      </c>
      <c r="AT19" s="39">
        <f t="shared" si="46"/>
        <v>241</v>
      </c>
      <c r="AU19" s="40">
        <f t="shared" si="47"/>
        <v>0.64947470939091445</v>
      </c>
      <c r="AV19" s="98">
        <v>889</v>
      </c>
      <c r="AW19" s="38">
        <f t="shared" si="48"/>
        <v>0.39892756830368542</v>
      </c>
      <c r="AX19" s="39">
        <f t="shared" si="68"/>
        <v>284</v>
      </c>
      <c r="AY19" s="41">
        <f t="shared" si="49"/>
        <v>0.9733171713878751</v>
      </c>
      <c r="AZ19" s="183">
        <v>874</v>
      </c>
      <c r="BA19" s="42">
        <f t="shared" si="50"/>
        <v>9.3508438762136576E-4</v>
      </c>
      <c r="BB19" s="43">
        <f t="shared" si="51"/>
        <v>217</v>
      </c>
      <c r="BC19" s="44">
        <f t="shared" si="52"/>
        <v>0.34896106443290753</v>
      </c>
      <c r="BD19" s="178">
        <v>67</v>
      </c>
      <c r="BE19" s="42">
        <f t="shared" si="53"/>
        <v>2.4796436576162512E-2</v>
      </c>
      <c r="BF19" s="43">
        <f t="shared" si="69"/>
        <v>225</v>
      </c>
      <c r="BG19" s="45">
        <f t="shared" si="54"/>
        <v>0.52296077314060074</v>
      </c>
      <c r="BH19" s="159">
        <v>3391</v>
      </c>
      <c r="BI19" s="83">
        <f t="shared" si="55"/>
        <v>3.6279990370984565E-3</v>
      </c>
      <c r="BJ19" s="84">
        <f t="shared" si="56"/>
        <v>182</v>
      </c>
      <c r="BK19" s="85">
        <f t="shared" si="57"/>
        <v>0.65181919861520299</v>
      </c>
      <c r="BL19" s="156">
        <v>386</v>
      </c>
      <c r="BM19" s="83">
        <f t="shared" si="58"/>
        <v>9.6206769370442868E-2</v>
      </c>
      <c r="BN19" s="84">
        <f t="shared" si="70"/>
        <v>193</v>
      </c>
      <c r="BO19" s="86">
        <f t="shared" si="59"/>
        <v>0.97683067481940045</v>
      </c>
      <c r="BP19" s="168">
        <f t="shared" si="60"/>
        <v>35247</v>
      </c>
      <c r="BQ19" s="75">
        <f t="shared" si="61"/>
        <v>3.7710434108112444E-2</v>
      </c>
      <c r="BR19" s="164">
        <f t="shared" si="16"/>
        <v>2657</v>
      </c>
      <c r="BS19" s="76">
        <f t="shared" si="62"/>
        <v>285</v>
      </c>
      <c r="BT19" s="117">
        <f t="shared" si="63"/>
        <v>0.66727961704899719</v>
      </c>
      <c r="BU19" s="159">
        <v>934675</v>
      </c>
      <c r="BV19" s="153">
        <v>101259</v>
      </c>
    </row>
    <row r="20" spans="1:74">
      <c r="A20" s="34">
        <f t="shared" si="17"/>
        <v>10</v>
      </c>
      <c r="B20" s="35">
        <f t="shared" si="18"/>
        <v>7</v>
      </c>
      <c r="C20" s="35">
        <f t="shared" si="19"/>
        <v>0</v>
      </c>
      <c r="D20" s="35">
        <f t="shared" si="20"/>
        <v>1</v>
      </c>
      <c r="E20" s="35">
        <f t="shared" si="21"/>
        <v>1</v>
      </c>
      <c r="F20" s="35">
        <f t="shared" si="22"/>
        <v>1</v>
      </c>
      <c r="G20" s="35">
        <f t="shared" si="23"/>
        <v>1</v>
      </c>
      <c r="H20" s="35">
        <f t="shared" si="24"/>
        <v>1</v>
      </c>
      <c r="I20" s="35">
        <f t="shared" si="25"/>
        <v>1</v>
      </c>
      <c r="J20" s="48">
        <v>621</v>
      </c>
      <c r="K20" s="49" t="s">
        <v>595</v>
      </c>
      <c r="L20" s="65">
        <v>1112</v>
      </c>
      <c r="M20" s="38">
        <f t="shared" si="0"/>
        <v>3.8358451449997757E-3</v>
      </c>
      <c r="N20" s="39">
        <f t="shared" si="26"/>
        <v>242</v>
      </c>
      <c r="O20" s="40">
        <f t="shared" si="27"/>
        <v>0.50828154953824722</v>
      </c>
      <c r="P20" s="98">
        <v>13</v>
      </c>
      <c r="Q20" s="38">
        <f t="shared" si="28"/>
        <v>3.8725404840675604E-2</v>
      </c>
      <c r="R20" s="39">
        <f t="shared" si="64"/>
        <v>430</v>
      </c>
      <c r="S20" s="41">
        <f t="shared" si="29"/>
        <v>0.2899966083319816</v>
      </c>
      <c r="T20" s="183">
        <v>2512</v>
      </c>
      <c r="U20" s="42">
        <f t="shared" si="30"/>
        <v>8.6651465865462563E-3</v>
      </c>
      <c r="V20" s="43">
        <f t="shared" si="31"/>
        <v>20</v>
      </c>
      <c r="W20" s="44">
        <f t="shared" si="32"/>
        <v>3.2257522898329363</v>
      </c>
      <c r="X20" s="178">
        <v>9</v>
      </c>
      <c r="Y20" s="42">
        <f t="shared" si="33"/>
        <v>8.7480410935051364E-2</v>
      </c>
      <c r="Z20" s="43">
        <f t="shared" si="65"/>
        <v>58</v>
      </c>
      <c r="AA20" s="45">
        <f t="shared" si="34"/>
        <v>1.8404312023926481</v>
      </c>
      <c r="AB20" s="65">
        <v>6692</v>
      </c>
      <c r="AC20" s="38">
        <f t="shared" si="35"/>
        <v>2.3084060890592176E-2</v>
      </c>
      <c r="AD20" s="39">
        <f t="shared" si="36"/>
        <v>91</v>
      </c>
      <c r="AE20" s="40">
        <f t="shared" si="37"/>
        <v>1.7798664768223091</v>
      </c>
      <c r="AF20" s="98">
        <v>14</v>
      </c>
      <c r="AG20" s="38">
        <f t="shared" si="38"/>
        <v>0.23304892913111613</v>
      </c>
      <c r="AH20" s="39">
        <f t="shared" si="66"/>
        <v>280</v>
      </c>
      <c r="AI20" s="41">
        <f t="shared" si="39"/>
        <v>1.0154908082561109</v>
      </c>
      <c r="AJ20" s="183">
        <v>1979</v>
      </c>
      <c r="AK20" s="42">
        <f t="shared" si="40"/>
        <v>6.8265625377289174E-3</v>
      </c>
      <c r="AL20" s="43">
        <f t="shared" si="41"/>
        <v>17</v>
      </c>
      <c r="AM20" s="44">
        <f t="shared" si="42"/>
        <v>3.5878182050959966</v>
      </c>
      <c r="AN20" s="178">
        <v>8</v>
      </c>
      <c r="AO20" s="42">
        <f t="shared" si="43"/>
        <v>6.8918683614835455E-2</v>
      </c>
      <c r="AP20" s="43">
        <f t="shared" si="67"/>
        <v>41</v>
      </c>
      <c r="AQ20" s="45">
        <f t="shared" si="44"/>
        <v>2.0470054672155373</v>
      </c>
      <c r="AR20" s="65">
        <v>11325</v>
      </c>
      <c r="AS20" s="38">
        <f t="shared" si="45"/>
        <v>3.9065599161081349E-2</v>
      </c>
      <c r="AT20" s="39">
        <f t="shared" si="46"/>
        <v>63</v>
      </c>
      <c r="AU20" s="40">
        <f t="shared" si="47"/>
        <v>1.68655750022821</v>
      </c>
      <c r="AV20" s="98">
        <v>30</v>
      </c>
      <c r="AW20" s="38">
        <f t="shared" si="48"/>
        <v>0.39439317429914678</v>
      </c>
      <c r="AX20" s="39">
        <f t="shared" si="68"/>
        <v>290</v>
      </c>
      <c r="AY20" s="41">
        <f t="shared" si="49"/>
        <v>0.96225400128603855</v>
      </c>
      <c r="AZ20" s="183">
        <v>1682</v>
      </c>
      <c r="BA20" s="42">
        <f t="shared" si="50"/>
        <v>5.8020607319151287E-3</v>
      </c>
      <c r="BB20" s="43">
        <f t="shared" si="51"/>
        <v>36</v>
      </c>
      <c r="BC20" s="44">
        <f t="shared" si="52"/>
        <v>2.1652519448686554</v>
      </c>
      <c r="BD20" s="178">
        <v>12</v>
      </c>
      <c r="BE20" s="42">
        <f t="shared" si="53"/>
        <v>5.8575657321957166E-2</v>
      </c>
      <c r="BF20" s="43">
        <f t="shared" si="69"/>
        <v>88</v>
      </c>
      <c r="BG20" s="45">
        <f t="shared" si="54"/>
        <v>1.2353698865649803</v>
      </c>
      <c r="BH20" s="159">
        <v>3413</v>
      </c>
      <c r="BI20" s="83">
        <f t="shared" si="55"/>
        <v>1.1773147014284384E-2</v>
      </c>
      <c r="BJ20" s="84">
        <f t="shared" si="56"/>
        <v>38</v>
      </c>
      <c r="BK20" s="85">
        <f t="shared" si="57"/>
        <v>2.1152054268920581</v>
      </c>
      <c r="BL20" s="156">
        <v>13</v>
      </c>
      <c r="BM20" s="83">
        <f t="shared" si="58"/>
        <v>0.11885773985721748</v>
      </c>
      <c r="BN20" s="84">
        <f t="shared" si="70"/>
        <v>145</v>
      </c>
      <c r="BO20" s="86">
        <f t="shared" si="59"/>
        <v>1.2068161834348481</v>
      </c>
      <c r="BP20" s="168">
        <f t="shared" si="60"/>
        <v>28715</v>
      </c>
      <c r="BQ20" s="75">
        <f t="shared" si="61"/>
        <v>9.9052422067147983E-2</v>
      </c>
      <c r="BR20" s="164">
        <f t="shared" si="16"/>
        <v>99</v>
      </c>
      <c r="BS20" s="76">
        <f t="shared" si="62"/>
        <v>66</v>
      </c>
      <c r="BT20" s="117">
        <f t="shared" si="63"/>
        <v>1.7527154971287731</v>
      </c>
      <c r="BU20" s="159">
        <v>289897</v>
      </c>
      <c r="BV20" s="153">
        <v>1619</v>
      </c>
    </row>
    <row r="21" spans="1:74">
      <c r="A21" s="34">
        <f t="shared" si="17"/>
        <v>8</v>
      </c>
      <c r="B21" s="35">
        <f t="shared" si="18"/>
        <v>7</v>
      </c>
      <c r="C21" s="35">
        <f t="shared" si="19"/>
        <v>1</v>
      </c>
      <c r="D21" s="35">
        <f t="shared" si="20"/>
        <v>0</v>
      </c>
      <c r="E21" s="35">
        <f t="shared" si="21"/>
        <v>0</v>
      </c>
      <c r="F21" s="35">
        <f t="shared" si="22"/>
        <v>0</v>
      </c>
      <c r="G21" s="35">
        <f t="shared" si="23"/>
        <v>1</v>
      </c>
      <c r="H21" s="35">
        <f t="shared" si="24"/>
        <v>0</v>
      </c>
      <c r="I21" s="35">
        <f t="shared" si="25"/>
        <v>0</v>
      </c>
      <c r="J21" s="48">
        <v>434</v>
      </c>
      <c r="K21" s="49" t="s">
        <v>405</v>
      </c>
      <c r="L21" s="65">
        <v>4611</v>
      </c>
      <c r="M21" s="38">
        <f t="shared" si="0"/>
        <v>1.0420056405250027E-2</v>
      </c>
      <c r="N21" s="39">
        <f t="shared" si="26"/>
        <v>94</v>
      </c>
      <c r="O21" s="40">
        <f t="shared" si="27"/>
        <v>1.3807445858028067</v>
      </c>
      <c r="P21" s="98">
        <v>983</v>
      </c>
      <c r="Q21" s="38">
        <f t="shared" si="28"/>
        <v>0.17796904550542283</v>
      </c>
      <c r="R21" s="39">
        <f t="shared" si="64"/>
        <v>150</v>
      </c>
      <c r="S21" s="41">
        <f t="shared" si="29"/>
        <v>1.3327276963788692</v>
      </c>
      <c r="T21" s="183">
        <v>1013</v>
      </c>
      <c r="U21" s="42">
        <f t="shared" si="30"/>
        <v>2.2892034566294249E-3</v>
      </c>
      <c r="V21" s="43">
        <f t="shared" si="31"/>
        <v>122</v>
      </c>
      <c r="W21" s="44">
        <f t="shared" si="32"/>
        <v>0.85219600365227133</v>
      </c>
      <c r="X21" s="178">
        <v>208</v>
      </c>
      <c r="Y21" s="42">
        <f t="shared" si="33"/>
        <v>3.9098382801343159E-2</v>
      </c>
      <c r="Z21" s="43">
        <f t="shared" si="65"/>
        <v>186</v>
      </c>
      <c r="AA21" s="45">
        <f t="shared" si="34"/>
        <v>0.8225599640142085</v>
      </c>
      <c r="AB21" s="65">
        <v>4199</v>
      </c>
      <c r="AC21" s="38">
        <f t="shared" si="35"/>
        <v>9.489008207687024E-3</v>
      </c>
      <c r="AD21" s="39">
        <f t="shared" si="36"/>
        <v>230</v>
      </c>
      <c r="AE21" s="40">
        <f t="shared" si="37"/>
        <v>0.73163763027661199</v>
      </c>
      <c r="AF21" s="98">
        <v>584</v>
      </c>
      <c r="AG21" s="38">
        <f t="shared" si="38"/>
        <v>0.16206723532363271</v>
      </c>
      <c r="AH21" s="39">
        <f t="shared" si="66"/>
        <v>368</v>
      </c>
      <c r="AI21" s="41">
        <f t="shared" si="39"/>
        <v>0.70619413873399806</v>
      </c>
      <c r="AJ21" s="183">
        <v>791</v>
      </c>
      <c r="AK21" s="42">
        <f t="shared" si="40"/>
        <v>1.787522146292078E-3</v>
      </c>
      <c r="AL21" s="43">
        <f t="shared" si="41"/>
        <v>97</v>
      </c>
      <c r="AM21" s="44">
        <f t="shared" si="42"/>
        <v>0.93946323102352847</v>
      </c>
      <c r="AN21" s="178">
        <v>165</v>
      </c>
      <c r="AO21" s="42">
        <f t="shared" si="43"/>
        <v>3.0529931683970821E-2</v>
      </c>
      <c r="AP21" s="43">
        <f t="shared" si="67"/>
        <v>139</v>
      </c>
      <c r="AQ21" s="45">
        <f t="shared" si="44"/>
        <v>0.90679237897330411</v>
      </c>
      <c r="AR21" s="65">
        <v>12224</v>
      </c>
      <c r="AS21" s="38">
        <f t="shared" si="45"/>
        <v>2.7624109628665437E-2</v>
      </c>
      <c r="AT21" s="39">
        <f t="shared" si="46"/>
        <v>94</v>
      </c>
      <c r="AU21" s="40">
        <f t="shared" si="47"/>
        <v>1.192600402447338</v>
      </c>
      <c r="AV21" s="98">
        <v>2032</v>
      </c>
      <c r="AW21" s="38">
        <f t="shared" si="48"/>
        <v>0.47180516422864643</v>
      </c>
      <c r="AX21" s="39">
        <f t="shared" si="68"/>
        <v>204</v>
      </c>
      <c r="AY21" s="41">
        <f t="shared" si="49"/>
        <v>1.1511264309104796</v>
      </c>
      <c r="AZ21" s="183">
        <v>949</v>
      </c>
      <c r="BA21" s="42">
        <f t="shared" si="50"/>
        <v>2.1445746104060454E-3</v>
      </c>
      <c r="BB21" s="43">
        <f t="shared" si="51"/>
        <v>130</v>
      </c>
      <c r="BC21" s="44">
        <f t="shared" si="52"/>
        <v>0.80032673917994313</v>
      </c>
      <c r="BD21" s="178">
        <v>154</v>
      </c>
      <c r="BE21" s="42">
        <f t="shared" si="53"/>
        <v>3.6628198695434017E-2</v>
      </c>
      <c r="BF21" s="43">
        <f t="shared" si="69"/>
        <v>160</v>
      </c>
      <c r="BG21" s="45">
        <f t="shared" si="54"/>
        <v>0.77249450942987696</v>
      </c>
      <c r="BH21" s="159">
        <v>2122</v>
      </c>
      <c r="BI21" s="83">
        <f t="shared" si="55"/>
        <v>4.7953501825939186E-3</v>
      </c>
      <c r="BJ21" s="84">
        <f t="shared" si="56"/>
        <v>122</v>
      </c>
      <c r="BK21" s="85">
        <f t="shared" si="57"/>
        <v>0.86154965344132484</v>
      </c>
      <c r="BL21" s="156">
        <v>588</v>
      </c>
      <c r="BM21" s="83">
        <f t="shared" si="58"/>
        <v>8.190204176155004E-2</v>
      </c>
      <c r="BN21" s="84">
        <f t="shared" si="70"/>
        <v>236</v>
      </c>
      <c r="BO21" s="86">
        <f t="shared" si="59"/>
        <v>0.83158833049435088</v>
      </c>
      <c r="BP21" s="168">
        <f t="shared" si="60"/>
        <v>25909</v>
      </c>
      <c r="BQ21" s="75">
        <f t="shared" si="61"/>
        <v>5.8549824637523958E-2</v>
      </c>
      <c r="BR21" s="164">
        <f t="shared" si="16"/>
        <v>4714</v>
      </c>
      <c r="BS21" s="76">
        <f t="shared" si="62"/>
        <v>149</v>
      </c>
      <c r="BT21" s="117">
        <f t="shared" si="63"/>
        <v>1.0360290324530685</v>
      </c>
      <c r="BU21" s="159">
        <v>442512</v>
      </c>
      <c r="BV21" s="153">
        <v>75853</v>
      </c>
    </row>
    <row r="22" spans="1:74">
      <c r="A22" s="34">
        <f t="shared" si="17"/>
        <v>11</v>
      </c>
      <c r="B22" s="35">
        <f t="shared" si="18"/>
        <v>7</v>
      </c>
      <c r="C22" s="35">
        <f t="shared" si="19"/>
        <v>1</v>
      </c>
      <c r="D22" s="35">
        <f t="shared" si="20"/>
        <v>1</v>
      </c>
      <c r="E22" s="35">
        <f t="shared" si="21"/>
        <v>1</v>
      </c>
      <c r="F22" s="35">
        <f t="shared" si="22"/>
        <v>1</v>
      </c>
      <c r="G22" s="35">
        <f t="shared" si="23"/>
        <v>1</v>
      </c>
      <c r="H22" s="35">
        <f t="shared" si="24"/>
        <v>1</v>
      </c>
      <c r="I22" s="35">
        <f t="shared" si="25"/>
        <v>0</v>
      </c>
      <c r="J22" s="48">
        <v>410</v>
      </c>
      <c r="K22" s="49" t="s">
        <v>381</v>
      </c>
      <c r="L22" s="65">
        <v>3104</v>
      </c>
      <c r="M22" s="38">
        <f t="shared" si="0"/>
        <v>7.9433321049830075E-3</v>
      </c>
      <c r="N22" s="39">
        <f t="shared" si="26"/>
        <v>124</v>
      </c>
      <c r="O22" s="40">
        <f t="shared" si="27"/>
        <v>1.0525579104987322</v>
      </c>
      <c r="P22" s="98">
        <v>901</v>
      </c>
      <c r="Q22" s="38">
        <f t="shared" si="28"/>
        <v>0.12056241746290686</v>
      </c>
      <c r="R22" s="39">
        <f t="shared" si="64"/>
        <v>255</v>
      </c>
      <c r="S22" s="41">
        <f t="shared" si="29"/>
        <v>0.90283606589501819</v>
      </c>
      <c r="T22" s="183">
        <v>1599</v>
      </c>
      <c r="U22" s="42">
        <f t="shared" si="30"/>
        <v>4.0919420218646354E-3</v>
      </c>
      <c r="V22" s="43">
        <f t="shared" si="31"/>
        <v>51</v>
      </c>
      <c r="W22" s="44">
        <f t="shared" si="32"/>
        <v>1.5232969477270597</v>
      </c>
      <c r="X22" s="178">
        <v>388</v>
      </c>
      <c r="Y22" s="42">
        <f t="shared" si="33"/>
        <v>6.210673502680028E-2</v>
      </c>
      <c r="Z22" s="43">
        <f t="shared" si="65"/>
        <v>104</v>
      </c>
      <c r="AA22" s="45">
        <f t="shared" si="34"/>
        <v>1.3066144957517227</v>
      </c>
      <c r="AB22" s="65">
        <v>6421</v>
      </c>
      <c r="AC22" s="38">
        <f t="shared" si="35"/>
        <v>1.6431744666912336E-2</v>
      </c>
      <c r="AD22" s="39">
        <f t="shared" si="36"/>
        <v>130</v>
      </c>
      <c r="AE22" s="40">
        <f t="shared" si="37"/>
        <v>1.2669482907255825</v>
      </c>
      <c r="AF22" s="98">
        <v>1281</v>
      </c>
      <c r="AG22" s="38">
        <f t="shared" si="38"/>
        <v>0.24939796473238562</v>
      </c>
      <c r="AH22" s="39">
        <f t="shared" si="66"/>
        <v>262</v>
      </c>
      <c r="AI22" s="41">
        <f t="shared" si="39"/>
        <v>1.086730334817507</v>
      </c>
      <c r="AJ22" s="183">
        <v>1317</v>
      </c>
      <c r="AK22" s="42">
        <f t="shared" si="40"/>
        <v>3.3702862056258446E-3</v>
      </c>
      <c r="AL22" s="43">
        <f t="shared" si="41"/>
        <v>43</v>
      </c>
      <c r="AM22" s="44">
        <f t="shared" si="42"/>
        <v>1.7713123022163233</v>
      </c>
      <c r="AN22" s="178">
        <v>239</v>
      </c>
      <c r="AO22" s="42">
        <f t="shared" si="43"/>
        <v>5.1153577254719182E-2</v>
      </c>
      <c r="AP22" s="43">
        <f t="shared" si="67"/>
        <v>68</v>
      </c>
      <c r="AQ22" s="45">
        <f t="shared" si="44"/>
        <v>1.5193507306849119</v>
      </c>
      <c r="AR22" s="65">
        <v>9520</v>
      </c>
      <c r="AS22" s="38">
        <f t="shared" si="45"/>
        <v>2.4362281456004584E-2</v>
      </c>
      <c r="AT22" s="39">
        <f t="shared" si="46"/>
        <v>116</v>
      </c>
      <c r="AU22" s="40">
        <f t="shared" si="47"/>
        <v>1.0517792992979103</v>
      </c>
      <c r="AV22" s="98">
        <v>2047</v>
      </c>
      <c r="AW22" s="38">
        <f t="shared" si="48"/>
        <v>0.36976617727025557</v>
      </c>
      <c r="AX22" s="39">
        <f t="shared" si="68"/>
        <v>325</v>
      </c>
      <c r="AY22" s="41">
        <f t="shared" si="49"/>
        <v>0.90216820879528037</v>
      </c>
      <c r="AZ22" s="183">
        <v>1762</v>
      </c>
      <c r="BA22" s="42">
        <f t="shared" si="50"/>
        <v>4.5090693199033695E-3</v>
      </c>
      <c r="BB22" s="43">
        <f t="shared" si="51"/>
        <v>50</v>
      </c>
      <c r="BC22" s="44">
        <f t="shared" si="52"/>
        <v>1.6827247361896749</v>
      </c>
      <c r="BD22" s="178">
        <v>565</v>
      </c>
      <c r="BE22" s="42">
        <f t="shared" si="53"/>
        <v>6.8437815583003186E-2</v>
      </c>
      <c r="BF22" s="43">
        <f t="shared" si="69"/>
        <v>74</v>
      </c>
      <c r="BG22" s="45">
        <f t="shared" si="54"/>
        <v>1.4433643656583859</v>
      </c>
      <c r="BH22" s="159">
        <v>2023</v>
      </c>
      <c r="BI22" s="83">
        <f t="shared" si="55"/>
        <v>5.1769848094009741E-3</v>
      </c>
      <c r="BJ22" s="84">
        <f t="shared" si="56"/>
        <v>110</v>
      </c>
      <c r="BK22" s="85">
        <f t="shared" si="57"/>
        <v>0.93011548658116316</v>
      </c>
      <c r="BL22" s="156">
        <v>722</v>
      </c>
      <c r="BM22" s="83">
        <f t="shared" si="58"/>
        <v>7.8575312669929315E-2</v>
      </c>
      <c r="BN22" s="84">
        <f t="shared" si="70"/>
        <v>244</v>
      </c>
      <c r="BO22" s="86">
        <f t="shared" si="59"/>
        <v>0.79781055118865085</v>
      </c>
      <c r="BP22" s="168">
        <f t="shared" si="60"/>
        <v>25746</v>
      </c>
      <c r="BQ22" s="75">
        <f t="shared" si="61"/>
        <v>6.588564058469476E-2</v>
      </c>
      <c r="BR22" s="164">
        <f t="shared" si="16"/>
        <v>6143</v>
      </c>
      <c r="BS22" s="76">
        <f t="shared" si="62"/>
        <v>115</v>
      </c>
      <c r="BT22" s="117">
        <f t="shared" si="63"/>
        <v>1.1658350283728294</v>
      </c>
      <c r="BU22" s="159">
        <v>390768</v>
      </c>
      <c r="BV22" s="153">
        <v>98946</v>
      </c>
    </row>
    <row r="23" spans="1:74">
      <c r="A23" s="34">
        <f t="shared" si="17"/>
        <v>1</v>
      </c>
      <c r="B23" s="35">
        <f t="shared" si="18"/>
        <v>0</v>
      </c>
      <c r="C23" s="35">
        <f t="shared" si="19"/>
        <v>0</v>
      </c>
      <c r="D23" s="35">
        <f t="shared" si="20"/>
        <v>0</v>
      </c>
      <c r="E23" s="35">
        <f t="shared" si="21"/>
        <v>1</v>
      </c>
      <c r="F23" s="35">
        <f t="shared" si="22"/>
        <v>0</v>
      </c>
      <c r="G23" s="35">
        <f t="shared" si="23"/>
        <v>0</v>
      </c>
      <c r="H23" s="35">
        <f t="shared" si="24"/>
        <v>0</v>
      </c>
      <c r="I23" s="35">
        <f t="shared" si="25"/>
        <v>0</v>
      </c>
      <c r="J23" s="48">
        <v>446</v>
      </c>
      <c r="K23" s="49" t="s">
        <v>418</v>
      </c>
      <c r="L23" s="65">
        <v>1473</v>
      </c>
      <c r="M23" s="38">
        <f t="shared" si="0"/>
        <v>2.8242088188940146E-3</v>
      </c>
      <c r="N23" s="39">
        <f t="shared" si="26"/>
        <v>303</v>
      </c>
      <c r="O23" s="40">
        <f t="shared" si="27"/>
        <v>0.37423127900725428</v>
      </c>
      <c r="P23" s="98">
        <v>49</v>
      </c>
      <c r="Q23" s="38">
        <f t="shared" si="28"/>
        <v>5.9140000802987112E-2</v>
      </c>
      <c r="R23" s="39">
        <f t="shared" si="64"/>
        <v>391</v>
      </c>
      <c r="S23" s="41">
        <f t="shared" si="29"/>
        <v>0.4428720557003149</v>
      </c>
      <c r="T23" s="183">
        <v>1259</v>
      </c>
      <c r="U23" s="42">
        <f t="shared" si="30"/>
        <v>2.4139028533520465E-3</v>
      </c>
      <c r="V23" s="43">
        <f t="shared" si="31"/>
        <v>113</v>
      </c>
      <c r="W23" s="44">
        <f t="shared" si="32"/>
        <v>0.89861753391735943</v>
      </c>
      <c r="X23" s="178">
        <v>12</v>
      </c>
      <c r="Y23" s="42">
        <f t="shared" si="33"/>
        <v>5.0548038703978802E-2</v>
      </c>
      <c r="Z23" s="43">
        <f t="shared" si="65"/>
        <v>134</v>
      </c>
      <c r="AA23" s="45">
        <f t="shared" si="34"/>
        <v>1.0634402222872823</v>
      </c>
      <c r="AB23" s="65">
        <v>9851</v>
      </c>
      <c r="AC23" s="38">
        <f t="shared" si="35"/>
        <v>1.8887495638102471E-2</v>
      </c>
      <c r="AD23" s="39">
        <f t="shared" si="36"/>
        <v>110</v>
      </c>
      <c r="AE23" s="40">
        <f t="shared" si="37"/>
        <v>1.4562957738119098</v>
      </c>
      <c r="AF23" s="98">
        <v>70</v>
      </c>
      <c r="AG23" s="38">
        <f t="shared" si="38"/>
        <v>0.39551130204360219</v>
      </c>
      <c r="AH23" s="39">
        <f t="shared" si="66"/>
        <v>152</v>
      </c>
      <c r="AI23" s="41">
        <f t="shared" si="39"/>
        <v>1.7234067252920864</v>
      </c>
      <c r="AJ23" s="183">
        <v>154</v>
      </c>
      <c r="AK23" s="42">
        <f t="shared" si="40"/>
        <v>2.9526690978253785E-4</v>
      </c>
      <c r="AL23" s="43">
        <f t="shared" si="41"/>
        <v>264</v>
      </c>
      <c r="AM23" s="44">
        <f t="shared" si="42"/>
        <v>0.15518263964115961</v>
      </c>
      <c r="AN23" s="178">
        <v>5</v>
      </c>
      <c r="AO23" s="42">
        <f t="shared" si="43"/>
        <v>6.1830007628377566E-3</v>
      </c>
      <c r="AP23" s="43">
        <f t="shared" si="67"/>
        <v>296</v>
      </c>
      <c r="AQ23" s="45">
        <f t="shared" si="44"/>
        <v>0.18364593897440973</v>
      </c>
      <c r="AR23" s="65">
        <v>10586</v>
      </c>
      <c r="AS23" s="38">
        <f t="shared" si="45"/>
        <v>2.029672407115549E-2</v>
      </c>
      <c r="AT23" s="39">
        <f t="shared" si="46"/>
        <v>164</v>
      </c>
      <c r="AU23" s="40">
        <f t="shared" si="47"/>
        <v>0.87625923951967877</v>
      </c>
      <c r="AV23" s="98">
        <v>162</v>
      </c>
      <c r="AW23" s="38">
        <f t="shared" si="48"/>
        <v>0.42502107841169151</v>
      </c>
      <c r="AX23" s="39">
        <f t="shared" si="68"/>
        <v>261</v>
      </c>
      <c r="AY23" s="41">
        <f t="shared" si="49"/>
        <v>1.0369810128162811</v>
      </c>
      <c r="AZ23" s="183">
        <v>841</v>
      </c>
      <c r="BA23" s="42">
        <f t="shared" si="50"/>
        <v>1.612464098228015E-3</v>
      </c>
      <c r="BB23" s="43">
        <f t="shared" si="51"/>
        <v>161</v>
      </c>
      <c r="BC23" s="44">
        <f t="shared" si="52"/>
        <v>0.60175016878299081</v>
      </c>
      <c r="BD23" s="178">
        <v>14</v>
      </c>
      <c r="BE23" s="42">
        <f t="shared" si="53"/>
        <v>3.3765608061990603E-2</v>
      </c>
      <c r="BF23" s="43">
        <f t="shared" si="69"/>
        <v>181</v>
      </c>
      <c r="BG23" s="45">
        <f t="shared" si="54"/>
        <v>0.71212201976780432</v>
      </c>
      <c r="BH23" s="159">
        <v>743</v>
      </c>
      <c r="BI23" s="83">
        <f t="shared" si="55"/>
        <v>1.4245669738209455E-3</v>
      </c>
      <c r="BJ23" s="84">
        <f t="shared" si="56"/>
        <v>312</v>
      </c>
      <c r="BK23" s="85">
        <f t="shared" si="57"/>
        <v>0.25594276452517545</v>
      </c>
      <c r="BL23" s="156">
        <v>28</v>
      </c>
      <c r="BM23" s="83">
        <f t="shared" si="58"/>
        <v>2.9830971212912033E-2</v>
      </c>
      <c r="BN23" s="84">
        <f t="shared" si="70"/>
        <v>372</v>
      </c>
      <c r="BO23" s="86">
        <f t="shared" si="59"/>
        <v>0.30288729089555572</v>
      </c>
      <c r="BP23" s="168">
        <f t="shared" si="60"/>
        <v>24907</v>
      </c>
      <c r="BQ23" s="75">
        <f t="shared" si="61"/>
        <v>4.7754629363335521E-2</v>
      </c>
      <c r="BR23" s="164">
        <f t="shared" si="16"/>
        <v>340</v>
      </c>
      <c r="BS23" s="76">
        <f t="shared" si="62"/>
        <v>206</v>
      </c>
      <c r="BT23" s="117">
        <f t="shared" si="63"/>
        <v>0.84500991695102834</v>
      </c>
      <c r="BU23" s="159">
        <v>521562</v>
      </c>
      <c r="BV23" s="153">
        <v>9406</v>
      </c>
    </row>
    <row r="24" spans="1:74">
      <c r="A24" s="34">
        <f t="shared" si="17"/>
        <v>11</v>
      </c>
      <c r="B24" s="35">
        <f t="shared" si="18"/>
        <v>7</v>
      </c>
      <c r="C24" s="35">
        <f t="shared" si="19"/>
        <v>1</v>
      </c>
      <c r="D24" s="35">
        <f t="shared" si="20"/>
        <v>1</v>
      </c>
      <c r="E24" s="35">
        <f t="shared" si="21"/>
        <v>1</v>
      </c>
      <c r="F24" s="35">
        <f t="shared" si="22"/>
        <v>1</v>
      </c>
      <c r="G24" s="35">
        <f t="shared" si="23"/>
        <v>1</v>
      </c>
      <c r="H24" s="35">
        <f t="shared" si="24"/>
        <v>0</v>
      </c>
      <c r="I24" s="35">
        <f t="shared" si="25"/>
        <v>1</v>
      </c>
      <c r="J24" s="48">
        <v>417</v>
      </c>
      <c r="K24" s="49" t="s">
        <v>388</v>
      </c>
      <c r="L24" s="65">
        <v>4425</v>
      </c>
      <c r="M24" s="38">
        <f t="shared" si="0"/>
        <v>1.2451250189934326E-2</v>
      </c>
      <c r="N24" s="39">
        <f t="shared" si="26"/>
        <v>64</v>
      </c>
      <c r="O24" s="40">
        <f t="shared" si="27"/>
        <v>1.6498947431384341</v>
      </c>
      <c r="P24" s="98">
        <v>427</v>
      </c>
      <c r="Q24" s="38">
        <f t="shared" si="28"/>
        <v>0.17766803179956636</v>
      </c>
      <c r="R24" s="39">
        <f t="shared" si="64"/>
        <v>151</v>
      </c>
      <c r="S24" s="41">
        <f t="shared" si="29"/>
        <v>1.3304735442500806</v>
      </c>
      <c r="T24" s="183">
        <v>1179</v>
      </c>
      <c r="U24" s="42">
        <f t="shared" si="30"/>
        <v>3.3175195421316539E-3</v>
      </c>
      <c r="V24" s="43">
        <f t="shared" si="31"/>
        <v>69</v>
      </c>
      <c r="W24" s="44">
        <f t="shared" si="32"/>
        <v>1.2350046421848342</v>
      </c>
      <c r="X24" s="178">
        <v>112</v>
      </c>
      <c r="Y24" s="42">
        <f t="shared" si="33"/>
        <v>4.7337990845579381E-2</v>
      </c>
      <c r="Z24" s="43">
        <f t="shared" si="65"/>
        <v>148</v>
      </c>
      <c r="AA24" s="45">
        <f t="shared" si="34"/>
        <v>0.9959065633043791</v>
      </c>
      <c r="AB24" s="65">
        <v>4919</v>
      </c>
      <c r="AC24" s="38">
        <f t="shared" si="35"/>
        <v>1.3841288064245637E-2</v>
      </c>
      <c r="AD24" s="39">
        <f t="shared" si="36"/>
        <v>152</v>
      </c>
      <c r="AE24" s="40">
        <f t="shared" si="37"/>
        <v>1.067214505210031</v>
      </c>
      <c r="AF24" s="98">
        <v>443</v>
      </c>
      <c r="AG24" s="38">
        <f t="shared" si="38"/>
        <v>0.1975026098128965</v>
      </c>
      <c r="AH24" s="39">
        <f t="shared" si="66"/>
        <v>320</v>
      </c>
      <c r="AI24" s="41">
        <f t="shared" si="39"/>
        <v>0.86060075718584794</v>
      </c>
      <c r="AJ24" s="183">
        <v>1057</v>
      </c>
      <c r="AK24" s="42">
        <f t="shared" si="40"/>
        <v>2.9742308363300751E-3</v>
      </c>
      <c r="AL24" s="43">
        <f t="shared" si="41"/>
        <v>57</v>
      </c>
      <c r="AM24" s="44">
        <f t="shared" si="42"/>
        <v>1.5631585416183702</v>
      </c>
      <c r="AN24" s="178">
        <v>87</v>
      </c>
      <c r="AO24" s="42">
        <f t="shared" si="43"/>
        <v>4.2439572793704326E-2</v>
      </c>
      <c r="AP24" s="43">
        <f t="shared" si="67"/>
        <v>90</v>
      </c>
      <c r="AQ24" s="45">
        <f t="shared" si="44"/>
        <v>1.2605295542282238</v>
      </c>
      <c r="AR24" s="65">
        <v>8435</v>
      </c>
      <c r="AS24" s="38">
        <f t="shared" si="45"/>
        <v>2.3734756011773113E-2</v>
      </c>
      <c r="AT24" s="39">
        <f t="shared" si="46"/>
        <v>123</v>
      </c>
      <c r="AU24" s="40">
        <f t="shared" si="47"/>
        <v>1.02468749046148</v>
      </c>
      <c r="AV24" s="98">
        <v>797</v>
      </c>
      <c r="AW24" s="38">
        <f t="shared" si="48"/>
        <v>0.3386734120292299</v>
      </c>
      <c r="AX24" s="39">
        <f t="shared" si="68"/>
        <v>358</v>
      </c>
      <c r="AY24" s="41">
        <f t="shared" si="49"/>
        <v>0.82630701313084742</v>
      </c>
      <c r="AZ24" s="183">
        <v>815</v>
      </c>
      <c r="BA24" s="42">
        <f t="shared" si="50"/>
        <v>2.293281108428582E-3</v>
      </c>
      <c r="BB24" s="43">
        <f t="shared" si="51"/>
        <v>125</v>
      </c>
      <c r="BC24" s="44">
        <f t="shared" si="52"/>
        <v>0.85582202765335824</v>
      </c>
      <c r="BD24" s="178">
        <v>98</v>
      </c>
      <c r="BE24" s="42">
        <f t="shared" si="53"/>
        <v>3.272303862523087E-2</v>
      </c>
      <c r="BF24" s="43">
        <f t="shared" si="69"/>
        <v>190</v>
      </c>
      <c r="BG24" s="45">
        <f t="shared" si="54"/>
        <v>0.69013406528789456</v>
      </c>
      <c r="BH24" s="159">
        <v>4076</v>
      </c>
      <c r="BI24" s="83">
        <f t="shared" si="55"/>
        <v>1.1469219383993742E-2</v>
      </c>
      <c r="BJ24" s="84">
        <f t="shared" si="56"/>
        <v>40</v>
      </c>
      <c r="BK24" s="85">
        <f t="shared" si="57"/>
        <v>2.0606007088677938</v>
      </c>
      <c r="BL24" s="156">
        <v>345</v>
      </c>
      <c r="BM24" s="83">
        <f t="shared" si="58"/>
        <v>0.16365534409379265</v>
      </c>
      <c r="BN24" s="84">
        <f t="shared" si="70"/>
        <v>91</v>
      </c>
      <c r="BO24" s="86">
        <f t="shared" si="59"/>
        <v>1.6616664425492573</v>
      </c>
      <c r="BP24" s="168">
        <f t="shared" si="60"/>
        <v>24906</v>
      </c>
      <c r="BQ24" s="75">
        <f t="shared" si="61"/>
        <v>7.0081545136837134E-2</v>
      </c>
      <c r="BR24" s="164">
        <f t="shared" si="16"/>
        <v>2309</v>
      </c>
      <c r="BS24" s="76">
        <f t="shared" si="62"/>
        <v>101</v>
      </c>
      <c r="BT24" s="117">
        <f t="shared" si="63"/>
        <v>1.2400808345786347</v>
      </c>
      <c r="BU24" s="159">
        <v>355386</v>
      </c>
      <c r="BV24" s="153">
        <v>34776</v>
      </c>
    </row>
    <row r="25" spans="1:74">
      <c r="A25" s="34">
        <f t="shared" si="17"/>
        <v>1</v>
      </c>
      <c r="B25" s="35">
        <f t="shared" si="18"/>
        <v>0</v>
      </c>
      <c r="C25" s="35">
        <f t="shared" si="19"/>
        <v>1</v>
      </c>
      <c r="D25" s="35">
        <f t="shared" si="20"/>
        <v>0</v>
      </c>
      <c r="E25" s="35">
        <f t="shared" si="21"/>
        <v>0</v>
      </c>
      <c r="F25" s="35">
        <f t="shared" si="22"/>
        <v>0</v>
      </c>
      <c r="G25" s="35">
        <f t="shared" si="23"/>
        <v>0</v>
      </c>
      <c r="H25" s="35">
        <f t="shared" si="24"/>
        <v>0</v>
      </c>
      <c r="I25" s="35">
        <f t="shared" si="25"/>
        <v>1</v>
      </c>
      <c r="J25" s="48">
        <v>353</v>
      </c>
      <c r="K25" s="49" t="s">
        <v>324</v>
      </c>
      <c r="L25" s="65">
        <v>5670</v>
      </c>
      <c r="M25" s="38">
        <f t="shared" si="0"/>
        <v>1.2595101904814793E-2</v>
      </c>
      <c r="N25" s="39">
        <f t="shared" si="26"/>
        <v>61</v>
      </c>
      <c r="O25" s="40">
        <f t="shared" si="27"/>
        <v>1.6689562979664465</v>
      </c>
      <c r="P25" s="98">
        <v>788</v>
      </c>
      <c r="Q25" s="38">
        <f t="shared" si="28"/>
        <v>0.23471457548536656</v>
      </c>
      <c r="R25" s="39">
        <f t="shared" si="64"/>
        <v>99</v>
      </c>
      <c r="S25" s="41">
        <f t="shared" si="29"/>
        <v>1.7576686698790283</v>
      </c>
      <c r="T25" s="183">
        <v>1046</v>
      </c>
      <c r="U25" s="42">
        <f t="shared" si="30"/>
        <v>2.3235408452268562E-3</v>
      </c>
      <c r="V25" s="43">
        <f t="shared" si="31"/>
        <v>120</v>
      </c>
      <c r="W25" s="44">
        <f t="shared" si="32"/>
        <v>0.86497869679990058</v>
      </c>
      <c r="X25" s="178">
        <v>172</v>
      </c>
      <c r="Y25" s="42">
        <f t="shared" si="33"/>
        <v>4.3300078652150513E-2</v>
      </c>
      <c r="Z25" s="43">
        <f t="shared" si="65"/>
        <v>166</v>
      </c>
      <c r="AA25" s="45">
        <f t="shared" si="34"/>
        <v>0.91095612109823032</v>
      </c>
      <c r="AB25" s="65">
        <v>3512</v>
      </c>
      <c r="AC25" s="38">
        <f t="shared" si="35"/>
        <v>7.8014105625590045E-3</v>
      </c>
      <c r="AD25" s="39">
        <f t="shared" si="36"/>
        <v>269</v>
      </c>
      <c r="AE25" s="40">
        <f t="shared" si="37"/>
        <v>0.60151760983637048</v>
      </c>
      <c r="AF25" s="98">
        <v>381</v>
      </c>
      <c r="AG25" s="38">
        <f t="shared" si="38"/>
        <v>0.14538229084737342</v>
      </c>
      <c r="AH25" s="39">
        <f t="shared" si="66"/>
        <v>384</v>
      </c>
      <c r="AI25" s="41">
        <f t="shared" si="39"/>
        <v>0.63349091793364709</v>
      </c>
      <c r="AJ25" s="183">
        <v>663</v>
      </c>
      <c r="AK25" s="42">
        <f t="shared" si="40"/>
        <v>1.4727605931026822E-3</v>
      </c>
      <c r="AL25" s="43">
        <f t="shared" si="41"/>
        <v>123</v>
      </c>
      <c r="AM25" s="44">
        <f t="shared" si="42"/>
        <v>0.77403484381462617</v>
      </c>
      <c r="AN25" s="178">
        <v>97</v>
      </c>
      <c r="AO25" s="42">
        <f t="shared" si="43"/>
        <v>2.7445460942997889E-2</v>
      </c>
      <c r="AP25" s="43">
        <f t="shared" si="67"/>
        <v>156</v>
      </c>
      <c r="AQ25" s="45">
        <f t="shared" si="44"/>
        <v>0.8151782021047429</v>
      </c>
      <c r="AR25" s="65">
        <v>9513</v>
      </c>
      <c r="AS25" s="38">
        <f t="shared" si="45"/>
        <v>2.1131782084744821E-2</v>
      </c>
      <c r="AT25" s="39">
        <f t="shared" si="46"/>
        <v>157</v>
      </c>
      <c r="AU25" s="40">
        <f t="shared" si="47"/>
        <v>0.91231073715926525</v>
      </c>
      <c r="AV25" s="98">
        <v>1580</v>
      </c>
      <c r="AW25" s="38">
        <f t="shared" si="48"/>
        <v>0.39379889886989278</v>
      </c>
      <c r="AX25" s="39">
        <f t="shared" si="68"/>
        <v>291</v>
      </c>
      <c r="AY25" s="41">
        <f t="shared" si="49"/>
        <v>0.96080406769963245</v>
      </c>
      <c r="AZ25" s="183">
        <v>713</v>
      </c>
      <c r="BA25" s="42">
        <f t="shared" si="50"/>
        <v>1.5838285111345587E-3</v>
      </c>
      <c r="BB25" s="43">
        <f t="shared" si="51"/>
        <v>164</v>
      </c>
      <c r="BC25" s="44">
        <f t="shared" si="52"/>
        <v>0.59106374830043651</v>
      </c>
      <c r="BD25" s="178">
        <v>110</v>
      </c>
      <c r="BE25" s="42">
        <f t="shared" si="53"/>
        <v>2.9515254377613116E-2</v>
      </c>
      <c r="BF25" s="43">
        <f t="shared" si="69"/>
        <v>208</v>
      </c>
      <c r="BG25" s="45">
        <f t="shared" si="54"/>
        <v>0.62248138765214545</v>
      </c>
      <c r="BH25" s="159">
        <v>3040</v>
      </c>
      <c r="BI25" s="83">
        <f t="shared" si="55"/>
        <v>6.7529294163380911E-3</v>
      </c>
      <c r="BJ25" s="84">
        <f t="shared" si="56"/>
        <v>78</v>
      </c>
      <c r="BK25" s="85">
        <f t="shared" si="57"/>
        <v>1.2132552945721944</v>
      </c>
      <c r="BL25" s="156">
        <v>654</v>
      </c>
      <c r="BM25" s="83">
        <f t="shared" si="58"/>
        <v>0.12584344082460572</v>
      </c>
      <c r="BN25" s="84">
        <f t="shared" si="70"/>
        <v>136</v>
      </c>
      <c r="BO25" s="86">
        <f t="shared" si="59"/>
        <v>1.2777451527237476</v>
      </c>
      <c r="BP25" s="168">
        <f t="shared" si="60"/>
        <v>24157</v>
      </c>
      <c r="BQ25" s="75">
        <f t="shared" si="61"/>
        <v>5.3661353917920811E-2</v>
      </c>
      <c r="BR25" s="164">
        <f t="shared" si="16"/>
        <v>3782</v>
      </c>
      <c r="BS25" s="76">
        <f t="shared" si="62"/>
        <v>167</v>
      </c>
      <c r="BT25" s="117">
        <f t="shared" si="63"/>
        <v>0.94952838755515434</v>
      </c>
      <c r="BU25" s="159">
        <v>450175</v>
      </c>
      <c r="BV25" s="153">
        <v>92287</v>
      </c>
    </row>
    <row r="26" spans="1:74">
      <c r="A26" s="34">
        <f t="shared" si="17"/>
        <v>9</v>
      </c>
      <c r="B26" s="35">
        <f t="shared" si="18"/>
        <v>7</v>
      </c>
      <c r="C26" s="35">
        <f t="shared" si="19"/>
        <v>1</v>
      </c>
      <c r="D26" s="35">
        <f t="shared" si="20"/>
        <v>0</v>
      </c>
      <c r="E26" s="35">
        <f t="shared" si="21"/>
        <v>0</v>
      </c>
      <c r="F26" s="35">
        <f t="shared" si="22"/>
        <v>1</v>
      </c>
      <c r="G26" s="35">
        <f t="shared" si="23"/>
        <v>1</v>
      </c>
      <c r="H26" s="35">
        <f t="shared" si="24"/>
        <v>1</v>
      </c>
      <c r="I26" s="35">
        <f t="shared" si="25"/>
        <v>1</v>
      </c>
      <c r="J26" s="48">
        <v>426</v>
      </c>
      <c r="K26" s="49" t="s">
        <v>397</v>
      </c>
      <c r="L26" s="65">
        <v>2851</v>
      </c>
      <c r="M26" s="38">
        <f t="shared" si="0"/>
        <v>1.0608845790323661E-2</v>
      </c>
      <c r="N26" s="39">
        <f t="shared" si="26"/>
        <v>91</v>
      </c>
      <c r="O26" s="40">
        <f t="shared" si="27"/>
        <v>1.4057607576122151</v>
      </c>
      <c r="P26" s="98">
        <v>428</v>
      </c>
      <c r="Q26" s="38">
        <f t="shared" si="28"/>
        <v>0.1258441845067314</v>
      </c>
      <c r="R26" s="39">
        <f t="shared" si="64"/>
        <v>248</v>
      </c>
      <c r="S26" s="41">
        <f t="shared" si="29"/>
        <v>0.94238877128339227</v>
      </c>
      <c r="T26" s="183">
        <v>506</v>
      </c>
      <c r="U26" s="42">
        <f t="shared" si="30"/>
        <v>1.8828747702222984E-3</v>
      </c>
      <c r="V26" s="43">
        <f t="shared" si="31"/>
        <v>143</v>
      </c>
      <c r="W26" s="44">
        <f t="shared" si="32"/>
        <v>0.70093304721969918</v>
      </c>
      <c r="X26" s="178">
        <v>78</v>
      </c>
      <c r="Y26" s="42">
        <f t="shared" si="33"/>
        <v>2.2335025380710659E-2</v>
      </c>
      <c r="Z26" s="43">
        <f t="shared" si="65"/>
        <v>256</v>
      </c>
      <c r="AA26" s="45">
        <f t="shared" si="34"/>
        <v>0.46988894059277198</v>
      </c>
      <c r="AB26" s="65">
        <v>2637</v>
      </c>
      <c r="AC26" s="38">
        <f t="shared" si="35"/>
        <v>9.812531164182214E-3</v>
      </c>
      <c r="AD26" s="39">
        <f t="shared" si="36"/>
        <v>221</v>
      </c>
      <c r="AE26" s="40">
        <f t="shared" si="37"/>
        <v>0.75658244685275033</v>
      </c>
      <c r="AF26" s="98">
        <v>246</v>
      </c>
      <c r="AG26" s="38">
        <f t="shared" si="38"/>
        <v>0.11639814610461267</v>
      </c>
      <c r="AH26" s="39">
        <f t="shared" si="66"/>
        <v>412</v>
      </c>
      <c r="AI26" s="41">
        <f t="shared" si="39"/>
        <v>0.50719498222102777</v>
      </c>
      <c r="AJ26" s="183">
        <v>629</v>
      </c>
      <c r="AK26" s="42">
        <f t="shared" si="40"/>
        <v>2.340569625434438E-3</v>
      </c>
      <c r="AL26" s="43">
        <f t="shared" si="41"/>
        <v>73</v>
      </c>
      <c r="AM26" s="44">
        <f t="shared" si="42"/>
        <v>1.2301269146832008</v>
      </c>
      <c r="AN26" s="178">
        <v>59</v>
      </c>
      <c r="AO26" s="42">
        <f t="shared" si="43"/>
        <v>2.7764290443610683E-2</v>
      </c>
      <c r="AP26" s="43">
        <f t="shared" si="67"/>
        <v>152</v>
      </c>
      <c r="AQ26" s="45">
        <f t="shared" si="44"/>
        <v>0.82464799602175121</v>
      </c>
      <c r="AR26" s="65">
        <v>13140</v>
      </c>
      <c r="AS26" s="38">
        <f t="shared" si="45"/>
        <v>4.8895206483638341E-2</v>
      </c>
      <c r="AT26" s="39">
        <f t="shared" si="46"/>
        <v>44</v>
      </c>
      <c r="AU26" s="40">
        <f t="shared" si="47"/>
        <v>2.1109256991082228</v>
      </c>
      <c r="AV26" s="98">
        <v>874</v>
      </c>
      <c r="AW26" s="38">
        <f t="shared" si="48"/>
        <v>0.5800044140366365</v>
      </c>
      <c r="AX26" s="39">
        <f t="shared" si="68"/>
        <v>118</v>
      </c>
      <c r="AY26" s="41">
        <f t="shared" si="49"/>
        <v>1.4151146737316267</v>
      </c>
      <c r="AZ26" s="183">
        <v>1305</v>
      </c>
      <c r="BA26" s="42">
        <f t="shared" si="50"/>
        <v>4.8560307809092868E-3</v>
      </c>
      <c r="BB26" s="43">
        <f t="shared" si="51"/>
        <v>46</v>
      </c>
      <c r="BC26" s="44">
        <f t="shared" si="52"/>
        <v>1.812206141667752</v>
      </c>
      <c r="BD26" s="178">
        <v>63</v>
      </c>
      <c r="BE26" s="42">
        <f t="shared" si="53"/>
        <v>5.7603178106378286E-2</v>
      </c>
      <c r="BF26" s="43">
        <f t="shared" si="69"/>
        <v>91</v>
      </c>
      <c r="BG26" s="45">
        <f t="shared" si="54"/>
        <v>1.214860145946395</v>
      </c>
      <c r="BH26" s="159">
        <v>1587</v>
      </c>
      <c r="BI26" s="83">
        <f t="shared" si="55"/>
        <v>5.9053799611517533E-3</v>
      </c>
      <c r="BJ26" s="84">
        <f t="shared" si="56"/>
        <v>95</v>
      </c>
      <c r="BK26" s="85">
        <f t="shared" si="57"/>
        <v>1.0609815477996098</v>
      </c>
      <c r="BL26" s="156">
        <v>303</v>
      </c>
      <c r="BM26" s="83">
        <f t="shared" si="58"/>
        <v>7.0050761421319802E-2</v>
      </c>
      <c r="BN26" s="84">
        <f t="shared" si="70"/>
        <v>263</v>
      </c>
      <c r="BO26" s="86">
        <f t="shared" si="59"/>
        <v>0.71125694167445308</v>
      </c>
      <c r="BP26" s="168">
        <f t="shared" si="60"/>
        <v>22655</v>
      </c>
      <c r="BQ26" s="75">
        <f t="shared" si="61"/>
        <v>8.4301438575861989E-2</v>
      </c>
      <c r="BR26" s="164">
        <f t="shared" si="16"/>
        <v>2051</v>
      </c>
      <c r="BS26" s="76">
        <f t="shared" si="62"/>
        <v>85</v>
      </c>
      <c r="BT26" s="117">
        <f t="shared" si="63"/>
        <v>1.4916993924893434</v>
      </c>
      <c r="BU26" s="159">
        <v>268738</v>
      </c>
      <c r="BV26" s="153">
        <v>49613</v>
      </c>
    </row>
    <row r="27" spans="1:74">
      <c r="A27" s="34">
        <f t="shared" si="17"/>
        <v>10</v>
      </c>
      <c r="B27" s="35">
        <f t="shared" si="18"/>
        <v>7</v>
      </c>
      <c r="C27" s="35">
        <f t="shared" si="19"/>
        <v>1</v>
      </c>
      <c r="D27" s="35">
        <f t="shared" si="20"/>
        <v>1</v>
      </c>
      <c r="E27" s="35">
        <f t="shared" si="21"/>
        <v>0</v>
      </c>
      <c r="F27" s="35">
        <f t="shared" si="22"/>
        <v>1</v>
      </c>
      <c r="G27" s="35">
        <f t="shared" si="23"/>
        <v>1</v>
      </c>
      <c r="H27" s="35">
        <f t="shared" si="24"/>
        <v>0</v>
      </c>
      <c r="I27" s="35">
        <f t="shared" si="25"/>
        <v>1</v>
      </c>
      <c r="J27" s="36">
        <v>55</v>
      </c>
      <c r="K27" s="37" t="s">
        <v>25</v>
      </c>
      <c r="L27" s="65">
        <v>8809</v>
      </c>
      <c r="M27" s="38">
        <f t="shared" si="0"/>
        <v>6.7370787891766218E-2</v>
      </c>
      <c r="N27" s="39">
        <f t="shared" si="26"/>
        <v>3</v>
      </c>
      <c r="O27" s="40">
        <f t="shared" si="27"/>
        <v>8.927192618262362</v>
      </c>
      <c r="P27" s="98">
        <v>47</v>
      </c>
      <c r="Q27" s="38">
        <f t="shared" si="28"/>
        <v>0.39247048340387614</v>
      </c>
      <c r="R27" s="39">
        <f t="shared" si="64"/>
        <v>47</v>
      </c>
      <c r="S27" s="41">
        <f t="shared" si="29"/>
        <v>2.9390295472906338</v>
      </c>
      <c r="T27" s="183">
        <v>933</v>
      </c>
      <c r="U27" s="42">
        <f t="shared" si="30"/>
        <v>7.1355369625403431E-3</v>
      </c>
      <c r="V27" s="43">
        <f t="shared" si="31"/>
        <v>24</v>
      </c>
      <c r="W27" s="44">
        <f t="shared" si="32"/>
        <v>2.6563283686209793</v>
      </c>
      <c r="X27" s="178">
        <v>26</v>
      </c>
      <c r="Y27" s="42">
        <f t="shared" si="33"/>
        <v>4.156827801292047E-2</v>
      </c>
      <c r="Z27" s="43">
        <f t="shared" si="65"/>
        <v>176</v>
      </c>
      <c r="AA27" s="45">
        <f t="shared" si="34"/>
        <v>0.87452213663593925</v>
      </c>
      <c r="AB27" s="65">
        <v>370</v>
      </c>
      <c r="AC27" s="38">
        <f t="shared" si="35"/>
        <v>2.8297413463450449E-3</v>
      </c>
      <c r="AD27" s="39">
        <f t="shared" si="36"/>
        <v>395</v>
      </c>
      <c r="AE27" s="40">
        <f t="shared" si="37"/>
        <v>0.21818352430746726</v>
      </c>
      <c r="AF27" s="98">
        <v>10</v>
      </c>
      <c r="AG27" s="38">
        <f t="shared" si="38"/>
        <v>1.6484740476720872E-2</v>
      </c>
      <c r="AH27" s="39">
        <f t="shared" si="66"/>
        <v>515</v>
      </c>
      <c r="AI27" s="41">
        <f t="shared" si="39"/>
        <v>7.1830848968112274E-2</v>
      </c>
      <c r="AJ27" s="183">
        <v>418</v>
      </c>
      <c r="AK27" s="42">
        <f t="shared" si="40"/>
        <v>3.196842926411429E-3</v>
      </c>
      <c r="AL27" s="43">
        <f t="shared" si="41"/>
        <v>52</v>
      </c>
      <c r="AM27" s="44">
        <f t="shared" si="42"/>
        <v>1.6801561820932296</v>
      </c>
      <c r="AN27" s="178">
        <v>3</v>
      </c>
      <c r="AO27" s="42">
        <f t="shared" si="43"/>
        <v>1.8623301403430607E-2</v>
      </c>
      <c r="AP27" s="43">
        <f t="shared" si="67"/>
        <v>206</v>
      </c>
      <c r="AQ27" s="45">
        <f t="shared" si="44"/>
        <v>0.55314463061246111</v>
      </c>
      <c r="AR27" s="65">
        <v>8079</v>
      </c>
      <c r="AS27" s="38">
        <f t="shared" si="45"/>
        <v>6.1787784694923291E-2</v>
      </c>
      <c r="AT27" s="39">
        <f t="shared" si="46"/>
        <v>31</v>
      </c>
      <c r="AU27" s="40">
        <f t="shared" si="47"/>
        <v>2.667529845632711</v>
      </c>
      <c r="AV27" s="98">
        <v>65</v>
      </c>
      <c r="AW27" s="38">
        <f t="shared" si="48"/>
        <v>0.35994653597683224</v>
      </c>
      <c r="AX27" s="39">
        <f t="shared" si="68"/>
        <v>331</v>
      </c>
      <c r="AY27" s="41">
        <f t="shared" si="49"/>
        <v>0.8782099109809699</v>
      </c>
      <c r="AZ27" s="183">
        <v>54</v>
      </c>
      <c r="BA27" s="42">
        <f t="shared" si="50"/>
        <v>4.1298927757468221E-4</v>
      </c>
      <c r="BB27" s="43">
        <f t="shared" si="51"/>
        <v>268</v>
      </c>
      <c r="BC27" s="44">
        <f t="shared" si="52"/>
        <v>0.15412210898787299</v>
      </c>
      <c r="BD27" s="178">
        <v>5</v>
      </c>
      <c r="BE27" s="42">
        <f t="shared" si="53"/>
        <v>2.4058810425484516E-3</v>
      </c>
      <c r="BF27" s="43">
        <f t="shared" si="69"/>
        <v>343</v>
      </c>
      <c r="BG27" s="45">
        <f t="shared" si="54"/>
        <v>5.0740412084249911E-2</v>
      </c>
      <c r="BH27" s="159">
        <v>3782</v>
      </c>
      <c r="BI27" s="83">
        <f t="shared" si="55"/>
        <v>2.892454532939719E-2</v>
      </c>
      <c r="BJ27" s="84">
        <f t="shared" si="56"/>
        <v>13</v>
      </c>
      <c r="BK27" s="85">
        <f t="shared" si="57"/>
        <v>5.1966865933887352</v>
      </c>
      <c r="BL27" s="156">
        <v>34</v>
      </c>
      <c r="BM27" s="83">
        <f t="shared" si="58"/>
        <v>0.16850077968367119</v>
      </c>
      <c r="BN27" s="84">
        <f t="shared" si="70"/>
        <v>88</v>
      </c>
      <c r="BO27" s="86">
        <f t="shared" si="59"/>
        <v>1.710864333176163</v>
      </c>
      <c r="BP27" s="168">
        <f t="shared" si="60"/>
        <v>22445</v>
      </c>
      <c r="BQ27" s="75">
        <f t="shared" si="61"/>
        <v>0.1716582284289582</v>
      </c>
      <c r="BR27" s="164">
        <f t="shared" si="16"/>
        <v>190</v>
      </c>
      <c r="BS27" s="76">
        <f t="shared" si="62"/>
        <v>28</v>
      </c>
      <c r="BT27" s="117">
        <f t="shared" si="63"/>
        <v>3.0374626980160713</v>
      </c>
      <c r="BU27" s="159">
        <v>130754</v>
      </c>
      <c r="BV27" s="153">
        <v>1420</v>
      </c>
    </row>
    <row r="28" spans="1:74">
      <c r="A28" s="34">
        <f t="shared" si="17"/>
        <v>10</v>
      </c>
      <c r="B28" s="35">
        <f t="shared" si="18"/>
        <v>7</v>
      </c>
      <c r="C28" s="35">
        <f t="shared" si="19"/>
        <v>1</v>
      </c>
      <c r="D28" s="35">
        <f t="shared" si="20"/>
        <v>0</v>
      </c>
      <c r="E28" s="35">
        <f t="shared" si="21"/>
        <v>1</v>
      </c>
      <c r="F28" s="35">
        <f t="shared" si="22"/>
        <v>1</v>
      </c>
      <c r="G28" s="35">
        <f t="shared" si="23"/>
        <v>1</v>
      </c>
      <c r="H28" s="35">
        <f t="shared" si="24"/>
        <v>1</v>
      </c>
      <c r="I28" s="35">
        <f t="shared" si="25"/>
        <v>1</v>
      </c>
      <c r="J28" s="48">
        <v>613</v>
      </c>
      <c r="K28" s="49" t="s">
        <v>587</v>
      </c>
      <c r="L28" s="65">
        <v>5193</v>
      </c>
      <c r="M28" s="38">
        <f t="shared" si="0"/>
        <v>1.9489804726643571E-2</v>
      </c>
      <c r="N28" s="39">
        <f t="shared" si="26"/>
        <v>32</v>
      </c>
      <c r="O28" s="40">
        <f t="shared" si="27"/>
        <v>2.5825620618625962</v>
      </c>
      <c r="P28" s="98">
        <v>5</v>
      </c>
      <c r="Q28" s="38">
        <f t="shared" si="28"/>
        <v>0.24808905025797823</v>
      </c>
      <c r="R28" s="39">
        <f t="shared" si="64"/>
        <v>92</v>
      </c>
      <c r="S28" s="41">
        <f t="shared" si="29"/>
        <v>1.8578239126256493</v>
      </c>
      <c r="T28" s="183">
        <v>157</v>
      </c>
      <c r="U28" s="42">
        <f t="shared" si="30"/>
        <v>5.8923538264645501E-4</v>
      </c>
      <c r="V28" s="43">
        <f t="shared" si="31"/>
        <v>266</v>
      </c>
      <c r="W28" s="44">
        <f t="shared" si="32"/>
        <v>0.21935317144819108</v>
      </c>
      <c r="X28" s="178">
        <v>2</v>
      </c>
      <c r="Y28" s="42">
        <f t="shared" si="33"/>
        <v>7.5004777374355052E-3</v>
      </c>
      <c r="Z28" s="43">
        <f t="shared" si="65"/>
        <v>352</v>
      </c>
      <c r="AA28" s="45">
        <f t="shared" si="34"/>
        <v>0.15779662113243148</v>
      </c>
      <c r="AB28" s="65">
        <v>3784</v>
      </c>
      <c r="AC28" s="38">
        <f t="shared" si="35"/>
        <v>1.420169864926233E-2</v>
      </c>
      <c r="AD28" s="39">
        <f t="shared" si="36"/>
        <v>149</v>
      </c>
      <c r="AE28" s="40">
        <f t="shared" si="37"/>
        <v>1.0950034943832734</v>
      </c>
      <c r="AF28" s="98">
        <v>6</v>
      </c>
      <c r="AG28" s="38">
        <f t="shared" si="38"/>
        <v>0.18077584559526083</v>
      </c>
      <c r="AH28" s="39">
        <f t="shared" si="66"/>
        <v>341</v>
      </c>
      <c r="AI28" s="41">
        <f t="shared" si="39"/>
        <v>0.78771531043350618</v>
      </c>
      <c r="AJ28" s="183">
        <v>1135</v>
      </c>
      <c r="AK28" s="42">
        <f t="shared" si="40"/>
        <v>4.2597589764568561E-3</v>
      </c>
      <c r="AL28" s="43">
        <f t="shared" si="41"/>
        <v>33</v>
      </c>
      <c r="AM28" s="44">
        <f t="shared" si="42"/>
        <v>2.2387901261558611</v>
      </c>
      <c r="AN28" s="178">
        <v>3</v>
      </c>
      <c r="AO28" s="42">
        <f t="shared" si="43"/>
        <v>5.4223198929868141E-2</v>
      </c>
      <c r="AP28" s="43">
        <f t="shared" si="67"/>
        <v>62</v>
      </c>
      <c r="AQ28" s="45">
        <f t="shared" si="44"/>
        <v>1.6105238643220818</v>
      </c>
      <c r="AR28" s="65">
        <v>6881</v>
      </c>
      <c r="AS28" s="38">
        <f t="shared" si="45"/>
        <v>2.5825023362995268E-2</v>
      </c>
      <c r="AT28" s="39">
        <f t="shared" si="46"/>
        <v>105</v>
      </c>
      <c r="AU28" s="40">
        <f t="shared" si="47"/>
        <v>1.1149294464122792</v>
      </c>
      <c r="AV28" s="98">
        <v>6</v>
      </c>
      <c r="AW28" s="38">
        <f t="shared" si="48"/>
        <v>0.32873112937129756</v>
      </c>
      <c r="AX28" s="39">
        <f t="shared" si="68"/>
        <v>370</v>
      </c>
      <c r="AY28" s="41">
        <f t="shared" si="49"/>
        <v>0.80204949070664933</v>
      </c>
      <c r="AZ28" s="183">
        <v>1592</v>
      </c>
      <c r="BA28" s="42">
        <f t="shared" si="50"/>
        <v>5.9749218418672385E-3</v>
      </c>
      <c r="BB28" s="43">
        <f t="shared" si="51"/>
        <v>33</v>
      </c>
      <c r="BC28" s="44">
        <f t="shared" si="52"/>
        <v>2.229761413454038</v>
      </c>
      <c r="BD28" s="178">
        <v>2</v>
      </c>
      <c r="BE28" s="42">
        <f t="shared" si="53"/>
        <v>7.6055799732467039E-2</v>
      </c>
      <c r="BF28" s="43">
        <f t="shared" si="69"/>
        <v>65</v>
      </c>
      <c r="BG28" s="45">
        <f t="shared" si="54"/>
        <v>1.6040288574429149</v>
      </c>
      <c r="BH28" s="159">
        <v>2190</v>
      </c>
      <c r="BI28" s="83">
        <f t="shared" si="55"/>
        <v>8.219270624176666E-3</v>
      </c>
      <c r="BJ28" s="84">
        <f t="shared" si="56"/>
        <v>64</v>
      </c>
      <c r="BK28" s="85">
        <f t="shared" si="57"/>
        <v>1.476703366420139</v>
      </c>
      <c r="BL28" s="156">
        <v>5</v>
      </c>
      <c r="BM28" s="83">
        <f t="shared" si="58"/>
        <v>0.10462449837569272</v>
      </c>
      <c r="BN28" s="84">
        <f t="shared" si="70"/>
        <v>176</v>
      </c>
      <c r="BO28" s="86">
        <f t="shared" si="59"/>
        <v>1.062299669968626</v>
      </c>
      <c r="BP28" s="168">
        <f t="shared" si="60"/>
        <v>20932</v>
      </c>
      <c r="BQ28" s="75">
        <f t="shared" si="61"/>
        <v>7.8559713564048381E-2</v>
      </c>
      <c r="BR28" s="164">
        <f t="shared" si="16"/>
        <v>29</v>
      </c>
      <c r="BS28" s="76">
        <f t="shared" si="62"/>
        <v>91</v>
      </c>
      <c r="BT28" s="117">
        <f t="shared" si="63"/>
        <v>1.3901005602908187</v>
      </c>
      <c r="BU28" s="159">
        <v>266447</v>
      </c>
      <c r="BV28" s="153">
        <v>363</v>
      </c>
    </row>
    <row r="29" spans="1:74">
      <c r="A29" s="34">
        <f t="shared" si="17"/>
        <v>10</v>
      </c>
      <c r="B29" s="35">
        <f t="shared" si="18"/>
        <v>7</v>
      </c>
      <c r="C29" s="35">
        <f t="shared" si="19"/>
        <v>1</v>
      </c>
      <c r="D29" s="35">
        <f t="shared" si="20"/>
        <v>1</v>
      </c>
      <c r="E29" s="35">
        <f t="shared" si="21"/>
        <v>0</v>
      </c>
      <c r="F29" s="35">
        <f t="shared" si="22"/>
        <v>1</v>
      </c>
      <c r="G29" s="35">
        <f t="shared" si="23"/>
        <v>1</v>
      </c>
      <c r="H29" s="35">
        <f t="shared" si="24"/>
        <v>1</v>
      </c>
      <c r="I29" s="35">
        <f t="shared" si="25"/>
        <v>1</v>
      </c>
      <c r="J29" s="48">
        <v>630</v>
      </c>
      <c r="K29" s="49" t="s">
        <v>604</v>
      </c>
      <c r="L29" s="65">
        <v>3222</v>
      </c>
      <c r="M29" s="38">
        <f t="shared" si="0"/>
        <v>1.0902778482747419E-2</v>
      </c>
      <c r="N29" s="39">
        <f t="shared" si="26"/>
        <v>87</v>
      </c>
      <c r="O29" s="40">
        <f t="shared" si="27"/>
        <v>1.44470929664796</v>
      </c>
      <c r="P29" s="98">
        <v>291</v>
      </c>
      <c r="Q29" s="38">
        <f t="shared" si="28"/>
        <v>0.16882368352108987</v>
      </c>
      <c r="R29" s="39">
        <f t="shared" si="64"/>
        <v>164</v>
      </c>
      <c r="S29" s="41">
        <f t="shared" si="29"/>
        <v>1.264242319186915</v>
      </c>
      <c r="T29" s="183">
        <v>824</v>
      </c>
      <c r="U29" s="42">
        <f t="shared" si="30"/>
        <v>2.7882959248242932E-3</v>
      </c>
      <c r="V29" s="43">
        <f t="shared" si="31"/>
        <v>102</v>
      </c>
      <c r="W29" s="44">
        <f t="shared" si="32"/>
        <v>1.0379918994329174</v>
      </c>
      <c r="X29" s="178">
        <v>69</v>
      </c>
      <c r="Y29" s="42">
        <f t="shared" si="33"/>
        <v>4.3175268535499085E-2</v>
      </c>
      <c r="Z29" s="43">
        <f t="shared" si="65"/>
        <v>167</v>
      </c>
      <c r="AA29" s="45">
        <f t="shared" si="34"/>
        <v>0.90833033973067256</v>
      </c>
      <c r="AB29" s="65">
        <v>3155</v>
      </c>
      <c r="AC29" s="38">
        <f t="shared" si="35"/>
        <v>1.067606024614156E-2</v>
      </c>
      <c r="AD29" s="39">
        <f t="shared" si="36"/>
        <v>194</v>
      </c>
      <c r="AE29" s="40">
        <f t="shared" si="37"/>
        <v>0.82316373304953772</v>
      </c>
      <c r="AF29" s="98">
        <v>157</v>
      </c>
      <c r="AG29" s="38">
        <f t="shared" si="38"/>
        <v>0.16531307309405291</v>
      </c>
      <c r="AH29" s="39">
        <f t="shared" si="66"/>
        <v>364</v>
      </c>
      <c r="AI29" s="41">
        <f t="shared" si="39"/>
        <v>0.72033759965115929</v>
      </c>
      <c r="AJ29" s="183">
        <v>1186</v>
      </c>
      <c r="AK29" s="42">
        <f t="shared" si="40"/>
        <v>4.013251173351471E-3</v>
      </c>
      <c r="AL29" s="43">
        <f t="shared" si="41"/>
        <v>36</v>
      </c>
      <c r="AM29" s="44">
        <f t="shared" si="42"/>
        <v>2.1092336797318083</v>
      </c>
      <c r="AN29" s="178">
        <v>73</v>
      </c>
      <c r="AO29" s="42">
        <f t="shared" si="43"/>
        <v>6.214304427560912E-2</v>
      </c>
      <c r="AP29" s="43">
        <f t="shared" si="67"/>
        <v>51</v>
      </c>
      <c r="AQ29" s="45">
        <f t="shared" si="44"/>
        <v>1.8457571257818746</v>
      </c>
      <c r="AR29" s="65">
        <v>7696</v>
      </c>
      <c r="AS29" s="38">
        <f t="shared" si="45"/>
        <v>2.6042142521174469E-2</v>
      </c>
      <c r="AT29" s="39">
        <f t="shared" si="46"/>
        <v>103</v>
      </c>
      <c r="AU29" s="40">
        <f t="shared" si="47"/>
        <v>1.124303011711008</v>
      </c>
      <c r="AV29" s="98">
        <v>522</v>
      </c>
      <c r="AW29" s="38">
        <f t="shared" si="48"/>
        <v>0.40324862457427296</v>
      </c>
      <c r="AX29" s="39">
        <f t="shared" si="68"/>
        <v>281</v>
      </c>
      <c r="AY29" s="41">
        <f t="shared" si="49"/>
        <v>0.98385983276517663</v>
      </c>
      <c r="AZ29" s="183">
        <v>867</v>
      </c>
      <c r="BA29" s="42">
        <f t="shared" si="50"/>
        <v>2.9338016587653671E-3</v>
      </c>
      <c r="BB29" s="43">
        <f t="shared" si="51"/>
        <v>88</v>
      </c>
      <c r="BC29" s="44">
        <f t="shared" si="52"/>
        <v>1.0948557833181813</v>
      </c>
      <c r="BD29" s="178">
        <v>55</v>
      </c>
      <c r="BE29" s="42">
        <f t="shared" si="53"/>
        <v>4.5428346869269061E-2</v>
      </c>
      <c r="BF29" s="43">
        <f t="shared" si="69"/>
        <v>127</v>
      </c>
      <c r="BG29" s="45">
        <f t="shared" si="54"/>
        <v>0.95809102764752985</v>
      </c>
      <c r="BH29" s="159">
        <v>2135</v>
      </c>
      <c r="BI29" s="83">
        <f t="shared" si="55"/>
        <v>7.2245288828881871E-3</v>
      </c>
      <c r="BJ29" s="84">
        <f t="shared" si="56"/>
        <v>72</v>
      </c>
      <c r="BK29" s="85">
        <f t="shared" si="57"/>
        <v>1.2979845304983113</v>
      </c>
      <c r="BL29" s="156">
        <v>213</v>
      </c>
      <c r="BM29" s="83">
        <f t="shared" si="58"/>
        <v>0.11186795913020697</v>
      </c>
      <c r="BN29" s="84">
        <f t="shared" si="70"/>
        <v>157</v>
      </c>
      <c r="BO29" s="86">
        <f t="shared" si="59"/>
        <v>1.1358457905083914</v>
      </c>
      <c r="BP29" s="168">
        <f t="shared" si="60"/>
        <v>19085</v>
      </c>
      <c r="BQ29" s="75">
        <f t="shared" si="61"/>
        <v>6.4580858889892762E-2</v>
      </c>
      <c r="BR29" s="164">
        <f t="shared" si="16"/>
        <v>1380</v>
      </c>
      <c r="BS29" s="76">
        <f t="shared" si="62"/>
        <v>123</v>
      </c>
      <c r="BT29" s="117">
        <f t="shared" si="63"/>
        <v>1.1427471416849189</v>
      </c>
      <c r="BU29" s="159">
        <v>295521</v>
      </c>
      <c r="BV29" s="153">
        <v>28233</v>
      </c>
    </row>
    <row r="30" spans="1:74">
      <c r="A30" s="34">
        <f t="shared" si="17"/>
        <v>10</v>
      </c>
      <c r="B30" s="35">
        <f t="shared" si="18"/>
        <v>7</v>
      </c>
      <c r="C30" s="35">
        <f t="shared" si="19"/>
        <v>1</v>
      </c>
      <c r="D30" s="35">
        <f t="shared" si="20"/>
        <v>1</v>
      </c>
      <c r="E30" s="35">
        <f t="shared" si="21"/>
        <v>0</v>
      </c>
      <c r="F30" s="35">
        <f t="shared" si="22"/>
        <v>1</v>
      </c>
      <c r="G30" s="35">
        <f t="shared" si="23"/>
        <v>1</v>
      </c>
      <c r="H30" s="35">
        <f t="shared" si="24"/>
        <v>1</v>
      </c>
      <c r="I30" s="35">
        <f t="shared" si="25"/>
        <v>0</v>
      </c>
      <c r="J30" s="48">
        <v>121</v>
      </c>
      <c r="K30" s="49" t="s">
        <v>91</v>
      </c>
      <c r="L30" s="65">
        <v>4924</v>
      </c>
      <c r="M30" s="38">
        <f t="shared" si="0"/>
        <v>6.5017033300763194E-2</v>
      </c>
      <c r="N30" s="39">
        <f t="shared" si="26"/>
        <v>4</v>
      </c>
      <c r="O30" s="40">
        <f t="shared" si="27"/>
        <v>8.6153004574676775</v>
      </c>
      <c r="P30" s="98">
        <v>368</v>
      </c>
      <c r="Q30" s="38">
        <f t="shared" si="28"/>
        <v>0.26043264399428784</v>
      </c>
      <c r="R30" s="39">
        <f t="shared" si="64"/>
        <v>85</v>
      </c>
      <c r="S30" s="41">
        <f t="shared" si="29"/>
        <v>1.950259365085989</v>
      </c>
      <c r="T30" s="183">
        <v>335</v>
      </c>
      <c r="U30" s="42">
        <f t="shared" si="30"/>
        <v>4.4233765547838488E-3</v>
      </c>
      <c r="V30" s="43">
        <f t="shared" si="31"/>
        <v>43</v>
      </c>
      <c r="W30" s="44">
        <f t="shared" si="32"/>
        <v>1.646679246320117</v>
      </c>
      <c r="X30" s="178">
        <v>39</v>
      </c>
      <c r="Y30" s="42">
        <f t="shared" si="33"/>
        <v>1.7718305389538266E-2</v>
      </c>
      <c r="Z30" s="43">
        <f t="shared" si="65"/>
        <v>285</v>
      </c>
      <c r="AA30" s="45">
        <f t="shared" si="34"/>
        <v>0.37276141874365903</v>
      </c>
      <c r="AB30" s="65">
        <v>935</v>
      </c>
      <c r="AC30" s="38">
        <f t="shared" si="35"/>
        <v>1.2345842026038504E-2</v>
      </c>
      <c r="AD30" s="39">
        <f t="shared" si="36"/>
        <v>173</v>
      </c>
      <c r="AE30" s="40">
        <f t="shared" si="37"/>
        <v>0.95191008438404145</v>
      </c>
      <c r="AF30" s="98">
        <v>68</v>
      </c>
      <c r="AG30" s="38">
        <f t="shared" si="38"/>
        <v>4.9452583699159045E-2</v>
      </c>
      <c r="AH30" s="39">
        <f t="shared" si="66"/>
        <v>468</v>
      </c>
      <c r="AI30" s="41">
        <f t="shared" si="39"/>
        <v>0.21548541063133733</v>
      </c>
      <c r="AJ30" s="183">
        <v>518</v>
      </c>
      <c r="AK30" s="42">
        <f t="shared" si="40"/>
        <v>6.8397285235165181E-3</v>
      </c>
      <c r="AL30" s="43">
        <f t="shared" si="41"/>
        <v>16</v>
      </c>
      <c r="AM30" s="44">
        <f t="shared" si="42"/>
        <v>3.5947378170142525</v>
      </c>
      <c r="AN30" s="178">
        <v>31</v>
      </c>
      <c r="AO30" s="42">
        <f t="shared" si="43"/>
        <v>2.7397260273972601E-2</v>
      </c>
      <c r="AP30" s="43">
        <f t="shared" si="67"/>
        <v>157</v>
      </c>
      <c r="AQ30" s="45">
        <f t="shared" si="44"/>
        <v>0.81374655791418304</v>
      </c>
      <c r="AR30" s="65">
        <v>11848</v>
      </c>
      <c r="AS30" s="38">
        <f t="shared" si="45"/>
        <v>0.15644228483904191</v>
      </c>
      <c r="AT30" s="39">
        <f t="shared" si="46"/>
        <v>13</v>
      </c>
      <c r="AU30" s="40">
        <f t="shared" si="47"/>
        <v>6.7539962144233678</v>
      </c>
      <c r="AV30" s="98">
        <v>650</v>
      </c>
      <c r="AW30" s="38">
        <f t="shared" si="48"/>
        <v>0.6266462156873116</v>
      </c>
      <c r="AX30" s="39">
        <f t="shared" si="68"/>
        <v>101</v>
      </c>
      <c r="AY30" s="41">
        <f t="shared" si="49"/>
        <v>1.5289129420340832</v>
      </c>
      <c r="AZ30" s="183">
        <v>265</v>
      </c>
      <c r="BA30" s="42">
        <f t="shared" si="50"/>
        <v>3.4990889164708055E-3</v>
      </c>
      <c r="BB30" s="43">
        <f t="shared" si="51"/>
        <v>74</v>
      </c>
      <c r="BC30" s="44">
        <f t="shared" si="52"/>
        <v>1.3058134741647158</v>
      </c>
      <c r="BD30" s="178">
        <v>14</v>
      </c>
      <c r="BE30" s="42">
        <f t="shared" si="53"/>
        <v>1.401597292008251E-2</v>
      </c>
      <c r="BF30" s="43">
        <f t="shared" si="69"/>
        <v>276</v>
      </c>
      <c r="BG30" s="45">
        <f t="shared" si="54"/>
        <v>0.29559908788065187</v>
      </c>
      <c r="BH30" s="159">
        <v>82</v>
      </c>
      <c r="BI30" s="83">
        <f t="shared" si="55"/>
        <v>1.0827369477381362E-3</v>
      </c>
      <c r="BJ30" s="84">
        <f t="shared" si="56"/>
        <v>334</v>
      </c>
      <c r="BK30" s="85">
        <f t="shared" si="57"/>
        <v>0.19452836739178833</v>
      </c>
      <c r="BL30" s="156">
        <v>10</v>
      </c>
      <c r="BM30" s="83">
        <f t="shared" si="58"/>
        <v>4.3370180356481726E-3</v>
      </c>
      <c r="BN30" s="84">
        <f t="shared" si="70"/>
        <v>452</v>
      </c>
      <c r="BO30" s="86">
        <f t="shared" si="59"/>
        <v>4.4035698134228002E-2</v>
      </c>
      <c r="BP30" s="168">
        <f t="shared" si="60"/>
        <v>18907</v>
      </c>
      <c r="BQ30" s="75">
        <f t="shared" si="61"/>
        <v>0.24965009110835293</v>
      </c>
      <c r="BR30" s="164">
        <f t="shared" si="16"/>
        <v>1180</v>
      </c>
      <c r="BS30" s="76">
        <f t="shared" si="62"/>
        <v>23</v>
      </c>
      <c r="BT30" s="117">
        <f t="shared" si="63"/>
        <v>4.417515234999434</v>
      </c>
      <c r="BU30" s="159">
        <v>75734</v>
      </c>
      <c r="BV30" s="153">
        <v>7006</v>
      </c>
    </row>
    <row r="31" spans="1:74">
      <c r="A31" s="34">
        <f t="shared" si="17"/>
        <v>8</v>
      </c>
      <c r="B31" s="35">
        <f t="shared" si="18"/>
        <v>7</v>
      </c>
      <c r="C31" s="35">
        <f t="shared" si="19"/>
        <v>1</v>
      </c>
      <c r="D31" s="35">
        <f t="shared" si="20"/>
        <v>0</v>
      </c>
      <c r="E31" s="35">
        <f t="shared" si="21"/>
        <v>0</v>
      </c>
      <c r="F31" s="35">
        <f t="shared" si="22"/>
        <v>0</v>
      </c>
      <c r="G31" s="35">
        <f t="shared" si="23"/>
        <v>1</v>
      </c>
      <c r="H31" s="35">
        <f t="shared" si="24"/>
        <v>0</v>
      </c>
      <c r="I31" s="35">
        <f t="shared" si="25"/>
        <v>0</v>
      </c>
      <c r="J31" s="48">
        <v>331</v>
      </c>
      <c r="K31" s="49" t="s">
        <v>302</v>
      </c>
      <c r="L31" s="65">
        <v>3444</v>
      </c>
      <c r="M31" s="38">
        <f t="shared" si="0"/>
        <v>1.7132794078142256E-2</v>
      </c>
      <c r="N31" s="39">
        <f t="shared" si="26"/>
        <v>42</v>
      </c>
      <c r="O31" s="40">
        <f t="shared" si="27"/>
        <v>2.2702384462286109</v>
      </c>
      <c r="P31" s="98">
        <v>69</v>
      </c>
      <c r="Q31" s="38">
        <f t="shared" si="28"/>
        <v>0.19801069395733917</v>
      </c>
      <c r="R31" s="39">
        <f t="shared" si="64"/>
        <v>123</v>
      </c>
      <c r="S31" s="41">
        <f t="shared" si="29"/>
        <v>1.4828103126962318</v>
      </c>
      <c r="T31" s="183">
        <v>224</v>
      </c>
      <c r="U31" s="42">
        <f t="shared" si="30"/>
        <v>1.1143280701230735E-3</v>
      </c>
      <c r="V31" s="43">
        <f t="shared" si="31"/>
        <v>204</v>
      </c>
      <c r="W31" s="44">
        <f t="shared" si="32"/>
        <v>0.41482810335899128</v>
      </c>
      <c r="X31" s="178">
        <v>14</v>
      </c>
      <c r="Y31" s="42">
        <f t="shared" si="33"/>
        <v>1.2878744322428564E-2</v>
      </c>
      <c r="Z31" s="43">
        <f t="shared" si="65"/>
        <v>313</v>
      </c>
      <c r="AA31" s="45">
        <f t="shared" si="34"/>
        <v>0.27094571967925768</v>
      </c>
      <c r="AB31" s="65">
        <v>1439</v>
      </c>
      <c r="AC31" s="38">
        <f t="shared" si="35"/>
        <v>7.1585629147638517E-3</v>
      </c>
      <c r="AD31" s="39">
        <f t="shared" si="36"/>
        <v>284</v>
      </c>
      <c r="AE31" s="40">
        <f t="shared" si="37"/>
        <v>0.55195167845897686</v>
      </c>
      <c r="AF31" s="98">
        <v>23</v>
      </c>
      <c r="AG31" s="38">
        <f t="shared" si="38"/>
        <v>8.2734433392744208E-2</v>
      </c>
      <c r="AH31" s="39">
        <f t="shared" si="66"/>
        <v>436</v>
      </c>
      <c r="AI31" s="41">
        <f t="shared" si="39"/>
        <v>0.36050822867905452</v>
      </c>
      <c r="AJ31" s="183">
        <v>16</v>
      </c>
      <c r="AK31" s="42">
        <f t="shared" si="40"/>
        <v>7.9594862151648112E-5</v>
      </c>
      <c r="AL31" s="43">
        <f t="shared" si="41"/>
        <v>317</v>
      </c>
      <c r="AM31" s="44">
        <f t="shared" si="42"/>
        <v>4.1832458705460623E-2</v>
      </c>
      <c r="AN31" s="178">
        <v>4</v>
      </c>
      <c r="AO31" s="42">
        <f t="shared" si="43"/>
        <v>9.199103087448974E-4</v>
      </c>
      <c r="AP31" s="43">
        <f t="shared" si="67"/>
        <v>327</v>
      </c>
      <c r="AQ31" s="45">
        <f t="shared" si="44"/>
        <v>2.7322945427579081E-2</v>
      </c>
      <c r="AR31" s="65">
        <v>11012</v>
      </c>
      <c r="AS31" s="38">
        <f t="shared" si="45"/>
        <v>5.4781163875871813E-2</v>
      </c>
      <c r="AT31" s="39">
        <f t="shared" si="46"/>
        <v>40</v>
      </c>
      <c r="AU31" s="40">
        <f t="shared" si="47"/>
        <v>2.3650368813010894</v>
      </c>
      <c r="AV31" s="98">
        <v>147</v>
      </c>
      <c r="AW31" s="38">
        <f t="shared" si="48"/>
        <v>0.63312826999367566</v>
      </c>
      <c r="AX31" s="39">
        <f t="shared" si="68"/>
        <v>98</v>
      </c>
      <c r="AY31" s="41">
        <f t="shared" si="49"/>
        <v>1.5447280805793593</v>
      </c>
      <c r="AZ31" s="183">
        <v>327</v>
      </c>
      <c r="BA31" s="42">
        <f t="shared" si="50"/>
        <v>1.6267199952243083E-3</v>
      </c>
      <c r="BB31" s="43">
        <f t="shared" si="51"/>
        <v>159</v>
      </c>
      <c r="BC31" s="44">
        <f t="shared" si="52"/>
        <v>0.60707028005436714</v>
      </c>
      <c r="BD31" s="178">
        <v>10</v>
      </c>
      <c r="BE31" s="42">
        <f t="shared" si="53"/>
        <v>1.8800666934973839E-2</v>
      </c>
      <c r="BF31" s="43">
        <f t="shared" si="69"/>
        <v>247</v>
      </c>
      <c r="BG31" s="45">
        <f t="shared" si="54"/>
        <v>0.39650904216312383</v>
      </c>
      <c r="BH31" s="159">
        <v>931</v>
      </c>
      <c r="BI31" s="83">
        <f t="shared" si="55"/>
        <v>4.6314260414490249E-3</v>
      </c>
      <c r="BJ31" s="84">
        <f t="shared" si="56"/>
        <v>128</v>
      </c>
      <c r="BK31" s="85">
        <f t="shared" si="57"/>
        <v>0.83209845976068819</v>
      </c>
      <c r="BL31" s="156">
        <v>83</v>
      </c>
      <c r="BM31" s="83">
        <f t="shared" si="58"/>
        <v>5.3527281090093713E-2</v>
      </c>
      <c r="BN31" s="84">
        <f t="shared" si="70"/>
        <v>310</v>
      </c>
      <c r="BO31" s="86">
        <f t="shared" si="59"/>
        <v>0.54348660131339865</v>
      </c>
      <c r="BP31" s="168">
        <f t="shared" si="60"/>
        <v>17393</v>
      </c>
      <c r="BQ31" s="75">
        <f t="shared" si="61"/>
        <v>8.6524589837725971E-2</v>
      </c>
      <c r="BR31" s="164">
        <f t="shared" si="16"/>
        <v>350</v>
      </c>
      <c r="BS31" s="76">
        <f t="shared" si="62"/>
        <v>83</v>
      </c>
      <c r="BT31" s="117">
        <f t="shared" si="63"/>
        <v>1.5310376700176698</v>
      </c>
      <c r="BU31" s="159">
        <v>201018</v>
      </c>
      <c r="BV31" s="153">
        <v>5103</v>
      </c>
    </row>
    <row r="32" spans="1:74">
      <c r="A32" s="34">
        <f t="shared" si="17"/>
        <v>8</v>
      </c>
      <c r="B32" s="35">
        <f t="shared" si="18"/>
        <v>7</v>
      </c>
      <c r="C32" s="35">
        <f t="shared" si="19"/>
        <v>0</v>
      </c>
      <c r="D32" s="35">
        <f t="shared" si="20"/>
        <v>0</v>
      </c>
      <c r="E32" s="35">
        <f t="shared" si="21"/>
        <v>1</v>
      </c>
      <c r="F32" s="35">
        <f t="shared" si="22"/>
        <v>0</v>
      </c>
      <c r="G32" s="35">
        <f t="shared" si="23"/>
        <v>0</v>
      </c>
      <c r="H32" s="35">
        <f t="shared" si="24"/>
        <v>0</v>
      </c>
      <c r="I32" s="35">
        <f t="shared" si="25"/>
        <v>0</v>
      </c>
      <c r="J32" s="48">
        <v>223</v>
      </c>
      <c r="K32" s="49" t="s">
        <v>193</v>
      </c>
      <c r="L32" s="65">
        <v>0</v>
      </c>
      <c r="M32" s="38">
        <f t="shared" si="0"/>
        <v>0</v>
      </c>
      <c r="N32" s="39">
        <f t="shared" si="26"/>
        <v>517</v>
      </c>
      <c r="O32" s="40">
        <f t="shared" si="27"/>
        <v>0</v>
      </c>
      <c r="P32" s="98">
        <v>0</v>
      </c>
      <c r="Q32" s="38">
        <f t="shared" si="28"/>
        <v>0</v>
      </c>
      <c r="R32" s="39">
        <f t="shared" si="64"/>
        <v>517</v>
      </c>
      <c r="S32" s="41">
        <f t="shared" si="29"/>
        <v>0</v>
      </c>
      <c r="T32" s="183">
        <v>0</v>
      </c>
      <c r="U32" s="42">
        <f t="shared" si="30"/>
        <v>0</v>
      </c>
      <c r="V32" s="43">
        <f t="shared" si="31"/>
        <v>396</v>
      </c>
      <c r="W32" s="44">
        <f t="shared" si="32"/>
        <v>0</v>
      </c>
      <c r="X32" s="178">
        <v>0</v>
      </c>
      <c r="Y32" s="42">
        <f t="shared" si="33"/>
        <v>0</v>
      </c>
      <c r="Z32" s="43">
        <f t="shared" si="65"/>
        <v>396</v>
      </c>
      <c r="AA32" s="45">
        <f t="shared" si="34"/>
        <v>0</v>
      </c>
      <c r="AB32" s="65">
        <v>16494</v>
      </c>
      <c r="AC32" s="38">
        <f t="shared" si="35"/>
        <v>0.39196768060836501</v>
      </c>
      <c r="AD32" s="39">
        <f t="shared" si="36"/>
        <v>6</v>
      </c>
      <c r="AE32" s="40">
        <f t="shared" si="37"/>
        <v>30.222157965150206</v>
      </c>
      <c r="AF32" s="98">
        <v>40</v>
      </c>
      <c r="AG32" s="38">
        <f t="shared" si="38"/>
        <v>1</v>
      </c>
      <c r="AH32" s="39">
        <f t="shared" si="66"/>
        <v>1</v>
      </c>
      <c r="AI32" s="41">
        <f t="shared" si="39"/>
        <v>4.3574146083494059</v>
      </c>
      <c r="AJ32" s="183">
        <v>0</v>
      </c>
      <c r="AK32" s="42">
        <f t="shared" si="40"/>
        <v>0</v>
      </c>
      <c r="AL32" s="43">
        <f t="shared" si="41"/>
        <v>337</v>
      </c>
      <c r="AM32" s="44">
        <f t="shared" si="42"/>
        <v>0</v>
      </c>
      <c r="AN32" s="178">
        <v>0</v>
      </c>
      <c r="AO32" s="42">
        <f t="shared" si="43"/>
        <v>0</v>
      </c>
      <c r="AP32" s="43">
        <f t="shared" si="67"/>
        <v>337</v>
      </c>
      <c r="AQ32" s="45">
        <f t="shared" si="44"/>
        <v>0</v>
      </c>
      <c r="AR32" s="65">
        <v>0</v>
      </c>
      <c r="AS32" s="38">
        <f t="shared" si="45"/>
        <v>0</v>
      </c>
      <c r="AT32" s="39">
        <f t="shared" si="46"/>
        <v>565</v>
      </c>
      <c r="AU32" s="40">
        <f t="shared" si="47"/>
        <v>0</v>
      </c>
      <c r="AV32" s="98">
        <v>0</v>
      </c>
      <c r="AW32" s="38">
        <f t="shared" si="48"/>
        <v>0</v>
      </c>
      <c r="AX32" s="39">
        <f t="shared" si="68"/>
        <v>565</v>
      </c>
      <c r="AY32" s="41">
        <f t="shared" si="49"/>
        <v>0</v>
      </c>
      <c r="AZ32" s="183">
        <v>0</v>
      </c>
      <c r="BA32" s="42">
        <f t="shared" si="50"/>
        <v>0</v>
      </c>
      <c r="BB32" s="43">
        <f t="shared" si="51"/>
        <v>356</v>
      </c>
      <c r="BC32" s="44">
        <f t="shared" si="52"/>
        <v>0</v>
      </c>
      <c r="BD32" s="178">
        <v>0</v>
      </c>
      <c r="BE32" s="42">
        <f t="shared" si="53"/>
        <v>0</v>
      </c>
      <c r="BF32" s="43">
        <f t="shared" si="69"/>
        <v>356</v>
      </c>
      <c r="BG32" s="45">
        <f t="shared" si="54"/>
        <v>0</v>
      </c>
      <c r="BH32" s="159">
        <v>0</v>
      </c>
      <c r="BI32" s="83">
        <f t="shared" si="55"/>
        <v>0</v>
      </c>
      <c r="BJ32" s="84">
        <f t="shared" si="56"/>
        <v>467</v>
      </c>
      <c r="BK32" s="85">
        <f t="shared" si="57"/>
        <v>0</v>
      </c>
      <c r="BL32" s="156">
        <v>0</v>
      </c>
      <c r="BM32" s="83">
        <f t="shared" si="58"/>
        <v>0</v>
      </c>
      <c r="BN32" s="84">
        <f t="shared" si="70"/>
        <v>467</v>
      </c>
      <c r="BO32" s="86">
        <f t="shared" si="59"/>
        <v>0</v>
      </c>
      <c r="BP32" s="168">
        <f t="shared" si="60"/>
        <v>16494</v>
      </c>
      <c r="BQ32" s="75">
        <f t="shared" si="61"/>
        <v>0.39196768060836501</v>
      </c>
      <c r="BR32" s="164">
        <f t="shared" si="16"/>
        <v>40</v>
      </c>
      <c r="BS32" s="76">
        <f t="shared" si="62"/>
        <v>12</v>
      </c>
      <c r="BT32" s="117">
        <f t="shared" si="63"/>
        <v>6.935800395776063</v>
      </c>
      <c r="BU32" s="159">
        <v>42080</v>
      </c>
      <c r="BV32" s="153">
        <v>944</v>
      </c>
    </row>
    <row r="33" spans="1:74">
      <c r="A33" s="34">
        <f t="shared" si="17"/>
        <v>1</v>
      </c>
      <c r="B33" s="35">
        <f t="shared" si="18"/>
        <v>0</v>
      </c>
      <c r="C33" s="35">
        <f t="shared" si="19"/>
        <v>0</v>
      </c>
      <c r="D33" s="35">
        <f t="shared" si="20"/>
        <v>1</v>
      </c>
      <c r="E33" s="35">
        <f t="shared" si="21"/>
        <v>0</v>
      </c>
      <c r="F33" s="35">
        <f t="shared" si="22"/>
        <v>0</v>
      </c>
      <c r="G33" s="35">
        <f t="shared" si="23"/>
        <v>0</v>
      </c>
      <c r="H33" s="35">
        <f t="shared" si="24"/>
        <v>0</v>
      </c>
      <c r="I33" s="35">
        <f t="shared" si="25"/>
        <v>0</v>
      </c>
      <c r="J33" s="48">
        <v>478</v>
      </c>
      <c r="K33" s="49" t="s">
        <v>450</v>
      </c>
      <c r="L33" s="65">
        <v>2109</v>
      </c>
      <c r="M33" s="38">
        <f t="shared" si="0"/>
        <v>6.3901151675094916E-3</v>
      </c>
      <c r="N33" s="39">
        <f t="shared" si="26"/>
        <v>159</v>
      </c>
      <c r="O33" s="40">
        <f t="shared" si="27"/>
        <v>0.84674368132495892</v>
      </c>
      <c r="P33" s="98">
        <v>313</v>
      </c>
      <c r="Q33" s="38">
        <f t="shared" si="28"/>
        <v>0.12794224702742052</v>
      </c>
      <c r="R33" s="39">
        <f t="shared" si="64"/>
        <v>244</v>
      </c>
      <c r="S33" s="41">
        <f t="shared" si="29"/>
        <v>0.95810018908706662</v>
      </c>
      <c r="T33" s="183">
        <v>929</v>
      </c>
      <c r="U33" s="42">
        <f t="shared" si="30"/>
        <v>2.8148017973524501E-3</v>
      </c>
      <c r="V33" s="43">
        <f t="shared" si="31"/>
        <v>100</v>
      </c>
      <c r="W33" s="44">
        <f t="shared" si="32"/>
        <v>1.0478591738232288</v>
      </c>
      <c r="X33" s="178">
        <v>95</v>
      </c>
      <c r="Y33" s="42">
        <f t="shared" si="33"/>
        <v>5.6357680174714875E-2</v>
      </c>
      <c r="Z33" s="43">
        <f t="shared" si="65"/>
        <v>119</v>
      </c>
      <c r="AA33" s="45">
        <f t="shared" si="34"/>
        <v>1.1856646760040725</v>
      </c>
      <c r="AB33" s="65">
        <v>3184</v>
      </c>
      <c r="AC33" s="38">
        <f t="shared" si="35"/>
        <v>9.6472862462542528E-3</v>
      </c>
      <c r="AD33" s="39">
        <f t="shared" si="36"/>
        <v>224</v>
      </c>
      <c r="AE33" s="40">
        <f t="shared" si="37"/>
        <v>0.74384145248095435</v>
      </c>
      <c r="AF33" s="98">
        <v>222</v>
      </c>
      <c r="AG33" s="38">
        <f t="shared" si="38"/>
        <v>0.19315700072797864</v>
      </c>
      <c r="AH33" s="39">
        <f t="shared" si="66"/>
        <v>328</v>
      </c>
      <c r="AI33" s="41">
        <f t="shared" si="39"/>
        <v>0.84166513667705101</v>
      </c>
      <c r="AJ33" s="183">
        <v>454</v>
      </c>
      <c r="AK33" s="42">
        <f t="shared" si="40"/>
        <v>1.3755866695349971E-3</v>
      </c>
      <c r="AL33" s="43">
        <f t="shared" si="41"/>
        <v>130</v>
      </c>
      <c r="AM33" s="44">
        <f t="shared" si="42"/>
        <v>0.72296340484224775</v>
      </c>
      <c r="AN33" s="178">
        <v>54</v>
      </c>
      <c r="AO33" s="42">
        <f t="shared" si="43"/>
        <v>2.7541858772142686E-2</v>
      </c>
      <c r="AP33" s="43">
        <f t="shared" si="67"/>
        <v>155</v>
      </c>
      <c r="AQ33" s="45">
        <f t="shared" si="44"/>
        <v>0.8180413862652226</v>
      </c>
      <c r="AR33" s="65">
        <v>7390</v>
      </c>
      <c r="AS33" s="38">
        <f t="shared" si="45"/>
        <v>2.2391157462254691E-2</v>
      </c>
      <c r="AT33" s="39">
        <f t="shared" si="46"/>
        <v>139</v>
      </c>
      <c r="AU33" s="40">
        <f t="shared" si="47"/>
        <v>0.96668105360530165</v>
      </c>
      <c r="AV33" s="98">
        <v>703</v>
      </c>
      <c r="AW33" s="38">
        <f t="shared" si="48"/>
        <v>0.44831351613685999</v>
      </c>
      <c r="AX33" s="39">
        <f t="shared" si="68"/>
        <v>228</v>
      </c>
      <c r="AY33" s="41">
        <f t="shared" si="49"/>
        <v>1.0938107017189314</v>
      </c>
      <c r="AZ33" s="183">
        <v>826</v>
      </c>
      <c r="BA33" s="42">
        <f t="shared" si="50"/>
        <v>2.5027193591099289E-3</v>
      </c>
      <c r="BB33" s="43">
        <f t="shared" si="51"/>
        <v>110</v>
      </c>
      <c r="BC33" s="44">
        <f t="shared" si="52"/>
        <v>0.93398159898000821</v>
      </c>
      <c r="BD33" s="178">
        <v>112</v>
      </c>
      <c r="BE33" s="42">
        <f t="shared" si="53"/>
        <v>5.0109196796893955E-2</v>
      </c>
      <c r="BF33" s="43">
        <f t="shared" si="69"/>
        <v>105</v>
      </c>
      <c r="BG33" s="45">
        <f t="shared" si="54"/>
        <v>1.056810893689051</v>
      </c>
      <c r="BH33" s="159">
        <v>1592</v>
      </c>
      <c r="BI33" s="83">
        <f t="shared" si="55"/>
        <v>4.8236431231271264E-3</v>
      </c>
      <c r="BJ33" s="84">
        <f t="shared" si="56"/>
        <v>118</v>
      </c>
      <c r="BK33" s="85">
        <f t="shared" si="57"/>
        <v>0.86663286367270687</v>
      </c>
      <c r="BL33" s="156">
        <v>251</v>
      </c>
      <c r="BM33" s="83">
        <f t="shared" si="58"/>
        <v>9.6578500363989322E-2</v>
      </c>
      <c r="BN33" s="84">
        <f t="shared" si="70"/>
        <v>192</v>
      </c>
      <c r="BO33" s="86">
        <f t="shared" si="59"/>
        <v>0.98060502707811814</v>
      </c>
      <c r="BP33" s="168">
        <f t="shared" si="60"/>
        <v>16484</v>
      </c>
      <c r="BQ33" s="75">
        <f t="shared" si="61"/>
        <v>4.9945309825142933E-2</v>
      </c>
      <c r="BR33" s="164">
        <f t="shared" si="16"/>
        <v>1750</v>
      </c>
      <c r="BS33" s="76">
        <f t="shared" si="62"/>
        <v>184</v>
      </c>
      <c r="BT33" s="117">
        <f t="shared" si="63"/>
        <v>0.88377362928169867</v>
      </c>
      <c r="BU33" s="159">
        <v>330041</v>
      </c>
      <c r="BV33" s="153">
        <v>26846</v>
      </c>
    </row>
    <row r="34" spans="1:74">
      <c r="A34" s="34">
        <f t="shared" si="17"/>
        <v>0</v>
      </c>
      <c r="B34" s="35">
        <f t="shared" si="18"/>
        <v>0</v>
      </c>
      <c r="C34" s="35">
        <f t="shared" si="19"/>
        <v>0</v>
      </c>
      <c r="D34" s="35">
        <f t="shared" si="20"/>
        <v>0</v>
      </c>
      <c r="E34" s="35">
        <f t="shared" si="21"/>
        <v>0</v>
      </c>
      <c r="F34" s="35">
        <f t="shared" si="22"/>
        <v>0</v>
      </c>
      <c r="G34" s="35">
        <f t="shared" si="23"/>
        <v>0</v>
      </c>
      <c r="H34" s="35">
        <f t="shared" si="24"/>
        <v>0</v>
      </c>
      <c r="I34" s="35">
        <f t="shared" si="25"/>
        <v>0</v>
      </c>
      <c r="J34" s="48">
        <v>443</v>
      </c>
      <c r="K34" s="49" t="s">
        <v>414</v>
      </c>
      <c r="L34" s="65">
        <v>2753</v>
      </c>
      <c r="M34" s="38">
        <f t="shared" si="0"/>
        <v>5.9092977530501682E-3</v>
      </c>
      <c r="N34" s="39">
        <f t="shared" si="26"/>
        <v>173</v>
      </c>
      <c r="O34" s="40">
        <f t="shared" si="27"/>
        <v>0.78303135425541215</v>
      </c>
      <c r="P34" s="98">
        <v>640</v>
      </c>
      <c r="Q34" s="38">
        <f t="shared" si="28"/>
        <v>0.16756954166413049</v>
      </c>
      <c r="R34" s="39">
        <f t="shared" si="64"/>
        <v>167</v>
      </c>
      <c r="S34" s="41">
        <f t="shared" si="29"/>
        <v>1.2548506320920554</v>
      </c>
      <c r="T34" s="183">
        <v>573</v>
      </c>
      <c r="U34" s="42">
        <f t="shared" si="30"/>
        <v>1.2299410143471654E-3</v>
      </c>
      <c r="V34" s="43">
        <f t="shared" si="31"/>
        <v>190</v>
      </c>
      <c r="W34" s="44">
        <f t="shared" si="32"/>
        <v>0.45786704284378049</v>
      </c>
      <c r="X34" s="178">
        <v>142</v>
      </c>
      <c r="Y34" s="42">
        <f t="shared" si="33"/>
        <v>3.4877351025625419E-2</v>
      </c>
      <c r="Z34" s="43">
        <f t="shared" si="65"/>
        <v>202</v>
      </c>
      <c r="AA34" s="45">
        <f t="shared" si="34"/>
        <v>0.73375701369325719</v>
      </c>
      <c r="AB34" s="65">
        <v>3113</v>
      </c>
      <c r="AC34" s="38">
        <f t="shared" si="35"/>
        <v>6.6820355631112141E-3</v>
      </c>
      <c r="AD34" s="39">
        <f t="shared" si="36"/>
        <v>304</v>
      </c>
      <c r="AE34" s="40">
        <f t="shared" si="37"/>
        <v>0.51520965709127597</v>
      </c>
      <c r="AF34" s="98">
        <v>439</v>
      </c>
      <c r="AG34" s="38">
        <f t="shared" si="38"/>
        <v>0.18948201351269098</v>
      </c>
      <c r="AH34" s="39">
        <f t="shared" si="66"/>
        <v>331</v>
      </c>
      <c r="AI34" s="41">
        <f t="shared" si="39"/>
        <v>0.82565169369965918</v>
      </c>
      <c r="AJ34" s="183">
        <v>407</v>
      </c>
      <c r="AK34" s="42">
        <f t="shared" si="40"/>
        <v>8.7362302415234952E-4</v>
      </c>
      <c r="AL34" s="43">
        <f t="shared" si="41"/>
        <v>179</v>
      </c>
      <c r="AM34" s="44">
        <f t="shared" si="42"/>
        <v>0.45914771499150164</v>
      </c>
      <c r="AN34" s="178">
        <v>90</v>
      </c>
      <c r="AO34" s="42">
        <f t="shared" si="43"/>
        <v>2.4773266784344758E-2</v>
      </c>
      <c r="AP34" s="43">
        <f t="shared" si="67"/>
        <v>172</v>
      </c>
      <c r="AQ34" s="45">
        <f t="shared" si="44"/>
        <v>0.73580936095283633</v>
      </c>
      <c r="AR34" s="65">
        <v>6415</v>
      </c>
      <c r="AS34" s="38">
        <f t="shared" si="45"/>
        <v>1.3769758476504478E-2</v>
      </c>
      <c r="AT34" s="39">
        <f t="shared" si="46"/>
        <v>263</v>
      </c>
      <c r="AU34" s="40">
        <f t="shared" si="47"/>
        <v>0.59447416483031268</v>
      </c>
      <c r="AV34" s="98">
        <v>1195</v>
      </c>
      <c r="AW34" s="38">
        <f t="shared" si="48"/>
        <v>0.39046807474587619</v>
      </c>
      <c r="AX34" s="39">
        <f t="shared" si="68"/>
        <v>298</v>
      </c>
      <c r="AY34" s="41">
        <f t="shared" si="49"/>
        <v>0.95267740869593487</v>
      </c>
      <c r="AZ34" s="183">
        <v>1176</v>
      </c>
      <c r="BA34" s="42">
        <f t="shared" si="50"/>
        <v>2.524276846199418E-3</v>
      </c>
      <c r="BB34" s="43">
        <f t="shared" si="51"/>
        <v>109</v>
      </c>
      <c r="BC34" s="44">
        <f t="shared" si="52"/>
        <v>0.94202656662232209</v>
      </c>
      <c r="BD34" s="178">
        <v>199</v>
      </c>
      <c r="BE34" s="42">
        <f t="shared" si="53"/>
        <v>7.1580741371964213E-2</v>
      </c>
      <c r="BF34" s="43">
        <f t="shared" si="69"/>
        <v>69</v>
      </c>
      <c r="BG34" s="45">
        <f t="shared" si="54"/>
        <v>1.5096491681327322</v>
      </c>
      <c r="BH34" s="159">
        <v>1992</v>
      </c>
      <c r="BI34" s="83">
        <f t="shared" si="55"/>
        <v>4.2758158823377893E-3</v>
      </c>
      <c r="BJ34" s="84">
        <f t="shared" si="56"/>
        <v>141</v>
      </c>
      <c r="BK34" s="85">
        <f t="shared" si="57"/>
        <v>0.76820827496155142</v>
      </c>
      <c r="BL34" s="156">
        <v>398</v>
      </c>
      <c r="BM34" s="83">
        <f t="shared" si="58"/>
        <v>0.12124901089536795</v>
      </c>
      <c r="BN34" s="84">
        <f t="shared" si="70"/>
        <v>142</v>
      </c>
      <c r="BO34" s="86">
        <f t="shared" si="59"/>
        <v>1.2310958356584705</v>
      </c>
      <c r="BP34" s="168">
        <f t="shared" si="60"/>
        <v>16429</v>
      </c>
      <c r="BQ34" s="75">
        <f t="shared" si="61"/>
        <v>3.5264748559702581E-2</v>
      </c>
      <c r="BR34" s="164">
        <f t="shared" si="16"/>
        <v>3103</v>
      </c>
      <c r="BS34" s="76">
        <f t="shared" si="62"/>
        <v>303</v>
      </c>
      <c r="BT34" s="117">
        <f t="shared" si="63"/>
        <v>0.62400363376313717</v>
      </c>
      <c r="BU34" s="159">
        <v>465876</v>
      </c>
      <c r="BV34" s="153">
        <v>109389</v>
      </c>
    </row>
    <row r="35" spans="1:74">
      <c r="A35" s="34">
        <f t="shared" si="17"/>
        <v>2</v>
      </c>
      <c r="B35" s="35">
        <f t="shared" si="18"/>
        <v>0</v>
      </c>
      <c r="C35" s="35">
        <f t="shared" si="19"/>
        <v>1</v>
      </c>
      <c r="D35" s="35">
        <f t="shared" si="20"/>
        <v>1</v>
      </c>
      <c r="E35" s="35">
        <f t="shared" si="21"/>
        <v>0</v>
      </c>
      <c r="F35" s="35">
        <f t="shared" si="22"/>
        <v>0</v>
      </c>
      <c r="G35" s="35">
        <f t="shared" si="23"/>
        <v>0</v>
      </c>
      <c r="H35" s="35">
        <f t="shared" si="24"/>
        <v>0</v>
      </c>
      <c r="I35" s="35">
        <f t="shared" si="25"/>
        <v>1</v>
      </c>
      <c r="J35" s="48">
        <v>350</v>
      </c>
      <c r="K35" s="49" t="s">
        <v>321</v>
      </c>
      <c r="L35" s="65">
        <v>2907</v>
      </c>
      <c r="M35" s="38">
        <f t="shared" si="0"/>
        <v>1.032755435554924E-2</v>
      </c>
      <c r="N35" s="39">
        <f t="shared" si="26"/>
        <v>97</v>
      </c>
      <c r="O35" s="40">
        <f t="shared" si="27"/>
        <v>1.3684872908964496</v>
      </c>
      <c r="P35" s="98">
        <v>169</v>
      </c>
      <c r="Q35" s="38">
        <f t="shared" si="28"/>
        <v>0.19057296446833619</v>
      </c>
      <c r="R35" s="39">
        <f t="shared" si="64"/>
        <v>130</v>
      </c>
      <c r="S35" s="41">
        <f t="shared" si="29"/>
        <v>1.4271126038052433</v>
      </c>
      <c r="T35" s="183">
        <v>813</v>
      </c>
      <c r="U35" s="42">
        <f t="shared" si="30"/>
        <v>2.8883046752877645E-3</v>
      </c>
      <c r="V35" s="43">
        <f t="shared" si="31"/>
        <v>95</v>
      </c>
      <c r="W35" s="44">
        <f t="shared" si="32"/>
        <v>1.0752219050177918</v>
      </c>
      <c r="X35" s="178">
        <v>30</v>
      </c>
      <c r="Y35" s="42">
        <f t="shared" si="33"/>
        <v>5.3297495738822601E-2</v>
      </c>
      <c r="Z35" s="43">
        <f t="shared" si="65"/>
        <v>125</v>
      </c>
      <c r="AA35" s="45">
        <f t="shared" si="34"/>
        <v>1.121283875083122</v>
      </c>
      <c r="AB35" s="65">
        <v>2642</v>
      </c>
      <c r="AC35" s="38">
        <f t="shared" si="35"/>
        <v>9.3861020321159578E-3</v>
      </c>
      <c r="AD35" s="39">
        <f t="shared" si="36"/>
        <v>233</v>
      </c>
      <c r="AE35" s="40">
        <f t="shared" si="37"/>
        <v>0.72370318351592189</v>
      </c>
      <c r="AF35" s="98">
        <v>83</v>
      </c>
      <c r="AG35" s="38">
        <f t="shared" si="38"/>
        <v>0.17320047200734234</v>
      </c>
      <c r="AH35" s="39">
        <f t="shared" si="66"/>
        <v>351</v>
      </c>
      <c r="AI35" s="41">
        <f t="shared" si="39"/>
        <v>0.75470626689780584</v>
      </c>
      <c r="AJ35" s="183">
        <v>517</v>
      </c>
      <c r="AK35" s="42">
        <f t="shared" si="40"/>
        <v>1.8367201932641751E-3</v>
      </c>
      <c r="AL35" s="43">
        <f t="shared" si="41"/>
        <v>93</v>
      </c>
      <c r="AM35" s="44">
        <f t="shared" si="42"/>
        <v>0.96532011691684683</v>
      </c>
      <c r="AN35" s="178">
        <v>32</v>
      </c>
      <c r="AO35" s="42">
        <f t="shared" si="43"/>
        <v>3.3892749442769113E-2</v>
      </c>
      <c r="AP35" s="43">
        <f t="shared" si="67"/>
        <v>125</v>
      </c>
      <c r="AQ35" s="45">
        <f t="shared" si="44"/>
        <v>1.0066739492014942</v>
      </c>
      <c r="AR35" s="65">
        <v>6055</v>
      </c>
      <c r="AS35" s="38">
        <f t="shared" si="45"/>
        <v>2.1511297427881198E-2</v>
      </c>
      <c r="AT35" s="39">
        <f t="shared" si="46"/>
        <v>149</v>
      </c>
      <c r="AU35" s="40">
        <f t="shared" si="47"/>
        <v>0.92869534310832769</v>
      </c>
      <c r="AV35" s="98">
        <v>272</v>
      </c>
      <c r="AW35" s="38">
        <f t="shared" si="48"/>
        <v>0.39694506358987808</v>
      </c>
      <c r="AX35" s="39">
        <f t="shared" si="68"/>
        <v>287</v>
      </c>
      <c r="AY35" s="41">
        <f t="shared" si="49"/>
        <v>0.9684801883523052</v>
      </c>
      <c r="AZ35" s="183">
        <v>647</v>
      </c>
      <c r="BA35" s="42">
        <f t="shared" si="50"/>
        <v>2.2985647292880487E-3</v>
      </c>
      <c r="BB35" s="43">
        <f t="shared" si="51"/>
        <v>124</v>
      </c>
      <c r="BC35" s="44">
        <f t="shared" si="52"/>
        <v>0.85779380472886857</v>
      </c>
      <c r="BD35" s="178">
        <v>30</v>
      </c>
      <c r="BE35" s="42">
        <f t="shared" si="53"/>
        <v>4.2415104234954766E-2</v>
      </c>
      <c r="BF35" s="43">
        <f t="shared" si="69"/>
        <v>136</v>
      </c>
      <c r="BG35" s="45">
        <f t="shared" si="54"/>
        <v>0.89454126343600238</v>
      </c>
      <c r="BH35" s="159">
        <v>1673</v>
      </c>
      <c r="BI35" s="83">
        <f t="shared" si="55"/>
        <v>5.9435839135995455E-3</v>
      </c>
      <c r="BJ35" s="84">
        <f t="shared" si="56"/>
        <v>90</v>
      </c>
      <c r="BK35" s="85">
        <f t="shared" si="57"/>
        <v>1.0678454056490234</v>
      </c>
      <c r="BL35" s="156">
        <v>88</v>
      </c>
      <c r="BM35" s="83">
        <f t="shared" si="58"/>
        <v>0.10967615051789695</v>
      </c>
      <c r="BN35" s="84">
        <f t="shared" si="70"/>
        <v>161</v>
      </c>
      <c r="BO35" s="86">
        <f t="shared" si="59"/>
        <v>1.1135913701609648</v>
      </c>
      <c r="BP35" s="168">
        <f t="shared" si="60"/>
        <v>15254</v>
      </c>
      <c r="BQ35" s="75">
        <f t="shared" si="61"/>
        <v>5.4192127326985931E-2</v>
      </c>
      <c r="BR35" s="164">
        <f t="shared" si="16"/>
        <v>704</v>
      </c>
      <c r="BS35" s="76">
        <f t="shared" si="62"/>
        <v>165</v>
      </c>
      <c r="BT35" s="117">
        <f t="shared" si="63"/>
        <v>0.9589203313372221</v>
      </c>
      <c r="BU35" s="159">
        <v>281480</v>
      </c>
      <c r="BV35" s="153">
        <v>19499</v>
      </c>
    </row>
    <row r="36" spans="1:74">
      <c r="A36" s="34">
        <f t="shared" si="17"/>
        <v>9</v>
      </c>
      <c r="B36" s="35">
        <f t="shared" si="18"/>
        <v>7</v>
      </c>
      <c r="C36" s="35">
        <f t="shared" si="19"/>
        <v>1</v>
      </c>
      <c r="D36" s="35">
        <f t="shared" si="20"/>
        <v>0</v>
      </c>
      <c r="E36" s="35">
        <f t="shared" si="21"/>
        <v>0</v>
      </c>
      <c r="F36" s="35">
        <f t="shared" si="22"/>
        <v>1</v>
      </c>
      <c r="G36" s="35">
        <f t="shared" si="23"/>
        <v>1</v>
      </c>
      <c r="H36" s="35">
        <f t="shared" si="24"/>
        <v>0</v>
      </c>
      <c r="I36" s="35">
        <f t="shared" si="25"/>
        <v>0</v>
      </c>
      <c r="J36" s="51">
        <v>19</v>
      </c>
      <c r="K36" s="49" t="s">
        <v>667</v>
      </c>
      <c r="L36" s="65">
        <v>320</v>
      </c>
      <c r="M36" s="38">
        <f t="shared" si="0"/>
        <v>1.1306221955269759E-2</v>
      </c>
      <c r="N36" s="39">
        <f t="shared" si="26"/>
        <v>80</v>
      </c>
      <c r="O36" s="40">
        <f t="shared" si="27"/>
        <v>1.4981689295614671</v>
      </c>
      <c r="P36" s="98">
        <v>24</v>
      </c>
      <c r="Q36" s="38">
        <f t="shared" si="28"/>
        <v>2.1088704362725714E-2</v>
      </c>
      <c r="R36" s="39">
        <f t="shared" si="64"/>
        <v>466</v>
      </c>
      <c r="S36" s="41">
        <f t="shared" si="29"/>
        <v>0.15792353274206924</v>
      </c>
      <c r="T36" s="183">
        <v>4</v>
      </c>
      <c r="U36" s="42">
        <f t="shared" si="30"/>
        <v>1.4132777444087198E-4</v>
      </c>
      <c r="V36" s="43">
        <f t="shared" si="31"/>
        <v>359</v>
      </c>
      <c r="W36" s="44">
        <f t="shared" si="32"/>
        <v>5.2611734546702336E-2</v>
      </c>
      <c r="X36" s="178">
        <v>3</v>
      </c>
      <c r="Y36" s="42">
        <f t="shared" si="33"/>
        <v>2.6360880453407144E-4</v>
      </c>
      <c r="Z36" s="43">
        <f t="shared" si="65"/>
        <v>394</v>
      </c>
      <c r="AA36" s="45">
        <f t="shared" si="34"/>
        <v>5.545857225683651E-3</v>
      </c>
      <c r="AB36" s="65">
        <v>5</v>
      </c>
      <c r="AC36" s="38">
        <f t="shared" si="35"/>
        <v>1.7665971805108999E-4</v>
      </c>
      <c r="AD36" s="39">
        <f t="shared" si="36"/>
        <v>521</v>
      </c>
      <c r="AE36" s="40">
        <f t="shared" si="37"/>
        <v>1.3621117681775007E-2</v>
      </c>
      <c r="AF36" s="98">
        <v>1</v>
      </c>
      <c r="AG36" s="38">
        <f t="shared" si="38"/>
        <v>3.2951100566758928E-4</v>
      </c>
      <c r="AH36" s="39">
        <f t="shared" si="66"/>
        <v>536</v>
      </c>
      <c r="AI36" s="41">
        <f t="shared" si="39"/>
        <v>1.4358160697078575E-3</v>
      </c>
      <c r="AJ36" s="183">
        <v>128</v>
      </c>
      <c r="AK36" s="42">
        <f t="shared" si="40"/>
        <v>4.5224887821079035E-3</v>
      </c>
      <c r="AL36" s="43">
        <f t="shared" si="41"/>
        <v>27</v>
      </c>
      <c r="AM36" s="44">
        <f t="shared" si="42"/>
        <v>2.3768723270478134</v>
      </c>
      <c r="AN36" s="178">
        <v>1</v>
      </c>
      <c r="AO36" s="42">
        <f t="shared" si="43"/>
        <v>8.4354817450902862E-3</v>
      </c>
      <c r="AP36" s="43">
        <f t="shared" si="67"/>
        <v>273</v>
      </c>
      <c r="AQ36" s="45">
        <f t="shared" si="44"/>
        <v>0.25054856455615288</v>
      </c>
      <c r="AR36" s="65">
        <v>14615</v>
      </c>
      <c r="AS36" s="38">
        <f t="shared" si="45"/>
        <v>0.51637635586333608</v>
      </c>
      <c r="AT36" s="39">
        <f t="shared" si="46"/>
        <v>2</v>
      </c>
      <c r="AU36" s="40">
        <f t="shared" si="47"/>
        <v>22.293230735583936</v>
      </c>
      <c r="AV36" s="98">
        <v>285</v>
      </c>
      <c r="AW36" s="38">
        <f t="shared" si="48"/>
        <v>0.96316066956636348</v>
      </c>
      <c r="AX36" s="39">
        <f t="shared" si="68"/>
        <v>27</v>
      </c>
      <c r="AY36" s="41">
        <f t="shared" si="49"/>
        <v>2.3499524549798436</v>
      </c>
      <c r="AZ36" s="183">
        <v>0</v>
      </c>
      <c r="BA36" s="42">
        <f t="shared" si="50"/>
        <v>0</v>
      </c>
      <c r="BB36" s="43">
        <f t="shared" si="51"/>
        <v>356</v>
      </c>
      <c r="BC36" s="44">
        <f t="shared" si="52"/>
        <v>0</v>
      </c>
      <c r="BD36" s="178">
        <v>0</v>
      </c>
      <c r="BE36" s="42">
        <f t="shared" si="53"/>
        <v>0</v>
      </c>
      <c r="BF36" s="43">
        <f t="shared" si="69"/>
        <v>356</v>
      </c>
      <c r="BG36" s="45">
        <f t="shared" si="54"/>
        <v>0</v>
      </c>
      <c r="BH36" s="159">
        <v>102</v>
      </c>
      <c r="BI36" s="83">
        <f t="shared" si="55"/>
        <v>3.6038582482422359E-3</v>
      </c>
      <c r="BJ36" s="84">
        <f t="shared" si="56"/>
        <v>184</v>
      </c>
      <c r="BK36" s="85">
        <f t="shared" si="57"/>
        <v>0.64748197870822499</v>
      </c>
      <c r="BL36" s="156">
        <v>24</v>
      </c>
      <c r="BM36" s="83">
        <f t="shared" si="58"/>
        <v>6.722024515618822E-3</v>
      </c>
      <c r="BN36" s="84">
        <f t="shared" si="70"/>
        <v>441</v>
      </c>
      <c r="BO36" s="86">
        <f t="shared" si="59"/>
        <v>6.8251743476190493E-2</v>
      </c>
      <c r="BP36" s="168">
        <f t="shared" si="60"/>
        <v>15174</v>
      </c>
      <c r="BQ36" s="75">
        <f t="shared" si="61"/>
        <v>0.53612691234144794</v>
      </c>
      <c r="BR36" s="164">
        <f t="shared" si="16"/>
        <v>338</v>
      </c>
      <c r="BS36" s="76">
        <f t="shared" si="62"/>
        <v>9</v>
      </c>
      <c r="BT36" s="117">
        <f t="shared" si="63"/>
        <v>9.4866730977223774</v>
      </c>
      <c r="BU36" s="159">
        <v>28303</v>
      </c>
      <c r="BV36" s="153">
        <v>3818</v>
      </c>
    </row>
    <row r="37" spans="1:74">
      <c r="A37" s="34">
        <f t="shared" si="17"/>
        <v>0</v>
      </c>
      <c r="B37" s="35">
        <f t="shared" si="18"/>
        <v>0</v>
      </c>
      <c r="C37" s="35">
        <f t="shared" si="19"/>
        <v>0</v>
      </c>
      <c r="D37" s="35">
        <f t="shared" si="20"/>
        <v>0</v>
      </c>
      <c r="E37" s="35">
        <f t="shared" si="21"/>
        <v>0</v>
      </c>
      <c r="F37" s="35">
        <f t="shared" si="22"/>
        <v>0</v>
      </c>
      <c r="G37" s="35">
        <f t="shared" si="23"/>
        <v>0</v>
      </c>
      <c r="H37" s="35">
        <f t="shared" si="24"/>
        <v>0</v>
      </c>
      <c r="I37" s="35">
        <f t="shared" si="25"/>
        <v>0</v>
      </c>
      <c r="J37" s="48">
        <v>596</v>
      </c>
      <c r="K37" s="49" t="s">
        <v>569</v>
      </c>
      <c r="L37" s="65">
        <v>1279</v>
      </c>
      <c r="M37" s="38">
        <f t="shared" si="0"/>
        <v>2.2450885396919015E-3</v>
      </c>
      <c r="N37" s="39">
        <f t="shared" si="26"/>
        <v>338</v>
      </c>
      <c r="O37" s="40">
        <f t="shared" si="27"/>
        <v>0.29749300054322897</v>
      </c>
      <c r="P37" s="98">
        <v>221</v>
      </c>
      <c r="Q37" s="38">
        <f t="shared" si="28"/>
        <v>9.1829408385985065E-2</v>
      </c>
      <c r="R37" s="39">
        <f t="shared" si="64"/>
        <v>322</v>
      </c>
      <c r="S37" s="41">
        <f t="shared" si="29"/>
        <v>0.68766787814434382</v>
      </c>
      <c r="T37" s="183">
        <v>173</v>
      </c>
      <c r="U37" s="42">
        <f t="shared" si="30"/>
        <v>3.0367499403182092E-4</v>
      </c>
      <c r="V37" s="43">
        <f t="shared" si="31"/>
        <v>315</v>
      </c>
      <c r="W37" s="44">
        <f t="shared" si="32"/>
        <v>0.11304832498553143</v>
      </c>
      <c r="X37" s="178">
        <v>23</v>
      </c>
      <c r="Y37" s="42">
        <f t="shared" si="33"/>
        <v>1.2421022400919012E-2</v>
      </c>
      <c r="Z37" s="43">
        <f t="shared" si="65"/>
        <v>318</v>
      </c>
      <c r="AA37" s="45">
        <f t="shared" si="34"/>
        <v>0.26131607005414637</v>
      </c>
      <c r="AB37" s="65">
        <v>3831</v>
      </c>
      <c r="AC37" s="38">
        <f t="shared" si="35"/>
        <v>6.7247335383578376E-3</v>
      </c>
      <c r="AD37" s="39">
        <f t="shared" si="36"/>
        <v>301</v>
      </c>
      <c r="AE37" s="40">
        <f t="shared" si="37"/>
        <v>0.51850182891190333</v>
      </c>
      <c r="AF37" s="98">
        <v>381</v>
      </c>
      <c r="AG37" s="38">
        <f t="shared" si="38"/>
        <v>0.27505743825387707</v>
      </c>
      <c r="AH37" s="39">
        <f t="shared" si="66"/>
        <v>234</v>
      </c>
      <c r="AI37" s="41">
        <f t="shared" si="39"/>
        <v>1.1985392995826087</v>
      </c>
      <c r="AJ37" s="183">
        <v>6</v>
      </c>
      <c r="AK37" s="42">
        <f t="shared" si="40"/>
        <v>1.0532080717866622E-5</v>
      </c>
      <c r="AL37" s="43">
        <f t="shared" si="41"/>
        <v>334</v>
      </c>
      <c r="AM37" s="44">
        <f t="shared" si="42"/>
        <v>5.5353174790768915E-3</v>
      </c>
      <c r="AN37" s="178">
        <v>6</v>
      </c>
      <c r="AO37" s="42">
        <f t="shared" si="43"/>
        <v>4.3078690407811603E-4</v>
      </c>
      <c r="AP37" s="43">
        <f t="shared" si="67"/>
        <v>333</v>
      </c>
      <c r="AQ37" s="45">
        <f t="shared" si="44"/>
        <v>1.2795124654164712E-2</v>
      </c>
      <c r="AR37" s="65">
        <v>7964</v>
      </c>
      <c r="AS37" s="38">
        <f t="shared" si="45"/>
        <v>1.397958180618163E-2</v>
      </c>
      <c r="AT37" s="39">
        <f t="shared" si="46"/>
        <v>257</v>
      </c>
      <c r="AU37" s="40">
        <f t="shared" si="47"/>
        <v>0.60353275136141105</v>
      </c>
      <c r="AV37" s="98">
        <v>1177</v>
      </c>
      <c r="AW37" s="38">
        <f t="shared" si="48"/>
        <v>0.57179781734635271</v>
      </c>
      <c r="AX37" s="39">
        <f t="shared" si="68"/>
        <v>125</v>
      </c>
      <c r="AY37" s="41">
        <f t="shared" si="49"/>
        <v>1.395091937495891</v>
      </c>
      <c r="AZ37" s="183">
        <v>312</v>
      </c>
      <c r="BA37" s="42">
        <f t="shared" si="50"/>
        <v>5.4766819732906429E-4</v>
      </c>
      <c r="BB37" s="43">
        <f t="shared" si="51"/>
        <v>253</v>
      </c>
      <c r="BC37" s="44">
        <f t="shared" si="52"/>
        <v>0.20438249170446865</v>
      </c>
      <c r="BD37" s="178">
        <v>19</v>
      </c>
      <c r="BE37" s="42">
        <f t="shared" si="53"/>
        <v>2.2400919012062034E-2</v>
      </c>
      <c r="BF37" s="43">
        <f t="shared" si="69"/>
        <v>235</v>
      </c>
      <c r="BG37" s="45">
        <f t="shared" si="54"/>
        <v>0.47243892845755509</v>
      </c>
      <c r="BH37" s="159">
        <v>363</v>
      </c>
      <c r="BI37" s="83">
        <f t="shared" si="55"/>
        <v>6.3719088343093067E-4</v>
      </c>
      <c r="BJ37" s="84">
        <f t="shared" si="56"/>
        <v>377</v>
      </c>
      <c r="BK37" s="85">
        <f t="shared" si="57"/>
        <v>0.11447997828991463</v>
      </c>
      <c r="BL37" s="156">
        <v>99</v>
      </c>
      <c r="BM37" s="83">
        <f t="shared" si="58"/>
        <v>2.6062607696726019E-2</v>
      </c>
      <c r="BN37" s="84">
        <f t="shared" si="70"/>
        <v>386</v>
      </c>
      <c r="BO37" s="86">
        <f t="shared" si="59"/>
        <v>0.26462539830141873</v>
      </c>
      <c r="BP37" s="168">
        <f t="shared" si="60"/>
        <v>13928</v>
      </c>
      <c r="BQ37" s="75">
        <f t="shared" si="61"/>
        <v>2.4448470039741051E-2</v>
      </c>
      <c r="BR37" s="164">
        <f t="shared" si="16"/>
        <v>1926</v>
      </c>
      <c r="BS37" s="76">
        <f t="shared" si="62"/>
        <v>398</v>
      </c>
      <c r="BT37" s="117">
        <f t="shared" si="63"/>
        <v>0.43261145386928213</v>
      </c>
      <c r="BU37" s="159">
        <v>569688</v>
      </c>
      <c r="BV37" s="153">
        <v>133517</v>
      </c>
    </row>
    <row r="38" spans="1:74">
      <c r="A38" s="34">
        <f t="shared" si="17"/>
        <v>2</v>
      </c>
      <c r="B38" s="35">
        <f t="shared" si="18"/>
        <v>0</v>
      </c>
      <c r="C38" s="35">
        <f t="shared" si="19"/>
        <v>0</v>
      </c>
      <c r="D38" s="35">
        <f t="shared" si="20"/>
        <v>0</v>
      </c>
      <c r="E38" s="35">
        <f t="shared" si="21"/>
        <v>1</v>
      </c>
      <c r="F38" s="35">
        <f t="shared" si="22"/>
        <v>1</v>
      </c>
      <c r="G38" s="35">
        <f t="shared" si="23"/>
        <v>0</v>
      </c>
      <c r="H38" s="35">
        <f t="shared" si="24"/>
        <v>0</v>
      </c>
      <c r="I38" s="35">
        <f t="shared" si="25"/>
        <v>0</v>
      </c>
      <c r="J38" s="48">
        <v>482</v>
      </c>
      <c r="K38" s="49" t="s">
        <v>454</v>
      </c>
      <c r="L38" s="65">
        <v>1428</v>
      </c>
      <c r="M38" s="38">
        <f t="shared" si="0"/>
        <v>4.7566544863446043E-3</v>
      </c>
      <c r="N38" s="39">
        <f t="shared" si="26"/>
        <v>205</v>
      </c>
      <c r="O38" s="40">
        <f t="shared" si="27"/>
        <v>0.63029648527102689</v>
      </c>
      <c r="P38" s="98">
        <v>114</v>
      </c>
      <c r="Q38" s="38">
        <f t="shared" si="28"/>
        <v>0.10273381294964029</v>
      </c>
      <c r="R38" s="39">
        <f t="shared" si="64"/>
        <v>304</v>
      </c>
      <c r="S38" s="41">
        <f t="shared" si="29"/>
        <v>0.76932590992864447</v>
      </c>
      <c r="T38" s="183">
        <v>289</v>
      </c>
      <c r="U38" s="42">
        <f t="shared" si="30"/>
        <v>9.6265626509355084E-4</v>
      </c>
      <c r="V38" s="43">
        <f t="shared" si="31"/>
        <v>222</v>
      </c>
      <c r="W38" s="44">
        <f t="shared" si="32"/>
        <v>0.35836562260457344</v>
      </c>
      <c r="X38" s="178">
        <v>37</v>
      </c>
      <c r="Y38" s="42">
        <f t="shared" si="33"/>
        <v>2.0791366906474821E-2</v>
      </c>
      <c r="Z38" s="43">
        <f t="shared" si="65"/>
        <v>263</v>
      </c>
      <c r="AA38" s="45">
        <f t="shared" si="34"/>
        <v>0.43741313039189489</v>
      </c>
      <c r="AB38" s="65">
        <v>5271</v>
      </c>
      <c r="AC38" s="38">
        <f t="shared" si="35"/>
        <v>1.7557651118713172E-2</v>
      </c>
      <c r="AD38" s="39">
        <f t="shared" si="36"/>
        <v>122</v>
      </c>
      <c r="AE38" s="40">
        <f t="shared" si="37"/>
        <v>1.3537598426053026</v>
      </c>
      <c r="AF38" s="98">
        <v>217</v>
      </c>
      <c r="AG38" s="38">
        <f t="shared" si="38"/>
        <v>0.3792086330935252</v>
      </c>
      <c r="AH38" s="39">
        <f t="shared" si="66"/>
        <v>164</v>
      </c>
      <c r="AI38" s="41">
        <f t="shared" si="39"/>
        <v>1.6523692374539367</v>
      </c>
      <c r="AJ38" s="183">
        <v>610</v>
      </c>
      <c r="AK38" s="42">
        <f t="shared" si="40"/>
        <v>2.0319042273600901E-3</v>
      </c>
      <c r="AL38" s="43">
        <f t="shared" si="41"/>
        <v>86</v>
      </c>
      <c r="AM38" s="44">
        <f t="shared" si="42"/>
        <v>1.0679024674048239</v>
      </c>
      <c r="AN38" s="178">
        <v>24</v>
      </c>
      <c r="AO38" s="42">
        <f t="shared" si="43"/>
        <v>4.3884892086330937E-2</v>
      </c>
      <c r="AP38" s="43">
        <f t="shared" si="67"/>
        <v>85</v>
      </c>
      <c r="AQ38" s="45">
        <f t="shared" si="44"/>
        <v>1.3034580656085819</v>
      </c>
      <c r="AR38" s="65">
        <v>5339</v>
      </c>
      <c r="AS38" s="38">
        <f t="shared" si="45"/>
        <v>1.7784158475205772E-2</v>
      </c>
      <c r="AT38" s="39">
        <f t="shared" si="46"/>
        <v>204</v>
      </c>
      <c r="AU38" s="40">
        <f t="shared" si="47"/>
        <v>0.76778563507830611</v>
      </c>
      <c r="AV38" s="98">
        <v>275</v>
      </c>
      <c r="AW38" s="38">
        <f t="shared" si="48"/>
        <v>0.38410071942446045</v>
      </c>
      <c r="AX38" s="39">
        <f t="shared" si="68"/>
        <v>305</v>
      </c>
      <c r="AY38" s="41">
        <f t="shared" si="49"/>
        <v>0.93714211667033076</v>
      </c>
      <c r="AZ38" s="183">
        <v>582</v>
      </c>
      <c r="BA38" s="42">
        <f t="shared" si="50"/>
        <v>1.9386364923337253E-3</v>
      </c>
      <c r="BB38" s="43">
        <f t="shared" si="51"/>
        <v>139</v>
      </c>
      <c r="BC38" s="44">
        <f t="shared" si="52"/>
        <v>0.72347337081964713</v>
      </c>
      <c r="BD38" s="178">
        <v>37</v>
      </c>
      <c r="BE38" s="42">
        <f t="shared" si="53"/>
        <v>4.1870503597122299E-2</v>
      </c>
      <c r="BF38" s="43">
        <f t="shared" si="69"/>
        <v>137</v>
      </c>
      <c r="BG38" s="45">
        <f t="shared" si="54"/>
        <v>0.88305554976343692</v>
      </c>
      <c r="BH38" s="159">
        <v>381</v>
      </c>
      <c r="BI38" s="83">
        <f t="shared" si="55"/>
        <v>1.2691073944658922E-3</v>
      </c>
      <c r="BJ38" s="84">
        <f t="shared" si="56"/>
        <v>317</v>
      </c>
      <c r="BK38" s="85">
        <f t="shared" si="57"/>
        <v>0.22801234409339147</v>
      </c>
      <c r="BL38" s="156">
        <v>82</v>
      </c>
      <c r="BM38" s="83">
        <f t="shared" si="58"/>
        <v>2.7410071942446042E-2</v>
      </c>
      <c r="BN38" s="84">
        <f t="shared" si="70"/>
        <v>384</v>
      </c>
      <c r="BO38" s="86">
        <f t="shared" si="59"/>
        <v>0.27830680988040568</v>
      </c>
      <c r="BP38" s="168">
        <f t="shared" si="60"/>
        <v>13900</v>
      </c>
      <c r="BQ38" s="75">
        <f t="shared" si="61"/>
        <v>4.6300768459516806E-2</v>
      </c>
      <c r="BR38" s="164">
        <f t="shared" si="16"/>
        <v>786</v>
      </c>
      <c r="BS38" s="76">
        <f t="shared" si="62"/>
        <v>216</v>
      </c>
      <c r="BT38" s="117">
        <f t="shared" si="63"/>
        <v>0.81928409941306579</v>
      </c>
      <c r="BU38" s="159">
        <v>300211</v>
      </c>
      <c r="BV38" s="153">
        <v>22275</v>
      </c>
    </row>
    <row r="39" spans="1:74">
      <c r="A39" s="34">
        <f t="shared" si="17"/>
        <v>2</v>
      </c>
      <c r="B39" s="35">
        <f t="shared" si="18"/>
        <v>0</v>
      </c>
      <c r="C39" s="35">
        <f t="shared" si="19"/>
        <v>0</v>
      </c>
      <c r="D39" s="35">
        <f t="shared" si="20"/>
        <v>0</v>
      </c>
      <c r="E39" s="35">
        <f t="shared" si="21"/>
        <v>1</v>
      </c>
      <c r="F39" s="35">
        <f t="shared" si="22"/>
        <v>1</v>
      </c>
      <c r="G39" s="35">
        <f t="shared" si="23"/>
        <v>0</v>
      </c>
      <c r="H39" s="35">
        <f t="shared" si="24"/>
        <v>0</v>
      </c>
      <c r="I39" s="35">
        <f t="shared" si="25"/>
        <v>0</v>
      </c>
      <c r="J39" s="48">
        <v>612</v>
      </c>
      <c r="K39" s="49" t="s">
        <v>586</v>
      </c>
      <c r="L39" s="65">
        <v>913</v>
      </c>
      <c r="M39" s="38">
        <f t="shared" si="0"/>
        <v>2.6066946084533421E-3</v>
      </c>
      <c r="N39" s="39">
        <f t="shared" si="26"/>
        <v>311</v>
      </c>
      <c r="O39" s="40">
        <f t="shared" si="27"/>
        <v>0.34540882769597231</v>
      </c>
      <c r="P39" s="98">
        <v>3</v>
      </c>
      <c r="Q39" s="38">
        <f t="shared" si="28"/>
        <v>6.9413821941762335E-2</v>
      </c>
      <c r="R39" s="39">
        <f t="shared" si="64"/>
        <v>371</v>
      </c>
      <c r="S39" s="41">
        <f t="shared" si="29"/>
        <v>0.51980794047962176</v>
      </c>
      <c r="T39" s="183">
        <v>51</v>
      </c>
      <c r="U39" s="42">
        <f t="shared" si="30"/>
        <v>1.456094469125087E-4</v>
      </c>
      <c r="V39" s="43">
        <f t="shared" si="31"/>
        <v>356</v>
      </c>
      <c r="W39" s="44">
        <f t="shared" si="32"/>
        <v>5.42056619709817E-2</v>
      </c>
      <c r="X39" s="178">
        <v>2</v>
      </c>
      <c r="Y39" s="42">
        <f t="shared" si="33"/>
        <v>3.8774424085759904E-3</v>
      </c>
      <c r="Z39" s="43">
        <f t="shared" si="65"/>
        <v>371</v>
      </c>
      <c r="AA39" s="45">
        <f t="shared" si="34"/>
        <v>8.1574445272346793E-2</v>
      </c>
      <c r="AB39" s="65">
        <v>5605</v>
      </c>
      <c r="AC39" s="38">
        <f t="shared" si="35"/>
        <v>1.6002763724404144E-2</v>
      </c>
      <c r="AD39" s="39">
        <f t="shared" si="36"/>
        <v>131</v>
      </c>
      <c r="AE39" s="40">
        <f t="shared" si="37"/>
        <v>1.2338722733651732</v>
      </c>
      <c r="AF39" s="98">
        <v>28</v>
      </c>
      <c r="AG39" s="38">
        <f t="shared" si="38"/>
        <v>0.42613852353075343</v>
      </c>
      <c r="AH39" s="39">
        <f t="shared" si="66"/>
        <v>141</v>
      </c>
      <c r="AI39" s="41">
        <f t="shared" si="39"/>
        <v>1.856862227613352</v>
      </c>
      <c r="AJ39" s="183">
        <v>679</v>
      </c>
      <c r="AK39" s="42">
        <f t="shared" si="40"/>
        <v>1.9386042049724199E-3</v>
      </c>
      <c r="AL39" s="43">
        <f t="shared" si="41"/>
        <v>89</v>
      </c>
      <c r="AM39" s="44">
        <f t="shared" si="42"/>
        <v>1.0188670243090794</v>
      </c>
      <c r="AN39" s="178">
        <v>1</v>
      </c>
      <c r="AO39" s="42">
        <f t="shared" si="43"/>
        <v>5.1623203831825441E-2</v>
      </c>
      <c r="AP39" s="43">
        <f t="shared" si="67"/>
        <v>67</v>
      </c>
      <c r="AQ39" s="45">
        <f t="shared" si="44"/>
        <v>1.5332994615727331</v>
      </c>
      <c r="AR39" s="65">
        <v>5823</v>
      </c>
      <c r="AS39" s="38">
        <f t="shared" si="45"/>
        <v>1.6625172732775258E-2</v>
      </c>
      <c r="AT39" s="39">
        <f t="shared" si="46"/>
        <v>216</v>
      </c>
      <c r="AU39" s="40">
        <f t="shared" si="47"/>
        <v>0.71774938480875716</v>
      </c>
      <c r="AV39" s="98">
        <v>26</v>
      </c>
      <c r="AW39" s="38">
        <f t="shared" si="48"/>
        <v>0.44271268912035278</v>
      </c>
      <c r="AX39" s="39">
        <f t="shared" si="68"/>
        <v>239</v>
      </c>
      <c r="AY39" s="41">
        <f t="shared" si="49"/>
        <v>1.080145611757062</v>
      </c>
      <c r="AZ39" s="183">
        <v>82</v>
      </c>
      <c r="BA39" s="42">
        <f t="shared" si="50"/>
        <v>2.3411714993775909E-4</v>
      </c>
      <c r="BB39" s="43">
        <f t="shared" si="51"/>
        <v>306</v>
      </c>
      <c r="BC39" s="44">
        <f t="shared" si="52"/>
        <v>8.7369408500230547E-2</v>
      </c>
      <c r="BD39" s="178">
        <v>2</v>
      </c>
      <c r="BE39" s="42">
        <f t="shared" si="53"/>
        <v>6.2343191667300233E-3</v>
      </c>
      <c r="BF39" s="43">
        <f t="shared" si="69"/>
        <v>318</v>
      </c>
      <c r="BG39" s="45">
        <f t="shared" si="54"/>
        <v>0.13148277823808838</v>
      </c>
      <c r="BH39" s="159">
        <v>0</v>
      </c>
      <c r="BI39" s="83">
        <f t="shared" si="55"/>
        <v>0</v>
      </c>
      <c r="BJ39" s="84">
        <f t="shared" si="56"/>
        <v>467</v>
      </c>
      <c r="BK39" s="85">
        <f t="shared" si="57"/>
        <v>0</v>
      </c>
      <c r="BL39" s="156">
        <v>0</v>
      </c>
      <c r="BM39" s="83">
        <f t="shared" si="58"/>
        <v>0</v>
      </c>
      <c r="BN39" s="84">
        <f t="shared" si="70"/>
        <v>467</v>
      </c>
      <c r="BO39" s="86">
        <f t="shared" si="59"/>
        <v>0</v>
      </c>
      <c r="BP39" s="168">
        <f t="shared" si="60"/>
        <v>13153</v>
      </c>
      <c r="BQ39" s="75">
        <f t="shared" si="61"/>
        <v>3.755296186745543E-2</v>
      </c>
      <c r="BR39" s="164">
        <f t="shared" si="16"/>
        <v>62</v>
      </c>
      <c r="BS39" s="76">
        <f t="shared" si="62"/>
        <v>287</v>
      </c>
      <c r="BT39" s="117">
        <f t="shared" si="63"/>
        <v>0.66449317295397003</v>
      </c>
      <c r="BU39" s="159">
        <v>350252</v>
      </c>
      <c r="BV39" s="153">
        <v>452</v>
      </c>
    </row>
    <row r="40" spans="1:74">
      <c r="A40" s="34">
        <f t="shared" si="17"/>
        <v>2</v>
      </c>
      <c r="B40" s="35">
        <f t="shared" si="18"/>
        <v>0</v>
      </c>
      <c r="C40" s="35">
        <f t="shared" si="19"/>
        <v>1</v>
      </c>
      <c r="D40" s="35">
        <f t="shared" si="20"/>
        <v>1</v>
      </c>
      <c r="E40" s="35">
        <f t="shared" si="21"/>
        <v>0</v>
      </c>
      <c r="F40" s="35">
        <f t="shared" si="22"/>
        <v>0</v>
      </c>
      <c r="G40" s="35">
        <f t="shared" si="23"/>
        <v>0</v>
      </c>
      <c r="H40" s="35">
        <f t="shared" si="24"/>
        <v>1</v>
      </c>
      <c r="I40" s="35">
        <f t="shared" si="25"/>
        <v>0</v>
      </c>
      <c r="J40" s="48">
        <v>425</v>
      </c>
      <c r="K40" s="49" t="s">
        <v>396</v>
      </c>
      <c r="L40" s="65">
        <v>2167</v>
      </c>
      <c r="M40" s="38">
        <f t="shared" si="0"/>
        <v>9.0749573891594666E-3</v>
      </c>
      <c r="N40" s="39">
        <f t="shared" si="26"/>
        <v>109</v>
      </c>
      <c r="O40" s="40">
        <f t="shared" si="27"/>
        <v>1.2025077210867985</v>
      </c>
      <c r="P40" s="98">
        <v>239</v>
      </c>
      <c r="Q40" s="38">
        <f t="shared" si="28"/>
        <v>0.16583760618351573</v>
      </c>
      <c r="R40" s="39">
        <f t="shared" si="64"/>
        <v>170</v>
      </c>
      <c r="S40" s="41">
        <f t="shared" si="29"/>
        <v>1.2418809699982829</v>
      </c>
      <c r="T40" s="183">
        <v>1220</v>
      </c>
      <c r="U40" s="42">
        <f t="shared" si="30"/>
        <v>5.1091130663472777E-3</v>
      </c>
      <c r="V40" s="43">
        <f t="shared" si="31"/>
        <v>37</v>
      </c>
      <c r="W40" s="44">
        <f t="shared" si="32"/>
        <v>1.9019566499167531</v>
      </c>
      <c r="X40" s="178">
        <v>109</v>
      </c>
      <c r="Y40" s="42">
        <f t="shared" si="33"/>
        <v>9.3364965179459705E-2</v>
      </c>
      <c r="Z40" s="43">
        <f t="shared" si="65"/>
        <v>49</v>
      </c>
      <c r="AA40" s="45">
        <f t="shared" si="34"/>
        <v>1.9642316867276139</v>
      </c>
      <c r="AB40" s="65">
        <v>2331</v>
      </c>
      <c r="AC40" s="38">
        <f t="shared" si="35"/>
        <v>9.761756194799593E-3</v>
      </c>
      <c r="AD40" s="39">
        <f t="shared" si="36"/>
        <v>222</v>
      </c>
      <c r="AE40" s="40">
        <f t="shared" si="37"/>
        <v>0.75266750890945988</v>
      </c>
      <c r="AF40" s="98">
        <v>277</v>
      </c>
      <c r="AG40" s="38">
        <f t="shared" si="38"/>
        <v>0.17838830642075457</v>
      </c>
      <c r="AH40" s="39">
        <f t="shared" si="66"/>
        <v>344</v>
      </c>
      <c r="AI40" s="41">
        <f t="shared" si="39"/>
        <v>0.77731181235650604</v>
      </c>
      <c r="AJ40" s="183">
        <v>341</v>
      </c>
      <c r="AK40" s="42">
        <f t="shared" si="40"/>
        <v>1.4280389800200176E-3</v>
      </c>
      <c r="AL40" s="43">
        <f t="shared" si="41"/>
        <v>125</v>
      </c>
      <c r="AM40" s="44">
        <f t="shared" si="42"/>
        <v>0.75053062530165504</v>
      </c>
      <c r="AN40" s="178">
        <v>42</v>
      </c>
      <c r="AO40" s="42">
        <f t="shared" si="43"/>
        <v>2.6096273054258819E-2</v>
      </c>
      <c r="AP40" s="43">
        <f t="shared" si="67"/>
        <v>166</v>
      </c>
      <c r="AQ40" s="45">
        <f t="shared" si="44"/>
        <v>0.77510496158864928</v>
      </c>
      <c r="AR40" s="65">
        <v>4346</v>
      </c>
      <c r="AS40" s="38">
        <f t="shared" si="45"/>
        <v>1.8200168349463332E-2</v>
      </c>
      <c r="AT40" s="39">
        <f t="shared" si="46"/>
        <v>196</v>
      </c>
      <c r="AU40" s="40">
        <f t="shared" si="47"/>
        <v>0.78574579922950816</v>
      </c>
      <c r="AV40" s="98">
        <v>504</v>
      </c>
      <c r="AW40" s="38">
        <f t="shared" si="48"/>
        <v>0.33259355628682941</v>
      </c>
      <c r="AX40" s="39">
        <f t="shared" si="68"/>
        <v>364</v>
      </c>
      <c r="AY40" s="41">
        <f t="shared" si="49"/>
        <v>0.81147317244442296</v>
      </c>
      <c r="AZ40" s="183">
        <v>1641</v>
      </c>
      <c r="BA40" s="42">
        <f t="shared" si="50"/>
        <v>6.8721758539966246E-3</v>
      </c>
      <c r="BB40" s="43">
        <f t="shared" si="51"/>
        <v>28</v>
      </c>
      <c r="BC40" s="44">
        <f t="shared" si="52"/>
        <v>2.5646046845900656</v>
      </c>
      <c r="BD40" s="178">
        <v>53</v>
      </c>
      <c r="BE40" s="42">
        <f t="shared" si="53"/>
        <v>0.12558353103237163</v>
      </c>
      <c r="BF40" s="43">
        <f t="shared" si="69"/>
        <v>30</v>
      </c>
      <c r="BG40" s="45">
        <f t="shared" si="54"/>
        <v>2.6485765517433704</v>
      </c>
      <c r="BH40" s="159">
        <v>1021</v>
      </c>
      <c r="BI40" s="83">
        <f t="shared" si="55"/>
        <v>4.2757413448693202E-3</v>
      </c>
      <c r="BJ40" s="84">
        <f t="shared" si="56"/>
        <v>142</v>
      </c>
      <c r="BK40" s="85">
        <f t="shared" si="57"/>
        <v>0.76819488329510732</v>
      </c>
      <c r="BL40" s="156">
        <v>139</v>
      </c>
      <c r="BM40" s="83">
        <f t="shared" si="58"/>
        <v>7.8135761842810139E-2</v>
      </c>
      <c r="BN40" s="84">
        <f t="shared" si="70"/>
        <v>245</v>
      </c>
      <c r="BO40" s="86">
        <f t="shared" si="59"/>
        <v>0.793347593603837</v>
      </c>
      <c r="BP40" s="168">
        <f t="shared" si="60"/>
        <v>13067</v>
      </c>
      <c r="BQ40" s="75">
        <f t="shared" si="61"/>
        <v>5.472195117865563E-2</v>
      </c>
      <c r="BR40" s="164">
        <f t="shared" si="16"/>
        <v>1363</v>
      </c>
      <c r="BS40" s="76">
        <f t="shared" si="62"/>
        <v>164</v>
      </c>
      <c r="BT40" s="117">
        <f t="shared" si="63"/>
        <v>0.96829547286521445</v>
      </c>
      <c r="BU40" s="159">
        <v>238789</v>
      </c>
      <c r="BV40" s="153">
        <v>22444</v>
      </c>
    </row>
    <row r="41" spans="1:74">
      <c r="A41" s="34">
        <f t="shared" si="17"/>
        <v>10</v>
      </c>
      <c r="B41" s="35">
        <f t="shared" si="18"/>
        <v>7</v>
      </c>
      <c r="C41" s="35">
        <f t="shared" si="19"/>
        <v>1</v>
      </c>
      <c r="D41" s="35">
        <f t="shared" si="20"/>
        <v>1</v>
      </c>
      <c r="E41" s="35">
        <f t="shared" si="21"/>
        <v>1</v>
      </c>
      <c r="F41" s="35">
        <f t="shared" si="22"/>
        <v>0</v>
      </c>
      <c r="G41" s="35">
        <f t="shared" si="23"/>
        <v>1</v>
      </c>
      <c r="H41" s="35">
        <f t="shared" si="24"/>
        <v>1</v>
      </c>
      <c r="I41" s="35">
        <f t="shared" si="25"/>
        <v>0</v>
      </c>
      <c r="J41" s="48">
        <v>376</v>
      </c>
      <c r="K41" s="49" t="s">
        <v>347</v>
      </c>
      <c r="L41" s="65">
        <v>1140</v>
      </c>
      <c r="M41" s="38">
        <f t="shared" si="0"/>
        <v>7.8992772854202895E-3</v>
      </c>
      <c r="N41" s="39">
        <f t="shared" si="26"/>
        <v>125</v>
      </c>
      <c r="O41" s="40">
        <f t="shared" si="27"/>
        <v>1.0467202786065388</v>
      </c>
      <c r="P41" s="98">
        <v>74</v>
      </c>
      <c r="Q41" s="38">
        <f t="shared" si="28"/>
        <v>8.8010499498185749E-2</v>
      </c>
      <c r="R41" s="39">
        <f t="shared" si="64"/>
        <v>332</v>
      </c>
      <c r="S41" s="41">
        <f t="shared" si="29"/>
        <v>0.65906983947833053</v>
      </c>
      <c r="T41" s="183">
        <v>396</v>
      </c>
      <c r="U41" s="42">
        <f t="shared" si="30"/>
        <v>2.7439594780933638E-3</v>
      </c>
      <c r="V41" s="43">
        <f t="shared" si="31"/>
        <v>103</v>
      </c>
      <c r="W41" s="44">
        <f t="shared" si="32"/>
        <v>1.0214868821043697</v>
      </c>
      <c r="X41" s="178">
        <v>16</v>
      </c>
      <c r="Y41" s="42">
        <f t="shared" si="33"/>
        <v>3.0572068246738207E-2</v>
      </c>
      <c r="Z41" s="43">
        <f t="shared" si="65"/>
        <v>217</v>
      </c>
      <c r="AA41" s="45">
        <f t="shared" si="34"/>
        <v>0.64318157312667701</v>
      </c>
      <c r="AB41" s="65">
        <v>2304</v>
      </c>
      <c r="AC41" s="38">
        <f t="shared" si="35"/>
        <v>1.596485514527048E-2</v>
      </c>
      <c r="AD41" s="39">
        <f t="shared" si="36"/>
        <v>132</v>
      </c>
      <c r="AE41" s="40">
        <f t="shared" si="37"/>
        <v>1.2309493816996313</v>
      </c>
      <c r="AF41" s="98">
        <v>70</v>
      </c>
      <c r="AG41" s="38">
        <f t="shared" si="38"/>
        <v>0.17787385161738595</v>
      </c>
      <c r="AH41" s="39">
        <f t="shared" si="66"/>
        <v>345</v>
      </c>
      <c r="AI41" s="41">
        <f t="shared" si="39"/>
        <v>0.77507011948097215</v>
      </c>
      <c r="AJ41" s="183">
        <v>252</v>
      </c>
      <c r="AK41" s="42">
        <f t="shared" si="40"/>
        <v>1.7461560315139588E-3</v>
      </c>
      <c r="AL41" s="43">
        <f t="shared" si="41"/>
        <v>101</v>
      </c>
      <c r="AM41" s="44">
        <f t="shared" si="42"/>
        <v>0.91772255277517523</v>
      </c>
      <c r="AN41" s="178">
        <v>19</v>
      </c>
      <c r="AO41" s="42">
        <f t="shared" si="43"/>
        <v>1.9454952520651585E-2</v>
      </c>
      <c r="AP41" s="43">
        <f t="shared" si="67"/>
        <v>197</v>
      </c>
      <c r="AQ41" s="45">
        <f t="shared" si="44"/>
        <v>0.57784612365433918</v>
      </c>
      <c r="AR41" s="65">
        <v>7934</v>
      </c>
      <c r="AS41" s="38">
        <f t="shared" si="45"/>
        <v>5.4976198230284719E-2</v>
      </c>
      <c r="AT41" s="39">
        <f t="shared" si="46"/>
        <v>39</v>
      </c>
      <c r="AU41" s="40">
        <f t="shared" si="47"/>
        <v>2.373456991584844</v>
      </c>
      <c r="AV41" s="98">
        <v>279</v>
      </c>
      <c r="AW41" s="38">
        <f t="shared" si="48"/>
        <v>0.61252219563035593</v>
      </c>
      <c r="AX41" s="39">
        <f t="shared" si="68"/>
        <v>107</v>
      </c>
      <c r="AY41" s="41">
        <f t="shared" si="49"/>
        <v>1.4944526731965166</v>
      </c>
      <c r="AZ41" s="183">
        <v>430</v>
      </c>
      <c r="BA41" s="42">
        <f t="shared" si="50"/>
        <v>2.9795519585357234E-3</v>
      </c>
      <c r="BB41" s="43">
        <f t="shared" si="51"/>
        <v>83</v>
      </c>
      <c r="BC41" s="44">
        <f t="shared" si="52"/>
        <v>1.1119291870850858</v>
      </c>
      <c r="BD41" s="178">
        <v>32</v>
      </c>
      <c r="BE41" s="42">
        <f t="shared" si="53"/>
        <v>3.3196942793175324E-2</v>
      </c>
      <c r="BF41" s="43">
        <f t="shared" si="69"/>
        <v>186</v>
      </c>
      <c r="BG41" s="45">
        <f t="shared" si="54"/>
        <v>0.70012877921792094</v>
      </c>
      <c r="BH41" s="159">
        <v>497</v>
      </c>
      <c r="BI41" s="83">
        <f t="shared" si="55"/>
        <v>3.4438077288191965E-3</v>
      </c>
      <c r="BJ41" s="84">
        <f t="shared" si="56"/>
        <v>191</v>
      </c>
      <c r="BK41" s="85">
        <f t="shared" si="57"/>
        <v>0.6187267336705341</v>
      </c>
      <c r="BL41" s="156">
        <v>41</v>
      </c>
      <c r="BM41" s="83">
        <f t="shared" si="58"/>
        <v>3.8369489693507293E-2</v>
      </c>
      <c r="BN41" s="84">
        <f t="shared" si="70"/>
        <v>345</v>
      </c>
      <c r="BO41" s="86">
        <f t="shared" si="59"/>
        <v>0.38958271600896005</v>
      </c>
      <c r="BP41" s="168">
        <f t="shared" si="60"/>
        <v>12953</v>
      </c>
      <c r="BQ41" s="75">
        <f t="shared" si="61"/>
        <v>8.9753805857937741E-2</v>
      </c>
      <c r="BR41" s="164">
        <f t="shared" si="16"/>
        <v>531</v>
      </c>
      <c r="BS41" s="76">
        <f t="shared" si="62"/>
        <v>79</v>
      </c>
      <c r="BT41" s="117">
        <f t="shared" si="63"/>
        <v>1.5881780896468314</v>
      </c>
      <c r="BU41" s="159">
        <v>144317</v>
      </c>
      <c r="BV41" s="153">
        <v>7157</v>
      </c>
    </row>
    <row r="42" spans="1:74">
      <c r="A42" s="34">
        <f t="shared" si="17"/>
        <v>0</v>
      </c>
      <c r="B42" s="35">
        <f t="shared" si="18"/>
        <v>0</v>
      </c>
      <c r="C42" s="35">
        <f t="shared" si="19"/>
        <v>0</v>
      </c>
      <c r="D42" s="35">
        <f t="shared" si="20"/>
        <v>0</v>
      </c>
      <c r="E42" s="35">
        <f t="shared" si="21"/>
        <v>0</v>
      </c>
      <c r="F42" s="35">
        <f t="shared" si="22"/>
        <v>0</v>
      </c>
      <c r="G42" s="35">
        <f t="shared" si="23"/>
        <v>0</v>
      </c>
      <c r="H42" s="35">
        <f t="shared" si="24"/>
        <v>0</v>
      </c>
      <c r="I42" s="35">
        <f t="shared" si="25"/>
        <v>0</v>
      </c>
      <c r="J42" s="48">
        <v>517</v>
      </c>
      <c r="K42" s="49" t="s">
        <v>489</v>
      </c>
      <c r="L42" s="65">
        <v>1446</v>
      </c>
      <c r="M42" s="38">
        <f t="shared" si="0"/>
        <v>3.5788092910443146E-3</v>
      </c>
      <c r="N42" s="39">
        <f t="shared" si="26"/>
        <v>252</v>
      </c>
      <c r="O42" s="40">
        <f t="shared" si="27"/>
        <v>0.47422215005866369</v>
      </c>
      <c r="P42" s="98">
        <v>116</v>
      </c>
      <c r="Q42" s="38">
        <f t="shared" si="28"/>
        <v>0.11560601215222258</v>
      </c>
      <c r="R42" s="39">
        <f t="shared" si="64"/>
        <v>268</v>
      </c>
      <c r="S42" s="41">
        <f t="shared" si="29"/>
        <v>0.86571984372689414</v>
      </c>
      <c r="T42" s="183">
        <v>554</v>
      </c>
      <c r="U42" s="42">
        <f t="shared" si="30"/>
        <v>1.371134403346162E-3</v>
      </c>
      <c r="V42" s="43">
        <f t="shared" si="31"/>
        <v>178</v>
      </c>
      <c r="W42" s="44">
        <f t="shared" si="32"/>
        <v>0.51042875006059063</v>
      </c>
      <c r="X42" s="178">
        <v>42</v>
      </c>
      <c r="Y42" s="42">
        <f t="shared" si="33"/>
        <v>4.4291653341861206E-2</v>
      </c>
      <c r="Z42" s="43">
        <f t="shared" si="65"/>
        <v>163</v>
      </c>
      <c r="AA42" s="45">
        <f t="shared" si="34"/>
        <v>0.9318170770418559</v>
      </c>
      <c r="AB42" s="65">
        <v>2486</v>
      </c>
      <c r="AC42" s="38">
        <f t="shared" si="35"/>
        <v>6.1527800121273617E-3</v>
      </c>
      <c r="AD42" s="39">
        <f t="shared" si="36"/>
        <v>316</v>
      </c>
      <c r="AE42" s="40">
        <f t="shared" si="37"/>
        <v>0.47440209652673992</v>
      </c>
      <c r="AF42" s="98">
        <v>169</v>
      </c>
      <c r="AG42" s="38">
        <f t="shared" si="38"/>
        <v>0.19875279820914615</v>
      </c>
      <c r="AH42" s="39">
        <f t="shared" si="66"/>
        <v>317</v>
      </c>
      <c r="AI42" s="41">
        <f t="shared" si="39"/>
        <v>0.86604834636685513</v>
      </c>
      <c r="AJ42" s="183">
        <v>389</v>
      </c>
      <c r="AK42" s="42">
        <f t="shared" si="40"/>
        <v>9.6276404855894762E-4</v>
      </c>
      <c r="AL42" s="43">
        <f t="shared" si="41"/>
        <v>167</v>
      </c>
      <c r="AM42" s="44">
        <f t="shared" si="42"/>
        <v>0.50599732464779856</v>
      </c>
      <c r="AN42" s="178">
        <v>31</v>
      </c>
      <c r="AO42" s="42">
        <f t="shared" si="43"/>
        <v>3.1100095938599297E-2</v>
      </c>
      <c r="AP42" s="43">
        <f t="shared" si="67"/>
        <v>134</v>
      </c>
      <c r="AQ42" s="45">
        <f t="shared" si="44"/>
        <v>0.92372725476051554</v>
      </c>
      <c r="AR42" s="65">
        <v>5842</v>
      </c>
      <c r="AS42" s="38">
        <f t="shared" si="45"/>
        <v>1.4458785531314581E-2</v>
      </c>
      <c r="AT42" s="39">
        <f t="shared" si="46"/>
        <v>252</v>
      </c>
      <c r="AU42" s="40">
        <f t="shared" si="47"/>
        <v>0.62422114867557388</v>
      </c>
      <c r="AV42" s="98">
        <v>382</v>
      </c>
      <c r="AW42" s="38">
        <f t="shared" si="48"/>
        <v>0.46706108090821874</v>
      </c>
      <c r="AX42" s="39">
        <f t="shared" si="68"/>
        <v>209</v>
      </c>
      <c r="AY42" s="41">
        <f t="shared" si="49"/>
        <v>1.139551653619701</v>
      </c>
      <c r="AZ42" s="183">
        <v>501</v>
      </c>
      <c r="BA42" s="42">
        <f t="shared" si="50"/>
        <v>1.2399608954448142E-3</v>
      </c>
      <c r="BB42" s="43">
        <f t="shared" si="51"/>
        <v>194</v>
      </c>
      <c r="BC42" s="44">
        <f t="shared" si="52"/>
        <v>0.46273692477134115</v>
      </c>
      <c r="BD42" s="178">
        <v>39</v>
      </c>
      <c r="BE42" s="42">
        <f t="shared" si="53"/>
        <v>4.005436520626799E-2</v>
      </c>
      <c r="BF42" s="43">
        <f t="shared" si="69"/>
        <v>145</v>
      </c>
      <c r="BG42" s="45">
        <f t="shared" si="54"/>
        <v>0.8447529035709378</v>
      </c>
      <c r="BH42" s="159">
        <v>1290</v>
      </c>
      <c r="BI42" s="83">
        <f t="shared" si="55"/>
        <v>3.1927136828818572E-3</v>
      </c>
      <c r="BJ42" s="84">
        <f t="shared" si="56"/>
        <v>202</v>
      </c>
      <c r="BK42" s="85">
        <f t="shared" si="57"/>
        <v>0.57361428514827073</v>
      </c>
      <c r="BL42" s="156">
        <v>99</v>
      </c>
      <c r="BM42" s="83">
        <f t="shared" si="58"/>
        <v>0.10313399424368404</v>
      </c>
      <c r="BN42" s="84">
        <f t="shared" si="70"/>
        <v>181</v>
      </c>
      <c r="BO42" s="86">
        <f t="shared" si="59"/>
        <v>1.0471659099783601</v>
      </c>
      <c r="BP42" s="168">
        <f t="shared" si="60"/>
        <v>12508</v>
      </c>
      <c r="BQ42" s="75">
        <f t="shared" si="61"/>
        <v>3.0956947864718039E-2</v>
      </c>
      <c r="BR42" s="164">
        <f t="shared" si="16"/>
        <v>878</v>
      </c>
      <c r="BS42" s="76">
        <f t="shared" si="62"/>
        <v>347</v>
      </c>
      <c r="BT42" s="117">
        <f t="shared" si="63"/>
        <v>0.54777784463984747</v>
      </c>
      <c r="BU42" s="159">
        <v>404045</v>
      </c>
      <c r="BV42" s="153">
        <v>19512</v>
      </c>
    </row>
    <row r="43" spans="1:74">
      <c r="A43" s="34">
        <f t="shared" si="17"/>
        <v>1</v>
      </c>
      <c r="B43" s="35">
        <f t="shared" si="18"/>
        <v>0</v>
      </c>
      <c r="C43" s="35">
        <f t="shared" si="19"/>
        <v>1</v>
      </c>
      <c r="D43" s="35">
        <f t="shared" si="20"/>
        <v>0</v>
      </c>
      <c r="E43" s="35">
        <f t="shared" si="21"/>
        <v>0</v>
      </c>
      <c r="F43" s="35">
        <f t="shared" si="22"/>
        <v>0</v>
      </c>
      <c r="G43" s="35">
        <f t="shared" si="23"/>
        <v>0</v>
      </c>
      <c r="H43" s="35">
        <f t="shared" si="24"/>
        <v>0</v>
      </c>
      <c r="I43" s="35">
        <f t="shared" si="25"/>
        <v>0</v>
      </c>
      <c r="J43" s="48">
        <v>622</v>
      </c>
      <c r="K43" s="49" t="s">
        <v>596</v>
      </c>
      <c r="L43" s="65">
        <v>4064</v>
      </c>
      <c r="M43" s="38">
        <f t="shared" si="0"/>
        <v>9.9603937100505857E-3</v>
      </c>
      <c r="N43" s="39">
        <f t="shared" si="26"/>
        <v>99</v>
      </c>
      <c r="O43" s="40">
        <f t="shared" si="27"/>
        <v>1.3198354358895317</v>
      </c>
      <c r="P43" s="98">
        <v>28</v>
      </c>
      <c r="Q43" s="38">
        <f t="shared" si="28"/>
        <v>0.32687203410279098</v>
      </c>
      <c r="R43" s="39">
        <f t="shared" si="64"/>
        <v>63</v>
      </c>
      <c r="S43" s="41">
        <f t="shared" si="29"/>
        <v>2.4477931641613138</v>
      </c>
      <c r="T43" s="183">
        <v>29</v>
      </c>
      <c r="U43" s="42">
        <f t="shared" si="30"/>
        <v>7.1075644092388534E-5</v>
      </c>
      <c r="V43" s="43">
        <f t="shared" si="31"/>
        <v>379</v>
      </c>
      <c r="W43" s="44">
        <f t="shared" si="32"/>
        <v>2.6459150966741608E-2</v>
      </c>
      <c r="X43" s="178">
        <v>2</v>
      </c>
      <c r="Y43" s="42">
        <f t="shared" si="33"/>
        <v>2.3325022118555459E-3</v>
      </c>
      <c r="Z43" s="43">
        <f t="shared" si="65"/>
        <v>379</v>
      </c>
      <c r="AA43" s="45">
        <f t="shared" si="34"/>
        <v>4.9071669925464245E-2</v>
      </c>
      <c r="AB43" s="65">
        <v>2720</v>
      </c>
      <c r="AC43" s="38">
        <f t="shared" si="35"/>
        <v>6.6664052390102346E-3</v>
      </c>
      <c r="AD43" s="39">
        <f t="shared" si="36"/>
        <v>305</v>
      </c>
      <c r="AE43" s="40">
        <f t="shared" si="37"/>
        <v>0.51400450129043773</v>
      </c>
      <c r="AF43" s="98">
        <v>15</v>
      </c>
      <c r="AG43" s="38">
        <f t="shared" si="38"/>
        <v>0.21877262124989946</v>
      </c>
      <c r="AH43" s="39">
        <f t="shared" si="66"/>
        <v>297</v>
      </c>
      <c r="AI43" s="41">
        <f t="shared" si="39"/>
        <v>0.95328301574120355</v>
      </c>
      <c r="AJ43" s="183">
        <v>21</v>
      </c>
      <c r="AK43" s="42">
        <f t="shared" si="40"/>
        <v>5.1468569860005493E-5</v>
      </c>
      <c r="AL43" s="43">
        <f t="shared" si="41"/>
        <v>323</v>
      </c>
      <c r="AM43" s="44">
        <f t="shared" si="42"/>
        <v>2.7050198531604758E-2</v>
      </c>
      <c r="AN43" s="178">
        <v>3</v>
      </c>
      <c r="AO43" s="42">
        <f t="shared" si="43"/>
        <v>1.6890533258264297E-3</v>
      </c>
      <c r="AP43" s="43">
        <f t="shared" si="67"/>
        <v>321</v>
      </c>
      <c r="AQ43" s="45">
        <f t="shared" si="44"/>
        <v>5.0167838545903752E-2</v>
      </c>
      <c r="AR43" s="65">
        <v>3322</v>
      </c>
      <c r="AS43" s="38">
        <f t="shared" si="45"/>
        <v>8.1418375749970594E-3</v>
      </c>
      <c r="AT43" s="39">
        <f t="shared" si="46"/>
        <v>354</v>
      </c>
      <c r="AU43" s="40">
        <f t="shared" si="47"/>
        <v>0.35150304929742837</v>
      </c>
      <c r="AV43" s="98">
        <v>28</v>
      </c>
      <c r="AW43" s="38">
        <f t="shared" si="48"/>
        <v>0.26719214992359047</v>
      </c>
      <c r="AX43" s="39">
        <f t="shared" si="68"/>
        <v>419</v>
      </c>
      <c r="AY43" s="41">
        <f t="shared" si="49"/>
        <v>0.65190457677946245</v>
      </c>
      <c r="AZ43" s="183">
        <v>574</v>
      </c>
      <c r="BA43" s="42">
        <f t="shared" si="50"/>
        <v>1.4068075761734834E-3</v>
      </c>
      <c r="BB43" s="43">
        <f t="shared" si="51"/>
        <v>182</v>
      </c>
      <c r="BC43" s="44">
        <f t="shared" si="52"/>
        <v>0.52500188831359373</v>
      </c>
      <c r="BD43" s="178">
        <v>9</v>
      </c>
      <c r="BE43" s="42">
        <f t="shared" si="53"/>
        <v>4.6167457572589075E-2</v>
      </c>
      <c r="BF43" s="43">
        <f t="shared" si="69"/>
        <v>123</v>
      </c>
      <c r="BG43" s="45">
        <f t="shared" si="54"/>
        <v>0.97367898939588471</v>
      </c>
      <c r="BH43" s="159">
        <v>1703</v>
      </c>
      <c r="BI43" s="83">
        <f t="shared" si="55"/>
        <v>4.1738559272185404E-3</v>
      </c>
      <c r="BJ43" s="84">
        <f t="shared" si="56"/>
        <v>150</v>
      </c>
      <c r="BK43" s="85">
        <f t="shared" si="57"/>
        <v>0.74988978712374244</v>
      </c>
      <c r="BL43" s="156">
        <v>13</v>
      </c>
      <c r="BM43" s="83">
        <f t="shared" si="58"/>
        <v>0.13697418161344807</v>
      </c>
      <c r="BN43" s="84">
        <f t="shared" si="70"/>
        <v>118</v>
      </c>
      <c r="BO43" s="86">
        <f t="shared" si="59"/>
        <v>1.3907605788434934</v>
      </c>
      <c r="BP43" s="168">
        <f t="shared" si="60"/>
        <v>12433</v>
      </c>
      <c r="BQ43" s="75">
        <f t="shared" si="61"/>
        <v>3.0471844241402299E-2</v>
      </c>
      <c r="BR43" s="164">
        <f t="shared" si="16"/>
        <v>98</v>
      </c>
      <c r="BS43" s="76">
        <f t="shared" si="62"/>
        <v>354</v>
      </c>
      <c r="BT43" s="117">
        <f t="shared" si="63"/>
        <v>0.53919401982713944</v>
      </c>
      <c r="BU43" s="159">
        <v>408016</v>
      </c>
      <c r="BV43" s="153">
        <v>1687</v>
      </c>
    </row>
    <row r="44" spans="1:74">
      <c r="A44" s="34">
        <f t="shared" si="17"/>
        <v>0</v>
      </c>
      <c r="B44" s="35">
        <f t="shared" si="18"/>
        <v>0</v>
      </c>
      <c r="C44" s="35">
        <f t="shared" si="19"/>
        <v>0</v>
      </c>
      <c r="D44" s="35">
        <f t="shared" si="20"/>
        <v>0</v>
      </c>
      <c r="E44" s="35">
        <f t="shared" si="21"/>
        <v>0</v>
      </c>
      <c r="F44" s="35">
        <f t="shared" si="22"/>
        <v>0</v>
      </c>
      <c r="G44" s="35">
        <f t="shared" si="23"/>
        <v>0</v>
      </c>
      <c r="H44" s="35">
        <f t="shared" si="24"/>
        <v>0</v>
      </c>
      <c r="I44" s="35">
        <f t="shared" si="25"/>
        <v>0</v>
      </c>
      <c r="J44" s="48">
        <v>660</v>
      </c>
      <c r="K44" s="49" t="s">
        <v>634</v>
      </c>
      <c r="L44" s="65">
        <v>1434</v>
      </c>
      <c r="M44" s="38">
        <f t="shared" si="0"/>
        <v>3.8206174799910479E-3</v>
      </c>
      <c r="N44" s="39">
        <f t="shared" si="26"/>
        <v>243</v>
      </c>
      <c r="O44" s="40">
        <f t="shared" si="27"/>
        <v>0.50626375662067469</v>
      </c>
      <c r="P44" s="98">
        <v>256</v>
      </c>
      <c r="Q44" s="38">
        <f t="shared" si="28"/>
        <v>0.11728142635151713</v>
      </c>
      <c r="R44" s="39">
        <f t="shared" si="64"/>
        <v>263</v>
      </c>
      <c r="S44" s="41">
        <f t="shared" si="29"/>
        <v>0.87826624414144394</v>
      </c>
      <c r="T44" s="183">
        <v>356</v>
      </c>
      <c r="U44" s="42">
        <f t="shared" si="30"/>
        <v>9.4849360033250562E-4</v>
      </c>
      <c r="V44" s="43">
        <f t="shared" si="31"/>
        <v>224</v>
      </c>
      <c r="W44" s="44">
        <f t="shared" si="32"/>
        <v>0.35309332307371383</v>
      </c>
      <c r="X44" s="178">
        <v>64</v>
      </c>
      <c r="Y44" s="42">
        <f t="shared" si="33"/>
        <v>2.9115891060767153E-2</v>
      </c>
      <c r="Z44" s="43">
        <f t="shared" si="65"/>
        <v>221</v>
      </c>
      <c r="AA44" s="45">
        <f t="shared" si="34"/>
        <v>0.61254621258563924</v>
      </c>
      <c r="AB44" s="65">
        <v>3070</v>
      </c>
      <c r="AC44" s="38">
        <f t="shared" si="35"/>
        <v>8.1794251489348095E-3</v>
      </c>
      <c r="AD44" s="39">
        <f t="shared" si="36"/>
        <v>262</v>
      </c>
      <c r="AE44" s="40">
        <f t="shared" si="37"/>
        <v>0.63066393262719056</v>
      </c>
      <c r="AF44" s="98">
        <v>156</v>
      </c>
      <c r="AG44" s="38">
        <f t="shared" si="38"/>
        <v>0.2510836672936943</v>
      </c>
      <c r="AH44" s="39">
        <f t="shared" si="66"/>
        <v>254</v>
      </c>
      <c r="AI44" s="41">
        <f t="shared" si="39"/>
        <v>1.0940756397834854</v>
      </c>
      <c r="AJ44" s="183">
        <v>402</v>
      </c>
      <c r="AK44" s="42">
        <f t="shared" si="40"/>
        <v>1.0710517621732227E-3</v>
      </c>
      <c r="AL44" s="43">
        <f t="shared" si="41"/>
        <v>158</v>
      </c>
      <c r="AM44" s="44">
        <f t="shared" si="42"/>
        <v>0.5629098085144989</v>
      </c>
      <c r="AN44" s="178">
        <v>36</v>
      </c>
      <c r="AO44" s="42">
        <f t="shared" si="43"/>
        <v>3.2878056759630327E-2</v>
      </c>
      <c r="AP44" s="43">
        <f t="shared" si="67"/>
        <v>128</v>
      </c>
      <c r="AQ44" s="45">
        <f t="shared" si="44"/>
        <v>0.97653580144555563</v>
      </c>
      <c r="AR44" s="65">
        <v>5152</v>
      </c>
      <c r="AS44" s="38">
        <f t="shared" si="45"/>
        <v>1.3726514126160307E-2</v>
      </c>
      <c r="AT44" s="39">
        <f t="shared" si="46"/>
        <v>265</v>
      </c>
      <c r="AU44" s="40">
        <f t="shared" si="47"/>
        <v>0.59260720041707726</v>
      </c>
      <c r="AV44" s="98">
        <v>390</v>
      </c>
      <c r="AW44" s="38">
        <f t="shared" si="48"/>
        <v>0.42136255827267521</v>
      </c>
      <c r="AX44" s="39">
        <f t="shared" si="68"/>
        <v>265</v>
      </c>
      <c r="AY44" s="41">
        <f t="shared" si="49"/>
        <v>1.0280548298294432</v>
      </c>
      <c r="AZ44" s="183">
        <v>317</v>
      </c>
      <c r="BA44" s="42">
        <f t="shared" si="50"/>
        <v>8.4458559355450645E-4</v>
      </c>
      <c r="BB44" s="43">
        <f t="shared" si="51"/>
        <v>228</v>
      </c>
      <c r="BC44" s="44">
        <f t="shared" si="52"/>
        <v>0.31518811738606484</v>
      </c>
      <c r="BD44" s="178">
        <v>50</v>
      </c>
      <c r="BE44" s="42">
        <f t="shared" si="53"/>
        <v>2.5926228837817943E-2</v>
      </c>
      <c r="BF44" s="43">
        <f t="shared" si="69"/>
        <v>219</v>
      </c>
      <c r="BG44" s="45">
        <f t="shared" si="54"/>
        <v>0.5467882708065992</v>
      </c>
      <c r="BH44" s="159">
        <v>1496</v>
      </c>
      <c r="BI44" s="83">
        <f t="shared" si="55"/>
        <v>3.9858045676894058E-3</v>
      </c>
      <c r="BJ44" s="84">
        <f t="shared" si="56"/>
        <v>162</v>
      </c>
      <c r="BK44" s="85">
        <f t="shared" si="57"/>
        <v>0.71610381165534442</v>
      </c>
      <c r="BL44" s="156">
        <v>139</v>
      </c>
      <c r="BM44" s="83">
        <f t="shared" si="58"/>
        <v>0.12235217142389793</v>
      </c>
      <c r="BN44" s="84">
        <f t="shared" si="70"/>
        <v>139</v>
      </c>
      <c r="BO44" s="86">
        <f t="shared" si="59"/>
        <v>1.2422967215272058</v>
      </c>
      <c r="BP44" s="168">
        <f t="shared" si="60"/>
        <v>12227</v>
      </c>
      <c r="BQ44" s="75">
        <f t="shared" si="61"/>
        <v>3.2576492278835807E-2</v>
      </c>
      <c r="BR44" s="164">
        <f t="shared" si="16"/>
        <v>1091</v>
      </c>
      <c r="BS44" s="76">
        <f t="shared" si="62"/>
        <v>324</v>
      </c>
      <c r="BT44" s="117">
        <f t="shared" si="63"/>
        <v>0.57643540327065268</v>
      </c>
      <c r="BU44" s="159">
        <v>375332</v>
      </c>
      <c r="BV44" s="153">
        <v>26304</v>
      </c>
    </row>
    <row r="45" spans="1:74">
      <c r="A45" s="34">
        <f t="shared" si="17"/>
        <v>10</v>
      </c>
      <c r="B45" s="35">
        <f t="shared" si="18"/>
        <v>7</v>
      </c>
      <c r="C45" s="35">
        <f t="shared" si="19"/>
        <v>1</v>
      </c>
      <c r="D45" s="35">
        <f t="shared" si="20"/>
        <v>1</v>
      </c>
      <c r="E45" s="35">
        <f t="shared" si="21"/>
        <v>0</v>
      </c>
      <c r="F45" s="35">
        <f t="shared" si="22"/>
        <v>1</v>
      </c>
      <c r="G45" s="35">
        <f t="shared" si="23"/>
        <v>1</v>
      </c>
      <c r="H45" s="35">
        <f t="shared" si="24"/>
        <v>1</v>
      </c>
      <c r="I45" s="35">
        <f t="shared" si="25"/>
        <v>1</v>
      </c>
      <c r="J45" s="48">
        <v>342</v>
      </c>
      <c r="K45" s="49" t="s">
        <v>313</v>
      </c>
      <c r="L45" s="65">
        <v>736</v>
      </c>
      <c r="M45" s="38">
        <f t="shared" si="0"/>
        <v>8.6996607605111052E-3</v>
      </c>
      <c r="N45" s="39">
        <f t="shared" si="26"/>
        <v>112</v>
      </c>
      <c r="O45" s="40">
        <f t="shared" si="27"/>
        <v>1.1527777802953851</v>
      </c>
      <c r="P45" s="98">
        <v>178</v>
      </c>
      <c r="Q45" s="38">
        <f t="shared" si="28"/>
        <v>6.2585034013605448E-2</v>
      </c>
      <c r="R45" s="39">
        <f t="shared" si="64"/>
        <v>381</v>
      </c>
      <c r="S45" s="41">
        <f t="shared" si="29"/>
        <v>0.46867031270448684</v>
      </c>
      <c r="T45" s="183">
        <v>599</v>
      </c>
      <c r="U45" s="42">
        <f t="shared" si="30"/>
        <v>7.080294559165967E-3</v>
      </c>
      <c r="V45" s="43">
        <f t="shared" si="31"/>
        <v>25</v>
      </c>
      <c r="W45" s="44">
        <f t="shared" si="32"/>
        <v>2.6357634182879472</v>
      </c>
      <c r="X45" s="178">
        <v>48</v>
      </c>
      <c r="Y45" s="42">
        <f t="shared" si="33"/>
        <v>5.0935374149659866E-2</v>
      </c>
      <c r="Z45" s="43">
        <f t="shared" si="65"/>
        <v>133</v>
      </c>
      <c r="AA45" s="45">
        <f t="shared" si="34"/>
        <v>1.0715890664959973</v>
      </c>
      <c r="AB45" s="65">
        <v>913</v>
      </c>
      <c r="AC45" s="38">
        <f t="shared" si="35"/>
        <v>1.0791834611884021E-2</v>
      </c>
      <c r="AD45" s="39">
        <f t="shared" si="36"/>
        <v>193</v>
      </c>
      <c r="AE45" s="40">
        <f t="shared" si="37"/>
        <v>0.83209036486865373</v>
      </c>
      <c r="AF45" s="98">
        <v>37</v>
      </c>
      <c r="AG45" s="38">
        <f t="shared" si="38"/>
        <v>7.7636054421768713E-2</v>
      </c>
      <c r="AH45" s="39">
        <f t="shared" si="66"/>
        <v>443</v>
      </c>
      <c r="AI45" s="41">
        <f t="shared" si="39"/>
        <v>0.33829247767202447</v>
      </c>
      <c r="AJ45" s="183">
        <v>714</v>
      </c>
      <c r="AK45" s="42">
        <f t="shared" si="40"/>
        <v>8.4396165529958267E-3</v>
      </c>
      <c r="AL45" s="43">
        <f t="shared" si="41"/>
        <v>10</v>
      </c>
      <c r="AM45" s="44">
        <f t="shared" si="42"/>
        <v>4.4355866873727541</v>
      </c>
      <c r="AN45" s="178">
        <v>14</v>
      </c>
      <c r="AO45" s="42">
        <f t="shared" si="43"/>
        <v>6.0714285714285714E-2</v>
      </c>
      <c r="AP45" s="43">
        <f t="shared" si="67"/>
        <v>54</v>
      </c>
      <c r="AQ45" s="45">
        <f t="shared" si="44"/>
        <v>1.8033204970919665</v>
      </c>
      <c r="AR45" s="65">
        <v>7635</v>
      </c>
      <c r="AS45" s="38">
        <f t="shared" si="45"/>
        <v>9.0247160199052018E-2</v>
      </c>
      <c r="AT45" s="39">
        <f t="shared" si="46"/>
        <v>20</v>
      </c>
      <c r="AU45" s="40">
        <f t="shared" si="47"/>
        <v>3.896190719625324</v>
      </c>
      <c r="AV45" s="98">
        <v>234</v>
      </c>
      <c r="AW45" s="38">
        <f t="shared" si="48"/>
        <v>0.64923469387755106</v>
      </c>
      <c r="AX45" s="39">
        <f t="shared" si="68"/>
        <v>89</v>
      </c>
      <c r="AY45" s="41">
        <f t="shared" si="49"/>
        <v>1.5840250863052052</v>
      </c>
      <c r="AZ45" s="183">
        <v>503</v>
      </c>
      <c r="BA45" s="42">
        <f t="shared" si="50"/>
        <v>5.9455561990993016E-3</v>
      </c>
      <c r="BB45" s="43">
        <f t="shared" si="51"/>
        <v>34</v>
      </c>
      <c r="BC45" s="44">
        <f t="shared" si="52"/>
        <v>2.2188025458975784</v>
      </c>
      <c r="BD45" s="178">
        <v>17</v>
      </c>
      <c r="BE45" s="42">
        <f t="shared" si="53"/>
        <v>4.2772108843537417E-2</v>
      </c>
      <c r="BF45" s="43">
        <f t="shared" si="69"/>
        <v>134</v>
      </c>
      <c r="BG45" s="45">
        <f t="shared" si="54"/>
        <v>0.90207054715165602</v>
      </c>
      <c r="BH45" s="159">
        <v>660</v>
      </c>
      <c r="BI45" s="83">
        <f t="shared" si="55"/>
        <v>7.8013262254583281E-3</v>
      </c>
      <c r="BJ45" s="84">
        <f t="shared" si="56"/>
        <v>68</v>
      </c>
      <c r="BK45" s="85">
        <f t="shared" si="57"/>
        <v>1.4016139906367941</v>
      </c>
      <c r="BL45" s="156">
        <v>73</v>
      </c>
      <c r="BM45" s="83">
        <f t="shared" si="58"/>
        <v>5.6122448979591837E-2</v>
      </c>
      <c r="BN45" s="84">
        <f t="shared" si="70"/>
        <v>307</v>
      </c>
      <c r="BO45" s="86">
        <f t="shared" si="59"/>
        <v>0.56983651013329628</v>
      </c>
      <c r="BP45" s="168">
        <f t="shared" si="60"/>
        <v>11760</v>
      </c>
      <c r="BQ45" s="75">
        <f t="shared" si="61"/>
        <v>0.13900544910816656</v>
      </c>
      <c r="BR45" s="164">
        <f t="shared" si="16"/>
        <v>601</v>
      </c>
      <c r="BS45" s="76">
        <f t="shared" si="62"/>
        <v>36</v>
      </c>
      <c r="BT45" s="117">
        <f t="shared" si="63"/>
        <v>2.4596774087166304</v>
      </c>
      <c r="BU45" s="159">
        <v>84601</v>
      </c>
      <c r="BV45" s="153">
        <v>8460</v>
      </c>
    </row>
    <row r="46" spans="1:74">
      <c r="A46" s="34">
        <f t="shared" si="17"/>
        <v>7</v>
      </c>
      <c r="B46" s="35">
        <f t="shared" si="18"/>
        <v>7</v>
      </c>
      <c r="C46" s="35">
        <f t="shared" si="19"/>
        <v>0</v>
      </c>
      <c r="D46" s="35">
        <f t="shared" si="20"/>
        <v>0</v>
      </c>
      <c r="E46" s="35">
        <f t="shared" si="21"/>
        <v>0</v>
      </c>
      <c r="F46" s="35">
        <f t="shared" si="22"/>
        <v>0</v>
      </c>
      <c r="G46" s="35">
        <f t="shared" si="23"/>
        <v>1</v>
      </c>
      <c r="H46" s="35">
        <f t="shared" si="24"/>
        <v>1</v>
      </c>
      <c r="I46" s="35">
        <f t="shared" si="25"/>
        <v>0</v>
      </c>
      <c r="J46" s="48">
        <v>41</v>
      </c>
      <c r="K46" s="49" t="s">
        <v>11</v>
      </c>
      <c r="L46" s="65">
        <v>78</v>
      </c>
      <c r="M46" s="38">
        <f t="shared" si="0"/>
        <v>1.375612853162146E-3</v>
      </c>
      <c r="N46" s="39">
        <f t="shared" si="26"/>
        <v>387</v>
      </c>
      <c r="O46" s="40">
        <f t="shared" si="27"/>
        <v>0.18228020322494687</v>
      </c>
      <c r="P46" s="98">
        <v>3</v>
      </c>
      <c r="Q46" s="38">
        <f t="shared" si="28"/>
        <v>6.7189249720044789E-3</v>
      </c>
      <c r="R46" s="39">
        <f t="shared" si="64"/>
        <v>503</v>
      </c>
      <c r="S46" s="41">
        <f t="shared" si="29"/>
        <v>5.0314915015988768E-2</v>
      </c>
      <c r="T46" s="183">
        <v>0</v>
      </c>
      <c r="U46" s="42">
        <f t="shared" si="30"/>
        <v>0</v>
      </c>
      <c r="V46" s="43">
        <f t="shared" si="31"/>
        <v>396</v>
      </c>
      <c r="W46" s="44">
        <f t="shared" si="32"/>
        <v>0</v>
      </c>
      <c r="X46" s="178">
        <v>0</v>
      </c>
      <c r="Y46" s="42">
        <f t="shared" si="33"/>
        <v>0</v>
      </c>
      <c r="Z46" s="43">
        <f t="shared" si="65"/>
        <v>396</v>
      </c>
      <c r="AA46" s="45">
        <f t="shared" si="34"/>
        <v>0</v>
      </c>
      <c r="AB46" s="65">
        <v>0</v>
      </c>
      <c r="AC46" s="38">
        <f t="shared" si="35"/>
        <v>0</v>
      </c>
      <c r="AD46" s="39">
        <f t="shared" si="36"/>
        <v>538</v>
      </c>
      <c r="AE46" s="40">
        <f t="shared" si="37"/>
        <v>0</v>
      </c>
      <c r="AF46" s="98">
        <v>0</v>
      </c>
      <c r="AG46" s="38">
        <f t="shared" si="38"/>
        <v>0</v>
      </c>
      <c r="AH46" s="39">
        <f t="shared" si="66"/>
        <v>538</v>
      </c>
      <c r="AI46" s="41">
        <f t="shared" si="39"/>
        <v>0</v>
      </c>
      <c r="AJ46" s="183">
        <v>0</v>
      </c>
      <c r="AK46" s="42">
        <f t="shared" si="40"/>
        <v>0</v>
      </c>
      <c r="AL46" s="43">
        <f t="shared" si="41"/>
        <v>337</v>
      </c>
      <c r="AM46" s="44">
        <f t="shared" si="42"/>
        <v>0</v>
      </c>
      <c r="AN46" s="178">
        <v>0</v>
      </c>
      <c r="AO46" s="42">
        <f t="shared" si="43"/>
        <v>0</v>
      </c>
      <c r="AP46" s="43">
        <f t="shared" si="67"/>
        <v>337</v>
      </c>
      <c r="AQ46" s="45">
        <f t="shared" si="44"/>
        <v>0</v>
      </c>
      <c r="AR46" s="65">
        <v>10704</v>
      </c>
      <c r="AS46" s="38">
        <f t="shared" si="45"/>
        <v>0.18877641000317449</v>
      </c>
      <c r="AT46" s="39">
        <f t="shared" si="46"/>
        <v>10</v>
      </c>
      <c r="AU46" s="40">
        <f t="shared" si="47"/>
        <v>8.1499395118504747</v>
      </c>
      <c r="AV46" s="98">
        <v>9</v>
      </c>
      <c r="AW46" s="38">
        <f t="shared" si="48"/>
        <v>0.9220432423119993</v>
      </c>
      <c r="AX46" s="39">
        <f t="shared" si="68"/>
        <v>33</v>
      </c>
      <c r="AY46" s="41">
        <f t="shared" si="49"/>
        <v>2.2496327449128297</v>
      </c>
      <c r="AZ46" s="183">
        <v>821</v>
      </c>
      <c r="BA46" s="42">
        <f t="shared" si="50"/>
        <v>1.4479207082642588E-2</v>
      </c>
      <c r="BB46" s="43">
        <f t="shared" si="51"/>
        <v>9</v>
      </c>
      <c r="BC46" s="44">
        <f t="shared" si="52"/>
        <v>5.4034476273914454</v>
      </c>
      <c r="BD46" s="178">
        <v>7</v>
      </c>
      <c r="BE46" s="42">
        <f t="shared" si="53"/>
        <v>7.0720992333534322E-2</v>
      </c>
      <c r="BF46" s="43">
        <f t="shared" si="69"/>
        <v>70</v>
      </c>
      <c r="BG46" s="45">
        <f t="shared" si="54"/>
        <v>1.4915169247975584</v>
      </c>
      <c r="BH46" s="159">
        <v>6</v>
      </c>
      <c r="BI46" s="83">
        <f t="shared" si="55"/>
        <v>1.0581637332016507E-4</v>
      </c>
      <c r="BJ46" s="84">
        <f t="shared" si="56"/>
        <v>441</v>
      </c>
      <c r="BK46" s="85">
        <f t="shared" si="57"/>
        <v>1.90113456350527E-2</v>
      </c>
      <c r="BL46" s="156">
        <v>2</v>
      </c>
      <c r="BM46" s="83">
        <f t="shared" si="58"/>
        <v>5.1684038246188298E-4</v>
      </c>
      <c r="BN46" s="84">
        <f t="shared" si="70"/>
        <v>463</v>
      </c>
      <c r="BO46" s="86">
        <f t="shared" si="59"/>
        <v>5.2477132625686684E-3</v>
      </c>
      <c r="BP46" s="168">
        <f t="shared" si="60"/>
        <v>11609</v>
      </c>
      <c r="BQ46" s="75">
        <f t="shared" si="61"/>
        <v>0.20473704631229939</v>
      </c>
      <c r="BR46" s="164">
        <f t="shared" si="16"/>
        <v>21</v>
      </c>
      <c r="BS46" s="76">
        <f t="shared" si="62"/>
        <v>27</v>
      </c>
      <c r="BT46" s="117">
        <f t="shared" si="63"/>
        <v>3.622786666081478</v>
      </c>
      <c r="BU46" s="159">
        <v>56702</v>
      </c>
      <c r="BV46" s="153">
        <v>194</v>
      </c>
    </row>
    <row r="47" spans="1:74">
      <c r="A47" s="34">
        <f t="shared" si="17"/>
        <v>8</v>
      </c>
      <c r="B47" s="35">
        <f t="shared" si="18"/>
        <v>7</v>
      </c>
      <c r="C47" s="35">
        <f t="shared" si="19"/>
        <v>0</v>
      </c>
      <c r="D47" s="35">
        <f t="shared" si="20"/>
        <v>0</v>
      </c>
      <c r="E47" s="35">
        <f t="shared" si="21"/>
        <v>1</v>
      </c>
      <c r="F47" s="35">
        <f t="shared" si="22"/>
        <v>0</v>
      </c>
      <c r="G47" s="35">
        <f t="shared" si="23"/>
        <v>0</v>
      </c>
      <c r="H47" s="35">
        <f t="shared" si="24"/>
        <v>0</v>
      </c>
      <c r="I47" s="35">
        <f t="shared" si="25"/>
        <v>0</v>
      </c>
      <c r="J47" s="48">
        <v>286</v>
      </c>
      <c r="K47" s="49" t="s">
        <v>257</v>
      </c>
      <c r="L47" s="65">
        <v>0</v>
      </c>
      <c r="M47" s="38">
        <f t="shared" si="0"/>
        <v>0</v>
      </c>
      <c r="N47" s="39">
        <f t="shared" si="26"/>
        <v>517</v>
      </c>
      <c r="O47" s="40">
        <f t="shared" si="27"/>
        <v>0</v>
      </c>
      <c r="P47" s="98">
        <v>0</v>
      </c>
      <c r="Q47" s="38">
        <f t="shared" si="28"/>
        <v>0</v>
      </c>
      <c r="R47" s="39">
        <f t="shared" si="64"/>
        <v>517</v>
      </c>
      <c r="S47" s="41">
        <f t="shared" si="29"/>
        <v>0</v>
      </c>
      <c r="T47" s="183">
        <v>0</v>
      </c>
      <c r="U47" s="42">
        <f t="shared" si="30"/>
        <v>0</v>
      </c>
      <c r="V47" s="43">
        <f t="shared" si="31"/>
        <v>396</v>
      </c>
      <c r="W47" s="44">
        <f t="shared" si="32"/>
        <v>0</v>
      </c>
      <c r="X47" s="178">
        <v>1</v>
      </c>
      <c r="Y47" s="42">
        <f t="shared" si="33"/>
        <v>0</v>
      </c>
      <c r="Z47" s="43">
        <f t="shared" si="65"/>
        <v>396</v>
      </c>
      <c r="AA47" s="45">
        <f t="shared" si="34"/>
        <v>0</v>
      </c>
      <c r="AB47" s="65">
        <v>11468</v>
      </c>
      <c r="AC47" s="38">
        <f t="shared" si="35"/>
        <v>0.8075487641715372</v>
      </c>
      <c r="AD47" s="39">
        <f t="shared" si="36"/>
        <v>1</v>
      </c>
      <c r="AE47" s="40">
        <f t="shared" si="37"/>
        <v>62.264996638177372</v>
      </c>
      <c r="AF47" s="98">
        <v>16</v>
      </c>
      <c r="AG47" s="38">
        <f t="shared" si="38"/>
        <v>1</v>
      </c>
      <c r="AH47" s="39">
        <f t="shared" si="66"/>
        <v>1</v>
      </c>
      <c r="AI47" s="41">
        <f t="shared" si="39"/>
        <v>4.3574146083494059</v>
      </c>
      <c r="AJ47" s="183">
        <v>0</v>
      </c>
      <c r="AK47" s="42">
        <f t="shared" si="40"/>
        <v>0</v>
      </c>
      <c r="AL47" s="43">
        <f t="shared" si="41"/>
        <v>337</v>
      </c>
      <c r="AM47" s="44">
        <f t="shared" si="42"/>
        <v>0</v>
      </c>
      <c r="AN47" s="178">
        <v>0</v>
      </c>
      <c r="AO47" s="42">
        <f t="shared" si="43"/>
        <v>0</v>
      </c>
      <c r="AP47" s="43">
        <f t="shared" si="67"/>
        <v>337</v>
      </c>
      <c r="AQ47" s="45">
        <f t="shared" si="44"/>
        <v>0</v>
      </c>
      <c r="AR47" s="65">
        <v>0</v>
      </c>
      <c r="AS47" s="38">
        <f t="shared" si="45"/>
        <v>0</v>
      </c>
      <c r="AT47" s="39">
        <f t="shared" si="46"/>
        <v>565</v>
      </c>
      <c r="AU47" s="40">
        <f t="shared" si="47"/>
        <v>0</v>
      </c>
      <c r="AV47" s="98">
        <v>0</v>
      </c>
      <c r="AW47" s="38">
        <f t="shared" si="48"/>
        <v>0</v>
      </c>
      <c r="AX47" s="39">
        <f t="shared" si="68"/>
        <v>565</v>
      </c>
      <c r="AY47" s="41">
        <f t="shared" si="49"/>
        <v>0</v>
      </c>
      <c r="AZ47" s="183">
        <v>0</v>
      </c>
      <c r="BA47" s="42">
        <f t="shared" si="50"/>
        <v>0</v>
      </c>
      <c r="BB47" s="43">
        <f t="shared" si="51"/>
        <v>356</v>
      </c>
      <c r="BC47" s="44">
        <f t="shared" si="52"/>
        <v>0</v>
      </c>
      <c r="BD47" s="178">
        <v>0</v>
      </c>
      <c r="BE47" s="42">
        <f t="shared" si="53"/>
        <v>0</v>
      </c>
      <c r="BF47" s="43">
        <f t="shared" si="69"/>
        <v>356</v>
      </c>
      <c r="BG47" s="45">
        <f t="shared" si="54"/>
        <v>0</v>
      </c>
      <c r="BH47" s="159">
        <v>0</v>
      </c>
      <c r="BI47" s="83">
        <f t="shared" si="55"/>
        <v>0</v>
      </c>
      <c r="BJ47" s="84">
        <f t="shared" si="56"/>
        <v>467</v>
      </c>
      <c r="BK47" s="85">
        <f t="shared" si="57"/>
        <v>0</v>
      </c>
      <c r="BL47" s="156">
        <v>0</v>
      </c>
      <c r="BM47" s="83">
        <f t="shared" si="58"/>
        <v>0</v>
      </c>
      <c r="BN47" s="84">
        <f t="shared" si="70"/>
        <v>467</v>
      </c>
      <c r="BO47" s="86">
        <f t="shared" si="59"/>
        <v>0</v>
      </c>
      <c r="BP47" s="168">
        <f t="shared" si="60"/>
        <v>11468</v>
      </c>
      <c r="BQ47" s="75">
        <f t="shared" si="61"/>
        <v>0.8075487641715372</v>
      </c>
      <c r="BR47" s="164">
        <f t="shared" si="16"/>
        <v>17</v>
      </c>
      <c r="BS47" s="76">
        <f t="shared" si="62"/>
        <v>3</v>
      </c>
      <c r="BT47" s="117">
        <f t="shared" si="63"/>
        <v>14.289435877611709</v>
      </c>
      <c r="BU47" s="159">
        <v>14201</v>
      </c>
      <c r="BV47" s="153">
        <v>95</v>
      </c>
    </row>
    <row r="48" spans="1:74">
      <c r="A48" s="34">
        <f t="shared" si="17"/>
        <v>9</v>
      </c>
      <c r="B48" s="35">
        <f t="shared" si="18"/>
        <v>7</v>
      </c>
      <c r="C48" s="35">
        <f t="shared" si="19"/>
        <v>1</v>
      </c>
      <c r="D48" s="35">
        <f t="shared" si="20"/>
        <v>1</v>
      </c>
      <c r="E48" s="35">
        <f t="shared" si="21"/>
        <v>0</v>
      </c>
      <c r="F48" s="35">
        <f t="shared" si="22"/>
        <v>0</v>
      </c>
      <c r="G48" s="35">
        <f t="shared" si="23"/>
        <v>1</v>
      </c>
      <c r="H48" s="35">
        <f t="shared" si="24"/>
        <v>1</v>
      </c>
      <c r="I48" s="35">
        <f t="shared" si="25"/>
        <v>1</v>
      </c>
      <c r="J48" s="48">
        <v>188</v>
      </c>
      <c r="K48" s="49" t="s">
        <v>158</v>
      </c>
      <c r="L48" s="65">
        <v>1624</v>
      </c>
      <c r="M48" s="38">
        <f t="shared" si="0"/>
        <v>1.1465768608928333E-2</v>
      </c>
      <c r="N48" s="39">
        <f t="shared" si="26"/>
        <v>77</v>
      </c>
      <c r="O48" s="40">
        <f t="shared" si="27"/>
        <v>1.5193101949879229</v>
      </c>
      <c r="P48" s="98">
        <v>69</v>
      </c>
      <c r="Q48" s="38">
        <f t="shared" si="28"/>
        <v>0.14290742696233721</v>
      </c>
      <c r="R48" s="39">
        <f t="shared" si="64"/>
        <v>212</v>
      </c>
      <c r="S48" s="41">
        <f t="shared" si="29"/>
        <v>1.0701674855313188</v>
      </c>
      <c r="T48" s="183">
        <v>609</v>
      </c>
      <c r="U48" s="42">
        <f t="shared" si="30"/>
        <v>4.2996632283481247E-3</v>
      </c>
      <c r="V48" s="43">
        <f t="shared" si="31"/>
        <v>48</v>
      </c>
      <c r="W48" s="44">
        <f t="shared" si="32"/>
        <v>1.600624797956544</v>
      </c>
      <c r="X48" s="178">
        <v>39</v>
      </c>
      <c r="Y48" s="42">
        <f t="shared" si="33"/>
        <v>5.3590285110876455E-2</v>
      </c>
      <c r="Z48" s="43">
        <f t="shared" si="65"/>
        <v>123</v>
      </c>
      <c r="AA48" s="45">
        <f t="shared" si="34"/>
        <v>1.1274436391982785</v>
      </c>
      <c r="AB48" s="65">
        <v>1179</v>
      </c>
      <c r="AC48" s="38">
        <f t="shared" si="35"/>
        <v>8.3239785652256797E-3</v>
      </c>
      <c r="AD48" s="39">
        <f t="shared" si="36"/>
        <v>258</v>
      </c>
      <c r="AE48" s="40">
        <f t="shared" si="37"/>
        <v>0.64180953569008647</v>
      </c>
      <c r="AF48" s="98">
        <v>37</v>
      </c>
      <c r="AG48" s="38">
        <f t="shared" si="38"/>
        <v>0.10374868004223865</v>
      </c>
      <c r="AH48" s="39">
        <f t="shared" si="66"/>
        <v>419</v>
      </c>
      <c r="AI48" s="41">
        <f t="shared" si="39"/>
        <v>0.45207601401301917</v>
      </c>
      <c r="AJ48" s="183">
        <v>202</v>
      </c>
      <c r="AK48" s="42">
        <f t="shared" si="40"/>
        <v>1.4261608737706423E-3</v>
      </c>
      <c r="AL48" s="43">
        <f t="shared" si="41"/>
        <v>126</v>
      </c>
      <c r="AM48" s="44">
        <f t="shared" si="42"/>
        <v>0.74954355402597683</v>
      </c>
      <c r="AN48" s="178">
        <v>13</v>
      </c>
      <c r="AO48" s="42">
        <f t="shared" si="43"/>
        <v>1.7775431186202041E-2</v>
      </c>
      <c r="AP48" s="43">
        <f t="shared" si="67"/>
        <v>211</v>
      </c>
      <c r="AQ48" s="45">
        <f t="shared" si="44"/>
        <v>0.52796140192725027</v>
      </c>
      <c r="AR48" s="65">
        <v>5638</v>
      </c>
      <c r="AS48" s="38">
        <f t="shared" si="45"/>
        <v>3.9805420823360797E-2</v>
      </c>
      <c r="AT48" s="39">
        <f t="shared" si="46"/>
        <v>61</v>
      </c>
      <c r="AU48" s="40">
        <f t="shared" si="47"/>
        <v>1.7184974115605254</v>
      </c>
      <c r="AV48" s="98">
        <v>230</v>
      </c>
      <c r="AW48" s="38">
        <f t="shared" si="48"/>
        <v>0.49612812390003519</v>
      </c>
      <c r="AX48" s="39">
        <f t="shared" si="68"/>
        <v>185</v>
      </c>
      <c r="AY48" s="41">
        <f t="shared" si="49"/>
        <v>1.210470422622568</v>
      </c>
      <c r="AZ48" s="183">
        <v>405</v>
      </c>
      <c r="BA48" s="42">
        <f t="shared" si="50"/>
        <v>2.8593819498866839E-3</v>
      </c>
      <c r="BB48" s="43">
        <f t="shared" si="51"/>
        <v>91</v>
      </c>
      <c r="BC48" s="44">
        <f t="shared" si="52"/>
        <v>1.0670833371423309</v>
      </c>
      <c r="BD48" s="178">
        <v>15</v>
      </c>
      <c r="BE48" s="42">
        <f t="shared" si="53"/>
        <v>3.5638859556494193E-2</v>
      </c>
      <c r="BF48" s="43">
        <f t="shared" si="69"/>
        <v>168</v>
      </c>
      <c r="BG48" s="45">
        <f t="shared" si="54"/>
        <v>0.75162919035836151</v>
      </c>
      <c r="BH48" s="159">
        <v>1707</v>
      </c>
      <c r="BI48" s="83">
        <f t="shared" si="55"/>
        <v>1.2051765403596468E-2</v>
      </c>
      <c r="BJ48" s="84">
        <f t="shared" si="56"/>
        <v>37</v>
      </c>
      <c r="BK48" s="85">
        <f t="shared" si="57"/>
        <v>2.165262996749107</v>
      </c>
      <c r="BL48" s="156">
        <v>101</v>
      </c>
      <c r="BM48" s="83">
        <f t="shared" si="58"/>
        <v>0.15021119324181625</v>
      </c>
      <c r="BN48" s="84">
        <f t="shared" si="70"/>
        <v>104</v>
      </c>
      <c r="BO48" s="86">
        <f t="shared" si="59"/>
        <v>1.525161921765041</v>
      </c>
      <c r="BP48" s="168">
        <f t="shared" si="60"/>
        <v>11364</v>
      </c>
      <c r="BQ48" s="75">
        <f t="shared" si="61"/>
        <v>8.0232139453116733E-2</v>
      </c>
      <c r="BR48" s="164">
        <f t="shared" si="16"/>
        <v>504</v>
      </c>
      <c r="BS48" s="76">
        <f t="shared" si="62"/>
        <v>88</v>
      </c>
      <c r="BT48" s="117">
        <f t="shared" si="63"/>
        <v>1.4196938474855765</v>
      </c>
      <c r="BU48" s="159">
        <v>141639</v>
      </c>
      <c r="BV48" s="153">
        <v>6212</v>
      </c>
    </row>
    <row r="49" spans="1:74">
      <c r="A49" s="34">
        <f t="shared" si="17"/>
        <v>0</v>
      </c>
      <c r="B49" s="35">
        <f t="shared" si="18"/>
        <v>0</v>
      </c>
      <c r="C49" s="35">
        <f t="shared" si="19"/>
        <v>0</v>
      </c>
      <c r="D49" s="35">
        <f t="shared" si="20"/>
        <v>0</v>
      </c>
      <c r="E49" s="35">
        <f t="shared" si="21"/>
        <v>0</v>
      </c>
      <c r="F49" s="35">
        <f t="shared" si="22"/>
        <v>0</v>
      </c>
      <c r="G49" s="35">
        <f t="shared" si="23"/>
        <v>0</v>
      </c>
      <c r="H49" s="35">
        <f t="shared" si="24"/>
        <v>0</v>
      </c>
      <c r="I49" s="35">
        <f t="shared" si="25"/>
        <v>0</v>
      </c>
      <c r="J49" s="48">
        <v>412</v>
      </c>
      <c r="K49" s="49" t="s">
        <v>383</v>
      </c>
      <c r="L49" s="65">
        <v>1871</v>
      </c>
      <c r="M49" s="38">
        <f t="shared" si="0"/>
        <v>5.9295552358194573E-3</v>
      </c>
      <c r="N49" s="39">
        <f t="shared" si="26"/>
        <v>171</v>
      </c>
      <c r="O49" s="40">
        <f t="shared" si="27"/>
        <v>0.78571564007574579</v>
      </c>
      <c r="P49" s="98">
        <v>328</v>
      </c>
      <c r="Q49" s="38">
        <f t="shared" si="28"/>
        <v>0.16472970593414332</v>
      </c>
      <c r="R49" s="39">
        <f t="shared" si="64"/>
        <v>175</v>
      </c>
      <c r="S49" s="41">
        <f t="shared" si="29"/>
        <v>1.2335844185223204</v>
      </c>
      <c r="T49" s="183">
        <v>543</v>
      </c>
      <c r="U49" s="42">
        <f t="shared" si="30"/>
        <v>1.7208703864510773E-3</v>
      </c>
      <c r="V49" s="43">
        <f t="shared" si="31"/>
        <v>148</v>
      </c>
      <c r="W49" s="44">
        <f t="shared" si="32"/>
        <v>0.64062408340778043</v>
      </c>
      <c r="X49" s="178">
        <v>92</v>
      </c>
      <c r="Y49" s="42">
        <f t="shared" si="33"/>
        <v>4.7807712625462226E-2</v>
      </c>
      <c r="Z49" s="43">
        <f t="shared" si="65"/>
        <v>146</v>
      </c>
      <c r="AA49" s="45">
        <f t="shared" si="34"/>
        <v>1.0057886684625457</v>
      </c>
      <c r="AB49" s="65">
        <v>3251</v>
      </c>
      <c r="AC49" s="38">
        <f t="shared" si="35"/>
        <v>1.0303037985916117E-2</v>
      </c>
      <c r="AD49" s="39">
        <f t="shared" si="36"/>
        <v>207</v>
      </c>
      <c r="AE49" s="40">
        <f t="shared" si="37"/>
        <v>0.79440233707027408</v>
      </c>
      <c r="AF49" s="98">
        <v>362</v>
      </c>
      <c r="AG49" s="38">
        <f t="shared" si="38"/>
        <v>0.28622997006515233</v>
      </c>
      <c r="AH49" s="39">
        <f t="shared" si="66"/>
        <v>228</v>
      </c>
      <c r="AI49" s="41">
        <f t="shared" si="39"/>
        <v>1.247222652909308</v>
      </c>
      <c r="AJ49" s="183">
        <v>399</v>
      </c>
      <c r="AK49" s="42">
        <f t="shared" si="40"/>
        <v>1.2645069690496865E-3</v>
      </c>
      <c r="AL49" s="43">
        <f t="shared" si="41"/>
        <v>138</v>
      </c>
      <c r="AM49" s="44">
        <f t="shared" si="42"/>
        <v>0.66458354390708463</v>
      </c>
      <c r="AN49" s="178">
        <v>70</v>
      </c>
      <c r="AO49" s="42">
        <f t="shared" si="43"/>
        <v>3.5129424194400426E-2</v>
      </c>
      <c r="AP49" s="43">
        <f t="shared" si="67"/>
        <v>119</v>
      </c>
      <c r="AQ49" s="45">
        <f t="shared" si="44"/>
        <v>1.0434053527190708</v>
      </c>
      <c r="AR49" s="65">
        <v>4090</v>
      </c>
      <c r="AS49" s="38">
        <f t="shared" si="45"/>
        <v>1.2961988730358942E-2</v>
      </c>
      <c r="AT49" s="39">
        <f t="shared" si="46"/>
        <v>284</v>
      </c>
      <c r="AU49" s="40">
        <f t="shared" si="47"/>
        <v>0.55960076846432494</v>
      </c>
      <c r="AV49" s="98">
        <v>632</v>
      </c>
      <c r="AW49" s="38">
        <f t="shared" si="48"/>
        <v>0.36009860891001938</v>
      </c>
      <c r="AX49" s="39">
        <f t="shared" si="68"/>
        <v>330</v>
      </c>
      <c r="AY49" s="41">
        <f t="shared" si="49"/>
        <v>0.87858094374213946</v>
      </c>
      <c r="AZ49" s="183">
        <v>566</v>
      </c>
      <c r="BA49" s="42">
        <f t="shared" si="50"/>
        <v>1.7937617656193549E-3</v>
      </c>
      <c r="BB49" s="43">
        <f t="shared" si="51"/>
        <v>148</v>
      </c>
      <c r="BC49" s="44">
        <f t="shared" si="52"/>
        <v>0.66940804846700375</v>
      </c>
      <c r="BD49" s="178">
        <v>98</v>
      </c>
      <c r="BE49" s="42">
        <f t="shared" si="53"/>
        <v>4.9832717027645711E-2</v>
      </c>
      <c r="BF49" s="43">
        <f t="shared" si="69"/>
        <v>107</v>
      </c>
      <c r="BG49" s="45">
        <f t="shared" si="54"/>
        <v>1.0509798915835795</v>
      </c>
      <c r="BH49" s="159">
        <v>638</v>
      </c>
      <c r="BI49" s="83">
        <f t="shared" si="55"/>
        <v>2.0219434743200503E-3</v>
      </c>
      <c r="BJ49" s="84">
        <f t="shared" si="56"/>
        <v>271</v>
      </c>
      <c r="BK49" s="85">
        <f t="shared" si="57"/>
        <v>0.3632695493024653</v>
      </c>
      <c r="BL49" s="156">
        <v>166</v>
      </c>
      <c r="BM49" s="83">
        <f t="shared" si="58"/>
        <v>5.6171861243176614E-2</v>
      </c>
      <c r="BN49" s="84">
        <f t="shared" si="70"/>
        <v>306</v>
      </c>
      <c r="BO49" s="86">
        <f t="shared" si="59"/>
        <v>0.57033821510788096</v>
      </c>
      <c r="BP49" s="168">
        <f t="shared" si="60"/>
        <v>11358</v>
      </c>
      <c r="BQ49" s="75">
        <f t="shared" si="61"/>
        <v>3.5995664547534688E-2</v>
      </c>
      <c r="BR49" s="164">
        <f t="shared" si="16"/>
        <v>1748</v>
      </c>
      <c r="BS49" s="76">
        <f t="shared" si="62"/>
        <v>297</v>
      </c>
      <c r="BT49" s="117">
        <f t="shared" si="63"/>
        <v>0.63693706590176846</v>
      </c>
      <c r="BU49" s="159">
        <v>315538</v>
      </c>
      <c r="BV49" s="153">
        <v>52367</v>
      </c>
    </row>
    <row r="50" spans="1:74">
      <c r="A50" s="34">
        <f t="shared" si="17"/>
        <v>0</v>
      </c>
      <c r="B50" s="35">
        <f t="shared" si="18"/>
        <v>0</v>
      </c>
      <c r="C50" s="35">
        <f t="shared" si="19"/>
        <v>0</v>
      </c>
      <c r="D50" s="35">
        <f t="shared" si="20"/>
        <v>0</v>
      </c>
      <c r="E50" s="35">
        <f t="shared" si="21"/>
        <v>0</v>
      </c>
      <c r="F50" s="35">
        <f t="shared" si="22"/>
        <v>0</v>
      </c>
      <c r="G50" s="35">
        <f t="shared" si="23"/>
        <v>0</v>
      </c>
      <c r="H50" s="35">
        <f t="shared" si="24"/>
        <v>0</v>
      </c>
      <c r="I50" s="35">
        <f t="shared" si="25"/>
        <v>0</v>
      </c>
      <c r="J50" s="48">
        <v>619</v>
      </c>
      <c r="K50" s="49" t="s">
        <v>593</v>
      </c>
      <c r="L50" s="65">
        <v>926</v>
      </c>
      <c r="M50" s="38">
        <f t="shared" si="0"/>
        <v>2.7886022658146271E-3</v>
      </c>
      <c r="N50" s="39">
        <f t="shared" si="26"/>
        <v>305</v>
      </c>
      <c r="O50" s="40">
        <f t="shared" si="27"/>
        <v>0.3695131130519631</v>
      </c>
      <c r="P50" s="98">
        <v>42</v>
      </c>
      <c r="Q50" s="38">
        <f t="shared" si="28"/>
        <v>8.4435123552475608E-2</v>
      </c>
      <c r="R50" s="39">
        <f t="shared" si="64"/>
        <v>340</v>
      </c>
      <c r="S50" s="41">
        <f t="shared" si="29"/>
        <v>0.63229550614253982</v>
      </c>
      <c r="T50" s="183">
        <v>504</v>
      </c>
      <c r="U50" s="42">
        <f t="shared" si="30"/>
        <v>1.5177705636831233E-3</v>
      </c>
      <c r="V50" s="43">
        <f t="shared" si="31"/>
        <v>165</v>
      </c>
      <c r="W50" s="44">
        <f t="shared" si="32"/>
        <v>0.56501662405151343</v>
      </c>
      <c r="X50" s="178">
        <v>17</v>
      </c>
      <c r="Y50" s="42">
        <f t="shared" si="33"/>
        <v>4.5956049968086075E-2</v>
      </c>
      <c r="Z50" s="43">
        <f t="shared" si="65"/>
        <v>157</v>
      </c>
      <c r="AA50" s="45">
        <f t="shared" si="34"/>
        <v>0.96683300176511244</v>
      </c>
      <c r="AB50" s="65">
        <v>2376</v>
      </c>
      <c r="AC50" s="38">
        <f t="shared" si="35"/>
        <v>7.1552040859347238E-3</v>
      </c>
      <c r="AD50" s="39">
        <f t="shared" si="36"/>
        <v>285</v>
      </c>
      <c r="AE50" s="40">
        <f t="shared" si="37"/>
        <v>0.55169270033278484</v>
      </c>
      <c r="AF50" s="98">
        <v>98</v>
      </c>
      <c r="AG50" s="38">
        <f t="shared" si="38"/>
        <v>0.21664994984954863</v>
      </c>
      <c r="AH50" s="39">
        <f t="shared" si="66"/>
        <v>300</v>
      </c>
      <c r="AI50" s="41">
        <f t="shared" si="39"/>
        <v>0.9440336563725894</v>
      </c>
      <c r="AJ50" s="183">
        <v>51</v>
      </c>
      <c r="AK50" s="42">
        <f t="shared" si="40"/>
        <v>1.535839260869827E-4</v>
      </c>
      <c r="AL50" s="43">
        <f t="shared" si="41"/>
        <v>301</v>
      </c>
      <c r="AM50" s="44">
        <f t="shared" si="42"/>
        <v>8.071869304347036E-2</v>
      </c>
      <c r="AN50" s="178">
        <v>3</v>
      </c>
      <c r="AO50" s="42">
        <f t="shared" si="43"/>
        <v>4.6503145801039484E-3</v>
      </c>
      <c r="AP50" s="43">
        <f t="shared" si="67"/>
        <v>304</v>
      </c>
      <c r="AQ50" s="45">
        <f t="shared" si="44"/>
        <v>0.13812247812138706</v>
      </c>
      <c r="AR50" s="65">
        <v>5920</v>
      </c>
      <c r="AS50" s="38">
        <f t="shared" si="45"/>
        <v>1.7827781224214464E-2</v>
      </c>
      <c r="AT50" s="39">
        <f t="shared" si="46"/>
        <v>203</v>
      </c>
      <c r="AU50" s="40">
        <f t="shared" si="47"/>
        <v>0.76966893588774243</v>
      </c>
      <c r="AV50" s="98">
        <v>270</v>
      </c>
      <c r="AW50" s="38">
        <f t="shared" si="48"/>
        <v>0.53980122184736024</v>
      </c>
      <c r="AX50" s="39">
        <f t="shared" si="68"/>
        <v>150</v>
      </c>
      <c r="AY50" s="41">
        <f t="shared" si="49"/>
        <v>1.3170255457507767</v>
      </c>
      <c r="AZ50" s="183">
        <v>541</v>
      </c>
      <c r="BA50" s="42">
        <f t="shared" si="50"/>
        <v>1.6291941963344637E-3</v>
      </c>
      <c r="BB50" s="43">
        <f t="shared" si="51"/>
        <v>158</v>
      </c>
      <c r="BC50" s="44">
        <f t="shared" si="52"/>
        <v>0.60799361902189841</v>
      </c>
      <c r="BD50" s="178">
        <v>15</v>
      </c>
      <c r="BE50" s="42">
        <f t="shared" si="53"/>
        <v>4.9329807604632077E-2</v>
      </c>
      <c r="BF50" s="43">
        <f t="shared" si="69"/>
        <v>112</v>
      </c>
      <c r="BG50" s="45">
        <f t="shared" si="54"/>
        <v>1.0403734522320585</v>
      </c>
      <c r="BH50" s="159">
        <v>649</v>
      </c>
      <c r="BI50" s="83">
        <f t="shared" si="55"/>
        <v>1.9544307456951329E-3</v>
      </c>
      <c r="BJ50" s="84">
        <f t="shared" si="56"/>
        <v>279</v>
      </c>
      <c r="BK50" s="85">
        <f t="shared" si="57"/>
        <v>0.35113997258024715</v>
      </c>
      <c r="BL50" s="156">
        <v>36</v>
      </c>
      <c r="BM50" s="83">
        <f t="shared" si="58"/>
        <v>5.9177532597793382E-2</v>
      </c>
      <c r="BN50" s="84">
        <f t="shared" si="70"/>
        <v>298</v>
      </c>
      <c r="BO50" s="86">
        <f t="shared" si="59"/>
        <v>0.6008561505590807</v>
      </c>
      <c r="BP50" s="168">
        <f t="shared" si="60"/>
        <v>10967</v>
      </c>
      <c r="BQ50" s="75">
        <f t="shared" si="61"/>
        <v>3.3026567007763519E-2</v>
      </c>
      <c r="BR50" s="164">
        <f t="shared" si="16"/>
        <v>481</v>
      </c>
      <c r="BS50" s="76">
        <f t="shared" si="62"/>
        <v>319</v>
      </c>
      <c r="BT50" s="117">
        <f t="shared" si="63"/>
        <v>0.58439939784842143</v>
      </c>
      <c r="BU50" s="159">
        <v>332066</v>
      </c>
      <c r="BV50" s="153">
        <v>12321</v>
      </c>
    </row>
    <row r="51" spans="1:74">
      <c r="A51" s="34">
        <f t="shared" si="17"/>
        <v>11</v>
      </c>
      <c r="B51" s="35">
        <f t="shared" si="18"/>
        <v>7</v>
      </c>
      <c r="C51" s="35">
        <f t="shared" si="19"/>
        <v>1</v>
      </c>
      <c r="D51" s="35">
        <f t="shared" si="20"/>
        <v>1</v>
      </c>
      <c r="E51" s="35">
        <f t="shared" si="21"/>
        <v>1</v>
      </c>
      <c r="F51" s="35">
        <f t="shared" si="22"/>
        <v>1</v>
      </c>
      <c r="G51" s="35">
        <f t="shared" si="23"/>
        <v>1</v>
      </c>
      <c r="H51" s="35">
        <f t="shared" si="24"/>
        <v>1</v>
      </c>
      <c r="I51" s="35">
        <f t="shared" si="25"/>
        <v>1</v>
      </c>
      <c r="J51" s="48">
        <v>427</v>
      </c>
      <c r="K51" s="49" t="s">
        <v>398</v>
      </c>
      <c r="L51" s="65">
        <v>1507</v>
      </c>
      <c r="M51" s="38">
        <f t="shared" si="0"/>
        <v>1.090275064750908E-2</v>
      </c>
      <c r="N51" s="39">
        <f t="shared" si="26"/>
        <v>88</v>
      </c>
      <c r="O51" s="40">
        <f t="shared" si="27"/>
        <v>1.4447056082461764</v>
      </c>
      <c r="P51" s="98">
        <v>298</v>
      </c>
      <c r="Q51" s="38">
        <f t="shared" si="28"/>
        <v>0.13940795559666974</v>
      </c>
      <c r="R51" s="39">
        <f t="shared" si="64"/>
        <v>217</v>
      </c>
      <c r="S51" s="41">
        <f t="shared" si="29"/>
        <v>1.0439615664150772</v>
      </c>
      <c r="T51" s="183">
        <v>454</v>
      </c>
      <c r="U51" s="42">
        <f t="shared" si="30"/>
        <v>3.2845711970598025E-3</v>
      </c>
      <c r="V51" s="43">
        <f t="shared" si="31"/>
        <v>74</v>
      </c>
      <c r="W51" s="44">
        <f t="shared" si="32"/>
        <v>1.2227390447710813</v>
      </c>
      <c r="X51" s="178">
        <v>106</v>
      </c>
      <c r="Y51" s="42">
        <f t="shared" si="33"/>
        <v>4.1998149861239592E-2</v>
      </c>
      <c r="Z51" s="43">
        <f t="shared" si="65"/>
        <v>171</v>
      </c>
      <c r="AA51" s="45">
        <f t="shared" si="34"/>
        <v>0.88356587058986513</v>
      </c>
      <c r="AB51" s="65">
        <v>1967</v>
      </c>
      <c r="AC51" s="38">
        <f t="shared" si="35"/>
        <v>1.4230730274485973E-2</v>
      </c>
      <c r="AD51" s="39">
        <f t="shared" si="36"/>
        <v>148</v>
      </c>
      <c r="AE51" s="40">
        <f t="shared" si="37"/>
        <v>1.0972419400687241</v>
      </c>
      <c r="AF51" s="98">
        <v>339</v>
      </c>
      <c r="AG51" s="38">
        <f t="shared" si="38"/>
        <v>0.18196114708603145</v>
      </c>
      <c r="AH51" s="39">
        <f t="shared" si="66"/>
        <v>339</v>
      </c>
      <c r="AI51" s="41">
        <f t="shared" si="39"/>
        <v>0.79288016046468834</v>
      </c>
      <c r="AJ51" s="183">
        <v>344</v>
      </c>
      <c r="AK51" s="42">
        <f t="shared" si="40"/>
        <v>2.4887499819131543E-3</v>
      </c>
      <c r="AL51" s="43">
        <f t="shared" si="41"/>
        <v>68</v>
      </c>
      <c r="AM51" s="44">
        <f t="shared" si="42"/>
        <v>1.3080056681075884</v>
      </c>
      <c r="AN51" s="178">
        <v>102</v>
      </c>
      <c r="AO51" s="42">
        <f t="shared" si="43"/>
        <v>3.1822386679000926E-2</v>
      </c>
      <c r="AP51" s="43">
        <f t="shared" si="67"/>
        <v>132</v>
      </c>
      <c r="AQ51" s="45">
        <f t="shared" si="44"/>
        <v>0.94518055329976725</v>
      </c>
      <c r="AR51" s="65">
        <v>4903</v>
      </c>
      <c r="AS51" s="38">
        <f t="shared" si="45"/>
        <v>3.5471921980581959E-2</v>
      </c>
      <c r="AT51" s="39">
        <f t="shared" si="46"/>
        <v>71</v>
      </c>
      <c r="AU51" s="40">
        <f t="shared" si="47"/>
        <v>1.531409663452975</v>
      </c>
      <c r="AV51" s="98">
        <v>961</v>
      </c>
      <c r="AW51" s="38">
        <f t="shared" si="48"/>
        <v>0.45356151711378351</v>
      </c>
      <c r="AX51" s="39">
        <f t="shared" si="68"/>
        <v>225</v>
      </c>
      <c r="AY51" s="41">
        <f t="shared" si="49"/>
        <v>1.106614954601278</v>
      </c>
      <c r="AZ51" s="183">
        <v>432</v>
      </c>
      <c r="BA51" s="42">
        <f t="shared" si="50"/>
        <v>3.1254069540304725E-3</v>
      </c>
      <c r="BB51" s="43">
        <f t="shared" si="51"/>
        <v>79</v>
      </c>
      <c r="BC51" s="44">
        <f t="shared" si="52"/>
        <v>1.1663603327169536</v>
      </c>
      <c r="BD51" s="178">
        <v>81</v>
      </c>
      <c r="BE51" s="42">
        <f t="shared" si="53"/>
        <v>3.9962997224791859E-2</v>
      </c>
      <c r="BF51" s="43">
        <f t="shared" si="69"/>
        <v>146</v>
      </c>
      <c r="BG51" s="45">
        <f t="shared" si="54"/>
        <v>0.84282593837631037</v>
      </c>
      <c r="BH51" s="159">
        <v>1203</v>
      </c>
      <c r="BI51" s="83">
        <f t="shared" si="55"/>
        <v>8.7033901983765254E-3</v>
      </c>
      <c r="BJ51" s="84">
        <f t="shared" si="56"/>
        <v>54</v>
      </c>
      <c r="BK51" s="85">
        <f t="shared" si="57"/>
        <v>1.5636820093751433</v>
      </c>
      <c r="BL51" s="156">
        <v>193</v>
      </c>
      <c r="BM51" s="83">
        <f t="shared" si="58"/>
        <v>0.11128584643848288</v>
      </c>
      <c r="BN51" s="84">
        <f t="shared" si="70"/>
        <v>159</v>
      </c>
      <c r="BO51" s="86">
        <f t="shared" si="59"/>
        <v>1.1299353380818238</v>
      </c>
      <c r="BP51" s="168">
        <f t="shared" si="60"/>
        <v>10810</v>
      </c>
      <c r="BQ51" s="75">
        <f t="shared" si="61"/>
        <v>7.8207521233956967E-2</v>
      </c>
      <c r="BR51" s="164">
        <f t="shared" si="16"/>
        <v>2080</v>
      </c>
      <c r="BS51" s="76">
        <f t="shared" si="62"/>
        <v>92</v>
      </c>
      <c r="BT51" s="117">
        <f t="shared" si="63"/>
        <v>1.383868577851231</v>
      </c>
      <c r="BU51" s="159">
        <v>138222</v>
      </c>
      <c r="BV51" s="153">
        <v>34627</v>
      </c>
    </row>
    <row r="52" spans="1:74">
      <c r="A52" s="34">
        <f t="shared" si="17"/>
        <v>1</v>
      </c>
      <c r="B52" s="35">
        <f t="shared" si="18"/>
        <v>0</v>
      </c>
      <c r="C52" s="35">
        <f t="shared" si="19"/>
        <v>1</v>
      </c>
      <c r="D52" s="35">
        <f t="shared" si="20"/>
        <v>0</v>
      </c>
      <c r="E52" s="35">
        <f t="shared" si="21"/>
        <v>0</v>
      </c>
      <c r="F52" s="35">
        <f t="shared" si="22"/>
        <v>0</v>
      </c>
      <c r="G52" s="35">
        <f t="shared" si="23"/>
        <v>0</v>
      </c>
      <c r="H52" s="35">
        <f t="shared" si="24"/>
        <v>0</v>
      </c>
      <c r="I52" s="35">
        <f t="shared" si="25"/>
        <v>1</v>
      </c>
      <c r="J52" s="48">
        <v>558</v>
      </c>
      <c r="K52" s="49" t="s">
        <v>530</v>
      </c>
      <c r="L52" s="65">
        <v>2108</v>
      </c>
      <c r="M52" s="38">
        <f t="shared" si="0"/>
        <v>7.5826792613002784E-3</v>
      </c>
      <c r="N52" s="39">
        <f t="shared" si="26"/>
        <v>134</v>
      </c>
      <c r="O52" s="40">
        <f t="shared" si="27"/>
        <v>1.0047683936379197</v>
      </c>
      <c r="P52" s="98">
        <v>386</v>
      </c>
      <c r="Q52" s="38">
        <f t="shared" si="28"/>
        <v>0.19609302325581396</v>
      </c>
      <c r="R52" s="39">
        <f t="shared" si="64"/>
        <v>124</v>
      </c>
      <c r="S52" s="41">
        <f t="shared" si="29"/>
        <v>1.4684497656179532</v>
      </c>
      <c r="T52" s="183">
        <v>530</v>
      </c>
      <c r="U52" s="42">
        <f t="shared" si="30"/>
        <v>1.9064611045963699E-3</v>
      </c>
      <c r="V52" s="43">
        <f t="shared" si="31"/>
        <v>142</v>
      </c>
      <c r="W52" s="44">
        <f t="shared" si="32"/>
        <v>0.70971347249652672</v>
      </c>
      <c r="X52" s="178">
        <v>96</v>
      </c>
      <c r="Y52" s="42">
        <f t="shared" si="33"/>
        <v>4.930232558139535E-2</v>
      </c>
      <c r="Z52" s="43">
        <f t="shared" si="65"/>
        <v>139</v>
      </c>
      <c r="AA52" s="45">
        <f t="shared" si="34"/>
        <v>1.0372326487799435</v>
      </c>
      <c r="AB52" s="65">
        <v>1631</v>
      </c>
      <c r="AC52" s="38">
        <f t="shared" si="35"/>
        <v>5.8668642671635459E-3</v>
      </c>
      <c r="AD52" s="39">
        <f t="shared" si="36"/>
        <v>323</v>
      </c>
      <c r="AE52" s="40">
        <f t="shared" si="37"/>
        <v>0.45235693505932367</v>
      </c>
      <c r="AF52" s="98">
        <v>381</v>
      </c>
      <c r="AG52" s="38">
        <f t="shared" si="38"/>
        <v>0.15172093023255814</v>
      </c>
      <c r="AH52" s="39">
        <f t="shared" si="66"/>
        <v>374</v>
      </c>
      <c r="AI52" s="41">
        <f t="shared" si="39"/>
        <v>0.66111099778770988</v>
      </c>
      <c r="AJ52" s="183">
        <v>319</v>
      </c>
      <c r="AK52" s="42">
        <f t="shared" si="40"/>
        <v>1.1474737591815887E-3</v>
      </c>
      <c r="AL52" s="43">
        <f t="shared" si="41"/>
        <v>150</v>
      </c>
      <c r="AM52" s="44">
        <f t="shared" si="42"/>
        <v>0.60307471297718107</v>
      </c>
      <c r="AN52" s="178">
        <v>66</v>
      </c>
      <c r="AO52" s="42">
        <f t="shared" si="43"/>
        <v>2.9674418604651163E-2</v>
      </c>
      <c r="AP52" s="43">
        <f t="shared" si="67"/>
        <v>146</v>
      </c>
      <c r="AQ52" s="45">
        <f t="shared" si="44"/>
        <v>0.88138214391384107</v>
      </c>
      <c r="AR52" s="65">
        <v>4048</v>
      </c>
      <c r="AS52" s="38">
        <f t="shared" si="45"/>
        <v>1.4561046323407746E-2</v>
      </c>
      <c r="AT52" s="39">
        <f t="shared" si="46"/>
        <v>250</v>
      </c>
      <c r="AU52" s="40">
        <f t="shared" si="47"/>
        <v>0.62863599727863395</v>
      </c>
      <c r="AV52" s="98">
        <v>769</v>
      </c>
      <c r="AW52" s="38">
        <f t="shared" si="48"/>
        <v>0.37655813953488371</v>
      </c>
      <c r="AX52" s="39">
        <f t="shared" si="68"/>
        <v>313</v>
      </c>
      <c r="AY52" s="41">
        <f t="shared" si="49"/>
        <v>0.9187394714124294</v>
      </c>
      <c r="AZ52" s="183">
        <v>400</v>
      </c>
      <c r="BA52" s="42">
        <f t="shared" si="50"/>
        <v>1.4388385695066942E-3</v>
      </c>
      <c r="BB52" s="43">
        <f t="shared" si="51"/>
        <v>179</v>
      </c>
      <c r="BC52" s="44">
        <f t="shared" si="52"/>
        <v>0.53695542927349971</v>
      </c>
      <c r="BD52" s="178">
        <v>85</v>
      </c>
      <c r="BE52" s="42">
        <f t="shared" si="53"/>
        <v>3.7209302325581395E-2</v>
      </c>
      <c r="BF52" s="43">
        <f t="shared" si="69"/>
        <v>158</v>
      </c>
      <c r="BG52" s="45">
        <f t="shared" si="54"/>
        <v>0.7847500769894844</v>
      </c>
      <c r="BH52" s="159">
        <v>1714</v>
      </c>
      <c r="BI52" s="83">
        <f t="shared" si="55"/>
        <v>6.1654232703361846E-3</v>
      </c>
      <c r="BJ52" s="84">
        <f t="shared" si="56"/>
        <v>85</v>
      </c>
      <c r="BK52" s="85">
        <f t="shared" si="57"/>
        <v>1.1077018527568576</v>
      </c>
      <c r="BL52" s="156">
        <v>417</v>
      </c>
      <c r="BM52" s="83">
        <f t="shared" si="58"/>
        <v>0.15944186046511627</v>
      </c>
      <c r="BN52" s="84">
        <f t="shared" si="70"/>
        <v>98</v>
      </c>
      <c r="BO52" s="86">
        <f t="shared" si="59"/>
        <v>1.6188850449067236</v>
      </c>
      <c r="BP52" s="168">
        <f t="shared" si="60"/>
        <v>10750</v>
      </c>
      <c r="BQ52" s="75">
        <f t="shared" si="61"/>
        <v>3.8668786555492406E-2</v>
      </c>
      <c r="BR52" s="164">
        <f t="shared" si="16"/>
        <v>2200</v>
      </c>
      <c r="BS52" s="76">
        <f t="shared" si="62"/>
        <v>275</v>
      </c>
      <c r="BT52" s="117">
        <f t="shared" si="63"/>
        <v>0.68423749804957945</v>
      </c>
      <c r="BU52" s="159">
        <v>278002</v>
      </c>
      <c r="BV52" s="153">
        <v>47385</v>
      </c>
    </row>
    <row r="53" spans="1:74">
      <c r="A53" s="34">
        <f t="shared" si="17"/>
        <v>0</v>
      </c>
      <c r="B53" s="35">
        <f t="shared" si="18"/>
        <v>0</v>
      </c>
      <c r="C53" s="35">
        <f t="shared" si="19"/>
        <v>0</v>
      </c>
      <c r="D53" s="35">
        <f t="shared" si="20"/>
        <v>0</v>
      </c>
      <c r="E53" s="35">
        <f t="shared" si="21"/>
        <v>0</v>
      </c>
      <c r="F53" s="35">
        <f t="shared" si="22"/>
        <v>0</v>
      </c>
      <c r="G53" s="35">
        <f t="shared" si="23"/>
        <v>1</v>
      </c>
      <c r="H53" s="35">
        <f t="shared" si="24"/>
        <v>0</v>
      </c>
      <c r="I53" s="35">
        <f t="shared" si="25"/>
        <v>0</v>
      </c>
      <c r="J53" s="48">
        <v>635</v>
      </c>
      <c r="K53" s="49" t="s">
        <v>609</v>
      </c>
      <c r="L53" s="65">
        <v>1586</v>
      </c>
      <c r="M53" s="38">
        <f t="shared" si="0"/>
        <v>7.0173886111234013E-3</v>
      </c>
      <c r="N53" s="39">
        <f t="shared" si="26"/>
        <v>149</v>
      </c>
      <c r="O53" s="40">
        <f t="shared" si="27"/>
        <v>0.92986265663601486</v>
      </c>
      <c r="P53" s="98">
        <v>235</v>
      </c>
      <c r="Q53" s="38">
        <f t="shared" si="28"/>
        <v>0.14897614127371783</v>
      </c>
      <c r="R53" s="39">
        <f t="shared" si="64"/>
        <v>196</v>
      </c>
      <c r="S53" s="41">
        <f t="shared" si="29"/>
        <v>1.1156132742706943</v>
      </c>
      <c r="T53" s="183">
        <v>326</v>
      </c>
      <c r="U53" s="42">
        <f t="shared" si="30"/>
        <v>1.4424140524755542E-3</v>
      </c>
      <c r="V53" s="43">
        <f t="shared" si="31"/>
        <v>173</v>
      </c>
      <c r="W53" s="44">
        <f t="shared" si="32"/>
        <v>0.5369638454685115</v>
      </c>
      <c r="X53" s="178">
        <v>47</v>
      </c>
      <c r="Y53" s="42">
        <f t="shared" si="33"/>
        <v>3.0621829795228254E-2</v>
      </c>
      <c r="Z53" s="43">
        <f t="shared" si="65"/>
        <v>216</v>
      </c>
      <c r="AA53" s="45">
        <f t="shared" si="34"/>
        <v>0.64422846700316394</v>
      </c>
      <c r="AB53" s="65">
        <v>1550</v>
      </c>
      <c r="AC53" s="38">
        <f t="shared" si="35"/>
        <v>6.8581036237334633E-3</v>
      </c>
      <c r="AD53" s="39">
        <f t="shared" si="36"/>
        <v>299</v>
      </c>
      <c r="AE53" s="40">
        <f t="shared" si="37"/>
        <v>0.52878515579689478</v>
      </c>
      <c r="AF53" s="98">
        <v>115</v>
      </c>
      <c r="AG53" s="38">
        <f t="shared" si="38"/>
        <v>0.14559458951718957</v>
      </c>
      <c r="AH53" s="39">
        <f t="shared" si="66"/>
        <v>383</v>
      </c>
      <c r="AI53" s="41">
        <f t="shared" si="39"/>
        <v>0.63441599125883708</v>
      </c>
      <c r="AJ53" s="183">
        <v>180</v>
      </c>
      <c r="AK53" s="42">
        <f t="shared" si="40"/>
        <v>7.9642493694969253E-4</v>
      </c>
      <c r="AL53" s="43">
        <f t="shared" si="41"/>
        <v>198</v>
      </c>
      <c r="AM53" s="44">
        <f t="shared" si="42"/>
        <v>0.41857492288222065</v>
      </c>
      <c r="AN53" s="178">
        <v>33</v>
      </c>
      <c r="AO53" s="42">
        <f t="shared" si="43"/>
        <v>1.6907758782641367E-2</v>
      </c>
      <c r="AP53" s="43">
        <f t="shared" si="67"/>
        <v>217</v>
      </c>
      <c r="AQ53" s="45">
        <f t="shared" si="44"/>
        <v>0.50219001366674643</v>
      </c>
      <c r="AR53" s="65">
        <v>5502</v>
      </c>
      <c r="AS53" s="38">
        <f t="shared" si="45"/>
        <v>2.4344055572762268E-2</v>
      </c>
      <c r="AT53" s="39">
        <f t="shared" si="46"/>
        <v>117</v>
      </c>
      <c r="AU53" s="40">
        <f t="shared" si="47"/>
        <v>1.050992443323838</v>
      </c>
      <c r="AV53" s="98">
        <v>446</v>
      </c>
      <c r="AW53" s="38">
        <f t="shared" si="48"/>
        <v>0.51681382678940446</v>
      </c>
      <c r="AX53" s="39">
        <f t="shared" si="68"/>
        <v>165</v>
      </c>
      <c r="AY53" s="41">
        <f t="shared" si="49"/>
        <v>1.260940110415927</v>
      </c>
      <c r="AZ53" s="183">
        <v>264</v>
      </c>
      <c r="BA53" s="42">
        <f t="shared" si="50"/>
        <v>1.1680899075262156E-3</v>
      </c>
      <c r="BB53" s="43">
        <f t="shared" si="51"/>
        <v>196</v>
      </c>
      <c r="BC53" s="44">
        <f t="shared" si="52"/>
        <v>0.43591562738050688</v>
      </c>
      <c r="BD53" s="178">
        <v>43</v>
      </c>
      <c r="BE53" s="42">
        <f t="shared" si="53"/>
        <v>2.4798046214540674E-2</v>
      </c>
      <c r="BF53" s="43">
        <f t="shared" si="69"/>
        <v>224</v>
      </c>
      <c r="BG53" s="45">
        <f t="shared" si="54"/>
        <v>0.52299472066883268</v>
      </c>
      <c r="BH53" s="159">
        <v>1238</v>
      </c>
      <c r="BI53" s="83">
        <f t="shared" si="55"/>
        <v>5.4776337330206624E-3</v>
      </c>
      <c r="BJ53" s="84">
        <f t="shared" si="56"/>
        <v>101</v>
      </c>
      <c r="BK53" s="85">
        <f t="shared" si="57"/>
        <v>0.9841311405144777</v>
      </c>
      <c r="BL53" s="156">
        <v>152</v>
      </c>
      <c r="BM53" s="83">
        <f t="shared" si="58"/>
        <v>0.11628780762727785</v>
      </c>
      <c r="BN53" s="84">
        <f t="shared" si="70"/>
        <v>147</v>
      </c>
      <c r="BO53" s="86">
        <f t="shared" si="59"/>
        <v>1.1807225036362277</v>
      </c>
      <c r="BP53" s="168">
        <f t="shared" si="60"/>
        <v>10646</v>
      </c>
      <c r="BQ53" s="75">
        <f t="shared" si="61"/>
        <v>4.7104110437591259E-2</v>
      </c>
      <c r="BR53" s="164">
        <f t="shared" si="16"/>
        <v>1071</v>
      </c>
      <c r="BS53" s="76">
        <f t="shared" si="62"/>
        <v>212</v>
      </c>
      <c r="BT53" s="117">
        <f t="shared" si="63"/>
        <v>0.83349909693741375</v>
      </c>
      <c r="BU53" s="159">
        <v>226010</v>
      </c>
      <c r="BV53" s="153">
        <v>21094</v>
      </c>
    </row>
    <row r="54" spans="1:74">
      <c r="A54" s="34">
        <f t="shared" si="17"/>
        <v>11</v>
      </c>
      <c r="B54" s="35">
        <f t="shared" si="18"/>
        <v>7</v>
      </c>
      <c r="C54" s="35">
        <f t="shared" si="19"/>
        <v>1</v>
      </c>
      <c r="D54" s="35">
        <f t="shared" si="20"/>
        <v>1</v>
      </c>
      <c r="E54" s="35">
        <f t="shared" si="21"/>
        <v>1</v>
      </c>
      <c r="F54" s="35">
        <f t="shared" si="22"/>
        <v>1</v>
      </c>
      <c r="G54" s="35">
        <f t="shared" si="23"/>
        <v>1</v>
      </c>
      <c r="H54" s="35">
        <f t="shared" si="24"/>
        <v>1</v>
      </c>
      <c r="I54" s="35">
        <f t="shared" si="25"/>
        <v>1</v>
      </c>
      <c r="J54" s="48">
        <v>354</v>
      </c>
      <c r="K54" s="49" t="s">
        <v>325</v>
      </c>
      <c r="L54" s="65">
        <v>2346</v>
      </c>
      <c r="M54" s="38">
        <f t="shared" si="0"/>
        <v>2.7849333444129203E-2</v>
      </c>
      <c r="N54" s="39">
        <f t="shared" si="26"/>
        <v>24</v>
      </c>
      <c r="O54" s="40">
        <f t="shared" si="27"/>
        <v>3.6902695029390062</v>
      </c>
      <c r="P54" s="98">
        <v>418</v>
      </c>
      <c r="Q54" s="38">
        <f t="shared" si="28"/>
        <v>0.22436878347360367</v>
      </c>
      <c r="R54" s="39">
        <f t="shared" si="64"/>
        <v>106</v>
      </c>
      <c r="S54" s="41">
        <f t="shared" si="29"/>
        <v>1.6801938285891056</v>
      </c>
      <c r="T54" s="183">
        <v>414</v>
      </c>
      <c r="U54" s="42">
        <f t="shared" si="30"/>
        <v>4.9145882548463299E-3</v>
      </c>
      <c r="V54" s="43">
        <f t="shared" si="31"/>
        <v>41</v>
      </c>
      <c r="W54" s="44">
        <f t="shared" si="32"/>
        <v>1.82954138840199</v>
      </c>
      <c r="X54" s="178">
        <v>56</v>
      </c>
      <c r="Y54" s="42">
        <f t="shared" si="33"/>
        <v>3.9594491201224179E-2</v>
      </c>
      <c r="Z54" s="43">
        <f t="shared" si="65"/>
        <v>184</v>
      </c>
      <c r="AA54" s="45">
        <f t="shared" si="34"/>
        <v>0.83299719640887571</v>
      </c>
      <c r="AB54" s="65">
        <v>1300</v>
      </c>
      <c r="AC54" s="38">
        <f t="shared" si="35"/>
        <v>1.5432281959662389E-2</v>
      </c>
      <c r="AD54" s="39">
        <f t="shared" si="36"/>
        <v>137</v>
      </c>
      <c r="AE54" s="40">
        <f t="shared" si="37"/>
        <v>1.1898860192344671</v>
      </c>
      <c r="AF54" s="98">
        <v>116</v>
      </c>
      <c r="AG54" s="38">
        <f t="shared" si="38"/>
        <v>0.12433052792654935</v>
      </c>
      <c r="AH54" s="39">
        <f t="shared" si="66"/>
        <v>398</v>
      </c>
      <c r="AI54" s="41">
        <f t="shared" si="39"/>
        <v>0.54175965865093989</v>
      </c>
      <c r="AJ54" s="183">
        <v>290</v>
      </c>
      <c r="AK54" s="42">
        <f t="shared" si="40"/>
        <v>3.4425859756169945E-3</v>
      </c>
      <c r="AL54" s="43">
        <f t="shared" si="41"/>
        <v>41</v>
      </c>
      <c r="AM54" s="44">
        <f t="shared" si="42"/>
        <v>1.8093106988566328</v>
      </c>
      <c r="AN54" s="178">
        <v>46</v>
      </c>
      <c r="AO54" s="42">
        <f t="shared" si="43"/>
        <v>2.7735271614384084E-2</v>
      </c>
      <c r="AP54" s="43">
        <f t="shared" si="67"/>
        <v>153</v>
      </c>
      <c r="AQ54" s="45">
        <f t="shared" si="44"/>
        <v>0.82378608602922987</v>
      </c>
      <c r="AR54" s="65">
        <v>4663</v>
      </c>
      <c r="AS54" s="38">
        <f t="shared" si="45"/>
        <v>5.5354408290696711E-2</v>
      </c>
      <c r="AT54" s="39">
        <f t="shared" si="46"/>
        <v>38</v>
      </c>
      <c r="AU54" s="40">
        <f t="shared" si="47"/>
        <v>2.3897852452849713</v>
      </c>
      <c r="AV54" s="98">
        <v>495</v>
      </c>
      <c r="AW54" s="38">
        <f t="shared" si="48"/>
        <v>0.44596403978576893</v>
      </c>
      <c r="AX54" s="39">
        <f t="shared" si="68"/>
        <v>232</v>
      </c>
      <c r="AY54" s="41">
        <f t="shared" si="49"/>
        <v>1.0880783686891271</v>
      </c>
      <c r="AZ54" s="183">
        <v>321</v>
      </c>
      <c r="BA54" s="42">
        <f t="shared" si="50"/>
        <v>3.8105865454243285E-3</v>
      </c>
      <c r="BB54" s="43">
        <f t="shared" si="51"/>
        <v>61</v>
      </c>
      <c r="BC54" s="44">
        <f t="shared" si="52"/>
        <v>1.4220602489017604</v>
      </c>
      <c r="BD54" s="178">
        <v>37</v>
      </c>
      <c r="BE54" s="42">
        <f t="shared" si="53"/>
        <v>3.0700076511094108E-2</v>
      </c>
      <c r="BF54" s="43">
        <f t="shared" si="69"/>
        <v>204</v>
      </c>
      <c r="BG54" s="45">
        <f t="shared" si="54"/>
        <v>0.64746947402722443</v>
      </c>
      <c r="BH54" s="159">
        <v>1122</v>
      </c>
      <c r="BI54" s="83">
        <f t="shared" si="55"/>
        <v>1.3319246429800924E-2</v>
      </c>
      <c r="BJ54" s="84">
        <f t="shared" si="56"/>
        <v>32</v>
      </c>
      <c r="BK54" s="85">
        <f t="shared" si="57"/>
        <v>2.3929831417415661</v>
      </c>
      <c r="BL54" s="156">
        <v>190</v>
      </c>
      <c r="BM54" s="83">
        <f t="shared" si="58"/>
        <v>0.10730680948737567</v>
      </c>
      <c r="BN54" s="84">
        <f t="shared" si="70"/>
        <v>171</v>
      </c>
      <c r="BO54" s="86">
        <f t="shared" si="59"/>
        <v>1.0895343831852391</v>
      </c>
      <c r="BP54" s="168">
        <f t="shared" si="60"/>
        <v>10456</v>
      </c>
      <c r="BQ54" s="75">
        <f t="shared" si="61"/>
        <v>0.12412303090017687</v>
      </c>
      <c r="BR54" s="164">
        <f t="shared" si="16"/>
        <v>1358</v>
      </c>
      <c r="BS54" s="76">
        <f t="shared" si="62"/>
        <v>44</v>
      </c>
      <c r="BT54" s="117">
        <f t="shared" si="63"/>
        <v>2.1963355894705336</v>
      </c>
      <c r="BU54" s="159">
        <v>84239</v>
      </c>
      <c r="BV54" s="153">
        <v>16601</v>
      </c>
    </row>
    <row r="55" spans="1:74">
      <c r="A55" s="34">
        <f t="shared" si="17"/>
        <v>0</v>
      </c>
      <c r="B55" s="35">
        <f t="shared" si="18"/>
        <v>0</v>
      </c>
      <c r="C55" s="35">
        <f t="shared" si="19"/>
        <v>0</v>
      </c>
      <c r="D55" s="35">
        <f t="shared" si="20"/>
        <v>0</v>
      </c>
      <c r="E55" s="35">
        <f t="shared" si="21"/>
        <v>0</v>
      </c>
      <c r="F55" s="35">
        <f t="shared" si="22"/>
        <v>0</v>
      </c>
      <c r="G55" s="35">
        <f t="shared" si="23"/>
        <v>0</v>
      </c>
      <c r="H55" s="35">
        <f t="shared" si="24"/>
        <v>0</v>
      </c>
      <c r="I55" s="35">
        <f t="shared" si="25"/>
        <v>0</v>
      </c>
      <c r="J55" s="48">
        <v>586</v>
      </c>
      <c r="K55" s="49" t="s">
        <v>559</v>
      </c>
      <c r="L55" s="65">
        <v>115</v>
      </c>
      <c r="M55" s="38">
        <f t="shared" si="0"/>
        <v>3.735051673627937E-4</v>
      </c>
      <c r="N55" s="39">
        <f t="shared" si="26"/>
        <v>472</v>
      </c>
      <c r="O55" s="40">
        <f t="shared" si="27"/>
        <v>4.9492557194384411E-2</v>
      </c>
      <c r="P55" s="98">
        <v>6</v>
      </c>
      <c r="Q55" s="38">
        <f t="shared" si="28"/>
        <v>1.1120781355768302E-2</v>
      </c>
      <c r="R55" s="39">
        <f t="shared" si="64"/>
        <v>489</v>
      </c>
      <c r="S55" s="41">
        <f t="shared" si="29"/>
        <v>8.3278377293733163E-2</v>
      </c>
      <c r="T55" s="183">
        <v>78</v>
      </c>
      <c r="U55" s="42">
        <f t="shared" si="30"/>
        <v>2.5333393960259051E-4</v>
      </c>
      <c r="V55" s="43">
        <f t="shared" si="31"/>
        <v>330</v>
      </c>
      <c r="W55" s="44">
        <f t="shared" si="32"/>
        <v>9.4307987476432376E-2</v>
      </c>
      <c r="X55" s="178">
        <v>9</v>
      </c>
      <c r="Y55" s="42">
        <f t="shared" si="33"/>
        <v>7.5427908326080647E-3</v>
      </c>
      <c r="Z55" s="43">
        <f t="shared" si="65"/>
        <v>351</v>
      </c>
      <c r="AA55" s="45">
        <f t="shared" si="34"/>
        <v>0.15868681288842593</v>
      </c>
      <c r="AB55" s="65">
        <v>3887</v>
      </c>
      <c r="AC55" s="38">
        <f t="shared" si="35"/>
        <v>1.2624474656862427E-2</v>
      </c>
      <c r="AD55" s="39">
        <f t="shared" si="36"/>
        <v>165</v>
      </c>
      <c r="AE55" s="40">
        <f t="shared" si="37"/>
        <v>0.97339369081285754</v>
      </c>
      <c r="AF55" s="98">
        <v>57</v>
      </c>
      <c r="AG55" s="38">
        <f t="shared" si="38"/>
        <v>0.37588240982496857</v>
      </c>
      <c r="AH55" s="39">
        <f t="shared" si="66"/>
        <v>165</v>
      </c>
      <c r="AI55" s="41">
        <f t="shared" si="39"/>
        <v>1.6378755035928962</v>
      </c>
      <c r="AJ55" s="183">
        <v>70</v>
      </c>
      <c r="AK55" s="42">
        <f t="shared" si="40"/>
        <v>2.2735097143822223E-4</v>
      </c>
      <c r="AL55" s="43">
        <f t="shared" si="41"/>
        <v>282</v>
      </c>
      <c r="AM55" s="44">
        <f t="shared" si="42"/>
        <v>0.11948824166835822</v>
      </c>
      <c r="AN55" s="178">
        <v>5</v>
      </c>
      <c r="AO55" s="42">
        <f t="shared" si="43"/>
        <v>6.769171260032879E-3</v>
      </c>
      <c r="AP55" s="43">
        <f t="shared" si="67"/>
        <v>287</v>
      </c>
      <c r="AQ55" s="45">
        <f t="shared" si="44"/>
        <v>0.20105622816659297</v>
      </c>
      <c r="AR55" s="65">
        <v>5384</v>
      </c>
      <c r="AS55" s="38">
        <f t="shared" si="45"/>
        <v>1.7486537574619838E-2</v>
      </c>
      <c r="AT55" s="39">
        <f t="shared" si="46"/>
        <v>209</v>
      </c>
      <c r="AU55" s="40">
        <f t="shared" si="47"/>
        <v>0.75493661259081923</v>
      </c>
      <c r="AV55" s="98">
        <v>50</v>
      </c>
      <c r="AW55" s="38">
        <f t="shared" si="48"/>
        <v>0.52064597234310028</v>
      </c>
      <c r="AX55" s="39">
        <f t="shared" si="68"/>
        <v>162</v>
      </c>
      <c r="AY55" s="41">
        <f t="shared" si="49"/>
        <v>1.2702899106479091</v>
      </c>
      <c r="AZ55" s="183">
        <v>806</v>
      </c>
      <c r="BA55" s="42">
        <f t="shared" si="50"/>
        <v>2.6177840425601019E-3</v>
      </c>
      <c r="BB55" s="43">
        <f t="shared" si="51"/>
        <v>105</v>
      </c>
      <c r="BC55" s="44">
        <f t="shared" si="52"/>
        <v>0.97692220941790453</v>
      </c>
      <c r="BD55" s="178">
        <v>11</v>
      </c>
      <c r="BE55" s="42">
        <f t="shared" si="53"/>
        <v>7.7942171936950008E-2</v>
      </c>
      <c r="BF55" s="43">
        <f t="shared" si="69"/>
        <v>61</v>
      </c>
      <c r="BG55" s="45">
        <f t="shared" si="54"/>
        <v>1.643812745884196</v>
      </c>
      <c r="BH55" s="159">
        <v>1</v>
      </c>
      <c r="BI55" s="83">
        <f t="shared" si="55"/>
        <v>3.2478710205460319E-6</v>
      </c>
      <c r="BJ55" s="84">
        <f t="shared" si="56"/>
        <v>466</v>
      </c>
      <c r="BK55" s="85">
        <f t="shared" si="57"/>
        <v>5.8352404842725004E-4</v>
      </c>
      <c r="BL55" s="156">
        <v>1</v>
      </c>
      <c r="BM55" s="83">
        <f t="shared" si="58"/>
        <v>9.6702446571898272E-5</v>
      </c>
      <c r="BN55" s="84">
        <f t="shared" si="70"/>
        <v>466</v>
      </c>
      <c r="BO55" s="86">
        <f t="shared" si="59"/>
        <v>9.8186350877026195E-4</v>
      </c>
      <c r="BP55" s="168">
        <f t="shared" si="60"/>
        <v>10341</v>
      </c>
      <c r="BQ55" s="75">
        <f t="shared" si="61"/>
        <v>3.3586234223466516E-2</v>
      </c>
      <c r="BR55" s="164">
        <f t="shared" si="16"/>
        <v>139</v>
      </c>
      <c r="BS55" s="76">
        <f t="shared" si="62"/>
        <v>314</v>
      </c>
      <c r="BT55" s="117">
        <f t="shared" si="63"/>
        <v>0.5943026125475287</v>
      </c>
      <c r="BU55" s="159">
        <v>307894</v>
      </c>
      <c r="BV55" s="153">
        <v>2899</v>
      </c>
    </row>
    <row r="56" spans="1:74">
      <c r="A56" s="34">
        <f t="shared" si="17"/>
        <v>8</v>
      </c>
      <c r="B56" s="35">
        <f t="shared" si="18"/>
        <v>7</v>
      </c>
      <c r="C56" s="35">
        <f t="shared" si="19"/>
        <v>0</v>
      </c>
      <c r="D56" s="35">
        <f t="shared" si="20"/>
        <v>0</v>
      </c>
      <c r="E56" s="35">
        <f t="shared" si="21"/>
        <v>1</v>
      </c>
      <c r="F56" s="35">
        <f t="shared" si="22"/>
        <v>0</v>
      </c>
      <c r="G56" s="35">
        <f t="shared" si="23"/>
        <v>1</v>
      </c>
      <c r="H56" s="35">
        <f t="shared" si="24"/>
        <v>0</v>
      </c>
      <c r="I56" s="35">
        <f t="shared" si="25"/>
        <v>1</v>
      </c>
      <c r="J56" s="48">
        <v>411</v>
      </c>
      <c r="K56" s="49" t="s">
        <v>382</v>
      </c>
      <c r="L56" s="65">
        <v>602</v>
      </c>
      <c r="M56" s="38">
        <f t="shared" si="0"/>
        <v>3.853613883252143E-3</v>
      </c>
      <c r="N56" s="39">
        <f t="shared" si="26"/>
        <v>240</v>
      </c>
      <c r="O56" s="40">
        <f t="shared" si="27"/>
        <v>0.51063605590408057</v>
      </c>
      <c r="P56" s="98">
        <v>65</v>
      </c>
      <c r="Q56" s="38">
        <f t="shared" si="28"/>
        <v>5.9106529209621991E-2</v>
      </c>
      <c r="R56" s="39">
        <f t="shared" si="64"/>
        <v>392</v>
      </c>
      <c r="S56" s="41">
        <f t="shared" si="29"/>
        <v>0.44262140245107739</v>
      </c>
      <c r="T56" s="183">
        <v>138</v>
      </c>
      <c r="U56" s="42">
        <f t="shared" si="30"/>
        <v>8.8338657124384672E-4</v>
      </c>
      <c r="V56" s="43">
        <f t="shared" si="31"/>
        <v>231</v>
      </c>
      <c r="W56" s="44">
        <f t="shared" si="32"/>
        <v>0.32885609337779126</v>
      </c>
      <c r="X56" s="178">
        <v>12</v>
      </c>
      <c r="Y56" s="42">
        <f t="shared" si="33"/>
        <v>1.3549337260677467E-2</v>
      </c>
      <c r="Z56" s="43">
        <f t="shared" si="65"/>
        <v>310</v>
      </c>
      <c r="AA56" s="45">
        <f t="shared" si="34"/>
        <v>0.28505379432666356</v>
      </c>
      <c r="AB56" s="65">
        <v>3422</v>
      </c>
      <c r="AC56" s="38">
        <f t="shared" si="35"/>
        <v>2.1905426426061185E-2</v>
      </c>
      <c r="AD56" s="39">
        <f t="shared" si="36"/>
        <v>97</v>
      </c>
      <c r="AE56" s="40">
        <f t="shared" si="37"/>
        <v>1.6889894001333856</v>
      </c>
      <c r="AF56" s="98">
        <v>128</v>
      </c>
      <c r="AG56" s="38">
        <f t="shared" si="38"/>
        <v>0.33598429062346591</v>
      </c>
      <c r="AH56" s="39">
        <f t="shared" si="66"/>
        <v>185</v>
      </c>
      <c r="AI56" s="41">
        <f t="shared" si="39"/>
        <v>1.4640228561386026</v>
      </c>
      <c r="AJ56" s="183">
        <v>62</v>
      </c>
      <c r="AK56" s="42">
        <f t="shared" si="40"/>
        <v>3.968838218631775E-4</v>
      </c>
      <c r="AL56" s="43">
        <f t="shared" si="41"/>
        <v>243</v>
      </c>
      <c r="AM56" s="44">
        <f t="shared" si="42"/>
        <v>0.2085891681968694</v>
      </c>
      <c r="AN56" s="178">
        <v>8</v>
      </c>
      <c r="AO56" s="42">
        <f t="shared" si="43"/>
        <v>6.0873834069710359E-3</v>
      </c>
      <c r="AP56" s="43">
        <f t="shared" si="67"/>
        <v>297</v>
      </c>
      <c r="AQ56" s="45">
        <f t="shared" si="44"/>
        <v>0.18080593623562066</v>
      </c>
      <c r="AR56" s="65">
        <v>4150</v>
      </c>
      <c r="AS56" s="38">
        <f t="shared" si="45"/>
        <v>2.6565610656970752E-2</v>
      </c>
      <c r="AT56" s="39">
        <f t="shared" si="46"/>
        <v>102</v>
      </c>
      <c r="AU56" s="40">
        <f t="shared" si="47"/>
        <v>1.1469024119382349</v>
      </c>
      <c r="AV56" s="98">
        <v>318</v>
      </c>
      <c r="AW56" s="38">
        <f t="shared" si="48"/>
        <v>0.40746195385370643</v>
      </c>
      <c r="AX56" s="39">
        <f t="shared" si="68"/>
        <v>277</v>
      </c>
      <c r="AY56" s="41">
        <f t="shared" si="49"/>
        <v>0.99413965813252769</v>
      </c>
      <c r="AZ56" s="183">
        <v>368</v>
      </c>
      <c r="BA56" s="42">
        <f t="shared" si="50"/>
        <v>2.3556975233169244E-3</v>
      </c>
      <c r="BB56" s="43">
        <f t="shared" si="51"/>
        <v>118</v>
      </c>
      <c r="BC56" s="44">
        <f t="shared" si="52"/>
        <v>0.87911500405832999</v>
      </c>
      <c r="BD56" s="178">
        <v>20</v>
      </c>
      <c r="BE56" s="42">
        <f t="shared" si="53"/>
        <v>3.6131566028473242E-2</v>
      </c>
      <c r="BF56" s="43">
        <f t="shared" si="69"/>
        <v>166</v>
      </c>
      <c r="BG56" s="45">
        <f t="shared" si="54"/>
        <v>0.7620204478572411</v>
      </c>
      <c r="BH56" s="159">
        <v>1443</v>
      </c>
      <c r="BI56" s="83">
        <f t="shared" si="55"/>
        <v>9.237150886267179E-3</v>
      </c>
      <c r="BJ56" s="84">
        <f t="shared" si="56"/>
        <v>50</v>
      </c>
      <c r="BK56" s="85">
        <f t="shared" si="57"/>
        <v>1.6595793512089039</v>
      </c>
      <c r="BL56" s="156">
        <v>91</v>
      </c>
      <c r="BM56" s="83">
        <f t="shared" si="58"/>
        <v>0.14167893961708394</v>
      </c>
      <c r="BN56" s="84">
        <f t="shared" si="70"/>
        <v>113</v>
      </c>
      <c r="BO56" s="86">
        <f t="shared" si="59"/>
        <v>1.4385301065558076</v>
      </c>
      <c r="BP56" s="168">
        <f t="shared" si="60"/>
        <v>10185</v>
      </c>
      <c r="BQ56" s="75">
        <f t="shared" si="61"/>
        <v>6.5197769768975206E-2</v>
      </c>
      <c r="BR56" s="164">
        <f t="shared" si="16"/>
        <v>642</v>
      </c>
      <c r="BS56" s="76">
        <f t="shared" si="62"/>
        <v>121</v>
      </c>
      <c r="BT56" s="117">
        <f t="shared" si="63"/>
        <v>1.1536632731186574</v>
      </c>
      <c r="BU56" s="159">
        <v>156217</v>
      </c>
      <c r="BV56" s="153">
        <v>14778</v>
      </c>
    </row>
    <row r="57" spans="1:74">
      <c r="A57" s="34">
        <f t="shared" si="17"/>
        <v>10</v>
      </c>
      <c r="B57" s="35">
        <f t="shared" si="18"/>
        <v>7</v>
      </c>
      <c r="C57" s="35">
        <f t="shared" si="19"/>
        <v>1</v>
      </c>
      <c r="D57" s="35">
        <f t="shared" si="20"/>
        <v>1</v>
      </c>
      <c r="E57" s="35">
        <f t="shared" si="21"/>
        <v>1</v>
      </c>
      <c r="F57" s="35">
        <f t="shared" si="22"/>
        <v>0</v>
      </c>
      <c r="G57" s="35">
        <f t="shared" si="23"/>
        <v>1</v>
      </c>
      <c r="H57" s="35">
        <f t="shared" si="24"/>
        <v>0</v>
      </c>
      <c r="I57" s="35">
        <f t="shared" si="25"/>
        <v>0</v>
      </c>
      <c r="J57" s="48">
        <v>661</v>
      </c>
      <c r="K57" s="49" t="s">
        <v>635</v>
      </c>
      <c r="L57" s="65">
        <v>1828</v>
      </c>
      <c r="M57" s="38">
        <f t="shared" si="0"/>
        <v>1.2143678046382472E-2</v>
      </c>
      <c r="N57" s="39">
        <f t="shared" si="26"/>
        <v>67</v>
      </c>
      <c r="O57" s="40">
        <f t="shared" si="27"/>
        <v>1.6091388628018348</v>
      </c>
      <c r="P57" s="98">
        <v>304</v>
      </c>
      <c r="Q57" s="38">
        <f t="shared" si="28"/>
        <v>0.17956777996070727</v>
      </c>
      <c r="R57" s="39">
        <f t="shared" si="64"/>
        <v>146</v>
      </c>
      <c r="S57" s="41">
        <f t="shared" si="29"/>
        <v>1.3446998777301922</v>
      </c>
      <c r="T57" s="183">
        <v>434</v>
      </c>
      <c r="U57" s="42">
        <f t="shared" si="30"/>
        <v>2.8831270635284426E-3</v>
      </c>
      <c r="V57" s="43">
        <f t="shared" si="31"/>
        <v>96</v>
      </c>
      <c r="W57" s="44">
        <f t="shared" si="32"/>
        <v>1.0732944485320088</v>
      </c>
      <c r="X57" s="178">
        <v>91</v>
      </c>
      <c r="Y57" s="42">
        <f t="shared" si="33"/>
        <v>4.2632612966601181E-2</v>
      </c>
      <c r="Z57" s="43">
        <f t="shared" si="65"/>
        <v>168</v>
      </c>
      <c r="AA57" s="45">
        <f t="shared" si="34"/>
        <v>0.89691383824791981</v>
      </c>
      <c r="AB57" s="65">
        <v>3297</v>
      </c>
      <c r="AC57" s="38">
        <f t="shared" si="35"/>
        <v>2.1902465272933814E-2</v>
      </c>
      <c r="AD57" s="39">
        <f t="shared" si="36"/>
        <v>98</v>
      </c>
      <c r="AE57" s="40">
        <f t="shared" si="37"/>
        <v>1.6887610842747018</v>
      </c>
      <c r="AF57" s="98">
        <v>281</v>
      </c>
      <c r="AG57" s="38">
        <f t="shared" si="38"/>
        <v>0.32387033398821219</v>
      </c>
      <c r="AH57" s="39">
        <f t="shared" si="66"/>
        <v>195</v>
      </c>
      <c r="AI57" s="41">
        <f t="shared" si="39"/>
        <v>1.4112373245312368</v>
      </c>
      <c r="AJ57" s="183">
        <v>156</v>
      </c>
      <c r="AK57" s="42">
        <f t="shared" si="40"/>
        <v>1.0363313868904079E-3</v>
      </c>
      <c r="AL57" s="43">
        <f t="shared" si="41"/>
        <v>161</v>
      </c>
      <c r="AM57" s="44">
        <f t="shared" si="42"/>
        <v>0.54466191378871631</v>
      </c>
      <c r="AN57" s="178">
        <v>28</v>
      </c>
      <c r="AO57" s="42">
        <f t="shared" si="43"/>
        <v>1.5324165029469547E-2</v>
      </c>
      <c r="AP57" s="43">
        <f t="shared" si="67"/>
        <v>230</v>
      </c>
      <c r="AQ57" s="45">
        <f t="shared" si="44"/>
        <v>0.45515450891585052</v>
      </c>
      <c r="AR57" s="65">
        <v>3568</v>
      </c>
      <c r="AS57" s="38">
        <f t="shared" si="45"/>
        <v>2.37027589001601E-2</v>
      </c>
      <c r="AT57" s="39">
        <f t="shared" si="46"/>
        <v>124</v>
      </c>
      <c r="AU57" s="40">
        <f t="shared" si="47"/>
        <v>1.0233060968636485</v>
      </c>
      <c r="AV57" s="98">
        <v>410</v>
      </c>
      <c r="AW57" s="38">
        <f t="shared" si="48"/>
        <v>0.35049115913555995</v>
      </c>
      <c r="AX57" s="39">
        <f t="shared" si="68"/>
        <v>341</v>
      </c>
      <c r="AY57" s="41">
        <f t="shared" si="49"/>
        <v>0.85514035807770283</v>
      </c>
      <c r="AZ57" s="183">
        <v>291</v>
      </c>
      <c r="BA57" s="42">
        <f t="shared" si="50"/>
        <v>1.9331566255455686E-3</v>
      </c>
      <c r="BB57" s="43">
        <f t="shared" si="51"/>
        <v>140</v>
      </c>
      <c r="BC57" s="44">
        <f t="shared" si="52"/>
        <v>0.7214283573720266</v>
      </c>
      <c r="BD57" s="178">
        <v>51</v>
      </c>
      <c r="BE57" s="42">
        <f t="shared" si="53"/>
        <v>2.8585461689587425E-2</v>
      </c>
      <c r="BF57" s="43">
        <f t="shared" si="69"/>
        <v>212</v>
      </c>
      <c r="BG57" s="45">
        <f t="shared" si="54"/>
        <v>0.6028719126577492</v>
      </c>
      <c r="BH57" s="159">
        <v>606</v>
      </c>
      <c r="BI57" s="83">
        <f t="shared" si="55"/>
        <v>4.025748849074277E-3</v>
      </c>
      <c r="BJ57" s="84">
        <f t="shared" si="56"/>
        <v>160</v>
      </c>
      <c r="BK57" s="85">
        <f t="shared" si="57"/>
        <v>0.72328034318562018</v>
      </c>
      <c r="BL57" s="156">
        <v>203</v>
      </c>
      <c r="BM57" s="83">
        <f t="shared" si="58"/>
        <v>5.9528487229862474E-2</v>
      </c>
      <c r="BN57" s="84">
        <f t="shared" si="70"/>
        <v>296</v>
      </c>
      <c r="BO57" s="86">
        <f t="shared" si="59"/>
        <v>0.60441955105904976</v>
      </c>
      <c r="BP57" s="168">
        <f t="shared" si="60"/>
        <v>10180</v>
      </c>
      <c r="BQ57" s="75">
        <f t="shared" si="61"/>
        <v>6.7627266144515086E-2</v>
      </c>
      <c r="BR57" s="164">
        <f t="shared" si="16"/>
        <v>1368</v>
      </c>
      <c r="BS57" s="76">
        <f t="shared" si="62"/>
        <v>110</v>
      </c>
      <c r="BT57" s="117">
        <f t="shared" si="63"/>
        <v>1.1966527917872698</v>
      </c>
      <c r="BU57" s="159">
        <v>150531</v>
      </c>
      <c r="BV57" s="153">
        <v>24433</v>
      </c>
    </row>
    <row r="58" spans="1:74">
      <c r="A58" s="34">
        <f t="shared" si="17"/>
        <v>0</v>
      </c>
      <c r="B58" s="35">
        <f t="shared" si="18"/>
        <v>0</v>
      </c>
      <c r="C58" s="35">
        <f t="shared" si="19"/>
        <v>0</v>
      </c>
      <c r="D58" s="35">
        <f t="shared" si="20"/>
        <v>0</v>
      </c>
      <c r="E58" s="35">
        <f t="shared" si="21"/>
        <v>0</v>
      </c>
      <c r="F58" s="35">
        <f t="shared" si="22"/>
        <v>0</v>
      </c>
      <c r="G58" s="35">
        <f t="shared" si="23"/>
        <v>0</v>
      </c>
      <c r="H58" s="35">
        <f t="shared" si="24"/>
        <v>0</v>
      </c>
      <c r="I58" s="35">
        <f t="shared" si="25"/>
        <v>0</v>
      </c>
      <c r="J58" s="48">
        <v>634</v>
      </c>
      <c r="K58" s="49" t="s">
        <v>608</v>
      </c>
      <c r="L58" s="65">
        <v>1740</v>
      </c>
      <c r="M58" s="38">
        <f t="shared" si="0"/>
        <v>6.0561551767944841E-3</v>
      </c>
      <c r="N58" s="39">
        <f t="shared" si="26"/>
        <v>168</v>
      </c>
      <c r="O58" s="40">
        <f t="shared" si="27"/>
        <v>0.80249119063573615</v>
      </c>
      <c r="P58" s="98">
        <v>823</v>
      </c>
      <c r="Q58" s="38">
        <f t="shared" si="28"/>
        <v>0.17147925495220262</v>
      </c>
      <c r="R58" s="39">
        <f t="shared" si="64"/>
        <v>159</v>
      </c>
      <c r="S58" s="41">
        <f t="shared" si="29"/>
        <v>1.284128662825526</v>
      </c>
      <c r="T58" s="183">
        <v>450</v>
      </c>
      <c r="U58" s="42">
        <f t="shared" si="30"/>
        <v>1.5662470284813321E-3</v>
      </c>
      <c r="V58" s="43">
        <f t="shared" si="31"/>
        <v>161</v>
      </c>
      <c r="W58" s="44">
        <f t="shared" si="32"/>
        <v>0.58306283547609761</v>
      </c>
      <c r="X58" s="178">
        <v>217</v>
      </c>
      <c r="Y58" s="42">
        <f t="shared" si="33"/>
        <v>4.434808317729378E-2</v>
      </c>
      <c r="Z58" s="43">
        <f t="shared" si="65"/>
        <v>162</v>
      </c>
      <c r="AA58" s="45">
        <f t="shared" si="34"/>
        <v>0.93300425973528311</v>
      </c>
      <c r="AB58" s="65">
        <v>1988</v>
      </c>
      <c r="AC58" s="38">
        <f t="shared" si="35"/>
        <v>6.9193313169353069E-3</v>
      </c>
      <c r="AD58" s="39">
        <f t="shared" si="36"/>
        <v>294</v>
      </c>
      <c r="AE58" s="40">
        <f t="shared" si="37"/>
        <v>0.53350603740865388</v>
      </c>
      <c r="AF58" s="98">
        <v>634</v>
      </c>
      <c r="AG58" s="38">
        <f t="shared" si="38"/>
        <v>0.19591997634768898</v>
      </c>
      <c r="AH58" s="39">
        <f t="shared" si="66"/>
        <v>323</v>
      </c>
      <c r="AI58" s="41">
        <f t="shared" si="39"/>
        <v>0.85370456700489006</v>
      </c>
      <c r="AJ58" s="183">
        <v>352</v>
      </c>
      <c r="AK58" s="42">
        <f t="shared" si="40"/>
        <v>1.2251532311676199E-3</v>
      </c>
      <c r="AL58" s="43">
        <f t="shared" si="41"/>
        <v>141</v>
      </c>
      <c r="AM58" s="44">
        <f t="shared" si="42"/>
        <v>0.64390050519887598</v>
      </c>
      <c r="AN58" s="178">
        <v>158</v>
      </c>
      <c r="AO58" s="42">
        <f t="shared" si="43"/>
        <v>3.469005617423869E-2</v>
      </c>
      <c r="AP58" s="43">
        <f t="shared" si="67"/>
        <v>122</v>
      </c>
      <c r="AQ58" s="45">
        <f t="shared" si="44"/>
        <v>1.0303553539057282</v>
      </c>
      <c r="AR58" s="65">
        <v>3993</v>
      </c>
      <c r="AS58" s="38">
        <f t="shared" si="45"/>
        <v>1.3897831966057686E-2</v>
      </c>
      <c r="AT58" s="39">
        <f t="shared" si="46"/>
        <v>260</v>
      </c>
      <c r="AU58" s="40">
        <f t="shared" si="47"/>
        <v>0.60000341074039598</v>
      </c>
      <c r="AV58" s="98">
        <v>1567</v>
      </c>
      <c r="AW58" s="38">
        <f t="shared" si="48"/>
        <v>0.39351532472652018</v>
      </c>
      <c r="AX58" s="39">
        <f t="shared" si="68"/>
        <v>293</v>
      </c>
      <c r="AY58" s="41">
        <f t="shared" si="49"/>
        <v>0.96011219377304524</v>
      </c>
      <c r="AZ58" s="183">
        <v>401</v>
      </c>
      <c r="BA58" s="42">
        <f t="shared" si="50"/>
        <v>1.395700129824476E-3</v>
      </c>
      <c r="BB58" s="43">
        <f t="shared" si="51"/>
        <v>183</v>
      </c>
      <c r="BC58" s="44">
        <f t="shared" si="52"/>
        <v>0.52085673697496337</v>
      </c>
      <c r="BD58" s="178">
        <v>153</v>
      </c>
      <c r="BE58" s="42">
        <f t="shared" si="53"/>
        <v>3.9519069675766239E-2</v>
      </c>
      <c r="BF58" s="43">
        <f t="shared" si="69"/>
        <v>152</v>
      </c>
      <c r="BG58" s="45">
        <f t="shared" si="54"/>
        <v>0.83346343608515328</v>
      </c>
      <c r="BH58" s="159">
        <v>1223</v>
      </c>
      <c r="BI58" s="83">
        <f t="shared" si="55"/>
        <v>4.2567113685170422E-3</v>
      </c>
      <c r="BJ58" s="84">
        <f t="shared" si="56"/>
        <v>143</v>
      </c>
      <c r="BK58" s="85">
        <f t="shared" si="57"/>
        <v>0.76477589012317737</v>
      </c>
      <c r="BL58" s="156">
        <v>687</v>
      </c>
      <c r="BM58" s="83">
        <f t="shared" si="58"/>
        <v>0.12052823494628954</v>
      </c>
      <c r="BN58" s="84">
        <f t="shared" si="70"/>
        <v>143</v>
      </c>
      <c r="BO58" s="86">
        <f t="shared" si="59"/>
        <v>1.2237774727060589</v>
      </c>
      <c r="BP58" s="168">
        <f t="shared" si="60"/>
        <v>10147</v>
      </c>
      <c r="BQ58" s="75">
        <f t="shared" si="61"/>
        <v>3.5317130217777951E-2</v>
      </c>
      <c r="BR58" s="164">
        <f t="shared" si="16"/>
        <v>4239</v>
      </c>
      <c r="BS58" s="76">
        <f t="shared" si="62"/>
        <v>301</v>
      </c>
      <c r="BT58" s="117">
        <f t="shared" si="63"/>
        <v>0.62493051815382639</v>
      </c>
      <c r="BU58" s="159">
        <v>287311</v>
      </c>
      <c r="BV58" s="153">
        <v>112266</v>
      </c>
    </row>
    <row r="59" spans="1:74">
      <c r="A59" s="34">
        <f t="shared" si="17"/>
        <v>8</v>
      </c>
      <c r="B59" s="35">
        <f t="shared" si="18"/>
        <v>7</v>
      </c>
      <c r="C59" s="35">
        <f t="shared" si="19"/>
        <v>0</v>
      </c>
      <c r="D59" s="35">
        <f t="shared" si="20"/>
        <v>0</v>
      </c>
      <c r="E59" s="35">
        <f t="shared" si="21"/>
        <v>1</v>
      </c>
      <c r="F59" s="35">
        <f t="shared" si="22"/>
        <v>0</v>
      </c>
      <c r="G59" s="35">
        <f t="shared" si="23"/>
        <v>0</v>
      </c>
      <c r="H59" s="35">
        <f t="shared" si="24"/>
        <v>0</v>
      </c>
      <c r="I59" s="35">
        <f t="shared" si="25"/>
        <v>0</v>
      </c>
      <c r="J59" s="48">
        <v>228</v>
      </c>
      <c r="K59" s="49" t="s">
        <v>198</v>
      </c>
      <c r="L59" s="65">
        <v>0</v>
      </c>
      <c r="M59" s="38">
        <f t="shared" si="0"/>
        <v>0</v>
      </c>
      <c r="N59" s="39">
        <f t="shared" si="26"/>
        <v>517</v>
      </c>
      <c r="O59" s="40">
        <f t="shared" si="27"/>
        <v>0</v>
      </c>
      <c r="P59" s="98">
        <v>0</v>
      </c>
      <c r="Q59" s="38">
        <f t="shared" si="28"/>
        <v>0</v>
      </c>
      <c r="R59" s="39">
        <f t="shared" si="64"/>
        <v>517</v>
      </c>
      <c r="S59" s="41">
        <f t="shared" si="29"/>
        <v>0</v>
      </c>
      <c r="T59" s="183">
        <v>0</v>
      </c>
      <c r="U59" s="42">
        <f t="shared" si="30"/>
        <v>0</v>
      </c>
      <c r="V59" s="43">
        <f t="shared" si="31"/>
        <v>396</v>
      </c>
      <c r="W59" s="44">
        <f t="shared" si="32"/>
        <v>0</v>
      </c>
      <c r="X59" s="178">
        <v>0</v>
      </c>
      <c r="Y59" s="42">
        <f t="shared" si="33"/>
        <v>0</v>
      </c>
      <c r="Z59" s="43">
        <f t="shared" si="65"/>
        <v>396</v>
      </c>
      <c r="AA59" s="45">
        <f t="shared" si="34"/>
        <v>0</v>
      </c>
      <c r="AB59" s="65">
        <v>9882</v>
      </c>
      <c r="AC59" s="38">
        <f t="shared" si="35"/>
        <v>0.56426654485239536</v>
      </c>
      <c r="AD59" s="39">
        <f t="shared" si="36"/>
        <v>3</v>
      </c>
      <c r="AE59" s="40">
        <f t="shared" si="37"/>
        <v>43.50703768869527</v>
      </c>
      <c r="AF59" s="98">
        <v>27</v>
      </c>
      <c r="AG59" s="38">
        <f t="shared" si="38"/>
        <v>1</v>
      </c>
      <c r="AH59" s="39">
        <f t="shared" si="66"/>
        <v>1</v>
      </c>
      <c r="AI59" s="41">
        <f t="shared" si="39"/>
        <v>4.3574146083494059</v>
      </c>
      <c r="AJ59" s="183">
        <v>0</v>
      </c>
      <c r="AK59" s="42">
        <f t="shared" si="40"/>
        <v>0</v>
      </c>
      <c r="AL59" s="43">
        <f t="shared" si="41"/>
        <v>337</v>
      </c>
      <c r="AM59" s="44">
        <f t="shared" si="42"/>
        <v>0</v>
      </c>
      <c r="AN59" s="178">
        <v>0</v>
      </c>
      <c r="AO59" s="42">
        <f t="shared" si="43"/>
        <v>0</v>
      </c>
      <c r="AP59" s="43">
        <f t="shared" si="67"/>
        <v>337</v>
      </c>
      <c r="AQ59" s="45">
        <f t="shared" si="44"/>
        <v>0</v>
      </c>
      <c r="AR59" s="65">
        <v>0</v>
      </c>
      <c r="AS59" s="38">
        <f t="shared" si="45"/>
        <v>0</v>
      </c>
      <c r="AT59" s="39">
        <f t="shared" si="46"/>
        <v>565</v>
      </c>
      <c r="AU59" s="40">
        <f t="shared" si="47"/>
        <v>0</v>
      </c>
      <c r="AV59" s="98">
        <v>0</v>
      </c>
      <c r="AW59" s="38">
        <f t="shared" si="48"/>
        <v>0</v>
      </c>
      <c r="AX59" s="39">
        <f t="shared" si="68"/>
        <v>565</v>
      </c>
      <c r="AY59" s="41">
        <f t="shared" si="49"/>
        <v>0</v>
      </c>
      <c r="AZ59" s="183">
        <v>0</v>
      </c>
      <c r="BA59" s="42">
        <f t="shared" si="50"/>
        <v>0</v>
      </c>
      <c r="BB59" s="43">
        <f t="shared" si="51"/>
        <v>356</v>
      </c>
      <c r="BC59" s="44">
        <f t="shared" si="52"/>
        <v>0</v>
      </c>
      <c r="BD59" s="178">
        <v>0</v>
      </c>
      <c r="BE59" s="42">
        <f t="shared" si="53"/>
        <v>0</v>
      </c>
      <c r="BF59" s="43">
        <f t="shared" si="69"/>
        <v>356</v>
      </c>
      <c r="BG59" s="45">
        <f t="shared" si="54"/>
        <v>0</v>
      </c>
      <c r="BH59" s="159">
        <v>0</v>
      </c>
      <c r="BI59" s="83">
        <f t="shared" si="55"/>
        <v>0</v>
      </c>
      <c r="BJ59" s="84">
        <f t="shared" si="56"/>
        <v>467</v>
      </c>
      <c r="BK59" s="85">
        <f t="shared" si="57"/>
        <v>0</v>
      </c>
      <c r="BL59" s="156">
        <v>0</v>
      </c>
      <c r="BM59" s="83">
        <f t="shared" si="58"/>
        <v>0</v>
      </c>
      <c r="BN59" s="84">
        <f t="shared" si="70"/>
        <v>467</v>
      </c>
      <c r="BO59" s="86">
        <f t="shared" si="59"/>
        <v>0</v>
      </c>
      <c r="BP59" s="168">
        <f t="shared" si="60"/>
        <v>9882</v>
      </c>
      <c r="BQ59" s="75">
        <f t="shared" si="61"/>
        <v>0.56426654485239536</v>
      </c>
      <c r="BR59" s="164">
        <f t="shared" si="16"/>
        <v>27</v>
      </c>
      <c r="BS59" s="76">
        <f t="shared" si="62"/>
        <v>8</v>
      </c>
      <c r="BT59" s="117">
        <f t="shared" si="63"/>
        <v>9.9845990338697188</v>
      </c>
      <c r="BU59" s="159">
        <v>17513</v>
      </c>
      <c r="BV59" s="153">
        <v>339</v>
      </c>
    </row>
    <row r="60" spans="1:74">
      <c r="A60" s="34">
        <f t="shared" si="17"/>
        <v>1</v>
      </c>
      <c r="B60" s="35">
        <f t="shared" si="18"/>
        <v>0</v>
      </c>
      <c r="C60" s="35">
        <f t="shared" si="19"/>
        <v>0</v>
      </c>
      <c r="D60" s="35">
        <f t="shared" si="20"/>
        <v>0</v>
      </c>
      <c r="E60" s="35">
        <f t="shared" si="21"/>
        <v>1</v>
      </c>
      <c r="F60" s="35">
        <f t="shared" si="22"/>
        <v>0</v>
      </c>
      <c r="G60" s="35">
        <f t="shared" si="23"/>
        <v>0</v>
      </c>
      <c r="H60" s="35">
        <f t="shared" si="24"/>
        <v>1</v>
      </c>
      <c r="I60" s="35">
        <f t="shared" si="25"/>
        <v>0</v>
      </c>
      <c r="J60" s="48">
        <v>439</v>
      </c>
      <c r="K60" s="49" t="s">
        <v>410</v>
      </c>
      <c r="L60" s="65">
        <v>1122</v>
      </c>
      <c r="M60" s="38">
        <f t="shared" si="0"/>
        <v>4.9590941034514764E-3</v>
      </c>
      <c r="N60" s="39">
        <f t="shared" si="26"/>
        <v>197</v>
      </c>
      <c r="O60" s="40">
        <f t="shared" si="27"/>
        <v>0.65712142694134978</v>
      </c>
      <c r="P60" s="98">
        <v>174</v>
      </c>
      <c r="Q60" s="38">
        <f t="shared" si="28"/>
        <v>0.114151999186082</v>
      </c>
      <c r="R60" s="39">
        <f t="shared" si="64"/>
        <v>273</v>
      </c>
      <c r="S60" s="41">
        <f t="shared" si="29"/>
        <v>0.85483141453199529</v>
      </c>
      <c r="T60" s="183">
        <v>491</v>
      </c>
      <c r="U60" s="42">
        <f t="shared" si="30"/>
        <v>2.170156154005949E-3</v>
      </c>
      <c r="V60" s="43">
        <f t="shared" si="31"/>
        <v>127</v>
      </c>
      <c r="W60" s="44">
        <f t="shared" si="32"/>
        <v>0.80787856421825788</v>
      </c>
      <c r="X60" s="178">
        <v>72</v>
      </c>
      <c r="Y60" s="42">
        <f t="shared" si="33"/>
        <v>4.9954217112625904E-2</v>
      </c>
      <c r="Z60" s="43">
        <f t="shared" si="65"/>
        <v>135</v>
      </c>
      <c r="AA60" s="45">
        <f t="shared" si="34"/>
        <v>1.0509472793106915</v>
      </c>
      <c r="AB60" s="65">
        <v>3019</v>
      </c>
      <c r="AC60" s="38">
        <f t="shared" si="35"/>
        <v>1.334358743165776E-2</v>
      </c>
      <c r="AD60" s="39">
        <f t="shared" si="36"/>
        <v>158</v>
      </c>
      <c r="AE60" s="40">
        <f t="shared" si="37"/>
        <v>1.0288399455675621</v>
      </c>
      <c r="AF60" s="98">
        <v>315</v>
      </c>
      <c r="AG60" s="38">
        <f t="shared" si="38"/>
        <v>0.30715230440533114</v>
      </c>
      <c r="AH60" s="39">
        <f t="shared" si="66"/>
        <v>205</v>
      </c>
      <c r="AI60" s="41">
        <f t="shared" si="39"/>
        <v>1.3383899382039735</v>
      </c>
      <c r="AJ60" s="183">
        <v>199</v>
      </c>
      <c r="AK60" s="42">
        <f t="shared" si="40"/>
        <v>8.7955412351768615E-4</v>
      </c>
      <c r="AL60" s="43">
        <f t="shared" si="41"/>
        <v>178</v>
      </c>
      <c r="AM60" s="44">
        <f t="shared" si="42"/>
        <v>0.46226490701333983</v>
      </c>
      <c r="AN60" s="178">
        <v>42</v>
      </c>
      <c r="AO60" s="42">
        <f t="shared" si="43"/>
        <v>2.0246210194322923E-2</v>
      </c>
      <c r="AP60" s="43">
        <f t="shared" si="67"/>
        <v>190</v>
      </c>
      <c r="AQ60" s="45">
        <f t="shared" si="44"/>
        <v>0.60134786075996227</v>
      </c>
      <c r="AR60" s="65">
        <v>3528</v>
      </c>
      <c r="AS60" s="38">
        <f t="shared" si="45"/>
        <v>1.559330124507737E-2</v>
      </c>
      <c r="AT60" s="39">
        <f t="shared" si="46"/>
        <v>232</v>
      </c>
      <c r="AU60" s="40">
        <f t="shared" si="47"/>
        <v>0.67320096793506246</v>
      </c>
      <c r="AV60" s="98">
        <v>577</v>
      </c>
      <c r="AW60" s="38">
        <f t="shared" si="48"/>
        <v>0.35893783701292092</v>
      </c>
      <c r="AX60" s="39">
        <f t="shared" si="68"/>
        <v>334</v>
      </c>
      <c r="AY60" s="41">
        <f t="shared" si="49"/>
        <v>0.87574885263268187</v>
      </c>
      <c r="AZ60" s="183">
        <v>616</v>
      </c>
      <c r="BA60" s="42">
        <f t="shared" si="50"/>
        <v>2.7226398999341439E-3</v>
      </c>
      <c r="BB60" s="43">
        <f t="shared" si="51"/>
        <v>99</v>
      </c>
      <c r="BC60" s="44">
        <f t="shared" si="52"/>
        <v>1.0160530216586572</v>
      </c>
      <c r="BD60" s="178">
        <v>75</v>
      </c>
      <c r="BE60" s="42">
        <f t="shared" si="53"/>
        <v>6.2671685827652868E-2</v>
      </c>
      <c r="BF60" s="43">
        <f t="shared" si="69"/>
        <v>84</v>
      </c>
      <c r="BG60" s="45">
        <f t="shared" si="54"/>
        <v>1.3217557762296182</v>
      </c>
      <c r="BH60" s="159">
        <v>854</v>
      </c>
      <c r="BI60" s="83">
        <f t="shared" si="55"/>
        <v>3.7745689521814269E-3</v>
      </c>
      <c r="BJ60" s="84">
        <f t="shared" si="56"/>
        <v>173</v>
      </c>
      <c r="BK60" s="85">
        <f t="shared" si="57"/>
        <v>0.67815247037562976</v>
      </c>
      <c r="BL60" s="156">
        <v>163</v>
      </c>
      <c r="BM60" s="83">
        <f t="shared" si="58"/>
        <v>8.6885746261064198E-2</v>
      </c>
      <c r="BN60" s="84">
        <f t="shared" si="70"/>
        <v>220</v>
      </c>
      <c r="BO60" s="86">
        <f t="shared" si="59"/>
        <v>0.88219012765704141</v>
      </c>
      <c r="BP60" s="168">
        <f t="shared" si="60"/>
        <v>9829</v>
      </c>
      <c r="BQ60" s="75">
        <f t="shared" si="61"/>
        <v>4.3442901909825811E-2</v>
      </c>
      <c r="BR60" s="164">
        <f t="shared" si="16"/>
        <v>1418</v>
      </c>
      <c r="BS60" s="76">
        <f t="shared" si="62"/>
        <v>233</v>
      </c>
      <c r="BT60" s="117">
        <f t="shared" si="63"/>
        <v>0.76871464451398508</v>
      </c>
      <c r="BU60" s="159">
        <v>226251</v>
      </c>
      <c r="BV60" s="153">
        <v>36472</v>
      </c>
    </row>
    <row r="61" spans="1:74">
      <c r="A61" s="34">
        <f t="shared" si="17"/>
        <v>0</v>
      </c>
      <c r="B61" s="35">
        <f t="shared" si="18"/>
        <v>0</v>
      </c>
      <c r="C61" s="35">
        <f t="shared" si="19"/>
        <v>0</v>
      </c>
      <c r="D61" s="35">
        <f t="shared" si="20"/>
        <v>0</v>
      </c>
      <c r="E61" s="35">
        <f t="shared" si="21"/>
        <v>0</v>
      </c>
      <c r="F61" s="35">
        <f t="shared" si="22"/>
        <v>0</v>
      </c>
      <c r="G61" s="35">
        <f t="shared" si="23"/>
        <v>0</v>
      </c>
      <c r="H61" s="35">
        <f t="shared" si="24"/>
        <v>1</v>
      </c>
      <c r="I61" s="35">
        <f t="shared" si="25"/>
        <v>0</v>
      </c>
      <c r="J61" s="48">
        <v>329</v>
      </c>
      <c r="K61" s="49" t="s">
        <v>300</v>
      </c>
      <c r="L61" s="65">
        <v>1319</v>
      </c>
      <c r="M61" s="38">
        <f t="shared" si="0"/>
        <v>6.4739055958300002E-3</v>
      </c>
      <c r="N61" s="39">
        <f t="shared" si="26"/>
        <v>158</v>
      </c>
      <c r="O61" s="40">
        <f t="shared" si="27"/>
        <v>0.85784661356891001</v>
      </c>
      <c r="P61" s="98">
        <v>52</v>
      </c>
      <c r="Q61" s="38">
        <f t="shared" si="28"/>
        <v>0.13919375263824399</v>
      </c>
      <c r="R61" s="39">
        <f t="shared" si="64"/>
        <v>218</v>
      </c>
      <c r="S61" s="41">
        <f t="shared" si="29"/>
        <v>1.0423574997385967</v>
      </c>
      <c r="T61" s="183">
        <v>81</v>
      </c>
      <c r="U61" s="42">
        <f t="shared" si="30"/>
        <v>3.9756357336029569E-4</v>
      </c>
      <c r="V61" s="43">
        <f t="shared" si="31"/>
        <v>297</v>
      </c>
      <c r="W61" s="44">
        <f t="shared" si="32"/>
        <v>0.14799998988041266</v>
      </c>
      <c r="X61" s="178">
        <v>6</v>
      </c>
      <c r="Y61" s="42">
        <f t="shared" si="33"/>
        <v>8.5479105107640358E-3</v>
      </c>
      <c r="Z61" s="43">
        <f t="shared" si="65"/>
        <v>341</v>
      </c>
      <c r="AA61" s="45">
        <f t="shared" si="34"/>
        <v>0.17983273113508921</v>
      </c>
      <c r="AB61" s="65">
        <v>1880</v>
      </c>
      <c r="AC61" s="38">
        <f t="shared" si="35"/>
        <v>9.2274014557698261E-3</v>
      </c>
      <c r="AD61" s="39">
        <f t="shared" si="36"/>
        <v>238</v>
      </c>
      <c r="AE61" s="40">
        <f t="shared" si="37"/>
        <v>0.71146678208596481</v>
      </c>
      <c r="AF61" s="98">
        <v>95</v>
      </c>
      <c r="AG61" s="38">
        <f t="shared" si="38"/>
        <v>0.19839594765723934</v>
      </c>
      <c r="AH61" s="39">
        <f t="shared" si="66"/>
        <v>319</v>
      </c>
      <c r="AI61" s="41">
        <f t="shared" si="39"/>
        <v>0.86449340055897872</v>
      </c>
      <c r="AJ61" s="183">
        <v>36</v>
      </c>
      <c r="AK61" s="42">
        <f t="shared" si="40"/>
        <v>1.7669492149346473E-4</v>
      </c>
      <c r="AL61" s="43">
        <f t="shared" si="41"/>
        <v>295</v>
      </c>
      <c r="AM61" s="44">
        <f t="shared" si="42"/>
        <v>9.2865077054309811E-2</v>
      </c>
      <c r="AN61" s="178">
        <v>12</v>
      </c>
      <c r="AO61" s="42">
        <f t="shared" si="43"/>
        <v>3.799071338117349E-3</v>
      </c>
      <c r="AP61" s="43">
        <f t="shared" si="67"/>
        <v>308</v>
      </c>
      <c r="AQ61" s="45">
        <f t="shared" si="44"/>
        <v>0.11283906470021492</v>
      </c>
      <c r="AR61" s="65">
        <v>4719</v>
      </c>
      <c r="AS61" s="38">
        <f t="shared" si="45"/>
        <v>2.3161759292435004E-2</v>
      </c>
      <c r="AT61" s="39">
        <f t="shared" si="46"/>
        <v>132</v>
      </c>
      <c r="AU61" s="40">
        <f t="shared" si="47"/>
        <v>0.9999498200978163</v>
      </c>
      <c r="AV61" s="98">
        <v>141</v>
      </c>
      <c r="AW61" s="38">
        <f t="shared" si="48"/>
        <v>0.4979949345715492</v>
      </c>
      <c r="AX61" s="39">
        <f t="shared" si="68"/>
        <v>182</v>
      </c>
      <c r="AY61" s="41">
        <f t="shared" si="49"/>
        <v>1.2150251313634077</v>
      </c>
      <c r="AZ61" s="183">
        <v>832</v>
      </c>
      <c r="BA61" s="42">
        <f t="shared" si="50"/>
        <v>4.0836159634045181E-3</v>
      </c>
      <c r="BB61" s="43">
        <f t="shared" si="51"/>
        <v>56</v>
      </c>
      <c r="BC61" s="44">
        <f t="shared" si="52"/>
        <v>1.5239511986183154</v>
      </c>
      <c r="BD61" s="178">
        <v>9</v>
      </c>
      <c r="BE61" s="42">
        <f t="shared" si="53"/>
        <v>8.7800759814267618E-2</v>
      </c>
      <c r="BF61" s="43">
        <f t="shared" si="69"/>
        <v>51</v>
      </c>
      <c r="BG61" s="45">
        <f t="shared" si="54"/>
        <v>1.8517319250195095</v>
      </c>
      <c r="BH61" s="159">
        <v>609</v>
      </c>
      <c r="BI61" s="83">
        <f t="shared" si="55"/>
        <v>2.9890890885977787E-3</v>
      </c>
      <c r="BJ61" s="84">
        <f t="shared" si="56"/>
        <v>209</v>
      </c>
      <c r="BK61" s="85">
        <f t="shared" si="57"/>
        <v>0.53703036698638951</v>
      </c>
      <c r="BL61" s="156">
        <v>99</v>
      </c>
      <c r="BM61" s="83">
        <f t="shared" si="58"/>
        <v>6.4267623469818486E-2</v>
      </c>
      <c r="BN61" s="84">
        <f t="shared" si="70"/>
        <v>280</v>
      </c>
      <c r="BO61" s="86">
        <f t="shared" si="59"/>
        <v>0.65253813649363723</v>
      </c>
      <c r="BP61" s="168">
        <f t="shared" si="60"/>
        <v>9476</v>
      </c>
      <c r="BQ61" s="75">
        <f t="shared" si="61"/>
        <v>4.6510029890890883E-2</v>
      </c>
      <c r="BR61" s="164">
        <f t="shared" si="16"/>
        <v>414</v>
      </c>
      <c r="BS61" s="76">
        <f t="shared" si="62"/>
        <v>215</v>
      </c>
      <c r="BT61" s="117">
        <f t="shared" si="63"/>
        <v>0.82298694429122587</v>
      </c>
      <c r="BU61" s="159">
        <v>203741</v>
      </c>
      <c r="BV61" s="153">
        <v>18513</v>
      </c>
    </row>
    <row r="62" spans="1:74">
      <c r="A62" s="34">
        <f t="shared" si="17"/>
        <v>8</v>
      </c>
      <c r="B62" s="35">
        <f t="shared" si="18"/>
        <v>7</v>
      </c>
      <c r="C62" s="35">
        <f t="shared" si="19"/>
        <v>1</v>
      </c>
      <c r="D62" s="35">
        <f t="shared" si="20"/>
        <v>0</v>
      </c>
      <c r="E62" s="35">
        <f t="shared" si="21"/>
        <v>0</v>
      </c>
      <c r="F62" s="35">
        <f t="shared" si="22"/>
        <v>0</v>
      </c>
      <c r="G62" s="35">
        <f t="shared" si="23"/>
        <v>1</v>
      </c>
      <c r="H62" s="35">
        <f t="shared" si="24"/>
        <v>0</v>
      </c>
      <c r="I62" s="35">
        <f t="shared" si="25"/>
        <v>0</v>
      </c>
      <c r="J62" s="48">
        <v>338</v>
      </c>
      <c r="K62" s="49" t="s">
        <v>309</v>
      </c>
      <c r="L62" s="65">
        <v>4147</v>
      </c>
      <c r="M62" s="38">
        <f t="shared" si="0"/>
        <v>3.0025920616302475E-2</v>
      </c>
      <c r="N62" s="39">
        <f t="shared" si="26"/>
        <v>21</v>
      </c>
      <c r="O62" s="40">
        <f t="shared" si="27"/>
        <v>3.9786854996117209</v>
      </c>
      <c r="P62" s="98">
        <v>24</v>
      </c>
      <c r="Q62" s="38">
        <f t="shared" si="28"/>
        <v>0.44577018166182952</v>
      </c>
      <c r="R62" s="39">
        <f t="shared" si="64"/>
        <v>37</v>
      </c>
      <c r="S62" s="41">
        <f t="shared" si="29"/>
        <v>3.3381662841050517</v>
      </c>
      <c r="T62" s="183">
        <v>1</v>
      </c>
      <c r="U62" s="42">
        <f t="shared" si="30"/>
        <v>7.2403956152164153E-6</v>
      </c>
      <c r="V62" s="43">
        <f t="shared" si="31"/>
        <v>394</v>
      </c>
      <c r="W62" s="44">
        <f t="shared" si="32"/>
        <v>2.6953638350842714E-3</v>
      </c>
      <c r="X62" s="178">
        <v>2</v>
      </c>
      <c r="Y62" s="42">
        <f t="shared" si="33"/>
        <v>1.0749220681500591E-4</v>
      </c>
      <c r="Z62" s="43">
        <f t="shared" si="65"/>
        <v>395</v>
      </c>
      <c r="AA62" s="45">
        <f t="shared" si="34"/>
        <v>2.2614435542976383E-3</v>
      </c>
      <c r="AB62" s="65">
        <v>393</v>
      </c>
      <c r="AC62" s="38">
        <f t="shared" si="35"/>
        <v>2.8454754767800513E-3</v>
      </c>
      <c r="AD62" s="39">
        <f t="shared" si="36"/>
        <v>394</v>
      </c>
      <c r="AE62" s="40">
        <f t="shared" si="37"/>
        <v>0.21939668396061263</v>
      </c>
      <c r="AF62" s="98">
        <v>31</v>
      </c>
      <c r="AG62" s="38">
        <f t="shared" si="38"/>
        <v>4.2244437278297325E-2</v>
      </c>
      <c r="AH62" s="39">
        <f t="shared" si="66"/>
        <v>477</v>
      </c>
      <c r="AI62" s="41">
        <f t="shared" si="39"/>
        <v>0.18407652811795297</v>
      </c>
      <c r="AJ62" s="183">
        <v>0</v>
      </c>
      <c r="AK62" s="42">
        <f t="shared" si="40"/>
        <v>0</v>
      </c>
      <c r="AL62" s="43">
        <f t="shared" si="41"/>
        <v>337</v>
      </c>
      <c r="AM62" s="44">
        <f t="shared" si="42"/>
        <v>0</v>
      </c>
      <c r="AN62" s="178">
        <v>0</v>
      </c>
      <c r="AO62" s="42">
        <f t="shared" si="43"/>
        <v>0</v>
      </c>
      <c r="AP62" s="43">
        <f t="shared" si="67"/>
        <v>337</v>
      </c>
      <c r="AQ62" s="45">
        <f t="shared" si="44"/>
        <v>0</v>
      </c>
      <c r="AR62" s="65">
        <v>4631</v>
      </c>
      <c r="AS62" s="38">
        <f t="shared" si="45"/>
        <v>3.3530272094067219E-2</v>
      </c>
      <c r="AT62" s="39">
        <f t="shared" si="46"/>
        <v>74</v>
      </c>
      <c r="AU62" s="40">
        <f t="shared" si="47"/>
        <v>1.4475838870860001</v>
      </c>
      <c r="AV62" s="98">
        <v>77</v>
      </c>
      <c r="AW62" s="38">
        <f t="shared" si="48"/>
        <v>0.49779640976029238</v>
      </c>
      <c r="AX62" s="39">
        <f t="shared" si="68"/>
        <v>183</v>
      </c>
      <c r="AY62" s="41">
        <f t="shared" si="49"/>
        <v>1.2145407637160064</v>
      </c>
      <c r="AZ62" s="183">
        <v>86</v>
      </c>
      <c r="BA62" s="42">
        <f t="shared" si="50"/>
        <v>6.2267402290861168E-4</v>
      </c>
      <c r="BB62" s="43">
        <f t="shared" si="51"/>
        <v>245</v>
      </c>
      <c r="BC62" s="44">
        <f t="shared" si="52"/>
        <v>0.23237366884248997</v>
      </c>
      <c r="BD62" s="178">
        <v>5</v>
      </c>
      <c r="BE62" s="42">
        <f t="shared" si="53"/>
        <v>9.2443297860905077E-3</v>
      </c>
      <c r="BF62" s="43">
        <f t="shared" si="69"/>
        <v>293</v>
      </c>
      <c r="BG62" s="45">
        <f t="shared" si="54"/>
        <v>0.19496437874255035</v>
      </c>
      <c r="BH62" s="159">
        <v>45</v>
      </c>
      <c r="BI62" s="83">
        <f t="shared" si="55"/>
        <v>3.2581780268473872E-4</v>
      </c>
      <c r="BJ62" s="84">
        <f t="shared" si="56"/>
        <v>410</v>
      </c>
      <c r="BK62" s="85">
        <f t="shared" si="57"/>
        <v>5.8537584180392198E-2</v>
      </c>
      <c r="BL62" s="156">
        <v>10</v>
      </c>
      <c r="BM62" s="83">
        <f t="shared" si="58"/>
        <v>4.8371493066752657E-3</v>
      </c>
      <c r="BN62" s="84">
        <f t="shared" si="70"/>
        <v>450</v>
      </c>
      <c r="BO62" s="86">
        <f t="shared" si="59"/>
        <v>4.9113756260206115E-2</v>
      </c>
      <c r="BP62" s="168">
        <f t="shared" si="60"/>
        <v>9303</v>
      </c>
      <c r="BQ62" s="75">
        <f t="shared" si="61"/>
        <v>6.7357400408358317E-2</v>
      </c>
      <c r="BR62" s="164">
        <f t="shared" si="16"/>
        <v>149</v>
      </c>
      <c r="BS62" s="76">
        <f t="shared" si="62"/>
        <v>111</v>
      </c>
      <c r="BT62" s="117">
        <f t="shared" si="63"/>
        <v>1.1918775642054003</v>
      </c>
      <c r="BU62" s="159">
        <v>138114</v>
      </c>
      <c r="BV62" s="153">
        <v>3983</v>
      </c>
    </row>
    <row r="63" spans="1:74">
      <c r="A63" s="34">
        <f t="shared" si="17"/>
        <v>1</v>
      </c>
      <c r="B63" s="35">
        <f t="shared" si="18"/>
        <v>0</v>
      </c>
      <c r="C63" s="35">
        <f t="shared" si="19"/>
        <v>0</v>
      </c>
      <c r="D63" s="35">
        <f t="shared" si="20"/>
        <v>0</v>
      </c>
      <c r="E63" s="35">
        <f t="shared" si="21"/>
        <v>1</v>
      </c>
      <c r="F63" s="35">
        <f t="shared" si="22"/>
        <v>0</v>
      </c>
      <c r="G63" s="35">
        <f t="shared" si="23"/>
        <v>1</v>
      </c>
      <c r="H63" s="35">
        <f t="shared" si="24"/>
        <v>0</v>
      </c>
      <c r="I63" s="35">
        <f t="shared" si="25"/>
        <v>0</v>
      </c>
      <c r="J63" s="48">
        <v>349</v>
      </c>
      <c r="K63" s="49" t="s">
        <v>320</v>
      </c>
      <c r="L63" s="65">
        <v>1011</v>
      </c>
      <c r="M63" s="38">
        <f t="shared" si="0"/>
        <v>5.4959989562494566E-3</v>
      </c>
      <c r="N63" s="39">
        <f t="shared" si="26"/>
        <v>185</v>
      </c>
      <c r="O63" s="40">
        <f t="shared" si="27"/>
        <v>0.72826580848409783</v>
      </c>
      <c r="P63" s="98">
        <v>148</v>
      </c>
      <c r="Q63" s="38">
        <f t="shared" si="28"/>
        <v>0.11303667262969588</v>
      </c>
      <c r="R63" s="39">
        <f t="shared" si="64"/>
        <v>276</v>
      </c>
      <c r="S63" s="41">
        <f t="shared" si="29"/>
        <v>0.84647925088476506</v>
      </c>
      <c r="T63" s="183">
        <v>111</v>
      </c>
      <c r="U63" s="42">
        <f t="shared" si="30"/>
        <v>6.0341828303035576E-4</v>
      </c>
      <c r="V63" s="43">
        <f t="shared" si="31"/>
        <v>264</v>
      </c>
      <c r="W63" s="44">
        <f t="shared" si="32"/>
        <v>0.22463300404339193</v>
      </c>
      <c r="X63" s="178">
        <v>24</v>
      </c>
      <c r="Y63" s="42">
        <f t="shared" si="33"/>
        <v>1.2410554561717352E-2</v>
      </c>
      <c r="Z63" s="43">
        <f t="shared" si="65"/>
        <v>319</v>
      </c>
      <c r="AA63" s="45">
        <f t="shared" si="34"/>
        <v>0.26109584546120673</v>
      </c>
      <c r="AB63" s="65">
        <v>2585</v>
      </c>
      <c r="AC63" s="38">
        <f t="shared" si="35"/>
        <v>1.4052578933634862E-2</v>
      </c>
      <c r="AD63" s="39">
        <f t="shared" si="36"/>
        <v>151</v>
      </c>
      <c r="AE63" s="40">
        <f t="shared" si="37"/>
        <v>1.0835058127519286</v>
      </c>
      <c r="AF63" s="98">
        <v>267</v>
      </c>
      <c r="AG63" s="38">
        <f t="shared" si="38"/>
        <v>0.28902057245080504</v>
      </c>
      <c r="AH63" s="39">
        <f t="shared" si="66"/>
        <v>225</v>
      </c>
      <c r="AI63" s="41">
        <f t="shared" si="39"/>
        <v>1.2593824645106457</v>
      </c>
      <c r="AJ63" s="183">
        <v>74</v>
      </c>
      <c r="AK63" s="42">
        <f t="shared" si="40"/>
        <v>4.0227885535357047E-4</v>
      </c>
      <c r="AL63" s="43">
        <f t="shared" si="41"/>
        <v>242</v>
      </c>
      <c r="AM63" s="44">
        <f t="shared" si="42"/>
        <v>0.21142462151132393</v>
      </c>
      <c r="AN63" s="178">
        <v>21</v>
      </c>
      <c r="AO63" s="42">
        <f t="shared" si="43"/>
        <v>8.273703041144902E-3</v>
      </c>
      <c r="AP63" s="43">
        <f t="shared" si="67"/>
        <v>275</v>
      </c>
      <c r="AQ63" s="45">
        <f t="shared" si="44"/>
        <v>0.24574345403915571</v>
      </c>
      <c r="AR63" s="65">
        <v>4596</v>
      </c>
      <c r="AS63" s="38">
        <f t="shared" si="45"/>
        <v>2.498477863790554E-2</v>
      </c>
      <c r="AT63" s="39">
        <f t="shared" si="46"/>
        <v>112</v>
      </c>
      <c r="AU63" s="40">
        <f t="shared" si="47"/>
        <v>1.0786540257465425</v>
      </c>
      <c r="AV63" s="98">
        <v>228</v>
      </c>
      <c r="AW63" s="38">
        <f t="shared" si="48"/>
        <v>0.51386404293381038</v>
      </c>
      <c r="AX63" s="39">
        <f t="shared" si="68"/>
        <v>169</v>
      </c>
      <c r="AY63" s="41">
        <f t="shared" si="49"/>
        <v>1.2537431265355179</v>
      </c>
      <c r="AZ63" s="183">
        <v>266</v>
      </c>
      <c r="BA63" s="42">
        <f t="shared" si="50"/>
        <v>1.4460293989736453E-3</v>
      </c>
      <c r="BB63" s="43">
        <f t="shared" si="51"/>
        <v>178</v>
      </c>
      <c r="BC63" s="44">
        <f t="shared" si="52"/>
        <v>0.53963895125093952</v>
      </c>
      <c r="BD63" s="178">
        <v>33</v>
      </c>
      <c r="BE63" s="42">
        <f t="shared" si="53"/>
        <v>2.9740608228980323E-2</v>
      </c>
      <c r="BF63" s="43">
        <f t="shared" si="69"/>
        <v>206</v>
      </c>
      <c r="BG63" s="45">
        <f t="shared" si="54"/>
        <v>0.6272341360552971</v>
      </c>
      <c r="BH63" s="159">
        <v>301</v>
      </c>
      <c r="BI63" s="83">
        <f t="shared" si="55"/>
        <v>1.636296425154388E-3</v>
      </c>
      <c r="BJ63" s="84">
        <f t="shared" si="56"/>
        <v>299</v>
      </c>
      <c r="BK63" s="85">
        <f t="shared" si="57"/>
        <v>0.29398283010407267</v>
      </c>
      <c r="BL63" s="156">
        <v>82</v>
      </c>
      <c r="BM63" s="83">
        <f t="shared" si="58"/>
        <v>3.3653846153846152E-2</v>
      </c>
      <c r="BN63" s="84">
        <f t="shared" si="70"/>
        <v>359</v>
      </c>
      <c r="BO63" s="86">
        <f t="shared" si="59"/>
        <v>0.34170266254496612</v>
      </c>
      <c r="BP63" s="168">
        <f t="shared" si="60"/>
        <v>8944</v>
      </c>
      <c r="BQ63" s="75">
        <f t="shared" si="61"/>
        <v>4.8621379490301819E-2</v>
      </c>
      <c r="BR63" s="164">
        <f t="shared" si="16"/>
        <v>803</v>
      </c>
      <c r="BS63" s="76">
        <f t="shared" si="62"/>
        <v>199</v>
      </c>
      <c r="BT63" s="117">
        <f t="shared" si="63"/>
        <v>0.86034691071623193</v>
      </c>
      <c r="BU63" s="159">
        <v>183952</v>
      </c>
      <c r="BV63" s="153">
        <v>26715</v>
      </c>
    </row>
    <row r="64" spans="1:74">
      <c r="A64" s="34">
        <f t="shared" si="17"/>
        <v>0</v>
      </c>
      <c r="B64" s="35">
        <f t="shared" si="18"/>
        <v>0</v>
      </c>
      <c r="C64" s="35">
        <f t="shared" si="19"/>
        <v>0</v>
      </c>
      <c r="D64" s="35">
        <f t="shared" si="20"/>
        <v>0</v>
      </c>
      <c r="E64" s="35">
        <f t="shared" si="21"/>
        <v>0</v>
      </c>
      <c r="F64" s="35">
        <f t="shared" si="22"/>
        <v>0</v>
      </c>
      <c r="G64" s="35">
        <f t="shared" si="23"/>
        <v>0</v>
      </c>
      <c r="H64" s="35">
        <f t="shared" si="24"/>
        <v>0</v>
      </c>
      <c r="I64" s="35">
        <f t="shared" si="25"/>
        <v>0</v>
      </c>
      <c r="J64" s="48">
        <v>607</v>
      </c>
      <c r="K64" s="49" t="s">
        <v>580</v>
      </c>
      <c r="L64" s="65">
        <v>838</v>
      </c>
      <c r="M64" s="38">
        <f t="shared" si="0"/>
        <v>2.1246548703529513E-3</v>
      </c>
      <c r="N64" s="39">
        <f t="shared" si="26"/>
        <v>350</v>
      </c>
      <c r="O64" s="40">
        <f t="shared" si="27"/>
        <v>0.28153453252530741</v>
      </c>
      <c r="P64" s="98">
        <v>208</v>
      </c>
      <c r="Q64" s="38">
        <f t="shared" si="28"/>
        <v>9.474279253815715E-2</v>
      </c>
      <c r="R64" s="39">
        <f t="shared" si="64"/>
        <v>317</v>
      </c>
      <c r="S64" s="41">
        <f t="shared" si="29"/>
        <v>0.70948486175946757</v>
      </c>
      <c r="T64" s="183">
        <v>195</v>
      </c>
      <c r="U64" s="42">
        <f t="shared" si="30"/>
        <v>4.9440059632318081E-4</v>
      </c>
      <c r="V64" s="43">
        <f t="shared" si="31"/>
        <v>285</v>
      </c>
      <c r="W64" s="44">
        <f t="shared" si="32"/>
        <v>0.18404926445911732</v>
      </c>
      <c r="X64" s="178">
        <v>50</v>
      </c>
      <c r="Y64" s="42">
        <f t="shared" si="33"/>
        <v>2.2046353872244205E-2</v>
      </c>
      <c r="Z64" s="43">
        <f t="shared" si="65"/>
        <v>258</v>
      </c>
      <c r="AA64" s="45">
        <f t="shared" si="34"/>
        <v>0.46381580895398883</v>
      </c>
      <c r="AB64" s="65">
        <v>2707</v>
      </c>
      <c r="AC64" s="38">
        <f t="shared" si="35"/>
        <v>6.8632944320351306E-3</v>
      </c>
      <c r="AD64" s="39">
        <f t="shared" si="36"/>
        <v>298</v>
      </c>
      <c r="AE64" s="40">
        <f t="shared" si="37"/>
        <v>0.52918538631645273</v>
      </c>
      <c r="AF64" s="98">
        <v>231</v>
      </c>
      <c r="AG64" s="38">
        <f t="shared" si="38"/>
        <v>0.30604861503674391</v>
      </c>
      <c r="AH64" s="39">
        <f t="shared" si="66"/>
        <v>208</v>
      </c>
      <c r="AI64" s="41">
        <f t="shared" si="39"/>
        <v>1.3335807060262115</v>
      </c>
      <c r="AJ64" s="183">
        <v>138</v>
      </c>
      <c r="AK64" s="42">
        <f t="shared" si="40"/>
        <v>3.4988349893640488E-4</v>
      </c>
      <c r="AL64" s="43">
        <f t="shared" si="41"/>
        <v>250</v>
      </c>
      <c r="AM64" s="44">
        <f t="shared" si="42"/>
        <v>0.18388733424895021</v>
      </c>
      <c r="AN64" s="178">
        <v>50</v>
      </c>
      <c r="AO64" s="42">
        <f t="shared" si="43"/>
        <v>1.5602035048049745E-2</v>
      </c>
      <c r="AP64" s="43">
        <f t="shared" si="67"/>
        <v>226</v>
      </c>
      <c r="AQ64" s="45">
        <f t="shared" si="44"/>
        <v>0.4634077345634528</v>
      </c>
      <c r="AR64" s="65">
        <v>4049</v>
      </c>
      <c r="AS64" s="38">
        <f t="shared" si="45"/>
        <v>1.0265784689807995E-2</v>
      </c>
      <c r="AT64" s="39">
        <f t="shared" si="46"/>
        <v>321</v>
      </c>
      <c r="AU64" s="40">
        <f t="shared" si="47"/>
        <v>0.44319904304891128</v>
      </c>
      <c r="AV64" s="98">
        <v>424</v>
      </c>
      <c r="AW64" s="38">
        <f t="shared" si="48"/>
        <v>0.45777275296777842</v>
      </c>
      <c r="AX64" s="39">
        <f t="shared" si="68"/>
        <v>218</v>
      </c>
      <c r="AY64" s="41">
        <f t="shared" si="49"/>
        <v>1.1168896723574027</v>
      </c>
      <c r="AZ64" s="183">
        <v>365</v>
      </c>
      <c r="BA64" s="42">
        <f t="shared" si="50"/>
        <v>9.2541650081005638E-4</v>
      </c>
      <c r="BB64" s="43">
        <f t="shared" si="51"/>
        <v>220</v>
      </c>
      <c r="BC64" s="44">
        <f t="shared" si="52"/>
        <v>0.3453531375792967</v>
      </c>
      <c r="BD64" s="178">
        <v>48</v>
      </c>
      <c r="BE64" s="42">
        <f t="shared" si="53"/>
        <v>4.1266252119841716E-2</v>
      </c>
      <c r="BF64" s="43">
        <f t="shared" si="69"/>
        <v>140</v>
      </c>
      <c r="BG64" s="45">
        <f t="shared" si="54"/>
        <v>0.87031179044304396</v>
      </c>
      <c r="BH64" s="159">
        <v>553</v>
      </c>
      <c r="BI64" s="83">
        <f t="shared" si="55"/>
        <v>1.4020693834190716E-3</v>
      </c>
      <c r="BJ64" s="84">
        <f t="shared" si="56"/>
        <v>314</v>
      </c>
      <c r="BK64" s="85">
        <f t="shared" si="57"/>
        <v>0.25190076749139162</v>
      </c>
      <c r="BL64" s="156">
        <v>197</v>
      </c>
      <c r="BM64" s="83">
        <f t="shared" si="58"/>
        <v>6.2521198417184856E-2</v>
      </c>
      <c r="BN64" s="84">
        <f t="shared" si="70"/>
        <v>285</v>
      </c>
      <c r="BO64" s="86">
        <f t="shared" si="59"/>
        <v>0.63480589609258153</v>
      </c>
      <c r="BP64" s="168">
        <f t="shared" si="60"/>
        <v>8845</v>
      </c>
      <c r="BQ64" s="75">
        <f t="shared" si="61"/>
        <v>2.2425503971684791E-2</v>
      </c>
      <c r="BR64" s="164">
        <f t="shared" si="16"/>
        <v>1208</v>
      </c>
      <c r="BS64" s="76">
        <f t="shared" si="62"/>
        <v>416</v>
      </c>
      <c r="BT64" s="117">
        <f t="shared" si="63"/>
        <v>0.39681541876330323</v>
      </c>
      <c r="BU64" s="159">
        <v>394417</v>
      </c>
      <c r="BV64" s="153">
        <v>32180</v>
      </c>
    </row>
    <row r="65" spans="1:74">
      <c r="A65" s="34">
        <f t="shared" si="17"/>
        <v>10</v>
      </c>
      <c r="B65" s="35">
        <f t="shared" si="18"/>
        <v>7</v>
      </c>
      <c r="C65" s="35">
        <f t="shared" si="19"/>
        <v>1</v>
      </c>
      <c r="D65" s="35">
        <f t="shared" si="20"/>
        <v>1</v>
      </c>
      <c r="E65" s="35">
        <f t="shared" si="21"/>
        <v>1</v>
      </c>
      <c r="F65" s="35">
        <f t="shared" si="22"/>
        <v>0</v>
      </c>
      <c r="G65" s="35">
        <f t="shared" si="23"/>
        <v>1</v>
      </c>
      <c r="H65" s="35">
        <f t="shared" si="24"/>
        <v>1</v>
      </c>
      <c r="I65" s="35">
        <f t="shared" si="25"/>
        <v>0</v>
      </c>
      <c r="J65" s="48">
        <v>592</v>
      </c>
      <c r="K65" s="49" t="s">
        <v>565</v>
      </c>
      <c r="L65" s="65">
        <v>1283</v>
      </c>
      <c r="M65" s="38">
        <f t="shared" si="0"/>
        <v>1.5041384323196324E-2</v>
      </c>
      <c r="N65" s="39">
        <f t="shared" si="26"/>
        <v>52</v>
      </c>
      <c r="O65" s="40">
        <f t="shared" si="27"/>
        <v>1.9931091694252883</v>
      </c>
      <c r="P65" s="98">
        <v>7</v>
      </c>
      <c r="Q65" s="38">
        <f t="shared" si="28"/>
        <v>0.1485641500694766</v>
      </c>
      <c r="R65" s="39">
        <f t="shared" si="64"/>
        <v>197</v>
      </c>
      <c r="S65" s="41">
        <f t="shared" si="29"/>
        <v>1.1125280630925514</v>
      </c>
      <c r="T65" s="183">
        <v>1203</v>
      </c>
      <c r="U65" s="42">
        <f t="shared" si="30"/>
        <v>1.4103495978803723E-2</v>
      </c>
      <c r="V65" s="43">
        <f t="shared" si="31"/>
        <v>7</v>
      </c>
      <c r="W65" s="44">
        <f t="shared" si="32"/>
        <v>5.2502729173573988</v>
      </c>
      <c r="X65" s="178">
        <v>5</v>
      </c>
      <c r="Y65" s="42">
        <f t="shared" si="33"/>
        <v>0.13930060213061601</v>
      </c>
      <c r="Z65" s="43">
        <f t="shared" si="65"/>
        <v>27</v>
      </c>
      <c r="AA65" s="45">
        <f t="shared" si="34"/>
        <v>2.9306352351683658</v>
      </c>
      <c r="AB65" s="65">
        <v>2157</v>
      </c>
      <c r="AC65" s="38">
        <f t="shared" si="35"/>
        <v>2.528781448568548E-2</v>
      </c>
      <c r="AD65" s="39">
        <f t="shared" si="36"/>
        <v>78</v>
      </c>
      <c r="AE65" s="40">
        <f t="shared" si="37"/>
        <v>1.9497840301364129</v>
      </c>
      <c r="AF65" s="98">
        <v>5</v>
      </c>
      <c r="AG65" s="38">
        <f t="shared" si="38"/>
        <v>0.24976841130152849</v>
      </c>
      <c r="AH65" s="39">
        <f t="shared" si="66"/>
        <v>261</v>
      </c>
      <c r="AI65" s="41">
        <f t="shared" si="39"/>
        <v>1.0883445241095031</v>
      </c>
      <c r="AJ65" s="183">
        <v>0</v>
      </c>
      <c r="AK65" s="42">
        <f t="shared" si="40"/>
        <v>0</v>
      </c>
      <c r="AL65" s="43">
        <f t="shared" si="41"/>
        <v>337</v>
      </c>
      <c r="AM65" s="44">
        <f t="shared" si="42"/>
        <v>0</v>
      </c>
      <c r="AN65" s="178">
        <v>0</v>
      </c>
      <c r="AO65" s="42">
        <f t="shared" si="43"/>
        <v>0</v>
      </c>
      <c r="AP65" s="43">
        <f t="shared" si="67"/>
        <v>337</v>
      </c>
      <c r="AQ65" s="45">
        <f t="shared" si="44"/>
        <v>0</v>
      </c>
      <c r="AR65" s="65">
        <v>3288</v>
      </c>
      <c r="AS65" s="38">
        <f t="shared" si="45"/>
        <v>3.8547210954535865E-2</v>
      </c>
      <c r="AT65" s="39">
        <f t="shared" si="46"/>
        <v>64</v>
      </c>
      <c r="AU65" s="40">
        <f t="shared" si="47"/>
        <v>1.6641774129761466</v>
      </c>
      <c r="AV65" s="98">
        <v>11</v>
      </c>
      <c r="AW65" s="38">
        <f t="shared" si="48"/>
        <v>0.38073182028717001</v>
      </c>
      <c r="AX65" s="39">
        <f t="shared" si="68"/>
        <v>310</v>
      </c>
      <c r="AY65" s="41">
        <f t="shared" si="49"/>
        <v>0.92892256094260417</v>
      </c>
      <c r="AZ65" s="183">
        <v>401</v>
      </c>
      <c r="BA65" s="42">
        <f t="shared" si="50"/>
        <v>4.7011653262679079E-3</v>
      </c>
      <c r="BB65" s="43">
        <f t="shared" si="51"/>
        <v>48</v>
      </c>
      <c r="BC65" s="44">
        <f t="shared" si="52"/>
        <v>1.7544124124482836</v>
      </c>
      <c r="BD65" s="178">
        <v>1</v>
      </c>
      <c r="BE65" s="42">
        <f t="shared" si="53"/>
        <v>4.6433534043538678E-2</v>
      </c>
      <c r="BF65" s="43">
        <f t="shared" si="69"/>
        <v>122</v>
      </c>
      <c r="BG65" s="45">
        <f t="shared" si="54"/>
        <v>0.97929058429319715</v>
      </c>
      <c r="BH65" s="159">
        <v>304</v>
      </c>
      <c r="BI65" s="83">
        <f t="shared" si="55"/>
        <v>3.5639757086918804E-3</v>
      </c>
      <c r="BJ65" s="84">
        <f t="shared" si="56"/>
        <v>185</v>
      </c>
      <c r="BK65" s="85">
        <f t="shared" si="57"/>
        <v>0.64031653993532978</v>
      </c>
      <c r="BL65" s="156">
        <v>3</v>
      </c>
      <c r="BM65" s="83">
        <f t="shared" si="58"/>
        <v>3.5201482167670217E-2</v>
      </c>
      <c r="BN65" s="84">
        <f t="shared" si="70"/>
        <v>357</v>
      </c>
      <c r="BO65" s="86">
        <f t="shared" si="59"/>
        <v>0.35741650827174115</v>
      </c>
      <c r="BP65" s="168">
        <f t="shared" si="60"/>
        <v>8636</v>
      </c>
      <c r="BQ65" s="75">
        <f t="shared" si="61"/>
        <v>0.10124504677718117</v>
      </c>
      <c r="BR65" s="164">
        <f t="shared" si="16"/>
        <v>32</v>
      </c>
      <c r="BS65" s="76">
        <f t="shared" si="62"/>
        <v>64</v>
      </c>
      <c r="BT65" s="117">
        <f t="shared" si="63"/>
        <v>1.7915136125959288</v>
      </c>
      <c r="BU65" s="159">
        <v>85298</v>
      </c>
      <c r="BV65" s="153">
        <v>291</v>
      </c>
    </row>
    <row r="66" spans="1:74">
      <c r="A66" s="34">
        <f t="shared" si="17"/>
        <v>1</v>
      </c>
      <c r="B66" s="35">
        <f t="shared" si="18"/>
        <v>0</v>
      </c>
      <c r="C66" s="35">
        <f t="shared" si="19"/>
        <v>0</v>
      </c>
      <c r="D66" s="35">
        <f t="shared" si="20"/>
        <v>0</v>
      </c>
      <c r="E66" s="35">
        <f t="shared" si="21"/>
        <v>1</v>
      </c>
      <c r="F66" s="35">
        <f t="shared" si="22"/>
        <v>0</v>
      </c>
      <c r="G66" s="35">
        <f t="shared" si="23"/>
        <v>0</v>
      </c>
      <c r="H66" s="35">
        <f t="shared" si="24"/>
        <v>0</v>
      </c>
      <c r="I66" s="35">
        <f t="shared" si="25"/>
        <v>0</v>
      </c>
      <c r="J66" s="48">
        <v>181</v>
      </c>
      <c r="K66" s="49" t="s">
        <v>151</v>
      </c>
      <c r="L66" s="65">
        <v>43</v>
      </c>
      <c r="M66" s="38">
        <f t="shared" si="0"/>
        <v>2.149709789178461E-4</v>
      </c>
      <c r="N66" s="39">
        <f t="shared" si="26"/>
        <v>487</v>
      </c>
      <c r="O66" s="40">
        <f t="shared" si="27"/>
        <v>2.848545187298563E-2</v>
      </c>
      <c r="P66" s="98">
        <v>11</v>
      </c>
      <c r="Q66" s="38">
        <f t="shared" si="28"/>
        <v>4.9941927990708483E-3</v>
      </c>
      <c r="R66" s="39">
        <f t="shared" si="64"/>
        <v>508</v>
      </c>
      <c r="S66" s="41">
        <f t="shared" si="29"/>
        <v>3.7399195154838423E-2</v>
      </c>
      <c r="T66" s="183">
        <v>29</v>
      </c>
      <c r="U66" s="42">
        <f t="shared" si="30"/>
        <v>1.4498042764226829E-4</v>
      </c>
      <c r="V66" s="43">
        <f t="shared" si="31"/>
        <v>358</v>
      </c>
      <c r="W66" s="44">
        <f t="shared" si="32"/>
        <v>5.3971498551925706E-2</v>
      </c>
      <c r="X66" s="178">
        <v>4</v>
      </c>
      <c r="Y66" s="42">
        <f t="shared" si="33"/>
        <v>3.3681765389082462E-3</v>
      </c>
      <c r="Z66" s="43">
        <f t="shared" si="65"/>
        <v>374</v>
      </c>
      <c r="AA66" s="45">
        <f t="shared" si="34"/>
        <v>7.0860403273321368E-2</v>
      </c>
      <c r="AB66" s="65">
        <v>7888</v>
      </c>
      <c r="AC66" s="38">
        <f t="shared" si="35"/>
        <v>3.9434676318696973E-2</v>
      </c>
      <c r="AD66" s="39">
        <f t="shared" si="36"/>
        <v>48</v>
      </c>
      <c r="AE66" s="40">
        <f t="shared" si="37"/>
        <v>3.0405594031591026</v>
      </c>
      <c r="AF66" s="98">
        <v>67</v>
      </c>
      <c r="AG66" s="38">
        <f t="shared" si="38"/>
        <v>0.91614401858304295</v>
      </c>
      <c r="AH66" s="39">
        <f t="shared" si="66"/>
        <v>58</v>
      </c>
      <c r="AI66" s="41">
        <f t="shared" si="39"/>
        <v>3.992019329925681</v>
      </c>
      <c r="AJ66" s="183">
        <v>1</v>
      </c>
      <c r="AK66" s="42">
        <f t="shared" si="40"/>
        <v>4.9993250911126996E-6</v>
      </c>
      <c r="AL66" s="43">
        <f t="shared" si="41"/>
        <v>335</v>
      </c>
      <c r="AM66" s="44">
        <f t="shared" si="42"/>
        <v>2.627481909959119E-3</v>
      </c>
      <c r="AN66" s="178">
        <v>1</v>
      </c>
      <c r="AO66" s="42">
        <f t="shared" si="43"/>
        <v>1.1614401858304297E-4</v>
      </c>
      <c r="AP66" s="43">
        <f t="shared" si="67"/>
        <v>336</v>
      </c>
      <c r="AQ66" s="45">
        <f t="shared" si="44"/>
        <v>3.4496805300659331E-3</v>
      </c>
      <c r="AR66" s="65">
        <v>585</v>
      </c>
      <c r="AS66" s="38">
        <f t="shared" si="45"/>
        <v>2.9246051783009294E-3</v>
      </c>
      <c r="AT66" s="39">
        <f t="shared" si="46"/>
        <v>453</v>
      </c>
      <c r="AU66" s="40">
        <f t="shared" si="47"/>
        <v>0.12626236137659588</v>
      </c>
      <c r="AV66" s="98">
        <v>35</v>
      </c>
      <c r="AW66" s="38">
        <f t="shared" si="48"/>
        <v>6.7944250871080136E-2</v>
      </c>
      <c r="AX66" s="39">
        <f t="shared" si="68"/>
        <v>509</v>
      </c>
      <c r="AY66" s="41">
        <f t="shared" si="49"/>
        <v>0.16577271495953655</v>
      </c>
      <c r="AZ66" s="183">
        <v>0</v>
      </c>
      <c r="BA66" s="42">
        <f t="shared" si="50"/>
        <v>0</v>
      </c>
      <c r="BB66" s="43">
        <f t="shared" si="51"/>
        <v>356</v>
      </c>
      <c r="BC66" s="44">
        <f t="shared" si="52"/>
        <v>0</v>
      </c>
      <c r="BD66" s="178">
        <v>0</v>
      </c>
      <c r="BE66" s="42">
        <f t="shared" si="53"/>
        <v>0</v>
      </c>
      <c r="BF66" s="43">
        <f t="shared" si="69"/>
        <v>356</v>
      </c>
      <c r="BG66" s="45">
        <f t="shared" si="54"/>
        <v>0</v>
      </c>
      <c r="BH66" s="159">
        <v>64</v>
      </c>
      <c r="BI66" s="83">
        <f t="shared" si="55"/>
        <v>3.1995680583121278E-4</v>
      </c>
      <c r="BJ66" s="84">
        <f t="shared" si="56"/>
        <v>412</v>
      </c>
      <c r="BK66" s="85">
        <f t="shared" si="57"/>
        <v>5.7484576659418085E-2</v>
      </c>
      <c r="BL66" s="156">
        <v>8</v>
      </c>
      <c r="BM66" s="83">
        <f t="shared" si="58"/>
        <v>7.4332171893147503E-3</v>
      </c>
      <c r="BN66" s="84">
        <f t="shared" si="70"/>
        <v>437</v>
      </c>
      <c r="BO66" s="86">
        <f t="shared" si="59"/>
        <v>7.5472803115954681E-2</v>
      </c>
      <c r="BP66" s="168">
        <f t="shared" si="60"/>
        <v>8610</v>
      </c>
      <c r="BQ66" s="75">
        <f t="shared" si="61"/>
        <v>4.3044189034480346E-2</v>
      </c>
      <c r="BR66" s="164">
        <f t="shared" si="16"/>
        <v>126</v>
      </c>
      <c r="BS66" s="76">
        <f t="shared" si="62"/>
        <v>236</v>
      </c>
      <c r="BT66" s="117">
        <f t="shared" si="63"/>
        <v>0.76165948906257142</v>
      </c>
      <c r="BU66" s="159">
        <v>200027</v>
      </c>
      <c r="BV66" s="153">
        <v>7355</v>
      </c>
    </row>
    <row r="67" spans="1:74">
      <c r="A67" s="34">
        <f t="shared" si="17"/>
        <v>0</v>
      </c>
      <c r="B67" s="35">
        <f t="shared" si="18"/>
        <v>0</v>
      </c>
      <c r="C67" s="35">
        <f t="shared" si="19"/>
        <v>0</v>
      </c>
      <c r="D67" s="35">
        <f t="shared" si="20"/>
        <v>0</v>
      </c>
      <c r="E67" s="35">
        <f t="shared" si="21"/>
        <v>0</v>
      </c>
      <c r="F67" s="35">
        <f t="shared" si="22"/>
        <v>0</v>
      </c>
      <c r="G67" s="35">
        <f t="shared" si="23"/>
        <v>0</v>
      </c>
      <c r="H67" s="35">
        <f t="shared" si="24"/>
        <v>1</v>
      </c>
      <c r="I67" s="35">
        <f t="shared" si="25"/>
        <v>0</v>
      </c>
      <c r="J67" s="48">
        <v>618</v>
      </c>
      <c r="K67" s="49" t="s">
        <v>592</v>
      </c>
      <c r="L67" s="65">
        <v>510</v>
      </c>
      <c r="M67" s="38">
        <f t="shared" si="0"/>
        <v>2.9742465242138657E-3</v>
      </c>
      <c r="N67" s="39">
        <f t="shared" si="26"/>
        <v>294</v>
      </c>
      <c r="O67" s="40">
        <f t="shared" si="27"/>
        <v>0.39411252928362367</v>
      </c>
      <c r="P67" s="98">
        <v>39</v>
      </c>
      <c r="Q67" s="38">
        <f t="shared" si="28"/>
        <v>6.1676139799250213E-2</v>
      </c>
      <c r="R67" s="39">
        <f t="shared" si="64"/>
        <v>385</v>
      </c>
      <c r="S67" s="41">
        <f t="shared" si="29"/>
        <v>0.4618640251890952</v>
      </c>
      <c r="T67" s="183">
        <v>157</v>
      </c>
      <c r="U67" s="42">
        <f t="shared" si="30"/>
        <v>9.1560138098348417E-4</v>
      </c>
      <c r="V67" s="43">
        <f t="shared" si="31"/>
        <v>228</v>
      </c>
      <c r="W67" s="44">
        <f t="shared" si="32"/>
        <v>0.34084861944140249</v>
      </c>
      <c r="X67" s="178">
        <v>11</v>
      </c>
      <c r="Y67" s="42">
        <f t="shared" si="33"/>
        <v>1.8986576369573103E-2</v>
      </c>
      <c r="Z67" s="43">
        <f t="shared" si="65"/>
        <v>275</v>
      </c>
      <c r="AA67" s="45">
        <f t="shared" si="34"/>
        <v>0.39944356917935125</v>
      </c>
      <c r="AB67" s="65">
        <v>1886</v>
      </c>
      <c r="AC67" s="38">
        <f t="shared" si="35"/>
        <v>1.0998880283661472E-2</v>
      </c>
      <c r="AD67" s="39">
        <f t="shared" si="36"/>
        <v>189</v>
      </c>
      <c r="AE67" s="40">
        <f t="shared" si="37"/>
        <v>0.84805435197276091</v>
      </c>
      <c r="AF67" s="98">
        <v>133</v>
      </c>
      <c r="AG67" s="38">
        <f t="shared" si="38"/>
        <v>0.22808078364977627</v>
      </c>
      <c r="AH67" s="39">
        <f t="shared" si="66"/>
        <v>284</v>
      </c>
      <c r="AI67" s="41">
        <f t="shared" si="39"/>
        <v>0.99384253855931548</v>
      </c>
      <c r="AJ67" s="183">
        <v>184</v>
      </c>
      <c r="AK67" s="42">
        <f t="shared" si="40"/>
        <v>1.0730614910889242E-3</v>
      </c>
      <c r="AL67" s="43">
        <f t="shared" si="41"/>
        <v>156</v>
      </c>
      <c r="AM67" s="44">
        <f t="shared" si="42"/>
        <v>0.56396605636269637</v>
      </c>
      <c r="AN67" s="178">
        <v>17</v>
      </c>
      <c r="AO67" s="42">
        <f t="shared" si="43"/>
        <v>2.2251783770709882E-2</v>
      </c>
      <c r="AP67" s="43">
        <f t="shared" si="67"/>
        <v>184</v>
      </c>
      <c r="AQ67" s="45">
        <f t="shared" si="44"/>
        <v>0.66091690445660345</v>
      </c>
      <c r="AR67" s="65">
        <v>3819</v>
      </c>
      <c r="AS67" s="38">
        <f t="shared" si="45"/>
        <v>2.2271857796025005E-2</v>
      </c>
      <c r="AT67" s="39">
        <f t="shared" si="46"/>
        <v>141</v>
      </c>
      <c r="AU67" s="40">
        <f t="shared" si="47"/>
        <v>0.9615305951156019</v>
      </c>
      <c r="AV67" s="98">
        <v>283</v>
      </c>
      <c r="AW67" s="38">
        <f t="shared" si="48"/>
        <v>0.46184544684967954</v>
      </c>
      <c r="AX67" s="39">
        <f t="shared" si="68"/>
        <v>212</v>
      </c>
      <c r="AY67" s="41">
        <f t="shared" si="49"/>
        <v>1.1268263706555837</v>
      </c>
      <c r="AZ67" s="183">
        <v>890</v>
      </c>
      <c r="BA67" s="42">
        <f t="shared" si="50"/>
        <v>5.1903517775496871E-3</v>
      </c>
      <c r="BB67" s="43">
        <f t="shared" si="51"/>
        <v>39</v>
      </c>
      <c r="BC67" s="44">
        <f t="shared" si="52"/>
        <v>1.9369702938601256</v>
      </c>
      <c r="BD67" s="178">
        <v>45</v>
      </c>
      <c r="BE67" s="42">
        <f t="shared" si="53"/>
        <v>0.10763091063006409</v>
      </c>
      <c r="BF67" s="43">
        <f t="shared" si="69"/>
        <v>39</v>
      </c>
      <c r="BG67" s="45">
        <f t="shared" si="54"/>
        <v>2.2699529452161364</v>
      </c>
      <c r="BH67" s="159">
        <v>823</v>
      </c>
      <c r="BI67" s="83">
        <f t="shared" si="55"/>
        <v>4.7996174302510032E-3</v>
      </c>
      <c r="BJ67" s="84">
        <f t="shared" si="56"/>
        <v>121</v>
      </c>
      <c r="BK67" s="85">
        <f t="shared" si="57"/>
        <v>0.86231632231849131</v>
      </c>
      <c r="BL67" s="156">
        <v>61</v>
      </c>
      <c r="BM67" s="83">
        <f t="shared" si="58"/>
        <v>9.9528358930946914E-2</v>
      </c>
      <c r="BN67" s="84">
        <f t="shared" si="70"/>
        <v>190</v>
      </c>
      <c r="BO67" s="86">
        <f t="shared" si="59"/>
        <v>1.010556270150087</v>
      </c>
      <c r="BP67" s="168">
        <f t="shared" si="60"/>
        <v>8269</v>
      </c>
      <c r="BQ67" s="75">
        <f t="shared" si="61"/>
        <v>4.8223616683773445E-2</v>
      </c>
      <c r="BR67" s="164">
        <f t="shared" si="16"/>
        <v>589</v>
      </c>
      <c r="BS67" s="76">
        <f t="shared" si="62"/>
        <v>203</v>
      </c>
      <c r="BT67" s="117">
        <f t="shared" si="63"/>
        <v>0.85330856656841181</v>
      </c>
      <c r="BU67" s="159">
        <v>171472</v>
      </c>
      <c r="BV67" s="153">
        <v>12298</v>
      </c>
    </row>
    <row r="68" spans="1:74">
      <c r="A68" s="34">
        <f t="shared" si="17"/>
        <v>1</v>
      </c>
      <c r="B68" s="35">
        <f t="shared" si="18"/>
        <v>0</v>
      </c>
      <c r="C68" s="35">
        <f t="shared" si="19"/>
        <v>1</v>
      </c>
      <c r="D68" s="35">
        <f t="shared" si="20"/>
        <v>0</v>
      </c>
      <c r="E68" s="35">
        <f t="shared" si="21"/>
        <v>0</v>
      </c>
      <c r="F68" s="35">
        <f t="shared" si="22"/>
        <v>0</v>
      </c>
      <c r="G68" s="35">
        <f t="shared" si="23"/>
        <v>0</v>
      </c>
      <c r="H68" s="35">
        <f t="shared" si="24"/>
        <v>0</v>
      </c>
      <c r="I68" s="35">
        <f t="shared" si="25"/>
        <v>0</v>
      </c>
      <c r="J68" s="48">
        <v>352</v>
      </c>
      <c r="K68" s="49" t="s">
        <v>323</v>
      </c>
      <c r="L68" s="65">
        <v>2383</v>
      </c>
      <c r="M68" s="38">
        <f t="shared" ref="M68:M131" si="71">L68/$BU68</f>
        <v>1.1566501315367963E-2</v>
      </c>
      <c r="N68" s="39">
        <f t="shared" si="26"/>
        <v>73</v>
      </c>
      <c r="O68" s="40">
        <f t="shared" si="27"/>
        <v>1.532658120720811</v>
      </c>
      <c r="P68" s="98">
        <v>613</v>
      </c>
      <c r="Q68" s="38">
        <f t="shared" si="28"/>
        <v>0.29427019017041245</v>
      </c>
      <c r="R68" s="39">
        <f t="shared" si="64"/>
        <v>71</v>
      </c>
      <c r="S68" s="41">
        <f t="shared" si="29"/>
        <v>2.2036530653126167</v>
      </c>
      <c r="T68" s="183">
        <v>295</v>
      </c>
      <c r="U68" s="42">
        <f t="shared" si="30"/>
        <v>1.4318581149951948E-3</v>
      </c>
      <c r="V68" s="43">
        <f t="shared" si="31"/>
        <v>174</v>
      </c>
      <c r="W68" s="44">
        <f t="shared" si="32"/>
        <v>0.53303421321607269</v>
      </c>
      <c r="X68" s="178">
        <v>103</v>
      </c>
      <c r="Y68" s="42">
        <f t="shared" si="33"/>
        <v>3.6428747838972583E-2</v>
      </c>
      <c r="Z68" s="43">
        <f t="shared" si="65"/>
        <v>195</v>
      </c>
      <c r="AA68" s="45">
        <f t="shared" si="34"/>
        <v>0.76639562469265543</v>
      </c>
      <c r="AB68" s="65">
        <v>750</v>
      </c>
      <c r="AC68" s="38">
        <f t="shared" si="35"/>
        <v>3.6403172415132071E-3</v>
      </c>
      <c r="AD68" s="39">
        <f t="shared" si="36"/>
        <v>373</v>
      </c>
      <c r="AE68" s="40">
        <f t="shared" si="37"/>
        <v>0.28068192394208358</v>
      </c>
      <c r="AF68" s="98">
        <v>148</v>
      </c>
      <c r="AG68" s="38">
        <f t="shared" si="38"/>
        <v>9.2615460607557418E-2</v>
      </c>
      <c r="AH68" s="39">
        <f t="shared" si="66"/>
        <v>432</v>
      </c>
      <c r="AI68" s="41">
        <f t="shared" si="39"/>
        <v>0.40356396101037961</v>
      </c>
      <c r="AJ68" s="183">
        <v>224</v>
      </c>
      <c r="AK68" s="42">
        <f t="shared" si="40"/>
        <v>1.0872414161319445E-3</v>
      </c>
      <c r="AL68" s="43">
        <f t="shared" si="41"/>
        <v>155</v>
      </c>
      <c r="AM68" s="44">
        <f t="shared" si="42"/>
        <v>0.57141856162212523</v>
      </c>
      <c r="AN68" s="178">
        <v>67</v>
      </c>
      <c r="AO68" s="42">
        <f t="shared" si="43"/>
        <v>2.7661150901457151E-2</v>
      </c>
      <c r="AP68" s="43">
        <f t="shared" si="67"/>
        <v>154</v>
      </c>
      <c r="AQ68" s="45">
        <f t="shared" si="44"/>
        <v>0.82158457119120298</v>
      </c>
      <c r="AR68" s="65">
        <v>3099</v>
      </c>
      <c r="AS68" s="38">
        <f t="shared" si="45"/>
        <v>1.5041790841932572E-2</v>
      </c>
      <c r="AT68" s="39">
        <f t="shared" si="46"/>
        <v>242</v>
      </c>
      <c r="AU68" s="40">
        <f t="shared" si="47"/>
        <v>0.6493909144134874</v>
      </c>
      <c r="AV68" s="98">
        <v>604</v>
      </c>
      <c r="AW68" s="38">
        <f t="shared" si="48"/>
        <v>0.38268708323042727</v>
      </c>
      <c r="AX68" s="39">
        <f t="shared" si="68"/>
        <v>309</v>
      </c>
      <c r="AY68" s="41">
        <f t="shared" si="49"/>
        <v>0.93369307857151362</v>
      </c>
      <c r="AZ68" s="183">
        <v>274</v>
      </c>
      <c r="BA68" s="42">
        <f t="shared" si="50"/>
        <v>1.3299292322328251E-3</v>
      </c>
      <c r="BB68" s="43">
        <f t="shared" si="51"/>
        <v>189</v>
      </c>
      <c r="BC68" s="44">
        <f t="shared" si="52"/>
        <v>0.49631191221249094</v>
      </c>
      <c r="BD68" s="178">
        <v>72</v>
      </c>
      <c r="BE68" s="42">
        <f t="shared" si="53"/>
        <v>3.3835514941960979E-2</v>
      </c>
      <c r="BF68" s="43">
        <f t="shared" si="69"/>
        <v>179</v>
      </c>
      <c r="BG68" s="45">
        <f t="shared" si="54"/>
        <v>0.71359636693397333</v>
      </c>
      <c r="BH68" s="159">
        <v>1073</v>
      </c>
      <c r="BI68" s="83">
        <f t="shared" si="55"/>
        <v>5.2080805335248948E-3</v>
      </c>
      <c r="BJ68" s="84">
        <f t="shared" si="56"/>
        <v>108</v>
      </c>
      <c r="BK68" s="85">
        <f t="shared" si="57"/>
        <v>0.93570225487176995</v>
      </c>
      <c r="BL68" s="156">
        <v>315</v>
      </c>
      <c r="BM68" s="83">
        <f t="shared" si="58"/>
        <v>0.13250185230921216</v>
      </c>
      <c r="BN68" s="84">
        <f t="shared" si="70"/>
        <v>127</v>
      </c>
      <c r="BO68" s="86">
        <f t="shared" si="59"/>
        <v>1.3453510044355876</v>
      </c>
      <c r="BP68" s="168">
        <f t="shared" si="60"/>
        <v>8098</v>
      </c>
      <c r="BQ68" s="75">
        <f t="shared" si="61"/>
        <v>3.9305718695698599E-2</v>
      </c>
      <c r="BR68" s="164">
        <f t="shared" si="16"/>
        <v>1922</v>
      </c>
      <c r="BS68" s="76">
        <f t="shared" si="62"/>
        <v>269</v>
      </c>
      <c r="BT68" s="117">
        <f t="shared" si="63"/>
        <v>0.69550790224022119</v>
      </c>
      <c r="BU68" s="159">
        <v>206026</v>
      </c>
      <c r="BV68" s="153">
        <v>60340</v>
      </c>
    </row>
    <row r="69" spans="1:74">
      <c r="A69" s="34">
        <f t="shared" si="17"/>
        <v>9</v>
      </c>
      <c r="B69" s="35">
        <f t="shared" si="18"/>
        <v>7</v>
      </c>
      <c r="C69" s="35">
        <f t="shared" si="19"/>
        <v>1</v>
      </c>
      <c r="D69" s="35">
        <f t="shared" si="20"/>
        <v>0</v>
      </c>
      <c r="E69" s="35">
        <f t="shared" si="21"/>
        <v>0</v>
      </c>
      <c r="F69" s="35">
        <f t="shared" si="22"/>
        <v>1</v>
      </c>
      <c r="G69" s="35">
        <f t="shared" si="23"/>
        <v>1</v>
      </c>
      <c r="H69" s="35">
        <f t="shared" si="24"/>
        <v>0</v>
      </c>
      <c r="I69" s="35">
        <f t="shared" si="25"/>
        <v>1</v>
      </c>
      <c r="J69" s="48">
        <v>373</v>
      </c>
      <c r="K69" s="49" t="s">
        <v>344</v>
      </c>
      <c r="L69" s="65">
        <v>911</v>
      </c>
      <c r="M69" s="38">
        <f t="shared" si="71"/>
        <v>7.6706100282069633E-3</v>
      </c>
      <c r="N69" s="39">
        <f t="shared" si="26"/>
        <v>129</v>
      </c>
      <c r="O69" s="40">
        <f t="shared" si="27"/>
        <v>1.0164199553579427</v>
      </c>
      <c r="P69" s="98">
        <v>64</v>
      </c>
      <c r="Q69" s="38">
        <f t="shared" si="28"/>
        <v>0.11672005124919924</v>
      </c>
      <c r="R69" s="39">
        <f t="shared" si="64"/>
        <v>265</v>
      </c>
      <c r="S69" s="41">
        <f t="shared" si="29"/>
        <v>0.87406236618732092</v>
      </c>
      <c r="T69" s="183">
        <v>212</v>
      </c>
      <c r="U69" s="42">
        <f t="shared" si="30"/>
        <v>1.7850376794510167E-3</v>
      </c>
      <c r="V69" s="43">
        <f t="shared" si="31"/>
        <v>147</v>
      </c>
      <c r="W69" s="44">
        <f t="shared" si="32"/>
        <v>0.66451147991741477</v>
      </c>
      <c r="X69" s="178">
        <v>12</v>
      </c>
      <c r="Y69" s="42">
        <f t="shared" si="33"/>
        <v>2.7162075592568866E-2</v>
      </c>
      <c r="Z69" s="43">
        <f t="shared" si="65"/>
        <v>231</v>
      </c>
      <c r="AA69" s="45">
        <f t="shared" si="34"/>
        <v>0.57144143366479905</v>
      </c>
      <c r="AB69" s="65">
        <v>1257</v>
      </c>
      <c r="AC69" s="38">
        <f t="shared" si="35"/>
        <v>1.0583926240895887E-2</v>
      </c>
      <c r="AD69" s="39">
        <f t="shared" si="36"/>
        <v>196</v>
      </c>
      <c r="AE69" s="40">
        <f t="shared" si="37"/>
        <v>0.81605986046449464</v>
      </c>
      <c r="AF69" s="98">
        <v>39</v>
      </c>
      <c r="AG69" s="38">
        <f t="shared" si="38"/>
        <v>0.16105060858424086</v>
      </c>
      <c r="AH69" s="39">
        <f t="shared" si="66"/>
        <v>369</v>
      </c>
      <c r="AI69" s="41">
        <f t="shared" si="39"/>
        <v>0.7017642745285334</v>
      </c>
      <c r="AJ69" s="183">
        <v>327</v>
      </c>
      <c r="AK69" s="42">
        <f t="shared" si="40"/>
        <v>2.753336420662653E-3</v>
      </c>
      <c r="AL69" s="43">
        <f t="shared" si="41"/>
        <v>63</v>
      </c>
      <c r="AM69" s="44">
        <f t="shared" si="42"/>
        <v>1.4470636546887501</v>
      </c>
      <c r="AN69" s="178">
        <v>10</v>
      </c>
      <c r="AO69" s="42">
        <f t="shared" si="43"/>
        <v>4.1896220371556693E-2</v>
      </c>
      <c r="AP69" s="43">
        <f t="shared" si="67"/>
        <v>92</v>
      </c>
      <c r="AQ69" s="45">
        <f t="shared" si="44"/>
        <v>1.2443910367693443</v>
      </c>
      <c r="AR69" s="65">
        <v>3670</v>
      </c>
      <c r="AS69" s="38">
        <f t="shared" si="45"/>
        <v>3.0901359828232222E-2</v>
      </c>
      <c r="AT69" s="39">
        <f t="shared" si="46"/>
        <v>82</v>
      </c>
      <c r="AU69" s="40">
        <f t="shared" si="47"/>
        <v>1.3340873122324115</v>
      </c>
      <c r="AV69" s="98">
        <v>120</v>
      </c>
      <c r="AW69" s="38">
        <f t="shared" si="48"/>
        <v>0.47021140294682895</v>
      </c>
      <c r="AX69" s="39">
        <f t="shared" si="68"/>
        <v>205</v>
      </c>
      <c r="AY69" s="41">
        <f t="shared" si="49"/>
        <v>1.1472379174410239</v>
      </c>
      <c r="AZ69" s="183">
        <v>268</v>
      </c>
      <c r="BA69" s="42">
        <f t="shared" si="50"/>
        <v>2.2565570664758137E-3</v>
      </c>
      <c r="BB69" s="43">
        <f t="shared" si="51"/>
        <v>127</v>
      </c>
      <c r="BC69" s="44">
        <f t="shared" si="52"/>
        <v>0.842117103328062</v>
      </c>
      <c r="BD69" s="178">
        <v>16</v>
      </c>
      <c r="BE69" s="42">
        <f t="shared" si="53"/>
        <v>3.4336963484945547E-2</v>
      </c>
      <c r="BF69" s="43">
        <f t="shared" si="69"/>
        <v>174</v>
      </c>
      <c r="BG69" s="45">
        <f t="shared" si="54"/>
        <v>0.72417199609439609</v>
      </c>
      <c r="BH69" s="159">
        <v>1160</v>
      </c>
      <c r="BI69" s="83">
        <f t="shared" si="55"/>
        <v>9.7671873026565059E-3</v>
      </c>
      <c r="BJ69" s="84">
        <f t="shared" si="56"/>
        <v>47</v>
      </c>
      <c r="BK69" s="85">
        <f t="shared" si="57"/>
        <v>1.754807577191035</v>
      </c>
      <c r="BL69" s="156">
        <v>36</v>
      </c>
      <c r="BM69" s="83">
        <f t="shared" si="58"/>
        <v>0.14862267777065982</v>
      </c>
      <c r="BN69" s="84">
        <f t="shared" si="70"/>
        <v>108</v>
      </c>
      <c r="BO69" s="86">
        <f t="shared" si="59"/>
        <v>1.5090330084899684</v>
      </c>
      <c r="BP69" s="168">
        <f t="shared" si="60"/>
        <v>7805</v>
      </c>
      <c r="BQ69" s="75">
        <f t="shared" si="61"/>
        <v>6.5718014566581065E-2</v>
      </c>
      <c r="BR69" s="164">
        <f t="shared" ref="BR69:BR132" si="72">BL69+BD69+AV69+AN69+AF69+X69+P69</f>
        <v>297</v>
      </c>
      <c r="BS69" s="76">
        <f t="shared" si="62"/>
        <v>118</v>
      </c>
      <c r="BT69" s="117">
        <f t="shared" si="63"/>
        <v>1.162868914939776</v>
      </c>
      <c r="BU69" s="159">
        <v>118765</v>
      </c>
      <c r="BV69" s="153">
        <v>3729</v>
      </c>
    </row>
    <row r="70" spans="1:74">
      <c r="A70" s="34">
        <f t="shared" si="17"/>
        <v>0</v>
      </c>
      <c r="B70" s="35">
        <f t="shared" si="18"/>
        <v>0</v>
      </c>
      <c r="C70" s="35">
        <f t="shared" si="19"/>
        <v>0</v>
      </c>
      <c r="D70" s="35">
        <f t="shared" si="20"/>
        <v>0</v>
      </c>
      <c r="E70" s="35">
        <f t="shared" si="21"/>
        <v>0</v>
      </c>
      <c r="F70" s="35">
        <f t="shared" si="22"/>
        <v>0</v>
      </c>
      <c r="G70" s="35">
        <f t="shared" si="23"/>
        <v>1</v>
      </c>
      <c r="H70" s="35">
        <f t="shared" si="24"/>
        <v>0</v>
      </c>
      <c r="I70" s="35">
        <f t="shared" si="25"/>
        <v>0</v>
      </c>
      <c r="J70" s="48">
        <v>416</v>
      </c>
      <c r="K70" s="49" t="s">
        <v>706</v>
      </c>
      <c r="L70" s="65">
        <v>946</v>
      </c>
      <c r="M70" s="38">
        <f t="shared" si="71"/>
        <v>6.7751939094874199E-3</v>
      </c>
      <c r="N70" s="39">
        <f t="shared" si="26"/>
        <v>153</v>
      </c>
      <c r="O70" s="40">
        <f t="shared" si="27"/>
        <v>0.89776983391141629</v>
      </c>
      <c r="P70" s="98">
        <v>274</v>
      </c>
      <c r="Q70" s="38">
        <f t="shared" si="28"/>
        <v>0.12782056478854209</v>
      </c>
      <c r="R70" s="39">
        <f t="shared" si="64"/>
        <v>245</v>
      </c>
      <c r="S70" s="41">
        <f t="shared" si="29"/>
        <v>0.9571889671976076</v>
      </c>
      <c r="T70" s="183">
        <v>267</v>
      </c>
      <c r="U70" s="42">
        <f t="shared" si="30"/>
        <v>1.9122376044747793E-3</v>
      </c>
      <c r="V70" s="43">
        <f t="shared" si="31"/>
        <v>140</v>
      </c>
      <c r="W70" s="44">
        <f t="shared" si="32"/>
        <v>0.71186387555363484</v>
      </c>
      <c r="X70" s="178">
        <v>91</v>
      </c>
      <c r="Y70" s="42">
        <f t="shared" si="33"/>
        <v>3.6076205918119171E-2</v>
      </c>
      <c r="Z70" s="43">
        <f t="shared" si="65"/>
        <v>196</v>
      </c>
      <c r="AA70" s="45">
        <f t="shared" si="34"/>
        <v>0.75897877394452884</v>
      </c>
      <c r="AB70" s="65">
        <v>963</v>
      </c>
      <c r="AC70" s="38">
        <f t="shared" si="35"/>
        <v>6.8969468655775742E-3</v>
      </c>
      <c r="AD70" s="39">
        <f t="shared" si="36"/>
        <v>296</v>
      </c>
      <c r="AE70" s="40">
        <f t="shared" si="37"/>
        <v>0.53178011341449538</v>
      </c>
      <c r="AF70" s="98">
        <v>154</v>
      </c>
      <c r="AG70" s="38">
        <f t="shared" si="38"/>
        <v>0.1301175516822051</v>
      </c>
      <c r="AH70" s="39">
        <f t="shared" si="66"/>
        <v>392</v>
      </c>
      <c r="AI70" s="41">
        <f t="shared" si="39"/>
        <v>0.5669761205026993</v>
      </c>
      <c r="AJ70" s="183">
        <v>229</v>
      </c>
      <c r="AK70" s="42">
        <f t="shared" si="40"/>
        <v>1.6400839379203164E-3</v>
      </c>
      <c r="AL70" s="43">
        <f t="shared" si="41"/>
        <v>110</v>
      </c>
      <c r="AM70" s="44">
        <f t="shared" si="42"/>
        <v>0.86197452639372707</v>
      </c>
      <c r="AN70" s="178">
        <v>50</v>
      </c>
      <c r="AO70" s="42">
        <f t="shared" si="43"/>
        <v>3.0941764626401837E-2</v>
      </c>
      <c r="AP70" s="43">
        <f t="shared" si="67"/>
        <v>136</v>
      </c>
      <c r="AQ70" s="45">
        <f t="shared" si="44"/>
        <v>0.91902453780917437</v>
      </c>
      <c r="AR70" s="65">
        <v>4104</v>
      </c>
      <c r="AS70" s="38">
        <f t="shared" si="45"/>
        <v>2.9392595987881999E-2</v>
      </c>
      <c r="AT70" s="39">
        <f t="shared" si="46"/>
        <v>88</v>
      </c>
      <c r="AU70" s="40">
        <f t="shared" si="47"/>
        <v>1.2689502856499335</v>
      </c>
      <c r="AV70" s="98">
        <v>651</v>
      </c>
      <c r="AW70" s="38">
        <f t="shared" si="48"/>
        <v>0.55451965950547222</v>
      </c>
      <c r="AX70" s="39">
        <f t="shared" si="68"/>
        <v>136</v>
      </c>
      <c r="AY70" s="41">
        <f t="shared" si="49"/>
        <v>1.3529360950506355</v>
      </c>
      <c r="AZ70" s="183">
        <v>339</v>
      </c>
      <c r="BA70" s="42">
        <f t="shared" si="50"/>
        <v>2.4278971832095513E-3</v>
      </c>
      <c r="BB70" s="43">
        <f t="shared" si="51"/>
        <v>114</v>
      </c>
      <c r="BC70" s="44">
        <f t="shared" si="52"/>
        <v>0.90605895746120391</v>
      </c>
      <c r="BD70" s="178">
        <v>59</v>
      </c>
      <c r="BE70" s="42">
        <f t="shared" si="53"/>
        <v>4.5804620997162544E-2</v>
      </c>
      <c r="BF70" s="43">
        <f t="shared" si="69"/>
        <v>124</v>
      </c>
      <c r="BG70" s="45">
        <f t="shared" si="54"/>
        <v>0.96602670857618178</v>
      </c>
      <c r="BH70" s="159">
        <v>553</v>
      </c>
      <c r="BI70" s="83">
        <f t="shared" si="55"/>
        <v>3.9605520422267898E-3</v>
      </c>
      <c r="BJ70" s="84">
        <f t="shared" si="56"/>
        <v>164</v>
      </c>
      <c r="BK70" s="85">
        <f t="shared" si="57"/>
        <v>0.71156685319925383</v>
      </c>
      <c r="BL70" s="156">
        <v>141</v>
      </c>
      <c r="BM70" s="83">
        <f t="shared" si="58"/>
        <v>7.4719632482097009E-2</v>
      </c>
      <c r="BN70" s="84">
        <f t="shared" si="70"/>
        <v>249</v>
      </c>
      <c r="BO70" s="86">
        <f t="shared" si="59"/>
        <v>0.75866209308726962</v>
      </c>
      <c r="BP70" s="168">
        <f t="shared" si="60"/>
        <v>7401</v>
      </c>
      <c r="BQ70" s="75">
        <f t="shared" si="61"/>
        <v>5.3005507530778428E-2</v>
      </c>
      <c r="BR70" s="164">
        <f t="shared" si="72"/>
        <v>1420</v>
      </c>
      <c r="BS70" s="76">
        <f t="shared" si="62"/>
        <v>172</v>
      </c>
      <c r="BT70" s="117">
        <f t="shared" si="63"/>
        <v>0.93792329903242122</v>
      </c>
      <c r="BU70" s="159">
        <v>139627</v>
      </c>
      <c r="BV70" s="153">
        <v>30986</v>
      </c>
    </row>
    <row r="71" spans="1:74">
      <c r="A71" s="34">
        <f t="shared" ref="A71:A134" si="73">SUM(B71:F71)</f>
        <v>0</v>
      </c>
      <c r="B71" s="35">
        <f t="shared" ref="B71:B134" si="74">IF(BT71&gt;1,7,0)</f>
        <v>0</v>
      </c>
      <c r="C71" s="35">
        <f t="shared" ref="C71:C134" si="75">IF(O71&gt;1,1,0)</f>
        <v>0</v>
      </c>
      <c r="D71" s="35">
        <f t="shared" ref="D71:D134" si="76">IF(W71&gt;1,1,0)</f>
        <v>0</v>
      </c>
      <c r="E71" s="35">
        <f t="shared" ref="E71:E134" si="77">IF(AE71&gt;1,1,0)</f>
        <v>0</v>
      </c>
      <c r="F71" s="35">
        <f t="shared" ref="F71:F134" si="78">IF(AM71&gt;1,1,0)</f>
        <v>0</v>
      </c>
      <c r="G71" s="35">
        <f t="shared" ref="G71:G134" si="79">IF(AU71&gt;1,1,0)</f>
        <v>0</v>
      </c>
      <c r="H71" s="35">
        <f t="shared" ref="H71:H134" si="80">IF(BC71&gt;1,1,0)</f>
        <v>1</v>
      </c>
      <c r="I71" s="35">
        <f t="shared" ref="I71:I134" si="81">IF(BK71&gt;1,1,0)</f>
        <v>0</v>
      </c>
      <c r="J71" s="48">
        <v>339</v>
      </c>
      <c r="K71" s="49" t="s">
        <v>310</v>
      </c>
      <c r="L71" s="65">
        <v>247</v>
      </c>
      <c r="M71" s="38">
        <f t="shared" si="71"/>
        <v>1.3212936909563599E-3</v>
      </c>
      <c r="N71" s="39">
        <f t="shared" ref="N71:N134" si="82">RANK(M71,M$7:M$679)</f>
        <v>391</v>
      </c>
      <c r="O71" s="40">
        <f t="shared" ref="O71:O134" si="83">M71/M$4</f>
        <v>0.17508246012221326</v>
      </c>
      <c r="P71" s="98">
        <v>34</v>
      </c>
      <c r="Q71" s="38">
        <f t="shared" ref="Q71:Q134" si="84">L71/$BP71</f>
        <v>3.3961226454007974E-2</v>
      </c>
      <c r="R71" s="39">
        <f t="shared" si="64"/>
        <v>441</v>
      </c>
      <c r="S71" s="41">
        <f t="shared" ref="S71:S134" si="85">Q71/Q$4</f>
        <v>0.25431988450413995</v>
      </c>
      <c r="T71" s="183">
        <v>185</v>
      </c>
      <c r="U71" s="42">
        <f t="shared" ref="U71:U134" si="86">T71/$BU71</f>
        <v>9.896329264248039E-4</v>
      </c>
      <c r="V71" s="43">
        <f t="shared" ref="V71:V134" si="87">RANK(U71,U$7:U$679)</f>
        <v>220</v>
      </c>
      <c r="W71" s="44">
        <f t="shared" ref="W71:W134" si="88">U71/U$4</f>
        <v>0.3684081563565641</v>
      </c>
      <c r="X71" s="178">
        <v>13</v>
      </c>
      <c r="Y71" s="42">
        <f t="shared" ref="Y71:Y134" si="89">T71/$BP71</f>
        <v>2.5436546129520142E-2</v>
      </c>
      <c r="Z71" s="43">
        <f t="shared" si="65"/>
        <v>243</v>
      </c>
      <c r="AA71" s="45">
        <f t="shared" ref="AA71:AA134" si="90">Y71/Y$4</f>
        <v>0.53513938352010471</v>
      </c>
      <c r="AB71" s="65">
        <v>1095</v>
      </c>
      <c r="AC71" s="38">
        <f t="shared" ref="AC71:AC134" si="91">AB71/$BU71</f>
        <v>5.8575570510008669E-3</v>
      </c>
      <c r="AD71" s="39">
        <f t="shared" ref="AD71:AD134" si="92">RANK(AC71,AC$7:AC$679)</f>
        <v>324</v>
      </c>
      <c r="AE71" s="40">
        <f t="shared" ref="AE71:AE134" si="93">AC71/AC$4</f>
        <v>0.45163931426812043</v>
      </c>
      <c r="AF71" s="98">
        <v>34</v>
      </c>
      <c r="AG71" s="38">
        <f t="shared" ref="AG71:AG134" si="94">AB71/$BP71</f>
        <v>0.15055685411797057</v>
      </c>
      <c r="AH71" s="39">
        <f t="shared" si="66"/>
        <v>376</v>
      </c>
      <c r="AI71" s="41">
        <f t="shared" ref="AI71:AI134" si="95">AG71/AG$4</f>
        <v>0.65603863552077535</v>
      </c>
      <c r="AJ71" s="183">
        <v>62</v>
      </c>
      <c r="AK71" s="42">
        <f t="shared" ref="AK71:AK134" si="96">AJ71/$BU71</f>
        <v>3.3166076453155591E-4</v>
      </c>
      <c r="AL71" s="43">
        <f t="shared" ref="AL71:AL134" si="97">RANK(AK71,AK$7:AK$679)</f>
        <v>255</v>
      </c>
      <c r="AM71" s="44">
        <f t="shared" ref="AM71:AM134" si="98">AK71/AK$4</f>
        <v>0.17431006049176917</v>
      </c>
      <c r="AN71" s="178">
        <v>7</v>
      </c>
      <c r="AO71" s="42">
        <f t="shared" ref="AO71:AO134" si="99">AJ71/$BP71</f>
        <v>8.5246803244878322E-3</v>
      </c>
      <c r="AP71" s="43">
        <f t="shared" si="67"/>
        <v>272</v>
      </c>
      <c r="AQ71" s="45">
        <f t="shared" ref="AQ71:AQ134" si="100">AO71/AO$4</f>
        <v>0.25319791840503181</v>
      </c>
      <c r="AR71" s="65">
        <v>3253</v>
      </c>
      <c r="AS71" s="38">
        <f t="shared" ref="AS71:AS134" si="101">AR71/$BU71</f>
        <v>1.7401491403566959E-2</v>
      </c>
      <c r="AT71" s="39">
        <f t="shared" ref="AT71:AT134" si="102">RANK(AS71,AS$7:AS$679)</f>
        <v>212</v>
      </c>
      <c r="AU71" s="40">
        <f t="shared" ref="AU71:AU134" si="103">AS71/AS$4</f>
        <v>0.75126496129824616</v>
      </c>
      <c r="AV71" s="98">
        <v>139</v>
      </c>
      <c r="AW71" s="38">
        <f t="shared" ref="AW71:AW134" si="104">AR71/$BP71</f>
        <v>0.44727072734772444</v>
      </c>
      <c r="AX71" s="39">
        <f t="shared" si="68"/>
        <v>231</v>
      </c>
      <c r="AY71" s="41">
        <f t="shared" ref="AY71:AY134" si="105">AW71/AW$4</f>
        <v>1.0912664698451799</v>
      </c>
      <c r="AZ71" s="183">
        <v>2200</v>
      </c>
      <c r="BA71" s="42">
        <f t="shared" ref="BA71:BA134" si="106">AZ71/$BU71</f>
        <v>1.1768607773700372E-2</v>
      </c>
      <c r="BB71" s="43">
        <f t="shared" ref="BB71:BB134" si="107">RANK(BA71,BA$7:BA$679)</f>
        <v>14</v>
      </c>
      <c r="BC71" s="44">
        <f t="shared" ref="BC71:BC134" si="108">BA71/BA$4</f>
        <v>4.3918879942489113</v>
      </c>
      <c r="BD71" s="178">
        <v>3</v>
      </c>
      <c r="BE71" s="42">
        <f t="shared" ref="BE71:BE134" si="109">AZ71/$BP71</f>
        <v>0.30248865667537467</v>
      </c>
      <c r="BF71" s="43">
        <f t="shared" si="69"/>
        <v>11</v>
      </c>
      <c r="BG71" s="45">
        <f t="shared" ref="BG71:BG134" si="110">BE71/BE$4</f>
        <v>6.3795336590132363</v>
      </c>
      <c r="BH71" s="159">
        <v>231</v>
      </c>
      <c r="BI71" s="83">
        <f t="shared" ref="BI71:BI134" si="111">BH71/$BU71</f>
        <v>1.2357038162385389E-3</v>
      </c>
      <c r="BJ71" s="84">
        <f t="shared" ref="BJ71:BJ134" si="112">RANK(BI71,BI$7:BI$679)</f>
        <v>319</v>
      </c>
      <c r="BK71" s="85">
        <f t="shared" ref="BK71:BK134" si="113">BI71/BI$4</f>
        <v>0.22201093853391066</v>
      </c>
      <c r="BL71" s="156">
        <v>15</v>
      </c>
      <c r="BM71" s="83">
        <f t="shared" ref="BM71:BM134" si="114">BH71/$BP71</f>
        <v>3.1761308950914342E-2</v>
      </c>
      <c r="BN71" s="84">
        <f t="shared" si="70"/>
        <v>365</v>
      </c>
      <c r="BO71" s="86">
        <f t="shared" ref="BO71:BO134" si="115">BM71/BM$4</f>
        <v>0.32248687965195211</v>
      </c>
      <c r="BP71" s="168">
        <f t="shared" ref="BP71:BP134" si="116">BH71+AZ71+AR71+AJ71+AB71+T71+L71</f>
        <v>7273</v>
      </c>
      <c r="BQ71" s="75">
        <f t="shared" ref="BQ71:BQ134" si="117">BP71/BU71</f>
        <v>3.8905947426419452E-2</v>
      </c>
      <c r="BR71" s="164">
        <f t="shared" si="72"/>
        <v>245</v>
      </c>
      <c r="BS71" s="76">
        <f t="shared" ref="BS71:BS134" si="118">RANK(BQ71,$BQ$7:$BQ$679)</f>
        <v>273</v>
      </c>
      <c r="BT71" s="117">
        <f t="shared" ref="BT71:BT134" si="119">BQ71/BQ$4</f>
        <v>0.68843401869098897</v>
      </c>
      <c r="BU71" s="159">
        <v>186938</v>
      </c>
      <c r="BV71" s="153">
        <v>9257</v>
      </c>
    </row>
    <row r="72" spans="1:74">
      <c r="A72" s="34">
        <f t="shared" si="73"/>
        <v>1</v>
      </c>
      <c r="B72" s="35">
        <f t="shared" si="74"/>
        <v>0</v>
      </c>
      <c r="C72" s="35">
        <f t="shared" si="75"/>
        <v>0</v>
      </c>
      <c r="D72" s="35">
        <f t="shared" si="76"/>
        <v>1</v>
      </c>
      <c r="E72" s="35">
        <f t="shared" si="77"/>
        <v>0</v>
      </c>
      <c r="F72" s="35">
        <f t="shared" si="78"/>
        <v>0</v>
      </c>
      <c r="G72" s="35">
        <f t="shared" si="79"/>
        <v>0</v>
      </c>
      <c r="H72" s="35">
        <f t="shared" si="80"/>
        <v>0</v>
      </c>
      <c r="I72" s="35">
        <f t="shared" si="81"/>
        <v>0</v>
      </c>
      <c r="J72" s="48">
        <v>344</v>
      </c>
      <c r="K72" s="49" t="s">
        <v>315</v>
      </c>
      <c r="L72" s="65">
        <v>331</v>
      </c>
      <c r="M72" s="38">
        <f t="shared" si="71"/>
        <v>2.1446435744923481E-3</v>
      </c>
      <c r="N72" s="39">
        <f t="shared" si="82"/>
        <v>348</v>
      </c>
      <c r="O72" s="40">
        <f t="shared" si="83"/>
        <v>0.28418320293017979</v>
      </c>
      <c r="P72" s="98">
        <v>70</v>
      </c>
      <c r="Q72" s="38">
        <f t="shared" si="84"/>
        <v>4.5781466113416318E-2</v>
      </c>
      <c r="R72" s="39">
        <f t="shared" ref="R72:R135" si="120">RANK(Q72,Q$7:Q$632)</f>
        <v>415</v>
      </c>
      <c r="S72" s="41">
        <f t="shared" si="85"/>
        <v>0.34283618084764889</v>
      </c>
      <c r="T72" s="183">
        <v>764</v>
      </c>
      <c r="U72" s="42">
        <f t="shared" si="86"/>
        <v>4.9501742927859629E-3</v>
      </c>
      <c r="V72" s="43">
        <f t="shared" si="87"/>
        <v>39</v>
      </c>
      <c r="W72" s="44">
        <f t="shared" si="88"/>
        <v>1.8427889130945418</v>
      </c>
      <c r="X72" s="178">
        <v>22</v>
      </c>
      <c r="Y72" s="42">
        <f t="shared" si="89"/>
        <v>0.10567081604426003</v>
      </c>
      <c r="Z72" s="43">
        <f t="shared" ref="Z72:Z135" si="121">RANK(Y72,Y$7:Y$632)</f>
        <v>41</v>
      </c>
      <c r="AA72" s="45">
        <f t="shared" si="90"/>
        <v>2.2231247538896306</v>
      </c>
      <c r="AB72" s="65">
        <v>1908</v>
      </c>
      <c r="AC72" s="38">
        <f t="shared" si="91"/>
        <v>1.2362477160517825E-2</v>
      </c>
      <c r="AD72" s="39">
        <f t="shared" si="92"/>
        <v>170</v>
      </c>
      <c r="AE72" s="40">
        <f t="shared" si="93"/>
        <v>0.95319271478159173</v>
      </c>
      <c r="AF72" s="98">
        <v>147</v>
      </c>
      <c r="AG72" s="38">
        <f t="shared" si="94"/>
        <v>0.26390041493775934</v>
      </c>
      <c r="AH72" s="39">
        <f t="shared" ref="AH72:AH135" si="122">RANK(AG72,AG$7:AG$632)</f>
        <v>248</v>
      </c>
      <c r="AI72" s="41">
        <f t="shared" si="95"/>
        <v>1.1499235231992624</v>
      </c>
      <c r="AJ72" s="183">
        <v>103</v>
      </c>
      <c r="AK72" s="42">
        <f t="shared" si="96"/>
        <v>6.6736642952480913E-4</v>
      </c>
      <c r="AL72" s="43">
        <f t="shared" si="97"/>
        <v>211</v>
      </c>
      <c r="AM72" s="44">
        <f t="shared" si="98"/>
        <v>0.35074598849505273</v>
      </c>
      <c r="AN72" s="178">
        <v>22</v>
      </c>
      <c r="AO72" s="42">
        <f t="shared" si="99"/>
        <v>1.4246196403872752E-2</v>
      </c>
      <c r="AP72" s="43">
        <f t="shared" ref="AP72:AP135" si="123">RANK(AO72,AO$7:AO$632)</f>
        <v>242</v>
      </c>
      <c r="AQ72" s="45">
        <f t="shared" si="100"/>
        <v>0.42313695497626158</v>
      </c>
      <c r="AR72" s="65">
        <v>3320</v>
      </c>
      <c r="AS72" s="38">
        <f t="shared" si="101"/>
        <v>2.1511228602158899E-2</v>
      </c>
      <c r="AT72" s="39">
        <f t="shared" si="102"/>
        <v>150</v>
      </c>
      <c r="AU72" s="40">
        <f t="shared" si="103"/>
        <v>0.9286923717334955</v>
      </c>
      <c r="AV72" s="98">
        <v>155</v>
      </c>
      <c r="AW72" s="38">
        <f t="shared" si="104"/>
        <v>0.45919778699861685</v>
      </c>
      <c r="AX72" s="39">
        <f t="shared" ref="AX72:AX135" si="124">RANK(AW72,AW$7:AW$632)</f>
        <v>216</v>
      </c>
      <c r="AY72" s="41">
        <f t="shared" si="105"/>
        <v>1.1203665192896037</v>
      </c>
      <c r="AZ72" s="183">
        <v>229</v>
      </c>
      <c r="BA72" s="42">
        <f t="shared" si="106"/>
        <v>1.4837564306910806E-3</v>
      </c>
      <c r="BB72" s="43">
        <f t="shared" si="107"/>
        <v>172</v>
      </c>
      <c r="BC72" s="44">
        <f t="shared" si="108"/>
        <v>0.55371817802479206</v>
      </c>
      <c r="BD72" s="178">
        <v>15</v>
      </c>
      <c r="BE72" s="42">
        <f t="shared" si="109"/>
        <v>3.1673582295988933E-2</v>
      </c>
      <c r="BF72" s="43">
        <f t="shared" ref="BF72:BF135" si="125">RANK(BE72,BE$7:BE$632)</f>
        <v>200</v>
      </c>
      <c r="BG72" s="45">
        <f t="shared" si="110"/>
        <v>0.66800086515520862</v>
      </c>
      <c r="BH72" s="159">
        <v>575</v>
      </c>
      <c r="BI72" s="83">
        <f t="shared" si="111"/>
        <v>3.725589291036556E-3</v>
      </c>
      <c r="BJ72" s="84">
        <f t="shared" si="112"/>
        <v>174</v>
      </c>
      <c r="BK72" s="85">
        <f t="shared" si="113"/>
        <v>0.66935261041165706</v>
      </c>
      <c r="BL72" s="156">
        <v>67</v>
      </c>
      <c r="BM72" s="83">
        <f t="shared" si="114"/>
        <v>7.9529737206085749E-2</v>
      </c>
      <c r="BN72" s="84">
        <f t="shared" ref="BN72:BN135" si="126">RANK(BM72,BM$7:BM$632)</f>
        <v>241</v>
      </c>
      <c r="BO72" s="86">
        <f t="shared" si="115"/>
        <v>0.80750125351467983</v>
      </c>
      <c r="BP72" s="168">
        <f t="shared" si="116"/>
        <v>7230</v>
      </c>
      <c r="BQ72" s="75">
        <f t="shared" si="117"/>
        <v>4.684523578120748E-2</v>
      </c>
      <c r="BR72" s="164">
        <f t="shared" si="72"/>
        <v>498</v>
      </c>
      <c r="BS72" s="76">
        <f t="shared" si="118"/>
        <v>214</v>
      </c>
      <c r="BT72" s="117">
        <f t="shared" si="119"/>
        <v>0.82891835461341334</v>
      </c>
      <c r="BU72" s="159">
        <v>154338</v>
      </c>
      <c r="BV72" s="153">
        <v>14724</v>
      </c>
    </row>
    <row r="73" spans="1:74">
      <c r="A73" s="34">
        <f t="shared" si="73"/>
        <v>1</v>
      </c>
      <c r="B73" s="35">
        <f t="shared" si="74"/>
        <v>0</v>
      </c>
      <c r="C73" s="35">
        <f t="shared" si="75"/>
        <v>0</v>
      </c>
      <c r="D73" s="35">
        <f t="shared" si="76"/>
        <v>1</v>
      </c>
      <c r="E73" s="35">
        <f t="shared" si="77"/>
        <v>0</v>
      </c>
      <c r="F73" s="35">
        <f t="shared" si="78"/>
        <v>0</v>
      </c>
      <c r="G73" s="35">
        <f t="shared" si="79"/>
        <v>0</v>
      </c>
      <c r="H73" s="35">
        <f t="shared" si="80"/>
        <v>0</v>
      </c>
      <c r="I73" s="35">
        <f t="shared" si="81"/>
        <v>1</v>
      </c>
      <c r="J73" s="48">
        <v>476</v>
      </c>
      <c r="K73" s="49" t="s">
        <v>448</v>
      </c>
      <c r="L73" s="65">
        <v>955</v>
      </c>
      <c r="M73" s="38">
        <f t="shared" si="71"/>
        <v>7.0659613036883574E-3</v>
      </c>
      <c r="N73" s="39">
        <f t="shared" si="82"/>
        <v>148</v>
      </c>
      <c r="O73" s="40">
        <f t="shared" si="83"/>
        <v>0.93629894447061213</v>
      </c>
      <c r="P73" s="98">
        <v>80</v>
      </c>
      <c r="Q73" s="38">
        <f t="shared" si="84"/>
        <v>0.14173345206292667</v>
      </c>
      <c r="R73" s="39">
        <f t="shared" si="120"/>
        <v>215</v>
      </c>
      <c r="S73" s="41">
        <f t="shared" si="85"/>
        <v>1.0613761316256174</v>
      </c>
      <c r="T73" s="183">
        <v>392</v>
      </c>
      <c r="U73" s="42">
        <f t="shared" si="86"/>
        <v>2.9003736450741741E-3</v>
      </c>
      <c r="V73" s="43">
        <f t="shared" si="87"/>
        <v>94</v>
      </c>
      <c r="W73" s="44">
        <f t="shared" si="88"/>
        <v>1.0797147899950501</v>
      </c>
      <c r="X73" s="178">
        <v>31</v>
      </c>
      <c r="Y73" s="42">
        <f t="shared" si="89"/>
        <v>5.8177500742059955E-2</v>
      </c>
      <c r="Z73" s="43">
        <f t="shared" si="121"/>
        <v>114</v>
      </c>
      <c r="AA73" s="45">
        <f t="shared" si="90"/>
        <v>1.223950442144156</v>
      </c>
      <c r="AB73" s="65">
        <v>1418</v>
      </c>
      <c r="AC73" s="38">
        <f t="shared" si="91"/>
        <v>1.0491657726314232E-2</v>
      </c>
      <c r="AD73" s="39">
        <f t="shared" si="92"/>
        <v>201</v>
      </c>
      <c r="AE73" s="40">
        <f t="shared" si="93"/>
        <v>0.80894561671213094</v>
      </c>
      <c r="AF73" s="98">
        <v>113</v>
      </c>
      <c r="AG73" s="38">
        <f t="shared" si="94"/>
        <v>0.21044820421490057</v>
      </c>
      <c r="AH73" s="39">
        <f t="shared" si="122"/>
        <v>305</v>
      </c>
      <c r="AI73" s="41">
        <f t="shared" si="95"/>
        <v>0.9170100793469067</v>
      </c>
      <c r="AJ73" s="183">
        <v>240</v>
      </c>
      <c r="AK73" s="42">
        <f t="shared" si="96"/>
        <v>1.7757389663719434E-3</v>
      </c>
      <c r="AL73" s="43">
        <f t="shared" si="97"/>
        <v>98</v>
      </c>
      <c r="AM73" s="44">
        <f t="shared" si="98"/>
        <v>0.93327037668465285</v>
      </c>
      <c r="AN73" s="178">
        <v>27</v>
      </c>
      <c r="AO73" s="42">
        <f t="shared" si="99"/>
        <v>3.561887800534283E-2</v>
      </c>
      <c r="AP73" s="43">
        <f t="shared" si="123"/>
        <v>117</v>
      </c>
      <c r="AQ73" s="45">
        <f t="shared" si="100"/>
        <v>1.057942987136872</v>
      </c>
      <c r="AR73" s="65">
        <v>2592</v>
      </c>
      <c r="AS73" s="38">
        <f t="shared" si="101"/>
        <v>1.9177980836816988E-2</v>
      </c>
      <c r="AT73" s="39">
        <f t="shared" si="102"/>
        <v>177</v>
      </c>
      <c r="AU73" s="40">
        <f t="shared" si="103"/>
        <v>0.82796035678852908</v>
      </c>
      <c r="AV73" s="98">
        <v>213</v>
      </c>
      <c r="AW73" s="38">
        <f t="shared" si="104"/>
        <v>0.38468388245770258</v>
      </c>
      <c r="AX73" s="39">
        <f t="shared" si="124"/>
        <v>304</v>
      </c>
      <c r="AY73" s="41">
        <f t="shared" si="105"/>
        <v>0.93856493785159623</v>
      </c>
      <c r="AZ73" s="183">
        <v>321</v>
      </c>
      <c r="BA73" s="42">
        <f t="shared" si="106"/>
        <v>2.3750508675224741E-3</v>
      </c>
      <c r="BB73" s="43">
        <f t="shared" si="107"/>
        <v>116</v>
      </c>
      <c r="BC73" s="44">
        <f t="shared" si="108"/>
        <v>0.88633741487355544</v>
      </c>
      <c r="BD73" s="178">
        <v>29</v>
      </c>
      <c r="BE73" s="42">
        <f t="shared" si="109"/>
        <v>4.7640249332146035E-2</v>
      </c>
      <c r="BF73" s="43">
        <f t="shared" si="125"/>
        <v>117</v>
      </c>
      <c r="BG73" s="45">
        <f t="shared" si="110"/>
        <v>1.0047404007759957</v>
      </c>
      <c r="BH73" s="159">
        <v>820</v>
      </c>
      <c r="BI73" s="83">
        <f t="shared" si="111"/>
        <v>6.0671081351041396E-3</v>
      </c>
      <c r="BJ73" s="84">
        <f t="shared" si="112"/>
        <v>87</v>
      </c>
      <c r="BK73" s="85">
        <f t="shared" si="113"/>
        <v>1.0900382062113645</v>
      </c>
      <c r="BL73" s="156">
        <v>154</v>
      </c>
      <c r="BM73" s="83">
        <f t="shared" si="114"/>
        <v>0.12169783318492135</v>
      </c>
      <c r="BN73" s="84">
        <f t="shared" si="126"/>
        <v>141</v>
      </c>
      <c r="BO73" s="86">
        <f t="shared" si="115"/>
        <v>1.2356529305785826</v>
      </c>
      <c r="BP73" s="168">
        <f t="shared" si="116"/>
        <v>6738</v>
      </c>
      <c r="BQ73" s="75">
        <f t="shared" si="117"/>
        <v>4.9853871480892306E-2</v>
      </c>
      <c r="BR73" s="164">
        <f t="shared" si="72"/>
        <v>647</v>
      </c>
      <c r="BS73" s="76">
        <f t="shared" si="118"/>
        <v>186</v>
      </c>
      <c r="BT73" s="117">
        <f t="shared" si="119"/>
        <v>0.88215564357619802</v>
      </c>
      <c r="BU73" s="159">
        <v>135155</v>
      </c>
      <c r="BV73" s="153">
        <v>8736</v>
      </c>
    </row>
    <row r="74" spans="1:74">
      <c r="A74" s="34">
        <f t="shared" si="73"/>
        <v>10</v>
      </c>
      <c r="B74" s="35">
        <f t="shared" si="74"/>
        <v>7</v>
      </c>
      <c r="C74" s="35">
        <f t="shared" si="75"/>
        <v>1</v>
      </c>
      <c r="D74" s="35">
        <f t="shared" si="76"/>
        <v>1</v>
      </c>
      <c r="E74" s="35">
        <f t="shared" si="77"/>
        <v>0</v>
      </c>
      <c r="F74" s="35">
        <f t="shared" si="78"/>
        <v>1</v>
      </c>
      <c r="G74" s="35">
        <f t="shared" si="79"/>
        <v>1</v>
      </c>
      <c r="H74" s="35">
        <f t="shared" si="80"/>
        <v>1</v>
      </c>
      <c r="I74" s="35">
        <f t="shared" si="81"/>
        <v>1</v>
      </c>
      <c r="J74" s="48">
        <v>616</v>
      </c>
      <c r="K74" s="49" t="s">
        <v>590</v>
      </c>
      <c r="L74" s="65">
        <v>588</v>
      </c>
      <c r="M74" s="38">
        <f t="shared" si="71"/>
        <v>1.0923682841643753E-2</v>
      </c>
      <c r="N74" s="39">
        <f t="shared" si="82"/>
        <v>86</v>
      </c>
      <c r="O74" s="40">
        <f t="shared" si="83"/>
        <v>1.4474792989630387</v>
      </c>
      <c r="P74" s="98">
        <v>7</v>
      </c>
      <c r="Q74" s="38">
        <f t="shared" si="84"/>
        <v>8.8674408083245365E-2</v>
      </c>
      <c r="R74" s="39">
        <f t="shared" si="120"/>
        <v>327</v>
      </c>
      <c r="S74" s="41">
        <f t="shared" si="85"/>
        <v>0.66404154316230457</v>
      </c>
      <c r="T74" s="183">
        <v>208</v>
      </c>
      <c r="U74" s="42">
        <f t="shared" si="86"/>
        <v>3.8641599167719403E-3</v>
      </c>
      <c r="V74" s="43">
        <f t="shared" si="87"/>
        <v>57</v>
      </c>
      <c r="W74" s="44">
        <f t="shared" si="88"/>
        <v>1.4385010773113704</v>
      </c>
      <c r="X74" s="178">
        <v>2</v>
      </c>
      <c r="Y74" s="42">
        <f t="shared" si="89"/>
        <v>3.1367817825365706E-2</v>
      </c>
      <c r="Z74" s="43">
        <f t="shared" si="121"/>
        <v>214</v>
      </c>
      <c r="AA74" s="45">
        <f t="shared" si="90"/>
        <v>0.65992271938036995</v>
      </c>
      <c r="AB74" s="65">
        <v>629</v>
      </c>
      <c r="AC74" s="38">
        <f t="shared" si="91"/>
        <v>1.1685368209853608E-2</v>
      </c>
      <c r="AD74" s="39">
        <f t="shared" si="92"/>
        <v>180</v>
      </c>
      <c r="AE74" s="40">
        <f t="shared" si="93"/>
        <v>0.90098511022901795</v>
      </c>
      <c r="AF74" s="98">
        <v>6</v>
      </c>
      <c r="AG74" s="38">
        <f t="shared" si="94"/>
        <v>9.4857487558437648E-2</v>
      </c>
      <c r="AH74" s="39">
        <f t="shared" si="122"/>
        <v>427</v>
      </c>
      <c r="AI74" s="41">
        <f t="shared" si="95"/>
        <v>0.41333340199845825</v>
      </c>
      <c r="AJ74" s="183">
        <v>175</v>
      </c>
      <c r="AK74" s="42">
        <f t="shared" si="96"/>
        <v>3.2510960838225459E-3</v>
      </c>
      <c r="AL74" s="43">
        <f t="shared" si="97"/>
        <v>50</v>
      </c>
      <c r="AM74" s="44">
        <f t="shared" si="98"/>
        <v>1.7086698688525253</v>
      </c>
      <c r="AN74" s="178">
        <v>3</v>
      </c>
      <c r="AO74" s="42">
        <f t="shared" si="99"/>
        <v>2.6391192881918261E-2</v>
      </c>
      <c r="AP74" s="43">
        <f t="shared" si="123"/>
        <v>164</v>
      </c>
      <c r="AQ74" s="45">
        <f t="shared" si="100"/>
        <v>0.78386459639222505</v>
      </c>
      <c r="AR74" s="65">
        <v>3671</v>
      </c>
      <c r="AS74" s="38">
        <f t="shared" si="101"/>
        <v>6.8198706992643229E-2</v>
      </c>
      <c r="AT74" s="39">
        <f t="shared" si="102"/>
        <v>30</v>
      </c>
      <c r="AU74" s="40">
        <f t="shared" si="103"/>
        <v>2.9443050472625774</v>
      </c>
      <c r="AV74" s="98">
        <v>17</v>
      </c>
      <c r="AW74" s="38">
        <f t="shared" si="104"/>
        <v>0.55361182325441105</v>
      </c>
      <c r="AX74" s="39">
        <f t="shared" si="124"/>
        <v>137</v>
      </c>
      <c r="AY74" s="41">
        <f t="shared" si="105"/>
        <v>1.3507211250105264</v>
      </c>
      <c r="AZ74" s="183">
        <v>263</v>
      </c>
      <c r="BA74" s="42">
        <f t="shared" si="106"/>
        <v>4.8859329716875975E-3</v>
      </c>
      <c r="BB74" s="43">
        <f t="shared" si="107"/>
        <v>45</v>
      </c>
      <c r="BC74" s="44">
        <f t="shared" si="108"/>
        <v>1.8233652418099526</v>
      </c>
      <c r="BD74" s="178">
        <v>3</v>
      </c>
      <c r="BE74" s="42">
        <f t="shared" si="109"/>
        <v>3.9662192731111448E-2</v>
      </c>
      <c r="BF74" s="43">
        <f t="shared" si="125"/>
        <v>149</v>
      </c>
      <c r="BG74" s="45">
        <f t="shared" si="110"/>
        <v>0.83648192398149601</v>
      </c>
      <c r="BH74" s="159">
        <v>1097</v>
      </c>
      <c r="BI74" s="83">
        <f t="shared" si="111"/>
        <v>2.0379728022590474E-2</v>
      </c>
      <c r="BJ74" s="84">
        <f t="shared" si="112"/>
        <v>19</v>
      </c>
      <c r="BK74" s="85">
        <f t="shared" si="113"/>
        <v>3.6614943531806183</v>
      </c>
      <c r="BL74" s="156">
        <v>22</v>
      </c>
      <c r="BM74" s="83">
        <f t="shared" si="114"/>
        <v>0.16543507766551049</v>
      </c>
      <c r="BN74" s="84">
        <f t="shared" si="126"/>
        <v>90</v>
      </c>
      <c r="BO74" s="86">
        <f t="shared" si="115"/>
        <v>1.6797368793515348</v>
      </c>
      <c r="BP74" s="168">
        <f t="shared" si="116"/>
        <v>6631</v>
      </c>
      <c r="BQ74" s="75">
        <f t="shared" si="117"/>
        <v>0.12318867503901315</v>
      </c>
      <c r="BR74" s="164">
        <f t="shared" si="72"/>
        <v>60</v>
      </c>
      <c r="BS74" s="76">
        <f t="shared" si="118"/>
        <v>47</v>
      </c>
      <c r="BT74" s="117">
        <f t="shared" si="119"/>
        <v>2.179802323917627</v>
      </c>
      <c r="BU74" s="159">
        <v>53828</v>
      </c>
      <c r="BV74" s="153">
        <v>600</v>
      </c>
    </row>
    <row r="75" spans="1:74">
      <c r="A75" s="34">
        <f t="shared" si="73"/>
        <v>2</v>
      </c>
      <c r="B75" s="35">
        <f t="shared" si="74"/>
        <v>0</v>
      </c>
      <c r="C75" s="35">
        <f t="shared" si="75"/>
        <v>1</v>
      </c>
      <c r="D75" s="35">
        <f t="shared" si="76"/>
        <v>1</v>
      </c>
      <c r="E75" s="35">
        <f t="shared" si="77"/>
        <v>0</v>
      </c>
      <c r="F75" s="35">
        <f t="shared" si="78"/>
        <v>0</v>
      </c>
      <c r="G75" s="35">
        <f t="shared" si="79"/>
        <v>1</v>
      </c>
      <c r="H75" s="35">
        <f t="shared" si="80"/>
        <v>0</v>
      </c>
      <c r="I75" s="35">
        <f t="shared" si="81"/>
        <v>1</v>
      </c>
      <c r="J75" s="48">
        <v>186</v>
      </c>
      <c r="K75" s="49" t="s">
        <v>156</v>
      </c>
      <c r="L75" s="65">
        <v>1004</v>
      </c>
      <c r="M75" s="38">
        <f t="shared" si="71"/>
        <v>7.7962416524305017E-3</v>
      </c>
      <c r="N75" s="39">
        <f t="shared" si="82"/>
        <v>127</v>
      </c>
      <c r="O75" s="40">
        <f t="shared" si="83"/>
        <v>1.0330671958531925</v>
      </c>
      <c r="P75" s="98">
        <v>95</v>
      </c>
      <c r="Q75" s="38">
        <f t="shared" si="84"/>
        <v>0.15152429821913674</v>
      </c>
      <c r="R75" s="39">
        <f t="shared" si="120"/>
        <v>192</v>
      </c>
      <c r="S75" s="41">
        <f t="shared" si="85"/>
        <v>1.1346952406106019</v>
      </c>
      <c r="T75" s="183">
        <v>437</v>
      </c>
      <c r="U75" s="42">
        <f t="shared" si="86"/>
        <v>3.3933840658487342E-3</v>
      </c>
      <c r="V75" s="43">
        <f t="shared" si="87"/>
        <v>67</v>
      </c>
      <c r="W75" s="44">
        <f t="shared" si="88"/>
        <v>1.2632465373049255</v>
      </c>
      <c r="X75" s="178">
        <v>20</v>
      </c>
      <c r="Y75" s="42">
        <f t="shared" si="89"/>
        <v>6.5952309085421074E-2</v>
      </c>
      <c r="Z75" s="43">
        <f t="shared" si="121"/>
        <v>90</v>
      </c>
      <c r="AA75" s="45">
        <f t="shared" si="90"/>
        <v>1.3875184880049376</v>
      </c>
      <c r="AB75" s="65">
        <v>515</v>
      </c>
      <c r="AC75" s="38">
        <f t="shared" si="91"/>
        <v>3.9990681782885538E-3</v>
      </c>
      <c r="AD75" s="39">
        <f t="shared" si="92"/>
        <v>362</v>
      </c>
      <c r="AE75" s="40">
        <f t="shared" si="93"/>
        <v>0.3083429480972949</v>
      </c>
      <c r="AF75" s="98">
        <v>36</v>
      </c>
      <c r="AG75" s="38">
        <f t="shared" si="94"/>
        <v>7.772411711439782E-2</v>
      </c>
      <c r="AH75" s="39">
        <f t="shared" si="122"/>
        <v>442</v>
      </c>
      <c r="AI75" s="41">
        <f t="shared" si="95"/>
        <v>0.33867620333533716</v>
      </c>
      <c r="AJ75" s="183">
        <v>172</v>
      </c>
      <c r="AK75" s="42">
        <f t="shared" si="96"/>
        <v>1.33561111973909E-3</v>
      </c>
      <c r="AL75" s="43">
        <f t="shared" si="97"/>
        <v>131</v>
      </c>
      <c r="AM75" s="44">
        <f t="shared" si="98"/>
        <v>0.70195356211044846</v>
      </c>
      <c r="AN75" s="178">
        <v>15</v>
      </c>
      <c r="AO75" s="42">
        <f t="shared" si="99"/>
        <v>2.5958345910051313E-2</v>
      </c>
      <c r="AP75" s="43">
        <f t="shared" si="123"/>
        <v>167</v>
      </c>
      <c r="AQ75" s="45">
        <f t="shared" si="100"/>
        <v>0.77100828412092381</v>
      </c>
      <c r="AR75" s="65">
        <v>3304</v>
      </c>
      <c r="AS75" s="38">
        <f t="shared" si="101"/>
        <v>2.565615778847647E-2</v>
      </c>
      <c r="AT75" s="39">
        <f t="shared" si="102"/>
        <v>107</v>
      </c>
      <c r="AU75" s="40">
        <f t="shared" si="103"/>
        <v>1.1076391063854774</v>
      </c>
      <c r="AV75" s="98">
        <v>185</v>
      </c>
      <c r="AW75" s="38">
        <f t="shared" si="104"/>
        <v>0.498641714458195</v>
      </c>
      <c r="AX75" s="39">
        <f t="shared" si="124"/>
        <v>181</v>
      </c>
      <c r="AY75" s="41">
        <f t="shared" si="105"/>
        <v>1.2166031671267858</v>
      </c>
      <c r="AZ75" s="183">
        <v>116</v>
      </c>
      <c r="BA75" s="42">
        <f t="shared" si="106"/>
        <v>9.0076098773101418E-4</v>
      </c>
      <c r="BB75" s="43">
        <f t="shared" si="107"/>
        <v>223</v>
      </c>
      <c r="BC75" s="44">
        <f t="shared" si="108"/>
        <v>0.33615202781626435</v>
      </c>
      <c r="BD75" s="178">
        <v>13</v>
      </c>
      <c r="BE75" s="42">
        <f t="shared" si="109"/>
        <v>1.7506791427709025E-2</v>
      </c>
      <c r="BF75" s="43">
        <f t="shared" si="125"/>
        <v>251</v>
      </c>
      <c r="BG75" s="45">
        <f t="shared" si="110"/>
        <v>0.36922100286971293</v>
      </c>
      <c r="BH75" s="159">
        <v>1078</v>
      </c>
      <c r="BI75" s="83">
        <f t="shared" si="111"/>
        <v>8.3708650411554592E-3</v>
      </c>
      <c r="BJ75" s="84">
        <f t="shared" si="112"/>
        <v>60</v>
      </c>
      <c r="BK75" s="85">
        <f t="shared" si="113"/>
        <v>1.503939358045066</v>
      </c>
      <c r="BL75" s="156">
        <v>109</v>
      </c>
      <c r="BM75" s="83">
        <f t="shared" si="114"/>
        <v>0.16269242378508905</v>
      </c>
      <c r="BN75" s="84">
        <f t="shared" si="126"/>
        <v>95</v>
      </c>
      <c r="BO75" s="86">
        <f t="shared" si="115"/>
        <v>1.6518894788168359</v>
      </c>
      <c r="BP75" s="168">
        <f t="shared" si="116"/>
        <v>6626</v>
      </c>
      <c r="BQ75" s="75">
        <f t="shared" si="117"/>
        <v>5.1452088833669828E-2</v>
      </c>
      <c r="BR75" s="164">
        <f t="shared" si="72"/>
        <v>473</v>
      </c>
      <c r="BS75" s="76">
        <f t="shared" si="118"/>
        <v>180</v>
      </c>
      <c r="BT75" s="117">
        <f t="shared" si="119"/>
        <v>0.91043582354084673</v>
      </c>
      <c r="BU75" s="159">
        <v>128780</v>
      </c>
      <c r="BV75" s="153">
        <v>12150</v>
      </c>
    </row>
    <row r="76" spans="1:74">
      <c r="A76" s="34">
        <f t="shared" si="73"/>
        <v>11</v>
      </c>
      <c r="B76" s="35">
        <f t="shared" si="74"/>
        <v>7</v>
      </c>
      <c r="C76" s="35">
        <f t="shared" si="75"/>
        <v>1</v>
      </c>
      <c r="D76" s="35">
        <f t="shared" si="76"/>
        <v>1</v>
      </c>
      <c r="E76" s="35">
        <f t="shared" si="77"/>
        <v>1</v>
      </c>
      <c r="F76" s="35">
        <f t="shared" si="78"/>
        <v>1</v>
      </c>
      <c r="G76" s="35">
        <f t="shared" si="79"/>
        <v>0</v>
      </c>
      <c r="H76" s="35">
        <f t="shared" si="80"/>
        <v>1</v>
      </c>
      <c r="I76" s="35">
        <f t="shared" si="81"/>
        <v>1</v>
      </c>
      <c r="J76" s="48">
        <v>315</v>
      </c>
      <c r="K76" s="49" t="s">
        <v>286</v>
      </c>
      <c r="L76" s="65">
        <v>818</v>
      </c>
      <c r="M76" s="38">
        <f t="shared" si="71"/>
        <v>1.1357009968622442E-2</v>
      </c>
      <c r="N76" s="39">
        <f t="shared" si="82"/>
        <v>79</v>
      </c>
      <c r="O76" s="40">
        <f t="shared" si="83"/>
        <v>1.5048987659206126</v>
      </c>
      <c r="P76" s="98">
        <v>2</v>
      </c>
      <c r="Q76" s="38">
        <f t="shared" si="84"/>
        <v>0.1242594561749962</v>
      </c>
      <c r="R76" s="39">
        <f t="shared" si="120"/>
        <v>249</v>
      </c>
      <c r="S76" s="41">
        <f t="shared" si="85"/>
        <v>0.93052147529974638</v>
      </c>
      <c r="T76" s="183">
        <v>269</v>
      </c>
      <c r="U76" s="42">
        <f t="shared" si="86"/>
        <v>3.734762446894177E-3</v>
      </c>
      <c r="V76" s="43">
        <f t="shared" si="87"/>
        <v>60</v>
      </c>
      <c r="W76" s="44">
        <f t="shared" si="88"/>
        <v>1.390330607188585</v>
      </c>
      <c r="X76" s="178">
        <v>1</v>
      </c>
      <c r="Y76" s="42">
        <f t="shared" si="89"/>
        <v>4.0862828497645449E-2</v>
      </c>
      <c r="Z76" s="43">
        <f t="shared" si="121"/>
        <v>180</v>
      </c>
      <c r="AA76" s="45">
        <f t="shared" si="90"/>
        <v>0.85968074202259148</v>
      </c>
      <c r="AB76" s="65">
        <v>2133</v>
      </c>
      <c r="AC76" s="38">
        <f t="shared" si="91"/>
        <v>2.961430594507539E-2</v>
      </c>
      <c r="AD76" s="39">
        <f t="shared" si="92"/>
        <v>66</v>
      </c>
      <c r="AE76" s="40">
        <f t="shared" si="93"/>
        <v>2.2833725242633052</v>
      </c>
      <c r="AF76" s="98">
        <v>92</v>
      </c>
      <c r="AG76" s="38">
        <f t="shared" si="94"/>
        <v>0.32401640589396929</v>
      </c>
      <c r="AH76" s="39">
        <f t="shared" si="122"/>
        <v>194</v>
      </c>
      <c r="AI76" s="41">
        <f t="shared" si="95"/>
        <v>1.4118738203872523</v>
      </c>
      <c r="AJ76" s="183">
        <v>302</v>
      </c>
      <c r="AK76" s="42">
        <f t="shared" si="96"/>
        <v>4.1929303307139086E-3</v>
      </c>
      <c r="AL76" s="43">
        <f t="shared" si="97"/>
        <v>34</v>
      </c>
      <c r="AM76" s="44">
        <f t="shared" si="98"/>
        <v>2.2036671736459694</v>
      </c>
      <c r="AN76" s="178">
        <v>2</v>
      </c>
      <c r="AO76" s="42">
        <f t="shared" si="99"/>
        <v>4.5875740543825004E-2</v>
      </c>
      <c r="AP76" s="43">
        <f t="shared" si="123"/>
        <v>80</v>
      </c>
      <c r="AQ76" s="45">
        <f t="shared" si="100"/>
        <v>1.3625897475145132</v>
      </c>
      <c r="AR76" s="65">
        <v>1593</v>
      </c>
      <c r="AS76" s="38">
        <f t="shared" si="101"/>
        <v>2.2117013300752508E-2</v>
      </c>
      <c r="AT76" s="39">
        <f t="shared" si="102"/>
        <v>143</v>
      </c>
      <c r="AU76" s="40">
        <f t="shared" si="103"/>
        <v>0.95484557938618608</v>
      </c>
      <c r="AV76" s="98">
        <v>95</v>
      </c>
      <c r="AW76" s="38">
        <f t="shared" si="104"/>
        <v>0.2419869360473948</v>
      </c>
      <c r="AX76" s="39">
        <f t="shared" si="124"/>
        <v>441</v>
      </c>
      <c r="AY76" s="41">
        <f t="shared" si="105"/>
        <v>0.59040803098163075</v>
      </c>
      <c r="AZ76" s="183">
        <v>567</v>
      </c>
      <c r="BA76" s="42">
        <f t="shared" si="106"/>
        <v>7.8721572765390272E-3</v>
      </c>
      <c r="BB76" s="43">
        <f t="shared" si="107"/>
        <v>23</v>
      </c>
      <c r="BC76" s="44">
        <f t="shared" si="108"/>
        <v>2.9377844598520482</v>
      </c>
      <c r="BD76" s="178">
        <v>1</v>
      </c>
      <c r="BE76" s="42">
        <f t="shared" si="109"/>
        <v>8.613094333890324E-2</v>
      </c>
      <c r="BF76" s="43">
        <f t="shared" si="125"/>
        <v>52</v>
      </c>
      <c r="BG76" s="45">
        <f t="shared" si="110"/>
        <v>1.8165152311902459</v>
      </c>
      <c r="BH76" s="159">
        <v>901</v>
      </c>
      <c r="BI76" s="83">
        <f t="shared" si="111"/>
        <v>1.2509371615805403E-2</v>
      </c>
      <c r="BJ76" s="84">
        <f t="shared" si="112"/>
        <v>35</v>
      </c>
      <c r="BK76" s="85">
        <f t="shared" si="113"/>
        <v>2.2474781548771303</v>
      </c>
      <c r="BL76" s="156">
        <v>72</v>
      </c>
      <c r="BM76" s="83">
        <f t="shared" si="114"/>
        <v>0.136867689503266</v>
      </c>
      <c r="BN76" s="84">
        <f t="shared" si="126"/>
        <v>119</v>
      </c>
      <c r="BO76" s="86">
        <f t="shared" si="115"/>
        <v>1.3896793164694128</v>
      </c>
      <c r="BP76" s="168">
        <f t="shared" si="116"/>
        <v>6583</v>
      </c>
      <c r="BQ76" s="75">
        <f t="shared" si="117"/>
        <v>9.1397550884402851E-2</v>
      </c>
      <c r="BR76" s="164">
        <f t="shared" si="72"/>
        <v>265</v>
      </c>
      <c r="BS76" s="76">
        <f t="shared" si="118"/>
        <v>76</v>
      </c>
      <c r="BT76" s="117">
        <f t="shared" si="119"/>
        <v>1.6172638739324565</v>
      </c>
      <c r="BU76" s="159">
        <v>72026</v>
      </c>
      <c r="BV76" s="153">
        <v>1229</v>
      </c>
    </row>
    <row r="77" spans="1:74">
      <c r="A77" s="34">
        <f t="shared" si="73"/>
        <v>2</v>
      </c>
      <c r="B77" s="35">
        <f t="shared" si="74"/>
        <v>0</v>
      </c>
      <c r="C77" s="35">
        <f t="shared" si="75"/>
        <v>0</v>
      </c>
      <c r="D77" s="35">
        <f t="shared" si="76"/>
        <v>1</v>
      </c>
      <c r="E77" s="35">
        <f t="shared" si="77"/>
        <v>0</v>
      </c>
      <c r="F77" s="35">
        <f t="shared" si="78"/>
        <v>1</v>
      </c>
      <c r="G77" s="35">
        <f t="shared" si="79"/>
        <v>0</v>
      </c>
      <c r="H77" s="35">
        <f t="shared" si="80"/>
        <v>0</v>
      </c>
      <c r="I77" s="35">
        <f t="shared" si="81"/>
        <v>1</v>
      </c>
      <c r="J77" s="48">
        <v>318</v>
      </c>
      <c r="K77" s="49" t="s">
        <v>289</v>
      </c>
      <c r="L77" s="65">
        <v>944</v>
      </c>
      <c r="M77" s="38">
        <f t="shared" si="71"/>
        <v>7.1507025716774607E-3</v>
      </c>
      <c r="N77" s="39">
        <f t="shared" si="82"/>
        <v>145</v>
      </c>
      <c r="O77" s="40">
        <f t="shared" si="83"/>
        <v>0.94752787091971147</v>
      </c>
      <c r="P77" s="98">
        <v>9</v>
      </c>
      <c r="Q77" s="38">
        <f t="shared" si="84"/>
        <v>0.14434250764525994</v>
      </c>
      <c r="R77" s="39">
        <f t="shared" si="120"/>
        <v>207</v>
      </c>
      <c r="S77" s="41">
        <f t="shared" si="85"/>
        <v>1.0809141396319677</v>
      </c>
      <c r="T77" s="183">
        <v>499</v>
      </c>
      <c r="U77" s="42">
        <f t="shared" si="86"/>
        <v>3.7798734992235731E-3</v>
      </c>
      <c r="V77" s="43">
        <f t="shared" si="87"/>
        <v>58</v>
      </c>
      <c r="W77" s="44">
        <f t="shared" si="88"/>
        <v>1.4071239849918245</v>
      </c>
      <c r="X77" s="178">
        <v>11</v>
      </c>
      <c r="Y77" s="42">
        <f t="shared" si="89"/>
        <v>7.6299694189602446E-2</v>
      </c>
      <c r="Z77" s="43">
        <f t="shared" si="121"/>
        <v>74</v>
      </c>
      <c r="AA77" s="45">
        <f t="shared" si="90"/>
        <v>1.6052089424204639</v>
      </c>
      <c r="AB77" s="65">
        <v>1201</v>
      </c>
      <c r="AC77" s="38">
        <f t="shared" si="91"/>
        <v>9.0974510472294819E-3</v>
      </c>
      <c r="AD77" s="39">
        <f t="shared" si="92"/>
        <v>241</v>
      </c>
      <c r="AE77" s="40">
        <f t="shared" si="93"/>
        <v>0.70144712493350136</v>
      </c>
      <c r="AF77" s="98">
        <v>26</v>
      </c>
      <c r="AG77" s="38">
        <f t="shared" si="94"/>
        <v>0.18363914373088686</v>
      </c>
      <c r="AH77" s="39">
        <f t="shared" si="122"/>
        <v>337</v>
      </c>
      <c r="AI77" s="41">
        <f t="shared" si="95"/>
        <v>0.80019188755774262</v>
      </c>
      <c r="AJ77" s="183">
        <v>403</v>
      </c>
      <c r="AK77" s="42">
        <f t="shared" si="96"/>
        <v>3.0526834071885772E-3</v>
      </c>
      <c r="AL77" s="43">
        <f t="shared" si="97"/>
        <v>55</v>
      </c>
      <c r="AM77" s="44">
        <f t="shared" si="98"/>
        <v>1.6043906493456597</v>
      </c>
      <c r="AN77" s="178">
        <v>1</v>
      </c>
      <c r="AO77" s="42">
        <f t="shared" si="99"/>
        <v>6.1620795107033638E-2</v>
      </c>
      <c r="AP77" s="43">
        <f t="shared" si="123"/>
        <v>52</v>
      </c>
      <c r="AQ77" s="45">
        <f t="shared" si="100"/>
        <v>1.8302454118713571</v>
      </c>
      <c r="AR77" s="65">
        <v>1837</v>
      </c>
      <c r="AS77" s="38">
        <f t="shared" si="101"/>
        <v>1.391508540696133E-2</v>
      </c>
      <c r="AT77" s="39">
        <f t="shared" si="102"/>
        <v>259</v>
      </c>
      <c r="AU77" s="40">
        <f t="shared" si="103"/>
        <v>0.60074828399936742</v>
      </c>
      <c r="AV77" s="98">
        <v>76</v>
      </c>
      <c r="AW77" s="38">
        <f t="shared" si="104"/>
        <v>0.28088685015290521</v>
      </c>
      <c r="AX77" s="39">
        <f t="shared" si="124"/>
        <v>408</v>
      </c>
      <c r="AY77" s="41">
        <f t="shared" si="105"/>
        <v>0.68531737636832046</v>
      </c>
      <c r="AZ77" s="183">
        <v>212</v>
      </c>
      <c r="BA77" s="42">
        <f t="shared" si="106"/>
        <v>1.6058781199106162E-3</v>
      </c>
      <c r="BB77" s="43">
        <f t="shared" si="107"/>
        <v>163</v>
      </c>
      <c r="BC77" s="44">
        <f t="shared" si="108"/>
        <v>0.59929236921495643</v>
      </c>
      <c r="BD77" s="178">
        <v>1</v>
      </c>
      <c r="BE77" s="42">
        <f t="shared" si="109"/>
        <v>3.2415902140672782E-2</v>
      </c>
      <c r="BF77" s="43">
        <f t="shared" si="125"/>
        <v>193</v>
      </c>
      <c r="BG77" s="45">
        <f t="shared" si="110"/>
        <v>0.68365650820299506</v>
      </c>
      <c r="BH77" s="159">
        <v>1444</v>
      </c>
      <c r="BI77" s="83">
        <f t="shared" si="111"/>
        <v>1.0938150967693065E-2</v>
      </c>
      <c r="BJ77" s="84">
        <f t="shared" si="112"/>
        <v>43</v>
      </c>
      <c r="BK77" s="85">
        <f t="shared" si="113"/>
        <v>1.965187070114516</v>
      </c>
      <c r="BL77" s="156">
        <v>7</v>
      </c>
      <c r="BM77" s="83">
        <f t="shared" si="114"/>
        <v>0.22079510703363914</v>
      </c>
      <c r="BN77" s="84">
        <f t="shared" si="126"/>
        <v>68</v>
      </c>
      <c r="BO77" s="86">
        <f t="shared" si="115"/>
        <v>2.2418321996659167</v>
      </c>
      <c r="BP77" s="168">
        <f t="shared" si="116"/>
        <v>6540</v>
      </c>
      <c r="BQ77" s="75">
        <f t="shared" si="117"/>
        <v>4.9539825019884104E-2</v>
      </c>
      <c r="BR77" s="164">
        <f t="shared" si="72"/>
        <v>131</v>
      </c>
      <c r="BS77" s="76">
        <f t="shared" si="118"/>
        <v>189</v>
      </c>
      <c r="BT77" s="117">
        <f t="shared" si="119"/>
        <v>0.87659864570032187</v>
      </c>
      <c r="BU77" s="159">
        <v>132015</v>
      </c>
      <c r="BV77" s="153">
        <v>2399</v>
      </c>
    </row>
    <row r="78" spans="1:74">
      <c r="A78" s="34">
        <f t="shared" si="73"/>
        <v>11</v>
      </c>
      <c r="B78" s="35">
        <f t="shared" si="74"/>
        <v>7</v>
      </c>
      <c r="C78" s="35">
        <f t="shared" si="75"/>
        <v>1</v>
      </c>
      <c r="D78" s="35">
        <f t="shared" si="76"/>
        <v>1</v>
      </c>
      <c r="E78" s="35">
        <f t="shared" si="77"/>
        <v>1</v>
      </c>
      <c r="F78" s="35">
        <f t="shared" si="78"/>
        <v>1</v>
      </c>
      <c r="G78" s="35">
        <f t="shared" si="79"/>
        <v>1</v>
      </c>
      <c r="H78" s="35">
        <f t="shared" si="80"/>
        <v>0</v>
      </c>
      <c r="I78" s="35">
        <f t="shared" si="81"/>
        <v>1</v>
      </c>
      <c r="J78" s="48">
        <v>624</v>
      </c>
      <c r="K78" s="49" t="s">
        <v>598</v>
      </c>
      <c r="L78" s="65">
        <v>954</v>
      </c>
      <c r="M78" s="38">
        <f t="shared" si="71"/>
        <v>1.8385045288109463E-2</v>
      </c>
      <c r="N78" s="39">
        <f t="shared" si="82"/>
        <v>36</v>
      </c>
      <c r="O78" s="40">
        <f t="shared" si="83"/>
        <v>2.4361722004217339</v>
      </c>
      <c r="P78" s="98">
        <v>17</v>
      </c>
      <c r="Q78" s="38">
        <f t="shared" si="84"/>
        <v>0.14848249027237354</v>
      </c>
      <c r="R78" s="39">
        <f t="shared" si="120"/>
        <v>198</v>
      </c>
      <c r="S78" s="41">
        <f t="shared" si="85"/>
        <v>1.1119165507198752</v>
      </c>
      <c r="T78" s="183">
        <v>612</v>
      </c>
      <c r="U78" s="42">
        <f t="shared" si="86"/>
        <v>1.1794179996145692E-2</v>
      </c>
      <c r="V78" s="43">
        <f t="shared" si="87"/>
        <v>11</v>
      </c>
      <c r="W78" s="44">
        <f t="shared" si="88"/>
        <v>4.3905896743095658</v>
      </c>
      <c r="X78" s="178">
        <v>14</v>
      </c>
      <c r="Y78" s="42">
        <f t="shared" si="89"/>
        <v>9.5252918287937749E-2</v>
      </c>
      <c r="Z78" s="43">
        <f t="shared" si="121"/>
        <v>47</v>
      </c>
      <c r="AA78" s="45">
        <f t="shared" si="90"/>
        <v>2.0039508395340278</v>
      </c>
      <c r="AB78" s="65">
        <v>1555</v>
      </c>
      <c r="AC78" s="38">
        <f t="shared" si="91"/>
        <v>2.9967238388899597E-2</v>
      </c>
      <c r="AD78" s="39">
        <f t="shared" si="92"/>
        <v>64</v>
      </c>
      <c r="AE78" s="40">
        <f t="shared" si="93"/>
        <v>2.310584921090836</v>
      </c>
      <c r="AF78" s="98">
        <v>16</v>
      </c>
      <c r="AG78" s="38">
        <f t="shared" si="94"/>
        <v>0.24202334630350195</v>
      </c>
      <c r="AH78" s="39">
        <f t="shared" si="122"/>
        <v>268</v>
      </c>
      <c r="AI78" s="41">
        <f t="shared" si="95"/>
        <v>1.0545960647444865</v>
      </c>
      <c r="AJ78" s="183">
        <v>630</v>
      </c>
      <c r="AK78" s="42">
        <f t="shared" si="96"/>
        <v>1.2141067643091155E-2</v>
      </c>
      <c r="AL78" s="43">
        <f t="shared" si="97"/>
        <v>7</v>
      </c>
      <c r="AM78" s="44">
        <f t="shared" si="98"/>
        <v>6.3809484317235965</v>
      </c>
      <c r="AN78" s="178">
        <v>6</v>
      </c>
      <c r="AO78" s="42">
        <f t="shared" si="99"/>
        <v>9.8054474708171205E-2</v>
      </c>
      <c r="AP78" s="43">
        <f t="shared" si="123"/>
        <v>27</v>
      </c>
      <c r="AQ78" s="45">
        <f t="shared" si="100"/>
        <v>2.9123894317878039</v>
      </c>
      <c r="AR78" s="65">
        <v>2236</v>
      </c>
      <c r="AS78" s="38">
        <f t="shared" si="101"/>
        <v>4.3091154365002889E-2</v>
      </c>
      <c r="AT78" s="39">
        <f t="shared" si="102"/>
        <v>50</v>
      </c>
      <c r="AU78" s="40">
        <f t="shared" si="103"/>
        <v>1.8603505679797567</v>
      </c>
      <c r="AV78" s="98">
        <v>95</v>
      </c>
      <c r="AW78" s="38">
        <f t="shared" si="104"/>
        <v>0.34801556420233465</v>
      </c>
      <c r="AX78" s="39">
        <f t="shared" si="124"/>
        <v>347</v>
      </c>
      <c r="AY78" s="41">
        <f t="shared" si="105"/>
        <v>0.84910031660311935</v>
      </c>
      <c r="AZ78" s="183">
        <v>8</v>
      </c>
      <c r="BA78" s="42">
        <f t="shared" si="106"/>
        <v>1.5417228753131625E-4</v>
      </c>
      <c r="BB78" s="43">
        <f t="shared" si="107"/>
        <v>326</v>
      </c>
      <c r="BC78" s="44">
        <f t="shared" si="108"/>
        <v>5.7535048467485625E-2</v>
      </c>
      <c r="BD78" s="178">
        <v>3</v>
      </c>
      <c r="BE78" s="42">
        <f t="shared" si="109"/>
        <v>1.2451361867704281E-3</v>
      </c>
      <c r="BF78" s="43">
        <f t="shared" si="125"/>
        <v>349</v>
      </c>
      <c r="BG78" s="45">
        <f t="shared" si="110"/>
        <v>2.6260119307819327E-2</v>
      </c>
      <c r="BH78" s="159">
        <v>430</v>
      </c>
      <c r="BI78" s="83">
        <f t="shared" si="111"/>
        <v>8.286760454808249E-3</v>
      </c>
      <c r="BJ78" s="84">
        <f t="shared" si="112"/>
        <v>62</v>
      </c>
      <c r="BK78" s="85">
        <f t="shared" si="113"/>
        <v>1.4888288292075098</v>
      </c>
      <c r="BL78" s="156">
        <v>24</v>
      </c>
      <c r="BM78" s="83">
        <f t="shared" si="114"/>
        <v>6.6926070038910504E-2</v>
      </c>
      <c r="BN78" s="84">
        <f t="shared" si="126"/>
        <v>273</v>
      </c>
      <c r="BO78" s="86">
        <f t="shared" si="115"/>
        <v>0.67953054225729337</v>
      </c>
      <c r="BP78" s="168">
        <f t="shared" si="116"/>
        <v>6425</v>
      </c>
      <c r="BQ78" s="75">
        <f t="shared" si="117"/>
        <v>0.12381961842358837</v>
      </c>
      <c r="BR78" s="164">
        <f t="shared" si="72"/>
        <v>175</v>
      </c>
      <c r="BS78" s="76">
        <f t="shared" si="118"/>
        <v>46</v>
      </c>
      <c r="BT78" s="117">
        <f t="shared" si="119"/>
        <v>2.1909667581119385</v>
      </c>
      <c r="BU78" s="159">
        <v>51890</v>
      </c>
      <c r="BV78" s="153">
        <v>2439</v>
      </c>
    </row>
    <row r="79" spans="1:74">
      <c r="A79" s="34">
        <f t="shared" si="73"/>
        <v>1</v>
      </c>
      <c r="B79" s="35">
        <f t="shared" si="74"/>
        <v>0</v>
      </c>
      <c r="C79" s="35">
        <f t="shared" si="75"/>
        <v>0</v>
      </c>
      <c r="D79" s="35">
        <f t="shared" si="76"/>
        <v>0</v>
      </c>
      <c r="E79" s="35">
        <f t="shared" si="77"/>
        <v>0</v>
      </c>
      <c r="F79" s="35">
        <f t="shared" si="78"/>
        <v>1</v>
      </c>
      <c r="G79" s="35">
        <f t="shared" si="79"/>
        <v>0</v>
      </c>
      <c r="H79" s="35">
        <f t="shared" si="80"/>
        <v>0</v>
      </c>
      <c r="I79" s="35">
        <f t="shared" si="81"/>
        <v>0</v>
      </c>
      <c r="J79" s="48">
        <v>431</v>
      </c>
      <c r="K79" s="49" t="s">
        <v>402</v>
      </c>
      <c r="L79" s="65">
        <v>924</v>
      </c>
      <c r="M79" s="38">
        <f t="shared" si="71"/>
        <v>7.1262754413431951E-3</v>
      </c>
      <c r="N79" s="39">
        <f t="shared" si="82"/>
        <v>146</v>
      </c>
      <c r="O79" s="40">
        <f t="shared" si="83"/>
        <v>0.94429107193859041</v>
      </c>
      <c r="P79" s="98">
        <v>229</v>
      </c>
      <c r="Q79" s="38">
        <f t="shared" si="84"/>
        <v>0.14462357176396931</v>
      </c>
      <c r="R79" s="39">
        <f t="shared" si="120"/>
        <v>206</v>
      </c>
      <c r="S79" s="41">
        <f t="shared" si="85"/>
        <v>1.083018898548882</v>
      </c>
      <c r="T79" s="183">
        <v>314</v>
      </c>
      <c r="U79" s="42">
        <f t="shared" si="86"/>
        <v>2.4216996629672764E-3</v>
      </c>
      <c r="V79" s="43">
        <f t="shared" si="87"/>
        <v>112</v>
      </c>
      <c r="W79" s="44">
        <f t="shared" si="88"/>
        <v>0.90152003259046543</v>
      </c>
      <c r="X79" s="178">
        <v>80</v>
      </c>
      <c r="Y79" s="42">
        <f t="shared" si="89"/>
        <v>4.9146971357019877E-2</v>
      </c>
      <c r="Z79" s="43">
        <f t="shared" si="121"/>
        <v>141</v>
      </c>
      <c r="AA79" s="45">
        <f t="shared" si="90"/>
        <v>1.0339642740785899</v>
      </c>
      <c r="AB79" s="65">
        <v>1593</v>
      </c>
      <c r="AC79" s="38">
        <f t="shared" si="91"/>
        <v>1.228588395893908E-2</v>
      </c>
      <c r="AD79" s="39">
        <f t="shared" si="92"/>
        <v>174</v>
      </c>
      <c r="AE79" s="40">
        <f t="shared" si="93"/>
        <v>0.94728709564080782</v>
      </c>
      <c r="AF79" s="98">
        <v>241</v>
      </c>
      <c r="AG79" s="38">
        <f t="shared" si="94"/>
        <v>0.24933479417749257</v>
      </c>
      <c r="AH79" s="39">
        <f t="shared" si="122"/>
        <v>263</v>
      </c>
      <c r="AI79" s="41">
        <f t="shared" si="95"/>
        <v>1.0864550745187986</v>
      </c>
      <c r="AJ79" s="183">
        <v>295</v>
      </c>
      <c r="AK79" s="42">
        <f t="shared" si="96"/>
        <v>2.2751636960998294E-3</v>
      </c>
      <c r="AL79" s="43">
        <f t="shared" si="97"/>
        <v>78</v>
      </c>
      <c r="AM79" s="44">
        <f t="shared" si="98"/>
        <v>1.1957516954288556</v>
      </c>
      <c r="AN79" s="178">
        <v>81</v>
      </c>
      <c r="AO79" s="42">
        <f t="shared" si="99"/>
        <v>4.6173110032868996E-2</v>
      </c>
      <c r="AP79" s="43">
        <f t="shared" si="123"/>
        <v>79</v>
      </c>
      <c r="AQ79" s="45">
        <f t="shared" si="100"/>
        <v>1.3714221415465593</v>
      </c>
      <c r="AR79" s="65">
        <v>2484</v>
      </c>
      <c r="AS79" s="38">
        <f t="shared" si="101"/>
        <v>1.9157649563091447E-2</v>
      </c>
      <c r="AT79" s="39">
        <f t="shared" si="102"/>
        <v>178</v>
      </c>
      <c r="AU79" s="40">
        <f t="shared" si="103"/>
        <v>0.82708260595589467</v>
      </c>
      <c r="AV79" s="98">
        <v>515</v>
      </c>
      <c r="AW79" s="38">
        <f t="shared" si="104"/>
        <v>0.38879323837846297</v>
      </c>
      <c r="AX79" s="39">
        <f t="shared" si="124"/>
        <v>301</v>
      </c>
      <c r="AY79" s="41">
        <f t="shared" si="105"/>
        <v>0.94859108545033954</v>
      </c>
      <c r="AZ79" s="183">
        <v>317</v>
      </c>
      <c r="BA79" s="42">
        <f t="shared" si="106"/>
        <v>2.4448369208937152E-3</v>
      </c>
      <c r="BB79" s="43">
        <f t="shared" si="107"/>
        <v>112</v>
      </c>
      <c r="BC79" s="44">
        <f t="shared" si="108"/>
        <v>0.91238064240401107</v>
      </c>
      <c r="BD79" s="178">
        <v>76</v>
      </c>
      <c r="BE79" s="42">
        <f t="shared" si="109"/>
        <v>4.9616528408201598E-2</v>
      </c>
      <c r="BF79" s="43">
        <f t="shared" si="125"/>
        <v>109</v>
      </c>
      <c r="BG79" s="45">
        <f t="shared" si="110"/>
        <v>1.046420439372717</v>
      </c>
      <c r="BH79" s="159">
        <v>462</v>
      </c>
      <c r="BI79" s="83">
        <f t="shared" si="111"/>
        <v>3.5631377206715976E-3</v>
      </c>
      <c r="BJ79" s="84">
        <f t="shared" si="112"/>
        <v>186</v>
      </c>
      <c r="BK79" s="85">
        <f t="shared" si="113"/>
        <v>0.64016598402992719</v>
      </c>
      <c r="BL79" s="156">
        <v>148</v>
      </c>
      <c r="BM79" s="83">
        <f t="shared" si="114"/>
        <v>7.2311785881984655E-2</v>
      </c>
      <c r="BN79" s="84">
        <f t="shared" si="126"/>
        <v>257</v>
      </c>
      <c r="BO79" s="86">
        <f t="shared" si="115"/>
        <v>0.73421414171502497</v>
      </c>
      <c r="BP79" s="168">
        <f t="shared" si="116"/>
        <v>6389</v>
      </c>
      <c r="BQ79" s="75">
        <f t="shared" si="117"/>
        <v>4.9274646964006137E-2</v>
      </c>
      <c r="BR79" s="164">
        <f t="shared" si="72"/>
        <v>1370</v>
      </c>
      <c r="BS79" s="76">
        <f t="shared" si="118"/>
        <v>193</v>
      </c>
      <c r="BT79" s="117">
        <f t="shared" si="119"/>
        <v>0.87190636581118686</v>
      </c>
      <c r="BU79" s="159">
        <v>129661</v>
      </c>
      <c r="BV79" s="153">
        <v>29566</v>
      </c>
    </row>
    <row r="80" spans="1:74">
      <c r="A80" s="34">
        <f t="shared" si="73"/>
        <v>10</v>
      </c>
      <c r="B80" s="35">
        <f t="shared" si="74"/>
        <v>7</v>
      </c>
      <c r="C80" s="35">
        <f t="shared" si="75"/>
        <v>1</v>
      </c>
      <c r="D80" s="35">
        <f t="shared" si="76"/>
        <v>1</v>
      </c>
      <c r="E80" s="35">
        <f t="shared" si="77"/>
        <v>1</v>
      </c>
      <c r="F80" s="35">
        <f t="shared" si="78"/>
        <v>0</v>
      </c>
      <c r="G80" s="35">
        <f t="shared" si="79"/>
        <v>1</v>
      </c>
      <c r="H80" s="35">
        <f t="shared" si="80"/>
        <v>1</v>
      </c>
      <c r="I80" s="35">
        <f t="shared" si="81"/>
        <v>0</v>
      </c>
      <c r="J80" s="48">
        <v>456</v>
      </c>
      <c r="K80" s="49" t="s">
        <v>428</v>
      </c>
      <c r="L80" s="65">
        <v>251</v>
      </c>
      <c r="M80" s="38">
        <f t="shared" si="71"/>
        <v>2.7637084342655802E-2</v>
      </c>
      <c r="N80" s="39">
        <f t="shared" si="82"/>
        <v>25</v>
      </c>
      <c r="O80" s="40">
        <f t="shared" si="83"/>
        <v>3.6621447225824189</v>
      </c>
      <c r="P80" s="98">
        <v>15</v>
      </c>
      <c r="Q80" s="38">
        <f t="shared" si="84"/>
        <v>3.9930003181673564E-2</v>
      </c>
      <c r="R80" s="39">
        <f t="shared" si="120"/>
        <v>428</v>
      </c>
      <c r="S80" s="41">
        <f t="shared" si="85"/>
        <v>0.29901728699832358</v>
      </c>
      <c r="T80" s="183">
        <v>53</v>
      </c>
      <c r="U80" s="42">
        <f t="shared" si="86"/>
        <v>5.8357190046245322E-3</v>
      </c>
      <c r="V80" s="43">
        <f t="shared" si="87"/>
        <v>31</v>
      </c>
      <c r="W80" s="44">
        <f t="shared" si="88"/>
        <v>2.1724484120345675</v>
      </c>
      <c r="X80" s="178">
        <v>8</v>
      </c>
      <c r="Y80" s="42">
        <f t="shared" si="89"/>
        <v>8.4314349347756924E-3</v>
      </c>
      <c r="Z80" s="43">
        <f t="shared" si="121"/>
        <v>343</v>
      </c>
      <c r="AA80" s="45">
        <f t="shared" si="90"/>
        <v>0.17738229357913446</v>
      </c>
      <c r="AB80" s="65">
        <v>2875</v>
      </c>
      <c r="AC80" s="38">
        <f t="shared" si="91"/>
        <v>0.31656022902444397</v>
      </c>
      <c r="AD80" s="39">
        <f t="shared" si="92"/>
        <v>8</v>
      </c>
      <c r="AE80" s="40">
        <f t="shared" si="93"/>
        <v>24.407964534759401</v>
      </c>
      <c r="AF80" s="98">
        <v>90</v>
      </c>
      <c r="AG80" s="38">
        <f t="shared" si="94"/>
        <v>0.45736557429207764</v>
      </c>
      <c r="AH80" s="39">
        <f t="shared" si="122"/>
        <v>131</v>
      </c>
      <c r="AI80" s="41">
        <f t="shared" si="95"/>
        <v>1.9929314347764147</v>
      </c>
      <c r="AJ80" s="183">
        <v>8</v>
      </c>
      <c r="AK80" s="42">
        <f t="shared" si="96"/>
        <v>8.8086324598106143E-4</v>
      </c>
      <c r="AL80" s="43">
        <f t="shared" si="97"/>
        <v>177</v>
      </c>
      <c r="AM80" s="44">
        <f t="shared" si="98"/>
        <v>0.46295293900320872</v>
      </c>
      <c r="AN80" s="178">
        <v>1</v>
      </c>
      <c r="AO80" s="42">
        <f t="shared" si="99"/>
        <v>1.2726694241170856E-3</v>
      </c>
      <c r="AP80" s="43">
        <f t="shared" si="123"/>
        <v>324</v>
      </c>
      <c r="AQ80" s="45">
        <f t="shared" si="100"/>
        <v>3.7800508258183499E-2</v>
      </c>
      <c r="AR80" s="65">
        <v>2741</v>
      </c>
      <c r="AS80" s="38">
        <f t="shared" si="101"/>
        <v>0.3018057696542612</v>
      </c>
      <c r="AT80" s="39">
        <f t="shared" si="102"/>
        <v>5</v>
      </c>
      <c r="AU80" s="40">
        <f t="shared" si="103"/>
        <v>13.029693524568794</v>
      </c>
      <c r="AV80" s="98">
        <v>112</v>
      </c>
      <c r="AW80" s="38">
        <f t="shared" si="104"/>
        <v>0.43604836143811643</v>
      </c>
      <c r="AX80" s="39">
        <f t="shared" si="124"/>
        <v>246</v>
      </c>
      <c r="AY80" s="41">
        <f t="shared" si="105"/>
        <v>1.0638857563741464</v>
      </c>
      <c r="AZ80" s="183">
        <v>320</v>
      </c>
      <c r="BA80" s="42">
        <f t="shared" si="106"/>
        <v>3.5234529839242461E-2</v>
      </c>
      <c r="BB80" s="43">
        <f t="shared" si="107"/>
        <v>2</v>
      </c>
      <c r="BC80" s="44">
        <f t="shared" si="108"/>
        <v>13.149058202941331</v>
      </c>
      <c r="BD80" s="178">
        <v>18</v>
      </c>
      <c r="BE80" s="42">
        <f t="shared" si="109"/>
        <v>5.0906776964683424E-2</v>
      </c>
      <c r="BF80" s="43">
        <f t="shared" si="125"/>
        <v>103</v>
      </c>
      <c r="BG80" s="45">
        <f t="shared" si="110"/>
        <v>1.0736319856998993</v>
      </c>
      <c r="BH80" s="159">
        <v>38</v>
      </c>
      <c r="BI80" s="83">
        <f t="shared" si="111"/>
        <v>4.1841004184100415E-3</v>
      </c>
      <c r="BJ80" s="84">
        <f t="shared" si="112"/>
        <v>149</v>
      </c>
      <c r="BK80" s="85">
        <f t="shared" si="113"/>
        <v>0.75173034881363887</v>
      </c>
      <c r="BL80" s="156">
        <v>2</v>
      </c>
      <c r="BM80" s="83">
        <f t="shared" si="114"/>
        <v>6.0451797645561566E-3</v>
      </c>
      <c r="BN80" s="84">
        <f t="shared" si="126"/>
        <v>444</v>
      </c>
      <c r="BO80" s="86">
        <f t="shared" si="115"/>
        <v>6.1379433770178904E-2</v>
      </c>
      <c r="BP80" s="168">
        <f t="shared" si="116"/>
        <v>6286</v>
      </c>
      <c r="BQ80" s="75">
        <f t="shared" si="117"/>
        <v>0.69213829552961903</v>
      </c>
      <c r="BR80" s="164">
        <f t="shared" si="72"/>
        <v>246</v>
      </c>
      <c r="BS80" s="76">
        <f t="shared" si="118"/>
        <v>4</v>
      </c>
      <c r="BT80" s="117">
        <f t="shared" si="119"/>
        <v>12.247267572202107</v>
      </c>
      <c r="BU80" s="159">
        <v>9082</v>
      </c>
      <c r="BV80" s="153">
        <v>369</v>
      </c>
    </row>
    <row r="81" spans="1:74">
      <c r="A81" s="34">
        <f t="shared" si="73"/>
        <v>0</v>
      </c>
      <c r="B81" s="35">
        <f t="shared" si="74"/>
        <v>0</v>
      </c>
      <c r="C81" s="35">
        <f t="shared" si="75"/>
        <v>0</v>
      </c>
      <c r="D81" s="35">
        <f t="shared" si="76"/>
        <v>0</v>
      </c>
      <c r="E81" s="35">
        <f t="shared" si="77"/>
        <v>0</v>
      </c>
      <c r="F81" s="35">
        <f t="shared" si="78"/>
        <v>0</v>
      </c>
      <c r="G81" s="35">
        <f t="shared" si="79"/>
        <v>0</v>
      </c>
      <c r="H81" s="35">
        <f t="shared" si="80"/>
        <v>0</v>
      </c>
      <c r="I81" s="35">
        <f t="shared" si="81"/>
        <v>0</v>
      </c>
      <c r="J81" s="48">
        <v>601</v>
      </c>
      <c r="K81" s="49" t="s">
        <v>574</v>
      </c>
      <c r="L81" s="65">
        <v>529</v>
      </c>
      <c r="M81" s="38">
        <f t="shared" si="71"/>
        <v>2.1713699332991279E-3</v>
      </c>
      <c r="N81" s="39">
        <f t="shared" si="82"/>
        <v>345</v>
      </c>
      <c r="O81" s="40">
        <f t="shared" si="83"/>
        <v>0.28772466890555504</v>
      </c>
      <c r="P81" s="98">
        <v>90</v>
      </c>
      <c r="Q81" s="38">
        <f t="shared" si="84"/>
        <v>8.9950688658391426E-2</v>
      </c>
      <c r="R81" s="39">
        <f t="shared" si="120"/>
        <v>326</v>
      </c>
      <c r="S81" s="41">
        <f t="shared" si="85"/>
        <v>0.6735990168567717</v>
      </c>
      <c r="T81" s="183">
        <v>548</v>
      </c>
      <c r="U81" s="42">
        <f t="shared" si="86"/>
        <v>2.2493586454592099E-3</v>
      </c>
      <c r="V81" s="43">
        <f t="shared" si="87"/>
        <v>123</v>
      </c>
      <c r="W81" s="44">
        <f t="shared" si="88"/>
        <v>0.83736307617821792</v>
      </c>
      <c r="X81" s="178">
        <v>14</v>
      </c>
      <c r="Y81" s="42">
        <f t="shared" si="89"/>
        <v>9.3181431729297742E-2</v>
      </c>
      <c r="Z81" s="43">
        <f t="shared" si="121"/>
        <v>50</v>
      </c>
      <c r="AA81" s="45">
        <f t="shared" si="90"/>
        <v>1.9603704715738395</v>
      </c>
      <c r="AB81" s="65">
        <v>2067</v>
      </c>
      <c r="AC81" s="38">
        <f t="shared" si="91"/>
        <v>8.4843509492047199E-3</v>
      </c>
      <c r="AD81" s="39">
        <f t="shared" si="92"/>
        <v>254</v>
      </c>
      <c r="AE81" s="40">
        <f t="shared" si="93"/>
        <v>0.65417483967213841</v>
      </c>
      <c r="AF81" s="98">
        <v>111</v>
      </c>
      <c r="AG81" s="38">
        <f t="shared" si="94"/>
        <v>0.35147083829280734</v>
      </c>
      <c r="AH81" s="39">
        <f t="shared" si="122"/>
        <v>180</v>
      </c>
      <c r="AI81" s="41">
        <f t="shared" si="95"/>
        <v>1.5315041651858905</v>
      </c>
      <c r="AJ81" s="183">
        <v>189</v>
      </c>
      <c r="AK81" s="42">
        <f t="shared" si="96"/>
        <v>7.7578245253976394E-4</v>
      </c>
      <c r="AL81" s="43">
        <f t="shared" si="97"/>
        <v>200</v>
      </c>
      <c r="AM81" s="44">
        <f t="shared" si="98"/>
        <v>0.40772590759011273</v>
      </c>
      <c r="AN81" s="178">
        <v>15</v>
      </c>
      <c r="AO81" s="42">
        <f t="shared" si="99"/>
        <v>3.2137391600068017E-2</v>
      </c>
      <c r="AP81" s="43">
        <f t="shared" si="123"/>
        <v>130</v>
      </c>
      <c r="AQ81" s="45">
        <f t="shared" si="100"/>
        <v>0.95453675051368692</v>
      </c>
      <c r="AR81" s="65">
        <v>2049</v>
      </c>
      <c r="AS81" s="38">
        <f t="shared" si="101"/>
        <v>8.4104669061056958E-3</v>
      </c>
      <c r="AT81" s="39">
        <f t="shared" si="102"/>
        <v>349</v>
      </c>
      <c r="AU81" s="40">
        <f t="shared" si="103"/>
        <v>0.36310043479494586</v>
      </c>
      <c r="AV81" s="98">
        <v>143</v>
      </c>
      <c r="AW81" s="38">
        <f t="shared" si="104"/>
        <v>0.34841013433089613</v>
      </c>
      <c r="AX81" s="39">
        <f t="shared" si="124"/>
        <v>346</v>
      </c>
      <c r="AY81" s="41">
        <f t="shared" si="105"/>
        <v>0.8500630023434872</v>
      </c>
      <c r="AZ81" s="183">
        <v>7</v>
      </c>
      <c r="BA81" s="42">
        <f t="shared" si="106"/>
        <v>2.8732683427398667E-5</v>
      </c>
      <c r="BB81" s="43">
        <f t="shared" si="107"/>
        <v>353</v>
      </c>
      <c r="BC81" s="44">
        <f t="shared" si="108"/>
        <v>1.0722655543789022E-2</v>
      </c>
      <c r="BD81" s="178">
        <v>4</v>
      </c>
      <c r="BE81" s="42">
        <f t="shared" si="109"/>
        <v>1.190273762965482E-3</v>
      </c>
      <c r="BF81" s="43">
        <f t="shared" si="125"/>
        <v>350</v>
      </c>
      <c r="BG81" s="45">
        <f t="shared" si="110"/>
        <v>2.510306210400387E-2</v>
      </c>
      <c r="BH81" s="159">
        <v>492</v>
      </c>
      <c r="BI81" s="83">
        <f t="shared" si="111"/>
        <v>2.0194971780400205E-3</v>
      </c>
      <c r="BJ81" s="84">
        <f t="shared" si="112"/>
        <v>272</v>
      </c>
      <c r="BK81" s="85">
        <f t="shared" si="113"/>
        <v>0.36283003902020805</v>
      </c>
      <c r="BL81" s="156">
        <v>52</v>
      </c>
      <c r="BM81" s="83">
        <f t="shared" si="114"/>
        <v>8.365924162557388E-2</v>
      </c>
      <c r="BN81" s="84">
        <f t="shared" si="126"/>
        <v>229</v>
      </c>
      <c r="BO81" s="86">
        <f t="shared" si="115"/>
        <v>0.84942997240998008</v>
      </c>
      <c r="BP81" s="168">
        <f t="shared" si="116"/>
        <v>5881</v>
      </c>
      <c r="BQ81" s="75">
        <f t="shared" si="117"/>
        <v>2.4139558748075936E-2</v>
      </c>
      <c r="BR81" s="164">
        <f t="shared" si="72"/>
        <v>429</v>
      </c>
      <c r="BS81" s="76">
        <f t="shared" si="118"/>
        <v>400</v>
      </c>
      <c r="BT81" s="117">
        <f t="shared" si="119"/>
        <v>0.42714532192782922</v>
      </c>
      <c r="BU81" s="159">
        <v>243625</v>
      </c>
      <c r="BV81" s="153">
        <v>16311</v>
      </c>
    </row>
    <row r="82" spans="1:74">
      <c r="A82" s="34">
        <f t="shared" si="73"/>
        <v>3</v>
      </c>
      <c r="B82" s="35">
        <f t="shared" si="74"/>
        <v>0</v>
      </c>
      <c r="C82" s="35">
        <f t="shared" si="75"/>
        <v>1</v>
      </c>
      <c r="D82" s="35">
        <f t="shared" si="76"/>
        <v>1</v>
      </c>
      <c r="E82" s="35">
        <f t="shared" si="77"/>
        <v>1</v>
      </c>
      <c r="F82" s="35">
        <f t="shared" si="78"/>
        <v>0</v>
      </c>
      <c r="G82" s="35">
        <f t="shared" si="79"/>
        <v>0</v>
      </c>
      <c r="H82" s="35">
        <f t="shared" si="80"/>
        <v>1</v>
      </c>
      <c r="I82" s="35">
        <f t="shared" si="81"/>
        <v>0</v>
      </c>
      <c r="J82" s="48">
        <v>435</v>
      </c>
      <c r="K82" s="49" t="s">
        <v>406</v>
      </c>
      <c r="L82" s="65">
        <v>886</v>
      </c>
      <c r="M82" s="38">
        <f t="shared" si="71"/>
        <v>8.1833211722653759E-3</v>
      </c>
      <c r="N82" s="39">
        <f t="shared" si="82"/>
        <v>120</v>
      </c>
      <c r="O82" s="40">
        <f t="shared" si="83"/>
        <v>1.0843584682322818</v>
      </c>
      <c r="P82" s="98">
        <v>204</v>
      </c>
      <c r="Q82" s="38">
        <f t="shared" si="84"/>
        <v>0.15106564364876385</v>
      </c>
      <c r="R82" s="39">
        <f t="shared" si="120"/>
        <v>193</v>
      </c>
      <c r="S82" s="41">
        <f t="shared" si="85"/>
        <v>1.1312605891111192</v>
      </c>
      <c r="T82" s="183">
        <v>355</v>
      </c>
      <c r="U82" s="42">
        <f t="shared" si="86"/>
        <v>3.2788702213930117E-3</v>
      </c>
      <c r="V82" s="43">
        <f t="shared" si="87"/>
        <v>75</v>
      </c>
      <c r="W82" s="44">
        <f t="shared" si="88"/>
        <v>1.2206167569219659</v>
      </c>
      <c r="X82" s="178">
        <v>55</v>
      </c>
      <c r="Y82" s="42">
        <f t="shared" si="89"/>
        <v>6.0528559249786874E-2</v>
      </c>
      <c r="Z82" s="43">
        <f t="shared" si="121"/>
        <v>110</v>
      </c>
      <c r="AA82" s="45">
        <f t="shared" si="90"/>
        <v>1.273412503307584</v>
      </c>
      <c r="AB82" s="65">
        <v>1595</v>
      </c>
      <c r="AC82" s="38">
        <f t="shared" si="91"/>
        <v>1.4731825360906631E-2</v>
      </c>
      <c r="AD82" s="39">
        <f t="shared" si="92"/>
        <v>142</v>
      </c>
      <c r="AE82" s="40">
        <f t="shared" si="93"/>
        <v>1.135878224656935</v>
      </c>
      <c r="AF82" s="98">
        <v>201</v>
      </c>
      <c r="AG82" s="38">
        <f t="shared" si="94"/>
        <v>0.27195225916453536</v>
      </c>
      <c r="AH82" s="39">
        <f t="shared" si="122"/>
        <v>239</v>
      </c>
      <c r="AI82" s="41">
        <f t="shared" si="95"/>
        <v>1.1850087468571699</v>
      </c>
      <c r="AJ82" s="183">
        <v>181</v>
      </c>
      <c r="AK82" s="42">
        <f t="shared" si="96"/>
        <v>1.6717620002031975E-3</v>
      </c>
      <c r="AL82" s="43">
        <f t="shared" si="97"/>
        <v>106</v>
      </c>
      <c r="AM82" s="44">
        <f t="shared" si="98"/>
        <v>0.87862348081735375</v>
      </c>
      <c r="AN82" s="178">
        <v>37</v>
      </c>
      <c r="AO82" s="42">
        <f t="shared" si="99"/>
        <v>3.0861040068201194E-2</v>
      </c>
      <c r="AP82" s="43">
        <f t="shared" si="123"/>
        <v>137</v>
      </c>
      <c r="AQ82" s="45">
        <f t="shared" si="100"/>
        <v>0.91662687721398994</v>
      </c>
      <c r="AR82" s="65">
        <v>1997</v>
      </c>
      <c r="AS82" s="38">
        <f t="shared" si="101"/>
        <v>1.8444799527103789E-2</v>
      </c>
      <c r="AT82" s="39">
        <f t="shared" si="102"/>
        <v>191</v>
      </c>
      <c r="AU82" s="40">
        <f t="shared" si="103"/>
        <v>0.79630712572389872</v>
      </c>
      <c r="AV82" s="98">
        <v>430</v>
      </c>
      <c r="AW82" s="38">
        <f t="shared" si="104"/>
        <v>0.34049445865302641</v>
      </c>
      <c r="AX82" s="39">
        <f t="shared" si="124"/>
        <v>354</v>
      </c>
      <c r="AY82" s="41">
        <f t="shared" si="105"/>
        <v>0.83075006517755312</v>
      </c>
      <c r="AZ82" s="183">
        <v>330</v>
      </c>
      <c r="BA82" s="42">
        <f t="shared" si="106"/>
        <v>3.0479638677737859E-3</v>
      </c>
      <c r="BB82" s="43">
        <f t="shared" si="107"/>
        <v>81</v>
      </c>
      <c r="BC82" s="44">
        <f t="shared" si="108"/>
        <v>1.137459602289995</v>
      </c>
      <c r="BD82" s="178">
        <v>44</v>
      </c>
      <c r="BE82" s="42">
        <f t="shared" si="109"/>
        <v>5.6265984654731455E-2</v>
      </c>
      <c r="BF82" s="43">
        <f t="shared" si="125"/>
        <v>94</v>
      </c>
      <c r="BG82" s="45">
        <f t="shared" si="110"/>
        <v>1.1866585243479095</v>
      </c>
      <c r="BH82" s="159">
        <v>521</v>
      </c>
      <c r="BI82" s="83">
        <f t="shared" si="111"/>
        <v>4.8120884094246738E-3</v>
      </c>
      <c r="BJ82" s="84">
        <f t="shared" si="112"/>
        <v>120</v>
      </c>
      <c r="BK82" s="85">
        <f t="shared" si="113"/>
        <v>0.86455690275079211</v>
      </c>
      <c r="BL82" s="156">
        <v>149</v>
      </c>
      <c r="BM82" s="83">
        <f t="shared" si="114"/>
        <v>8.8832054560954818E-2</v>
      </c>
      <c r="BN82" s="84">
        <f t="shared" si="126"/>
        <v>213</v>
      </c>
      <c r="BO82" s="86">
        <f t="shared" si="115"/>
        <v>0.90195187272373378</v>
      </c>
      <c r="BP82" s="168">
        <f t="shared" si="116"/>
        <v>5865</v>
      </c>
      <c r="BQ82" s="75">
        <f t="shared" si="117"/>
        <v>5.4170630559070461E-2</v>
      </c>
      <c r="BR82" s="164">
        <f t="shared" si="72"/>
        <v>1120</v>
      </c>
      <c r="BS82" s="76">
        <f t="shared" si="118"/>
        <v>166</v>
      </c>
      <c r="BT82" s="117">
        <f t="shared" si="119"/>
        <v>0.95853994974253398</v>
      </c>
      <c r="BU82" s="159">
        <v>108269</v>
      </c>
      <c r="BV82" s="153">
        <v>27201</v>
      </c>
    </row>
    <row r="83" spans="1:74">
      <c r="A83" s="34">
        <f t="shared" si="73"/>
        <v>0</v>
      </c>
      <c r="B83" s="35">
        <f t="shared" si="74"/>
        <v>0</v>
      </c>
      <c r="C83" s="35">
        <f t="shared" si="75"/>
        <v>0</v>
      </c>
      <c r="D83" s="35">
        <f t="shared" si="76"/>
        <v>0</v>
      </c>
      <c r="E83" s="35">
        <f t="shared" si="77"/>
        <v>0</v>
      </c>
      <c r="F83" s="35">
        <f t="shared" si="78"/>
        <v>0</v>
      </c>
      <c r="G83" s="35">
        <f t="shared" si="79"/>
        <v>0</v>
      </c>
      <c r="H83" s="35">
        <f t="shared" si="80"/>
        <v>0</v>
      </c>
      <c r="I83" s="35">
        <f t="shared" si="81"/>
        <v>0</v>
      </c>
      <c r="J83" s="48">
        <v>620</v>
      </c>
      <c r="K83" s="49" t="s">
        <v>594</v>
      </c>
      <c r="L83" s="65">
        <v>361</v>
      </c>
      <c r="M83" s="38">
        <f t="shared" si="71"/>
        <v>2.3607577967132498E-3</v>
      </c>
      <c r="N83" s="39">
        <f t="shared" si="82"/>
        <v>331</v>
      </c>
      <c r="O83" s="40">
        <f t="shared" si="83"/>
        <v>0.3128201440983821</v>
      </c>
      <c r="P83" s="98">
        <v>9</v>
      </c>
      <c r="Q83" s="38">
        <f t="shared" si="84"/>
        <v>6.1974248927038629E-2</v>
      </c>
      <c r="R83" s="39">
        <f t="shared" si="120"/>
        <v>384</v>
      </c>
      <c r="S83" s="41">
        <f t="shared" si="85"/>
        <v>0.46409642627895137</v>
      </c>
      <c r="T83" s="183">
        <v>299</v>
      </c>
      <c r="U83" s="42">
        <f t="shared" si="86"/>
        <v>1.9553090892444921E-3</v>
      </c>
      <c r="V83" s="43">
        <f t="shared" si="87"/>
        <v>137</v>
      </c>
      <c r="W83" s="44">
        <f t="shared" si="88"/>
        <v>0.72789798867967526</v>
      </c>
      <c r="X83" s="178">
        <v>7</v>
      </c>
      <c r="Y83" s="42">
        <f t="shared" si="89"/>
        <v>5.1330472103004295E-2</v>
      </c>
      <c r="Z83" s="43">
        <f t="shared" si="121"/>
        <v>131</v>
      </c>
      <c r="AA83" s="45">
        <f t="shared" si="90"/>
        <v>1.0799012199662916</v>
      </c>
      <c r="AB83" s="65">
        <v>1334</v>
      </c>
      <c r="AC83" s="38">
        <f t="shared" si="91"/>
        <v>8.7236867058600419E-3</v>
      </c>
      <c r="AD83" s="39">
        <f t="shared" si="92"/>
        <v>249</v>
      </c>
      <c r="AE83" s="40">
        <f t="shared" si="93"/>
        <v>0.67262851175326344</v>
      </c>
      <c r="AF83" s="98">
        <v>20</v>
      </c>
      <c r="AG83" s="38">
        <f t="shared" si="94"/>
        <v>0.2290128755364807</v>
      </c>
      <c r="AH83" s="39">
        <f t="shared" si="122"/>
        <v>283</v>
      </c>
      <c r="AI83" s="41">
        <f t="shared" si="95"/>
        <v>0.99790404936276522</v>
      </c>
      <c r="AJ83" s="183">
        <v>244</v>
      </c>
      <c r="AK83" s="42">
        <f t="shared" si="96"/>
        <v>1.5956368487480136E-3</v>
      </c>
      <c r="AL83" s="43">
        <f t="shared" si="97"/>
        <v>114</v>
      </c>
      <c r="AM83" s="44">
        <f t="shared" si="98"/>
        <v>0.83861458867769978</v>
      </c>
      <c r="AN83" s="178">
        <v>9</v>
      </c>
      <c r="AO83" s="42">
        <f t="shared" si="99"/>
        <v>4.1888412017167385E-2</v>
      </c>
      <c r="AP83" s="43">
        <f t="shared" si="123"/>
        <v>93</v>
      </c>
      <c r="AQ83" s="45">
        <f t="shared" si="100"/>
        <v>1.2441591149843287</v>
      </c>
      <c r="AR83" s="65">
        <v>2778</v>
      </c>
      <c r="AS83" s="38">
        <f t="shared" si="101"/>
        <v>1.8166717892713041E-2</v>
      </c>
      <c r="AT83" s="39">
        <f t="shared" si="102"/>
        <v>198</v>
      </c>
      <c r="AU83" s="40">
        <f t="shared" si="103"/>
        <v>0.78430166116610256</v>
      </c>
      <c r="AV83" s="98">
        <v>85</v>
      </c>
      <c r="AW83" s="38">
        <f t="shared" si="104"/>
        <v>0.47690987124463519</v>
      </c>
      <c r="AX83" s="39">
        <f t="shared" si="124"/>
        <v>199</v>
      </c>
      <c r="AY83" s="41">
        <f t="shared" si="105"/>
        <v>1.1635810702694316</v>
      </c>
      <c r="AZ83" s="183">
        <v>173</v>
      </c>
      <c r="BA83" s="42">
        <f t="shared" si="106"/>
        <v>1.1313326837434686E-3</v>
      </c>
      <c r="BB83" s="43">
        <f t="shared" si="107"/>
        <v>201</v>
      </c>
      <c r="BC83" s="44">
        <f t="shared" si="108"/>
        <v>0.42219832003731145</v>
      </c>
      <c r="BD83" s="178">
        <v>6</v>
      </c>
      <c r="BE83" s="42">
        <f t="shared" si="109"/>
        <v>2.9699570815450643E-2</v>
      </c>
      <c r="BF83" s="43">
        <f t="shared" si="125"/>
        <v>207</v>
      </c>
      <c r="BG83" s="45">
        <f t="shared" si="110"/>
        <v>0.62636865050695012</v>
      </c>
      <c r="BH83" s="159">
        <v>636</v>
      </c>
      <c r="BI83" s="83">
        <f t="shared" si="111"/>
        <v>4.1591189991956419E-3</v>
      </c>
      <c r="BJ83" s="84">
        <f t="shared" si="112"/>
        <v>151</v>
      </c>
      <c r="BK83" s="85">
        <f t="shared" si="113"/>
        <v>0.74724209826944277</v>
      </c>
      <c r="BL83" s="156">
        <v>14</v>
      </c>
      <c r="BM83" s="83">
        <f t="shared" si="114"/>
        <v>0.10918454935622318</v>
      </c>
      <c r="BN83" s="84">
        <f t="shared" si="126"/>
        <v>164</v>
      </c>
      <c r="BO83" s="86">
        <f t="shared" si="115"/>
        <v>1.1085999220784422</v>
      </c>
      <c r="BP83" s="168">
        <f t="shared" si="116"/>
        <v>5825</v>
      </c>
      <c r="BQ83" s="75">
        <f t="shared" si="117"/>
        <v>3.8092560016217948E-2</v>
      </c>
      <c r="BR83" s="164">
        <f t="shared" si="72"/>
        <v>150</v>
      </c>
      <c r="BS83" s="76">
        <f t="shared" si="118"/>
        <v>280</v>
      </c>
      <c r="BT83" s="117">
        <f t="shared" si="119"/>
        <v>0.67404126898050565</v>
      </c>
      <c r="BU83" s="159">
        <v>152917</v>
      </c>
      <c r="BV83" s="153">
        <v>3288</v>
      </c>
    </row>
    <row r="84" spans="1:74">
      <c r="A84" s="34">
        <f t="shared" si="73"/>
        <v>10</v>
      </c>
      <c r="B84" s="35">
        <f t="shared" si="74"/>
        <v>7</v>
      </c>
      <c r="C84" s="35">
        <f t="shared" si="75"/>
        <v>1</v>
      </c>
      <c r="D84" s="35">
        <f t="shared" si="76"/>
        <v>1</v>
      </c>
      <c r="E84" s="35">
        <f t="shared" si="77"/>
        <v>1</v>
      </c>
      <c r="F84" s="35">
        <f t="shared" si="78"/>
        <v>0</v>
      </c>
      <c r="G84" s="35">
        <f t="shared" si="79"/>
        <v>0</v>
      </c>
      <c r="H84" s="35">
        <f t="shared" si="80"/>
        <v>1</v>
      </c>
      <c r="I84" s="35">
        <f t="shared" si="81"/>
        <v>0</v>
      </c>
      <c r="J84" s="48">
        <v>90</v>
      </c>
      <c r="K84" s="49" t="s">
        <v>60</v>
      </c>
      <c r="L84" s="65">
        <v>1014</v>
      </c>
      <c r="M84" s="38">
        <f t="shared" si="71"/>
        <v>1.6220885589966726E-2</v>
      </c>
      <c r="N84" s="39">
        <f t="shared" si="82"/>
        <v>48</v>
      </c>
      <c r="O84" s="40">
        <f t="shared" si="83"/>
        <v>2.1494029479522681</v>
      </c>
      <c r="P84" s="98">
        <v>12</v>
      </c>
      <c r="Q84" s="38">
        <f t="shared" si="84"/>
        <v>0.17643988167739691</v>
      </c>
      <c r="R84" s="39">
        <f t="shared" si="120"/>
        <v>154</v>
      </c>
      <c r="S84" s="41">
        <f t="shared" si="85"/>
        <v>1.3212764972103668</v>
      </c>
      <c r="T84" s="183">
        <v>457</v>
      </c>
      <c r="U84" s="42">
        <f t="shared" si="86"/>
        <v>7.3105963654978246E-3</v>
      </c>
      <c r="V84" s="43">
        <f t="shared" si="87"/>
        <v>23</v>
      </c>
      <c r="W84" s="44">
        <f t="shared" si="88"/>
        <v>2.7214972915361035</v>
      </c>
      <c r="X84" s="178">
        <v>6</v>
      </c>
      <c r="Y84" s="42">
        <f t="shared" si="89"/>
        <v>7.9519749434487558E-2</v>
      </c>
      <c r="Z84" s="43">
        <f t="shared" si="121"/>
        <v>66</v>
      </c>
      <c r="AA84" s="45">
        <f t="shared" si="90"/>
        <v>1.672953138895656</v>
      </c>
      <c r="AB84" s="65">
        <v>2496</v>
      </c>
      <c r="AC84" s="38">
        <f t="shared" si="91"/>
        <v>3.9928333759918097E-2</v>
      </c>
      <c r="AD84" s="39">
        <f t="shared" si="92"/>
        <v>47</v>
      </c>
      <c r="AE84" s="40">
        <f t="shared" si="93"/>
        <v>3.0786222177924429</v>
      </c>
      <c r="AF84" s="98">
        <v>23</v>
      </c>
      <c r="AG84" s="38">
        <f t="shared" si="94"/>
        <v>0.43431355489820778</v>
      </c>
      <c r="AH84" s="39">
        <f t="shared" si="122"/>
        <v>136</v>
      </c>
      <c r="AI84" s="41">
        <f t="shared" si="95"/>
        <v>1.8924842287176122</v>
      </c>
      <c r="AJ84" s="183">
        <v>99</v>
      </c>
      <c r="AK84" s="42">
        <f t="shared" si="96"/>
        <v>1.5836959303813668E-3</v>
      </c>
      <c r="AL84" s="43">
        <f t="shared" si="97"/>
        <v>115</v>
      </c>
      <c r="AM84" s="44">
        <f t="shared" si="98"/>
        <v>0.83233883216559823</v>
      </c>
      <c r="AN84" s="178">
        <v>1</v>
      </c>
      <c r="AO84" s="42">
        <f t="shared" si="99"/>
        <v>1.7226378980337569E-2</v>
      </c>
      <c r="AP84" s="43">
        <f t="shared" si="123"/>
        <v>214</v>
      </c>
      <c r="AQ84" s="45">
        <f t="shared" si="100"/>
        <v>0.51165359092098506</v>
      </c>
      <c r="AR84" s="65">
        <v>1372</v>
      </c>
      <c r="AS84" s="38">
        <f t="shared" si="101"/>
        <v>2.1947786025083182E-2</v>
      </c>
      <c r="AT84" s="39">
        <f t="shared" si="102"/>
        <v>146</v>
      </c>
      <c r="AU84" s="40">
        <f t="shared" si="103"/>
        <v>0.94753962383571733</v>
      </c>
      <c r="AV84" s="98">
        <v>15</v>
      </c>
      <c r="AW84" s="38">
        <f t="shared" si="104"/>
        <v>0.23873325213154689</v>
      </c>
      <c r="AX84" s="39">
        <f t="shared" si="124"/>
        <v>443</v>
      </c>
      <c r="AY84" s="41">
        <f t="shared" si="105"/>
        <v>0.58246958130509074</v>
      </c>
      <c r="AZ84" s="183">
        <v>280</v>
      </c>
      <c r="BA84" s="42">
        <f t="shared" si="106"/>
        <v>4.4791400051190176E-3</v>
      </c>
      <c r="BB84" s="43">
        <f t="shared" si="107"/>
        <v>51</v>
      </c>
      <c r="BC84" s="44">
        <f t="shared" si="108"/>
        <v>1.6715555137289486</v>
      </c>
      <c r="BD84" s="178">
        <v>1</v>
      </c>
      <c r="BE84" s="42">
        <f t="shared" si="109"/>
        <v>4.8721071863580996E-2</v>
      </c>
      <c r="BF84" s="43">
        <f t="shared" si="125"/>
        <v>115</v>
      </c>
      <c r="BG84" s="45">
        <f t="shared" si="110"/>
        <v>1.0275351190788011</v>
      </c>
      <c r="BH84" s="159">
        <v>29</v>
      </c>
      <c r="BI84" s="83">
        <f t="shared" si="111"/>
        <v>4.6391092910161248E-4</v>
      </c>
      <c r="BJ84" s="84">
        <f t="shared" si="112"/>
        <v>393</v>
      </c>
      <c r="BK84" s="85">
        <f t="shared" si="113"/>
        <v>8.3347885967931468E-2</v>
      </c>
      <c r="BL84" s="156">
        <v>5</v>
      </c>
      <c r="BM84" s="83">
        <f t="shared" si="114"/>
        <v>5.0461110144423178E-3</v>
      </c>
      <c r="BN84" s="84">
        <f t="shared" si="126"/>
        <v>449</v>
      </c>
      <c r="BO84" s="86">
        <f t="shared" si="115"/>
        <v>5.1235438625649048E-2</v>
      </c>
      <c r="BP84" s="168">
        <f t="shared" si="116"/>
        <v>5747</v>
      </c>
      <c r="BQ84" s="75">
        <f t="shared" si="117"/>
        <v>9.1934348605067828E-2</v>
      </c>
      <c r="BR84" s="164">
        <f t="shared" si="72"/>
        <v>63</v>
      </c>
      <c r="BS84" s="76">
        <f t="shared" si="118"/>
        <v>75</v>
      </c>
      <c r="BT84" s="117">
        <f t="shared" si="119"/>
        <v>1.6267624168675812</v>
      </c>
      <c r="BU84" s="159">
        <v>62512</v>
      </c>
      <c r="BV84" s="153">
        <v>498</v>
      </c>
    </row>
    <row r="85" spans="1:74">
      <c r="A85" s="34">
        <f t="shared" si="73"/>
        <v>1</v>
      </c>
      <c r="B85" s="35">
        <f t="shared" si="74"/>
        <v>0</v>
      </c>
      <c r="C85" s="35">
        <f t="shared" si="75"/>
        <v>0</v>
      </c>
      <c r="D85" s="35">
        <f t="shared" si="76"/>
        <v>1</v>
      </c>
      <c r="E85" s="35">
        <f t="shared" si="77"/>
        <v>0</v>
      </c>
      <c r="F85" s="35">
        <f t="shared" si="78"/>
        <v>0</v>
      </c>
      <c r="G85" s="35">
        <f t="shared" si="79"/>
        <v>0</v>
      </c>
      <c r="H85" s="35">
        <f t="shared" si="80"/>
        <v>1</v>
      </c>
      <c r="I85" s="35">
        <f t="shared" si="81"/>
        <v>0</v>
      </c>
      <c r="J85" s="48">
        <v>643</v>
      </c>
      <c r="K85" s="49" t="s">
        <v>617</v>
      </c>
      <c r="L85" s="65">
        <v>658</v>
      </c>
      <c r="M85" s="38">
        <f t="shared" si="71"/>
        <v>4.756947456695873E-3</v>
      </c>
      <c r="N85" s="39">
        <f t="shared" si="82"/>
        <v>204</v>
      </c>
      <c r="O85" s="40">
        <f t="shared" si="83"/>
        <v>0.63033530629181433</v>
      </c>
      <c r="P85" s="98">
        <v>21</v>
      </c>
      <c r="Q85" s="38">
        <f t="shared" si="84"/>
        <v>0.1196146155244501</v>
      </c>
      <c r="R85" s="39">
        <f t="shared" si="120"/>
        <v>258</v>
      </c>
      <c r="S85" s="41">
        <f t="shared" si="85"/>
        <v>0.89573841646685171</v>
      </c>
      <c r="T85" s="183">
        <v>457</v>
      </c>
      <c r="U85" s="42">
        <f t="shared" si="86"/>
        <v>3.3038373673404471E-3</v>
      </c>
      <c r="V85" s="43">
        <f t="shared" si="87"/>
        <v>70</v>
      </c>
      <c r="W85" s="44">
        <f t="shared" si="88"/>
        <v>1.2299112134445569</v>
      </c>
      <c r="X85" s="178">
        <v>12</v>
      </c>
      <c r="Y85" s="42">
        <f t="shared" si="89"/>
        <v>8.3075804399200148E-2</v>
      </c>
      <c r="Z85" s="43">
        <f t="shared" si="121"/>
        <v>64</v>
      </c>
      <c r="AA85" s="45">
        <f t="shared" si="90"/>
        <v>1.7477661678300918</v>
      </c>
      <c r="AB85" s="65">
        <v>1584</v>
      </c>
      <c r="AC85" s="38">
        <f t="shared" si="91"/>
        <v>1.1451375032532315E-2</v>
      </c>
      <c r="AD85" s="39">
        <f t="shared" si="92"/>
        <v>185</v>
      </c>
      <c r="AE85" s="40">
        <f t="shared" si="93"/>
        <v>0.88294337077540908</v>
      </c>
      <c r="AF85" s="98">
        <v>29</v>
      </c>
      <c r="AG85" s="38">
        <f t="shared" si="94"/>
        <v>0.28794764588256683</v>
      </c>
      <c r="AH85" s="39">
        <f t="shared" si="122"/>
        <v>227</v>
      </c>
      <c r="AI85" s="41">
        <f t="shared" si="95"/>
        <v>1.2547072786085183</v>
      </c>
      <c r="AJ85" s="183">
        <v>257</v>
      </c>
      <c r="AK85" s="42">
        <f t="shared" si="96"/>
        <v>1.8579566814146498E-3</v>
      </c>
      <c r="AL85" s="43">
        <f t="shared" si="97"/>
        <v>92</v>
      </c>
      <c r="AM85" s="44">
        <f t="shared" si="98"/>
        <v>0.97648132116532149</v>
      </c>
      <c r="AN85" s="178">
        <v>5</v>
      </c>
      <c r="AO85" s="42">
        <f t="shared" si="99"/>
        <v>4.6718778403926561E-2</v>
      </c>
      <c r="AP85" s="43">
        <f t="shared" si="123"/>
        <v>76</v>
      </c>
      <c r="AQ85" s="45">
        <f t="shared" si="100"/>
        <v>1.3876294467395009</v>
      </c>
      <c r="AR85" s="65">
        <v>1257</v>
      </c>
      <c r="AS85" s="38">
        <f t="shared" si="101"/>
        <v>9.087360111043637E-3</v>
      </c>
      <c r="AT85" s="39">
        <f t="shared" si="102"/>
        <v>340</v>
      </c>
      <c r="AU85" s="40">
        <f t="shared" si="103"/>
        <v>0.39232357065251444</v>
      </c>
      <c r="AV85" s="98">
        <v>38</v>
      </c>
      <c r="AW85" s="38">
        <f t="shared" si="104"/>
        <v>0.2285039083802945</v>
      </c>
      <c r="AX85" s="39">
        <f t="shared" si="124"/>
        <v>449</v>
      </c>
      <c r="AY85" s="41">
        <f t="shared" si="105"/>
        <v>0.55751167737415985</v>
      </c>
      <c r="AZ85" s="183">
        <v>532</v>
      </c>
      <c r="BA85" s="42">
        <f t="shared" si="106"/>
        <v>3.8460426245626213E-3</v>
      </c>
      <c r="BB85" s="43">
        <f t="shared" si="107"/>
        <v>59</v>
      </c>
      <c r="BC85" s="44">
        <f t="shared" si="108"/>
        <v>1.4352919863583011</v>
      </c>
      <c r="BD85" s="178">
        <v>8</v>
      </c>
      <c r="BE85" s="42">
        <f t="shared" si="109"/>
        <v>9.6709689147427738E-2</v>
      </c>
      <c r="BF85" s="43">
        <f t="shared" si="125"/>
        <v>45</v>
      </c>
      <c r="BG85" s="45">
        <f t="shared" si="110"/>
        <v>2.0396226551094627</v>
      </c>
      <c r="BH85" s="159">
        <v>756</v>
      </c>
      <c r="BI85" s="83">
        <f t="shared" si="111"/>
        <v>5.4654289927995141E-3</v>
      </c>
      <c r="BJ85" s="84">
        <f t="shared" si="112"/>
        <v>103</v>
      </c>
      <c r="BK85" s="85">
        <f t="shared" si="113"/>
        <v>0.98193839351843171</v>
      </c>
      <c r="BL85" s="156">
        <v>25</v>
      </c>
      <c r="BM85" s="83">
        <f t="shared" si="114"/>
        <v>0.13742955826213415</v>
      </c>
      <c r="BN85" s="84">
        <f t="shared" si="126"/>
        <v>117</v>
      </c>
      <c r="BO85" s="86">
        <f t="shared" si="115"/>
        <v>1.3953842231249078</v>
      </c>
      <c r="BP85" s="168">
        <f t="shared" si="116"/>
        <v>5501</v>
      </c>
      <c r="BQ85" s="75">
        <f t="shared" si="117"/>
        <v>3.9768948266389055E-2</v>
      </c>
      <c r="BR85" s="164">
        <f t="shared" si="72"/>
        <v>138</v>
      </c>
      <c r="BS85" s="76">
        <f t="shared" si="118"/>
        <v>266</v>
      </c>
      <c r="BT85" s="117">
        <f t="shared" si="119"/>
        <v>0.70370466947047694</v>
      </c>
      <c r="BU85" s="159">
        <v>138324</v>
      </c>
      <c r="BV85" s="153">
        <v>3649</v>
      </c>
    </row>
    <row r="86" spans="1:74">
      <c r="A86" s="34">
        <f t="shared" si="73"/>
        <v>0</v>
      </c>
      <c r="B86" s="35">
        <f t="shared" si="74"/>
        <v>0</v>
      </c>
      <c r="C86" s="35">
        <f t="shared" si="75"/>
        <v>0</v>
      </c>
      <c r="D86" s="35">
        <f t="shared" si="76"/>
        <v>0</v>
      </c>
      <c r="E86" s="35">
        <f t="shared" si="77"/>
        <v>0</v>
      </c>
      <c r="F86" s="35">
        <f t="shared" si="78"/>
        <v>0</v>
      </c>
      <c r="G86" s="35">
        <f t="shared" si="79"/>
        <v>0</v>
      </c>
      <c r="H86" s="35">
        <f t="shared" si="80"/>
        <v>1</v>
      </c>
      <c r="I86" s="35">
        <f t="shared" si="81"/>
        <v>0</v>
      </c>
      <c r="J86" s="48">
        <v>664</v>
      </c>
      <c r="K86" s="49" t="s">
        <v>638</v>
      </c>
      <c r="L86" s="65">
        <v>178</v>
      </c>
      <c r="M86" s="38">
        <f t="shared" si="71"/>
        <v>1.4815554667732054E-3</v>
      </c>
      <c r="N86" s="39">
        <f t="shared" si="82"/>
        <v>379</v>
      </c>
      <c r="O86" s="40">
        <f t="shared" si="83"/>
        <v>0.19631848521309117</v>
      </c>
      <c r="P86" s="98">
        <v>49</v>
      </c>
      <c r="Q86" s="38">
        <f t="shared" si="84"/>
        <v>3.2726604155175587E-2</v>
      </c>
      <c r="R86" s="39">
        <f t="shared" si="120"/>
        <v>444</v>
      </c>
      <c r="S86" s="41">
        <f t="shared" si="85"/>
        <v>0.24507437033313356</v>
      </c>
      <c r="T86" s="183">
        <v>49</v>
      </c>
      <c r="U86" s="42">
        <f t="shared" si="86"/>
        <v>4.0784392062857903E-4</v>
      </c>
      <c r="V86" s="43">
        <f t="shared" si="87"/>
        <v>296</v>
      </c>
      <c r="W86" s="44">
        <f t="shared" si="88"/>
        <v>0.15182702885889121</v>
      </c>
      <c r="X86" s="178">
        <v>6</v>
      </c>
      <c r="Y86" s="42">
        <f t="shared" si="89"/>
        <v>9.0090090090090089E-3</v>
      </c>
      <c r="Z86" s="43">
        <f t="shared" si="121"/>
        <v>338</v>
      </c>
      <c r="AA86" s="45">
        <f t="shared" si="90"/>
        <v>0.18953341788856692</v>
      </c>
      <c r="AB86" s="65">
        <v>309</v>
      </c>
      <c r="AC86" s="38">
        <f t="shared" si="91"/>
        <v>2.5719137035557331E-3</v>
      </c>
      <c r="AD86" s="39">
        <f t="shared" si="92"/>
        <v>401</v>
      </c>
      <c r="AE86" s="40">
        <f t="shared" si="93"/>
        <v>0.19830405940855791</v>
      </c>
      <c r="AF86" s="98">
        <v>32</v>
      </c>
      <c r="AG86" s="38">
        <f t="shared" si="94"/>
        <v>5.6811913954771101E-2</v>
      </c>
      <c r="AH86" s="39">
        <f t="shared" si="122"/>
        <v>462</v>
      </c>
      <c r="AI86" s="41">
        <f t="shared" si="95"/>
        <v>0.24755306379480907</v>
      </c>
      <c r="AJ86" s="183">
        <v>37</v>
      </c>
      <c r="AK86" s="42">
        <f t="shared" si="96"/>
        <v>3.0796377680117191E-4</v>
      </c>
      <c r="AL86" s="43">
        <f t="shared" si="97"/>
        <v>261</v>
      </c>
      <c r="AM86" s="44">
        <f t="shared" si="98"/>
        <v>0.16185569806337002</v>
      </c>
      <c r="AN86" s="178">
        <v>2</v>
      </c>
      <c r="AO86" s="42">
        <f t="shared" si="99"/>
        <v>6.8027210884353739E-3</v>
      </c>
      <c r="AP86" s="43">
        <f t="shared" si="123"/>
        <v>285</v>
      </c>
      <c r="AQ86" s="45">
        <f t="shared" si="100"/>
        <v>0.20205271676100464</v>
      </c>
      <c r="AR86" s="65">
        <v>2369</v>
      </c>
      <c r="AS86" s="38">
        <f t="shared" si="101"/>
        <v>1.9718005060593954E-2</v>
      </c>
      <c r="AT86" s="39">
        <f t="shared" si="102"/>
        <v>171</v>
      </c>
      <c r="AU86" s="40">
        <f t="shared" si="103"/>
        <v>0.85127452384278268</v>
      </c>
      <c r="AV86" s="98">
        <v>89</v>
      </c>
      <c r="AW86" s="38">
        <f t="shared" si="104"/>
        <v>0.43555800698657843</v>
      </c>
      <c r="AX86" s="39">
        <f t="shared" si="124"/>
        <v>247</v>
      </c>
      <c r="AY86" s="41">
        <f t="shared" si="105"/>
        <v>1.0626893727554914</v>
      </c>
      <c r="AZ86" s="183">
        <v>2141</v>
      </c>
      <c r="BA86" s="42">
        <f t="shared" si="106"/>
        <v>1.7820282327873218E-2</v>
      </c>
      <c r="BB86" s="43">
        <f t="shared" si="107"/>
        <v>7</v>
      </c>
      <c r="BC86" s="44">
        <f t="shared" si="108"/>
        <v>6.6502924997477315</v>
      </c>
      <c r="BD86" s="178">
        <v>334</v>
      </c>
      <c r="BE86" s="42">
        <f t="shared" si="109"/>
        <v>0.39363853649567937</v>
      </c>
      <c r="BF86" s="43">
        <f t="shared" si="125"/>
        <v>6</v>
      </c>
      <c r="BG86" s="45">
        <f t="shared" si="110"/>
        <v>8.3018990551897076</v>
      </c>
      <c r="BH86" s="159">
        <v>356</v>
      </c>
      <c r="BI86" s="83">
        <f t="shared" si="111"/>
        <v>2.9631109335464109E-3</v>
      </c>
      <c r="BJ86" s="84">
        <f t="shared" si="112"/>
        <v>211</v>
      </c>
      <c r="BK86" s="85">
        <f t="shared" si="113"/>
        <v>0.53236303933995588</v>
      </c>
      <c r="BL86" s="156">
        <v>50</v>
      </c>
      <c r="BM86" s="83">
        <f t="shared" si="114"/>
        <v>6.5453208310351174E-2</v>
      </c>
      <c r="BN86" s="84">
        <f t="shared" si="126"/>
        <v>277</v>
      </c>
      <c r="BO86" s="86">
        <f t="shared" si="115"/>
        <v>0.66457591353793122</v>
      </c>
      <c r="BP86" s="168">
        <f t="shared" si="116"/>
        <v>5439</v>
      </c>
      <c r="BQ86" s="75">
        <f t="shared" si="117"/>
        <v>4.5270675189772271E-2</v>
      </c>
      <c r="BR86" s="164">
        <f t="shared" si="72"/>
        <v>562</v>
      </c>
      <c r="BS86" s="76">
        <f t="shared" si="118"/>
        <v>223</v>
      </c>
      <c r="BT86" s="117">
        <f t="shared" si="119"/>
        <v>0.8010567769540009</v>
      </c>
      <c r="BU86" s="159">
        <v>120144</v>
      </c>
      <c r="BV86" s="153">
        <v>8161</v>
      </c>
    </row>
    <row r="87" spans="1:74">
      <c r="A87" s="34">
        <f t="shared" si="73"/>
        <v>9</v>
      </c>
      <c r="B87" s="35">
        <f t="shared" si="74"/>
        <v>7</v>
      </c>
      <c r="C87" s="35">
        <f t="shared" si="75"/>
        <v>1</v>
      </c>
      <c r="D87" s="35">
        <f t="shared" si="76"/>
        <v>1</v>
      </c>
      <c r="E87" s="35">
        <f t="shared" si="77"/>
        <v>0</v>
      </c>
      <c r="F87" s="35">
        <f t="shared" si="78"/>
        <v>0</v>
      </c>
      <c r="G87" s="35">
        <f t="shared" si="79"/>
        <v>1</v>
      </c>
      <c r="H87" s="35">
        <f t="shared" si="80"/>
        <v>0</v>
      </c>
      <c r="I87" s="35">
        <f t="shared" si="81"/>
        <v>0</v>
      </c>
      <c r="J87" s="48">
        <v>122</v>
      </c>
      <c r="K87" s="49" t="s">
        <v>92</v>
      </c>
      <c r="L87" s="65">
        <v>1642</v>
      </c>
      <c r="M87" s="38">
        <f t="shared" si="71"/>
        <v>4.0480240613366858E-2</v>
      </c>
      <c r="N87" s="39">
        <f t="shared" si="82"/>
        <v>12</v>
      </c>
      <c r="O87" s="40">
        <f t="shared" si="83"/>
        <v>5.3639702977749897</v>
      </c>
      <c r="P87" s="98">
        <v>65</v>
      </c>
      <c r="Q87" s="38">
        <f t="shared" si="84"/>
        <v>0.30306386120339607</v>
      </c>
      <c r="R87" s="39">
        <f t="shared" si="120"/>
        <v>70</v>
      </c>
      <c r="S87" s="41">
        <f t="shared" si="85"/>
        <v>2.2695047919722664</v>
      </c>
      <c r="T87" s="183">
        <v>172</v>
      </c>
      <c r="U87" s="42">
        <f t="shared" si="86"/>
        <v>4.240317530754629E-3</v>
      </c>
      <c r="V87" s="43">
        <f t="shared" si="87"/>
        <v>49</v>
      </c>
      <c r="W87" s="44">
        <f t="shared" si="88"/>
        <v>1.5785323246219118</v>
      </c>
      <c r="X87" s="178">
        <v>3</v>
      </c>
      <c r="Y87" s="42">
        <f t="shared" si="89"/>
        <v>3.1746031746031744E-2</v>
      </c>
      <c r="Z87" s="43">
        <f t="shared" si="121"/>
        <v>212</v>
      </c>
      <c r="AA87" s="45">
        <f t="shared" si="90"/>
        <v>0.66787966303590252</v>
      </c>
      <c r="AB87" s="65">
        <v>9</v>
      </c>
      <c r="AC87" s="38">
        <f t="shared" si="91"/>
        <v>2.2187708009762592E-4</v>
      </c>
      <c r="AD87" s="39">
        <f t="shared" si="92"/>
        <v>517</v>
      </c>
      <c r="AE87" s="40">
        <f t="shared" si="93"/>
        <v>1.7107543543256182E-2</v>
      </c>
      <c r="AF87" s="98">
        <v>3</v>
      </c>
      <c r="AG87" s="38">
        <f t="shared" si="94"/>
        <v>1.6611295681063123E-3</v>
      </c>
      <c r="AH87" s="39">
        <f t="shared" si="122"/>
        <v>532</v>
      </c>
      <c r="AI87" s="41">
        <f t="shared" si="95"/>
        <v>7.2382302464275849E-3</v>
      </c>
      <c r="AJ87" s="183">
        <v>0</v>
      </c>
      <c r="AK87" s="42">
        <f t="shared" si="96"/>
        <v>0</v>
      </c>
      <c r="AL87" s="43">
        <f t="shared" si="97"/>
        <v>337</v>
      </c>
      <c r="AM87" s="44">
        <f t="shared" si="98"/>
        <v>0</v>
      </c>
      <c r="AN87" s="178">
        <v>0</v>
      </c>
      <c r="AO87" s="42">
        <f t="shared" si="99"/>
        <v>0</v>
      </c>
      <c r="AP87" s="43">
        <f t="shared" si="123"/>
        <v>337</v>
      </c>
      <c r="AQ87" s="45">
        <f t="shared" si="100"/>
        <v>0</v>
      </c>
      <c r="AR87" s="65">
        <v>3595</v>
      </c>
      <c r="AS87" s="38">
        <f t="shared" si="101"/>
        <v>8.8627566994551682E-2</v>
      </c>
      <c r="AT87" s="39">
        <f t="shared" si="102"/>
        <v>21</v>
      </c>
      <c r="AU87" s="40">
        <f t="shared" si="103"/>
        <v>3.8262689182187826</v>
      </c>
      <c r="AV87" s="98">
        <v>67</v>
      </c>
      <c r="AW87" s="38">
        <f t="shared" si="104"/>
        <v>0.66352897748246586</v>
      </c>
      <c r="AX87" s="39">
        <f t="shared" si="124"/>
        <v>80</v>
      </c>
      <c r="AY87" s="41">
        <f t="shared" si="105"/>
        <v>1.6189007699901206</v>
      </c>
      <c r="AZ87" s="183">
        <v>0</v>
      </c>
      <c r="BA87" s="42">
        <f t="shared" si="106"/>
        <v>0</v>
      </c>
      <c r="BB87" s="43">
        <f t="shared" si="107"/>
        <v>356</v>
      </c>
      <c r="BC87" s="44">
        <f t="shared" si="108"/>
        <v>0</v>
      </c>
      <c r="BD87" s="178">
        <v>0</v>
      </c>
      <c r="BE87" s="42">
        <f t="shared" si="109"/>
        <v>0</v>
      </c>
      <c r="BF87" s="43">
        <f t="shared" si="125"/>
        <v>356</v>
      </c>
      <c r="BG87" s="45">
        <f t="shared" si="110"/>
        <v>0</v>
      </c>
      <c r="BH87" s="159">
        <v>0</v>
      </c>
      <c r="BI87" s="83">
        <f t="shared" si="111"/>
        <v>0</v>
      </c>
      <c r="BJ87" s="84">
        <f t="shared" si="112"/>
        <v>467</v>
      </c>
      <c r="BK87" s="85">
        <f t="shared" si="113"/>
        <v>0</v>
      </c>
      <c r="BL87" s="156">
        <v>0</v>
      </c>
      <c r="BM87" s="83">
        <f t="shared" si="114"/>
        <v>0</v>
      </c>
      <c r="BN87" s="84">
        <f t="shared" si="126"/>
        <v>467</v>
      </c>
      <c r="BO87" s="86">
        <f t="shared" si="115"/>
        <v>0</v>
      </c>
      <c r="BP87" s="168">
        <f t="shared" si="116"/>
        <v>5418</v>
      </c>
      <c r="BQ87" s="75">
        <f t="shared" si="117"/>
        <v>0.1335700022187708</v>
      </c>
      <c r="BR87" s="164">
        <f t="shared" si="72"/>
        <v>138</v>
      </c>
      <c r="BS87" s="76">
        <f t="shared" si="118"/>
        <v>40</v>
      </c>
      <c r="BT87" s="117">
        <f t="shared" si="119"/>
        <v>2.3634981149846093</v>
      </c>
      <c r="BU87" s="159">
        <v>40563</v>
      </c>
      <c r="BV87" s="153">
        <v>1016</v>
      </c>
    </row>
    <row r="88" spans="1:74">
      <c r="A88" s="34">
        <f t="shared" si="73"/>
        <v>8</v>
      </c>
      <c r="B88" s="35">
        <f t="shared" si="74"/>
        <v>7</v>
      </c>
      <c r="C88" s="35">
        <f t="shared" si="75"/>
        <v>1</v>
      </c>
      <c r="D88" s="35">
        <f t="shared" si="76"/>
        <v>0</v>
      </c>
      <c r="E88" s="35">
        <f t="shared" si="77"/>
        <v>0</v>
      </c>
      <c r="F88" s="35">
        <f t="shared" si="78"/>
        <v>0</v>
      </c>
      <c r="G88" s="35">
        <f t="shared" si="79"/>
        <v>0</v>
      </c>
      <c r="H88" s="35">
        <f t="shared" si="80"/>
        <v>0</v>
      </c>
      <c r="I88" s="35">
        <f t="shared" si="81"/>
        <v>0</v>
      </c>
      <c r="J88" s="48">
        <v>66</v>
      </c>
      <c r="K88" s="49" t="s">
        <v>36</v>
      </c>
      <c r="L88" s="65">
        <v>2651</v>
      </c>
      <c r="M88" s="38">
        <f t="shared" si="71"/>
        <v>2.9605557044581433E-2</v>
      </c>
      <c r="N88" s="39">
        <f t="shared" si="82"/>
        <v>22</v>
      </c>
      <c r="O88" s="40">
        <f t="shared" si="83"/>
        <v>3.9229838121016489</v>
      </c>
      <c r="P88" s="98">
        <v>57</v>
      </c>
      <c r="Q88" s="38">
        <f t="shared" si="84"/>
        <v>0.50360942249240126</v>
      </c>
      <c r="R88" s="39">
        <f t="shared" si="120"/>
        <v>28</v>
      </c>
      <c r="S88" s="41">
        <f t="shared" si="85"/>
        <v>3.771297551250504</v>
      </c>
      <c r="T88" s="183">
        <v>65</v>
      </c>
      <c r="U88" s="42">
        <f t="shared" si="86"/>
        <v>7.2590011614401858E-4</v>
      </c>
      <c r="V88" s="43">
        <f t="shared" si="87"/>
        <v>245</v>
      </c>
      <c r="W88" s="44">
        <f t="shared" si="88"/>
        <v>0.27022900749043921</v>
      </c>
      <c r="X88" s="178">
        <v>8</v>
      </c>
      <c r="Y88" s="42">
        <f t="shared" si="89"/>
        <v>1.2348024316109422E-2</v>
      </c>
      <c r="Z88" s="43">
        <f t="shared" si="121"/>
        <v>321</v>
      </c>
      <c r="AA88" s="45">
        <f t="shared" si="90"/>
        <v>0.25978032106117216</v>
      </c>
      <c r="AB88" s="65">
        <v>222</v>
      </c>
      <c r="AC88" s="38">
        <f t="shared" si="91"/>
        <v>2.4792280889841868E-3</v>
      </c>
      <c r="AD88" s="39">
        <f t="shared" si="92"/>
        <v>406</v>
      </c>
      <c r="AE88" s="40">
        <f t="shared" si="93"/>
        <v>0.19115765570422524</v>
      </c>
      <c r="AF88" s="98">
        <v>8</v>
      </c>
      <c r="AG88" s="38">
        <f t="shared" si="94"/>
        <v>4.2173252279635261E-2</v>
      </c>
      <c r="AH88" s="39">
        <f t="shared" si="122"/>
        <v>478</v>
      </c>
      <c r="AI88" s="41">
        <f t="shared" si="95"/>
        <v>0.18376634556488758</v>
      </c>
      <c r="AJ88" s="183">
        <v>20</v>
      </c>
      <c r="AK88" s="42">
        <f t="shared" si="96"/>
        <v>2.2335388189046726E-4</v>
      </c>
      <c r="AL88" s="43">
        <f t="shared" si="97"/>
        <v>284</v>
      </c>
      <c r="AM88" s="44">
        <f t="shared" si="98"/>
        <v>0.11738750201094271</v>
      </c>
      <c r="AN88" s="178">
        <v>4</v>
      </c>
      <c r="AO88" s="42">
        <f t="shared" si="99"/>
        <v>3.7993920972644378E-3</v>
      </c>
      <c r="AP88" s="43">
        <f t="shared" si="123"/>
        <v>307</v>
      </c>
      <c r="AQ88" s="45">
        <f t="shared" si="100"/>
        <v>0.11284859180800792</v>
      </c>
      <c r="AR88" s="65">
        <v>1838</v>
      </c>
      <c r="AS88" s="38">
        <f t="shared" si="101"/>
        <v>2.0526221745733941E-2</v>
      </c>
      <c r="AT88" s="39">
        <f t="shared" si="102"/>
        <v>160</v>
      </c>
      <c r="AU88" s="40">
        <f t="shared" si="103"/>
        <v>0.88616721565871681</v>
      </c>
      <c r="AV88" s="98">
        <v>76</v>
      </c>
      <c r="AW88" s="38">
        <f t="shared" si="104"/>
        <v>0.34916413373860183</v>
      </c>
      <c r="AX88" s="39">
        <f t="shared" si="124"/>
        <v>344</v>
      </c>
      <c r="AY88" s="41">
        <f t="shared" si="105"/>
        <v>0.85190263597386495</v>
      </c>
      <c r="AZ88" s="183">
        <v>0</v>
      </c>
      <c r="BA88" s="42">
        <f t="shared" si="106"/>
        <v>0</v>
      </c>
      <c r="BB88" s="43">
        <f t="shared" si="107"/>
        <v>356</v>
      </c>
      <c r="BC88" s="44">
        <f t="shared" si="108"/>
        <v>0</v>
      </c>
      <c r="BD88" s="178">
        <v>0</v>
      </c>
      <c r="BE88" s="42">
        <f t="shared" si="109"/>
        <v>0</v>
      </c>
      <c r="BF88" s="43">
        <f t="shared" si="125"/>
        <v>356</v>
      </c>
      <c r="BG88" s="45">
        <f t="shared" si="110"/>
        <v>0</v>
      </c>
      <c r="BH88" s="159">
        <v>468</v>
      </c>
      <c r="BI88" s="83">
        <f t="shared" si="111"/>
        <v>5.2264808362369342E-3</v>
      </c>
      <c r="BJ88" s="84">
        <f t="shared" si="112"/>
        <v>107</v>
      </c>
      <c r="BK88" s="85">
        <f t="shared" si="113"/>
        <v>0.93900811864003342</v>
      </c>
      <c r="BL88" s="156">
        <v>20</v>
      </c>
      <c r="BM88" s="83">
        <f t="shared" si="114"/>
        <v>8.8905775075987847E-2</v>
      </c>
      <c r="BN88" s="84">
        <f t="shared" si="126"/>
        <v>212</v>
      </c>
      <c r="BO88" s="86">
        <f t="shared" si="115"/>
        <v>0.90270039032721405</v>
      </c>
      <c r="BP88" s="168">
        <f t="shared" si="116"/>
        <v>5264</v>
      </c>
      <c r="BQ88" s="75">
        <f t="shared" si="117"/>
        <v>5.8786741713570984E-2</v>
      </c>
      <c r="BR88" s="164">
        <f t="shared" si="72"/>
        <v>173</v>
      </c>
      <c r="BS88" s="76">
        <f t="shared" si="118"/>
        <v>148</v>
      </c>
      <c r="BT88" s="117">
        <f t="shared" si="119"/>
        <v>1.0402212391861916</v>
      </c>
      <c r="BU88" s="159">
        <v>89544</v>
      </c>
      <c r="BV88" s="153">
        <v>2823</v>
      </c>
    </row>
    <row r="89" spans="1:74">
      <c r="A89" s="34">
        <f t="shared" si="73"/>
        <v>10</v>
      </c>
      <c r="B89" s="35">
        <f t="shared" si="74"/>
        <v>7</v>
      </c>
      <c r="C89" s="35">
        <f t="shared" si="75"/>
        <v>1</v>
      </c>
      <c r="D89" s="35">
        <f t="shared" si="76"/>
        <v>1</v>
      </c>
      <c r="E89" s="35">
        <f t="shared" si="77"/>
        <v>1</v>
      </c>
      <c r="F89" s="35">
        <f t="shared" si="78"/>
        <v>0</v>
      </c>
      <c r="G89" s="35">
        <f t="shared" si="79"/>
        <v>1</v>
      </c>
      <c r="H89" s="35">
        <f t="shared" si="80"/>
        <v>1</v>
      </c>
      <c r="I89" s="35">
        <f t="shared" si="81"/>
        <v>1</v>
      </c>
      <c r="J89" s="48">
        <v>375</v>
      </c>
      <c r="K89" s="49" t="s">
        <v>346</v>
      </c>
      <c r="L89" s="65">
        <v>1742</v>
      </c>
      <c r="M89" s="38">
        <f t="shared" si="71"/>
        <v>2.9555981608103292E-2</v>
      </c>
      <c r="N89" s="39">
        <f t="shared" si="82"/>
        <v>23</v>
      </c>
      <c r="O89" s="40">
        <f t="shared" si="83"/>
        <v>3.9164146523155736</v>
      </c>
      <c r="P89" s="98">
        <v>59</v>
      </c>
      <c r="Q89" s="38">
        <f t="shared" si="84"/>
        <v>0.3346139070303496</v>
      </c>
      <c r="R89" s="39">
        <f t="shared" si="120"/>
        <v>61</v>
      </c>
      <c r="S89" s="41">
        <f t="shared" si="85"/>
        <v>2.5057684622987013</v>
      </c>
      <c r="T89" s="183">
        <v>194</v>
      </c>
      <c r="U89" s="42">
        <f t="shared" si="86"/>
        <v>3.2915387095132256E-3</v>
      </c>
      <c r="V89" s="43">
        <f t="shared" si="87"/>
        <v>71</v>
      </c>
      <c r="W89" s="44">
        <f t="shared" si="88"/>
        <v>1.2253328230789944</v>
      </c>
      <c r="X89" s="178">
        <v>11</v>
      </c>
      <c r="Y89" s="42">
        <f t="shared" si="89"/>
        <v>3.7264694583173261E-2</v>
      </c>
      <c r="Z89" s="43">
        <f t="shared" si="121"/>
        <v>192</v>
      </c>
      <c r="AA89" s="45">
        <f t="shared" si="90"/>
        <v>0.78398244733238576</v>
      </c>
      <c r="AB89" s="65">
        <v>869</v>
      </c>
      <c r="AC89" s="38">
        <f t="shared" si="91"/>
        <v>1.4744057415293778E-2</v>
      </c>
      <c r="AD89" s="39">
        <f t="shared" si="92"/>
        <v>141</v>
      </c>
      <c r="AE89" s="40">
        <f t="shared" si="93"/>
        <v>1.1368213612934885</v>
      </c>
      <c r="AF89" s="98">
        <v>37</v>
      </c>
      <c r="AG89" s="38">
        <f t="shared" si="94"/>
        <v>0.16692278140606992</v>
      </c>
      <c r="AH89" s="39">
        <f t="shared" si="122"/>
        <v>359</v>
      </c>
      <c r="AI89" s="41">
        <f t="shared" si="95"/>
        <v>0.72735176616512365</v>
      </c>
      <c r="AJ89" s="183">
        <v>106</v>
      </c>
      <c r="AK89" s="42">
        <f t="shared" si="96"/>
        <v>1.79846960416702E-3</v>
      </c>
      <c r="AL89" s="43">
        <f t="shared" si="97"/>
        <v>95</v>
      </c>
      <c r="AM89" s="44">
        <f t="shared" si="98"/>
        <v>0.94521685716350168</v>
      </c>
      <c r="AN89" s="178">
        <v>13</v>
      </c>
      <c r="AO89" s="42">
        <f t="shared" si="99"/>
        <v>2.0361121782558587E-2</v>
      </c>
      <c r="AP89" s="43">
        <f t="shared" si="123"/>
        <v>189</v>
      </c>
      <c r="AQ89" s="45">
        <f t="shared" si="100"/>
        <v>0.60476093595274194</v>
      </c>
      <c r="AR89" s="65">
        <v>1512</v>
      </c>
      <c r="AS89" s="38">
        <f t="shared" si="101"/>
        <v>2.5653641900948439E-2</v>
      </c>
      <c r="AT89" s="39">
        <f t="shared" si="102"/>
        <v>108</v>
      </c>
      <c r="AU89" s="40">
        <f t="shared" si="103"/>
        <v>1.1075304893651001</v>
      </c>
      <c r="AV89" s="98">
        <v>105</v>
      </c>
      <c r="AW89" s="38">
        <f t="shared" si="104"/>
        <v>0.29043411448328849</v>
      </c>
      <c r="AX89" s="39">
        <f t="shared" si="124"/>
        <v>403</v>
      </c>
      <c r="AY89" s="41">
        <f t="shared" si="105"/>
        <v>0.70861111952087941</v>
      </c>
      <c r="AZ89" s="183">
        <v>359</v>
      </c>
      <c r="BA89" s="42">
        <f t="shared" si="106"/>
        <v>6.0910432820373605E-3</v>
      </c>
      <c r="BB89" s="43">
        <f t="shared" si="107"/>
        <v>32</v>
      </c>
      <c r="BC89" s="44">
        <f t="shared" si="108"/>
        <v>2.2730963914535383</v>
      </c>
      <c r="BD89" s="178">
        <v>9</v>
      </c>
      <c r="BE89" s="42">
        <f t="shared" si="109"/>
        <v>6.8958893584325776E-2</v>
      </c>
      <c r="BF89" s="43">
        <f t="shared" si="125"/>
        <v>73</v>
      </c>
      <c r="BG89" s="45">
        <f t="shared" si="110"/>
        <v>1.4543539832028753</v>
      </c>
      <c r="BH89" s="159">
        <v>424</v>
      </c>
      <c r="BI89" s="83">
        <f t="shared" si="111"/>
        <v>7.1938784166680802E-3</v>
      </c>
      <c r="BJ89" s="84">
        <f t="shared" si="112"/>
        <v>73</v>
      </c>
      <c r="BK89" s="85">
        <f t="shared" si="113"/>
        <v>1.2924777588248684</v>
      </c>
      <c r="BL89" s="156">
        <v>36</v>
      </c>
      <c r="BM89" s="83">
        <f t="shared" si="114"/>
        <v>8.1444487130234347E-2</v>
      </c>
      <c r="BN89" s="84">
        <f t="shared" si="126"/>
        <v>238</v>
      </c>
      <c r="BO89" s="86">
        <f t="shared" si="115"/>
        <v>0.82694257217402045</v>
      </c>
      <c r="BP89" s="168">
        <f t="shared" si="116"/>
        <v>5206</v>
      </c>
      <c r="BQ89" s="75">
        <f t="shared" si="117"/>
        <v>8.8328610936731194E-2</v>
      </c>
      <c r="BR89" s="164">
        <f t="shared" si="72"/>
        <v>270</v>
      </c>
      <c r="BS89" s="76">
        <f t="shared" si="118"/>
        <v>80</v>
      </c>
      <c r="BT89" s="117">
        <f t="shared" si="119"/>
        <v>1.5629595117191302</v>
      </c>
      <c r="BU89" s="159">
        <v>58939</v>
      </c>
      <c r="BV89" s="153">
        <v>4491</v>
      </c>
    </row>
    <row r="90" spans="1:74">
      <c r="A90" s="34">
        <f t="shared" si="73"/>
        <v>2</v>
      </c>
      <c r="B90" s="35">
        <f t="shared" si="74"/>
        <v>0</v>
      </c>
      <c r="C90" s="35">
        <f t="shared" si="75"/>
        <v>1</v>
      </c>
      <c r="D90" s="35">
        <f t="shared" si="76"/>
        <v>0</v>
      </c>
      <c r="E90" s="35">
        <f t="shared" si="77"/>
        <v>0</v>
      </c>
      <c r="F90" s="35">
        <f t="shared" si="78"/>
        <v>1</v>
      </c>
      <c r="G90" s="35">
        <f t="shared" si="79"/>
        <v>0</v>
      </c>
      <c r="H90" s="35">
        <f t="shared" si="80"/>
        <v>1</v>
      </c>
      <c r="I90" s="35">
        <f t="shared" si="81"/>
        <v>0</v>
      </c>
      <c r="J90" s="48">
        <v>447</v>
      </c>
      <c r="K90" s="49" t="s">
        <v>419</v>
      </c>
      <c r="L90" s="65">
        <v>1690</v>
      </c>
      <c r="M90" s="38">
        <f t="shared" si="71"/>
        <v>1.1926521337181813E-2</v>
      </c>
      <c r="N90" s="39">
        <f t="shared" si="82"/>
        <v>69</v>
      </c>
      <c r="O90" s="40">
        <f t="shared" si="83"/>
        <v>1.5803637833935797</v>
      </c>
      <c r="P90" s="98">
        <v>54</v>
      </c>
      <c r="Q90" s="38">
        <f t="shared" si="84"/>
        <v>0.32612890775762254</v>
      </c>
      <c r="R90" s="39">
        <f t="shared" si="120"/>
        <v>64</v>
      </c>
      <c r="S90" s="41">
        <f t="shared" si="85"/>
        <v>2.4422282353878741</v>
      </c>
      <c r="T90" s="183">
        <v>34</v>
      </c>
      <c r="U90" s="42">
        <f t="shared" si="86"/>
        <v>2.3994184938708971E-4</v>
      </c>
      <c r="V90" s="43">
        <f t="shared" si="87"/>
        <v>334</v>
      </c>
      <c r="W90" s="44">
        <f t="shared" si="88"/>
        <v>8.9322547790348608E-2</v>
      </c>
      <c r="X90" s="178">
        <v>6</v>
      </c>
      <c r="Y90" s="42">
        <f t="shared" si="89"/>
        <v>6.561173292165187E-3</v>
      </c>
      <c r="Z90" s="43">
        <f t="shared" si="121"/>
        <v>357</v>
      </c>
      <c r="AA90" s="45">
        <f t="shared" si="90"/>
        <v>0.13803533753598063</v>
      </c>
      <c r="AB90" s="65">
        <v>223</v>
      </c>
      <c r="AC90" s="38">
        <f t="shared" si="91"/>
        <v>1.5737362474506178E-3</v>
      </c>
      <c r="AD90" s="39">
        <f t="shared" si="92"/>
        <v>447</v>
      </c>
      <c r="AE90" s="40">
        <f t="shared" si="93"/>
        <v>0.12134088553453115</v>
      </c>
      <c r="AF90" s="98">
        <v>9</v>
      </c>
      <c r="AG90" s="38">
        <f t="shared" si="94"/>
        <v>4.3033577769201081E-2</v>
      </c>
      <c r="AH90" s="39">
        <f t="shared" si="122"/>
        <v>476</v>
      </c>
      <c r="AI90" s="41">
        <f t="shared" si="95"/>
        <v>0.18751514042105702</v>
      </c>
      <c r="AJ90" s="183">
        <v>374</v>
      </c>
      <c r="AK90" s="42">
        <f t="shared" si="96"/>
        <v>2.639360343257987E-3</v>
      </c>
      <c r="AL90" s="43">
        <f t="shared" si="97"/>
        <v>65</v>
      </c>
      <c r="AM90" s="44">
        <f t="shared" si="98"/>
        <v>1.3871615526867762</v>
      </c>
      <c r="AN90" s="178">
        <v>12</v>
      </c>
      <c r="AO90" s="42">
        <f t="shared" si="99"/>
        <v>7.2172906213817056E-2</v>
      </c>
      <c r="AP90" s="43">
        <f t="shared" si="123"/>
        <v>39</v>
      </c>
      <c r="AQ90" s="45">
        <f t="shared" si="100"/>
        <v>2.1436615712247229</v>
      </c>
      <c r="AR90" s="65">
        <v>1778</v>
      </c>
      <c r="AS90" s="38">
        <f t="shared" si="101"/>
        <v>1.2547547300301339E-2</v>
      </c>
      <c r="AT90" s="39">
        <f t="shared" si="102"/>
        <v>293</v>
      </c>
      <c r="AU90" s="40">
        <f t="shared" si="103"/>
        <v>0.54170831788685347</v>
      </c>
      <c r="AV90" s="98">
        <v>51</v>
      </c>
      <c r="AW90" s="38">
        <f t="shared" si="104"/>
        <v>0.34311076804322654</v>
      </c>
      <c r="AX90" s="39">
        <f t="shared" si="124"/>
        <v>352</v>
      </c>
      <c r="AY90" s="41">
        <f t="shared" si="105"/>
        <v>0.83713342661324763</v>
      </c>
      <c r="AZ90" s="183">
        <v>388</v>
      </c>
      <c r="BA90" s="42">
        <f t="shared" si="106"/>
        <v>2.7381599282997296E-3</v>
      </c>
      <c r="BB90" s="43">
        <f t="shared" si="107"/>
        <v>98</v>
      </c>
      <c r="BC90" s="44">
        <f t="shared" si="108"/>
        <v>1.0218448899543737</v>
      </c>
      <c r="BD90" s="178">
        <v>6</v>
      </c>
      <c r="BE90" s="42">
        <f t="shared" si="109"/>
        <v>7.4874565804708609E-2</v>
      </c>
      <c r="BF90" s="43">
        <f t="shared" si="125"/>
        <v>66</v>
      </c>
      <c r="BG90" s="45">
        <f t="shared" si="110"/>
        <v>1.5791164468946062</v>
      </c>
      <c r="BH90" s="159">
        <v>695</v>
      </c>
      <c r="BI90" s="83">
        <f t="shared" si="111"/>
        <v>4.9046936860008047E-3</v>
      </c>
      <c r="BJ90" s="84">
        <f t="shared" si="112"/>
        <v>115</v>
      </c>
      <c r="BK90" s="85">
        <f t="shared" si="113"/>
        <v>0.88119469580094356</v>
      </c>
      <c r="BL90" s="156">
        <v>47</v>
      </c>
      <c r="BM90" s="83">
        <f t="shared" si="114"/>
        <v>0.13411810111925898</v>
      </c>
      <c r="BN90" s="84">
        <f t="shared" si="126"/>
        <v>124</v>
      </c>
      <c r="BO90" s="86">
        <f t="shared" si="115"/>
        <v>1.3617615067955093</v>
      </c>
      <c r="BP90" s="168">
        <f t="shared" si="116"/>
        <v>5182</v>
      </c>
      <c r="BQ90" s="75">
        <f t="shared" si="117"/>
        <v>3.6569960691879379E-2</v>
      </c>
      <c r="BR90" s="164">
        <f t="shared" si="72"/>
        <v>185</v>
      </c>
      <c r="BS90" s="76">
        <f t="shared" si="118"/>
        <v>294</v>
      </c>
      <c r="BT90" s="117">
        <f t="shared" si="119"/>
        <v>0.6470991369660366</v>
      </c>
      <c r="BU90" s="159">
        <v>141701</v>
      </c>
      <c r="BV90" s="153">
        <v>3656</v>
      </c>
    </row>
    <row r="91" spans="1:74">
      <c r="A91" s="34">
        <f t="shared" si="73"/>
        <v>10</v>
      </c>
      <c r="B91" s="35">
        <f t="shared" si="74"/>
        <v>7</v>
      </c>
      <c r="C91" s="35">
        <f t="shared" si="75"/>
        <v>1</v>
      </c>
      <c r="D91" s="35">
        <f t="shared" si="76"/>
        <v>1</v>
      </c>
      <c r="E91" s="35">
        <f t="shared" si="77"/>
        <v>1</v>
      </c>
      <c r="F91" s="35">
        <f t="shared" si="78"/>
        <v>0</v>
      </c>
      <c r="G91" s="35">
        <f t="shared" si="79"/>
        <v>1</v>
      </c>
      <c r="H91" s="35">
        <f t="shared" si="80"/>
        <v>0</v>
      </c>
      <c r="I91" s="35">
        <f t="shared" si="81"/>
        <v>0</v>
      </c>
      <c r="J91" s="48">
        <v>380</v>
      </c>
      <c r="K91" s="49" t="s">
        <v>351</v>
      </c>
      <c r="L91" s="65">
        <v>768</v>
      </c>
      <c r="M91" s="38">
        <f t="shared" si="71"/>
        <v>1.1918433222632608E-2</v>
      </c>
      <c r="N91" s="39">
        <f t="shared" si="82"/>
        <v>70</v>
      </c>
      <c r="O91" s="40">
        <f t="shared" si="83"/>
        <v>1.5792920405988344</v>
      </c>
      <c r="P91" s="98">
        <v>43</v>
      </c>
      <c r="Q91" s="38">
        <f t="shared" si="84"/>
        <v>0.14997070884592853</v>
      </c>
      <c r="R91" s="39">
        <f t="shared" si="120"/>
        <v>194</v>
      </c>
      <c r="S91" s="41">
        <f t="shared" si="85"/>
        <v>1.1230611298550246</v>
      </c>
      <c r="T91" s="183">
        <v>426</v>
      </c>
      <c r="U91" s="42">
        <f t="shared" si="86"/>
        <v>6.6110059281790246E-3</v>
      </c>
      <c r="V91" s="43">
        <f t="shared" si="87"/>
        <v>27</v>
      </c>
      <c r="W91" s="44">
        <f t="shared" si="88"/>
        <v>2.4610625219004501</v>
      </c>
      <c r="X91" s="178">
        <v>13</v>
      </c>
      <c r="Y91" s="42">
        <f t="shared" si="89"/>
        <v>8.3186877562975978E-2</v>
      </c>
      <c r="Z91" s="43">
        <f t="shared" si="121"/>
        <v>63</v>
      </c>
      <c r="AA91" s="45">
        <f t="shared" si="90"/>
        <v>1.7501029483067321</v>
      </c>
      <c r="AB91" s="65">
        <v>1253</v>
      </c>
      <c r="AC91" s="38">
        <f t="shared" si="91"/>
        <v>1.9445047953071171E-2</v>
      </c>
      <c r="AD91" s="39">
        <f t="shared" si="92"/>
        <v>108</v>
      </c>
      <c r="AE91" s="40">
        <f t="shared" si="93"/>
        <v>1.499285119542318</v>
      </c>
      <c r="AF91" s="98">
        <v>29</v>
      </c>
      <c r="AG91" s="38">
        <f t="shared" si="94"/>
        <v>0.24467877367701621</v>
      </c>
      <c r="AH91" s="39">
        <f t="shared" si="122"/>
        <v>266</v>
      </c>
      <c r="AI91" s="41">
        <f t="shared" si="95"/>
        <v>1.0661668627732486</v>
      </c>
      <c r="AJ91" s="183">
        <v>69</v>
      </c>
      <c r="AK91" s="42">
        <f t="shared" si="96"/>
        <v>1.0707967348458985E-3</v>
      </c>
      <c r="AL91" s="43">
        <f t="shared" si="97"/>
        <v>159</v>
      </c>
      <c r="AM91" s="44">
        <f t="shared" si="98"/>
        <v>0.56277577448452931</v>
      </c>
      <c r="AN91" s="178">
        <v>5</v>
      </c>
      <c r="AO91" s="42">
        <f t="shared" si="99"/>
        <v>1.3473930872876391E-2</v>
      </c>
      <c r="AP91" s="43">
        <f t="shared" si="123"/>
        <v>245</v>
      </c>
      <c r="AQ91" s="45">
        <f t="shared" si="100"/>
        <v>0.40019931773225348</v>
      </c>
      <c r="AR91" s="65">
        <v>2258</v>
      </c>
      <c r="AS91" s="38">
        <f t="shared" si="101"/>
        <v>3.5041435178000561E-2</v>
      </c>
      <c r="AT91" s="39">
        <f t="shared" si="102"/>
        <v>72</v>
      </c>
      <c r="AU91" s="40">
        <f t="shared" si="103"/>
        <v>1.512824494884353</v>
      </c>
      <c r="AV91" s="98">
        <v>103</v>
      </c>
      <c r="AW91" s="38">
        <f t="shared" si="104"/>
        <v>0.440929505955868</v>
      </c>
      <c r="AX91" s="39">
        <f t="shared" si="124"/>
        <v>244</v>
      </c>
      <c r="AY91" s="41">
        <f t="shared" si="105"/>
        <v>1.0757949402777685</v>
      </c>
      <c r="AZ91" s="183">
        <v>81</v>
      </c>
      <c r="BA91" s="42">
        <f t="shared" si="106"/>
        <v>1.2570222539495328E-3</v>
      </c>
      <c r="BB91" s="43">
        <f t="shared" si="107"/>
        <v>191</v>
      </c>
      <c r="BC91" s="44">
        <f t="shared" si="108"/>
        <v>0.4691039969878103</v>
      </c>
      <c r="BD91" s="178">
        <v>13</v>
      </c>
      <c r="BE91" s="42">
        <f t="shared" si="109"/>
        <v>1.5817223198594025E-2</v>
      </c>
      <c r="BF91" s="43">
        <f t="shared" si="125"/>
        <v>264</v>
      </c>
      <c r="BG91" s="45">
        <f t="shared" si="110"/>
        <v>0.333587741426769</v>
      </c>
      <c r="BH91" s="159">
        <v>266</v>
      </c>
      <c r="BI91" s="83">
        <f t="shared" si="111"/>
        <v>4.1279990067972314E-3</v>
      </c>
      <c r="BJ91" s="84">
        <f t="shared" si="112"/>
        <v>152</v>
      </c>
      <c r="BK91" s="85">
        <f t="shared" si="113"/>
        <v>0.74165096985440715</v>
      </c>
      <c r="BL91" s="156">
        <v>28</v>
      </c>
      <c r="BM91" s="83">
        <f t="shared" si="114"/>
        <v>5.1942979886740868E-2</v>
      </c>
      <c r="BN91" s="84">
        <f t="shared" si="126"/>
        <v>315</v>
      </c>
      <c r="BO91" s="86">
        <f t="shared" si="115"/>
        <v>0.52740047739804963</v>
      </c>
      <c r="BP91" s="168">
        <f t="shared" si="116"/>
        <v>5121</v>
      </c>
      <c r="BQ91" s="75">
        <f t="shared" si="117"/>
        <v>7.9471740277476027E-2</v>
      </c>
      <c r="BR91" s="164">
        <f t="shared" si="72"/>
        <v>234</v>
      </c>
      <c r="BS91" s="76">
        <f t="shared" si="118"/>
        <v>89</v>
      </c>
      <c r="BT91" s="117">
        <f t="shared" si="119"/>
        <v>1.4062387154319058</v>
      </c>
      <c r="BU91" s="159">
        <v>64438</v>
      </c>
      <c r="BV91" s="153">
        <v>2977</v>
      </c>
    </row>
    <row r="92" spans="1:74">
      <c r="A92" s="34">
        <f t="shared" si="73"/>
        <v>0</v>
      </c>
      <c r="B92" s="35">
        <f t="shared" si="74"/>
        <v>0</v>
      </c>
      <c r="C92" s="35">
        <f t="shared" si="75"/>
        <v>0</v>
      </c>
      <c r="D92" s="35">
        <f t="shared" si="76"/>
        <v>0</v>
      </c>
      <c r="E92" s="35">
        <f t="shared" si="77"/>
        <v>0</v>
      </c>
      <c r="F92" s="35">
        <f t="shared" si="78"/>
        <v>0</v>
      </c>
      <c r="G92" s="35">
        <f t="shared" si="79"/>
        <v>0</v>
      </c>
      <c r="H92" s="35">
        <f t="shared" si="80"/>
        <v>0</v>
      </c>
      <c r="I92" s="35">
        <f t="shared" si="81"/>
        <v>0</v>
      </c>
      <c r="J92" s="48">
        <v>561</v>
      </c>
      <c r="K92" s="49" t="s">
        <v>534</v>
      </c>
      <c r="L92" s="65">
        <v>282</v>
      </c>
      <c r="M92" s="38">
        <f t="shared" si="71"/>
        <v>1.2795789187104386E-3</v>
      </c>
      <c r="N92" s="39">
        <f t="shared" si="82"/>
        <v>392</v>
      </c>
      <c r="O92" s="40">
        <f t="shared" si="83"/>
        <v>0.16955490406238877</v>
      </c>
      <c r="P92" s="98">
        <v>53</v>
      </c>
      <c r="Q92" s="38">
        <f t="shared" si="84"/>
        <v>5.6672025723472672E-2</v>
      </c>
      <c r="R92" s="39">
        <f t="shared" si="120"/>
        <v>397</v>
      </c>
      <c r="S92" s="41">
        <f t="shared" si="85"/>
        <v>0.42439053419133138</v>
      </c>
      <c r="T92" s="183">
        <v>366</v>
      </c>
      <c r="U92" s="42">
        <f t="shared" si="86"/>
        <v>1.6607300859858884E-3</v>
      </c>
      <c r="V92" s="43">
        <f t="shared" si="87"/>
        <v>156</v>
      </c>
      <c r="W92" s="44">
        <f t="shared" si="88"/>
        <v>0.61823580526393107</v>
      </c>
      <c r="X92" s="178">
        <v>32</v>
      </c>
      <c r="Y92" s="42">
        <f t="shared" si="89"/>
        <v>7.3553054662379422E-2</v>
      </c>
      <c r="Z92" s="43">
        <f t="shared" si="121"/>
        <v>77</v>
      </c>
      <c r="AA92" s="45">
        <f t="shared" si="90"/>
        <v>1.5474245649398954</v>
      </c>
      <c r="AB92" s="65">
        <v>883</v>
      </c>
      <c r="AC92" s="38">
        <f t="shared" si="91"/>
        <v>4.0066247702883594E-3</v>
      </c>
      <c r="AD92" s="39">
        <f t="shared" si="92"/>
        <v>361</v>
      </c>
      <c r="AE92" s="40">
        <f t="shared" si="93"/>
        <v>0.30892558929042041</v>
      </c>
      <c r="AF92" s="98">
        <v>76</v>
      </c>
      <c r="AG92" s="38">
        <f t="shared" si="94"/>
        <v>0.17745176848874597</v>
      </c>
      <c r="AH92" s="39">
        <f t="shared" si="122"/>
        <v>348</v>
      </c>
      <c r="AI92" s="41">
        <f t="shared" si="95"/>
        <v>0.77323092829029849</v>
      </c>
      <c r="AJ92" s="183">
        <v>67</v>
      </c>
      <c r="AK92" s="42">
        <f t="shared" si="96"/>
        <v>3.0401343104113259E-4</v>
      </c>
      <c r="AL92" s="43">
        <f t="shared" si="97"/>
        <v>262</v>
      </c>
      <c r="AM92" s="44">
        <f t="shared" si="98"/>
        <v>0.159779525413378</v>
      </c>
      <c r="AN92" s="178">
        <v>8</v>
      </c>
      <c r="AO92" s="42">
        <f t="shared" si="99"/>
        <v>1.3464630225080387E-2</v>
      </c>
      <c r="AP92" s="43">
        <f t="shared" si="123"/>
        <v>246</v>
      </c>
      <c r="AQ92" s="45">
        <f t="shared" si="100"/>
        <v>0.39992307222249496</v>
      </c>
      <c r="AR92" s="65">
        <v>2900</v>
      </c>
      <c r="AS92" s="38">
        <f t="shared" si="101"/>
        <v>1.3158790298795291E-2</v>
      </c>
      <c r="AT92" s="39">
        <f t="shared" si="102"/>
        <v>279</v>
      </c>
      <c r="AU92" s="40">
        <f t="shared" si="103"/>
        <v>0.56809717370143353</v>
      </c>
      <c r="AV92" s="98">
        <v>174</v>
      </c>
      <c r="AW92" s="38">
        <f t="shared" si="104"/>
        <v>0.58279742765273312</v>
      </c>
      <c r="AX92" s="39">
        <f t="shared" si="124"/>
        <v>116</v>
      </c>
      <c r="AY92" s="41">
        <f t="shared" si="105"/>
        <v>1.42192916420173</v>
      </c>
      <c r="AZ92" s="183">
        <v>42</v>
      </c>
      <c r="BA92" s="42">
        <f t="shared" si="106"/>
        <v>1.9057558363772488E-4</v>
      </c>
      <c r="BB92" s="43">
        <f t="shared" si="107"/>
        <v>316</v>
      </c>
      <c r="BC92" s="44">
        <f t="shared" si="108"/>
        <v>7.1120274706235012E-2</v>
      </c>
      <c r="BD92" s="178">
        <v>5</v>
      </c>
      <c r="BE92" s="42">
        <f t="shared" si="109"/>
        <v>8.4405144694533769E-3</v>
      </c>
      <c r="BF92" s="43">
        <f t="shared" si="125"/>
        <v>300</v>
      </c>
      <c r="BG92" s="45">
        <f t="shared" si="110"/>
        <v>0.17801178645536186</v>
      </c>
      <c r="BH92" s="159">
        <v>436</v>
      </c>
      <c r="BI92" s="83">
        <f t="shared" si="111"/>
        <v>1.9783560587154298E-3</v>
      </c>
      <c r="BJ92" s="84">
        <f t="shared" si="112"/>
        <v>275</v>
      </c>
      <c r="BK92" s="85">
        <f t="shared" si="113"/>
        <v>0.35543847933287853</v>
      </c>
      <c r="BL92" s="156">
        <v>69</v>
      </c>
      <c r="BM92" s="83">
        <f t="shared" si="114"/>
        <v>8.7620578778135047E-2</v>
      </c>
      <c r="BN92" s="84">
        <f t="shared" si="126"/>
        <v>217</v>
      </c>
      <c r="BO92" s="86">
        <f t="shared" si="115"/>
        <v>0.88965121327738539</v>
      </c>
      <c r="BP92" s="168">
        <f t="shared" si="116"/>
        <v>4976</v>
      </c>
      <c r="BQ92" s="75">
        <f t="shared" si="117"/>
        <v>2.2578669147174261E-2</v>
      </c>
      <c r="BR92" s="164">
        <f t="shared" si="72"/>
        <v>417</v>
      </c>
      <c r="BS92" s="76">
        <f t="shared" si="118"/>
        <v>414</v>
      </c>
      <c r="BT92" s="117">
        <f t="shared" si="119"/>
        <v>0.39952565008423807</v>
      </c>
      <c r="BU92" s="159">
        <v>220385</v>
      </c>
      <c r="BV92" s="153">
        <v>11893</v>
      </c>
    </row>
    <row r="93" spans="1:74">
      <c r="A93" s="34">
        <f t="shared" si="73"/>
        <v>1</v>
      </c>
      <c r="B93" s="35">
        <f t="shared" si="74"/>
        <v>0</v>
      </c>
      <c r="C93" s="35">
        <f t="shared" si="75"/>
        <v>0</v>
      </c>
      <c r="D93" s="35">
        <f t="shared" si="76"/>
        <v>1</v>
      </c>
      <c r="E93" s="35">
        <f t="shared" si="77"/>
        <v>0</v>
      </c>
      <c r="F93" s="35">
        <f t="shared" si="78"/>
        <v>0</v>
      </c>
      <c r="G93" s="35">
        <f t="shared" si="79"/>
        <v>0</v>
      </c>
      <c r="H93" s="35">
        <f t="shared" si="80"/>
        <v>1</v>
      </c>
      <c r="I93" s="35">
        <f t="shared" si="81"/>
        <v>0</v>
      </c>
      <c r="J93" s="48">
        <v>638</v>
      </c>
      <c r="K93" s="49" t="s">
        <v>612</v>
      </c>
      <c r="L93" s="65">
        <v>146</v>
      </c>
      <c r="M93" s="38">
        <f t="shared" si="71"/>
        <v>1.4310638881809806E-3</v>
      </c>
      <c r="N93" s="39">
        <f t="shared" si="82"/>
        <v>382</v>
      </c>
      <c r="O93" s="40">
        <f t="shared" si="83"/>
        <v>0.18962792893791344</v>
      </c>
      <c r="P93" s="98">
        <v>59</v>
      </c>
      <c r="Q93" s="38">
        <f t="shared" si="84"/>
        <v>2.9548674357417527E-2</v>
      </c>
      <c r="R93" s="39">
        <f t="shared" si="120"/>
        <v>451</v>
      </c>
      <c r="S93" s="41">
        <f t="shared" si="85"/>
        <v>0.22127632699030508</v>
      </c>
      <c r="T93" s="183">
        <v>2274</v>
      </c>
      <c r="U93" s="42">
        <f t="shared" si="86"/>
        <v>2.2289310148791437E-2</v>
      </c>
      <c r="V93" s="43">
        <f t="shared" si="87"/>
        <v>5</v>
      </c>
      <c r="W93" s="44">
        <f t="shared" si="88"/>
        <v>8.2975853360512186</v>
      </c>
      <c r="X93" s="178">
        <v>16</v>
      </c>
      <c r="Y93" s="42">
        <f t="shared" si="89"/>
        <v>0.46023072252580449</v>
      </c>
      <c r="Z93" s="43">
        <f t="shared" si="121"/>
        <v>9</v>
      </c>
      <c r="AA93" s="45">
        <f t="shared" si="90"/>
        <v>9.6824303061980839</v>
      </c>
      <c r="AB93" s="65">
        <v>285</v>
      </c>
      <c r="AC93" s="38">
        <f t="shared" si="91"/>
        <v>2.7935151241889004E-3</v>
      </c>
      <c r="AD93" s="39">
        <f t="shared" si="92"/>
        <v>396</v>
      </c>
      <c r="AE93" s="40">
        <f t="shared" si="93"/>
        <v>0.21539034858750905</v>
      </c>
      <c r="AF93" s="98">
        <v>59</v>
      </c>
      <c r="AG93" s="38">
        <f t="shared" si="94"/>
        <v>5.7680631451123253E-2</v>
      </c>
      <c r="AH93" s="39">
        <f t="shared" si="122"/>
        <v>461</v>
      </c>
      <c r="AI93" s="41">
        <f t="shared" si="95"/>
        <v>0.25133842610394264</v>
      </c>
      <c r="AJ93" s="183">
        <v>97</v>
      </c>
      <c r="AK93" s="42">
        <f t="shared" si="96"/>
        <v>9.5077532296955556E-4</v>
      </c>
      <c r="AL93" s="43">
        <f t="shared" si="97"/>
        <v>168</v>
      </c>
      <c r="AM93" s="44">
        <f t="shared" si="98"/>
        <v>0.49969644222157078</v>
      </c>
      <c r="AN93" s="178">
        <v>9</v>
      </c>
      <c r="AO93" s="42">
        <f t="shared" si="99"/>
        <v>1.9631653511434932E-2</v>
      </c>
      <c r="AP93" s="43">
        <f t="shared" si="123"/>
        <v>195</v>
      </c>
      <c r="AQ93" s="45">
        <f t="shared" si="100"/>
        <v>0.58309445219493328</v>
      </c>
      <c r="AR93" s="65">
        <v>1666</v>
      </c>
      <c r="AS93" s="38">
        <f t="shared" si="101"/>
        <v>1.6329811217188451E-2</v>
      </c>
      <c r="AT93" s="39">
        <f t="shared" si="102"/>
        <v>218</v>
      </c>
      <c r="AU93" s="40">
        <f t="shared" si="103"/>
        <v>0.70499790549987285</v>
      </c>
      <c r="AV93" s="98">
        <v>93</v>
      </c>
      <c r="AW93" s="38">
        <f t="shared" si="104"/>
        <v>0.33717870876340822</v>
      </c>
      <c r="AX93" s="39">
        <f t="shared" si="124"/>
        <v>359</v>
      </c>
      <c r="AY93" s="41">
        <f t="shared" si="105"/>
        <v>0.82266018480825254</v>
      </c>
      <c r="AZ93" s="183">
        <v>376</v>
      </c>
      <c r="BA93" s="42">
        <f t="shared" si="106"/>
        <v>3.6854796024386898E-3</v>
      </c>
      <c r="BB93" s="43">
        <f t="shared" si="107"/>
        <v>67</v>
      </c>
      <c r="BC93" s="44">
        <f t="shared" si="108"/>
        <v>1.3753720006857146</v>
      </c>
      <c r="BD93" s="178">
        <v>11</v>
      </c>
      <c r="BE93" s="42">
        <f t="shared" si="109"/>
        <v>7.609795587937665E-2</v>
      </c>
      <c r="BF93" s="43">
        <f t="shared" si="125"/>
        <v>64</v>
      </c>
      <c r="BG93" s="45">
        <f t="shared" si="110"/>
        <v>1.6049179372553615</v>
      </c>
      <c r="BH93" s="159">
        <v>97</v>
      </c>
      <c r="BI93" s="83">
        <f t="shared" si="111"/>
        <v>9.5077532296955556E-4</v>
      </c>
      <c r="BJ93" s="84">
        <f t="shared" si="112"/>
        <v>344</v>
      </c>
      <c r="BK93" s="85">
        <f t="shared" si="113"/>
        <v>0.17081967297785372</v>
      </c>
      <c r="BL93" s="156">
        <v>38</v>
      </c>
      <c r="BM93" s="83">
        <f t="shared" si="114"/>
        <v>1.9631653511434932E-2</v>
      </c>
      <c r="BN93" s="84">
        <f t="shared" si="126"/>
        <v>404</v>
      </c>
      <c r="BO93" s="86">
        <f t="shared" si="115"/>
        <v>0.19932902302909289</v>
      </c>
      <c r="BP93" s="168">
        <f t="shared" si="116"/>
        <v>4941</v>
      </c>
      <c r="BQ93" s="75">
        <f t="shared" si="117"/>
        <v>4.8430730626727571E-2</v>
      </c>
      <c r="BR93" s="164">
        <f t="shared" si="72"/>
        <v>285</v>
      </c>
      <c r="BS93" s="76">
        <f t="shared" si="118"/>
        <v>200</v>
      </c>
      <c r="BT93" s="117">
        <f t="shared" si="119"/>
        <v>0.85697341200996047</v>
      </c>
      <c r="BU93" s="159">
        <v>102022</v>
      </c>
      <c r="BV93" s="153">
        <v>9472</v>
      </c>
    </row>
    <row r="94" spans="1:74">
      <c r="A94" s="34">
        <f t="shared" si="73"/>
        <v>1</v>
      </c>
      <c r="B94" s="35">
        <f t="shared" si="74"/>
        <v>0</v>
      </c>
      <c r="C94" s="35">
        <f t="shared" si="75"/>
        <v>0</v>
      </c>
      <c r="D94" s="35">
        <f t="shared" si="76"/>
        <v>0</v>
      </c>
      <c r="E94" s="35">
        <f t="shared" si="77"/>
        <v>1</v>
      </c>
      <c r="F94" s="35">
        <f t="shared" si="78"/>
        <v>0</v>
      </c>
      <c r="G94" s="35">
        <f t="shared" si="79"/>
        <v>0</v>
      </c>
      <c r="H94" s="35">
        <f t="shared" si="80"/>
        <v>0</v>
      </c>
      <c r="I94" s="35">
        <f t="shared" si="81"/>
        <v>0</v>
      </c>
      <c r="J94" s="48">
        <v>321</v>
      </c>
      <c r="K94" s="49" t="s">
        <v>292</v>
      </c>
      <c r="L94" s="65">
        <v>457</v>
      </c>
      <c r="M94" s="38">
        <f t="shared" si="71"/>
        <v>3.3465633650170625E-3</v>
      </c>
      <c r="N94" s="39">
        <f t="shared" si="82"/>
        <v>267</v>
      </c>
      <c r="O94" s="40">
        <f t="shared" si="83"/>
        <v>0.44344762327440174</v>
      </c>
      <c r="P94" s="98">
        <v>16</v>
      </c>
      <c r="Q94" s="38">
        <f t="shared" si="84"/>
        <v>9.3456032719836407E-2</v>
      </c>
      <c r="R94" s="39">
        <f t="shared" si="120"/>
        <v>319</v>
      </c>
      <c r="S94" s="41">
        <f t="shared" si="85"/>
        <v>0.69984891386980352</v>
      </c>
      <c r="T94" s="183">
        <v>201</v>
      </c>
      <c r="U94" s="42">
        <f t="shared" si="86"/>
        <v>1.4719020489462353E-3</v>
      </c>
      <c r="V94" s="43">
        <f t="shared" si="87"/>
        <v>170</v>
      </c>
      <c r="W94" s="44">
        <f t="shared" si="88"/>
        <v>0.54794126762609763</v>
      </c>
      <c r="X94" s="178">
        <v>3</v>
      </c>
      <c r="Y94" s="42">
        <f t="shared" si="89"/>
        <v>4.1104294478527606E-2</v>
      </c>
      <c r="Z94" s="43">
        <f t="shared" si="121"/>
        <v>179</v>
      </c>
      <c r="AA94" s="45">
        <f t="shared" si="90"/>
        <v>0.86476075388789708</v>
      </c>
      <c r="AB94" s="65">
        <v>1836</v>
      </c>
      <c r="AC94" s="38">
        <f t="shared" si="91"/>
        <v>1.3444836626195463E-2</v>
      </c>
      <c r="AD94" s="39">
        <f t="shared" si="92"/>
        <v>157</v>
      </c>
      <c r="AE94" s="40">
        <f t="shared" si="93"/>
        <v>1.036646632961822</v>
      </c>
      <c r="AF94" s="98">
        <v>19</v>
      </c>
      <c r="AG94" s="38">
        <f t="shared" si="94"/>
        <v>0.3754601226993865</v>
      </c>
      <c r="AH94" s="39">
        <f t="shared" si="122"/>
        <v>166</v>
      </c>
      <c r="AI94" s="41">
        <f t="shared" si="95"/>
        <v>1.636035423502967</v>
      </c>
      <c r="AJ94" s="183">
        <v>50</v>
      </c>
      <c r="AK94" s="42">
        <f t="shared" si="96"/>
        <v>3.6614478829508339E-4</v>
      </c>
      <c r="AL94" s="43">
        <f t="shared" si="97"/>
        <v>248</v>
      </c>
      <c r="AM94" s="44">
        <f t="shared" si="98"/>
        <v>0.19243373658203572</v>
      </c>
      <c r="AN94" s="178">
        <v>5</v>
      </c>
      <c r="AO94" s="42">
        <f t="shared" si="99"/>
        <v>1.0224948875255624E-2</v>
      </c>
      <c r="AP94" s="43">
        <f t="shared" si="123"/>
        <v>262</v>
      </c>
      <c r="AQ94" s="45">
        <f t="shared" si="100"/>
        <v>0.30369886875120333</v>
      </c>
      <c r="AR94" s="65">
        <v>2134</v>
      </c>
      <c r="AS94" s="38">
        <f t="shared" si="101"/>
        <v>1.5627059564434161E-2</v>
      </c>
      <c r="AT94" s="39">
        <f t="shared" si="102"/>
        <v>230</v>
      </c>
      <c r="AU94" s="40">
        <f t="shared" si="103"/>
        <v>0.67465839718045884</v>
      </c>
      <c r="AV94" s="98">
        <v>36</v>
      </c>
      <c r="AW94" s="38">
        <f t="shared" si="104"/>
        <v>0.43640081799591002</v>
      </c>
      <c r="AX94" s="39">
        <f t="shared" si="124"/>
        <v>245</v>
      </c>
      <c r="AY94" s="41">
        <f t="shared" si="105"/>
        <v>1.0647456919793177</v>
      </c>
      <c r="AZ94" s="183">
        <v>68</v>
      </c>
      <c r="BA94" s="42">
        <f t="shared" si="106"/>
        <v>4.9795691208131339E-4</v>
      </c>
      <c r="BB94" s="43">
        <f t="shared" si="107"/>
        <v>256</v>
      </c>
      <c r="BC94" s="44">
        <f t="shared" si="108"/>
        <v>0.18583090080633538</v>
      </c>
      <c r="BD94" s="178">
        <v>9</v>
      </c>
      <c r="BE94" s="42">
        <f t="shared" si="109"/>
        <v>1.3905930470347648E-2</v>
      </c>
      <c r="BF94" s="43">
        <f t="shared" si="125"/>
        <v>278</v>
      </c>
      <c r="BG94" s="45">
        <f t="shared" si="110"/>
        <v>0.29327827519392285</v>
      </c>
      <c r="BH94" s="159">
        <v>144</v>
      </c>
      <c r="BI94" s="83">
        <f t="shared" si="111"/>
        <v>1.0544969902898402E-3</v>
      </c>
      <c r="BJ94" s="84">
        <f t="shared" si="112"/>
        <v>336</v>
      </c>
      <c r="BK94" s="85">
        <f t="shared" si="113"/>
        <v>0.18945467628970986</v>
      </c>
      <c r="BL94" s="156">
        <v>20</v>
      </c>
      <c r="BM94" s="83">
        <f t="shared" si="114"/>
        <v>2.9447852760736196E-2</v>
      </c>
      <c r="BN94" s="84">
        <f t="shared" si="126"/>
        <v>376</v>
      </c>
      <c r="BO94" s="86">
        <f t="shared" si="115"/>
        <v>0.29899731663882045</v>
      </c>
      <c r="BP94" s="168">
        <f t="shared" si="116"/>
        <v>4890</v>
      </c>
      <c r="BQ94" s="75">
        <f t="shared" si="117"/>
        <v>3.5808960295259158E-2</v>
      </c>
      <c r="BR94" s="164">
        <f t="shared" si="72"/>
        <v>108</v>
      </c>
      <c r="BS94" s="76">
        <f t="shared" si="118"/>
        <v>298</v>
      </c>
      <c r="BT94" s="117">
        <f t="shared" si="119"/>
        <v>0.63363336641099444</v>
      </c>
      <c r="BU94" s="159">
        <v>136558</v>
      </c>
      <c r="BV94" s="153">
        <v>2767</v>
      </c>
    </row>
    <row r="95" spans="1:74">
      <c r="A95" s="34">
        <f t="shared" si="73"/>
        <v>8</v>
      </c>
      <c r="B95" s="35">
        <f t="shared" si="74"/>
        <v>7</v>
      </c>
      <c r="C95" s="35">
        <f t="shared" si="75"/>
        <v>1</v>
      </c>
      <c r="D95" s="35">
        <f t="shared" si="76"/>
        <v>0</v>
      </c>
      <c r="E95" s="35">
        <f t="shared" si="77"/>
        <v>0</v>
      </c>
      <c r="F95" s="35">
        <f t="shared" si="78"/>
        <v>0</v>
      </c>
      <c r="G95" s="35">
        <f t="shared" si="79"/>
        <v>1</v>
      </c>
      <c r="H95" s="35">
        <f t="shared" si="80"/>
        <v>0</v>
      </c>
      <c r="I95" s="35">
        <f t="shared" si="81"/>
        <v>0</v>
      </c>
      <c r="J95" s="48">
        <v>332</v>
      </c>
      <c r="K95" s="49" t="s">
        <v>303</v>
      </c>
      <c r="L95" s="65">
        <v>2361</v>
      </c>
      <c r="M95" s="38">
        <f t="shared" si="71"/>
        <v>3.1292661267876311E-2</v>
      </c>
      <c r="N95" s="39">
        <f t="shared" si="82"/>
        <v>20</v>
      </c>
      <c r="O95" s="40">
        <f t="shared" si="83"/>
        <v>4.1465392259500593</v>
      </c>
      <c r="P95" s="98">
        <v>12</v>
      </c>
      <c r="Q95" s="38">
        <f t="shared" si="84"/>
        <v>0.48791072535647861</v>
      </c>
      <c r="R95" s="39">
        <f t="shared" si="120"/>
        <v>31</v>
      </c>
      <c r="S95" s="41">
        <f t="shared" si="85"/>
        <v>3.6537372844597815</v>
      </c>
      <c r="T95" s="183">
        <v>7</v>
      </c>
      <c r="U95" s="42">
        <f t="shared" si="86"/>
        <v>9.2777902954313516E-5</v>
      </c>
      <c r="V95" s="43">
        <f t="shared" si="87"/>
        <v>368</v>
      </c>
      <c r="W95" s="44">
        <f t="shared" si="88"/>
        <v>3.4538196199178306E-2</v>
      </c>
      <c r="X95" s="178">
        <v>2</v>
      </c>
      <c r="Y95" s="42">
        <f t="shared" si="89"/>
        <v>1.4465798718743541E-3</v>
      </c>
      <c r="Z95" s="43">
        <f t="shared" si="121"/>
        <v>385</v>
      </c>
      <c r="AA95" s="45">
        <f t="shared" si="90"/>
        <v>3.0433450237531825E-2</v>
      </c>
      <c r="AB95" s="65">
        <v>60</v>
      </c>
      <c r="AC95" s="38">
        <f t="shared" si="91"/>
        <v>7.9523916817983008E-4</v>
      </c>
      <c r="AD95" s="39">
        <f t="shared" si="92"/>
        <v>487</v>
      </c>
      <c r="AE95" s="40">
        <f t="shared" si="93"/>
        <v>6.1315881257105284E-2</v>
      </c>
      <c r="AF95" s="98">
        <v>4</v>
      </c>
      <c r="AG95" s="38">
        <f t="shared" si="94"/>
        <v>1.2399256044637322E-2</v>
      </c>
      <c r="AH95" s="39">
        <f t="shared" si="122"/>
        <v>519</v>
      </c>
      <c r="AI95" s="41">
        <f t="shared" si="95"/>
        <v>5.4028699421567343E-2</v>
      </c>
      <c r="AJ95" s="183">
        <v>5</v>
      </c>
      <c r="AK95" s="42">
        <f t="shared" si="96"/>
        <v>6.6269930681652511E-5</v>
      </c>
      <c r="AL95" s="43">
        <f t="shared" si="97"/>
        <v>320</v>
      </c>
      <c r="AM95" s="44">
        <f t="shared" si="98"/>
        <v>3.4829310130246441E-2</v>
      </c>
      <c r="AN95" s="178">
        <v>2</v>
      </c>
      <c r="AO95" s="42">
        <f t="shared" si="99"/>
        <v>1.0332713370531101E-3</v>
      </c>
      <c r="AP95" s="43">
        <f t="shared" si="123"/>
        <v>326</v>
      </c>
      <c r="AQ95" s="45">
        <f t="shared" si="100"/>
        <v>3.0689966278019926E-2</v>
      </c>
      <c r="AR95" s="65">
        <v>2198</v>
      </c>
      <c r="AS95" s="38">
        <f t="shared" si="101"/>
        <v>2.9132261527654441E-2</v>
      </c>
      <c r="AT95" s="39">
        <f t="shared" si="102"/>
        <v>90</v>
      </c>
      <c r="AU95" s="40">
        <f t="shared" si="103"/>
        <v>1.2577110100239739</v>
      </c>
      <c r="AV95" s="98">
        <v>22</v>
      </c>
      <c r="AW95" s="38">
        <f t="shared" si="104"/>
        <v>0.45422607976854723</v>
      </c>
      <c r="AX95" s="39">
        <f t="shared" si="124"/>
        <v>223</v>
      </c>
      <c r="AY95" s="41">
        <f t="shared" si="105"/>
        <v>1.1082363773725723</v>
      </c>
      <c r="AZ95" s="183">
        <v>116</v>
      </c>
      <c r="BA95" s="42">
        <f t="shared" si="106"/>
        <v>1.5374623918143382E-3</v>
      </c>
      <c r="BB95" s="43">
        <f t="shared" si="107"/>
        <v>169</v>
      </c>
      <c r="BC95" s="44">
        <f t="shared" si="108"/>
        <v>0.57376052886292095</v>
      </c>
      <c r="BD95" s="178">
        <v>8</v>
      </c>
      <c r="BE95" s="42">
        <f t="shared" si="109"/>
        <v>2.3971895019632157E-2</v>
      </c>
      <c r="BF95" s="43">
        <f t="shared" si="125"/>
        <v>230</v>
      </c>
      <c r="BG95" s="45">
        <f t="shared" si="110"/>
        <v>0.50557106117270467</v>
      </c>
      <c r="BH95" s="159">
        <v>92</v>
      </c>
      <c r="BI95" s="83">
        <f t="shared" si="111"/>
        <v>1.219366724542406E-3</v>
      </c>
      <c r="BJ95" s="84">
        <f t="shared" si="112"/>
        <v>321</v>
      </c>
      <c r="BK95" s="85">
        <f t="shared" si="113"/>
        <v>0.21907575858810976</v>
      </c>
      <c r="BL95" s="156">
        <v>14</v>
      </c>
      <c r="BM95" s="83">
        <f t="shared" si="114"/>
        <v>1.9012192601777226E-2</v>
      </c>
      <c r="BN95" s="84">
        <f t="shared" si="126"/>
        <v>408</v>
      </c>
      <c r="BO95" s="86">
        <f t="shared" si="115"/>
        <v>0.19303935731882241</v>
      </c>
      <c r="BP95" s="168">
        <f t="shared" si="116"/>
        <v>4839</v>
      </c>
      <c r="BQ95" s="75">
        <f t="shared" si="117"/>
        <v>6.41360389137033E-2</v>
      </c>
      <c r="BR95" s="164">
        <f t="shared" si="72"/>
        <v>64</v>
      </c>
      <c r="BS95" s="76">
        <f t="shared" si="118"/>
        <v>125</v>
      </c>
      <c r="BT95" s="117">
        <f t="shared" si="119"/>
        <v>1.1348761290490925</v>
      </c>
      <c r="BU95" s="159">
        <v>75449</v>
      </c>
      <c r="BV95" s="153">
        <v>818</v>
      </c>
    </row>
    <row r="96" spans="1:74">
      <c r="A96" s="34">
        <f t="shared" si="73"/>
        <v>1</v>
      </c>
      <c r="B96" s="35">
        <f t="shared" si="74"/>
        <v>0</v>
      </c>
      <c r="C96" s="35">
        <f t="shared" si="75"/>
        <v>0</v>
      </c>
      <c r="D96" s="35">
        <f t="shared" si="76"/>
        <v>0</v>
      </c>
      <c r="E96" s="35">
        <f t="shared" si="77"/>
        <v>1</v>
      </c>
      <c r="F96" s="35">
        <f t="shared" si="78"/>
        <v>0</v>
      </c>
      <c r="G96" s="35">
        <f t="shared" si="79"/>
        <v>0</v>
      </c>
      <c r="H96" s="35">
        <f t="shared" si="80"/>
        <v>0</v>
      </c>
      <c r="I96" s="35">
        <f t="shared" si="81"/>
        <v>0</v>
      </c>
      <c r="J96" s="48">
        <v>423</v>
      </c>
      <c r="K96" s="49" t="s">
        <v>394</v>
      </c>
      <c r="L96" s="65">
        <v>643</v>
      </c>
      <c r="M96" s="38">
        <f t="shared" si="71"/>
        <v>6.6501877152519932E-3</v>
      </c>
      <c r="N96" s="39">
        <f t="shared" si="82"/>
        <v>156</v>
      </c>
      <c r="O96" s="40">
        <f t="shared" si="83"/>
        <v>0.88120546811821232</v>
      </c>
      <c r="P96" s="98">
        <v>166</v>
      </c>
      <c r="Q96" s="38">
        <f t="shared" si="84"/>
        <v>0.13443445536274304</v>
      </c>
      <c r="R96" s="39">
        <f t="shared" si="120"/>
        <v>227</v>
      </c>
      <c r="S96" s="41">
        <f t="shared" si="85"/>
        <v>1.0067173282899762</v>
      </c>
      <c r="T96" s="183">
        <v>255</v>
      </c>
      <c r="U96" s="42">
        <f t="shared" si="86"/>
        <v>2.637321722222797E-3</v>
      </c>
      <c r="V96" s="43">
        <f t="shared" si="87"/>
        <v>107</v>
      </c>
      <c r="W96" s="44">
        <f t="shared" si="88"/>
        <v>0.98178911337692421</v>
      </c>
      <c r="X96" s="178">
        <v>39</v>
      </c>
      <c r="Y96" s="42">
        <f t="shared" si="89"/>
        <v>5.3313819778381767E-2</v>
      </c>
      <c r="Z96" s="43">
        <f t="shared" si="121"/>
        <v>124</v>
      </c>
      <c r="AA96" s="45">
        <f t="shared" si="90"/>
        <v>1.1216273036453872</v>
      </c>
      <c r="AB96" s="65">
        <v>1519</v>
      </c>
      <c r="AC96" s="38">
        <f t="shared" si="91"/>
        <v>1.5710163513946777E-2</v>
      </c>
      <c r="AD96" s="39">
        <f t="shared" si="92"/>
        <v>133</v>
      </c>
      <c r="AE96" s="40">
        <f t="shared" si="93"/>
        <v>1.2113117148840411</v>
      </c>
      <c r="AF96" s="98">
        <v>179</v>
      </c>
      <c r="AG96" s="38">
        <f t="shared" si="94"/>
        <v>0.31758310683671337</v>
      </c>
      <c r="AH96" s="39">
        <f t="shared" si="122"/>
        <v>200</v>
      </c>
      <c r="AI96" s="41">
        <f t="shared" si="95"/>
        <v>1.3838412690952848</v>
      </c>
      <c r="AJ96" s="183">
        <v>91</v>
      </c>
      <c r="AK96" s="42">
        <f t="shared" si="96"/>
        <v>9.4116186949911576E-4</v>
      </c>
      <c r="AL96" s="43">
        <f t="shared" si="97"/>
        <v>171</v>
      </c>
      <c r="AM96" s="44">
        <f t="shared" si="98"/>
        <v>0.4946439252066806</v>
      </c>
      <c r="AN96" s="178">
        <v>29</v>
      </c>
      <c r="AO96" s="42">
        <f t="shared" si="99"/>
        <v>1.9025716077775454E-2</v>
      </c>
      <c r="AP96" s="43">
        <f t="shared" si="123"/>
        <v>201</v>
      </c>
      <c r="AQ96" s="45">
        <f t="shared" si="100"/>
        <v>0.56509705041019431</v>
      </c>
      <c r="AR96" s="65">
        <v>1779</v>
      </c>
      <c r="AS96" s="38">
        <f t="shared" si="101"/>
        <v>1.8399197426801395E-2</v>
      </c>
      <c r="AT96" s="39">
        <f t="shared" si="102"/>
        <v>193</v>
      </c>
      <c r="AU96" s="40">
        <f t="shared" si="103"/>
        <v>0.79433837147610054</v>
      </c>
      <c r="AV96" s="98">
        <v>307</v>
      </c>
      <c r="AW96" s="38">
        <f t="shared" si="104"/>
        <v>0.37194229563035752</v>
      </c>
      <c r="AX96" s="39">
        <f t="shared" si="124"/>
        <v>321</v>
      </c>
      <c r="AY96" s="41">
        <f t="shared" si="105"/>
        <v>0.90747757704943743</v>
      </c>
      <c r="AZ96" s="183">
        <v>223</v>
      </c>
      <c r="BA96" s="42">
        <f t="shared" si="106"/>
        <v>2.3063637021791517E-3</v>
      </c>
      <c r="BB96" s="43">
        <f t="shared" si="107"/>
        <v>122</v>
      </c>
      <c r="BC96" s="44">
        <f t="shared" si="108"/>
        <v>0.86070427774883373</v>
      </c>
      <c r="BD96" s="178">
        <v>42</v>
      </c>
      <c r="BE96" s="42">
        <f t="shared" si="109"/>
        <v>4.6623458080702486E-2</v>
      </c>
      <c r="BF96" s="43">
        <f t="shared" si="125"/>
        <v>121</v>
      </c>
      <c r="BG96" s="45">
        <f t="shared" si="110"/>
        <v>0.98329611230558311</v>
      </c>
      <c r="BH96" s="159">
        <v>273</v>
      </c>
      <c r="BI96" s="83">
        <f t="shared" si="111"/>
        <v>2.8234856084973473E-3</v>
      </c>
      <c r="BJ96" s="84">
        <f t="shared" si="112"/>
        <v>219</v>
      </c>
      <c r="BK96" s="85">
        <f t="shared" si="113"/>
        <v>0.50727745730169416</v>
      </c>
      <c r="BL96" s="156">
        <v>88</v>
      </c>
      <c r="BM96" s="83">
        <f t="shared" si="114"/>
        <v>5.7077148233326366E-2</v>
      </c>
      <c r="BN96" s="84">
        <f t="shared" si="126"/>
        <v>302</v>
      </c>
      <c r="BO96" s="86">
        <f t="shared" si="115"/>
        <v>0.57953000179066805</v>
      </c>
      <c r="BP96" s="168">
        <f t="shared" si="116"/>
        <v>4783</v>
      </c>
      <c r="BQ96" s="75">
        <f t="shared" si="117"/>
        <v>4.9467881558398576E-2</v>
      </c>
      <c r="BR96" s="164">
        <f t="shared" si="72"/>
        <v>850</v>
      </c>
      <c r="BS96" s="76">
        <f t="shared" si="118"/>
        <v>191</v>
      </c>
      <c r="BT96" s="117">
        <f t="shared" si="119"/>
        <v>0.87532561857760005</v>
      </c>
      <c r="BU96" s="159">
        <v>96689</v>
      </c>
      <c r="BV96" s="153">
        <v>19795</v>
      </c>
    </row>
    <row r="97" spans="1:74">
      <c r="A97" s="34">
        <f t="shared" si="73"/>
        <v>10</v>
      </c>
      <c r="B97" s="35">
        <f t="shared" si="74"/>
        <v>7</v>
      </c>
      <c r="C97" s="35">
        <f t="shared" si="75"/>
        <v>0</v>
      </c>
      <c r="D97" s="35">
        <f t="shared" si="76"/>
        <v>1</v>
      </c>
      <c r="E97" s="35">
        <f t="shared" si="77"/>
        <v>1</v>
      </c>
      <c r="F97" s="35">
        <f t="shared" si="78"/>
        <v>1</v>
      </c>
      <c r="G97" s="35">
        <f t="shared" si="79"/>
        <v>1</v>
      </c>
      <c r="H97" s="35">
        <f t="shared" si="80"/>
        <v>1</v>
      </c>
      <c r="I97" s="35">
        <f t="shared" si="81"/>
        <v>0</v>
      </c>
      <c r="J97" s="48">
        <v>437</v>
      </c>
      <c r="K97" s="49" t="s">
        <v>408</v>
      </c>
      <c r="L97" s="65">
        <v>510</v>
      </c>
      <c r="M97" s="38">
        <f t="shared" si="71"/>
        <v>7.3703682293774202E-3</v>
      </c>
      <c r="N97" s="39">
        <f t="shared" si="82"/>
        <v>141</v>
      </c>
      <c r="O97" s="40">
        <f t="shared" si="83"/>
        <v>0.97663540697903795</v>
      </c>
      <c r="P97" s="98">
        <v>156</v>
      </c>
      <c r="Q97" s="38">
        <f t="shared" si="84"/>
        <v>0.10779961953075459</v>
      </c>
      <c r="R97" s="39">
        <f t="shared" si="120"/>
        <v>295</v>
      </c>
      <c r="S97" s="41">
        <f t="shared" si="85"/>
        <v>0.80726138750552268</v>
      </c>
      <c r="T97" s="183">
        <v>270</v>
      </c>
      <c r="U97" s="42">
        <f t="shared" si="86"/>
        <v>3.9019596508468699E-3</v>
      </c>
      <c r="V97" s="43">
        <f t="shared" si="87"/>
        <v>56</v>
      </c>
      <c r="W97" s="44">
        <f t="shared" si="88"/>
        <v>1.4525726890872861</v>
      </c>
      <c r="X97" s="178">
        <v>42</v>
      </c>
      <c r="Y97" s="42">
        <f t="shared" si="89"/>
        <v>5.7070386810399491E-2</v>
      </c>
      <c r="Z97" s="43">
        <f t="shared" si="121"/>
        <v>117</v>
      </c>
      <c r="AA97" s="45">
        <f t="shared" si="90"/>
        <v>1.2006587474361341</v>
      </c>
      <c r="AB97" s="65">
        <v>1316</v>
      </c>
      <c r="AC97" s="38">
        <f t="shared" si="91"/>
        <v>1.9018440372275854E-2</v>
      </c>
      <c r="AD97" s="39">
        <f t="shared" si="92"/>
        <v>109</v>
      </c>
      <c r="AE97" s="40">
        <f t="shared" si="93"/>
        <v>1.4663920971484417</v>
      </c>
      <c r="AF97" s="98">
        <v>203</v>
      </c>
      <c r="AG97" s="38">
        <f t="shared" si="94"/>
        <v>0.27816529274994717</v>
      </c>
      <c r="AH97" s="39">
        <f t="shared" si="122"/>
        <v>231</v>
      </c>
      <c r="AI97" s="41">
        <f t="shared" si="95"/>
        <v>1.2120815101644089</v>
      </c>
      <c r="AJ97" s="183">
        <v>160</v>
      </c>
      <c r="AK97" s="42">
        <f t="shared" si="96"/>
        <v>2.3122723856870337E-3</v>
      </c>
      <c r="AL97" s="43">
        <f t="shared" si="97"/>
        <v>74</v>
      </c>
      <c r="AM97" s="44">
        <f t="shared" si="98"/>
        <v>1.2152548101124752</v>
      </c>
      <c r="AN97" s="178">
        <v>31</v>
      </c>
      <c r="AO97" s="42">
        <f t="shared" si="99"/>
        <v>3.3819488480236734E-2</v>
      </c>
      <c r="AP97" s="43">
        <f t="shared" si="123"/>
        <v>126</v>
      </c>
      <c r="AQ97" s="45">
        <f t="shared" si="100"/>
        <v>1.0044979704542019</v>
      </c>
      <c r="AR97" s="65">
        <v>1920</v>
      </c>
      <c r="AS97" s="38">
        <f t="shared" si="101"/>
        <v>2.7747268628244406E-2</v>
      </c>
      <c r="AT97" s="39">
        <f t="shared" si="102"/>
        <v>93</v>
      </c>
      <c r="AU97" s="40">
        <f t="shared" si="103"/>
        <v>1.1979174778006183</v>
      </c>
      <c r="AV97" s="98">
        <v>525</v>
      </c>
      <c r="AW97" s="38">
        <f t="shared" si="104"/>
        <v>0.40583386176284086</v>
      </c>
      <c r="AX97" s="39">
        <f t="shared" si="124"/>
        <v>278</v>
      </c>
      <c r="AY97" s="41">
        <f t="shared" si="105"/>
        <v>0.99016738317700514</v>
      </c>
      <c r="AZ97" s="183">
        <v>236</v>
      </c>
      <c r="BA97" s="42">
        <f t="shared" si="106"/>
        <v>3.4106017688883749E-3</v>
      </c>
      <c r="BB97" s="43">
        <f t="shared" si="107"/>
        <v>76</v>
      </c>
      <c r="BC97" s="44">
        <f t="shared" si="108"/>
        <v>1.2727912468473026</v>
      </c>
      <c r="BD97" s="178">
        <v>50</v>
      </c>
      <c r="BE97" s="42">
        <f t="shared" si="109"/>
        <v>4.9883745508349189E-2</v>
      </c>
      <c r="BF97" s="43">
        <f t="shared" si="125"/>
        <v>106</v>
      </c>
      <c r="BG97" s="45">
        <f t="shared" si="110"/>
        <v>1.0520560903203986</v>
      </c>
      <c r="BH97" s="159">
        <v>319</v>
      </c>
      <c r="BI97" s="83">
        <f t="shared" si="111"/>
        <v>4.6100930689635241E-3</v>
      </c>
      <c r="BJ97" s="84">
        <f t="shared" si="112"/>
        <v>129</v>
      </c>
      <c r="BK97" s="85">
        <f t="shared" si="113"/>
        <v>0.82826570212007422</v>
      </c>
      <c r="BL97" s="156">
        <v>103</v>
      </c>
      <c r="BM97" s="83">
        <f t="shared" si="114"/>
        <v>6.7427605157471995E-2</v>
      </c>
      <c r="BN97" s="84">
        <f t="shared" si="126"/>
        <v>271</v>
      </c>
      <c r="BO97" s="86">
        <f t="shared" si="115"/>
        <v>0.68462285427978353</v>
      </c>
      <c r="BP97" s="168">
        <f t="shared" si="116"/>
        <v>4731</v>
      </c>
      <c r="BQ97" s="75">
        <f t="shared" si="117"/>
        <v>6.8371004104283484E-2</v>
      </c>
      <c r="BR97" s="164">
        <f t="shared" si="72"/>
        <v>1110</v>
      </c>
      <c r="BS97" s="76">
        <f t="shared" si="118"/>
        <v>107</v>
      </c>
      <c r="BT97" s="117">
        <f t="shared" si="119"/>
        <v>1.2098131065043125</v>
      </c>
      <c r="BU97" s="159">
        <v>69196</v>
      </c>
      <c r="BV97" s="153">
        <v>21273</v>
      </c>
    </row>
    <row r="98" spans="1:74">
      <c r="A98" s="34">
        <f t="shared" si="73"/>
        <v>11</v>
      </c>
      <c r="B98" s="35">
        <f t="shared" si="74"/>
        <v>7</v>
      </c>
      <c r="C98" s="35">
        <f t="shared" si="75"/>
        <v>1</v>
      </c>
      <c r="D98" s="35">
        <f t="shared" si="76"/>
        <v>1</v>
      </c>
      <c r="E98" s="35">
        <f t="shared" si="77"/>
        <v>1</v>
      </c>
      <c r="F98" s="35">
        <f t="shared" si="78"/>
        <v>1</v>
      </c>
      <c r="G98" s="35">
        <f t="shared" si="79"/>
        <v>1</v>
      </c>
      <c r="H98" s="35">
        <f t="shared" si="80"/>
        <v>1</v>
      </c>
      <c r="I98" s="35">
        <f t="shared" si="81"/>
        <v>0</v>
      </c>
      <c r="J98" s="48">
        <v>406</v>
      </c>
      <c r="K98" s="49" t="s">
        <v>377</v>
      </c>
      <c r="L98" s="65">
        <v>676</v>
      </c>
      <c r="M98" s="38">
        <f t="shared" si="71"/>
        <v>1.4022277997884212E-2</v>
      </c>
      <c r="N98" s="39">
        <f t="shared" si="82"/>
        <v>56</v>
      </c>
      <c r="O98" s="40">
        <f t="shared" si="83"/>
        <v>1.8580690615499484</v>
      </c>
      <c r="P98" s="98">
        <v>35</v>
      </c>
      <c r="Q98" s="38">
        <f t="shared" si="84"/>
        <v>0.14603586087707929</v>
      </c>
      <c r="R98" s="39">
        <f t="shared" si="120"/>
        <v>205</v>
      </c>
      <c r="S98" s="41">
        <f t="shared" si="85"/>
        <v>1.0935948771466808</v>
      </c>
      <c r="T98" s="183">
        <v>334</v>
      </c>
      <c r="U98" s="42">
        <f t="shared" si="86"/>
        <v>6.9281669397830278E-3</v>
      </c>
      <c r="V98" s="43">
        <f t="shared" si="87"/>
        <v>26</v>
      </c>
      <c r="W98" s="44">
        <f t="shared" si="88"/>
        <v>2.5791312526725072</v>
      </c>
      <c r="X98" s="178">
        <v>16</v>
      </c>
      <c r="Y98" s="42">
        <f t="shared" si="89"/>
        <v>7.2153812918556923E-2</v>
      </c>
      <c r="Z98" s="43">
        <f t="shared" si="121"/>
        <v>81</v>
      </c>
      <c r="AA98" s="45">
        <f t="shared" si="90"/>
        <v>1.5179870241522424</v>
      </c>
      <c r="AB98" s="65">
        <v>842</v>
      </c>
      <c r="AC98" s="38">
        <f t="shared" si="91"/>
        <v>1.7465618452985956E-2</v>
      </c>
      <c r="AD98" s="39">
        <f t="shared" si="92"/>
        <v>123</v>
      </c>
      <c r="AE98" s="40">
        <f t="shared" si="93"/>
        <v>1.3466637836719622</v>
      </c>
      <c r="AF98" s="98">
        <v>30</v>
      </c>
      <c r="AG98" s="38">
        <f t="shared" si="94"/>
        <v>0.18189673795636208</v>
      </c>
      <c r="AH98" s="39">
        <f t="shared" si="122"/>
        <v>340</v>
      </c>
      <c r="AI98" s="41">
        <f t="shared" si="95"/>
        <v>0.792599503182156</v>
      </c>
      <c r="AJ98" s="183">
        <v>216</v>
      </c>
      <c r="AK98" s="42">
        <f t="shared" si="96"/>
        <v>4.480491194590222E-3</v>
      </c>
      <c r="AL98" s="43">
        <f t="shared" si="97"/>
        <v>28</v>
      </c>
      <c r="AM98" s="44">
        <f t="shared" si="98"/>
        <v>2.3547997673615475</v>
      </c>
      <c r="AN98" s="178">
        <v>15</v>
      </c>
      <c r="AO98" s="42">
        <f t="shared" si="99"/>
        <v>4.6662346079066754E-2</v>
      </c>
      <c r="AP98" s="43">
        <f t="shared" si="123"/>
        <v>77</v>
      </c>
      <c r="AQ98" s="45">
        <f t="shared" si="100"/>
        <v>1.3859533079704947</v>
      </c>
      <c r="AR98" s="65">
        <v>1401</v>
      </c>
      <c r="AS98" s="38">
        <f t="shared" si="101"/>
        <v>2.9060963720467133E-2</v>
      </c>
      <c r="AT98" s="39">
        <f t="shared" si="102"/>
        <v>91</v>
      </c>
      <c r="AU98" s="40">
        <f t="shared" si="103"/>
        <v>1.2546329092385295</v>
      </c>
      <c r="AV98" s="98">
        <v>78</v>
      </c>
      <c r="AW98" s="38">
        <f t="shared" si="104"/>
        <v>0.30265716137394688</v>
      </c>
      <c r="AX98" s="39">
        <f t="shared" si="124"/>
        <v>391</v>
      </c>
      <c r="AY98" s="41">
        <f t="shared" si="105"/>
        <v>0.73843332879045898</v>
      </c>
      <c r="AZ98" s="183">
        <v>1007</v>
      </c>
      <c r="BA98" s="42">
        <f t="shared" si="106"/>
        <v>2.088821589329793E-2</v>
      </c>
      <c r="BB98" s="43">
        <f t="shared" si="107"/>
        <v>5</v>
      </c>
      <c r="BC98" s="44">
        <f t="shared" si="108"/>
        <v>7.7952045277662725</v>
      </c>
      <c r="BD98" s="178">
        <v>22</v>
      </c>
      <c r="BE98" s="42">
        <f t="shared" si="109"/>
        <v>0.21754158565564916</v>
      </c>
      <c r="BF98" s="43">
        <f t="shared" si="125"/>
        <v>14</v>
      </c>
      <c r="BG98" s="45">
        <f t="shared" si="110"/>
        <v>4.5879864824640402</v>
      </c>
      <c r="BH98" s="159">
        <v>153</v>
      </c>
      <c r="BI98" s="83">
        <f t="shared" si="111"/>
        <v>3.1736812628347403E-3</v>
      </c>
      <c r="BJ98" s="84">
        <f t="shared" si="112"/>
        <v>204</v>
      </c>
      <c r="BK98" s="85">
        <f t="shared" si="113"/>
        <v>0.57019485293344263</v>
      </c>
      <c r="BL98" s="156">
        <v>14</v>
      </c>
      <c r="BM98" s="83">
        <f t="shared" si="114"/>
        <v>3.3052495139338951E-2</v>
      </c>
      <c r="BN98" s="84">
        <f t="shared" si="126"/>
        <v>360</v>
      </c>
      <c r="BO98" s="86">
        <f t="shared" si="115"/>
        <v>0.33559687475946676</v>
      </c>
      <c r="BP98" s="168">
        <f t="shared" si="116"/>
        <v>4629</v>
      </c>
      <c r="BQ98" s="75">
        <f t="shared" si="117"/>
        <v>9.6019415461843227E-2</v>
      </c>
      <c r="BR98" s="164">
        <f t="shared" si="72"/>
        <v>210</v>
      </c>
      <c r="BS98" s="76">
        <f t="shared" si="118"/>
        <v>68</v>
      </c>
      <c r="BT98" s="117">
        <f t="shared" si="119"/>
        <v>1.6990469692011285</v>
      </c>
      <c r="BU98" s="159">
        <v>48209</v>
      </c>
      <c r="BV98" s="153">
        <v>1798</v>
      </c>
    </row>
    <row r="99" spans="1:74">
      <c r="A99" s="34">
        <f t="shared" si="73"/>
        <v>2</v>
      </c>
      <c r="B99" s="35">
        <f t="shared" si="74"/>
        <v>0</v>
      </c>
      <c r="C99" s="35">
        <f t="shared" si="75"/>
        <v>0</v>
      </c>
      <c r="D99" s="35">
        <f t="shared" si="76"/>
        <v>1</v>
      </c>
      <c r="E99" s="35">
        <f t="shared" si="77"/>
        <v>0</v>
      </c>
      <c r="F99" s="35">
        <f t="shared" si="78"/>
        <v>1</v>
      </c>
      <c r="G99" s="35">
        <f t="shared" si="79"/>
        <v>0</v>
      </c>
      <c r="H99" s="35">
        <f t="shared" si="80"/>
        <v>0</v>
      </c>
      <c r="I99" s="35">
        <f t="shared" si="81"/>
        <v>0</v>
      </c>
      <c r="J99" s="48">
        <v>433</v>
      </c>
      <c r="K99" s="49" t="s">
        <v>404</v>
      </c>
      <c r="L99" s="65">
        <v>602</v>
      </c>
      <c r="M99" s="38">
        <f t="shared" si="71"/>
        <v>6.6894835096453021E-3</v>
      </c>
      <c r="N99" s="39">
        <f t="shared" si="82"/>
        <v>154</v>
      </c>
      <c r="O99" s="40">
        <f t="shared" si="83"/>
        <v>0.88641248938980965</v>
      </c>
      <c r="P99" s="98">
        <v>193</v>
      </c>
      <c r="Q99" s="38">
        <f t="shared" si="84"/>
        <v>0.13089802130898021</v>
      </c>
      <c r="R99" s="39">
        <f t="shared" si="120"/>
        <v>236</v>
      </c>
      <c r="S99" s="41">
        <f t="shared" si="85"/>
        <v>0.98023461273412116</v>
      </c>
      <c r="T99" s="183">
        <v>257</v>
      </c>
      <c r="U99" s="42">
        <f t="shared" si="86"/>
        <v>2.8558094052804693E-3</v>
      </c>
      <c r="V99" s="43">
        <f t="shared" si="87"/>
        <v>99</v>
      </c>
      <c r="W99" s="44">
        <f t="shared" si="88"/>
        <v>1.0631249727168979</v>
      </c>
      <c r="X99" s="178">
        <v>68</v>
      </c>
      <c r="Y99" s="42">
        <f t="shared" si="89"/>
        <v>5.5881713415959988E-2</v>
      </c>
      <c r="Z99" s="43">
        <f t="shared" si="121"/>
        <v>120</v>
      </c>
      <c r="AA99" s="45">
        <f t="shared" si="90"/>
        <v>1.1756511876727873</v>
      </c>
      <c r="AB99" s="65">
        <v>1112</v>
      </c>
      <c r="AC99" s="38">
        <f t="shared" si="91"/>
        <v>1.2356653924793315E-2</v>
      </c>
      <c r="AD99" s="39">
        <f t="shared" si="92"/>
        <v>172</v>
      </c>
      <c r="AE99" s="40">
        <f t="shared" si="93"/>
        <v>0.95274372176854205</v>
      </c>
      <c r="AF99" s="98">
        <v>192</v>
      </c>
      <c r="AG99" s="38">
        <f t="shared" si="94"/>
        <v>0.24179169384648835</v>
      </c>
      <c r="AH99" s="39">
        <f t="shared" si="122"/>
        <v>269</v>
      </c>
      <c r="AI99" s="41">
        <f t="shared" si="95"/>
        <v>1.0535866589442355</v>
      </c>
      <c r="AJ99" s="183">
        <v>299</v>
      </c>
      <c r="AK99" s="42">
        <f t="shared" si="96"/>
        <v>3.3225175571161879E-3</v>
      </c>
      <c r="AL99" s="43">
        <f t="shared" si="97"/>
        <v>46</v>
      </c>
      <c r="AM99" s="44">
        <f t="shared" si="98"/>
        <v>1.7462066614478444</v>
      </c>
      <c r="AN99" s="178">
        <v>65</v>
      </c>
      <c r="AO99" s="42">
        <f t="shared" si="99"/>
        <v>6.5014133507284189E-2</v>
      </c>
      <c r="AP99" s="43">
        <f t="shared" si="123"/>
        <v>47</v>
      </c>
      <c r="AQ99" s="45">
        <f t="shared" si="100"/>
        <v>1.9310334985423867</v>
      </c>
      <c r="AR99" s="65">
        <v>1762</v>
      </c>
      <c r="AS99" s="38">
        <f t="shared" si="101"/>
        <v>1.9579518179393723E-2</v>
      </c>
      <c r="AT99" s="39">
        <f t="shared" si="102"/>
        <v>173</v>
      </c>
      <c r="AU99" s="40">
        <f t="shared" si="103"/>
        <v>0.84529570633614759</v>
      </c>
      <c r="AV99" s="98">
        <v>445</v>
      </c>
      <c r="AW99" s="38">
        <f t="shared" si="104"/>
        <v>0.3831267666884105</v>
      </c>
      <c r="AX99" s="39">
        <f t="shared" si="124"/>
        <v>308</v>
      </c>
      <c r="AY99" s="41">
        <f t="shared" si="105"/>
        <v>0.93476583336118635</v>
      </c>
      <c r="AZ99" s="183">
        <v>153</v>
      </c>
      <c r="BA99" s="42">
        <f t="shared" si="106"/>
        <v>1.7001511245444039E-3</v>
      </c>
      <c r="BB99" s="43">
        <f t="shared" si="107"/>
        <v>153</v>
      </c>
      <c r="BC99" s="44">
        <f t="shared" si="108"/>
        <v>0.63447380147903121</v>
      </c>
      <c r="BD99" s="178">
        <v>45</v>
      </c>
      <c r="BE99" s="42">
        <f t="shared" si="109"/>
        <v>3.3268101761252444E-2</v>
      </c>
      <c r="BF99" s="43">
        <f t="shared" si="125"/>
        <v>185</v>
      </c>
      <c r="BG99" s="45">
        <f t="shared" si="110"/>
        <v>0.70162953312049059</v>
      </c>
      <c r="BH99" s="159">
        <v>414</v>
      </c>
      <c r="BI99" s="83">
        <f t="shared" si="111"/>
        <v>4.600408925237799E-3</v>
      </c>
      <c r="BJ99" s="84">
        <f t="shared" si="112"/>
        <v>130</v>
      </c>
      <c r="BK99" s="85">
        <f t="shared" si="113"/>
        <v>0.82652581444699891</v>
      </c>
      <c r="BL99" s="156">
        <v>155</v>
      </c>
      <c r="BM99" s="83">
        <f t="shared" si="114"/>
        <v>9.0019569471624261E-2</v>
      </c>
      <c r="BN99" s="84">
        <f t="shared" si="126"/>
        <v>207</v>
      </c>
      <c r="BO99" s="86">
        <f t="shared" si="115"/>
        <v>0.91400924663970806</v>
      </c>
      <c r="BP99" s="168">
        <f t="shared" si="116"/>
        <v>4599</v>
      </c>
      <c r="BQ99" s="75">
        <f t="shared" si="117"/>
        <v>5.1104542626011204E-2</v>
      </c>
      <c r="BR99" s="164">
        <f t="shared" si="72"/>
        <v>1163</v>
      </c>
      <c r="BS99" s="76">
        <f t="shared" si="118"/>
        <v>182</v>
      </c>
      <c r="BT99" s="117">
        <f t="shared" si="119"/>
        <v>0.90428605343508728</v>
      </c>
      <c r="BU99" s="159">
        <v>89992</v>
      </c>
      <c r="BV99" s="153">
        <v>22950</v>
      </c>
    </row>
    <row r="100" spans="1:74">
      <c r="A100" s="34">
        <f t="shared" si="73"/>
        <v>0</v>
      </c>
      <c r="B100" s="35">
        <f t="shared" si="74"/>
        <v>0</v>
      </c>
      <c r="C100" s="35">
        <f t="shared" si="75"/>
        <v>0</v>
      </c>
      <c r="D100" s="35">
        <f t="shared" si="76"/>
        <v>0</v>
      </c>
      <c r="E100" s="35">
        <f t="shared" si="77"/>
        <v>0</v>
      </c>
      <c r="F100" s="35">
        <f t="shared" si="78"/>
        <v>0</v>
      </c>
      <c r="G100" s="35">
        <f t="shared" si="79"/>
        <v>0</v>
      </c>
      <c r="H100" s="35">
        <f t="shared" si="80"/>
        <v>1</v>
      </c>
      <c r="I100" s="35">
        <f t="shared" si="81"/>
        <v>0</v>
      </c>
      <c r="J100" s="48">
        <v>79</v>
      </c>
      <c r="K100" s="49" t="s">
        <v>49</v>
      </c>
      <c r="L100" s="65">
        <v>723</v>
      </c>
      <c r="M100" s="38">
        <f t="shared" si="71"/>
        <v>6.1583802522976808E-3</v>
      </c>
      <c r="N100" s="39">
        <f t="shared" si="82"/>
        <v>163</v>
      </c>
      <c r="O100" s="40">
        <f t="shared" si="83"/>
        <v>0.81603686774581463</v>
      </c>
      <c r="P100" s="98">
        <v>101</v>
      </c>
      <c r="Q100" s="38">
        <f t="shared" si="84"/>
        <v>0.15928618638466624</v>
      </c>
      <c r="R100" s="39">
        <f t="shared" si="120"/>
        <v>181</v>
      </c>
      <c r="S100" s="41">
        <f t="shared" si="85"/>
        <v>1.1928204235884547</v>
      </c>
      <c r="T100" s="183">
        <v>129</v>
      </c>
      <c r="U100" s="42">
        <f t="shared" si="86"/>
        <v>1.0987981363020758E-3</v>
      </c>
      <c r="V100" s="43">
        <f t="shared" si="87"/>
        <v>206</v>
      </c>
      <c r="W100" s="44">
        <f t="shared" si="88"/>
        <v>0.40904681401971832</v>
      </c>
      <c r="X100" s="178">
        <v>27</v>
      </c>
      <c r="Y100" s="42">
        <f t="shared" si="89"/>
        <v>2.8420356906807668E-2</v>
      </c>
      <c r="Z100" s="43">
        <f t="shared" si="121"/>
        <v>225</v>
      </c>
      <c r="AA100" s="45">
        <f t="shared" si="90"/>
        <v>0.59791341941978182</v>
      </c>
      <c r="AB100" s="65">
        <v>1329</v>
      </c>
      <c r="AC100" s="38">
        <f t="shared" si="91"/>
        <v>1.1320176148414409E-2</v>
      </c>
      <c r="AD100" s="39">
        <f t="shared" si="92"/>
        <v>186</v>
      </c>
      <c r="AE100" s="40">
        <f t="shared" si="93"/>
        <v>0.87282745153811725</v>
      </c>
      <c r="AF100" s="98">
        <v>107</v>
      </c>
      <c r="AG100" s="38">
        <f t="shared" si="94"/>
        <v>0.29279576999339063</v>
      </c>
      <c r="AH100" s="39">
        <f t="shared" si="122"/>
        <v>222</v>
      </c>
      <c r="AI100" s="41">
        <f t="shared" si="95"/>
        <v>1.275832565432113</v>
      </c>
      <c r="AJ100" s="183">
        <v>72</v>
      </c>
      <c r="AK100" s="42">
        <f t="shared" si="96"/>
        <v>6.1328268072673999E-4</v>
      </c>
      <c r="AL100" s="43">
        <f t="shared" si="97"/>
        <v>215</v>
      </c>
      <c r="AM100" s="44">
        <f t="shared" si="98"/>
        <v>0.32232133736717983</v>
      </c>
      <c r="AN100" s="178">
        <v>19</v>
      </c>
      <c r="AO100" s="42">
        <f t="shared" si="99"/>
        <v>1.5862524785194978E-2</v>
      </c>
      <c r="AP100" s="43">
        <f t="shared" si="123"/>
        <v>225</v>
      </c>
      <c r="AQ100" s="45">
        <f t="shared" si="100"/>
        <v>0.47114473544800028</v>
      </c>
      <c r="AR100" s="65">
        <v>1541</v>
      </c>
      <c r="AS100" s="38">
        <f t="shared" si="101"/>
        <v>1.3125952930554255E-2</v>
      </c>
      <c r="AT100" s="39">
        <f t="shared" si="102"/>
        <v>280</v>
      </c>
      <c r="AU100" s="40">
        <f t="shared" si="103"/>
        <v>0.56667950416905766</v>
      </c>
      <c r="AV100" s="98">
        <v>219</v>
      </c>
      <c r="AW100" s="38">
        <f t="shared" si="104"/>
        <v>0.33950209297202028</v>
      </c>
      <c r="AX100" s="39">
        <f t="shared" si="124"/>
        <v>355</v>
      </c>
      <c r="AY100" s="41">
        <f t="shared" si="105"/>
        <v>0.82832885733341644</v>
      </c>
      <c r="AZ100" s="183">
        <v>347</v>
      </c>
      <c r="BA100" s="42">
        <f t="shared" si="106"/>
        <v>2.9556818085024828E-3</v>
      </c>
      <c r="BB100" s="43">
        <f t="shared" si="107"/>
        <v>86</v>
      </c>
      <c r="BC100" s="44">
        <f t="shared" si="108"/>
        <v>1.1030211643717969</v>
      </c>
      <c r="BD100" s="178">
        <v>56</v>
      </c>
      <c r="BE100" s="42">
        <f t="shared" si="109"/>
        <v>7.6448556950870231E-2</v>
      </c>
      <c r="BF100" s="43">
        <f t="shared" si="125"/>
        <v>63</v>
      </c>
      <c r="BG100" s="45">
        <f t="shared" si="110"/>
        <v>1.6123121693600044</v>
      </c>
      <c r="BH100" s="159">
        <v>398</v>
      </c>
      <c r="BI100" s="83">
        <f t="shared" si="111"/>
        <v>3.390090374017257E-3</v>
      </c>
      <c r="BJ100" s="84">
        <f t="shared" si="112"/>
        <v>192</v>
      </c>
      <c r="BK100" s="85">
        <f t="shared" si="113"/>
        <v>0.60907568282937086</v>
      </c>
      <c r="BL100" s="156">
        <v>59</v>
      </c>
      <c r="BM100" s="83">
        <f t="shared" si="114"/>
        <v>8.7684512007050006E-2</v>
      </c>
      <c r="BN100" s="84">
        <f t="shared" si="126"/>
        <v>215</v>
      </c>
      <c r="BO100" s="86">
        <f t="shared" si="115"/>
        <v>0.89030035615530401</v>
      </c>
      <c r="BP100" s="168">
        <f t="shared" si="116"/>
        <v>4539</v>
      </c>
      <c r="BQ100" s="75">
        <f t="shared" si="117"/>
        <v>3.8662362330814902E-2</v>
      </c>
      <c r="BR100" s="164">
        <f t="shared" si="72"/>
        <v>588</v>
      </c>
      <c r="BS100" s="76">
        <f t="shared" si="118"/>
        <v>276</v>
      </c>
      <c r="BT100" s="117">
        <f t="shared" si="119"/>
        <v>0.68412382250369863</v>
      </c>
      <c r="BU100" s="159">
        <v>117401</v>
      </c>
      <c r="BV100" s="153">
        <v>13085</v>
      </c>
    </row>
    <row r="101" spans="1:74">
      <c r="A101" s="34">
        <f t="shared" si="73"/>
        <v>2</v>
      </c>
      <c r="B101" s="35">
        <f t="shared" si="74"/>
        <v>0</v>
      </c>
      <c r="C101" s="35">
        <f t="shared" si="75"/>
        <v>0</v>
      </c>
      <c r="D101" s="35">
        <f t="shared" si="76"/>
        <v>1</v>
      </c>
      <c r="E101" s="35">
        <f t="shared" si="77"/>
        <v>1</v>
      </c>
      <c r="F101" s="35">
        <f t="shared" si="78"/>
        <v>0</v>
      </c>
      <c r="G101" s="35">
        <f t="shared" si="79"/>
        <v>0</v>
      </c>
      <c r="H101" s="35">
        <f t="shared" si="80"/>
        <v>1</v>
      </c>
      <c r="I101" s="35">
        <f t="shared" si="81"/>
        <v>0</v>
      </c>
      <c r="J101" s="48">
        <v>408</v>
      </c>
      <c r="K101" s="49" t="s">
        <v>379</v>
      </c>
      <c r="L101" s="65">
        <v>348</v>
      </c>
      <c r="M101" s="38">
        <f t="shared" si="71"/>
        <v>3.6868312321220466E-3</v>
      </c>
      <c r="N101" s="39">
        <f t="shared" si="82"/>
        <v>248</v>
      </c>
      <c r="O101" s="40">
        <f t="shared" si="83"/>
        <v>0.48853596031940666</v>
      </c>
      <c r="P101" s="98">
        <v>22</v>
      </c>
      <c r="Q101" s="38">
        <f t="shared" si="84"/>
        <v>7.6736493936052919E-2</v>
      </c>
      <c r="R101" s="39">
        <f t="shared" si="120"/>
        <v>355</v>
      </c>
      <c r="S101" s="41">
        <f t="shared" si="85"/>
        <v>0.57464403711976242</v>
      </c>
      <c r="T101" s="183">
        <v>518</v>
      </c>
      <c r="U101" s="42">
        <f t="shared" si="86"/>
        <v>5.4878694776989085E-3</v>
      </c>
      <c r="V101" s="43">
        <f t="shared" si="87"/>
        <v>36</v>
      </c>
      <c r="W101" s="44">
        <f t="shared" si="88"/>
        <v>2.042955344976729</v>
      </c>
      <c r="X101" s="178">
        <v>12</v>
      </c>
      <c r="Y101" s="42">
        <f t="shared" si="89"/>
        <v>0.11422271223814774</v>
      </c>
      <c r="Z101" s="43">
        <f t="shared" si="121"/>
        <v>38</v>
      </c>
      <c r="AA101" s="45">
        <f t="shared" si="90"/>
        <v>2.4030413366608205</v>
      </c>
      <c r="AB101" s="65">
        <v>2209</v>
      </c>
      <c r="AC101" s="38">
        <f t="shared" si="91"/>
        <v>2.3402902849878164E-2</v>
      </c>
      <c r="AD101" s="39">
        <f t="shared" si="92"/>
        <v>90</v>
      </c>
      <c r="AE101" s="40">
        <f t="shared" si="93"/>
        <v>1.8044503711997821</v>
      </c>
      <c r="AF101" s="98">
        <v>41</v>
      </c>
      <c r="AG101" s="38">
        <f t="shared" si="94"/>
        <v>0.48710033076074971</v>
      </c>
      <c r="AH101" s="39">
        <f t="shared" si="122"/>
        <v>123</v>
      </c>
      <c r="AI101" s="41">
        <f t="shared" si="95"/>
        <v>2.1224980969887182</v>
      </c>
      <c r="AJ101" s="183">
        <v>112</v>
      </c>
      <c r="AK101" s="42">
        <f t="shared" si="96"/>
        <v>1.1865663735565208E-3</v>
      </c>
      <c r="AL101" s="43">
        <f t="shared" si="97"/>
        <v>145</v>
      </c>
      <c r="AM101" s="44">
        <f t="shared" si="98"/>
        <v>0.6236205137025107</v>
      </c>
      <c r="AN101" s="178">
        <v>5</v>
      </c>
      <c r="AO101" s="42">
        <f t="shared" si="99"/>
        <v>2.4696802646085998E-2</v>
      </c>
      <c r="AP101" s="43">
        <f t="shared" si="123"/>
        <v>173</v>
      </c>
      <c r="AQ101" s="45">
        <f t="shared" si="100"/>
        <v>0.7335382422829505</v>
      </c>
      <c r="AR101" s="65">
        <v>889</v>
      </c>
      <c r="AS101" s="38">
        <f t="shared" si="101"/>
        <v>9.4183705901048839E-3</v>
      </c>
      <c r="AT101" s="39">
        <f t="shared" si="102"/>
        <v>334</v>
      </c>
      <c r="AU101" s="40">
        <f t="shared" si="103"/>
        <v>0.40661410293932104</v>
      </c>
      <c r="AV101" s="98">
        <v>30</v>
      </c>
      <c r="AW101" s="38">
        <f t="shared" si="104"/>
        <v>0.1960308710033076</v>
      </c>
      <c r="AX101" s="39">
        <f t="shared" si="124"/>
        <v>461</v>
      </c>
      <c r="AY101" s="41">
        <f t="shared" si="105"/>
        <v>0.47828284638476842</v>
      </c>
      <c r="AZ101" s="183">
        <v>351</v>
      </c>
      <c r="BA101" s="42">
        <f t="shared" si="106"/>
        <v>3.7186142599851678E-3</v>
      </c>
      <c r="BB101" s="43">
        <f t="shared" si="107"/>
        <v>66</v>
      </c>
      <c r="BC101" s="44">
        <f t="shared" si="108"/>
        <v>1.3877374144602421</v>
      </c>
      <c r="BD101" s="178">
        <v>7</v>
      </c>
      <c r="BE101" s="42">
        <f t="shared" si="109"/>
        <v>7.7398015435501649E-2</v>
      </c>
      <c r="BF101" s="43">
        <f t="shared" si="125"/>
        <v>62</v>
      </c>
      <c r="BG101" s="45">
        <f t="shared" si="110"/>
        <v>1.6323363991182867</v>
      </c>
      <c r="BH101" s="159">
        <v>108</v>
      </c>
      <c r="BI101" s="83">
        <f t="shared" si="111"/>
        <v>1.1441890030723593E-3</v>
      </c>
      <c r="BJ101" s="84">
        <f t="shared" si="112"/>
        <v>330</v>
      </c>
      <c r="BK101" s="85">
        <f t="shared" si="113"/>
        <v>0.20556906201480718</v>
      </c>
      <c r="BL101" s="156">
        <v>6</v>
      </c>
      <c r="BM101" s="83">
        <f t="shared" si="114"/>
        <v>2.3814773980154354E-2</v>
      </c>
      <c r="BN101" s="84">
        <f t="shared" si="126"/>
        <v>393</v>
      </c>
      <c r="BO101" s="86">
        <f t="shared" si="115"/>
        <v>0.24180212982863816</v>
      </c>
      <c r="BP101" s="168">
        <f t="shared" si="116"/>
        <v>4535</v>
      </c>
      <c r="BQ101" s="75">
        <f t="shared" si="117"/>
        <v>4.8045343786418053E-2</v>
      </c>
      <c r="BR101" s="164">
        <f t="shared" si="72"/>
        <v>123</v>
      </c>
      <c r="BS101" s="76">
        <f t="shared" si="118"/>
        <v>205</v>
      </c>
      <c r="BT101" s="117">
        <f t="shared" si="119"/>
        <v>0.85015405844642944</v>
      </c>
      <c r="BU101" s="159">
        <v>94390</v>
      </c>
      <c r="BV101" s="153">
        <v>3156</v>
      </c>
    </row>
    <row r="102" spans="1:74">
      <c r="A102" s="34">
        <f t="shared" si="73"/>
        <v>2</v>
      </c>
      <c r="B102" s="35">
        <f t="shared" si="74"/>
        <v>0</v>
      </c>
      <c r="C102" s="35">
        <f t="shared" si="75"/>
        <v>1</v>
      </c>
      <c r="D102" s="35">
        <f t="shared" si="76"/>
        <v>0</v>
      </c>
      <c r="E102" s="35">
        <f t="shared" si="77"/>
        <v>0</v>
      </c>
      <c r="F102" s="35">
        <f t="shared" si="78"/>
        <v>1</v>
      </c>
      <c r="G102" s="35">
        <f t="shared" si="79"/>
        <v>0</v>
      </c>
      <c r="H102" s="35">
        <f t="shared" si="80"/>
        <v>1</v>
      </c>
      <c r="I102" s="35">
        <f t="shared" si="81"/>
        <v>0</v>
      </c>
      <c r="J102" s="48">
        <v>424</v>
      </c>
      <c r="K102" s="49" t="s">
        <v>395</v>
      </c>
      <c r="L102" s="65">
        <v>794</v>
      </c>
      <c r="M102" s="38">
        <f t="shared" si="71"/>
        <v>9.5265519641014561E-3</v>
      </c>
      <c r="N102" s="39">
        <f t="shared" si="82"/>
        <v>103</v>
      </c>
      <c r="O102" s="40">
        <f t="shared" si="83"/>
        <v>1.2623477776161383</v>
      </c>
      <c r="P102" s="98">
        <v>186</v>
      </c>
      <c r="Q102" s="38">
        <f t="shared" si="84"/>
        <v>0.18478007912497091</v>
      </c>
      <c r="R102" s="39">
        <f t="shared" si="120"/>
        <v>137</v>
      </c>
      <c r="S102" s="41">
        <f t="shared" si="85"/>
        <v>1.3837323703656315</v>
      </c>
      <c r="T102" s="183">
        <v>139</v>
      </c>
      <c r="U102" s="42">
        <f t="shared" si="86"/>
        <v>1.6677465025316152E-3</v>
      </c>
      <c r="V102" s="43">
        <f t="shared" si="87"/>
        <v>155</v>
      </c>
      <c r="W102" s="44">
        <f t="shared" si="88"/>
        <v>0.62084778897508275</v>
      </c>
      <c r="X102" s="178">
        <v>34</v>
      </c>
      <c r="Y102" s="42">
        <f t="shared" si="89"/>
        <v>3.2348149872003726E-2</v>
      </c>
      <c r="Z102" s="43">
        <f t="shared" si="121"/>
        <v>208</v>
      </c>
      <c r="AA102" s="45">
        <f t="shared" si="90"/>
        <v>0.68054715024498469</v>
      </c>
      <c r="AB102" s="65">
        <v>538</v>
      </c>
      <c r="AC102" s="38">
        <f t="shared" si="91"/>
        <v>6.4550188371367556E-3</v>
      </c>
      <c r="AD102" s="39">
        <f t="shared" si="92"/>
        <v>309</v>
      </c>
      <c r="AE102" s="40">
        <f t="shared" si="93"/>
        <v>0.49770582784065365</v>
      </c>
      <c r="AF102" s="98">
        <v>114</v>
      </c>
      <c r="AG102" s="38">
        <f t="shared" si="94"/>
        <v>0.12520363043984176</v>
      </c>
      <c r="AH102" s="39">
        <f t="shared" si="122"/>
        <v>396</v>
      </c>
      <c r="AI102" s="41">
        <f t="shared" si="95"/>
        <v>0.54556412829694678</v>
      </c>
      <c r="AJ102" s="183">
        <v>219</v>
      </c>
      <c r="AK102" s="42">
        <f t="shared" si="96"/>
        <v>2.6276006047080843E-3</v>
      </c>
      <c r="AL102" s="43">
        <f t="shared" si="97"/>
        <v>66</v>
      </c>
      <c r="AM102" s="44">
        <f t="shared" si="98"/>
        <v>1.3809810183661244</v>
      </c>
      <c r="AN102" s="178">
        <v>44</v>
      </c>
      <c r="AO102" s="42">
        <f t="shared" si="99"/>
        <v>5.0965790086106584E-2</v>
      </c>
      <c r="AP102" s="43">
        <f t="shared" si="123"/>
        <v>69</v>
      </c>
      <c r="AQ102" s="45">
        <f t="shared" si="100"/>
        <v>1.5137731232690301</v>
      </c>
      <c r="AR102" s="65">
        <v>1781</v>
      </c>
      <c r="AS102" s="38">
        <f t="shared" si="101"/>
        <v>2.1368751949703644E-2</v>
      </c>
      <c r="AT102" s="39">
        <f t="shared" si="102"/>
        <v>154</v>
      </c>
      <c r="AU102" s="40">
        <f t="shared" si="103"/>
        <v>0.92254130603973772</v>
      </c>
      <c r="AV102" s="98">
        <v>336</v>
      </c>
      <c r="AW102" s="38">
        <f t="shared" si="104"/>
        <v>0.41447521526646497</v>
      </c>
      <c r="AX102" s="39">
        <f t="shared" si="124"/>
        <v>275</v>
      </c>
      <c r="AY102" s="41">
        <f t="shared" si="105"/>
        <v>1.0112508540057432</v>
      </c>
      <c r="AZ102" s="183">
        <v>475</v>
      </c>
      <c r="BA102" s="42">
        <f t="shared" si="106"/>
        <v>5.6991337316727861E-3</v>
      </c>
      <c r="BB102" s="43">
        <f t="shared" si="107"/>
        <v>37</v>
      </c>
      <c r="BC102" s="44">
        <f t="shared" si="108"/>
        <v>2.12684095647132</v>
      </c>
      <c r="BD102" s="178">
        <v>30</v>
      </c>
      <c r="BE102" s="42">
        <f t="shared" si="109"/>
        <v>0.11054223877123574</v>
      </c>
      <c r="BF102" s="43">
        <f t="shared" si="125"/>
        <v>37</v>
      </c>
      <c r="BG102" s="45">
        <f t="shared" si="110"/>
        <v>2.3313533166322755</v>
      </c>
      <c r="BH102" s="159">
        <v>351</v>
      </c>
      <c r="BI102" s="83">
        <f t="shared" si="111"/>
        <v>4.2113598732992589E-3</v>
      </c>
      <c r="BJ102" s="84">
        <f t="shared" si="112"/>
        <v>147</v>
      </c>
      <c r="BK102" s="85">
        <f t="shared" si="113"/>
        <v>0.75662787934186848</v>
      </c>
      <c r="BL102" s="156">
        <v>127</v>
      </c>
      <c r="BM102" s="83">
        <f t="shared" si="114"/>
        <v>8.1684896439376306E-2</v>
      </c>
      <c r="BN102" s="84">
        <f t="shared" si="126"/>
        <v>237</v>
      </c>
      <c r="BO102" s="86">
        <f t="shared" si="115"/>
        <v>0.82938355620475701</v>
      </c>
      <c r="BP102" s="168">
        <f t="shared" si="116"/>
        <v>4297</v>
      </c>
      <c r="BQ102" s="75">
        <f t="shared" si="117"/>
        <v>5.1556163463153601E-2</v>
      </c>
      <c r="BR102" s="164">
        <f t="shared" si="72"/>
        <v>871</v>
      </c>
      <c r="BS102" s="76">
        <f t="shared" si="118"/>
        <v>179</v>
      </c>
      <c r="BT102" s="117">
        <f t="shared" si="119"/>
        <v>0.91227740613062414</v>
      </c>
      <c r="BU102" s="159">
        <v>83346</v>
      </c>
      <c r="BV102" s="153">
        <v>17806</v>
      </c>
    </row>
    <row r="103" spans="1:74">
      <c r="A103" s="34">
        <f t="shared" si="73"/>
        <v>1</v>
      </c>
      <c r="B103" s="35">
        <f t="shared" si="74"/>
        <v>0</v>
      </c>
      <c r="C103" s="35">
        <f t="shared" si="75"/>
        <v>1</v>
      </c>
      <c r="D103" s="35">
        <f t="shared" si="76"/>
        <v>0</v>
      </c>
      <c r="E103" s="35">
        <f t="shared" si="77"/>
        <v>0</v>
      </c>
      <c r="F103" s="35">
        <f t="shared" si="78"/>
        <v>0</v>
      </c>
      <c r="G103" s="35">
        <f t="shared" si="79"/>
        <v>0</v>
      </c>
      <c r="H103" s="35">
        <f t="shared" si="80"/>
        <v>0</v>
      </c>
      <c r="I103" s="35">
        <f t="shared" si="81"/>
        <v>0</v>
      </c>
      <c r="J103" s="48">
        <v>384</v>
      </c>
      <c r="K103" s="49" t="s">
        <v>355</v>
      </c>
      <c r="L103" s="65">
        <v>1249</v>
      </c>
      <c r="M103" s="38">
        <f t="shared" si="71"/>
        <v>1.4154418014301742E-2</v>
      </c>
      <c r="N103" s="39">
        <f t="shared" si="82"/>
        <v>55</v>
      </c>
      <c r="O103" s="40">
        <f t="shared" si="83"/>
        <v>1.8755787184213326</v>
      </c>
      <c r="P103" s="98">
        <v>75</v>
      </c>
      <c r="Q103" s="38">
        <f t="shared" si="84"/>
        <v>0.29257437338955261</v>
      </c>
      <c r="R103" s="39">
        <f t="shared" si="120"/>
        <v>72</v>
      </c>
      <c r="S103" s="41">
        <f t="shared" si="85"/>
        <v>2.1909538794209493</v>
      </c>
      <c r="T103" s="183">
        <v>51</v>
      </c>
      <c r="U103" s="42">
        <f t="shared" si="86"/>
        <v>5.779626250835779E-4</v>
      </c>
      <c r="V103" s="43">
        <f t="shared" si="87"/>
        <v>268</v>
      </c>
      <c r="W103" s="44">
        <f t="shared" si="88"/>
        <v>0.21515669038950469</v>
      </c>
      <c r="X103" s="178">
        <v>15</v>
      </c>
      <c r="Y103" s="42">
        <f t="shared" si="89"/>
        <v>1.1946591707659873E-2</v>
      </c>
      <c r="Z103" s="43">
        <f t="shared" si="121"/>
        <v>325</v>
      </c>
      <c r="AA103" s="45">
        <f t="shared" si="90"/>
        <v>0.25133489779039059</v>
      </c>
      <c r="AB103" s="65">
        <v>888</v>
      </c>
      <c r="AC103" s="38">
        <f t="shared" si="91"/>
        <v>1.0063349236749357E-2</v>
      </c>
      <c r="AD103" s="39">
        <f t="shared" si="92"/>
        <v>212</v>
      </c>
      <c r="AE103" s="40">
        <f t="shared" si="93"/>
        <v>0.77592144796088647</v>
      </c>
      <c r="AF103" s="98">
        <v>65</v>
      </c>
      <c r="AG103" s="38">
        <f t="shared" si="94"/>
        <v>0.20801124385101896</v>
      </c>
      <c r="AH103" s="39">
        <f t="shared" si="122"/>
        <v>307</v>
      </c>
      <c r="AI103" s="41">
        <f t="shared" si="95"/>
        <v>0.90639123265736055</v>
      </c>
      <c r="AJ103" s="183">
        <v>131</v>
      </c>
      <c r="AK103" s="42">
        <f t="shared" si="96"/>
        <v>1.4845706644303668E-3</v>
      </c>
      <c r="AL103" s="43">
        <f t="shared" si="97"/>
        <v>121</v>
      </c>
      <c r="AM103" s="44">
        <f t="shared" si="98"/>
        <v>0.78024183139860659</v>
      </c>
      <c r="AN103" s="178">
        <v>13</v>
      </c>
      <c r="AO103" s="42">
        <f t="shared" si="99"/>
        <v>3.0686343405949872E-2</v>
      </c>
      <c r="AP103" s="43">
        <f t="shared" si="123"/>
        <v>138</v>
      </c>
      <c r="AQ103" s="45">
        <f t="shared" si="100"/>
        <v>0.91143808073709687</v>
      </c>
      <c r="AR103" s="65">
        <v>1424</v>
      </c>
      <c r="AS103" s="38">
        <f t="shared" si="101"/>
        <v>1.6137623100372842E-2</v>
      </c>
      <c r="AT103" s="39">
        <f t="shared" si="102"/>
        <v>221</v>
      </c>
      <c r="AU103" s="40">
        <f t="shared" si="103"/>
        <v>0.69670067425727567</v>
      </c>
      <c r="AV103" s="98">
        <v>127</v>
      </c>
      <c r="AW103" s="38">
        <f t="shared" si="104"/>
        <v>0.33356758022956196</v>
      </c>
      <c r="AX103" s="39">
        <f t="shared" si="124"/>
        <v>361</v>
      </c>
      <c r="AY103" s="41">
        <f t="shared" si="105"/>
        <v>0.8138496294860752</v>
      </c>
      <c r="AZ103" s="183">
        <v>145</v>
      </c>
      <c r="BA103" s="42">
        <f t="shared" si="106"/>
        <v>1.643227071316055E-3</v>
      </c>
      <c r="BB103" s="43">
        <f t="shared" si="107"/>
        <v>156</v>
      </c>
      <c r="BC103" s="44">
        <f t="shared" si="108"/>
        <v>0.61323050144176916</v>
      </c>
      <c r="BD103" s="178">
        <v>17</v>
      </c>
      <c r="BE103" s="42">
        <f t="shared" si="109"/>
        <v>3.3965799953150619E-2</v>
      </c>
      <c r="BF103" s="43">
        <f t="shared" si="125"/>
        <v>178</v>
      </c>
      <c r="BG103" s="45">
        <f t="shared" si="110"/>
        <v>0.71634409844656766</v>
      </c>
      <c r="BH103" s="159">
        <v>381</v>
      </c>
      <c r="BI103" s="83">
        <f t="shared" si="111"/>
        <v>4.3177207873890825E-3</v>
      </c>
      <c r="BJ103" s="84">
        <f t="shared" si="112"/>
        <v>140</v>
      </c>
      <c r="BK103" s="85">
        <f t="shared" si="113"/>
        <v>0.77573705910655089</v>
      </c>
      <c r="BL103" s="156">
        <v>69</v>
      </c>
      <c r="BM103" s="83">
        <f t="shared" si="114"/>
        <v>8.9248067463106109E-2</v>
      </c>
      <c r="BN103" s="84">
        <f t="shared" si="126"/>
        <v>211</v>
      </c>
      <c r="BO103" s="86">
        <f t="shared" si="115"/>
        <v>0.90617583915147315</v>
      </c>
      <c r="BP103" s="168">
        <f t="shared" si="116"/>
        <v>4269</v>
      </c>
      <c r="BQ103" s="75">
        <f t="shared" si="117"/>
        <v>4.8378871499643025E-2</v>
      </c>
      <c r="BR103" s="164">
        <f t="shared" si="72"/>
        <v>381</v>
      </c>
      <c r="BS103" s="76">
        <f t="shared" si="118"/>
        <v>201</v>
      </c>
      <c r="BT103" s="117">
        <f t="shared" si="119"/>
        <v>0.8560557737148865</v>
      </c>
      <c r="BU103" s="159">
        <v>88241</v>
      </c>
      <c r="BV103" s="153">
        <v>9687</v>
      </c>
    </row>
    <row r="104" spans="1:74">
      <c r="A104" s="34">
        <f t="shared" si="73"/>
        <v>9</v>
      </c>
      <c r="B104" s="35">
        <f t="shared" si="74"/>
        <v>7</v>
      </c>
      <c r="C104" s="35">
        <f t="shared" si="75"/>
        <v>1</v>
      </c>
      <c r="D104" s="35">
        <f t="shared" si="76"/>
        <v>0</v>
      </c>
      <c r="E104" s="35">
        <f t="shared" si="77"/>
        <v>1</v>
      </c>
      <c r="F104" s="35">
        <f t="shared" si="78"/>
        <v>0</v>
      </c>
      <c r="G104" s="35">
        <f t="shared" si="79"/>
        <v>0</v>
      </c>
      <c r="H104" s="35">
        <f t="shared" si="80"/>
        <v>0</v>
      </c>
      <c r="I104" s="35">
        <f t="shared" si="81"/>
        <v>0</v>
      </c>
      <c r="J104" s="48">
        <v>636</v>
      </c>
      <c r="K104" s="49" t="s">
        <v>610</v>
      </c>
      <c r="L104" s="65">
        <v>578</v>
      </c>
      <c r="M104" s="38">
        <f t="shared" si="71"/>
        <v>8.6409232931186561E-3</v>
      </c>
      <c r="N104" s="39">
        <f t="shared" si="82"/>
        <v>113</v>
      </c>
      <c r="O104" s="40">
        <f t="shared" si="83"/>
        <v>1.1449945748182027</v>
      </c>
      <c r="P104" s="98">
        <v>139</v>
      </c>
      <c r="Q104" s="38">
        <f t="shared" si="84"/>
        <v>0.13593603010348071</v>
      </c>
      <c r="R104" s="39">
        <f t="shared" si="120"/>
        <v>224</v>
      </c>
      <c r="S104" s="41">
        <f t="shared" si="85"/>
        <v>1.0179619255708163</v>
      </c>
      <c r="T104" s="183">
        <v>61</v>
      </c>
      <c r="U104" s="42">
        <f t="shared" si="86"/>
        <v>9.1193135100387196E-4</v>
      </c>
      <c r="V104" s="43">
        <f t="shared" si="87"/>
        <v>229</v>
      </c>
      <c r="W104" s="44">
        <f t="shared" si="88"/>
        <v>0.33948238662672964</v>
      </c>
      <c r="X104" s="178">
        <v>29</v>
      </c>
      <c r="Y104" s="42">
        <f t="shared" si="89"/>
        <v>1.4346190028222013E-2</v>
      </c>
      <c r="Z104" s="43">
        <f t="shared" si="121"/>
        <v>303</v>
      </c>
      <c r="AA104" s="45">
        <f t="shared" si="90"/>
        <v>0.30181814969978521</v>
      </c>
      <c r="AB104" s="65">
        <v>1766</v>
      </c>
      <c r="AC104" s="38">
        <f t="shared" si="91"/>
        <v>2.6401160096276032E-2</v>
      </c>
      <c r="AD104" s="39">
        <f t="shared" si="92"/>
        <v>74</v>
      </c>
      <c r="AE104" s="40">
        <f t="shared" si="93"/>
        <v>2.0356270946994157</v>
      </c>
      <c r="AF104" s="98">
        <v>117</v>
      </c>
      <c r="AG104" s="38">
        <f t="shared" si="94"/>
        <v>0.41533396048918159</v>
      </c>
      <c r="AH104" s="39">
        <f t="shared" si="122"/>
        <v>145</v>
      </c>
      <c r="AI104" s="41">
        <f t="shared" si="95"/>
        <v>1.8097822667791748</v>
      </c>
      <c r="AJ104" s="183">
        <v>85</v>
      </c>
      <c r="AK104" s="42">
        <f t="shared" si="96"/>
        <v>1.2707240136939199E-3</v>
      </c>
      <c r="AL104" s="43">
        <f t="shared" si="97"/>
        <v>136</v>
      </c>
      <c r="AM104" s="44">
        <f t="shared" si="98"/>
        <v>0.66785101942396408</v>
      </c>
      <c r="AN104" s="178">
        <v>23</v>
      </c>
      <c r="AO104" s="42">
        <f t="shared" si="99"/>
        <v>1.9990592662276575E-2</v>
      </c>
      <c r="AP104" s="43">
        <f t="shared" si="123"/>
        <v>192</v>
      </c>
      <c r="AQ104" s="45">
        <f t="shared" si="100"/>
        <v>0.59375557289011127</v>
      </c>
      <c r="AR104" s="65">
        <v>1492</v>
      </c>
      <c r="AS104" s="38">
        <f t="shared" si="101"/>
        <v>2.2304943863897982E-2</v>
      </c>
      <c r="AT104" s="39">
        <f t="shared" si="102"/>
        <v>140</v>
      </c>
      <c r="AU104" s="40">
        <f t="shared" si="103"/>
        <v>0.96295900161959891</v>
      </c>
      <c r="AV104" s="98">
        <v>301</v>
      </c>
      <c r="AW104" s="38">
        <f t="shared" si="104"/>
        <v>0.35089369708372531</v>
      </c>
      <c r="AX104" s="39">
        <f t="shared" si="124"/>
        <v>339</v>
      </c>
      <c r="AY104" s="41">
        <f t="shared" si="105"/>
        <v>0.85612248397777679</v>
      </c>
      <c r="AZ104" s="183">
        <v>104</v>
      </c>
      <c r="BA104" s="42">
        <f t="shared" si="106"/>
        <v>1.554768204990208E-3</v>
      </c>
      <c r="BB104" s="43">
        <f t="shared" si="107"/>
        <v>167</v>
      </c>
      <c r="BC104" s="44">
        <f t="shared" si="108"/>
        <v>0.5802188283134021</v>
      </c>
      <c r="BD104" s="178">
        <v>26</v>
      </c>
      <c r="BE104" s="42">
        <f t="shared" si="109"/>
        <v>2.4459078080903106E-2</v>
      </c>
      <c r="BF104" s="43">
        <f t="shared" si="125"/>
        <v>227</v>
      </c>
      <c r="BG104" s="45">
        <f t="shared" si="110"/>
        <v>0.51584582906528909</v>
      </c>
      <c r="BH104" s="159">
        <v>166</v>
      </c>
      <c r="BI104" s="83">
        <f t="shared" si="111"/>
        <v>2.4816492502728318E-3</v>
      </c>
      <c r="BJ104" s="84">
        <f t="shared" si="112"/>
        <v>240</v>
      </c>
      <c r="BK104" s="85">
        <f t="shared" si="113"/>
        <v>0.44586192251322765</v>
      </c>
      <c r="BL104" s="156">
        <v>96</v>
      </c>
      <c r="BM104" s="83">
        <f t="shared" si="114"/>
        <v>3.9040451552210725E-2</v>
      </c>
      <c r="BN104" s="84">
        <f t="shared" si="126"/>
        <v>343</v>
      </c>
      <c r="BO104" s="86">
        <f t="shared" si="115"/>
        <v>0.39639529405834534</v>
      </c>
      <c r="BP104" s="168">
        <f t="shared" si="116"/>
        <v>4252</v>
      </c>
      <c r="BQ104" s="75">
        <f t="shared" si="117"/>
        <v>6.3566100073253501E-2</v>
      </c>
      <c r="BR104" s="164">
        <f t="shared" si="72"/>
        <v>731</v>
      </c>
      <c r="BS104" s="76">
        <f t="shared" si="118"/>
        <v>130</v>
      </c>
      <c r="BT104" s="117">
        <f t="shared" si="119"/>
        <v>1.1247911597245184</v>
      </c>
      <c r="BU104" s="159">
        <v>66891</v>
      </c>
      <c r="BV104" s="153">
        <v>20498</v>
      </c>
    </row>
    <row r="105" spans="1:74">
      <c r="A105" s="34">
        <f t="shared" si="73"/>
        <v>8</v>
      </c>
      <c r="B105" s="35">
        <f t="shared" si="74"/>
        <v>7</v>
      </c>
      <c r="C105" s="35">
        <f t="shared" si="75"/>
        <v>0</v>
      </c>
      <c r="D105" s="35">
        <f t="shared" si="76"/>
        <v>0</v>
      </c>
      <c r="E105" s="35">
        <f t="shared" si="77"/>
        <v>1</v>
      </c>
      <c r="F105" s="35">
        <f t="shared" si="78"/>
        <v>0</v>
      </c>
      <c r="G105" s="35">
        <f t="shared" si="79"/>
        <v>0</v>
      </c>
      <c r="H105" s="35">
        <f t="shared" si="80"/>
        <v>0</v>
      </c>
      <c r="I105" s="35">
        <f t="shared" si="81"/>
        <v>0</v>
      </c>
      <c r="J105" s="48">
        <v>225</v>
      </c>
      <c r="K105" s="49" t="s">
        <v>195</v>
      </c>
      <c r="L105" s="65">
        <v>0</v>
      </c>
      <c r="M105" s="38">
        <f t="shared" si="71"/>
        <v>0</v>
      </c>
      <c r="N105" s="39">
        <f t="shared" si="82"/>
        <v>517</v>
      </c>
      <c r="O105" s="40">
        <f t="shared" si="83"/>
        <v>0</v>
      </c>
      <c r="P105" s="98">
        <v>1</v>
      </c>
      <c r="Q105" s="38">
        <f t="shared" si="84"/>
        <v>0</v>
      </c>
      <c r="R105" s="39">
        <f t="shared" si="120"/>
        <v>517</v>
      </c>
      <c r="S105" s="41">
        <f t="shared" si="85"/>
        <v>0</v>
      </c>
      <c r="T105" s="183">
        <v>0</v>
      </c>
      <c r="U105" s="42">
        <f t="shared" si="86"/>
        <v>0</v>
      </c>
      <c r="V105" s="43">
        <f t="shared" si="87"/>
        <v>396</v>
      </c>
      <c r="W105" s="44">
        <f t="shared" si="88"/>
        <v>0</v>
      </c>
      <c r="X105" s="178">
        <v>0</v>
      </c>
      <c r="Y105" s="42">
        <f t="shared" si="89"/>
        <v>0</v>
      </c>
      <c r="Z105" s="43">
        <f t="shared" si="121"/>
        <v>396</v>
      </c>
      <c r="AA105" s="45">
        <f t="shared" si="90"/>
        <v>0</v>
      </c>
      <c r="AB105" s="65">
        <v>4206</v>
      </c>
      <c r="AC105" s="38">
        <f t="shared" si="91"/>
        <v>0.14759448362985578</v>
      </c>
      <c r="AD105" s="39">
        <f t="shared" si="92"/>
        <v>15</v>
      </c>
      <c r="AE105" s="40">
        <f t="shared" si="93"/>
        <v>11.380080602877857</v>
      </c>
      <c r="AF105" s="98">
        <v>13</v>
      </c>
      <c r="AG105" s="38">
        <f t="shared" si="94"/>
        <v>0.99904988123515437</v>
      </c>
      <c r="AH105" s="39">
        <f t="shared" si="122"/>
        <v>28</v>
      </c>
      <c r="AI105" s="41">
        <f t="shared" si="95"/>
        <v>4.3532745469638003</v>
      </c>
      <c r="AJ105" s="183">
        <v>0</v>
      </c>
      <c r="AK105" s="42">
        <f t="shared" si="96"/>
        <v>0</v>
      </c>
      <c r="AL105" s="43">
        <f t="shared" si="97"/>
        <v>337</v>
      </c>
      <c r="AM105" s="44">
        <f t="shared" si="98"/>
        <v>0</v>
      </c>
      <c r="AN105" s="178">
        <v>0</v>
      </c>
      <c r="AO105" s="42">
        <f t="shared" si="99"/>
        <v>0</v>
      </c>
      <c r="AP105" s="43">
        <f t="shared" si="123"/>
        <v>337</v>
      </c>
      <c r="AQ105" s="45">
        <f t="shared" si="100"/>
        <v>0</v>
      </c>
      <c r="AR105" s="65">
        <v>0</v>
      </c>
      <c r="AS105" s="38">
        <f t="shared" si="101"/>
        <v>0</v>
      </c>
      <c r="AT105" s="39">
        <f t="shared" si="102"/>
        <v>565</v>
      </c>
      <c r="AU105" s="40">
        <f t="shared" si="103"/>
        <v>0</v>
      </c>
      <c r="AV105" s="98">
        <v>0</v>
      </c>
      <c r="AW105" s="38">
        <f t="shared" si="104"/>
        <v>0</v>
      </c>
      <c r="AX105" s="39">
        <f t="shared" si="124"/>
        <v>565</v>
      </c>
      <c r="AY105" s="41">
        <f t="shared" si="105"/>
        <v>0</v>
      </c>
      <c r="AZ105" s="183">
        <v>0</v>
      </c>
      <c r="BA105" s="42">
        <f t="shared" si="106"/>
        <v>0</v>
      </c>
      <c r="BB105" s="43">
        <f t="shared" si="107"/>
        <v>356</v>
      </c>
      <c r="BC105" s="44">
        <f t="shared" si="108"/>
        <v>0</v>
      </c>
      <c r="BD105" s="178">
        <v>0</v>
      </c>
      <c r="BE105" s="42">
        <f t="shared" si="109"/>
        <v>0</v>
      </c>
      <c r="BF105" s="43">
        <f t="shared" si="125"/>
        <v>356</v>
      </c>
      <c r="BG105" s="45">
        <f t="shared" si="110"/>
        <v>0</v>
      </c>
      <c r="BH105" s="159">
        <v>4</v>
      </c>
      <c r="BI105" s="83">
        <f t="shared" si="111"/>
        <v>1.4036565252482718E-4</v>
      </c>
      <c r="BJ105" s="84">
        <f t="shared" si="112"/>
        <v>437</v>
      </c>
      <c r="BK105" s="85">
        <f t="shared" si="113"/>
        <v>2.5218591903212229E-2</v>
      </c>
      <c r="BL105" s="156">
        <v>1</v>
      </c>
      <c r="BM105" s="83">
        <f t="shared" si="114"/>
        <v>9.501187648456057E-4</v>
      </c>
      <c r="BN105" s="84">
        <f t="shared" si="126"/>
        <v>462</v>
      </c>
      <c r="BO105" s="86">
        <f t="shared" si="115"/>
        <v>9.6469838899698613E-3</v>
      </c>
      <c r="BP105" s="168">
        <f t="shared" si="116"/>
        <v>4210</v>
      </c>
      <c r="BQ105" s="75">
        <f t="shared" si="117"/>
        <v>0.14773484928238059</v>
      </c>
      <c r="BR105" s="164">
        <f t="shared" si="72"/>
        <v>15</v>
      </c>
      <c r="BS105" s="76">
        <f t="shared" si="118"/>
        <v>31</v>
      </c>
      <c r="BT105" s="117">
        <f t="shared" si="119"/>
        <v>2.6141426367916343</v>
      </c>
      <c r="BU105" s="159">
        <v>28497</v>
      </c>
      <c r="BV105" s="153">
        <v>360</v>
      </c>
    </row>
    <row r="106" spans="1:74">
      <c r="A106" s="34">
        <f t="shared" si="73"/>
        <v>1</v>
      </c>
      <c r="B106" s="35">
        <f t="shared" si="74"/>
        <v>0</v>
      </c>
      <c r="C106" s="35">
        <f t="shared" si="75"/>
        <v>0</v>
      </c>
      <c r="D106" s="35">
        <f t="shared" si="76"/>
        <v>1</v>
      </c>
      <c r="E106" s="35">
        <f t="shared" si="77"/>
        <v>0</v>
      </c>
      <c r="F106" s="35">
        <f t="shared" si="78"/>
        <v>0</v>
      </c>
      <c r="G106" s="35">
        <f t="shared" si="79"/>
        <v>0</v>
      </c>
      <c r="H106" s="35">
        <f t="shared" si="80"/>
        <v>0</v>
      </c>
      <c r="I106" s="35">
        <f t="shared" si="81"/>
        <v>0</v>
      </c>
      <c r="J106" s="48">
        <v>518</v>
      </c>
      <c r="K106" s="49" t="s">
        <v>490</v>
      </c>
      <c r="L106" s="65">
        <v>554</v>
      </c>
      <c r="M106" s="38">
        <f t="shared" si="71"/>
        <v>5.5397784088636456E-3</v>
      </c>
      <c r="N106" s="39">
        <f t="shared" si="82"/>
        <v>183</v>
      </c>
      <c r="O106" s="40">
        <f t="shared" si="83"/>
        <v>0.73406695195353211</v>
      </c>
      <c r="P106" s="98">
        <v>35</v>
      </c>
      <c r="Q106" s="38">
        <f t="shared" si="84"/>
        <v>0.1336550060313631</v>
      </c>
      <c r="R106" s="39">
        <f t="shared" si="120"/>
        <v>231</v>
      </c>
      <c r="S106" s="41">
        <f t="shared" si="85"/>
        <v>1.0008803935078407</v>
      </c>
      <c r="T106" s="183">
        <v>301</v>
      </c>
      <c r="U106" s="42">
        <f t="shared" si="86"/>
        <v>3.0098796048158073E-3</v>
      </c>
      <c r="V106" s="43">
        <f t="shared" si="87"/>
        <v>88</v>
      </c>
      <c r="W106" s="44">
        <f t="shared" si="88"/>
        <v>1.1204802977517654</v>
      </c>
      <c r="X106" s="178">
        <v>18</v>
      </c>
      <c r="Y106" s="42">
        <f t="shared" si="89"/>
        <v>7.2617611580217123E-2</v>
      </c>
      <c r="Z106" s="43">
        <f t="shared" si="121"/>
        <v>80</v>
      </c>
      <c r="AA106" s="45">
        <f t="shared" si="90"/>
        <v>1.5277445175090252</v>
      </c>
      <c r="AB106" s="65">
        <v>891</v>
      </c>
      <c r="AC106" s="38">
        <f t="shared" si="91"/>
        <v>8.9096436142554296E-3</v>
      </c>
      <c r="AD106" s="39">
        <f t="shared" si="92"/>
        <v>247</v>
      </c>
      <c r="AE106" s="40">
        <f t="shared" si="93"/>
        <v>0.68696647719856152</v>
      </c>
      <c r="AF106" s="98">
        <v>49</v>
      </c>
      <c r="AG106" s="38">
        <f t="shared" si="94"/>
        <v>0.2149577804583836</v>
      </c>
      <c r="AH106" s="39">
        <f t="shared" si="122"/>
        <v>302</v>
      </c>
      <c r="AI106" s="41">
        <f t="shared" si="95"/>
        <v>0.93666017274772517</v>
      </c>
      <c r="AJ106" s="183">
        <v>164</v>
      </c>
      <c r="AK106" s="42">
        <f t="shared" si="96"/>
        <v>1.639934402623895E-3</v>
      </c>
      <c r="AL106" s="43">
        <f t="shared" si="97"/>
        <v>111</v>
      </c>
      <c r="AM106" s="44">
        <f t="shared" si="98"/>
        <v>0.86189593552814292</v>
      </c>
      <c r="AN106" s="178">
        <v>14</v>
      </c>
      <c r="AO106" s="42">
        <f t="shared" si="99"/>
        <v>3.9565741857659834E-2</v>
      </c>
      <c r="AP106" s="43">
        <f t="shared" si="123"/>
        <v>102</v>
      </c>
      <c r="AQ106" s="45">
        <f t="shared" si="100"/>
        <v>1.175171748051701</v>
      </c>
      <c r="AR106" s="65">
        <v>1628</v>
      </c>
      <c r="AS106" s="38">
        <f t="shared" si="101"/>
        <v>1.6279348826046959E-2</v>
      </c>
      <c r="AT106" s="39">
        <f t="shared" si="102"/>
        <v>219</v>
      </c>
      <c r="AU106" s="40">
        <f t="shared" si="103"/>
        <v>0.70281932060454833</v>
      </c>
      <c r="AV106" s="98">
        <v>86</v>
      </c>
      <c r="AW106" s="38">
        <f t="shared" si="104"/>
        <v>0.39276236429433053</v>
      </c>
      <c r="AX106" s="39">
        <f t="shared" si="124"/>
        <v>295</v>
      </c>
      <c r="AY106" s="41">
        <f t="shared" si="105"/>
        <v>0.95827509507078679</v>
      </c>
      <c r="AZ106" s="183">
        <v>182</v>
      </c>
      <c r="BA106" s="42">
        <f t="shared" si="106"/>
        <v>1.8199272029118835E-3</v>
      </c>
      <c r="BB106" s="43">
        <f t="shared" si="107"/>
        <v>147</v>
      </c>
      <c r="BC106" s="44">
        <f t="shared" si="108"/>
        <v>0.67917264187678106</v>
      </c>
      <c r="BD106" s="178">
        <v>14</v>
      </c>
      <c r="BE106" s="42">
        <f t="shared" si="109"/>
        <v>4.390832328106152E-2</v>
      </c>
      <c r="BF106" s="43">
        <f t="shared" si="125"/>
        <v>130</v>
      </c>
      <c r="BG106" s="45">
        <f t="shared" si="110"/>
        <v>0.92603348952347786</v>
      </c>
      <c r="BH106" s="159">
        <v>425</v>
      </c>
      <c r="BI106" s="83">
        <f t="shared" si="111"/>
        <v>4.2498300067997279E-3</v>
      </c>
      <c r="BJ106" s="84">
        <f t="shared" si="112"/>
        <v>144</v>
      </c>
      <c r="BK106" s="85">
        <f t="shared" si="113"/>
        <v>0.76353956022504477</v>
      </c>
      <c r="BL106" s="156">
        <v>27</v>
      </c>
      <c r="BM106" s="83">
        <f t="shared" si="114"/>
        <v>0.10253317249698432</v>
      </c>
      <c r="BN106" s="84">
        <f t="shared" si="126"/>
        <v>183</v>
      </c>
      <c r="BO106" s="86">
        <f t="shared" si="115"/>
        <v>1.0410654960873689</v>
      </c>
      <c r="BP106" s="168">
        <f t="shared" si="116"/>
        <v>4145</v>
      </c>
      <c r="BQ106" s="75">
        <f t="shared" si="117"/>
        <v>4.1448342066317347E-2</v>
      </c>
      <c r="BR106" s="164">
        <f t="shared" si="72"/>
        <v>243</v>
      </c>
      <c r="BS106" s="76">
        <f t="shared" si="118"/>
        <v>247</v>
      </c>
      <c r="BT106" s="117">
        <f t="shared" si="119"/>
        <v>0.73342125264419167</v>
      </c>
      <c r="BU106" s="159">
        <v>100004</v>
      </c>
      <c r="BV106" s="153">
        <v>4243</v>
      </c>
    </row>
    <row r="107" spans="1:74">
      <c r="A107" s="34">
        <f t="shared" si="73"/>
        <v>7</v>
      </c>
      <c r="B107" s="35">
        <f t="shared" si="74"/>
        <v>7</v>
      </c>
      <c r="C107" s="35">
        <f t="shared" si="75"/>
        <v>0</v>
      </c>
      <c r="D107" s="35">
        <f t="shared" si="76"/>
        <v>0</v>
      </c>
      <c r="E107" s="35">
        <f t="shared" si="77"/>
        <v>0</v>
      </c>
      <c r="F107" s="35">
        <f t="shared" si="78"/>
        <v>0</v>
      </c>
      <c r="G107" s="35">
        <f t="shared" si="79"/>
        <v>1</v>
      </c>
      <c r="H107" s="35">
        <f t="shared" si="80"/>
        <v>1</v>
      </c>
      <c r="I107" s="35">
        <f t="shared" si="81"/>
        <v>1</v>
      </c>
      <c r="J107" s="51">
        <v>32</v>
      </c>
      <c r="K107" s="49" t="s">
        <v>680</v>
      </c>
      <c r="L107" s="65">
        <v>135</v>
      </c>
      <c r="M107" s="38">
        <f t="shared" si="71"/>
        <v>2.1593435595578946E-3</v>
      </c>
      <c r="N107" s="39">
        <f t="shared" si="82"/>
        <v>347</v>
      </c>
      <c r="O107" s="40">
        <f t="shared" si="83"/>
        <v>0.28613107384385439</v>
      </c>
      <c r="P107" s="98">
        <v>25</v>
      </c>
      <c r="Q107" s="38">
        <f t="shared" si="84"/>
        <v>3.2822757111597371E-2</v>
      </c>
      <c r="R107" s="39">
        <f t="shared" si="120"/>
        <v>443</v>
      </c>
      <c r="S107" s="41">
        <f t="shared" si="85"/>
        <v>0.24579441525863222</v>
      </c>
      <c r="T107" s="183">
        <v>41</v>
      </c>
      <c r="U107" s="42">
        <f t="shared" si="86"/>
        <v>6.5580063660647164E-4</v>
      </c>
      <c r="V107" s="43">
        <f t="shared" si="87"/>
        <v>257</v>
      </c>
      <c r="W107" s="44">
        <f t="shared" si="88"/>
        <v>0.24413325084329551</v>
      </c>
      <c r="X107" s="178">
        <v>8</v>
      </c>
      <c r="Y107" s="42">
        <f t="shared" si="89"/>
        <v>9.9683929005592031E-3</v>
      </c>
      <c r="Z107" s="43">
        <f t="shared" si="121"/>
        <v>333</v>
      </c>
      <c r="AA107" s="45">
        <f t="shared" si="90"/>
        <v>0.20971713708020134</v>
      </c>
      <c r="AB107" s="65">
        <v>181</v>
      </c>
      <c r="AC107" s="38">
        <f t="shared" si="91"/>
        <v>2.8951198835553992E-3</v>
      </c>
      <c r="AD107" s="39">
        <f t="shared" si="92"/>
        <v>392</v>
      </c>
      <c r="AE107" s="40">
        <f t="shared" si="93"/>
        <v>0.22322445134521449</v>
      </c>
      <c r="AF107" s="98">
        <v>11</v>
      </c>
      <c r="AG107" s="38">
        <f t="shared" si="94"/>
        <v>4.4006807682956478E-2</v>
      </c>
      <c r="AH107" s="39">
        <f t="shared" si="122"/>
        <v>473</v>
      </c>
      <c r="AI107" s="41">
        <f t="shared" si="95"/>
        <v>0.19175590666453743</v>
      </c>
      <c r="AJ107" s="183">
        <v>64</v>
      </c>
      <c r="AK107" s="42">
        <f t="shared" si="96"/>
        <v>1.0236887986052241E-3</v>
      </c>
      <c r="AL107" s="43">
        <f t="shared" si="97"/>
        <v>163</v>
      </c>
      <c r="AM107" s="44">
        <f t="shared" si="98"/>
        <v>0.5380173824951956</v>
      </c>
      <c r="AN107" s="178">
        <v>3</v>
      </c>
      <c r="AO107" s="42">
        <f t="shared" si="99"/>
        <v>1.5560418186238755E-2</v>
      </c>
      <c r="AP107" s="43">
        <f t="shared" si="123"/>
        <v>227</v>
      </c>
      <c r="AQ107" s="45">
        <f t="shared" si="100"/>
        <v>0.46217164096463209</v>
      </c>
      <c r="AR107" s="65">
        <v>2334</v>
      </c>
      <c r="AS107" s="38">
        <f t="shared" si="101"/>
        <v>3.733265087413426E-2</v>
      </c>
      <c r="AT107" s="39">
        <f t="shared" si="102"/>
        <v>67</v>
      </c>
      <c r="AU107" s="40">
        <f t="shared" si="103"/>
        <v>1.6117418825588934</v>
      </c>
      <c r="AV107" s="98">
        <v>121</v>
      </c>
      <c r="AW107" s="38">
        <f t="shared" si="104"/>
        <v>0.56746900072939466</v>
      </c>
      <c r="AX107" s="39">
        <f t="shared" si="124"/>
        <v>128</v>
      </c>
      <c r="AY107" s="41">
        <f t="shared" si="105"/>
        <v>1.3845303421591981</v>
      </c>
      <c r="AZ107" s="183">
        <v>406</v>
      </c>
      <c r="BA107" s="42">
        <f t="shared" si="106"/>
        <v>6.4940258161518896E-3</v>
      </c>
      <c r="BB107" s="43">
        <f t="shared" si="107"/>
        <v>29</v>
      </c>
      <c r="BC107" s="44">
        <f t="shared" si="108"/>
        <v>2.423484116790493</v>
      </c>
      <c r="BD107" s="178">
        <v>3</v>
      </c>
      <c r="BE107" s="42">
        <f t="shared" si="109"/>
        <v>9.8711402868952108E-2</v>
      </c>
      <c r="BF107" s="43">
        <f t="shared" si="125"/>
        <v>42</v>
      </c>
      <c r="BG107" s="45">
        <f t="shared" si="110"/>
        <v>2.0818391144059114</v>
      </c>
      <c r="BH107" s="159">
        <v>952</v>
      </c>
      <c r="BI107" s="83">
        <f t="shared" si="111"/>
        <v>1.5227370879252708E-2</v>
      </c>
      <c r="BJ107" s="84">
        <f t="shared" si="112"/>
        <v>30</v>
      </c>
      <c r="BK107" s="85">
        <f t="shared" si="113"/>
        <v>2.7358035605954933</v>
      </c>
      <c r="BL107" s="156">
        <v>59</v>
      </c>
      <c r="BM107" s="83">
        <f t="shared" si="114"/>
        <v>0.23146122052030149</v>
      </c>
      <c r="BN107" s="84">
        <f t="shared" si="126"/>
        <v>63</v>
      </c>
      <c r="BO107" s="86">
        <f t="shared" si="115"/>
        <v>2.3501300554514959</v>
      </c>
      <c r="BP107" s="168">
        <f t="shared" si="116"/>
        <v>4113</v>
      </c>
      <c r="BQ107" s="75">
        <f t="shared" si="117"/>
        <v>6.5788000447863842E-2</v>
      </c>
      <c r="BR107" s="164">
        <f t="shared" si="72"/>
        <v>230</v>
      </c>
      <c r="BS107" s="76">
        <f t="shared" si="118"/>
        <v>116</v>
      </c>
      <c r="BT107" s="117">
        <f t="shared" si="119"/>
        <v>1.1641073030189828</v>
      </c>
      <c r="BU107" s="159">
        <v>62519</v>
      </c>
      <c r="BV107" s="153">
        <v>6451</v>
      </c>
    </row>
    <row r="108" spans="1:74">
      <c r="A108" s="34">
        <f t="shared" si="73"/>
        <v>1</v>
      </c>
      <c r="B108" s="35">
        <f t="shared" si="74"/>
        <v>0</v>
      </c>
      <c r="C108" s="35">
        <f t="shared" si="75"/>
        <v>0</v>
      </c>
      <c r="D108" s="35">
        <f t="shared" si="76"/>
        <v>0</v>
      </c>
      <c r="E108" s="35">
        <f t="shared" si="77"/>
        <v>1</v>
      </c>
      <c r="F108" s="35">
        <f t="shared" si="78"/>
        <v>0</v>
      </c>
      <c r="G108" s="35">
        <f t="shared" si="79"/>
        <v>0</v>
      </c>
      <c r="H108" s="35">
        <f t="shared" si="80"/>
        <v>0</v>
      </c>
      <c r="I108" s="35">
        <f t="shared" si="81"/>
        <v>1</v>
      </c>
      <c r="J108" s="48">
        <v>559</v>
      </c>
      <c r="K108" s="49" t="s">
        <v>532</v>
      </c>
      <c r="L108" s="65">
        <v>151</v>
      </c>
      <c r="M108" s="38">
        <f t="shared" si="71"/>
        <v>1.4373560264245055E-3</v>
      </c>
      <c r="N108" s="39">
        <f t="shared" si="82"/>
        <v>381</v>
      </c>
      <c r="O108" s="40">
        <f t="shared" si="83"/>
        <v>0.19046168985771927</v>
      </c>
      <c r="P108" s="98">
        <v>25</v>
      </c>
      <c r="Q108" s="38">
        <f t="shared" si="84"/>
        <v>3.7082514734774065E-2</v>
      </c>
      <c r="R108" s="39">
        <f t="shared" si="120"/>
        <v>434</v>
      </c>
      <c r="S108" s="41">
        <f t="shared" si="85"/>
        <v>0.27769376577852711</v>
      </c>
      <c r="T108" s="183">
        <v>162</v>
      </c>
      <c r="U108" s="42">
        <f t="shared" si="86"/>
        <v>1.542064081329602E-3</v>
      </c>
      <c r="V108" s="43">
        <f t="shared" si="87"/>
        <v>163</v>
      </c>
      <c r="W108" s="44">
        <f t="shared" si="88"/>
        <v>0.57406031066356655</v>
      </c>
      <c r="X108" s="178">
        <v>10</v>
      </c>
      <c r="Y108" s="42">
        <f t="shared" si="89"/>
        <v>3.9783889980353634E-2</v>
      </c>
      <c r="Z108" s="43">
        <f t="shared" si="121"/>
        <v>183</v>
      </c>
      <c r="AA108" s="45">
        <f t="shared" si="90"/>
        <v>0.83698180758158414</v>
      </c>
      <c r="AB108" s="65">
        <v>1436</v>
      </c>
      <c r="AC108" s="38">
        <f t="shared" si="91"/>
        <v>1.3669160622156224E-2</v>
      </c>
      <c r="AD108" s="39">
        <f t="shared" si="92"/>
        <v>153</v>
      </c>
      <c r="AE108" s="40">
        <f t="shared" si="93"/>
        <v>1.0539428427686546</v>
      </c>
      <c r="AF108" s="98">
        <v>77</v>
      </c>
      <c r="AG108" s="38">
        <f t="shared" si="94"/>
        <v>0.3526522593320236</v>
      </c>
      <c r="AH108" s="39">
        <f t="shared" si="122"/>
        <v>179</v>
      </c>
      <c r="AI108" s="41">
        <f t="shared" si="95"/>
        <v>1.5366521064807828</v>
      </c>
      <c r="AJ108" s="183">
        <v>126</v>
      </c>
      <c r="AK108" s="42">
        <f t="shared" si="96"/>
        <v>1.1993831743674682E-3</v>
      </c>
      <c r="AL108" s="43">
        <f t="shared" si="97"/>
        <v>143</v>
      </c>
      <c r="AM108" s="44">
        <f t="shared" si="98"/>
        <v>0.63035660540700478</v>
      </c>
      <c r="AN108" s="178">
        <v>7</v>
      </c>
      <c r="AO108" s="42">
        <f t="shared" si="99"/>
        <v>3.0943025540275049E-2</v>
      </c>
      <c r="AP108" s="43">
        <f t="shared" si="123"/>
        <v>135</v>
      </c>
      <c r="AQ108" s="45">
        <f t="shared" si="100"/>
        <v>0.91906198915700599</v>
      </c>
      <c r="AR108" s="65">
        <v>678</v>
      </c>
      <c r="AS108" s="38">
        <f t="shared" si="101"/>
        <v>6.4538237477868524E-3</v>
      </c>
      <c r="AT108" s="39">
        <f t="shared" si="102"/>
        <v>382</v>
      </c>
      <c r="AU108" s="40">
        <f t="shared" si="103"/>
        <v>0.27862736219913536</v>
      </c>
      <c r="AV108" s="98">
        <v>79</v>
      </c>
      <c r="AW108" s="38">
        <f t="shared" si="104"/>
        <v>0.16650294695481335</v>
      </c>
      <c r="AX108" s="39">
        <f t="shared" si="124"/>
        <v>475</v>
      </c>
      <c r="AY108" s="41">
        <f t="shared" si="105"/>
        <v>0.40623960396348263</v>
      </c>
      <c r="AZ108" s="183">
        <v>13</v>
      </c>
      <c r="BA108" s="42">
        <f t="shared" si="106"/>
        <v>1.2374588306965942E-4</v>
      </c>
      <c r="BB108" s="43">
        <f t="shared" si="107"/>
        <v>331</v>
      </c>
      <c r="BC108" s="44">
        <f t="shared" si="108"/>
        <v>4.6180318746444425E-2</v>
      </c>
      <c r="BD108" s="178">
        <v>8</v>
      </c>
      <c r="BE108" s="42">
        <f t="shared" si="109"/>
        <v>3.1925343811394892E-3</v>
      </c>
      <c r="BF108" s="43">
        <f t="shared" si="125"/>
        <v>340</v>
      </c>
      <c r="BG108" s="45">
        <f t="shared" si="110"/>
        <v>6.733105553737749E-2</v>
      </c>
      <c r="BH108" s="159">
        <v>1506</v>
      </c>
      <c r="BI108" s="83">
        <f t="shared" si="111"/>
        <v>1.4335484607915928E-2</v>
      </c>
      <c r="BJ108" s="84">
        <f t="shared" si="112"/>
        <v>31</v>
      </c>
      <c r="BK108" s="85">
        <f t="shared" si="113"/>
        <v>2.5755641038883654</v>
      </c>
      <c r="BL108" s="156">
        <v>49</v>
      </c>
      <c r="BM108" s="83">
        <f t="shared" si="114"/>
        <v>0.3698428290766208</v>
      </c>
      <c r="BN108" s="84">
        <f t="shared" si="126"/>
        <v>30</v>
      </c>
      <c r="BO108" s="86">
        <f t="shared" si="115"/>
        <v>3.7551808741539974</v>
      </c>
      <c r="BP108" s="168">
        <f t="shared" si="116"/>
        <v>4072</v>
      </c>
      <c r="BQ108" s="75">
        <f t="shared" si="117"/>
        <v>3.876101814305024E-2</v>
      </c>
      <c r="BR108" s="164">
        <f t="shared" si="72"/>
        <v>255</v>
      </c>
      <c r="BS108" s="76">
        <f t="shared" si="118"/>
        <v>274</v>
      </c>
      <c r="BT108" s="117">
        <f t="shared" si="119"/>
        <v>0.6858695200583681</v>
      </c>
      <c r="BU108" s="159">
        <v>105054</v>
      </c>
      <c r="BV108" s="153">
        <v>8625</v>
      </c>
    </row>
    <row r="109" spans="1:74">
      <c r="A109" s="34">
        <f t="shared" si="73"/>
        <v>0</v>
      </c>
      <c r="B109" s="35">
        <f t="shared" si="74"/>
        <v>0</v>
      </c>
      <c r="C109" s="35">
        <f t="shared" si="75"/>
        <v>0</v>
      </c>
      <c r="D109" s="35">
        <f t="shared" si="76"/>
        <v>0</v>
      </c>
      <c r="E109" s="35">
        <f t="shared" si="77"/>
        <v>0</v>
      </c>
      <c r="F109" s="35">
        <f t="shared" si="78"/>
        <v>0</v>
      </c>
      <c r="G109" s="35">
        <f t="shared" si="79"/>
        <v>1</v>
      </c>
      <c r="H109" s="35">
        <f t="shared" si="80"/>
        <v>0</v>
      </c>
      <c r="I109" s="35">
        <f t="shared" si="81"/>
        <v>0</v>
      </c>
      <c r="J109" s="51">
        <v>28</v>
      </c>
      <c r="K109" s="49" t="s">
        <v>676</v>
      </c>
      <c r="L109" s="65">
        <v>189</v>
      </c>
      <c r="M109" s="38">
        <f t="shared" si="71"/>
        <v>1.9384217759635699E-3</v>
      </c>
      <c r="N109" s="39">
        <f t="shared" si="82"/>
        <v>354</v>
      </c>
      <c r="O109" s="40">
        <f t="shared" si="83"/>
        <v>0.25685709060225947</v>
      </c>
      <c r="P109" s="98">
        <v>62</v>
      </c>
      <c r="Q109" s="38">
        <f t="shared" si="84"/>
        <v>4.6863377138606499E-2</v>
      </c>
      <c r="R109" s="39">
        <f t="shared" si="120"/>
        <v>411</v>
      </c>
      <c r="S109" s="41">
        <f t="shared" si="85"/>
        <v>0.35093811106924283</v>
      </c>
      <c r="T109" s="183">
        <v>67</v>
      </c>
      <c r="U109" s="42">
        <f t="shared" si="86"/>
        <v>6.8716539147914912E-4</v>
      </c>
      <c r="V109" s="43">
        <f t="shared" si="87"/>
        <v>250</v>
      </c>
      <c r="W109" s="44">
        <f t="shared" si="88"/>
        <v>0.25580932912311077</v>
      </c>
      <c r="X109" s="178">
        <v>20</v>
      </c>
      <c r="Y109" s="42">
        <f t="shared" si="89"/>
        <v>1.6612943218447807E-2</v>
      </c>
      <c r="Z109" s="43">
        <f t="shared" si="121"/>
        <v>288</v>
      </c>
      <c r="AA109" s="45">
        <f t="shared" si="90"/>
        <v>0.34950657794130235</v>
      </c>
      <c r="AB109" s="65">
        <v>133</v>
      </c>
      <c r="AC109" s="38">
        <f t="shared" si="91"/>
        <v>1.3640745830854751E-3</v>
      </c>
      <c r="AD109" s="39">
        <f t="shared" si="92"/>
        <v>456</v>
      </c>
      <c r="AE109" s="40">
        <f t="shared" si="93"/>
        <v>0.10517519572601172</v>
      </c>
      <c r="AF109" s="98">
        <v>33</v>
      </c>
      <c r="AG109" s="38">
        <f t="shared" si="94"/>
        <v>3.297793206050087E-2</v>
      </c>
      <c r="AH109" s="39">
        <f t="shared" si="122"/>
        <v>489</v>
      </c>
      <c r="AI109" s="41">
        <f t="shared" si="95"/>
        <v>0.14369852291358071</v>
      </c>
      <c r="AJ109" s="183">
        <v>19</v>
      </c>
      <c r="AK109" s="42">
        <f t="shared" si="96"/>
        <v>1.9486779758363931E-4</v>
      </c>
      <c r="AL109" s="43">
        <f t="shared" si="97"/>
        <v>290</v>
      </c>
      <c r="AM109" s="44">
        <f t="shared" si="98"/>
        <v>0.1024161469104681</v>
      </c>
      <c r="AN109" s="178">
        <v>11</v>
      </c>
      <c r="AO109" s="42">
        <f t="shared" si="99"/>
        <v>4.7111331515001242E-3</v>
      </c>
      <c r="AP109" s="43">
        <f t="shared" si="123"/>
        <v>303</v>
      </c>
      <c r="AQ109" s="45">
        <f t="shared" si="100"/>
        <v>0.13992889608566478</v>
      </c>
      <c r="AR109" s="65">
        <v>3208</v>
      </c>
      <c r="AS109" s="38">
        <f t="shared" si="101"/>
        <v>3.2901889192016573E-2</v>
      </c>
      <c r="AT109" s="39">
        <f t="shared" si="102"/>
        <v>75</v>
      </c>
      <c r="AU109" s="40">
        <f t="shared" si="103"/>
        <v>1.4204550596975158</v>
      </c>
      <c r="AV109" s="98">
        <v>286</v>
      </c>
      <c r="AW109" s="38">
        <f t="shared" si="104"/>
        <v>0.79543763947433677</v>
      </c>
      <c r="AX109" s="39">
        <f t="shared" si="124"/>
        <v>51</v>
      </c>
      <c r="AY109" s="41">
        <f t="shared" si="105"/>
        <v>1.9407360503078508</v>
      </c>
      <c r="AZ109" s="183">
        <v>32</v>
      </c>
      <c r="BA109" s="42">
        <f t="shared" si="106"/>
        <v>3.2819839593033987E-4</v>
      </c>
      <c r="BB109" s="43">
        <f t="shared" si="107"/>
        <v>284</v>
      </c>
      <c r="BC109" s="44">
        <f t="shared" si="108"/>
        <v>0.12247927898823938</v>
      </c>
      <c r="BD109" s="178">
        <v>7</v>
      </c>
      <c r="BE109" s="42">
        <f t="shared" si="109"/>
        <v>7.9345400446317882E-3</v>
      </c>
      <c r="BF109" s="43">
        <f t="shared" si="125"/>
        <v>306</v>
      </c>
      <c r="BG109" s="45">
        <f t="shared" si="110"/>
        <v>0.16734070573046286</v>
      </c>
      <c r="BH109" s="159">
        <v>385</v>
      </c>
      <c r="BI109" s="83">
        <f t="shared" si="111"/>
        <v>3.9486369510369022E-3</v>
      </c>
      <c r="BJ109" s="84">
        <f t="shared" si="112"/>
        <v>165</v>
      </c>
      <c r="BK109" s="85">
        <f t="shared" si="113"/>
        <v>0.70942614557739325</v>
      </c>
      <c r="BL109" s="156">
        <v>123</v>
      </c>
      <c r="BM109" s="83">
        <f t="shared" si="114"/>
        <v>9.5462434911976202E-2</v>
      </c>
      <c r="BN109" s="84">
        <f t="shared" si="126"/>
        <v>195</v>
      </c>
      <c r="BO109" s="86">
        <f t="shared" si="115"/>
        <v>0.96927311170702024</v>
      </c>
      <c r="BP109" s="168">
        <f t="shared" si="116"/>
        <v>4033</v>
      </c>
      <c r="BQ109" s="75">
        <f t="shared" si="117"/>
        <v>4.1363254087095652E-2</v>
      </c>
      <c r="BR109" s="164">
        <f t="shared" si="72"/>
        <v>542</v>
      </c>
      <c r="BS109" s="76">
        <f t="shared" si="118"/>
        <v>248</v>
      </c>
      <c r="BT109" s="117">
        <f t="shared" si="119"/>
        <v>0.7319156355508496</v>
      </c>
      <c r="BU109" s="159">
        <v>97502</v>
      </c>
      <c r="BV109" s="153">
        <v>20563</v>
      </c>
    </row>
    <row r="110" spans="1:74">
      <c r="A110" s="34">
        <f t="shared" si="73"/>
        <v>7</v>
      </c>
      <c r="B110" s="35">
        <f t="shared" si="74"/>
        <v>7</v>
      </c>
      <c r="C110" s="35">
        <f t="shared" si="75"/>
        <v>0</v>
      </c>
      <c r="D110" s="35">
        <f t="shared" si="76"/>
        <v>0</v>
      </c>
      <c r="E110" s="35">
        <f t="shared" si="77"/>
        <v>0</v>
      </c>
      <c r="F110" s="35">
        <f t="shared" si="78"/>
        <v>0</v>
      </c>
      <c r="G110" s="35">
        <f t="shared" si="79"/>
        <v>1</v>
      </c>
      <c r="H110" s="35">
        <f t="shared" si="80"/>
        <v>0</v>
      </c>
      <c r="I110" s="35">
        <f t="shared" si="81"/>
        <v>0</v>
      </c>
      <c r="J110" s="51">
        <v>16</v>
      </c>
      <c r="K110" s="49" t="s">
        <v>664</v>
      </c>
      <c r="L110" s="65">
        <v>27</v>
      </c>
      <c r="M110" s="38">
        <f t="shared" si="71"/>
        <v>4.128124761103891E-4</v>
      </c>
      <c r="N110" s="39">
        <f t="shared" si="82"/>
        <v>467</v>
      </c>
      <c r="O110" s="40">
        <f t="shared" si="83"/>
        <v>5.4701104214185246E-2</v>
      </c>
      <c r="P110" s="98">
        <v>10</v>
      </c>
      <c r="Q110" s="38">
        <f t="shared" si="84"/>
        <v>6.7180890768847971E-3</v>
      </c>
      <c r="R110" s="39">
        <f t="shared" si="120"/>
        <v>504</v>
      </c>
      <c r="S110" s="41">
        <f t="shared" si="85"/>
        <v>5.0308655384859638E-2</v>
      </c>
      <c r="T110" s="183">
        <v>8</v>
      </c>
      <c r="U110" s="42">
        <f t="shared" si="86"/>
        <v>1.2231480773641158E-4</v>
      </c>
      <c r="V110" s="43">
        <f t="shared" si="87"/>
        <v>365</v>
      </c>
      <c r="W110" s="44">
        <f t="shared" si="88"/>
        <v>4.5533825330641882E-2</v>
      </c>
      <c r="X110" s="178">
        <v>3</v>
      </c>
      <c r="Y110" s="42">
        <f t="shared" si="89"/>
        <v>1.9905449116695696E-3</v>
      </c>
      <c r="Z110" s="43">
        <f t="shared" si="121"/>
        <v>383</v>
      </c>
      <c r="AA110" s="45">
        <f t="shared" si="90"/>
        <v>4.1877500643206625E-2</v>
      </c>
      <c r="AB110" s="65">
        <v>67</v>
      </c>
      <c r="AC110" s="38">
        <f t="shared" si="91"/>
        <v>1.0243865147924471E-3</v>
      </c>
      <c r="AD110" s="39">
        <f t="shared" si="92"/>
        <v>472</v>
      </c>
      <c r="AE110" s="40">
        <f t="shared" si="93"/>
        <v>7.8983989239561597E-2</v>
      </c>
      <c r="AF110" s="98">
        <v>10</v>
      </c>
      <c r="AG110" s="38">
        <f t="shared" si="94"/>
        <v>1.6670813635232644E-2</v>
      </c>
      <c r="AH110" s="39">
        <f t="shared" si="122"/>
        <v>514</v>
      </c>
      <c r="AI110" s="41">
        <f t="shared" si="95"/>
        <v>7.2641646867233192E-2</v>
      </c>
      <c r="AJ110" s="183">
        <v>38</v>
      </c>
      <c r="AK110" s="42">
        <f t="shared" si="96"/>
        <v>5.809953367479551E-4</v>
      </c>
      <c r="AL110" s="43">
        <f t="shared" si="97"/>
        <v>219</v>
      </c>
      <c r="AM110" s="44">
        <f t="shared" si="98"/>
        <v>0.30535216439307278</v>
      </c>
      <c r="AN110" s="178">
        <v>7</v>
      </c>
      <c r="AO110" s="42">
        <f t="shared" si="99"/>
        <v>9.4550883304304559E-3</v>
      </c>
      <c r="AP110" s="43">
        <f t="shared" si="123"/>
        <v>268</v>
      </c>
      <c r="AQ110" s="45">
        <f t="shared" si="100"/>
        <v>0.28083266380367555</v>
      </c>
      <c r="AR110" s="65">
        <v>3659</v>
      </c>
      <c r="AS110" s="38">
        <f t="shared" si="101"/>
        <v>5.594373518844125E-2</v>
      </c>
      <c r="AT110" s="39">
        <f t="shared" si="102"/>
        <v>36</v>
      </c>
      <c r="AU110" s="40">
        <f t="shared" si="103"/>
        <v>2.4152279294065928</v>
      </c>
      <c r="AV110" s="98">
        <v>86</v>
      </c>
      <c r="AW110" s="38">
        <f t="shared" si="104"/>
        <v>0.91042547897486936</v>
      </c>
      <c r="AX110" s="39">
        <f t="shared" si="124"/>
        <v>34</v>
      </c>
      <c r="AY110" s="41">
        <f t="shared" si="105"/>
        <v>2.2212873272290339</v>
      </c>
      <c r="AZ110" s="183">
        <v>2</v>
      </c>
      <c r="BA110" s="42">
        <f t="shared" si="106"/>
        <v>3.0578701934102895E-5</v>
      </c>
      <c r="BB110" s="43">
        <f t="shared" si="107"/>
        <v>352</v>
      </c>
      <c r="BC110" s="44">
        <f t="shared" si="108"/>
        <v>1.1411565113438686E-2</v>
      </c>
      <c r="BD110" s="178">
        <v>2</v>
      </c>
      <c r="BE110" s="42">
        <f t="shared" si="109"/>
        <v>4.976362279173924E-4</v>
      </c>
      <c r="BF110" s="43">
        <f t="shared" si="125"/>
        <v>355</v>
      </c>
      <c r="BG110" s="45">
        <f t="shared" si="110"/>
        <v>1.0495226832093753E-2</v>
      </c>
      <c r="BH110" s="159">
        <v>218</v>
      </c>
      <c r="BI110" s="83">
        <f t="shared" si="111"/>
        <v>3.333078510817216E-3</v>
      </c>
      <c r="BJ110" s="84">
        <f t="shared" si="112"/>
        <v>194</v>
      </c>
      <c r="BK110" s="85">
        <f t="shared" si="113"/>
        <v>0.59883272890280892</v>
      </c>
      <c r="BL110" s="156">
        <v>26</v>
      </c>
      <c r="BM110" s="83">
        <f t="shared" si="114"/>
        <v>5.4242348842995773E-2</v>
      </c>
      <c r="BN110" s="84">
        <f t="shared" si="126"/>
        <v>309</v>
      </c>
      <c r="BO110" s="86">
        <f t="shared" si="115"/>
        <v>0.55074700637823715</v>
      </c>
      <c r="BP110" s="168">
        <f t="shared" si="116"/>
        <v>4019</v>
      </c>
      <c r="BQ110" s="75">
        <f t="shared" si="117"/>
        <v>6.1447901536579773E-2</v>
      </c>
      <c r="BR110" s="164">
        <f t="shared" si="72"/>
        <v>144</v>
      </c>
      <c r="BS110" s="76">
        <f t="shared" si="118"/>
        <v>136</v>
      </c>
      <c r="BT110" s="117">
        <f t="shared" si="119"/>
        <v>1.0873100025378042</v>
      </c>
      <c r="BU110" s="159">
        <v>65405</v>
      </c>
      <c r="BV110" s="153">
        <v>7193</v>
      </c>
    </row>
    <row r="111" spans="1:74">
      <c r="A111" s="34">
        <f t="shared" si="73"/>
        <v>8</v>
      </c>
      <c r="B111" s="35">
        <f t="shared" si="74"/>
        <v>7</v>
      </c>
      <c r="C111" s="35">
        <f t="shared" si="75"/>
        <v>0</v>
      </c>
      <c r="D111" s="35">
        <f t="shared" si="76"/>
        <v>0</v>
      </c>
      <c r="E111" s="35">
        <f t="shared" si="77"/>
        <v>1</v>
      </c>
      <c r="F111" s="35">
        <f t="shared" si="78"/>
        <v>0</v>
      </c>
      <c r="G111" s="35">
        <f t="shared" si="79"/>
        <v>1</v>
      </c>
      <c r="H111" s="35">
        <f t="shared" si="80"/>
        <v>1</v>
      </c>
      <c r="I111" s="35">
        <f t="shared" si="81"/>
        <v>0</v>
      </c>
      <c r="J111" s="48">
        <v>474</v>
      </c>
      <c r="K111" s="49" t="s">
        <v>446</v>
      </c>
      <c r="L111" s="65">
        <v>138</v>
      </c>
      <c r="M111" s="38">
        <f t="shared" si="71"/>
        <v>3.0001304404539326E-3</v>
      </c>
      <c r="N111" s="39">
        <f t="shared" si="82"/>
        <v>292</v>
      </c>
      <c r="O111" s="40">
        <f t="shared" si="83"/>
        <v>0.39754236457605441</v>
      </c>
      <c r="P111" s="98">
        <v>15</v>
      </c>
      <c r="Q111" s="38">
        <f t="shared" si="84"/>
        <v>3.4474144391706221E-2</v>
      </c>
      <c r="R111" s="39">
        <f t="shared" si="120"/>
        <v>439</v>
      </c>
      <c r="S111" s="41">
        <f t="shared" si="85"/>
        <v>0.25816088921143976</v>
      </c>
      <c r="T111" s="183">
        <v>117</v>
      </c>
      <c r="U111" s="42">
        <f t="shared" si="86"/>
        <v>2.5435888516892038E-3</v>
      </c>
      <c r="V111" s="43">
        <f t="shared" si="87"/>
        <v>110</v>
      </c>
      <c r="W111" s="44">
        <f t="shared" si="88"/>
        <v>0.94689541380283926</v>
      </c>
      <c r="X111" s="178">
        <v>8</v>
      </c>
      <c r="Y111" s="42">
        <f t="shared" si="89"/>
        <v>2.9228078940794405E-2</v>
      </c>
      <c r="Z111" s="43">
        <f t="shared" si="121"/>
        <v>220</v>
      </c>
      <c r="AA111" s="45">
        <f t="shared" si="90"/>
        <v>0.61490644469618261</v>
      </c>
      <c r="AB111" s="65">
        <v>1412</v>
      </c>
      <c r="AC111" s="38">
        <f t="shared" si="91"/>
        <v>3.0696986825514153E-2</v>
      </c>
      <c r="AD111" s="39">
        <f t="shared" si="92"/>
        <v>60</v>
      </c>
      <c r="AE111" s="40">
        <f t="shared" si="93"/>
        <v>2.3668512247104507</v>
      </c>
      <c r="AF111" s="98">
        <v>30</v>
      </c>
      <c r="AG111" s="38">
        <f t="shared" si="94"/>
        <v>0.35273544841368976</v>
      </c>
      <c r="AH111" s="39">
        <f t="shared" si="122"/>
        <v>178</v>
      </c>
      <c r="AI111" s="41">
        <f t="shared" si="95"/>
        <v>1.5370145958004899</v>
      </c>
      <c r="AJ111" s="183">
        <v>68</v>
      </c>
      <c r="AK111" s="42">
        <f t="shared" si="96"/>
        <v>1.4783251445715032E-3</v>
      </c>
      <c r="AL111" s="43">
        <f t="shared" si="97"/>
        <v>122</v>
      </c>
      <c r="AM111" s="44">
        <f t="shared" si="98"/>
        <v>0.77695939023937355</v>
      </c>
      <c r="AN111" s="178">
        <v>3</v>
      </c>
      <c r="AO111" s="42">
        <f t="shared" si="99"/>
        <v>1.6987259555333499E-2</v>
      </c>
      <c r="AP111" s="43">
        <f t="shared" si="123"/>
        <v>216</v>
      </c>
      <c r="AQ111" s="45">
        <f t="shared" si="100"/>
        <v>0.50455132569148198</v>
      </c>
      <c r="AR111" s="65">
        <v>1982</v>
      </c>
      <c r="AS111" s="38">
        <f t="shared" si="101"/>
        <v>4.3088829949128223E-2</v>
      </c>
      <c r="AT111" s="39">
        <f t="shared" si="102"/>
        <v>51</v>
      </c>
      <c r="AU111" s="40">
        <f t="shared" si="103"/>
        <v>1.860250217259142</v>
      </c>
      <c r="AV111" s="98">
        <v>42</v>
      </c>
      <c r="AW111" s="38">
        <f t="shared" si="104"/>
        <v>0.49512865350986762</v>
      </c>
      <c r="AX111" s="39">
        <f t="shared" si="124"/>
        <v>186</v>
      </c>
      <c r="AY111" s="41">
        <f t="shared" si="105"/>
        <v>1.2080318804652026</v>
      </c>
      <c r="AZ111" s="183">
        <v>136</v>
      </c>
      <c r="BA111" s="42">
        <f t="shared" si="106"/>
        <v>2.9566502891430063E-3</v>
      </c>
      <c r="BB111" s="43">
        <f t="shared" si="107"/>
        <v>85</v>
      </c>
      <c r="BC111" s="44">
        <f t="shared" si="108"/>
        <v>1.1033825884739141</v>
      </c>
      <c r="BD111" s="178">
        <v>5</v>
      </c>
      <c r="BE111" s="42">
        <f t="shared" si="109"/>
        <v>3.3974519110666998E-2</v>
      </c>
      <c r="BF111" s="43">
        <f t="shared" si="125"/>
        <v>177</v>
      </c>
      <c r="BG111" s="45">
        <f t="shared" si="110"/>
        <v>0.7165279868589971</v>
      </c>
      <c r="BH111" s="159">
        <v>150</v>
      </c>
      <c r="BI111" s="83">
        <f t="shared" si="111"/>
        <v>3.261011348319492E-3</v>
      </c>
      <c r="BJ111" s="84">
        <f t="shared" si="112"/>
        <v>199</v>
      </c>
      <c r="BK111" s="85">
        <f t="shared" si="113"/>
        <v>0.58588488640742986</v>
      </c>
      <c r="BL111" s="156">
        <v>7</v>
      </c>
      <c r="BM111" s="83">
        <f t="shared" si="114"/>
        <v>3.7471896077941547E-2</v>
      </c>
      <c r="BN111" s="84">
        <f t="shared" si="126"/>
        <v>350</v>
      </c>
      <c r="BO111" s="86">
        <f t="shared" si="115"/>
        <v>0.3804690436245296</v>
      </c>
      <c r="BP111" s="168">
        <f t="shared" si="116"/>
        <v>4003</v>
      </c>
      <c r="BQ111" s="75">
        <f t="shared" si="117"/>
        <v>8.7025522848819509E-2</v>
      </c>
      <c r="BR111" s="164">
        <f t="shared" si="72"/>
        <v>110</v>
      </c>
      <c r="BS111" s="76">
        <f t="shared" si="118"/>
        <v>81</v>
      </c>
      <c r="BT111" s="117">
        <f t="shared" si="119"/>
        <v>1.5399015931125724</v>
      </c>
      <c r="BU111" s="159">
        <v>45998</v>
      </c>
      <c r="BV111" s="153">
        <v>789</v>
      </c>
    </row>
    <row r="112" spans="1:74">
      <c r="A112" s="34">
        <f t="shared" si="73"/>
        <v>8</v>
      </c>
      <c r="B112" s="35">
        <f t="shared" si="74"/>
        <v>7</v>
      </c>
      <c r="C112" s="35">
        <f t="shared" si="75"/>
        <v>0</v>
      </c>
      <c r="D112" s="35">
        <f t="shared" si="76"/>
        <v>0</v>
      </c>
      <c r="E112" s="35">
        <f t="shared" si="77"/>
        <v>1</v>
      </c>
      <c r="F112" s="35">
        <f t="shared" si="78"/>
        <v>0</v>
      </c>
      <c r="G112" s="35">
        <f t="shared" si="79"/>
        <v>1</v>
      </c>
      <c r="H112" s="35">
        <f t="shared" si="80"/>
        <v>0</v>
      </c>
      <c r="I112" s="35">
        <f t="shared" si="81"/>
        <v>0</v>
      </c>
      <c r="J112" s="48">
        <v>450</v>
      </c>
      <c r="K112" s="49" t="s">
        <v>708</v>
      </c>
      <c r="L112" s="65">
        <v>446</v>
      </c>
      <c r="M112" s="38">
        <f t="shared" si="71"/>
        <v>6.7855404089581309E-3</v>
      </c>
      <c r="N112" s="39">
        <f t="shared" si="82"/>
        <v>152</v>
      </c>
      <c r="O112" s="40">
        <f t="shared" si="83"/>
        <v>0.89914083158845359</v>
      </c>
      <c r="P112" s="98">
        <v>30</v>
      </c>
      <c r="Q112" s="38">
        <f t="shared" si="84"/>
        <v>0.11177944862155388</v>
      </c>
      <c r="R112" s="39">
        <f t="shared" si="120"/>
        <v>282</v>
      </c>
      <c r="S112" s="41">
        <f t="shared" si="85"/>
        <v>0.83706448298821956</v>
      </c>
      <c r="T112" s="183">
        <v>55</v>
      </c>
      <c r="U112" s="42">
        <f t="shared" si="86"/>
        <v>8.3678188899707884E-4</v>
      </c>
      <c r="V112" s="43">
        <f t="shared" si="87"/>
        <v>232</v>
      </c>
      <c r="W112" s="44">
        <f t="shared" si="88"/>
        <v>0.31150668572808543</v>
      </c>
      <c r="X112" s="178">
        <v>5</v>
      </c>
      <c r="Y112" s="42">
        <f t="shared" si="89"/>
        <v>1.3784461152882205E-2</v>
      </c>
      <c r="Z112" s="43">
        <f t="shared" si="121"/>
        <v>308</v>
      </c>
      <c r="AA112" s="45">
        <f t="shared" si="90"/>
        <v>0.29000038000243133</v>
      </c>
      <c r="AB112" s="65">
        <v>1566</v>
      </c>
      <c r="AC112" s="38">
        <f t="shared" si="91"/>
        <v>2.3825462512171373E-2</v>
      </c>
      <c r="AD112" s="39">
        <f t="shared" si="92"/>
        <v>86</v>
      </c>
      <c r="AE112" s="40">
        <f t="shared" si="93"/>
        <v>1.8370312841049095</v>
      </c>
      <c r="AF112" s="98">
        <v>43</v>
      </c>
      <c r="AG112" s="38">
        <f t="shared" si="94"/>
        <v>0.39248120300751882</v>
      </c>
      <c r="AH112" s="39">
        <f t="shared" si="122"/>
        <v>155</v>
      </c>
      <c r="AI112" s="41">
        <f t="shared" si="95"/>
        <v>1.7102033274875112</v>
      </c>
      <c r="AJ112" s="183">
        <v>25</v>
      </c>
      <c r="AK112" s="42">
        <f t="shared" si="96"/>
        <v>3.8035540408958132E-4</v>
      </c>
      <c r="AL112" s="43">
        <f t="shared" si="97"/>
        <v>246</v>
      </c>
      <c r="AM112" s="44">
        <f t="shared" si="98"/>
        <v>0.19990237189759036</v>
      </c>
      <c r="AN112" s="178">
        <v>4</v>
      </c>
      <c r="AO112" s="42">
        <f t="shared" si="99"/>
        <v>6.2656641604010022E-3</v>
      </c>
      <c r="AP112" s="43">
        <f t="shared" si="123"/>
        <v>294</v>
      </c>
      <c r="AQ112" s="45">
        <f t="shared" si="100"/>
        <v>0.186101186490399</v>
      </c>
      <c r="AR112" s="65">
        <v>1552</v>
      </c>
      <c r="AS112" s="38">
        <f t="shared" si="101"/>
        <v>2.3612463485881207E-2</v>
      </c>
      <c r="AT112" s="39">
        <f t="shared" si="102"/>
        <v>125</v>
      </c>
      <c r="AU112" s="40">
        <f t="shared" si="103"/>
        <v>1.01940782289733</v>
      </c>
      <c r="AV112" s="98">
        <v>87</v>
      </c>
      <c r="AW112" s="38">
        <f t="shared" si="104"/>
        <v>0.38897243107769425</v>
      </c>
      <c r="AX112" s="39">
        <f t="shared" si="124"/>
        <v>300</v>
      </c>
      <c r="AY112" s="41">
        <f t="shared" si="105"/>
        <v>0.94902828594738908</v>
      </c>
      <c r="AZ112" s="183">
        <v>139</v>
      </c>
      <c r="BA112" s="42">
        <f t="shared" si="106"/>
        <v>2.1147760467380722E-3</v>
      </c>
      <c r="BB112" s="43">
        <f t="shared" si="107"/>
        <v>133</v>
      </c>
      <c r="BC112" s="44">
        <f t="shared" si="108"/>
        <v>0.78920631129792151</v>
      </c>
      <c r="BD112" s="178">
        <v>6</v>
      </c>
      <c r="BE112" s="42">
        <f t="shared" si="109"/>
        <v>3.4837092731829576E-2</v>
      </c>
      <c r="BF112" s="43">
        <f t="shared" si="125"/>
        <v>170</v>
      </c>
      <c r="BG112" s="45">
        <f t="shared" si="110"/>
        <v>0.73471980109118873</v>
      </c>
      <c r="BH112" s="159">
        <v>207</v>
      </c>
      <c r="BI112" s="83">
        <f t="shared" si="111"/>
        <v>3.1493427458617333E-3</v>
      </c>
      <c r="BJ112" s="84">
        <f t="shared" si="112"/>
        <v>205</v>
      </c>
      <c r="BK112" s="85">
        <f t="shared" si="113"/>
        <v>0.56582210849040226</v>
      </c>
      <c r="BL112" s="156">
        <v>25</v>
      </c>
      <c r="BM112" s="83">
        <f t="shared" si="114"/>
        <v>5.1879699248120303E-2</v>
      </c>
      <c r="BN112" s="84">
        <f t="shared" si="126"/>
        <v>316</v>
      </c>
      <c r="BO112" s="86">
        <f t="shared" si="115"/>
        <v>0.52675796056341073</v>
      </c>
      <c r="BP112" s="168">
        <f t="shared" si="116"/>
        <v>3990</v>
      </c>
      <c r="BQ112" s="75">
        <f t="shared" si="117"/>
        <v>6.0704722492697177E-2</v>
      </c>
      <c r="BR112" s="164">
        <f t="shared" si="72"/>
        <v>200</v>
      </c>
      <c r="BS112" s="76">
        <f t="shared" si="118"/>
        <v>142</v>
      </c>
      <c r="BT112" s="117">
        <f t="shared" si="119"/>
        <v>1.0741595777408077</v>
      </c>
      <c r="BU112" s="159">
        <v>65728</v>
      </c>
      <c r="BV112" s="153">
        <v>7984</v>
      </c>
    </row>
    <row r="113" spans="1:74">
      <c r="A113" s="34">
        <f t="shared" si="73"/>
        <v>1</v>
      </c>
      <c r="B113" s="35">
        <f t="shared" si="74"/>
        <v>0</v>
      </c>
      <c r="C113" s="35">
        <f t="shared" si="75"/>
        <v>0</v>
      </c>
      <c r="D113" s="35">
        <f t="shared" si="76"/>
        <v>0</v>
      </c>
      <c r="E113" s="35">
        <f t="shared" si="77"/>
        <v>0</v>
      </c>
      <c r="F113" s="35">
        <f t="shared" si="78"/>
        <v>1</v>
      </c>
      <c r="G113" s="35">
        <f t="shared" si="79"/>
        <v>0</v>
      </c>
      <c r="H113" s="35">
        <f t="shared" si="80"/>
        <v>1</v>
      </c>
      <c r="I113" s="35">
        <f t="shared" si="81"/>
        <v>0</v>
      </c>
      <c r="J113" s="48">
        <v>413</v>
      </c>
      <c r="K113" s="49" t="s">
        <v>384</v>
      </c>
      <c r="L113" s="65">
        <v>448</v>
      </c>
      <c r="M113" s="38">
        <f t="shared" si="71"/>
        <v>5.5423594615993665E-3</v>
      </c>
      <c r="N113" s="39">
        <f t="shared" si="82"/>
        <v>182</v>
      </c>
      <c r="O113" s="40">
        <f t="shared" si="83"/>
        <v>0.73440896301872383</v>
      </c>
      <c r="P113" s="98">
        <v>148</v>
      </c>
      <c r="Q113" s="38">
        <f t="shared" si="84"/>
        <v>0.11236518685728618</v>
      </c>
      <c r="R113" s="39">
        <f t="shared" si="120"/>
        <v>279</v>
      </c>
      <c r="S113" s="41">
        <f t="shared" si="85"/>
        <v>0.84145080515661452</v>
      </c>
      <c r="T113" s="183">
        <v>179</v>
      </c>
      <c r="U113" s="42">
        <f t="shared" si="86"/>
        <v>2.2144695170229611E-3</v>
      </c>
      <c r="V113" s="43">
        <f t="shared" si="87"/>
        <v>125</v>
      </c>
      <c r="W113" s="44">
        <f t="shared" si="88"/>
        <v>0.82437498823077993</v>
      </c>
      <c r="X113" s="178">
        <v>51</v>
      </c>
      <c r="Y113" s="42">
        <f t="shared" si="89"/>
        <v>4.489591171306747E-2</v>
      </c>
      <c r="Z113" s="43">
        <f t="shared" si="121"/>
        <v>159</v>
      </c>
      <c r="AA113" s="45">
        <f t="shared" si="90"/>
        <v>0.94452959117831359</v>
      </c>
      <c r="AB113" s="65">
        <v>1000</v>
      </c>
      <c r="AC113" s="38">
        <f t="shared" si="91"/>
        <v>1.2371338083927158E-2</v>
      </c>
      <c r="AD113" s="39">
        <f t="shared" si="92"/>
        <v>169</v>
      </c>
      <c r="AE113" s="40">
        <f t="shared" si="93"/>
        <v>0.95387592475078686</v>
      </c>
      <c r="AF113" s="98">
        <v>115</v>
      </c>
      <c r="AG113" s="38">
        <f t="shared" si="94"/>
        <v>0.2508151492350138</v>
      </c>
      <c r="AH113" s="39">
        <f t="shared" si="122"/>
        <v>257</v>
      </c>
      <c r="AI113" s="41">
        <f t="shared" si="95"/>
        <v>1.0929055952719855</v>
      </c>
      <c r="AJ113" s="183">
        <v>238</v>
      </c>
      <c r="AK113" s="42">
        <f t="shared" si="96"/>
        <v>2.9443784639746635E-3</v>
      </c>
      <c r="AL113" s="43">
        <f t="shared" si="97"/>
        <v>58</v>
      </c>
      <c r="AM113" s="44">
        <f t="shared" si="98"/>
        <v>1.5474691101643836</v>
      </c>
      <c r="AN113" s="178">
        <v>35</v>
      </c>
      <c r="AO113" s="42">
        <f t="shared" si="99"/>
        <v>5.9694005517933281E-2</v>
      </c>
      <c r="AP113" s="43">
        <f t="shared" si="123"/>
        <v>55</v>
      </c>
      <c r="AQ113" s="45">
        <f t="shared" si="100"/>
        <v>1.7730163904189888</v>
      </c>
      <c r="AR113" s="65">
        <v>1610</v>
      </c>
      <c r="AS113" s="38">
        <f t="shared" si="101"/>
        <v>1.9917854315122725E-2</v>
      </c>
      <c r="AT113" s="39">
        <f t="shared" si="102"/>
        <v>168</v>
      </c>
      <c r="AU113" s="40">
        <f t="shared" si="103"/>
        <v>0.85990250514548094</v>
      </c>
      <c r="AV113" s="98">
        <v>324</v>
      </c>
      <c r="AW113" s="38">
        <f t="shared" si="104"/>
        <v>0.40381239026837223</v>
      </c>
      <c r="AX113" s="39">
        <f t="shared" si="124"/>
        <v>280</v>
      </c>
      <c r="AY113" s="41">
        <f t="shared" si="105"/>
        <v>0.98523532765273103</v>
      </c>
      <c r="AZ113" s="183">
        <v>262</v>
      </c>
      <c r="BA113" s="42">
        <f t="shared" si="106"/>
        <v>3.2412905779889154E-3</v>
      </c>
      <c r="BB113" s="43">
        <f t="shared" si="107"/>
        <v>78</v>
      </c>
      <c r="BC113" s="44">
        <f t="shared" si="108"/>
        <v>1.2096065608672792</v>
      </c>
      <c r="BD113" s="178">
        <v>74</v>
      </c>
      <c r="BE113" s="42">
        <f t="shared" si="109"/>
        <v>6.5713569099573613E-2</v>
      </c>
      <c r="BF113" s="43">
        <f t="shared" si="125"/>
        <v>80</v>
      </c>
      <c r="BG113" s="45">
        <f t="shared" si="110"/>
        <v>1.3859095760226254</v>
      </c>
      <c r="BH113" s="159">
        <v>250</v>
      </c>
      <c r="BI113" s="83">
        <f t="shared" si="111"/>
        <v>3.0928345209817894E-3</v>
      </c>
      <c r="BJ113" s="84">
        <f t="shared" si="112"/>
        <v>206</v>
      </c>
      <c r="BK113" s="85">
        <f t="shared" si="113"/>
        <v>0.55566964001404062</v>
      </c>
      <c r="BL113" s="156">
        <v>110</v>
      </c>
      <c r="BM113" s="83">
        <f t="shared" si="114"/>
        <v>6.270378730875345E-2</v>
      </c>
      <c r="BN113" s="84">
        <f t="shared" si="126"/>
        <v>284</v>
      </c>
      <c r="BO113" s="86">
        <f t="shared" si="115"/>
        <v>0.63665980337304229</v>
      </c>
      <c r="BP113" s="168">
        <f t="shared" si="116"/>
        <v>3987</v>
      </c>
      <c r="BQ113" s="75">
        <f t="shared" si="117"/>
        <v>4.9324524940617578E-2</v>
      </c>
      <c r="BR113" s="164">
        <f t="shared" si="72"/>
        <v>857</v>
      </c>
      <c r="BS113" s="76">
        <f t="shared" si="118"/>
        <v>192</v>
      </c>
      <c r="BT113" s="117">
        <f t="shared" si="119"/>
        <v>0.87278894799088391</v>
      </c>
      <c r="BU113" s="159">
        <v>80832</v>
      </c>
      <c r="BV113" s="153">
        <v>22176</v>
      </c>
    </row>
    <row r="114" spans="1:74">
      <c r="A114" s="34">
        <f t="shared" si="73"/>
        <v>0</v>
      </c>
      <c r="B114" s="35">
        <f t="shared" si="74"/>
        <v>0</v>
      </c>
      <c r="C114" s="35">
        <f t="shared" si="75"/>
        <v>0</v>
      </c>
      <c r="D114" s="35">
        <f t="shared" si="76"/>
        <v>0</v>
      </c>
      <c r="E114" s="35">
        <f t="shared" si="77"/>
        <v>0</v>
      </c>
      <c r="F114" s="35">
        <f t="shared" si="78"/>
        <v>0</v>
      </c>
      <c r="G114" s="35">
        <f t="shared" si="79"/>
        <v>0</v>
      </c>
      <c r="H114" s="35">
        <f t="shared" si="80"/>
        <v>0</v>
      </c>
      <c r="I114" s="35">
        <f t="shared" si="81"/>
        <v>0</v>
      </c>
      <c r="J114" s="48">
        <v>659</v>
      </c>
      <c r="K114" s="49" t="s">
        <v>633</v>
      </c>
      <c r="L114" s="65">
        <v>524</v>
      </c>
      <c r="M114" s="38">
        <f t="shared" si="71"/>
        <v>4.2975125275770722E-3</v>
      </c>
      <c r="N114" s="39">
        <f t="shared" si="82"/>
        <v>225</v>
      </c>
      <c r="O114" s="40">
        <f t="shared" si="83"/>
        <v>0.56945633728835821</v>
      </c>
      <c r="P114" s="98">
        <v>127</v>
      </c>
      <c r="Q114" s="38">
        <f t="shared" si="84"/>
        <v>0.13228982580156526</v>
      </c>
      <c r="R114" s="39">
        <f t="shared" si="120"/>
        <v>235</v>
      </c>
      <c r="S114" s="41">
        <f t="shared" si="85"/>
        <v>0.9906571915030572</v>
      </c>
      <c r="T114" s="183">
        <v>246</v>
      </c>
      <c r="U114" s="42">
        <f t="shared" si="86"/>
        <v>2.0175345072212972E-3</v>
      </c>
      <c r="V114" s="43">
        <f t="shared" si="87"/>
        <v>134</v>
      </c>
      <c r="W114" s="44">
        <f t="shared" si="88"/>
        <v>0.75106248826657662</v>
      </c>
      <c r="X114" s="178">
        <v>45</v>
      </c>
      <c r="Y114" s="42">
        <f t="shared" si="89"/>
        <v>6.2105528906841706E-2</v>
      </c>
      <c r="Z114" s="43">
        <f t="shared" si="121"/>
        <v>105</v>
      </c>
      <c r="AA114" s="45">
        <f t="shared" si="90"/>
        <v>1.30658912114749</v>
      </c>
      <c r="AB114" s="65">
        <v>468</v>
      </c>
      <c r="AC114" s="38">
        <f t="shared" si="91"/>
        <v>3.8382363795917362E-3</v>
      </c>
      <c r="AD114" s="39">
        <f t="shared" si="92"/>
        <v>367</v>
      </c>
      <c r="AE114" s="40">
        <f t="shared" si="93"/>
        <v>0.29594222154124233</v>
      </c>
      <c r="AF114" s="98">
        <v>80</v>
      </c>
      <c r="AG114" s="38">
        <f t="shared" si="94"/>
        <v>0.11815198182277203</v>
      </c>
      <c r="AH114" s="39">
        <f t="shared" si="122"/>
        <v>407</v>
      </c>
      <c r="AI114" s="41">
        <f t="shared" si="95"/>
        <v>0.51483717159998033</v>
      </c>
      <c r="AJ114" s="183">
        <v>99</v>
      </c>
      <c r="AK114" s="42">
        <f t="shared" si="96"/>
        <v>8.1193461875979042E-4</v>
      </c>
      <c r="AL114" s="43">
        <f t="shared" si="97"/>
        <v>192</v>
      </c>
      <c r="AM114" s="44">
        <f t="shared" si="98"/>
        <v>0.4267263048472979</v>
      </c>
      <c r="AN114" s="178">
        <v>23</v>
      </c>
      <c r="AO114" s="42">
        <f t="shared" si="99"/>
        <v>2.4993688462509468E-2</v>
      </c>
      <c r="AP114" s="43">
        <f t="shared" si="123"/>
        <v>171</v>
      </c>
      <c r="AQ114" s="45">
        <f t="shared" si="100"/>
        <v>0.74235627039204766</v>
      </c>
      <c r="AR114" s="65">
        <v>1939</v>
      </c>
      <c r="AS114" s="38">
        <f t="shared" si="101"/>
        <v>1.590243662399226E-2</v>
      </c>
      <c r="AT114" s="39">
        <f t="shared" si="102"/>
        <v>225</v>
      </c>
      <c r="AU114" s="40">
        <f t="shared" si="103"/>
        <v>0.68654709862526342</v>
      </c>
      <c r="AV114" s="98">
        <v>270</v>
      </c>
      <c r="AW114" s="38">
        <f t="shared" si="104"/>
        <v>0.48952284776571575</v>
      </c>
      <c r="AX114" s="39">
        <f t="shared" si="124"/>
        <v>193</v>
      </c>
      <c r="AY114" s="41">
        <f t="shared" si="105"/>
        <v>1.1943546432327679</v>
      </c>
      <c r="AZ114" s="183">
        <v>287</v>
      </c>
      <c r="BA114" s="42">
        <f t="shared" si="106"/>
        <v>2.3537902584248468E-3</v>
      </c>
      <c r="BB114" s="43">
        <f t="shared" si="107"/>
        <v>119</v>
      </c>
      <c r="BC114" s="44">
        <f t="shared" si="108"/>
        <v>0.87840323815173849</v>
      </c>
      <c r="BD114" s="178">
        <v>32</v>
      </c>
      <c r="BE114" s="42">
        <f t="shared" si="109"/>
        <v>7.2456450391315319E-2</v>
      </c>
      <c r="BF114" s="43">
        <f t="shared" si="125"/>
        <v>68</v>
      </c>
      <c r="BG114" s="45">
        <f t="shared" si="110"/>
        <v>1.5281180099923042</v>
      </c>
      <c r="BH114" s="159">
        <v>398</v>
      </c>
      <c r="BI114" s="83">
        <f t="shared" si="111"/>
        <v>3.2641411946100663E-3</v>
      </c>
      <c r="BJ114" s="84">
        <f t="shared" si="112"/>
        <v>198</v>
      </c>
      <c r="BK114" s="85">
        <f t="shared" si="113"/>
        <v>0.58644720571348519</v>
      </c>
      <c r="BL114" s="156">
        <v>105</v>
      </c>
      <c r="BM114" s="83">
        <f t="shared" si="114"/>
        <v>0.10047967684928048</v>
      </c>
      <c r="BN114" s="84">
        <f t="shared" si="126"/>
        <v>188</v>
      </c>
      <c r="BO114" s="86">
        <f t="shared" si="115"/>
        <v>1.0202154295856918</v>
      </c>
      <c r="BP114" s="168">
        <f t="shared" si="116"/>
        <v>3961</v>
      </c>
      <c r="BQ114" s="75">
        <f t="shared" si="117"/>
        <v>3.2485586110177066E-2</v>
      </c>
      <c r="BR114" s="164">
        <f t="shared" si="72"/>
        <v>682</v>
      </c>
      <c r="BS114" s="76">
        <f t="shared" si="118"/>
        <v>326</v>
      </c>
      <c r="BT114" s="117">
        <f t="shared" si="119"/>
        <v>0.57482683432031678</v>
      </c>
      <c r="BU114" s="159">
        <v>121931</v>
      </c>
      <c r="BV114" s="153">
        <v>12479</v>
      </c>
    </row>
    <row r="115" spans="1:74">
      <c r="A115" s="34">
        <f t="shared" si="73"/>
        <v>11</v>
      </c>
      <c r="B115" s="35">
        <f t="shared" si="74"/>
        <v>7</v>
      </c>
      <c r="C115" s="35">
        <f t="shared" si="75"/>
        <v>1</v>
      </c>
      <c r="D115" s="35">
        <f t="shared" si="76"/>
        <v>1</v>
      </c>
      <c r="E115" s="35">
        <f t="shared" si="77"/>
        <v>1</v>
      </c>
      <c r="F115" s="35">
        <f t="shared" si="78"/>
        <v>1</v>
      </c>
      <c r="G115" s="35">
        <f t="shared" si="79"/>
        <v>0</v>
      </c>
      <c r="H115" s="35">
        <f t="shared" si="80"/>
        <v>1</v>
      </c>
      <c r="I115" s="35">
        <f t="shared" si="81"/>
        <v>0</v>
      </c>
      <c r="J115" s="48">
        <v>497</v>
      </c>
      <c r="K115" s="49" t="s">
        <v>469</v>
      </c>
      <c r="L115" s="65">
        <v>556</v>
      </c>
      <c r="M115" s="38">
        <f t="shared" si="71"/>
        <v>1.0382625908012923E-2</v>
      </c>
      <c r="N115" s="39">
        <f t="shared" si="82"/>
        <v>95</v>
      </c>
      <c r="O115" s="40">
        <f t="shared" si="83"/>
        <v>1.3757847319983687</v>
      </c>
      <c r="P115" s="98">
        <v>35</v>
      </c>
      <c r="Q115" s="38">
        <f t="shared" si="84"/>
        <v>0.14370638407857328</v>
      </c>
      <c r="R115" s="39">
        <f t="shared" si="120"/>
        <v>210</v>
      </c>
      <c r="S115" s="41">
        <f t="shared" si="85"/>
        <v>1.0761505050727387</v>
      </c>
      <c r="T115" s="183">
        <v>297</v>
      </c>
      <c r="U115" s="42">
        <f t="shared" si="86"/>
        <v>5.5461149184889173E-3</v>
      </c>
      <c r="V115" s="43">
        <f t="shared" si="87"/>
        <v>35</v>
      </c>
      <c r="W115" s="44">
        <f t="shared" si="88"/>
        <v>2.0646382284829832</v>
      </c>
      <c r="X115" s="178">
        <v>9</v>
      </c>
      <c r="Y115" s="42">
        <f t="shared" si="89"/>
        <v>7.676402171103644E-2</v>
      </c>
      <c r="Z115" s="43">
        <f t="shared" si="121"/>
        <v>73</v>
      </c>
      <c r="AA115" s="45">
        <f t="shared" si="90"/>
        <v>1.6149775620399032</v>
      </c>
      <c r="AB115" s="65">
        <v>1257</v>
      </c>
      <c r="AC115" s="38">
        <f t="shared" si="91"/>
        <v>2.3472951018655114E-2</v>
      </c>
      <c r="AD115" s="39">
        <f t="shared" si="92"/>
        <v>89</v>
      </c>
      <c r="AE115" s="40">
        <f t="shared" si="93"/>
        <v>1.809851344103111</v>
      </c>
      <c r="AF115" s="98">
        <v>19</v>
      </c>
      <c r="AG115" s="38">
        <f t="shared" si="94"/>
        <v>0.32489015249418457</v>
      </c>
      <c r="AH115" s="39">
        <f t="shared" si="122"/>
        <v>192</v>
      </c>
      <c r="AI115" s="41">
        <f t="shared" si="95"/>
        <v>1.4156810965870259</v>
      </c>
      <c r="AJ115" s="183">
        <v>171</v>
      </c>
      <c r="AK115" s="42">
        <f t="shared" si="96"/>
        <v>3.1932176803421038E-3</v>
      </c>
      <c r="AL115" s="43">
        <f t="shared" si="97"/>
        <v>53</v>
      </c>
      <c r="AM115" s="44">
        <f t="shared" si="98"/>
        <v>1.6782508712177204</v>
      </c>
      <c r="AN115" s="178">
        <v>4</v>
      </c>
      <c r="AO115" s="42">
        <f t="shared" si="99"/>
        <v>4.4197467045748257E-2</v>
      </c>
      <c r="AP115" s="43">
        <f t="shared" si="123"/>
        <v>83</v>
      </c>
      <c r="AQ115" s="45">
        <f t="shared" si="100"/>
        <v>1.3127420887106163</v>
      </c>
      <c r="AR115" s="65">
        <v>1140</v>
      </c>
      <c r="AS115" s="38">
        <f t="shared" si="101"/>
        <v>2.1288117868947357E-2</v>
      </c>
      <c r="AT115" s="39">
        <f t="shared" si="102"/>
        <v>155</v>
      </c>
      <c r="AU115" s="40">
        <f t="shared" si="103"/>
        <v>0.91906013548062837</v>
      </c>
      <c r="AV115" s="98">
        <v>29</v>
      </c>
      <c r="AW115" s="38">
        <f t="shared" si="104"/>
        <v>0.2946497803049884</v>
      </c>
      <c r="AX115" s="39">
        <f t="shared" si="124"/>
        <v>398</v>
      </c>
      <c r="AY115" s="41">
        <f t="shared" si="105"/>
        <v>0.71889664566423672</v>
      </c>
      <c r="AZ115" s="183">
        <v>190</v>
      </c>
      <c r="BA115" s="42">
        <f t="shared" si="106"/>
        <v>3.54801964482456E-3</v>
      </c>
      <c r="BB115" s="43">
        <f t="shared" si="107"/>
        <v>72</v>
      </c>
      <c r="BC115" s="44">
        <f t="shared" si="108"/>
        <v>1.3240737716050763</v>
      </c>
      <c r="BD115" s="178">
        <v>4</v>
      </c>
      <c r="BE115" s="42">
        <f t="shared" si="109"/>
        <v>4.9108296717498064E-2</v>
      </c>
      <c r="BF115" s="43">
        <f t="shared" si="125"/>
        <v>113</v>
      </c>
      <c r="BG115" s="45">
        <f t="shared" si="110"/>
        <v>1.0357017525529995</v>
      </c>
      <c r="BH115" s="159">
        <v>258</v>
      </c>
      <c r="BI115" s="83">
        <f t="shared" si="111"/>
        <v>4.8178372019196652E-3</v>
      </c>
      <c r="BJ115" s="84">
        <f t="shared" si="112"/>
        <v>119</v>
      </c>
      <c r="BK115" s="85">
        <f t="shared" si="113"/>
        <v>0.86558975123800874</v>
      </c>
      <c r="BL115" s="156">
        <v>15</v>
      </c>
      <c r="BM115" s="83">
        <f t="shared" si="114"/>
        <v>6.6683897647971058E-2</v>
      </c>
      <c r="BN115" s="84">
        <f t="shared" si="126"/>
        <v>274</v>
      </c>
      <c r="BO115" s="86">
        <f t="shared" si="115"/>
        <v>0.67707165686272064</v>
      </c>
      <c r="BP115" s="168">
        <f t="shared" si="116"/>
        <v>3869</v>
      </c>
      <c r="BQ115" s="75">
        <f t="shared" si="117"/>
        <v>7.2248884241190636E-2</v>
      </c>
      <c r="BR115" s="164">
        <f t="shared" si="72"/>
        <v>115</v>
      </c>
      <c r="BS115" s="76">
        <f t="shared" si="118"/>
        <v>97</v>
      </c>
      <c r="BT115" s="117">
        <f t="shared" si="119"/>
        <v>1.2784315256213878</v>
      </c>
      <c r="BU115" s="159">
        <v>53551</v>
      </c>
      <c r="BV115" s="153">
        <v>696</v>
      </c>
    </row>
    <row r="116" spans="1:74">
      <c r="A116" s="34">
        <f t="shared" si="73"/>
        <v>0</v>
      </c>
      <c r="B116" s="35">
        <f t="shared" si="74"/>
        <v>0</v>
      </c>
      <c r="C116" s="35">
        <f t="shared" si="75"/>
        <v>0</v>
      </c>
      <c r="D116" s="35">
        <f t="shared" si="76"/>
        <v>0</v>
      </c>
      <c r="E116" s="35">
        <f t="shared" si="77"/>
        <v>0</v>
      </c>
      <c r="F116" s="35">
        <f t="shared" si="78"/>
        <v>0</v>
      </c>
      <c r="G116" s="35">
        <f t="shared" si="79"/>
        <v>0</v>
      </c>
      <c r="H116" s="35">
        <f t="shared" si="80"/>
        <v>0</v>
      </c>
      <c r="I116" s="35">
        <f t="shared" si="81"/>
        <v>0</v>
      </c>
      <c r="J116" s="48">
        <v>347</v>
      </c>
      <c r="K116" s="49" t="s">
        <v>318</v>
      </c>
      <c r="L116" s="65">
        <v>384</v>
      </c>
      <c r="M116" s="38">
        <f t="shared" si="71"/>
        <v>2.1338193699676038E-3</v>
      </c>
      <c r="N116" s="39">
        <f t="shared" si="82"/>
        <v>349</v>
      </c>
      <c r="O116" s="40">
        <f t="shared" si="83"/>
        <v>0.28274890533984881</v>
      </c>
      <c r="P116" s="98">
        <v>71</v>
      </c>
      <c r="Q116" s="38">
        <f t="shared" si="84"/>
        <v>9.9301784328937159E-2</v>
      </c>
      <c r="R116" s="39">
        <f t="shared" si="120"/>
        <v>310</v>
      </c>
      <c r="S116" s="41">
        <f t="shared" si="85"/>
        <v>0.74362503827095694</v>
      </c>
      <c r="T116" s="183">
        <v>49</v>
      </c>
      <c r="U116" s="42">
        <f t="shared" si="86"/>
        <v>2.7228424252190775E-4</v>
      </c>
      <c r="V116" s="43">
        <f t="shared" si="87"/>
        <v>327</v>
      </c>
      <c r="W116" s="44">
        <f t="shared" si="88"/>
        <v>0.10136256900306527</v>
      </c>
      <c r="X116" s="178">
        <v>10</v>
      </c>
      <c r="Y116" s="42">
        <f t="shared" si="89"/>
        <v>1.2671321437807085E-2</v>
      </c>
      <c r="Z116" s="43">
        <f t="shared" si="121"/>
        <v>316</v>
      </c>
      <c r="AA116" s="45">
        <f t="shared" si="90"/>
        <v>0.26658191360121941</v>
      </c>
      <c r="AB116" s="65">
        <v>1706</v>
      </c>
      <c r="AC116" s="38">
        <f t="shared" si="91"/>
        <v>9.4799370967831569E-3</v>
      </c>
      <c r="AD116" s="39">
        <f t="shared" si="92"/>
        <v>231</v>
      </c>
      <c r="AE116" s="40">
        <f t="shared" si="93"/>
        <v>0.73093821407415727</v>
      </c>
      <c r="AF116" s="98">
        <v>141</v>
      </c>
      <c r="AG116" s="38">
        <f t="shared" si="94"/>
        <v>0.44116886475303851</v>
      </c>
      <c r="AH116" s="39">
        <f t="shared" si="122"/>
        <v>134</v>
      </c>
      <c r="AI116" s="41">
        <f t="shared" si="95"/>
        <v>1.9223556560238133</v>
      </c>
      <c r="AJ116" s="183">
        <v>46</v>
      </c>
      <c r="AK116" s="42">
        <f t="shared" si="96"/>
        <v>2.5561377869403587E-4</v>
      </c>
      <c r="AL116" s="43">
        <f t="shared" si="97"/>
        <v>273</v>
      </c>
      <c r="AM116" s="44">
        <f t="shared" si="98"/>
        <v>0.13434224964661987</v>
      </c>
      <c r="AN116" s="178">
        <v>6</v>
      </c>
      <c r="AO116" s="42">
        <f t="shared" si="99"/>
        <v>1.1895526247737265E-2</v>
      </c>
      <c r="AP116" s="43">
        <f t="shared" si="123"/>
        <v>254</v>
      </c>
      <c r="AQ116" s="45">
        <f t="shared" si="100"/>
        <v>0.35331793916160165</v>
      </c>
      <c r="AR116" s="65">
        <v>1350</v>
      </c>
      <c r="AS116" s="38">
        <f t="shared" si="101"/>
        <v>7.5017087225423568E-3</v>
      </c>
      <c r="AT116" s="39">
        <f t="shared" si="102"/>
        <v>363</v>
      </c>
      <c r="AU116" s="40">
        <f t="shared" si="103"/>
        <v>0.32386712049038963</v>
      </c>
      <c r="AV116" s="98">
        <v>128</v>
      </c>
      <c r="AW116" s="38">
        <f t="shared" si="104"/>
        <v>0.34910783553141972</v>
      </c>
      <c r="AX116" s="39">
        <f t="shared" si="124"/>
        <v>345</v>
      </c>
      <c r="AY116" s="41">
        <f t="shared" si="105"/>
        <v>0.85176527767596211</v>
      </c>
      <c r="AZ116" s="183">
        <v>54</v>
      </c>
      <c r="BA116" s="42">
        <f t="shared" si="106"/>
        <v>3.0006834890169428E-4</v>
      </c>
      <c r="BB116" s="43">
        <f t="shared" si="107"/>
        <v>291</v>
      </c>
      <c r="BC116" s="44">
        <f t="shared" si="108"/>
        <v>0.11198151933829566</v>
      </c>
      <c r="BD116" s="178">
        <v>21</v>
      </c>
      <c r="BE116" s="42">
        <f t="shared" si="109"/>
        <v>1.3964313421256789E-2</v>
      </c>
      <c r="BF116" s="43">
        <f t="shared" si="125"/>
        <v>277</v>
      </c>
      <c r="BG116" s="45">
        <f t="shared" si="110"/>
        <v>0.29450958087173246</v>
      </c>
      <c r="BH116" s="159">
        <v>278</v>
      </c>
      <c r="BI116" s="83">
        <f t="shared" si="111"/>
        <v>1.5447963147161299E-3</v>
      </c>
      <c r="BJ116" s="84">
        <f t="shared" si="112"/>
        <v>301</v>
      </c>
      <c r="BK116" s="85">
        <f t="shared" si="113"/>
        <v>0.2775435951293117</v>
      </c>
      <c r="BL116" s="156">
        <v>77</v>
      </c>
      <c r="BM116" s="83">
        <f t="shared" si="114"/>
        <v>7.1890354279803462E-2</v>
      </c>
      <c r="BN116" s="84">
        <f t="shared" si="126"/>
        <v>259</v>
      </c>
      <c r="BO116" s="86">
        <f t="shared" si="115"/>
        <v>0.72993515678451804</v>
      </c>
      <c r="BP116" s="168">
        <f t="shared" si="116"/>
        <v>3867</v>
      </c>
      <c r="BQ116" s="75">
        <f t="shared" si="117"/>
        <v>2.1488227874126884E-2</v>
      </c>
      <c r="BR116" s="164">
        <f t="shared" si="72"/>
        <v>454</v>
      </c>
      <c r="BS116" s="76">
        <f t="shared" si="118"/>
        <v>419</v>
      </c>
      <c r="BT116" s="117">
        <f t="shared" si="119"/>
        <v>0.38023048013187349</v>
      </c>
      <c r="BU116" s="159">
        <v>179959</v>
      </c>
      <c r="BV116" s="153">
        <v>24047</v>
      </c>
    </row>
    <row r="117" spans="1:74">
      <c r="A117" s="34">
        <f t="shared" si="73"/>
        <v>0</v>
      </c>
      <c r="B117" s="35">
        <f t="shared" si="74"/>
        <v>0</v>
      </c>
      <c r="C117" s="35">
        <f t="shared" si="75"/>
        <v>0</v>
      </c>
      <c r="D117" s="35">
        <f t="shared" si="76"/>
        <v>0</v>
      </c>
      <c r="E117" s="35">
        <f t="shared" si="77"/>
        <v>0</v>
      </c>
      <c r="F117" s="35">
        <f t="shared" si="78"/>
        <v>0</v>
      </c>
      <c r="G117" s="35">
        <f t="shared" si="79"/>
        <v>0</v>
      </c>
      <c r="H117" s="35">
        <f t="shared" si="80"/>
        <v>0</v>
      </c>
      <c r="I117" s="35">
        <f t="shared" si="81"/>
        <v>0</v>
      </c>
      <c r="J117" s="48">
        <v>587</v>
      </c>
      <c r="K117" s="49" t="s">
        <v>560</v>
      </c>
      <c r="L117" s="65">
        <v>270</v>
      </c>
      <c r="M117" s="38">
        <f t="shared" si="71"/>
        <v>2.3790642347343376E-3</v>
      </c>
      <c r="N117" s="39">
        <f t="shared" si="82"/>
        <v>329</v>
      </c>
      <c r="O117" s="40">
        <f t="shared" si="83"/>
        <v>0.31524590017876342</v>
      </c>
      <c r="P117" s="98">
        <v>2</v>
      </c>
      <c r="Q117" s="38">
        <f t="shared" si="84"/>
        <v>7.0828961175236099E-2</v>
      </c>
      <c r="R117" s="39">
        <f t="shared" si="120"/>
        <v>368</v>
      </c>
      <c r="S117" s="41">
        <f t="shared" si="85"/>
        <v>0.53040526230784601</v>
      </c>
      <c r="T117" s="183">
        <v>0</v>
      </c>
      <c r="U117" s="42">
        <f t="shared" si="86"/>
        <v>0</v>
      </c>
      <c r="V117" s="43">
        <f t="shared" si="87"/>
        <v>396</v>
      </c>
      <c r="W117" s="44">
        <f t="shared" si="88"/>
        <v>0</v>
      </c>
      <c r="X117" s="178">
        <v>0</v>
      </c>
      <c r="Y117" s="42">
        <f t="shared" si="89"/>
        <v>0</v>
      </c>
      <c r="Z117" s="43">
        <f t="shared" si="121"/>
        <v>396</v>
      </c>
      <c r="AA117" s="45">
        <f t="shared" si="90"/>
        <v>0</v>
      </c>
      <c r="AB117" s="65">
        <v>1352</v>
      </c>
      <c r="AC117" s="38">
        <f t="shared" si="91"/>
        <v>1.1912943871706758E-2</v>
      </c>
      <c r="AD117" s="39">
        <f t="shared" si="92"/>
        <v>178</v>
      </c>
      <c r="AE117" s="40">
        <f t="shared" si="93"/>
        <v>0.91853203550325113</v>
      </c>
      <c r="AF117" s="98">
        <v>11</v>
      </c>
      <c r="AG117" s="38">
        <f t="shared" si="94"/>
        <v>0.35466946484784889</v>
      </c>
      <c r="AH117" s="39">
        <f t="shared" si="122"/>
        <v>177</v>
      </c>
      <c r="AI117" s="41">
        <f t="shared" si="95"/>
        <v>1.5454419072634829</v>
      </c>
      <c r="AJ117" s="183">
        <v>0</v>
      </c>
      <c r="AK117" s="42">
        <f t="shared" si="96"/>
        <v>0</v>
      </c>
      <c r="AL117" s="43">
        <f t="shared" si="97"/>
        <v>337</v>
      </c>
      <c r="AM117" s="44">
        <f t="shared" si="98"/>
        <v>0</v>
      </c>
      <c r="AN117" s="178">
        <v>0</v>
      </c>
      <c r="AO117" s="42">
        <f t="shared" si="99"/>
        <v>0</v>
      </c>
      <c r="AP117" s="43">
        <f t="shared" si="123"/>
        <v>337</v>
      </c>
      <c r="AQ117" s="45">
        <f t="shared" si="100"/>
        <v>0</v>
      </c>
      <c r="AR117" s="65">
        <v>2062</v>
      </c>
      <c r="AS117" s="38">
        <f t="shared" si="101"/>
        <v>1.8169001674156315E-2</v>
      </c>
      <c r="AT117" s="39">
        <f t="shared" si="102"/>
        <v>197</v>
      </c>
      <c r="AU117" s="40">
        <f t="shared" si="103"/>
        <v>0.7844002575988912</v>
      </c>
      <c r="AV117" s="98">
        <v>10</v>
      </c>
      <c r="AW117" s="38">
        <f t="shared" si="104"/>
        <v>0.54092339979013637</v>
      </c>
      <c r="AX117" s="39">
        <f t="shared" si="124"/>
        <v>148</v>
      </c>
      <c r="AY117" s="41">
        <f t="shared" si="105"/>
        <v>1.3197634740060264</v>
      </c>
      <c r="AZ117" s="183">
        <v>127</v>
      </c>
      <c r="BA117" s="42">
        <f t="shared" si="106"/>
        <v>1.1190413252268922E-3</v>
      </c>
      <c r="BB117" s="43">
        <f t="shared" si="107"/>
        <v>203</v>
      </c>
      <c r="BC117" s="44">
        <f t="shared" si="108"/>
        <v>0.41761134841416014</v>
      </c>
      <c r="BD117" s="178">
        <v>4</v>
      </c>
      <c r="BE117" s="42">
        <f t="shared" si="109"/>
        <v>3.3315844700944383E-2</v>
      </c>
      <c r="BF117" s="43">
        <f t="shared" si="125"/>
        <v>184</v>
      </c>
      <c r="BG117" s="45">
        <f t="shared" si="110"/>
        <v>0.70263643927721242</v>
      </c>
      <c r="BH117" s="159">
        <v>1</v>
      </c>
      <c r="BI117" s="83">
        <f t="shared" si="111"/>
        <v>8.8113490175345837E-6</v>
      </c>
      <c r="BJ117" s="84">
        <f t="shared" si="112"/>
        <v>464</v>
      </c>
      <c r="BK117" s="85">
        <f t="shared" si="113"/>
        <v>1.5830782744423271E-3</v>
      </c>
      <c r="BL117" s="156">
        <v>2</v>
      </c>
      <c r="BM117" s="83">
        <f t="shared" si="114"/>
        <v>2.6232948583420777E-4</v>
      </c>
      <c r="BN117" s="84">
        <f t="shared" si="126"/>
        <v>465</v>
      </c>
      <c r="BO117" s="86">
        <f t="shared" si="115"/>
        <v>2.6635494607012799E-3</v>
      </c>
      <c r="BP117" s="168">
        <f t="shared" si="116"/>
        <v>3812</v>
      </c>
      <c r="BQ117" s="75">
        <f t="shared" si="117"/>
        <v>3.3588862454841835E-2</v>
      </c>
      <c r="BR117" s="164">
        <f t="shared" si="72"/>
        <v>29</v>
      </c>
      <c r="BS117" s="76">
        <f t="shared" si="118"/>
        <v>313</v>
      </c>
      <c r="BT117" s="117">
        <f t="shared" si="119"/>
        <v>0.5943491186476868</v>
      </c>
      <c r="BU117" s="159">
        <v>113490</v>
      </c>
      <c r="BV117" s="153">
        <v>665</v>
      </c>
    </row>
    <row r="118" spans="1:74">
      <c r="A118" s="34">
        <f t="shared" si="73"/>
        <v>8</v>
      </c>
      <c r="B118" s="35">
        <f t="shared" si="74"/>
        <v>7</v>
      </c>
      <c r="C118" s="35">
        <f t="shared" si="75"/>
        <v>0</v>
      </c>
      <c r="D118" s="35">
        <f t="shared" si="76"/>
        <v>0</v>
      </c>
      <c r="E118" s="35">
        <f t="shared" si="77"/>
        <v>1</v>
      </c>
      <c r="F118" s="35">
        <f t="shared" si="78"/>
        <v>0</v>
      </c>
      <c r="G118" s="35">
        <f t="shared" si="79"/>
        <v>1</v>
      </c>
      <c r="H118" s="35">
        <f t="shared" si="80"/>
        <v>0</v>
      </c>
      <c r="I118" s="35">
        <f t="shared" si="81"/>
        <v>1</v>
      </c>
      <c r="J118" s="48">
        <v>574</v>
      </c>
      <c r="K118" s="49" t="s">
        <v>547</v>
      </c>
      <c r="L118" s="65">
        <v>379</v>
      </c>
      <c r="M118" s="38">
        <f t="shared" si="71"/>
        <v>7.4417326081407447E-3</v>
      </c>
      <c r="N118" s="39">
        <f t="shared" si="82"/>
        <v>138</v>
      </c>
      <c r="O118" s="40">
        <f t="shared" si="83"/>
        <v>0.98609178377436846</v>
      </c>
      <c r="P118" s="98">
        <v>52</v>
      </c>
      <c r="Q118" s="38">
        <f t="shared" si="84"/>
        <v>0.10130981021117348</v>
      </c>
      <c r="R118" s="39">
        <f t="shared" si="120"/>
        <v>307</v>
      </c>
      <c r="S118" s="41">
        <f t="shared" si="85"/>
        <v>0.7586622134196005</v>
      </c>
      <c r="T118" s="183">
        <v>91</v>
      </c>
      <c r="U118" s="42">
        <f t="shared" si="86"/>
        <v>1.7868012330892026E-3</v>
      </c>
      <c r="V118" s="43">
        <f t="shared" si="87"/>
        <v>146</v>
      </c>
      <c r="W118" s="44">
        <f t="shared" si="88"/>
        <v>0.66516799358741474</v>
      </c>
      <c r="X118" s="178">
        <v>34</v>
      </c>
      <c r="Y118" s="42">
        <f t="shared" si="89"/>
        <v>2.4325046778936113E-2</v>
      </c>
      <c r="Z118" s="43">
        <f t="shared" si="121"/>
        <v>247</v>
      </c>
      <c r="AA118" s="45">
        <f t="shared" si="90"/>
        <v>0.51175542745052516</v>
      </c>
      <c r="AB118" s="65">
        <v>1148</v>
      </c>
      <c r="AC118" s="38">
        <f t="shared" si="91"/>
        <v>2.2541184786663788E-2</v>
      </c>
      <c r="AD118" s="39">
        <f t="shared" si="92"/>
        <v>94</v>
      </c>
      <c r="AE118" s="40">
        <f t="shared" si="93"/>
        <v>1.7380087212467366</v>
      </c>
      <c r="AF118" s="98">
        <v>49</v>
      </c>
      <c r="AG118" s="38">
        <f t="shared" si="94"/>
        <v>0.30686982090350173</v>
      </c>
      <c r="AH118" s="39">
        <f t="shared" si="122"/>
        <v>206</v>
      </c>
      <c r="AI118" s="41">
        <f t="shared" si="95"/>
        <v>1.3371590404664844</v>
      </c>
      <c r="AJ118" s="183">
        <v>88</v>
      </c>
      <c r="AK118" s="42">
        <f t="shared" si="96"/>
        <v>1.7278956979324158E-3</v>
      </c>
      <c r="AL118" s="43">
        <f t="shared" si="97"/>
        <v>103</v>
      </c>
      <c r="AM118" s="44">
        <f t="shared" si="98"/>
        <v>0.9081255181193143</v>
      </c>
      <c r="AN118" s="178">
        <v>23</v>
      </c>
      <c r="AO118" s="42">
        <f t="shared" si="99"/>
        <v>2.3523122159850307E-2</v>
      </c>
      <c r="AP118" s="43">
        <f t="shared" si="123"/>
        <v>180</v>
      </c>
      <c r="AQ118" s="45">
        <f t="shared" si="100"/>
        <v>0.69867787864751563</v>
      </c>
      <c r="AR118" s="65">
        <v>1652</v>
      </c>
      <c r="AS118" s="38">
        <f t="shared" si="101"/>
        <v>3.2437314693003989E-2</v>
      </c>
      <c r="AT118" s="39">
        <f t="shared" si="102"/>
        <v>76</v>
      </c>
      <c r="AU118" s="40">
        <f t="shared" si="103"/>
        <v>1.4003982418692866</v>
      </c>
      <c r="AV118" s="98">
        <v>179</v>
      </c>
      <c r="AW118" s="38">
        <f t="shared" si="104"/>
        <v>0.44159315690991713</v>
      </c>
      <c r="AX118" s="39">
        <f t="shared" si="124"/>
        <v>241</v>
      </c>
      <c r="AY118" s="41">
        <f t="shared" si="105"/>
        <v>1.0774141386503719</v>
      </c>
      <c r="AZ118" s="183">
        <v>72</v>
      </c>
      <c r="BA118" s="42">
        <f t="shared" si="106"/>
        <v>1.4137328437628855E-3</v>
      </c>
      <c r="BB118" s="43">
        <f t="shared" si="107"/>
        <v>181</v>
      </c>
      <c r="BC118" s="44">
        <f t="shared" si="108"/>
        <v>0.52758630612814827</v>
      </c>
      <c r="BD118" s="178">
        <v>22</v>
      </c>
      <c r="BE118" s="42">
        <f t="shared" si="109"/>
        <v>1.9246190858059342E-2</v>
      </c>
      <c r="BF118" s="43">
        <f t="shared" si="125"/>
        <v>246</v>
      </c>
      <c r="BG118" s="45">
        <f t="shared" si="110"/>
        <v>0.40590521223594023</v>
      </c>
      <c r="BH118" s="159">
        <v>311</v>
      </c>
      <c r="BI118" s="83">
        <f t="shared" si="111"/>
        <v>6.1065404779202422E-3</v>
      </c>
      <c r="BJ118" s="84">
        <f t="shared" si="112"/>
        <v>86</v>
      </c>
      <c r="BK118" s="85">
        <f t="shared" si="113"/>
        <v>1.0971227610392698</v>
      </c>
      <c r="BL118" s="156">
        <v>58</v>
      </c>
      <c r="BM118" s="83">
        <f t="shared" si="114"/>
        <v>8.3132852178561881E-2</v>
      </c>
      <c r="BN118" s="84">
        <f t="shared" si="126"/>
        <v>231</v>
      </c>
      <c r="BO118" s="86">
        <f t="shared" si="115"/>
        <v>0.84408530319275854</v>
      </c>
      <c r="BP118" s="168">
        <f t="shared" si="116"/>
        <v>3741</v>
      </c>
      <c r="BQ118" s="75">
        <f t="shared" si="117"/>
        <v>7.3455202340513268E-2</v>
      </c>
      <c r="BR118" s="164">
        <f t="shared" si="72"/>
        <v>417</v>
      </c>
      <c r="BS118" s="76">
        <f t="shared" si="118"/>
        <v>96</v>
      </c>
      <c r="BT118" s="117">
        <f t="shared" si="119"/>
        <v>1.2997771159969205</v>
      </c>
      <c r="BU118" s="159">
        <v>50929</v>
      </c>
      <c r="BV118" s="153">
        <v>6417</v>
      </c>
    </row>
    <row r="119" spans="1:74">
      <c r="A119" s="34">
        <f t="shared" si="73"/>
        <v>0</v>
      </c>
      <c r="B119" s="35">
        <f t="shared" si="74"/>
        <v>0</v>
      </c>
      <c r="C119" s="35">
        <f t="shared" si="75"/>
        <v>0</v>
      </c>
      <c r="D119" s="35">
        <f t="shared" si="76"/>
        <v>0</v>
      </c>
      <c r="E119" s="35">
        <f t="shared" si="77"/>
        <v>0</v>
      </c>
      <c r="F119" s="35">
        <f t="shared" si="78"/>
        <v>0</v>
      </c>
      <c r="G119" s="35">
        <f t="shared" si="79"/>
        <v>0</v>
      </c>
      <c r="H119" s="35">
        <f t="shared" si="80"/>
        <v>0</v>
      </c>
      <c r="I119" s="35">
        <f t="shared" si="81"/>
        <v>0</v>
      </c>
      <c r="J119" s="51">
        <v>26</v>
      </c>
      <c r="K119" s="49" t="s">
        <v>674</v>
      </c>
      <c r="L119" s="65">
        <v>240</v>
      </c>
      <c r="M119" s="38">
        <f t="shared" si="71"/>
        <v>2.1807278179092273E-3</v>
      </c>
      <c r="N119" s="39">
        <f t="shared" si="82"/>
        <v>344</v>
      </c>
      <c r="O119" s="40">
        <f t="shared" si="83"/>
        <v>0.28896466684869981</v>
      </c>
      <c r="P119" s="98">
        <v>35</v>
      </c>
      <c r="Q119" s="38">
        <f t="shared" si="84"/>
        <v>6.4429530201342289E-2</v>
      </c>
      <c r="R119" s="39">
        <f t="shared" si="120"/>
        <v>373</v>
      </c>
      <c r="S119" s="41">
        <f t="shared" si="85"/>
        <v>0.48248288976405884</v>
      </c>
      <c r="T119" s="183">
        <v>71</v>
      </c>
      <c r="U119" s="42">
        <f t="shared" si="86"/>
        <v>6.4513197946481303E-4</v>
      </c>
      <c r="V119" s="43">
        <f t="shared" si="87"/>
        <v>258</v>
      </c>
      <c r="W119" s="44">
        <f t="shared" si="88"/>
        <v>0.24016165672651732</v>
      </c>
      <c r="X119" s="178">
        <v>20</v>
      </c>
      <c r="Y119" s="42">
        <f t="shared" si="89"/>
        <v>1.9060402684563757E-2</v>
      </c>
      <c r="Z119" s="43">
        <f t="shared" si="121"/>
        <v>274</v>
      </c>
      <c r="AA119" s="45">
        <f t="shared" si="90"/>
        <v>0.40099674265229418</v>
      </c>
      <c r="AB119" s="65">
        <v>764</v>
      </c>
      <c r="AC119" s="38">
        <f t="shared" si="91"/>
        <v>6.9419835536777066E-3</v>
      </c>
      <c r="AD119" s="39">
        <f t="shared" si="92"/>
        <v>291</v>
      </c>
      <c r="AE119" s="40">
        <f t="shared" si="93"/>
        <v>0.5352526086464412</v>
      </c>
      <c r="AF119" s="98">
        <v>38</v>
      </c>
      <c r="AG119" s="38">
        <f t="shared" si="94"/>
        <v>0.20510067114093961</v>
      </c>
      <c r="AH119" s="39">
        <f t="shared" si="122"/>
        <v>308</v>
      </c>
      <c r="AI119" s="41">
        <f t="shared" si="95"/>
        <v>0.89370866061179766</v>
      </c>
      <c r="AJ119" s="183">
        <v>51</v>
      </c>
      <c r="AK119" s="42">
        <f t="shared" si="96"/>
        <v>4.6340466130571076E-4</v>
      </c>
      <c r="AL119" s="43">
        <f t="shared" si="97"/>
        <v>230</v>
      </c>
      <c r="AM119" s="44">
        <f t="shared" si="98"/>
        <v>0.24355034777314094</v>
      </c>
      <c r="AN119" s="178">
        <v>9</v>
      </c>
      <c r="AO119" s="42">
        <f t="shared" si="99"/>
        <v>1.3691275167785235E-2</v>
      </c>
      <c r="AP119" s="43">
        <f t="shared" si="123"/>
        <v>243</v>
      </c>
      <c r="AQ119" s="45">
        <f t="shared" si="100"/>
        <v>0.40665482350530252</v>
      </c>
      <c r="AR119" s="65">
        <v>2024</v>
      </c>
      <c r="AS119" s="38">
        <f t="shared" si="101"/>
        <v>1.8390804597701149E-2</v>
      </c>
      <c r="AT119" s="39">
        <f t="shared" si="102"/>
        <v>194</v>
      </c>
      <c r="AU119" s="40">
        <f t="shared" si="103"/>
        <v>0.79397603250854021</v>
      </c>
      <c r="AV119" s="98">
        <v>113</v>
      </c>
      <c r="AW119" s="38">
        <f t="shared" si="104"/>
        <v>0.54335570469798655</v>
      </c>
      <c r="AX119" s="39">
        <f t="shared" si="124"/>
        <v>147</v>
      </c>
      <c r="AY119" s="41">
        <f t="shared" si="105"/>
        <v>1.3256978949910894</v>
      </c>
      <c r="AZ119" s="183">
        <v>39</v>
      </c>
      <c r="BA119" s="42">
        <f t="shared" si="106"/>
        <v>3.543682704102494E-4</v>
      </c>
      <c r="BB119" s="43">
        <f t="shared" si="107"/>
        <v>279</v>
      </c>
      <c r="BC119" s="44">
        <f t="shared" si="108"/>
        <v>0.13224552829736874</v>
      </c>
      <c r="BD119" s="178">
        <v>4</v>
      </c>
      <c r="BE119" s="42">
        <f t="shared" si="109"/>
        <v>1.046979865771812E-2</v>
      </c>
      <c r="BF119" s="43">
        <f t="shared" si="125"/>
        <v>290</v>
      </c>
      <c r="BG119" s="45">
        <f t="shared" si="110"/>
        <v>0.22080971126029619</v>
      </c>
      <c r="BH119" s="159">
        <v>536</v>
      </c>
      <c r="BI119" s="83">
        <f t="shared" si="111"/>
        <v>4.8702921266639406E-3</v>
      </c>
      <c r="BJ119" s="84">
        <f t="shared" si="112"/>
        <v>116</v>
      </c>
      <c r="BK119" s="85">
        <f t="shared" si="113"/>
        <v>0.87501398940913544</v>
      </c>
      <c r="BL119" s="156">
        <v>83</v>
      </c>
      <c r="BM119" s="83">
        <f t="shared" si="114"/>
        <v>0.14389261744966442</v>
      </c>
      <c r="BN119" s="84">
        <f t="shared" si="126"/>
        <v>110</v>
      </c>
      <c r="BO119" s="86">
        <f t="shared" si="115"/>
        <v>1.4610065749496906</v>
      </c>
      <c r="BP119" s="168">
        <f t="shared" si="116"/>
        <v>3725</v>
      </c>
      <c r="BQ119" s="75">
        <f t="shared" si="117"/>
        <v>3.3846713007132795E-2</v>
      </c>
      <c r="BR119" s="164">
        <f t="shared" si="72"/>
        <v>302</v>
      </c>
      <c r="BS119" s="76">
        <f t="shared" si="118"/>
        <v>311</v>
      </c>
      <c r="BT119" s="117">
        <f t="shared" si="119"/>
        <v>0.59891173962667921</v>
      </c>
      <c r="BU119" s="159">
        <v>110055</v>
      </c>
      <c r="BV119" s="153">
        <v>7457</v>
      </c>
    </row>
    <row r="120" spans="1:74">
      <c r="A120" s="34">
        <f t="shared" si="73"/>
        <v>11</v>
      </c>
      <c r="B120" s="35">
        <f t="shared" si="74"/>
        <v>7</v>
      </c>
      <c r="C120" s="35">
        <f t="shared" si="75"/>
        <v>1</v>
      </c>
      <c r="D120" s="35">
        <f t="shared" si="76"/>
        <v>1</v>
      </c>
      <c r="E120" s="35">
        <f t="shared" si="77"/>
        <v>1</v>
      </c>
      <c r="F120" s="35">
        <f t="shared" si="78"/>
        <v>1</v>
      </c>
      <c r="G120" s="35">
        <f t="shared" si="79"/>
        <v>0</v>
      </c>
      <c r="H120" s="35">
        <f t="shared" si="80"/>
        <v>1</v>
      </c>
      <c r="I120" s="35">
        <f t="shared" si="81"/>
        <v>1</v>
      </c>
      <c r="J120" s="48">
        <v>312</v>
      </c>
      <c r="K120" s="49" t="s">
        <v>283</v>
      </c>
      <c r="L120" s="65">
        <v>1287</v>
      </c>
      <c r="M120" s="38">
        <f t="shared" si="71"/>
        <v>3.8393842665791593E-2</v>
      </c>
      <c r="N120" s="39">
        <f t="shared" si="82"/>
        <v>14</v>
      </c>
      <c r="O120" s="40">
        <f t="shared" si="83"/>
        <v>5.0875051273471996</v>
      </c>
      <c r="P120" s="98">
        <v>29</v>
      </c>
      <c r="Q120" s="38">
        <f t="shared" si="84"/>
        <v>0.36531365313653136</v>
      </c>
      <c r="R120" s="39">
        <f t="shared" si="120"/>
        <v>51</v>
      </c>
      <c r="S120" s="41">
        <f t="shared" si="85"/>
        <v>2.7356646321147107</v>
      </c>
      <c r="T120" s="183">
        <v>104</v>
      </c>
      <c r="U120" s="42">
        <f t="shared" si="86"/>
        <v>3.1025327406700278E-3</v>
      </c>
      <c r="V120" s="43">
        <f t="shared" si="87"/>
        <v>86</v>
      </c>
      <c r="W120" s="44">
        <f t="shared" si="88"/>
        <v>1.1549720472169156</v>
      </c>
      <c r="X120" s="178">
        <v>1</v>
      </c>
      <c r="Y120" s="42">
        <f t="shared" si="89"/>
        <v>2.9520295202952029E-2</v>
      </c>
      <c r="Z120" s="43">
        <f t="shared" si="121"/>
        <v>219</v>
      </c>
      <c r="AA120" s="45">
        <f t="shared" si="90"/>
        <v>0.62105415160534105</v>
      </c>
      <c r="AB120" s="65">
        <v>754</v>
      </c>
      <c r="AC120" s="38">
        <f t="shared" si="91"/>
        <v>2.2493362369857703E-2</v>
      </c>
      <c r="AD120" s="39">
        <f t="shared" si="92"/>
        <v>95</v>
      </c>
      <c r="AE120" s="40">
        <f t="shared" si="93"/>
        <v>1.7343214360278492</v>
      </c>
      <c r="AF120" s="98">
        <v>10</v>
      </c>
      <c r="AG120" s="38">
        <f t="shared" si="94"/>
        <v>0.2140221402214022</v>
      </c>
      <c r="AH120" s="39">
        <f t="shared" si="122"/>
        <v>303</v>
      </c>
      <c r="AI120" s="41">
        <f t="shared" si="95"/>
        <v>0.93258320031094288</v>
      </c>
      <c r="AJ120" s="183">
        <v>358</v>
      </c>
      <c r="AK120" s="42">
        <f t="shared" si="96"/>
        <v>1.0679872318844904E-2</v>
      </c>
      <c r="AL120" s="43">
        <f t="shared" si="97"/>
        <v>9</v>
      </c>
      <c r="AM120" s="44">
        <f t="shared" si="98"/>
        <v>5.6129919153132244</v>
      </c>
      <c r="AN120" s="178">
        <v>2</v>
      </c>
      <c r="AO120" s="42">
        <f t="shared" si="99"/>
        <v>0.10161793925631564</v>
      </c>
      <c r="AP120" s="43">
        <f t="shared" si="123"/>
        <v>26</v>
      </c>
      <c r="AQ120" s="45">
        <f t="shared" si="100"/>
        <v>3.0182305626638182</v>
      </c>
      <c r="AR120" s="65">
        <v>649</v>
      </c>
      <c r="AS120" s="38">
        <f t="shared" si="101"/>
        <v>1.9360997583604309E-2</v>
      </c>
      <c r="AT120" s="39">
        <f t="shared" si="102"/>
        <v>175</v>
      </c>
      <c r="AU120" s="40">
        <f t="shared" si="103"/>
        <v>0.83586163754679355</v>
      </c>
      <c r="AV120" s="98">
        <v>4</v>
      </c>
      <c r="AW120" s="38">
        <f t="shared" si="104"/>
        <v>0.18421799602611411</v>
      </c>
      <c r="AX120" s="39">
        <f t="shared" si="124"/>
        <v>467</v>
      </c>
      <c r="AY120" s="41">
        <f t="shared" si="105"/>
        <v>0.44946138862578011</v>
      </c>
      <c r="AZ120" s="183">
        <v>173</v>
      </c>
      <c r="BA120" s="42">
        <f t="shared" si="106"/>
        <v>5.1609438859222577E-3</v>
      </c>
      <c r="BB120" s="43">
        <f t="shared" si="107"/>
        <v>40</v>
      </c>
      <c r="BC120" s="44">
        <f t="shared" si="108"/>
        <v>1.92599565959087</v>
      </c>
      <c r="BD120" s="178">
        <v>5</v>
      </c>
      <c r="BE120" s="42">
        <f t="shared" si="109"/>
        <v>4.9105875674141354E-2</v>
      </c>
      <c r="BF120" s="43">
        <f t="shared" si="125"/>
        <v>114</v>
      </c>
      <c r="BG120" s="45">
        <f t="shared" si="110"/>
        <v>1.035650692365309</v>
      </c>
      <c r="BH120" s="159">
        <v>198</v>
      </c>
      <c r="BI120" s="83">
        <f t="shared" si="111"/>
        <v>5.9067450255063988E-3</v>
      </c>
      <c r="BJ120" s="84">
        <f t="shared" si="112"/>
        <v>94</v>
      </c>
      <c r="BK120" s="85">
        <f t="shared" si="113"/>
        <v>1.0612268001121394</v>
      </c>
      <c r="BL120" s="156">
        <v>19</v>
      </c>
      <c r="BM120" s="83">
        <f t="shared" si="114"/>
        <v>5.6202100482543288E-2</v>
      </c>
      <c r="BN120" s="84">
        <f t="shared" si="126"/>
        <v>305</v>
      </c>
      <c r="BO120" s="86">
        <f t="shared" si="115"/>
        <v>0.57064524772928449</v>
      </c>
      <c r="BP120" s="168">
        <f t="shared" si="116"/>
        <v>3523</v>
      </c>
      <c r="BQ120" s="75">
        <f t="shared" si="117"/>
        <v>0.10509829659019719</v>
      </c>
      <c r="BR120" s="164">
        <f t="shared" si="72"/>
        <v>70</v>
      </c>
      <c r="BS120" s="76">
        <f t="shared" si="118"/>
        <v>60</v>
      </c>
      <c r="BT120" s="117">
        <f t="shared" si="119"/>
        <v>1.8596962023866499</v>
      </c>
      <c r="BU120" s="159">
        <v>33521</v>
      </c>
      <c r="BV120" s="153">
        <v>1002</v>
      </c>
    </row>
    <row r="121" spans="1:74">
      <c r="A121" s="34">
        <f t="shared" si="73"/>
        <v>0</v>
      </c>
      <c r="B121" s="35">
        <f t="shared" si="74"/>
        <v>0</v>
      </c>
      <c r="C121" s="35">
        <f t="shared" si="75"/>
        <v>0</v>
      </c>
      <c r="D121" s="35">
        <f t="shared" si="76"/>
        <v>0</v>
      </c>
      <c r="E121" s="35">
        <f t="shared" si="77"/>
        <v>0</v>
      </c>
      <c r="F121" s="35">
        <f t="shared" si="78"/>
        <v>0</v>
      </c>
      <c r="G121" s="35">
        <f t="shared" si="79"/>
        <v>0</v>
      </c>
      <c r="H121" s="35">
        <f t="shared" si="80"/>
        <v>0</v>
      </c>
      <c r="I121" s="35">
        <f t="shared" si="81"/>
        <v>0</v>
      </c>
      <c r="J121" s="48">
        <v>653</v>
      </c>
      <c r="K121" s="49" t="s">
        <v>627</v>
      </c>
      <c r="L121" s="65">
        <v>381</v>
      </c>
      <c r="M121" s="38">
        <f t="shared" si="71"/>
        <v>4.475245198801903E-3</v>
      </c>
      <c r="N121" s="39">
        <f t="shared" si="82"/>
        <v>217</v>
      </c>
      <c r="O121" s="40">
        <f t="shared" si="83"/>
        <v>0.59300740207821023</v>
      </c>
      <c r="P121" s="98">
        <v>83</v>
      </c>
      <c r="Q121" s="38">
        <f t="shared" si="84"/>
        <v>0.10848519362186788</v>
      </c>
      <c r="R121" s="39">
        <f t="shared" si="120"/>
        <v>293</v>
      </c>
      <c r="S121" s="41">
        <f t="shared" si="85"/>
        <v>0.81239533412276521</v>
      </c>
      <c r="T121" s="183">
        <v>163</v>
      </c>
      <c r="U121" s="42">
        <f t="shared" si="86"/>
        <v>1.9146062136606566E-3</v>
      </c>
      <c r="V121" s="43">
        <f t="shared" si="87"/>
        <v>139</v>
      </c>
      <c r="W121" s="44">
        <f t="shared" si="88"/>
        <v>0.71274563172806882</v>
      </c>
      <c r="X121" s="178">
        <v>25</v>
      </c>
      <c r="Y121" s="42">
        <f t="shared" si="89"/>
        <v>4.6412300683371301E-2</v>
      </c>
      <c r="Z121" s="43">
        <f t="shared" si="121"/>
        <v>155</v>
      </c>
      <c r="AA121" s="45">
        <f t="shared" si="90"/>
        <v>0.97643169984562683</v>
      </c>
      <c r="AB121" s="65">
        <v>647</v>
      </c>
      <c r="AC121" s="38">
        <f t="shared" si="91"/>
        <v>7.5996946026898457E-3</v>
      </c>
      <c r="AD121" s="39">
        <f t="shared" si="92"/>
        <v>277</v>
      </c>
      <c r="AE121" s="40">
        <f t="shared" si="93"/>
        <v>0.58596456323366153</v>
      </c>
      <c r="AF121" s="98">
        <v>81</v>
      </c>
      <c r="AG121" s="38">
        <f t="shared" si="94"/>
        <v>0.1842255125284738</v>
      </c>
      <c r="AH121" s="39">
        <f t="shared" si="122"/>
        <v>335</v>
      </c>
      <c r="AI121" s="41">
        <f t="shared" si="95"/>
        <v>0.8027469395222282</v>
      </c>
      <c r="AJ121" s="183">
        <v>72</v>
      </c>
      <c r="AK121" s="42">
        <f t="shared" si="96"/>
        <v>8.4571562812004461E-4</v>
      </c>
      <c r="AL121" s="43">
        <f t="shared" si="97"/>
        <v>188</v>
      </c>
      <c r="AM121" s="44">
        <f t="shared" si="98"/>
        <v>0.44448049953890029</v>
      </c>
      <c r="AN121" s="178">
        <v>19</v>
      </c>
      <c r="AO121" s="42">
        <f t="shared" si="99"/>
        <v>2.0501138952164009E-2</v>
      </c>
      <c r="AP121" s="43">
        <f t="shared" si="123"/>
        <v>188</v>
      </c>
      <c r="AQ121" s="45">
        <f t="shared" si="100"/>
        <v>0.60891969083100039</v>
      </c>
      <c r="AR121" s="65">
        <v>1889</v>
      </c>
      <c r="AS121" s="38">
        <f t="shared" si="101"/>
        <v>2.2188289187760616E-2</v>
      </c>
      <c r="AT121" s="39">
        <f t="shared" si="102"/>
        <v>142</v>
      </c>
      <c r="AU121" s="40">
        <f t="shared" si="103"/>
        <v>0.95792273382386073</v>
      </c>
      <c r="AV121" s="98">
        <v>227</v>
      </c>
      <c r="AW121" s="38">
        <f t="shared" si="104"/>
        <v>0.53787015945330297</v>
      </c>
      <c r="AX121" s="39">
        <f t="shared" si="124"/>
        <v>152</v>
      </c>
      <c r="AY121" s="41">
        <f t="shared" si="105"/>
        <v>1.3123140734523104</v>
      </c>
      <c r="AZ121" s="183">
        <v>124</v>
      </c>
      <c r="BA121" s="42">
        <f t="shared" si="106"/>
        <v>1.4565102484289658E-3</v>
      </c>
      <c r="BB121" s="43">
        <f t="shared" si="107"/>
        <v>176</v>
      </c>
      <c r="BC121" s="44">
        <f t="shared" si="108"/>
        <v>0.54355026495749525</v>
      </c>
      <c r="BD121" s="178">
        <v>25</v>
      </c>
      <c r="BE121" s="42">
        <f t="shared" si="109"/>
        <v>3.530751708428246E-2</v>
      </c>
      <c r="BF121" s="43">
        <f t="shared" si="125"/>
        <v>169</v>
      </c>
      <c r="BG121" s="45">
        <f t="shared" si="110"/>
        <v>0.74464112516157654</v>
      </c>
      <c r="BH121" s="159">
        <v>236</v>
      </c>
      <c r="BI121" s="83">
        <f t="shared" si="111"/>
        <v>2.7720678921712575E-3</v>
      </c>
      <c r="BJ121" s="84">
        <f t="shared" si="112"/>
        <v>224</v>
      </c>
      <c r="BK121" s="85">
        <f t="shared" si="113"/>
        <v>0.49803956768056024</v>
      </c>
      <c r="BL121" s="156">
        <v>61</v>
      </c>
      <c r="BM121" s="83">
        <f t="shared" si="114"/>
        <v>6.7198177676537588E-2</v>
      </c>
      <c r="BN121" s="84">
        <f t="shared" si="126"/>
        <v>272</v>
      </c>
      <c r="BO121" s="86">
        <f t="shared" si="115"/>
        <v>0.68229337369863718</v>
      </c>
      <c r="BP121" s="168">
        <f t="shared" si="116"/>
        <v>3512</v>
      </c>
      <c r="BQ121" s="75">
        <f t="shared" si="117"/>
        <v>4.1252128971633287E-2</v>
      </c>
      <c r="BR121" s="164">
        <f t="shared" si="72"/>
        <v>521</v>
      </c>
      <c r="BS121" s="76">
        <f t="shared" si="118"/>
        <v>251</v>
      </c>
      <c r="BT121" s="117">
        <f t="shared" si="119"/>
        <v>0.72994929582965551</v>
      </c>
      <c r="BU121" s="159">
        <v>85135</v>
      </c>
      <c r="BV121" s="153">
        <v>15061</v>
      </c>
    </row>
    <row r="122" spans="1:74">
      <c r="A122" s="34">
        <f t="shared" si="73"/>
        <v>1</v>
      </c>
      <c r="B122" s="35">
        <f t="shared" si="74"/>
        <v>0</v>
      </c>
      <c r="C122" s="35">
        <f t="shared" si="75"/>
        <v>0</v>
      </c>
      <c r="D122" s="35">
        <f t="shared" si="76"/>
        <v>0</v>
      </c>
      <c r="E122" s="35">
        <f t="shared" si="77"/>
        <v>1</v>
      </c>
      <c r="F122" s="35">
        <f t="shared" si="78"/>
        <v>0</v>
      </c>
      <c r="G122" s="35">
        <f t="shared" si="79"/>
        <v>0</v>
      </c>
      <c r="H122" s="35">
        <f t="shared" si="80"/>
        <v>0</v>
      </c>
      <c r="I122" s="35">
        <f t="shared" si="81"/>
        <v>0</v>
      </c>
      <c r="J122" s="48">
        <v>179</v>
      </c>
      <c r="K122" s="49" t="s">
        <v>149</v>
      </c>
      <c r="L122" s="65">
        <v>80</v>
      </c>
      <c r="M122" s="38">
        <f t="shared" si="71"/>
        <v>6.6374067651768455E-4</v>
      </c>
      <c r="N122" s="39">
        <f t="shared" si="82"/>
        <v>436</v>
      </c>
      <c r="O122" s="40">
        <f t="shared" si="83"/>
        <v>8.7951188538397826E-2</v>
      </c>
      <c r="P122" s="98">
        <v>12</v>
      </c>
      <c r="Q122" s="38">
        <f t="shared" si="84"/>
        <v>2.2883295194508008E-2</v>
      </c>
      <c r="R122" s="39">
        <f t="shared" si="120"/>
        <v>464</v>
      </c>
      <c r="S122" s="41">
        <f t="shared" si="85"/>
        <v>0.17136239172112119</v>
      </c>
      <c r="T122" s="183">
        <v>100</v>
      </c>
      <c r="U122" s="42">
        <f t="shared" si="86"/>
        <v>8.2967584564710571E-4</v>
      </c>
      <c r="V122" s="43">
        <f t="shared" si="87"/>
        <v>233</v>
      </c>
      <c r="W122" s="44">
        <f t="shared" si="88"/>
        <v>0.30886133687231215</v>
      </c>
      <c r="X122" s="178">
        <v>2</v>
      </c>
      <c r="Y122" s="42">
        <f t="shared" si="89"/>
        <v>2.8604118993135013E-2</v>
      </c>
      <c r="Z122" s="43">
        <f t="shared" si="121"/>
        <v>224</v>
      </c>
      <c r="AA122" s="45">
        <f t="shared" si="90"/>
        <v>0.60177944466907696</v>
      </c>
      <c r="AB122" s="65">
        <v>2760</v>
      </c>
      <c r="AC122" s="38">
        <f t="shared" si="91"/>
        <v>2.2899053339860118E-2</v>
      </c>
      <c r="AD122" s="39">
        <f t="shared" si="92"/>
        <v>92</v>
      </c>
      <c r="AE122" s="40">
        <f t="shared" si="93"/>
        <v>1.7656017103642898</v>
      </c>
      <c r="AF122" s="98">
        <v>50</v>
      </c>
      <c r="AG122" s="38">
        <f t="shared" si="94"/>
        <v>0.78947368421052633</v>
      </c>
      <c r="AH122" s="39">
        <f t="shared" si="122"/>
        <v>77</v>
      </c>
      <c r="AI122" s="41">
        <f t="shared" si="95"/>
        <v>3.440064164486373</v>
      </c>
      <c r="AJ122" s="183">
        <v>0</v>
      </c>
      <c r="AK122" s="42">
        <f t="shared" si="96"/>
        <v>0</v>
      </c>
      <c r="AL122" s="43">
        <f t="shared" si="97"/>
        <v>337</v>
      </c>
      <c r="AM122" s="44">
        <f t="shared" si="98"/>
        <v>0</v>
      </c>
      <c r="AN122" s="178">
        <v>0</v>
      </c>
      <c r="AO122" s="42">
        <f t="shared" si="99"/>
        <v>0</v>
      </c>
      <c r="AP122" s="43">
        <f t="shared" si="123"/>
        <v>337</v>
      </c>
      <c r="AQ122" s="45">
        <f t="shared" si="100"/>
        <v>0</v>
      </c>
      <c r="AR122" s="65">
        <v>530</v>
      </c>
      <c r="AS122" s="38">
        <f t="shared" si="101"/>
        <v>4.3972819819296603E-3</v>
      </c>
      <c r="AT122" s="39">
        <f t="shared" si="102"/>
        <v>423</v>
      </c>
      <c r="AU122" s="40">
        <f t="shared" si="103"/>
        <v>0.18984142228721299</v>
      </c>
      <c r="AV122" s="98">
        <v>15</v>
      </c>
      <c r="AW122" s="38">
        <f t="shared" si="104"/>
        <v>0.15160183066361557</v>
      </c>
      <c r="AX122" s="39">
        <f t="shared" si="124"/>
        <v>482</v>
      </c>
      <c r="AY122" s="41">
        <f t="shared" si="105"/>
        <v>0.369883349065527</v>
      </c>
      <c r="AZ122" s="183">
        <v>0</v>
      </c>
      <c r="BA122" s="42">
        <f t="shared" si="106"/>
        <v>0</v>
      </c>
      <c r="BB122" s="43">
        <f t="shared" si="107"/>
        <v>356</v>
      </c>
      <c r="BC122" s="44">
        <f t="shared" si="108"/>
        <v>0</v>
      </c>
      <c r="BD122" s="178">
        <v>0</v>
      </c>
      <c r="BE122" s="42">
        <f t="shared" si="109"/>
        <v>0</v>
      </c>
      <c r="BF122" s="43">
        <f t="shared" si="125"/>
        <v>356</v>
      </c>
      <c r="BG122" s="45">
        <f t="shared" si="110"/>
        <v>0</v>
      </c>
      <c r="BH122" s="159">
        <v>26</v>
      </c>
      <c r="BI122" s="83">
        <f t="shared" si="111"/>
        <v>2.1571571986824748E-4</v>
      </c>
      <c r="BJ122" s="84">
        <f t="shared" si="112"/>
        <v>425</v>
      </c>
      <c r="BK122" s="85">
        <f t="shared" si="113"/>
        <v>3.8756252748533157E-2</v>
      </c>
      <c r="BL122" s="156">
        <v>5</v>
      </c>
      <c r="BM122" s="83">
        <f t="shared" si="114"/>
        <v>7.4370709382151033E-3</v>
      </c>
      <c r="BN122" s="84">
        <f t="shared" si="126"/>
        <v>436</v>
      </c>
      <c r="BO122" s="86">
        <f t="shared" si="115"/>
        <v>7.5511931964824155E-2</v>
      </c>
      <c r="BP122" s="168">
        <f t="shared" si="116"/>
        <v>3496</v>
      </c>
      <c r="BQ122" s="75">
        <f t="shared" si="117"/>
        <v>2.9005467563822815E-2</v>
      </c>
      <c r="BR122" s="164">
        <f t="shared" si="72"/>
        <v>84</v>
      </c>
      <c r="BS122" s="76">
        <f t="shared" si="118"/>
        <v>367</v>
      </c>
      <c r="BT122" s="117">
        <f t="shared" si="119"/>
        <v>0.51324673783458552</v>
      </c>
      <c r="BU122" s="159">
        <v>120529</v>
      </c>
      <c r="BV122" s="153">
        <v>3460</v>
      </c>
    </row>
    <row r="123" spans="1:74">
      <c r="A123" s="34">
        <f t="shared" si="73"/>
        <v>1</v>
      </c>
      <c r="B123" s="35">
        <f t="shared" si="74"/>
        <v>0</v>
      </c>
      <c r="C123" s="35">
        <f t="shared" si="75"/>
        <v>0</v>
      </c>
      <c r="D123" s="35">
        <f t="shared" si="76"/>
        <v>0</v>
      </c>
      <c r="E123" s="35">
        <f t="shared" si="77"/>
        <v>1</v>
      </c>
      <c r="F123" s="35">
        <f t="shared" si="78"/>
        <v>0</v>
      </c>
      <c r="G123" s="35">
        <f t="shared" si="79"/>
        <v>0</v>
      </c>
      <c r="H123" s="35">
        <f t="shared" si="80"/>
        <v>0</v>
      </c>
      <c r="I123" s="35">
        <f t="shared" si="81"/>
        <v>0</v>
      </c>
      <c r="J123" s="48">
        <v>475</v>
      </c>
      <c r="K123" s="49" t="s">
        <v>447</v>
      </c>
      <c r="L123" s="65">
        <v>51</v>
      </c>
      <c r="M123" s="38">
        <f t="shared" si="71"/>
        <v>6.6004037894082932E-4</v>
      </c>
      <c r="N123" s="39">
        <f t="shared" si="82"/>
        <v>439</v>
      </c>
      <c r="O123" s="40">
        <f t="shared" si="83"/>
        <v>8.7460868174822071E-2</v>
      </c>
      <c r="P123" s="98">
        <v>10</v>
      </c>
      <c r="Q123" s="38">
        <f t="shared" si="84"/>
        <v>1.4604810996563574E-2</v>
      </c>
      <c r="R123" s="39">
        <f t="shared" si="120"/>
        <v>482</v>
      </c>
      <c r="S123" s="41">
        <f t="shared" si="85"/>
        <v>0.10936866048936505</v>
      </c>
      <c r="T123" s="183">
        <v>13</v>
      </c>
      <c r="U123" s="42">
        <f t="shared" si="86"/>
        <v>1.6824558678883885E-4</v>
      </c>
      <c r="V123" s="43">
        <f t="shared" si="87"/>
        <v>351</v>
      </c>
      <c r="W123" s="44">
        <f t="shared" si="88"/>
        <v>6.2632360735942152E-2</v>
      </c>
      <c r="X123" s="178">
        <v>5</v>
      </c>
      <c r="Y123" s="42">
        <f t="shared" si="89"/>
        <v>3.7227949599083618E-3</v>
      </c>
      <c r="Z123" s="43">
        <f t="shared" si="121"/>
        <v>373</v>
      </c>
      <c r="AA123" s="45">
        <f t="shared" si="90"/>
        <v>7.8320939866323616E-2</v>
      </c>
      <c r="AB123" s="65">
        <v>2352</v>
      </c>
      <c r="AC123" s="38">
        <f t="shared" si="91"/>
        <v>3.0439509240565304E-2</v>
      </c>
      <c r="AD123" s="39">
        <f t="shared" si="92"/>
        <v>62</v>
      </c>
      <c r="AE123" s="40">
        <f t="shared" si="93"/>
        <v>2.3469987505658172</v>
      </c>
      <c r="AF123" s="98">
        <v>114</v>
      </c>
      <c r="AG123" s="38">
        <f t="shared" si="94"/>
        <v>0.67353951890034369</v>
      </c>
      <c r="AH123" s="39">
        <f t="shared" si="122"/>
        <v>98</v>
      </c>
      <c r="AI123" s="41">
        <f t="shared" si="95"/>
        <v>2.9348909389569884</v>
      </c>
      <c r="AJ123" s="183">
        <v>18</v>
      </c>
      <c r="AK123" s="42">
        <f t="shared" si="96"/>
        <v>2.3295542786146918E-4</v>
      </c>
      <c r="AL123" s="43">
        <f t="shared" si="97"/>
        <v>281</v>
      </c>
      <c r="AM123" s="44">
        <f t="shared" si="98"/>
        <v>0.12243376083321775</v>
      </c>
      <c r="AN123" s="178">
        <v>2</v>
      </c>
      <c r="AO123" s="42">
        <f t="shared" si="99"/>
        <v>5.1546391752577319E-3</v>
      </c>
      <c r="AP123" s="43">
        <f t="shared" si="123"/>
        <v>301</v>
      </c>
      <c r="AQ123" s="45">
        <f t="shared" si="100"/>
        <v>0.15310180084467878</v>
      </c>
      <c r="AR123" s="65">
        <v>1044</v>
      </c>
      <c r="AS123" s="38">
        <f t="shared" si="101"/>
        <v>1.3511414815965211E-2</v>
      </c>
      <c r="AT123" s="39">
        <f t="shared" si="102"/>
        <v>271</v>
      </c>
      <c r="AU123" s="40">
        <f t="shared" si="103"/>
        <v>0.58332083689792091</v>
      </c>
      <c r="AV123" s="98">
        <v>38</v>
      </c>
      <c r="AW123" s="38">
        <f t="shared" si="104"/>
        <v>0.29896907216494845</v>
      </c>
      <c r="AX123" s="39">
        <f t="shared" si="124"/>
        <v>393</v>
      </c>
      <c r="AY123" s="41">
        <f t="shared" si="105"/>
        <v>0.72943500217193902</v>
      </c>
      <c r="AZ123" s="183">
        <v>9</v>
      </c>
      <c r="BA123" s="42">
        <f t="shared" si="106"/>
        <v>1.1647771393073459E-4</v>
      </c>
      <c r="BB123" s="43">
        <f t="shared" si="107"/>
        <v>333</v>
      </c>
      <c r="BC123" s="44">
        <f t="shared" si="108"/>
        <v>4.3467934631413498E-2</v>
      </c>
      <c r="BD123" s="178">
        <v>3</v>
      </c>
      <c r="BE123" s="42">
        <f t="shared" si="109"/>
        <v>2.5773195876288659E-3</v>
      </c>
      <c r="BF123" s="43">
        <f t="shared" si="125"/>
        <v>342</v>
      </c>
      <c r="BG123" s="45">
        <f t="shared" si="110"/>
        <v>5.4356078141990706E-2</v>
      </c>
      <c r="BH123" s="159">
        <v>5</v>
      </c>
      <c r="BI123" s="83">
        <f t="shared" si="111"/>
        <v>6.4709841072630331E-5</v>
      </c>
      <c r="BJ123" s="84">
        <f t="shared" si="112"/>
        <v>449</v>
      </c>
      <c r="BK123" s="85">
        <f t="shared" si="113"/>
        <v>1.1625999984887647E-2</v>
      </c>
      <c r="BL123" s="156">
        <v>2</v>
      </c>
      <c r="BM123" s="83">
        <f t="shared" si="114"/>
        <v>1.4318442153493699E-3</v>
      </c>
      <c r="BN123" s="84">
        <f t="shared" si="126"/>
        <v>459</v>
      </c>
      <c r="BO123" s="86">
        <f t="shared" si="115"/>
        <v>1.4538159427539058E-2</v>
      </c>
      <c r="BP123" s="168">
        <f t="shared" si="116"/>
        <v>3492</v>
      </c>
      <c r="BQ123" s="75">
        <f t="shared" si="117"/>
        <v>4.5193353005125017E-2</v>
      </c>
      <c r="BR123" s="164">
        <f t="shared" si="72"/>
        <v>174</v>
      </c>
      <c r="BS123" s="76">
        <f t="shared" si="118"/>
        <v>224</v>
      </c>
      <c r="BT123" s="117">
        <f t="shared" si="119"/>
        <v>0.79968857425410911</v>
      </c>
      <c r="BU123" s="159">
        <v>77268</v>
      </c>
      <c r="BV123" s="153">
        <v>3455</v>
      </c>
    </row>
    <row r="124" spans="1:74">
      <c r="A124" s="34">
        <f t="shared" si="73"/>
        <v>1</v>
      </c>
      <c r="B124" s="35">
        <f t="shared" si="74"/>
        <v>0</v>
      </c>
      <c r="C124" s="35">
        <f t="shared" si="75"/>
        <v>1</v>
      </c>
      <c r="D124" s="35">
        <f t="shared" si="76"/>
        <v>0</v>
      </c>
      <c r="E124" s="35">
        <f t="shared" si="77"/>
        <v>0</v>
      </c>
      <c r="F124" s="35">
        <f t="shared" si="78"/>
        <v>0</v>
      </c>
      <c r="G124" s="35">
        <f t="shared" si="79"/>
        <v>0</v>
      </c>
      <c r="H124" s="35">
        <f t="shared" si="80"/>
        <v>0</v>
      </c>
      <c r="I124" s="35">
        <f t="shared" si="81"/>
        <v>1</v>
      </c>
      <c r="J124" s="48">
        <v>48</v>
      </c>
      <c r="K124" s="49" t="s">
        <v>18</v>
      </c>
      <c r="L124" s="65">
        <v>614</v>
      </c>
      <c r="M124" s="38">
        <f t="shared" si="71"/>
        <v>8.3205724120173994E-3</v>
      </c>
      <c r="N124" s="39">
        <f t="shared" si="82"/>
        <v>118</v>
      </c>
      <c r="O124" s="40">
        <f t="shared" si="83"/>
        <v>1.1025454049255272</v>
      </c>
      <c r="P124" s="98">
        <v>76</v>
      </c>
      <c r="Q124" s="38">
        <f t="shared" si="84"/>
        <v>0.17608259248637798</v>
      </c>
      <c r="R124" s="39">
        <f t="shared" si="120"/>
        <v>155</v>
      </c>
      <c r="S124" s="41">
        <f t="shared" si="85"/>
        <v>1.3186009240558587</v>
      </c>
      <c r="T124" s="183">
        <v>117</v>
      </c>
      <c r="U124" s="42">
        <f t="shared" si="86"/>
        <v>1.5855162413779085E-3</v>
      </c>
      <c r="V124" s="43">
        <f t="shared" si="87"/>
        <v>160</v>
      </c>
      <c r="W124" s="44">
        <f t="shared" si="88"/>
        <v>0.59023613681654086</v>
      </c>
      <c r="X124" s="178">
        <v>15</v>
      </c>
      <c r="Y124" s="42">
        <f t="shared" si="89"/>
        <v>3.3553197591052478E-2</v>
      </c>
      <c r="Z124" s="43">
        <f t="shared" si="121"/>
        <v>205</v>
      </c>
      <c r="AA124" s="45">
        <f t="shared" si="90"/>
        <v>0.70589919647800936</v>
      </c>
      <c r="AB124" s="65">
        <v>287</v>
      </c>
      <c r="AC124" s="38">
        <f t="shared" si="91"/>
        <v>3.889257788679143E-3</v>
      </c>
      <c r="AD124" s="39">
        <f t="shared" si="92"/>
        <v>365</v>
      </c>
      <c r="AE124" s="40">
        <f t="shared" si="93"/>
        <v>0.29987616089729052</v>
      </c>
      <c r="AF124" s="98">
        <v>19</v>
      </c>
      <c r="AG124" s="38">
        <f t="shared" si="94"/>
        <v>8.230570691138514E-2</v>
      </c>
      <c r="AH124" s="39">
        <f t="shared" si="122"/>
        <v>437</v>
      </c>
      <c r="AI124" s="41">
        <f t="shared" si="95"/>
        <v>0.35864008964619426</v>
      </c>
      <c r="AJ124" s="183">
        <v>134</v>
      </c>
      <c r="AK124" s="42">
        <f t="shared" si="96"/>
        <v>1.8158903961080319E-3</v>
      </c>
      <c r="AL124" s="43">
        <f t="shared" si="97"/>
        <v>94</v>
      </c>
      <c r="AM124" s="44">
        <f t="shared" si="98"/>
        <v>0.95437265616595912</v>
      </c>
      <c r="AN124" s="178">
        <v>10</v>
      </c>
      <c r="AO124" s="42">
        <f t="shared" si="99"/>
        <v>3.8428448523085745E-2</v>
      </c>
      <c r="AP124" s="43">
        <f t="shared" si="123"/>
        <v>106</v>
      </c>
      <c r="AQ124" s="45">
        <f t="shared" si="100"/>
        <v>1.1413921464749841</v>
      </c>
      <c r="AR124" s="65">
        <v>1484</v>
      </c>
      <c r="AS124" s="38">
        <f t="shared" si="101"/>
        <v>2.0110308565853129E-2</v>
      </c>
      <c r="AT124" s="39">
        <f t="shared" si="102"/>
        <v>167</v>
      </c>
      <c r="AU124" s="40">
        <f t="shared" si="103"/>
        <v>0.86821122604034762</v>
      </c>
      <c r="AV124" s="98">
        <v>89</v>
      </c>
      <c r="AW124" s="38">
        <f t="shared" si="104"/>
        <v>0.42558072841984512</v>
      </c>
      <c r="AX124" s="39">
        <f t="shared" si="124"/>
        <v>259</v>
      </c>
      <c r="AY124" s="41">
        <f t="shared" si="105"/>
        <v>1.0383464661120247</v>
      </c>
      <c r="AZ124" s="183">
        <v>132</v>
      </c>
      <c r="BA124" s="42">
        <f t="shared" si="106"/>
        <v>1.7887875543750762E-3</v>
      </c>
      <c r="BB124" s="43">
        <f t="shared" si="107"/>
        <v>149</v>
      </c>
      <c r="BC124" s="44">
        <f t="shared" si="108"/>
        <v>0.66755173894724684</v>
      </c>
      <c r="BD124" s="178">
        <v>14</v>
      </c>
      <c r="BE124" s="42">
        <f t="shared" si="109"/>
        <v>3.7854889589905363E-2</v>
      </c>
      <c r="BF124" s="43">
        <f t="shared" si="125"/>
        <v>156</v>
      </c>
      <c r="BG124" s="45">
        <f t="shared" si="110"/>
        <v>0.7983656146028667</v>
      </c>
      <c r="BH124" s="159">
        <v>719</v>
      </c>
      <c r="BI124" s="83">
        <f t="shared" si="111"/>
        <v>9.7434716029975738E-3</v>
      </c>
      <c r="BJ124" s="84">
        <f t="shared" si="112"/>
        <v>48</v>
      </c>
      <c r="BK124" s="85">
        <f t="shared" si="113"/>
        <v>1.7505467303197395</v>
      </c>
      <c r="BL124" s="156">
        <v>66</v>
      </c>
      <c r="BM124" s="83">
        <f t="shared" si="114"/>
        <v>0.20619443647834815</v>
      </c>
      <c r="BN124" s="84">
        <f t="shared" si="126"/>
        <v>75</v>
      </c>
      <c r="BO124" s="86">
        <f t="shared" si="115"/>
        <v>2.0935850132707103</v>
      </c>
      <c r="BP124" s="168">
        <f t="shared" si="116"/>
        <v>3487</v>
      </c>
      <c r="BQ124" s="75">
        <f t="shared" si="117"/>
        <v>4.7253804561408264E-2</v>
      </c>
      <c r="BR124" s="164">
        <f t="shared" si="72"/>
        <v>289</v>
      </c>
      <c r="BS124" s="76">
        <f t="shared" si="118"/>
        <v>211</v>
      </c>
      <c r="BT124" s="117">
        <f t="shared" si="119"/>
        <v>0.83614790859862997</v>
      </c>
      <c r="BU124" s="159">
        <v>73793</v>
      </c>
      <c r="BV124" s="153">
        <v>6256</v>
      </c>
    </row>
    <row r="125" spans="1:74">
      <c r="A125" s="34">
        <f t="shared" si="73"/>
        <v>2</v>
      </c>
      <c r="B125" s="35">
        <f t="shared" si="74"/>
        <v>0</v>
      </c>
      <c r="C125" s="35">
        <f t="shared" si="75"/>
        <v>0</v>
      </c>
      <c r="D125" s="35">
        <f t="shared" si="76"/>
        <v>1</v>
      </c>
      <c r="E125" s="35">
        <f t="shared" si="77"/>
        <v>1</v>
      </c>
      <c r="F125" s="35">
        <f t="shared" si="78"/>
        <v>0</v>
      </c>
      <c r="G125" s="35">
        <f t="shared" si="79"/>
        <v>0</v>
      </c>
      <c r="H125" s="35">
        <f t="shared" si="80"/>
        <v>0</v>
      </c>
      <c r="I125" s="35">
        <f t="shared" si="81"/>
        <v>0</v>
      </c>
      <c r="J125" s="48">
        <v>465</v>
      </c>
      <c r="K125" s="49" t="s">
        <v>437</v>
      </c>
      <c r="L125" s="65">
        <v>155</v>
      </c>
      <c r="M125" s="38">
        <f t="shared" si="71"/>
        <v>1.8068848140074373E-3</v>
      </c>
      <c r="N125" s="39">
        <f t="shared" si="82"/>
        <v>363</v>
      </c>
      <c r="O125" s="40">
        <f t="shared" si="83"/>
        <v>0.23942734348857078</v>
      </c>
      <c r="P125" s="98">
        <v>27</v>
      </c>
      <c r="Q125" s="38">
        <f t="shared" si="84"/>
        <v>4.4617156016119749E-2</v>
      </c>
      <c r="R125" s="39">
        <f t="shared" si="120"/>
        <v>418</v>
      </c>
      <c r="S125" s="41">
        <f t="shared" si="85"/>
        <v>0.33411720216551943</v>
      </c>
      <c r="T125" s="183">
        <v>313</v>
      </c>
      <c r="U125" s="42">
        <f t="shared" si="86"/>
        <v>3.6487415921569542E-3</v>
      </c>
      <c r="V125" s="43">
        <f t="shared" si="87"/>
        <v>62</v>
      </c>
      <c r="W125" s="44">
        <f t="shared" si="88"/>
        <v>1.3583078403062787</v>
      </c>
      <c r="X125" s="178">
        <v>7</v>
      </c>
      <c r="Y125" s="42">
        <f t="shared" si="89"/>
        <v>9.0097869890616009E-2</v>
      </c>
      <c r="Z125" s="43">
        <f t="shared" si="121"/>
        <v>55</v>
      </c>
      <c r="AA125" s="45">
        <f t="shared" si="90"/>
        <v>1.895497851958112</v>
      </c>
      <c r="AB125" s="65">
        <v>1508</v>
      </c>
      <c r="AC125" s="38">
        <f t="shared" si="91"/>
        <v>1.7579240642085263E-2</v>
      </c>
      <c r="AD125" s="39">
        <f t="shared" si="92"/>
        <v>121</v>
      </c>
      <c r="AE125" s="40">
        <f t="shared" si="93"/>
        <v>1.3554244747115287</v>
      </c>
      <c r="AF125" s="98">
        <v>22</v>
      </c>
      <c r="AG125" s="38">
        <f t="shared" si="94"/>
        <v>0.4340817501439263</v>
      </c>
      <c r="AH125" s="39">
        <f t="shared" si="122"/>
        <v>137</v>
      </c>
      <c r="AI125" s="41">
        <f t="shared" si="95"/>
        <v>1.8914741592950213</v>
      </c>
      <c r="AJ125" s="183">
        <v>105</v>
      </c>
      <c r="AK125" s="42">
        <f t="shared" si="96"/>
        <v>1.2240187449727802E-3</v>
      </c>
      <c r="AL125" s="43">
        <f t="shared" si="97"/>
        <v>142</v>
      </c>
      <c r="AM125" s="44">
        <f t="shared" si="98"/>
        <v>0.64330425632533528</v>
      </c>
      <c r="AN125" s="178">
        <v>4</v>
      </c>
      <c r="AO125" s="42">
        <f t="shared" si="99"/>
        <v>3.0224525043177894E-2</v>
      </c>
      <c r="AP125" s="43">
        <f t="shared" si="123"/>
        <v>143</v>
      </c>
      <c r="AQ125" s="45">
        <f t="shared" si="100"/>
        <v>0.89772126747441183</v>
      </c>
      <c r="AR125" s="65">
        <v>969</v>
      </c>
      <c r="AS125" s="38">
        <f t="shared" si="101"/>
        <v>1.1295944417891658E-2</v>
      </c>
      <c r="AT125" s="39">
        <f t="shared" si="102"/>
        <v>307</v>
      </c>
      <c r="AU125" s="40">
        <f t="shared" si="103"/>
        <v>0.48767355907178189</v>
      </c>
      <c r="AV125" s="98">
        <v>33</v>
      </c>
      <c r="AW125" s="38">
        <f t="shared" si="104"/>
        <v>0.27892918825561314</v>
      </c>
      <c r="AX125" s="39">
        <f t="shared" si="124"/>
        <v>411</v>
      </c>
      <c r="AY125" s="41">
        <f t="shared" si="105"/>
        <v>0.68054100568903053</v>
      </c>
      <c r="AZ125" s="183">
        <v>107</v>
      </c>
      <c r="BA125" s="42">
        <f t="shared" si="106"/>
        <v>1.2473333877341664E-3</v>
      </c>
      <c r="BB125" s="43">
        <f t="shared" si="107"/>
        <v>193</v>
      </c>
      <c r="BC125" s="44">
        <f t="shared" si="108"/>
        <v>0.465488240899461</v>
      </c>
      <c r="BD125" s="178">
        <v>10</v>
      </c>
      <c r="BE125" s="42">
        <f t="shared" si="109"/>
        <v>3.0800230282095567E-2</v>
      </c>
      <c r="BF125" s="43">
        <f t="shared" si="125"/>
        <v>203</v>
      </c>
      <c r="BG125" s="45">
        <f t="shared" si="110"/>
        <v>0.64958173291389931</v>
      </c>
      <c r="BH125" s="159">
        <v>317</v>
      </c>
      <c r="BI125" s="83">
        <f t="shared" si="111"/>
        <v>3.6953708776797265E-3</v>
      </c>
      <c r="BJ125" s="84">
        <f t="shared" si="112"/>
        <v>177</v>
      </c>
      <c r="BK125" s="85">
        <f t="shared" si="113"/>
        <v>0.66392346289087267</v>
      </c>
      <c r="BL125" s="156">
        <v>36</v>
      </c>
      <c r="BM125" s="83">
        <f t="shared" si="114"/>
        <v>9.1249280368451355E-2</v>
      </c>
      <c r="BN125" s="84">
        <f t="shared" si="126"/>
        <v>201</v>
      </c>
      <c r="BO125" s="86">
        <f t="shared" si="115"/>
        <v>0.92649505541429744</v>
      </c>
      <c r="BP125" s="168">
        <f t="shared" si="116"/>
        <v>3474</v>
      </c>
      <c r="BQ125" s="75">
        <f t="shared" si="117"/>
        <v>4.0497534476527985E-2</v>
      </c>
      <c r="BR125" s="164">
        <f t="shared" si="72"/>
        <v>139</v>
      </c>
      <c r="BS125" s="76">
        <f t="shared" si="118"/>
        <v>257</v>
      </c>
      <c r="BT125" s="117">
        <f t="shared" si="119"/>
        <v>0.71659687659529758</v>
      </c>
      <c r="BU125" s="159">
        <v>85783</v>
      </c>
      <c r="BV125" s="153">
        <v>3593</v>
      </c>
    </row>
    <row r="126" spans="1:74">
      <c r="A126" s="34">
        <f t="shared" si="73"/>
        <v>0</v>
      </c>
      <c r="B126" s="35">
        <f t="shared" si="74"/>
        <v>0</v>
      </c>
      <c r="C126" s="35">
        <f t="shared" si="75"/>
        <v>0</v>
      </c>
      <c r="D126" s="35">
        <f t="shared" si="76"/>
        <v>0</v>
      </c>
      <c r="E126" s="35">
        <f t="shared" si="77"/>
        <v>0</v>
      </c>
      <c r="F126" s="35">
        <f t="shared" si="78"/>
        <v>0</v>
      </c>
      <c r="G126" s="35">
        <f t="shared" si="79"/>
        <v>0</v>
      </c>
      <c r="H126" s="35">
        <f t="shared" si="80"/>
        <v>0</v>
      </c>
      <c r="I126" s="35">
        <f t="shared" si="81"/>
        <v>1</v>
      </c>
      <c r="J126" s="47">
        <v>9</v>
      </c>
      <c r="K126" s="37" t="s">
        <v>657</v>
      </c>
      <c r="L126" s="65">
        <v>468</v>
      </c>
      <c r="M126" s="38">
        <f t="shared" si="71"/>
        <v>3.9675474961214678E-3</v>
      </c>
      <c r="N126" s="39">
        <f t="shared" si="82"/>
        <v>233</v>
      </c>
      <c r="O126" s="40">
        <f t="shared" si="83"/>
        <v>0.5257332120990329</v>
      </c>
      <c r="P126" s="98">
        <v>90</v>
      </c>
      <c r="Q126" s="38">
        <f t="shared" si="84"/>
        <v>0.13592796979378449</v>
      </c>
      <c r="R126" s="39">
        <f t="shared" si="120"/>
        <v>225</v>
      </c>
      <c r="S126" s="41">
        <f t="shared" si="85"/>
        <v>1.0179015656473083</v>
      </c>
      <c r="T126" s="183">
        <v>2</v>
      </c>
      <c r="U126" s="42">
        <f t="shared" si="86"/>
        <v>1.6955331180006273E-5</v>
      </c>
      <c r="V126" s="43">
        <f t="shared" si="87"/>
        <v>392</v>
      </c>
      <c r="W126" s="44">
        <f t="shared" si="88"/>
        <v>6.3119184231343467E-3</v>
      </c>
      <c r="X126" s="178">
        <v>1</v>
      </c>
      <c r="Y126" s="42">
        <f t="shared" si="89"/>
        <v>5.8088875980249783E-4</v>
      </c>
      <c r="Z126" s="43">
        <f t="shared" si="121"/>
        <v>390</v>
      </c>
      <c r="AA126" s="45">
        <f t="shared" si="90"/>
        <v>1.222085935848442E-2</v>
      </c>
      <c r="AB126" s="65">
        <v>1</v>
      </c>
      <c r="AC126" s="38">
        <f t="shared" si="91"/>
        <v>8.4776655900031366E-6</v>
      </c>
      <c r="AD126" s="39">
        <f t="shared" si="92"/>
        <v>537</v>
      </c>
      <c r="AE126" s="40">
        <f t="shared" si="93"/>
        <v>6.5365937375022772E-4</v>
      </c>
      <c r="AF126" s="98">
        <v>1</v>
      </c>
      <c r="AG126" s="38">
        <f t="shared" si="94"/>
        <v>2.9044437990124891E-4</v>
      </c>
      <c r="AH126" s="39">
        <f t="shared" si="122"/>
        <v>537</v>
      </c>
      <c r="AI126" s="41">
        <f t="shared" si="95"/>
        <v>1.2655865838946867E-3</v>
      </c>
      <c r="AJ126" s="183">
        <v>130</v>
      </c>
      <c r="AK126" s="42">
        <f t="shared" si="96"/>
        <v>1.1020965267004078E-3</v>
      </c>
      <c r="AL126" s="43">
        <f t="shared" si="97"/>
        <v>154</v>
      </c>
      <c r="AM126" s="44">
        <f t="shared" si="98"/>
        <v>0.57922592233136694</v>
      </c>
      <c r="AN126" s="178">
        <v>26</v>
      </c>
      <c r="AO126" s="42">
        <f t="shared" si="99"/>
        <v>3.7757769387162361E-2</v>
      </c>
      <c r="AP126" s="43">
        <f t="shared" si="123"/>
        <v>110</v>
      </c>
      <c r="AQ126" s="45">
        <f t="shared" si="100"/>
        <v>1.1214718028762123</v>
      </c>
      <c r="AR126" s="65">
        <v>484</v>
      </c>
      <c r="AS126" s="38">
        <f t="shared" si="101"/>
        <v>4.1031901455615182E-3</v>
      </c>
      <c r="AT126" s="39">
        <f t="shared" si="102"/>
        <v>431</v>
      </c>
      <c r="AU126" s="40">
        <f t="shared" si="103"/>
        <v>0.17714475813680838</v>
      </c>
      <c r="AV126" s="98">
        <v>108</v>
      </c>
      <c r="AW126" s="38">
        <f t="shared" si="104"/>
        <v>0.14057507987220447</v>
      </c>
      <c r="AX126" s="39">
        <f t="shared" si="124"/>
        <v>487</v>
      </c>
      <c r="AY126" s="41">
        <f t="shared" si="105"/>
        <v>0.34297990407291346</v>
      </c>
      <c r="AZ126" s="183">
        <v>12</v>
      </c>
      <c r="BA126" s="42">
        <f t="shared" si="106"/>
        <v>1.0173198708003764E-4</v>
      </c>
      <c r="BB126" s="43">
        <f t="shared" si="107"/>
        <v>336</v>
      </c>
      <c r="BC126" s="44">
        <f t="shared" si="108"/>
        <v>3.7965025369132342E-2</v>
      </c>
      <c r="BD126" s="178">
        <v>11</v>
      </c>
      <c r="BE126" s="42">
        <f t="shared" si="109"/>
        <v>3.4853325588149867E-3</v>
      </c>
      <c r="BF126" s="43">
        <f t="shared" si="125"/>
        <v>338</v>
      </c>
      <c r="BG126" s="45">
        <f t="shared" si="110"/>
        <v>7.3506215460095475E-2</v>
      </c>
      <c r="BH126" s="159">
        <v>2346</v>
      </c>
      <c r="BI126" s="83">
        <f t="shared" si="111"/>
        <v>1.9888603474147358E-2</v>
      </c>
      <c r="BJ126" s="84">
        <f t="shared" si="112"/>
        <v>20</v>
      </c>
      <c r="BK126" s="85">
        <f t="shared" si="113"/>
        <v>3.57325717166183</v>
      </c>
      <c r="BL126" s="156">
        <v>509</v>
      </c>
      <c r="BM126" s="83">
        <f t="shared" si="114"/>
        <v>0.68138251524832993</v>
      </c>
      <c r="BN126" s="84">
        <f t="shared" si="126"/>
        <v>8</v>
      </c>
      <c r="BO126" s="86">
        <f t="shared" si="115"/>
        <v>6.9183836702519406</v>
      </c>
      <c r="BP126" s="168">
        <f t="shared" si="116"/>
        <v>3443</v>
      </c>
      <c r="BQ126" s="75">
        <f t="shared" si="117"/>
        <v>2.9188602626380799E-2</v>
      </c>
      <c r="BR126" s="164">
        <f t="shared" si="72"/>
        <v>746</v>
      </c>
      <c r="BS126" s="76">
        <f t="shared" si="118"/>
        <v>366</v>
      </c>
      <c r="BT126" s="117">
        <f t="shared" si="119"/>
        <v>0.51648728112988651</v>
      </c>
      <c r="BU126" s="159">
        <v>117957</v>
      </c>
      <c r="BV126" s="153">
        <v>24660</v>
      </c>
    </row>
    <row r="127" spans="1:74">
      <c r="A127" s="34">
        <f t="shared" si="73"/>
        <v>8</v>
      </c>
      <c r="B127" s="35">
        <f t="shared" si="74"/>
        <v>7</v>
      </c>
      <c r="C127" s="35">
        <f t="shared" si="75"/>
        <v>0</v>
      </c>
      <c r="D127" s="35">
        <f t="shared" si="76"/>
        <v>0</v>
      </c>
      <c r="E127" s="35">
        <f t="shared" si="77"/>
        <v>1</v>
      </c>
      <c r="F127" s="35">
        <f t="shared" si="78"/>
        <v>0</v>
      </c>
      <c r="G127" s="35">
        <f t="shared" si="79"/>
        <v>0</v>
      </c>
      <c r="H127" s="35">
        <f t="shared" si="80"/>
        <v>0</v>
      </c>
      <c r="I127" s="35">
        <f t="shared" si="81"/>
        <v>0</v>
      </c>
      <c r="J127" s="48">
        <v>239</v>
      </c>
      <c r="K127" s="49" t="s">
        <v>209</v>
      </c>
      <c r="L127" s="65">
        <v>0</v>
      </c>
      <c r="M127" s="38">
        <f t="shared" si="71"/>
        <v>0</v>
      </c>
      <c r="N127" s="39">
        <f t="shared" si="82"/>
        <v>517</v>
      </c>
      <c r="O127" s="40">
        <f t="shared" si="83"/>
        <v>0</v>
      </c>
      <c r="P127" s="98">
        <v>0</v>
      </c>
      <c r="Q127" s="38">
        <f t="shared" si="84"/>
        <v>0</v>
      </c>
      <c r="R127" s="39">
        <f t="shared" si="120"/>
        <v>517</v>
      </c>
      <c r="S127" s="41">
        <f t="shared" si="85"/>
        <v>0</v>
      </c>
      <c r="T127" s="183">
        <v>0</v>
      </c>
      <c r="U127" s="42">
        <f t="shared" si="86"/>
        <v>0</v>
      </c>
      <c r="V127" s="43">
        <f t="shared" si="87"/>
        <v>396</v>
      </c>
      <c r="W127" s="44">
        <f t="shared" si="88"/>
        <v>0</v>
      </c>
      <c r="X127" s="178">
        <v>0</v>
      </c>
      <c r="Y127" s="42">
        <f t="shared" si="89"/>
        <v>0</v>
      </c>
      <c r="Z127" s="43">
        <f t="shared" si="121"/>
        <v>396</v>
      </c>
      <c r="AA127" s="45">
        <f t="shared" si="90"/>
        <v>0</v>
      </c>
      <c r="AB127" s="65">
        <v>2973</v>
      </c>
      <c r="AC127" s="38">
        <f t="shared" si="91"/>
        <v>0.10034088224374768</v>
      </c>
      <c r="AD127" s="39">
        <f t="shared" si="92"/>
        <v>23</v>
      </c>
      <c r="AE127" s="40">
        <f t="shared" si="93"/>
        <v>7.7366531567765202</v>
      </c>
      <c r="AF127" s="98">
        <v>11</v>
      </c>
      <c r="AG127" s="38">
        <f t="shared" si="94"/>
        <v>0.86752261453166035</v>
      </c>
      <c r="AH127" s="39">
        <f t="shared" si="122"/>
        <v>65</v>
      </c>
      <c r="AI127" s="41">
        <f t="shared" si="95"/>
        <v>3.7801557136337274</v>
      </c>
      <c r="AJ127" s="183">
        <v>0</v>
      </c>
      <c r="AK127" s="42">
        <f t="shared" si="96"/>
        <v>0</v>
      </c>
      <c r="AL127" s="43">
        <f t="shared" si="97"/>
        <v>337</v>
      </c>
      <c r="AM127" s="44">
        <f t="shared" si="98"/>
        <v>0</v>
      </c>
      <c r="AN127" s="178">
        <v>0</v>
      </c>
      <c r="AO127" s="42">
        <f t="shared" si="99"/>
        <v>0</v>
      </c>
      <c r="AP127" s="43">
        <f t="shared" si="123"/>
        <v>337</v>
      </c>
      <c r="AQ127" s="45">
        <f t="shared" si="100"/>
        <v>0</v>
      </c>
      <c r="AR127" s="65">
        <v>454</v>
      </c>
      <c r="AS127" s="38">
        <f t="shared" si="101"/>
        <v>1.5322825610044213E-2</v>
      </c>
      <c r="AT127" s="39">
        <f t="shared" si="102"/>
        <v>237</v>
      </c>
      <c r="AU127" s="40">
        <f t="shared" si="103"/>
        <v>0.66152387297964665</v>
      </c>
      <c r="AV127" s="98">
        <v>1</v>
      </c>
      <c r="AW127" s="38">
        <f t="shared" si="104"/>
        <v>0.13247738546833965</v>
      </c>
      <c r="AX127" s="39">
        <f t="shared" si="124"/>
        <v>490</v>
      </c>
      <c r="AY127" s="41">
        <f t="shared" si="105"/>
        <v>0.323222871372849</v>
      </c>
      <c r="AZ127" s="183">
        <v>0</v>
      </c>
      <c r="BA127" s="42">
        <f t="shared" si="106"/>
        <v>0</v>
      </c>
      <c r="BB127" s="43">
        <f t="shared" si="107"/>
        <v>356</v>
      </c>
      <c r="BC127" s="44">
        <f t="shared" si="108"/>
        <v>0</v>
      </c>
      <c r="BD127" s="178">
        <v>0</v>
      </c>
      <c r="BE127" s="42">
        <f t="shared" si="109"/>
        <v>0</v>
      </c>
      <c r="BF127" s="43">
        <f t="shared" si="125"/>
        <v>356</v>
      </c>
      <c r="BG127" s="45">
        <f t="shared" si="110"/>
        <v>0</v>
      </c>
      <c r="BH127" s="159">
        <v>0</v>
      </c>
      <c r="BI127" s="83">
        <f t="shared" si="111"/>
        <v>0</v>
      </c>
      <c r="BJ127" s="84">
        <f t="shared" si="112"/>
        <v>467</v>
      </c>
      <c r="BK127" s="85">
        <f t="shared" si="113"/>
        <v>0</v>
      </c>
      <c r="BL127" s="156">
        <v>0</v>
      </c>
      <c r="BM127" s="83">
        <f t="shared" si="114"/>
        <v>0</v>
      </c>
      <c r="BN127" s="84">
        <f t="shared" si="126"/>
        <v>467</v>
      </c>
      <c r="BO127" s="86">
        <f t="shared" si="115"/>
        <v>0</v>
      </c>
      <c r="BP127" s="168">
        <f t="shared" si="116"/>
        <v>3427</v>
      </c>
      <c r="BQ127" s="75">
        <f t="shared" si="117"/>
        <v>0.11566370785379189</v>
      </c>
      <c r="BR127" s="164">
        <f t="shared" si="72"/>
        <v>12</v>
      </c>
      <c r="BS127" s="76">
        <f t="shared" si="118"/>
        <v>51</v>
      </c>
      <c r="BT127" s="117">
        <f t="shared" si="119"/>
        <v>2.0466493295165225</v>
      </c>
      <c r="BU127" s="159">
        <v>29629</v>
      </c>
      <c r="BV127" s="153">
        <v>437</v>
      </c>
    </row>
    <row r="128" spans="1:74">
      <c r="A128" s="34">
        <f t="shared" si="73"/>
        <v>7</v>
      </c>
      <c r="B128" s="35">
        <f t="shared" si="74"/>
        <v>7</v>
      </c>
      <c r="C128" s="35">
        <f t="shared" si="75"/>
        <v>0</v>
      </c>
      <c r="D128" s="35">
        <f t="shared" si="76"/>
        <v>0</v>
      </c>
      <c r="E128" s="35">
        <f t="shared" si="77"/>
        <v>0</v>
      </c>
      <c r="F128" s="35">
        <f t="shared" si="78"/>
        <v>0</v>
      </c>
      <c r="G128" s="35">
        <f t="shared" si="79"/>
        <v>1</v>
      </c>
      <c r="H128" s="35">
        <f t="shared" si="80"/>
        <v>0</v>
      </c>
      <c r="I128" s="35">
        <f t="shared" si="81"/>
        <v>0</v>
      </c>
      <c r="J128" s="48">
        <v>42</v>
      </c>
      <c r="K128" s="49" t="s">
        <v>12</v>
      </c>
      <c r="L128" s="65">
        <v>0</v>
      </c>
      <c r="M128" s="38">
        <f t="shared" si="71"/>
        <v>0</v>
      </c>
      <c r="N128" s="39">
        <f t="shared" si="82"/>
        <v>517</v>
      </c>
      <c r="O128" s="40">
        <f t="shared" si="83"/>
        <v>0</v>
      </c>
      <c r="P128" s="98">
        <v>0</v>
      </c>
      <c r="Q128" s="38">
        <f t="shared" si="84"/>
        <v>0</v>
      </c>
      <c r="R128" s="39">
        <f t="shared" si="120"/>
        <v>517</v>
      </c>
      <c r="S128" s="41">
        <f t="shared" si="85"/>
        <v>0</v>
      </c>
      <c r="T128" s="183">
        <v>0</v>
      </c>
      <c r="U128" s="42">
        <f t="shared" si="86"/>
        <v>0</v>
      </c>
      <c r="V128" s="43">
        <f t="shared" si="87"/>
        <v>396</v>
      </c>
      <c r="W128" s="44">
        <f t="shared" si="88"/>
        <v>0</v>
      </c>
      <c r="X128" s="178">
        <v>0</v>
      </c>
      <c r="Y128" s="42">
        <f t="shared" si="89"/>
        <v>0</v>
      </c>
      <c r="Z128" s="43">
        <f t="shared" si="121"/>
        <v>396</v>
      </c>
      <c r="AA128" s="45">
        <f t="shared" si="90"/>
        <v>0</v>
      </c>
      <c r="AB128" s="65">
        <v>0</v>
      </c>
      <c r="AC128" s="38">
        <f t="shared" si="91"/>
        <v>0</v>
      </c>
      <c r="AD128" s="39">
        <f t="shared" si="92"/>
        <v>538</v>
      </c>
      <c r="AE128" s="40">
        <f t="shared" si="93"/>
        <v>0</v>
      </c>
      <c r="AF128" s="98">
        <v>0</v>
      </c>
      <c r="AG128" s="38">
        <f t="shared" si="94"/>
        <v>0</v>
      </c>
      <c r="AH128" s="39">
        <f t="shared" si="122"/>
        <v>538</v>
      </c>
      <c r="AI128" s="41">
        <f t="shared" si="95"/>
        <v>0</v>
      </c>
      <c r="AJ128" s="183">
        <v>0</v>
      </c>
      <c r="AK128" s="42">
        <f t="shared" si="96"/>
        <v>0</v>
      </c>
      <c r="AL128" s="43">
        <f t="shared" si="97"/>
        <v>337</v>
      </c>
      <c r="AM128" s="44">
        <f t="shared" si="98"/>
        <v>0</v>
      </c>
      <c r="AN128" s="178">
        <v>0</v>
      </c>
      <c r="AO128" s="42">
        <f t="shared" si="99"/>
        <v>0</v>
      </c>
      <c r="AP128" s="43">
        <f t="shared" si="123"/>
        <v>337</v>
      </c>
      <c r="AQ128" s="45">
        <f t="shared" si="100"/>
        <v>0</v>
      </c>
      <c r="AR128" s="65">
        <v>3380</v>
      </c>
      <c r="AS128" s="38">
        <f t="shared" si="101"/>
        <v>0.81563706563706562</v>
      </c>
      <c r="AT128" s="39">
        <f t="shared" si="102"/>
        <v>1</v>
      </c>
      <c r="AU128" s="40">
        <f t="shared" si="103"/>
        <v>35.213047797939993</v>
      </c>
      <c r="AV128" s="98">
        <v>6</v>
      </c>
      <c r="AW128" s="38">
        <f t="shared" si="104"/>
        <v>1</v>
      </c>
      <c r="AX128" s="39">
        <f t="shared" si="124"/>
        <v>1</v>
      </c>
      <c r="AY128" s="41">
        <f t="shared" si="105"/>
        <v>2.4398343176095891</v>
      </c>
      <c r="AZ128" s="183">
        <v>0</v>
      </c>
      <c r="BA128" s="42">
        <f t="shared" si="106"/>
        <v>0</v>
      </c>
      <c r="BB128" s="43">
        <f t="shared" si="107"/>
        <v>356</v>
      </c>
      <c r="BC128" s="44">
        <f t="shared" si="108"/>
        <v>0</v>
      </c>
      <c r="BD128" s="178">
        <v>0</v>
      </c>
      <c r="BE128" s="42">
        <f t="shared" si="109"/>
        <v>0</v>
      </c>
      <c r="BF128" s="43">
        <f t="shared" si="125"/>
        <v>356</v>
      </c>
      <c r="BG128" s="45">
        <f t="shared" si="110"/>
        <v>0</v>
      </c>
      <c r="BH128" s="159">
        <v>0</v>
      </c>
      <c r="BI128" s="83">
        <f t="shared" si="111"/>
        <v>0</v>
      </c>
      <c r="BJ128" s="84">
        <f t="shared" si="112"/>
        <v>467</v>
      </c>
      <c r="BK128" s="85">
        <f t="shared" si="113"/>
        <v>0</v>
      </c>
      <c r="BL128" s="156">
        <v>0</v>
      </c>
      <c r="BM128" s="83">
        <f t="shared" si="114"/>
        <v>0</v>
      </c>
      <c r="BN128" s="84">
        <f t="shared" si="126"/>
        <v>467</v>
      </c>
      <c r="BO128" s="86">
        <f t="shared" si="115"/>
        <v>0</v>
      </c>
      <c r="BP128" s="168">
        <f t="shared" si="116"/>
        <v>3380</v>
      </c>
      <c r="BQ128" s="75">
        <f t="shared" si="117"/>
        <v>0.81563706563706562</v>
      </c>
      <c r="BR128" s="164">
        <f t="shared" si="72"/>
        <v>6</v>
      </c>
      <c r="BS128" s="76">
        <f t="shared" si="118"/>
        <v>2</v>
      </c>
      <c r="BT128" s="117">
        <f t="shared" si="119"/>
        <v>14.432556974786605</v>
      </c>
      <c r="BU128" s="159">
        <v>4144</v>
      </c>
      <c r="BV128" s="153">
        <v>28</v>
      </c>
    </row>
    <row r="129" spans="1:74">
      <c r="A129" s="34">
        <f t="shared" si="73"/>
        <v>1</v>
      </c>
      <c r="B129" s="35">
        <f t="shared" si="74"/>
        <v>0</v>
      </c>
      <c r="C129" s="35">
        <f t="shared" si="75"/>
        <v>0</v>
      </c>
      <c r="D129" s="35">
        <f t="shared" si="76"/>
        <v>0</v>
      </c>
      <c r="E129" s="35">
        <f t="shared" si="77"/>
        <v>0</v>
      </c>
      <c r="F129" s="35">
        <f t="shared" si="78"/>
        <v>1</v>
      </c>
      <c r="G129" s="35">
        <f t="shared" si="79"/>
        <v>0</v>
      </c>
      <c r="H129" s="35">
        <f t="shared" si="80"/>
        <v>0</v>
      </c>
      <c r="I129" s="35">
        <f t="shared" si="81"/>
        <v>1</v>
      </c>
      <c r="J129" s="51">
        <v>5</v>
      </c>
      <c r="K129" s="49" t="s">
        <v>653</v>
      </c>
      <c r="L129" s="65">
        <v>526</v>
      </c>
      <c r="M129" s="38">
        <f t="shared" si="71"/>
        <v>7.4569735461736935E-3</v>
      </c>
      <c r="N129" s="39">
        <f t="shared" si="82"/>
        <v>137</v>
      </c>
      <c r="O129" s="40">
        <f t="shared" si="83"/>
        <v>0.9881113354786133</v>
      </c>
      <c r="P129" s="98">
        <v>163</v>
      </c>
      <c r="Q129" s="38">
        <f t="shared" si="84"/>
        <v>0.15668751861781352</v>
      </c>
      <c r="R129" s="39">
        <f t="shared" si="120"/>
        <v>186</v>
      </c>
      <c r="S129" s="41">
        <f t="shared" si="85"/>
        <v>1.1733602051176752</v>
      </c>
      <c r="T129" s="183">
        <v>41</v>
      </c>
      <c r="U129" s="42">
        <f t="shared" si="86"/>
        <v>5.8124698743939435E-4</v>
      </c>
      <c r="V129" s="43">
        <f t="shared" si="87"/>
        <v>267</v>
      </c>
      <c r="W129" s="44">
        <f t="shared" si="88"/>
        <v>0.21637935168947223</v>
      </c>
      <c r="X129" s="178">
        <v>18</v>
      </c>
      <c r="Y129" s="42">
        <f t="shared" si="89"/>
        <v>1.2213285671730712E-2</v>
      </c>
      <c r="Z129" s="43">
        <f t="shared" si="121"/>
        <v>323</v>
      </c>
      <c r="AA129" s="45">
        <f t="shared" si="90"/>
        <v>0.25694566124839679</v>
      </c>
      <c r="AB129" s="65">
        <v>79</v>
      </c>
      <c r="AC129" s="38">
        <f t="shared" si="91"/>
        <v>1.1199637075051745E-3</v>
      </c>
      <c r="AD129" s="39">
        <f t="shared" si="92"/>
        <v>469</v>
      </c>
      <c r="AE129" s="40">
        <f t="shared" si="93"/>
        <v>8.6353344313802385E-2</v>
      </c>
      <c r="AF129" s="98">
        <v>19</v>
      </c>
      <c r="AG129" s="38">
        <f t="shared" si="94"/>
        <v>2.3532916294310396E-2</v>
      </c>
      <c r="AH129" s="39">
        <f t="shared" si="122"/>
        <v>507</v>
      </c>
      <c r="AI129" s="41">
        <f t="shared" si="95"/>
        <v>0.10254267323789189</v>
      </c>
      <c r="AJ129" s="183">
        <v>501</v>
      </c>
      <c r="AK129" s="42">
        <f t="shared" si="96"/>
        <v>7.102554651393575E-3</v>
      </c>
      <c r="AL129" s="43">
        <f t="shared" si="97"/>
        <v>14</v>
      </c>
      <c r="AM129" s="44">
        <f t="shared" si="98"/>
        <v>3.7328706417207709</v>
      </c>
      <c r="AN129" s="178">
        <v>37</v>
      </c>
      <c r="AO129" s="42">
        <f t="shared" si="99"/>
        <v>0.14924039320822163</v>
      </c>
      <c r="AP129" s="43">
        <f t="shared" si="123"/>
        <v>12</v>
      </c>
      <c r="AQ129" s="45">
        <f t="shared" si="100"/>
        <v>4.4327007540356602</v>
      </c>
      <c r="AR129" s="65">
        <v>933</v>
      </c>
      <c r="AS129" s="38">
        <f t="shared" si="101"/>
        <v>1.3226913153194023E-2</v>
      </c>
      <c r="AT129" s="39">
        <f t="shared" si="102"/>
        <v>277</v>
      </c>
      <c r="AU129" s="40">
        <f t="shared" si="103"/>
        <v>0.57103820400662331</v>
      </c>
      <c r="AV129" s="98">
        <v>228</v>
      </c>
      <c r="AW129" s="38">
        <f t="shared" si="104"/>
        <v>0.2779267202859696</v>
      </c>
      <c r="AX129" s="39">
        <f t="shared" si="124"/>
        <v>412</v>
      </c>
      <c r="AY129" s="41">
        <f t="shared" si="105"/>
        <v>0.6780951499343898</v>
      </c>
      <c r="AZ129" s="183">
        <v>81</v>
      </c>
      <c r="BA129" s="42">
        <f t="shared" si="106"/>
        <v>1.1483172190875841E-3</v>
      </c>
      <c r="BB129" s="43">
        <f t="shared" si="107"/>
        <v>199</v>
      </c>
      <c r="BC129" s="44">
        <f t="shared" si="108"/>
        <v>0.42853672287136751</v>
      </c>
      <c r="BD129" s="178">
        <v>14</v>
      </c>
      <c r="BE129" s="42">
        <f t="shared" si="109"/>
        <v>2.4128686327077747E-2</v>
      </c>
      <c r="BF129" s="43">
        <f t="shared" si="125"/>
        <v>229</v>
      </c>
      <c r="BG129" s="45">
        <f t="shared" si="110"/>
        <v>0.50887781466978965</v>
      </c>
      <c r="BH129" s="159">
        <v>1196</v>
      </c>
      <c r="BI129" s="83">
        <f t="shared" si="111"/>
        <v>1.6955399926280871E-2</v>
      </c>
      <c r="BJ129" s="84">
        <f t="shared" si="112"/>
        <v>26</v>
      </c>
      <c r="BK129" s="85">
        <f t="shared" si="113"/>
        <v>3.0462673995050302</v>
      </c>
      <c r="BL129" s="156">
        <v>227</v>
      </c>
      <c r="BM129" s="83">
        <f t="shared" si="114"/>
        <v>0.3562704795948764</v>
      </c>
      <c r="BN129" s="84">
        <f t="shared" si="126"/>
        <v>33</v>
      </c>
      <c r="BO129" s="86">
        <f t="shared" si="115"/>
        <v>3.617374694922598</v>
      </c>
      <c r="BP129" s="168">
        <f t="shared" si="116"/>
        <v>3357</v>
      </c>
      <c r="BQ129" s="75">
        <f t="shared" si="117"/>
        <v>4.7591369191074318E-2</v>
      </c>
      <c r="BR129" s="164">
        <f t="shared" si="72"/>
        <v>706</v>
      </c>
      <c r="BS129" s="76">
        <f t="shared" si="118"/>
        <v>208</v>
      </c>
      <c r="BT129" s="117">
        <f t="shared" si="119"/>
        <v>0.84212105640613277</v>
      </c>
      <c r="BU129" s="159">
        <v>70538</v>
      </c>
      <c r="BV129" s="153">
        <v>19811</v>
      </c>
    </row>
    <row r="130" spans="1:74">
      <c r="A130" s="34">
        <f t="shared" si="73"/>
        <v>10</v>
      </c>
      <c r="B130" s="35">
        <f t="shared" si="74"/>
        <v>7</v>
      </c>
      <c r="C130" s="35">
        <f t="shared" si="75"/>
        <v>1</v>
      </c>
      <c r="D130" s="35">
        <f t="shared" si="76"/>
        <v>1</v>
      </c>
      <c r="E130" s="35">
        <f t="shared" si="77"/>
        <v>1</v>
      </c>
      <c r="F130" s="35">
        <f t="shared" si="78"/>
        <v>0</v>
      </c>
      <c r="G130" s="35">
        <f t="shared" si="79"/>
        <v>0</v>
      </c>
      <c r="H130" s="35">
        <f t="shared" si="80"/>
        <v>1</v>
      </c>
      <c r="I130" s="35">
        <f t="shared" si="81"/>
        <v>0</v>
      </c>
      <c r="J130" s="48">
        <v>414</v>
      </c>
      <c r="K130" s="49" t="s">
        <v>385</v>
      </c>
      <c r="L130" s="65">
        <v>599</v>
      </c>
      <c r="M130" s="38">
        <f t="shared" si="71"/>
        <v>1.0381102580544531E-2</v>
      </c>
      <c r="N130" s="39">
        <f t="shared" si="82"/>
        <v>96</v>
      </c>
      <c r="O130" s="40">
        <f t="shared" si="83"/>
        <v>1.3755828783737254</v>
      </c>
      <c r="P130" s="98">
        <v>171</v>
      </c>
      <c r="Q130" s="38">
        <f t="shared" si="84"/>
        <v>0.17875261116084751</v>
      </c>
      <c r="R130" s="39">
        <f t="shared" si="120"/>
        <v>147</v>
      </c>
      <c r="S130" s="41">
        <f t="shared" si="85"/>
        <v>1.3385954564039344</v>
      </c>
      <c r="T130" s="183">
        <v>226</v>
      </c>
      <c r="U130" s="42">
        <f t="shared" si="86"/>
        <v>3.9167432106895893E-3</v>
      </c>
      <c r="V130" s="43">
        <f t="shared" si="87"/>
        <v>54</v>
      </c>
      <c r="W130" s="44">
        <f t="shared" si="88"/>
        <v>1.4580761276659915</v>
      </c>
      <c r="X130" s="178">
        <v>55</v>
      </c>
      <c r="Y130" s="42">
        <f t="shared" si="89"/>
        <v>6.7442554461354817E-2</v>
      </c>
      <c r="Z130" s="43">
        <f t="shared" si="121"/>
        <v>89</v>
      </c>
      <c r="AA130" s="45">
        <f t="shared" si="90"/>
        <v>1.4188705822598</v>
      </c>
      <c r="AB130" s="65">
        <v>841</v>
      </c>
      <c r="AC130" s="38">
        <f t="shared" si="91"/>
        <v>1.4575137345973207E-2</v>
      </c>
      <c r="AD130" s="39">
        <f t="shared" si="92"/>
        <v>144</v>
      </c>
      <c r="AE130" s="40">
        <f t="shared" si="93"/>
        <v>1.1237969991558581</v>
      </c>
      <c r="AF130" s="98">
        <v>100</v>
      </c>
      <c r="AG130" s="38">
        <f t="shared" si="94"/>
        <v>0.25096985974336017</v>
      </c>
      <c r="AH130" s="39">
        <f t="shared" si="122"/>
        <v>256</v>
      </c>
      <c r="AI130" s="41">
        <f t="shared" si="95"/>
        <v>1.093579733101119</v>
      </c>
      <c r="AJ130" s="183">
        <v>101</v>
      </c>
      <c r="AK130" s="42">
        <f t="shared" si="96"/>
        <v>1.7504029392904803E-3</v>
      </c>
      <c r="AL130" s="43">
        <f t="shared" si="97"/>
        <v>100</v>
      </c>
      <c r="AM130" s="44">
        <f t="shared" si="98"/>
        <v>0.91995458873057079</v>
      </c>
      <c r="AN130" s="178">
        <v>33</v>
      </c>
      <c r="AO130" s="42">
        <f t="shared" si="99"/>
        <v>3.0140256639809012E-2</v>
      </c>
      <c r="AP130" s="43">
        <f t="shared" si="123"/>
        <v>144</v>
      </c>
      <c r="AQ130" s="45">
        <f t="shared" si="100"/>
        <v>0.8952183484782561</v>
      </c>
      <c r="AR130" s="65">
        <v>1137</v>
      </c>
      <c r="AS130" s="38">
        <f t="shared" si="101"/>
        <v>1.9705031108646298E-2</v>
      </c>
      <c r="AT130" s="39">
        <f t="shared" si="102"/>
        <v>172</v>
      </c>
      <c r="AU130" s="40">
        <f t="shared" si="103"/>
        <v>0.8507144065929565</v>
      </c>
      <c r="AV130" s="98">
        <v>304</v>
      </c>
      <c r="AW130" s="38">
        <f t="shared" si="104"/>
        <v>0.33930170098478069</v>
      </c>
      <c r="AX130" s="39">
        <f t="shared" si="124"/>
        <v>356</v>
      </c>
      <c r="AY130" s="41">
        <f t="shared" si="105"/>
        <v>0.82783993408597523</v>
      </c>
      <c r="AZ130" s="183">
        <v>196</v>
      </c>
      <c r="BA130" s="42">
        <f t="shared" si="106"/>
        <v>3.396821545553803E-3</v>
      </c>
      <c r="BB130" s="43">
        <f t="shared" si="107"/>
        <v>77</v>
      </c>
      <c r="BC130" s="44">
        <f t="shared" si="108"/>
        <v>1.2676486506638847</v>
      </c>
      <c r="BD130" s="178">
        <v>32</v>
      </c>
      <c r="BE130" s="42">
        <f t="shared" si="109"/>
        <v>5.8490002984183824E-2</v>
      </c>
      <c r="BF130" s="43">
        <f t="shared" si="125"/>
        <v>89</v>
      </c>
      <c r="BG130" s="45">
        <f t="shared" si="110"/>
        <v>1.2335634230206234</v>
      </c>
      <c r="BH130" s="159">
        <v>251</v>
      </c>
      <c r="BI130" s="83">
        <f t="shared" si="111"/>
        <v>4.350011264969411E-3</v>
      </c>
      <c r="BJ130" s="84">
        <f t="shared" si="112"/>
        <v>138</v>
      </c>
      <c r="BK130" s="85">
        <f t="shared" si="113"/>
        <v>0.78153848104853274</v>
      </c>
      <c r="BL130" s="156">
        <v>113</v>
      </c>
      <c r="BM130" s="83">
        <f t="shared" si="114"/>
        <v>7.4903014025663975E-2</v>
      </c>
      <c r="BN130" s="84">
        <f t="shared" si="126"/>
        <v>248</v>
      </c>
      <c r="BO130" s="86">
        <f t="shared" si="115"/>
        <v>0.76052404852059463</v>
      </c>
      <c r="BP130" s="168">
        <f t="shared" si="116"/>
        <v>3351</v>
      </c>
      <c r="BQ130" s="75">
        <f t="shared" si="117"/>
        <v>5.8075249995667322E-2</v>
      </c>
      <c r="BR130" s="164">
        <f t="shared" si="72"/>
        <v>808</v>
      </c>
      <c r="BS130" s="76">
        <f t="shared" si="118"/>
        <v>150</v>
      </c>
      <c r="BT130" s="117">
        <f t="shared" si="119"/>
        <v>1.0276315161483931</v>
      </c>
      <c r="BU130" s="159">
        <v>57701</v>
      </c>
      <c r="BV130" s="153">
        <v>20289</v>
      </c>
    </row>
    <row r="131" spans="1:74">
      <c r="A131" s="34">
        <f t="shared" si="73"/>
        <v>8</v>
      </c>
      <c r="B131" s="35">
        <f t="shared" si="74"/>
        <v>7</v>
      </c>
      <c r="C131" s="35">
        <f t="shared" si="75"/>
        <v>0</v>
      </c>
      <c r="D131" s="35">
        <f t="shared" si="76"/>
        <v>0</v>
      </c>
      <c r="E131" s="35">
        <f t="shared" si="77"/>
        <v>1</v>
      </c>
      <c r="F131" s="35">
        <f t="shared" si="78"/>
        <v>0</v>
      </c>
      <c r="G131" s="35">
        <f t="shared" si="79"/>
        <v>1</v>
      </c>
      <c r="H131" s="35">
        <f t="shared" si="80"/>
        <v>1</v>
      </c>
      <c r="I131" s="35">
        <f t="shared" si="81"/>
        <v>0</v>
      </c>
      <c r="J131" s="48">
        <v>280</v>
      </c>
      <c r="K131" s="49" t="s">
        <v>250</v>
      </c>
      <c r="L131" s="65">
        <v>27</v>
      </c>
      <c r="M131" s="38">
        <f t="shared" si="71"/>
        <v>5.1105390672319807E-4</v>
      </c>
      <c r="N131" s="39">
        <f t="shared" si="82"/>
        <v>455</v>
      </c>
      <c r="O131" s="40">
        <f t="shared" si="83"/>
        <v>6.7718915072849523E-2</v>
      </c>
      <c r="P131" s="98">
        <v>6</v>
      </c>
      <c r="Q131" s="38">
        <f t="shared" si="84"/>
        <v>8.2041932543299913E-3</v>
      </c>
      <c r="R131" s="39">
        <f t="shared" si="120"/>
        <v>498</v>
      </c>
      <c r="S131" s="41">
        <f t="shared" si="85"/>
        <v>6.1437400787526859E-2</v>
      </c>
      <c r="T131" s="183">
        <v>0</v>
      </c>
      <c r="U131" s="42">
        <f t="shared" si="86"/>
        <v>0</v>
      </c>
      <c r="V131" s="43">
        <f t="shared" si="87"/>
        <v>396</v>
      </c>
      <c r="W131" s="44">
        <f t="shared" si="88"/>
        <v>0</v>
      </c>
      <c r="X131" s="178">
        <v>0</v>
      </c>
      <c r="Y131" s="42">
        <f t="shared" si="89"/>
        <v>0</v>
      </c>
      <c r="Z131" s="43">
        <f t="shared" si="121"/>
        <v>396</v>
      </c>
      <c r="AA131" s="45">
        <f t="shared" si="90"/>
        <v>0</v>
      </c>
      <c r="AB131" s="65">
        <v>1881</v>
      </c>
      <c r="AC131" s="38">
        <f t="shared" si="91"/>
        <v>3.5603422168382796E-2</v>
      </c>
      <c r="AD131" s="39">
        <f t="shared" si="92"/>
        <v>56</v>
      </c>
      <c r="AE131" s="40">
        <f t="shared" si="93"/>
        <v>2.7451555373206769</v>
      </c>
      <c r="AF131" s="98">
        <v>38</v>
      </c>
      <c r="AG131" s="38">
        <f t="shared" si="94"/>
        <v>0.57155879671832266</v>
      </c>
      <c r="AH131" s="39">
        <f t="shared" si="122"/>
        <v>105</v>
      </c>
      <c r="AI131" s="41">
        <f t="shared" si="95"/>
        <v>2.4905186503510275</v>
      </c>
      <c r="AJ131" s="183">
        <v>0</v>
      </c>
      <c r="AK131" s="42">
        <f t="shared" si="96"/>
        <v>0</v>
      </c>
      <c r="AL131" s="43">
        <f t="shared" si="97"/>
        <v>337</v>
      </c>
      <c r="AM131" s="44">
        <f t="shared" si="98"/>
        <v>0</v>
      </c>
      <c r="AN131" s="178">
        <v>0</v>
      </c>
      <c r="AO131" s="42">
        <f t="shared" si="99"/>
        <v>0</v>
      </c>
      <c r="AP131" s="43">
        <f t="shared" si="123"/>
        <v>337</v>
      </c>
      <c r="AQ131" s="45">
        <f t="shared" si="100"/>
        <v>0</v>
      </c>
      <c r="AR131" s="65">
        <v>1228</v>
      </c>
      <c r="AS131" s="38">
        <f t="shared" si="101"/>
        <v>2.3243488794669896E-2</v>
      </c>
      <c r="AT131" s="39">
        <f t="shared" si="102"/>
        <v>131</v>
      </c>
      <c r="AU131" s="40">
        <f t="shared" si="103"/>
        <v>1.0034782826823989</v>
      </c>
      <c r="AV131" s="98">
        <v>21</v>
      </c>
      <c r="AW131" s="38">
        <f t="shared" si="104"/>
        <v>0.37313886356730475</v>
      </c>
      <c r="AX131" s="39">
        <f t="shared" si="124"/>
        <v>318</v>
      </c>
      <c r="AY131" s="41">
        <f t="shared" si="105"/>
        <v>0.91039700456535255</v>
      </c>
      <c r="AZ131" s="183">
        <v>155</v>
      </c>
      <c r="BA131" s="42">
        <f t="shared" si="106"/>
        <v>2.9338279830405816E-3</v>
      </c>
      <c r="BB131" s="43">
        <f t="shared" si="107"/>
        <v>87</v>
      </c>
      <c r="BC131" s="44">
        <f t="shared" si="108"/>
        <v>1.0948656071877922</v>
      </c>
      <c r="BD131" s="178">
        <v>5</v>
      </c>
      <c r="BE131" s="42">
        <f t="shared" si="109"/>
        <v>4.7098146460042539E-2</v>
      </c>
      <c r="BF131" s="43">
        <f t="shared" si="125"/>
        <v>120</v>
      </c>
      <c r="BG131" s="45">
        <f t="shared" si="110"/>
        <v>0.99330736537809816</v>
      </c>
      <c r="BH131" s="159">
        <v>0</v>
      </c>
      <c r="BI131" s="83">
        <f t="shared" si="111"/>
        <v>0</v>
      </c>
      <c r="BJ131" s="84">
        <f t="shared" si="112"/>
        <v>467</v>
      </c>
      <c r="BK131" s="85">
        <f t="shared" si="113"/>
        <v>0</v>
      </c>
      <c r="BL131" s="156">
        <v>0</v>
      </c>
      <c r="BM131" s="83">
        <f t="shared" si="114"/>
        <v>0</v>
      </c>
      <c r="BN131" s="84">
        <f t="shared" si="126"/>
        <v>467</v>
      </c>
      <c r="BO131" s="86">
        <f t="shared" si="115"/>
        <v>0</v>
      </c>
      <c r="BP131" s="168">
        <f t="shared" si="116"/>
        <v>3291</v>
      </c>
      <c r="BQ131" s="75">
        <f t="shared" si="117"/>
        <v>6.2291792852816476E-2</v>
      </c>
      <c r="BR131" s="164">
        <f t="shared" si="72"/>
        <v>70</v>
      </c>
      <c r="BS131" s="76">
        <f t="shared" si="118"/>
        <v>134</v>
      </c>
      <c r="BT131" s="117">
        <f t="shared" si="119"/>
        <v>1.1022425135960172</v>
      </c>
      <c r="BU131" s="159">
        <v>52832</v>
      </c>
      <c r="BV131" s="153">
        <v>302</v>
      </c>
    </row>
    <row r="132" spans="1:74">
      <c r="A132" s="34">
        <f t="shared" si="73"/>
        <v>8</v>
      </c>
      <c r="B132" s="35">
        <f t="shared" si="74"/>
        <v>7</v>
      </c>
      <c r="C132" s="35">
        <f t="shared" si="75"/>
        <v>0</v>
      </c>
      <c r="D132" s="35">
        <f t="shared" si="76"/>
        <v>0</v>
      </c>
      <c r="E132" s="35">
        <f t="shared" si="77"/>
        <v>1</v>
      </c>
      <c r="F132" s="35">
        <f t="shared" si="78"/>
        <v>0</v>
      </c>
      <c r="G132" s="35">
        <f t="shared" si="79"/>
        <v>0</v>
      </c>
      <c r="H132" s="35">
        <f t="shared" si="80"/>
        <v>0</v>
      </c>
      <c r="I132" s="35">
        <f t="shared" si="81"/>
        <v>0</v>
      </c>
      <c r="J132" s="48">
        <v>252</v>
      </c>
      <c r="K132" s="49" t="s">
        <v>222</v>
      </c>
      <c r="L132" s="65">
        <v>1</v>
      </c>
      <c r="M132" s="38">
        <f t="shared" ref="M132:M195" si="127">L132/$BU132</f>
        <v>1.381788033715628E-4</v>
      </c>
      <c r="N132" s="39">
        <f t="shared" si="82"/>
        <v>501</v>
      </c>
      <c r="O132" s="40">
        <f t="shared" si="83"/>
        <v>1.8309846627305084E-2</v>
      </c>
      <c r="P132" s="98">
        <v>1</v>
      </c>
      <c r="Q132" s="38">
        <f t="shared" si="84"/>
        <v>3.0873726458783575E-4</v>
      </c>
      <c r="R132" s="39">
        <f t="shared" si="120"/>
        <v>516</v>
      </c>
      <c r="S132" s="41">
        <f t="shared" si="85"/>
        <v>2.3119902803991959E-3</v>
      </c>
      <c r="T132" s="183">
        <v>0</v>
      </c>
      <c r="U132" s="42">
        <f t="shared" si="86"/>
        <v>0</v>
      </c>
      <c r="V132" s="43">
        <f t="shared" si="87"/>
        <v>396</v>
      </c>
      <c r="W132" s="44">
        <f t="shared" si="88"/>
        <v>0</v>
      </c>
      <c r="X132" s="178">
        <v>0</v>
      </c>
      <c r="Y132" s="42">
        <f t="shared" si="89"/>
        <v>0</v>
      </c>
      <c r="Z132" s="43">
        <f t="shared" si="121"/>
        <v>396</v>
      </c>
      <c r="AA132" s="45">
        <f t="shared" si="90"/>
        <v>0</v>
      </c>
      <c r="AB132" s="65">
        <v>3236</v>
      </c>
      <c r="AC132" s="38">
        <f t="shared" si="91"/>
        <v>0.44714660771037723</v>
      </c>
      <c r="AD132" s="39">
        <f t="shared" si="92"/>
        <v>4</v>
      </c>
      <c r="AE132" s="40">
        <f t="shared" si="93"/>
        <v>34.476657337741926</v>
      </c>
      <c r="AF132" s="98">
        <v>6</v>
      </c>
      <c r="AG132" s="38">
        <f t="shared" si="94"/>
        <v>0.99907378820623649</v>
      </c>
      <c r="AH132" s="39">
        <f t="shared" si="122"/>
        <v>27</v>
      </c>
      <c r="AI132" s="41">
        <f t="shared" si="95"/>
        <v>4.3533787195488349</v>
      </c>
      <c r="AJ132" s="183">
        <v>0</v>
      </c>
      <c r="AK132" s="42">
        <f t="shared" si="96"/>
        <v>0</v>
      </c>
      <c r="AL132" s="43">
        <f t="shared" si="97"/>
        <v>337</v>
      </c>
      <c r="AM132" s="44">
        <f t="shared" si="98"/>
        <v>0</v>
      </c>
      <c r="AN132" s="178">
        <v>0</v>
      </c>
      <c r="AO132" s="42">
        <f t="shared" si="99"/>
        <v>0</v>
      </c>
      <c r="AP132" s="43">
        <f t="shared" si="123"/>
        <v>337</v>
      </c>
      <c r="AQ132" s="45">
        <f t="shared" si="100"/>
        <v>0</v>
      </c>
      <c r="AR132" s="65">
        <v>2</v>
      </c>
      <c r="AS132" s="38">
        <f t="shared" si="101"/>
        <v>2.763576067431256E-4</v>
      </c>
      <c r="AT132" s="39">
        <f t="shared" si="102"/>
        <v>547</v>
      </c>
      <c r="AU132" s="40">
        <f t="shared" si="103"/>
        <v>1.193103406595326E-2</v>
      </c>
      <c r="AV132" s="98">
        <v>1</v>
      </c>
      <c r="AW132" s="38">
        <f t="shared" si="104"/>
        <v>6.1747452917567151E-4</v>
      </c>
      <c r="AX132" s="39">
        <f t="shared" si="124"/>
        <v>564</v>
      </c>
      <c r="AY132" s="41">
        <f t="shared" si="105"/>
        <v>1.5065355465326269E-3</v>
      </c>
      <c r="AZ132" s="183">
        <v>0</v>
      </c>
      <c r="BA132" s="42">
        <f t="shared" si="106"/>
        <v>0</v>
      </c>
      <c r="BB132" s="43">
        <f t="shared" si="107"/>
        <v>356</v>
      </c>
      <c r="BC132" s="44">
        <f t="shared" si="108"/>
        <v>0</v>
      </c>
      <c r="BD132" s="178">
        <v>0</v>
      </c>
      <c r="BE132" s="42">
        <f t="shared" si="109"/>
        <v>0</v>
      </c>
      <c r="BF132" s="43">
        <f t="shared" si="125"/>
        <v>356</v>
      </c>
      <c r="BG132" s="45">
        <f t="shared" si="110"/>
        <v>0</v>
      </c>
      <c r="BH132" s="159">
        <v>0</v>
      </c>
      <c r="BI132" s="83">
        <f t="shared" si="111"/>
        <v>0</v>
      </c>
      <c r="BJ132" s="84">
        <f t="shared" si="112"/>
        <v>467</v>
      </c>
      <c r="BK132" s="85">
        <f t="shared" si="113"/>
        <v>0</v>
      </c>
      <c r="BL132" s="156">
        <v>0</v>
      </c>
      <c r="BM132" s="83">
        <f t="shared" si="114"/>
        <v>0</v>
      </c>
      <c r="BN132" s="84">
        <f t="shared" si="126"/>
        <v>467</v>
      </c>
      <c r="BO132" s="86">
        <f t="shared" si="115"/>
        <v>0</v>
      </c>
      <c r="BP132" s="168">
        <f t="shared" si="116"/>
        <v>3239</v>
      </c>
      <c r="BQ132" s="75">
        <f t="shared" si="117"/>
        <v>0.44756114412049192</v>
      </c>
      <c r="BR132" s="164">
        <f t="shared" si="72"/>
        <v>8</v>
      </c>
      <c r="BS132" s="76">
        <f t="shared" si="118"/>
        <v>10</v>
      </c>
      <c r="BT132" s="117">
        <f t="shared" si="119"/>
        <v>7.9195171288279136</v>
      </c>
      <c r="BU132" s="159">
        <v>7237</v>
      </c>
      <c r="BV132" s="153">
        <v>118</v>
      </c>
    </row>
    <row r="133" spans="1:74">
      <c r="A133" s="34">
        <f t="shared" si="73"/>
        <v>8</v>
      </c>
      <c r="B133" s="35">
        <f t="shared" si="74"/>
        <v>7</v>
      </c>
      <c r="C133" s="35">
        <f t="shared" si="75"/>
        <v>0</v>
      </c>
      <c r="D133" s="35">
        <f t="shared" si="76"/>
        <v>1</v>
      </c>
      <c r="E133" s="35">
        <f t="shared" si="77"/>
        <v>0</v>
      </c>
      <c r="F133" s="35">
        <f t="shared" si="78"/>
        <v>0</v>
      </c>
      <c r="G133" s="35">
        <f t="shared" si="79"/>
        <v>1</v>
      </c>
      <c r="H133" s="35">
        <f t="shared" si="80"/>
        <v>1</v>
      </c>
      <c r="I133" s="35">
        <f t="shared" si="81"/>
        <v>1</v>
      </c>
      <c r="J133" s="48">
        <v>441</v>
      </c>
      <c r="K133" s="49" t="s">
        <v>412</v>
      </c>
      <c r="L133" s="65">
        <v>299</v>
      </c>
      <c r="M133" s="38">
        <f t="shared" si="127"/>
        <v>5.6521739130434784E-3</v>
      </c>
      <c r="N133" s="39">
        <f t="shared" si="82"/>
        <v>178</v>
      </c>
      <c r="O133" s="40">
        <f t="shared" si="83"/>
        <v>0.74896029588847379</v>
      </c>
      <c r="P133" s="98">
        <v>131</v>
      </c>
      <c r="Q133" s="38">
        <f t="shared" si="84"/>
        <v>9.2398022249690973E-2</v>
      </c>
      <c r="R133" s="39">
        <f t="shared" si="120"/>
        <v>321</v>
      </c>
      <c r="S133" s="41">
        <f t="shared" si="85"/>
        <v>0.69192596382746774</v>
      </c>
      <c r="T133" s="183">
        <v>171</v>
      </c>
      <c r="U133" s="42">
        <f t="shared" si="86"/>
        <v>3.2325141776937617E-3</v>
      </c>
      <c r="V133" s="43">
        <f t="shared" si="87"/>
        <v>77</v>
      </c>
      <c r="W133" s="44">
        <f t="shared" si="88"/>
        <v>1.2033599093179541</v>
      </c>
      <c r="X133" s="178">
        <v>53</v>
      </c>
      <c r="Y133" s="42">
        <f t="shared" si="89"/>
        <v>5.284301606922126E-2</v>
      </c>
      <c r="Z133" s="43">
        <f t="shared" si="121"/>
        <v>127</v>
      </c>
      <c r="AA133" s="45">
        <f t="shared" si="90"/>
        <v>1.1117224366325367</v>
      </c>
      <c r="AB133" s="65">
        <v>333</v>
      </c>
      <c r="AC133" s="38">
        <f t="shared" si="91"/>
        <v>6.2948960302457464E-3</v>
      </c>
      <c r="AD133" s="39">
        <f t="shared" si="92"/>
        <v>313</v>
      </c>
      <c r="AE133" s="40">
        <f t="shared" si="93"/>
        <v>0.48535976717521201</v>
      </c>
      <c r="AF133" s="98">
        <v>99</v>
      </c>
      <c r="AG133" s="38">
        <f t="shared" si="94"/>
        <v>0.10290482076637825</v>
      </c>
      <c r="AH133" s="39">
        <f t="shared" si="122"/>
        <v>421</v>
      </c>
      <c r="AI133" s="41">
        <f t="shared" si="95"/>
        <v>0.44839896927699385</v>
      </c>
      <c r="AJ133" s="183">
        <v>59</v>
      </c>
      <c r="AK133" s="42">
        <f t="shared" si="96"/>
        <v>1.1153119092627598E-3</v>
      </c>
      <c r="AL133" s="43">
        <f t="shared" si="97"/>
        <v>152</v>
      </c>
      <c r="AM133" s="44">
        <f t="shared" si="98"/>
        <v>0.58617149558034343</v>
      </c>
      <c r="AN133" s="178">
        <v>21</v>
      </c>
      <c r="AO133" s="42">
        <f t="shared" si="99"/>
        <v>1.823238566131026E-2</v>
      </c>
      <c r="AP133" s="43">
        <f t="shared" si="123"/>
        <v>208</v>
      </c>
      <c r="AQ133" s="45">
        <f t="shared" si="100"/>
        <v>0.54153374921761233</v>
      </c>
      <c r="AR133" s="65">
        <v>1824</v>
      </c>
      <c r="AS133" s="38">
        <f t="shared" si="101"/>
        <v>3.4480151228733456E-2</v>
      </c>
      <c r="AT133" s="39">
        <f t="shared" si="102"/>
        <v>73</v>
      </c>
      <c r="AU133" s="40">
        <f t="shared" si="103"/>
        <v>1.4885924934630814</v>
      </c>
      <c r="AV133" s="98">
        <v>580</v>
      </c>
      <c r="AW133" s="38">
        <f t="shared" si="104"/>
        <v>0.56365883807169348</v>
      </c>
      <c r="AX133" s="39">
        <f t="shared" si="124"/>
        <v>131</v>
      </c>
      <c r="AY133" s="41">
        <f t="shared" si="105"/>
        <v>1.3752341765512641</v>
      </c>
      <c r="AZ133" s="183">
        <v>215</v>
      </c>
      <c r="BA133" s="42">
        <f t="shared" si="106"/>
        <v>4.0642722117202271E-3</v>
      </c>
      <c r="BB133" s="43">
        <f t="shared" si="107"/>
        <v>57</v>
      </c>
      <c r="BC133" s="44">
        <f t="shared" si="108"/>
        <v>1.516732367604521</v>
      </c>
      <c r="BD133" s="178">
        <v>49</v>
      </c>
      <c r="BE133" s="42">
        <f t="shared" si="109"/>
        <v>6.6440049443757726E-2</v>
      </c>
      <c r="BF133" s="43">
        <f t="shared" si="125"/>
        <v>78</v>
      </c>
      <c r="BG133" s="45">
        <f t="shared" si="110"/>
        <v>1.4012311614971771</v>
      </c>
      <c r="BH133" s="159">
        <v>335</v>
      </c>
      <c r="BI133" s="83">
        <f t="shared" si="111"/>
        <v>6.3327032136105861E-3</v>
      </c>
      <c r="BJ133" s="84">
        <f t="shared" si="112"/>
        <v>81</v>
      </c>
      <c r="BK133" s="85">
        <f t="shared" si="113"/>
        <v>1.1377559617724764</v>
      </c>
      <c r="BL133" s="156">
        <v>151</v>
      </c>
      <c r="BM133" s="83">
        <f t="shared" si="114"/>
        <v>0.10352286773794808</v>
      </c>
      <c r="BN133" s="84">
        <f t="shared" si="126"/>
        <v>178</v>
      </c>
      <c r="BO133" s="86">
        <f t="shared" si="115"/>
        <v>1.0511143177703177</v>
      </c>
      <c r="BP133" s="168">
        <f t="shared" si="116"/>
        <v>3236</v>
      </c>
      <c r="BQ133" s="75">
        <f t="shared" si="117"/>
        <v>6.1172022684310018E-2</v>
      </c>
      <c r="BR133" s="164">
        <f t="shared" ref="BR133:BR196" si="128">BL133+BD133+AV133+AN133+AF133+X133+P133</f>
        <v>1084</v>
      </c>
      <c r="BS133" s="76">
        <f t="shared" si="118"/>
        <v>140</v>
      </c>
      <c r="BT133" s="117">
        <f t="shared" si="119"/>
        <v>1.0824283739050837</v>
      </c>
      <c r="BU133" s="159">
        <v>52900</v>
      </c>
      <c r="BV133" s="153">
        <v>16465</v>
      </c>
    </row>
    <row r="134" spans="1:74">
      <c r="A134" s="34">
        <f t="shared" si="73"/>
        <v>7</v>
      </c>
      <c r="B134" s="35">
        <f t="shared" si="74"/>
        <v>7</v>
      </c>
      <c r="C134" s="35">
        <f t="shared" si="75"/>
        <v>0</v>
      </c>
      <c r="D134" s="35">
        <f t="shared" si="76"/>
        <v>0</v>
      </c>
      <c r="E134" s="35">
        <f t="shared" si="77"/>
        <v>0</v>
      </c>
      <c r="F134" s="35">
        <f t="shared" si="78"/>
        <v>0</v>
      </c>
      <c r="G134" s="35">
        <f t="shared" si="79"/>
        <v>1</v>
      </c>
      <c r="H134" s="35">
        <f t="shared" si="80"/>
        <v>1</v>
      </c>
      <c r="I134" s="35">
        <f t="shared" si="81"/>
        <v>0</v>
      </c>
      <c r="J134" s="48">
        <v>47</v>
      </c>
      <c r="K134" s="49" t="s">
        <v>17</v>
      </c>
      <c r="L134" s="65">
        <v>29</v>
      </c>
      <c r="M134" s="38">
        <f t="shared" si="127"/>
        <v>2.2777254162739554E-3</v>
      </c>
      <c r="N134" s="39">
        <f t="shared" si="82"/>
        <v>335</v>
      </c>
      <c r="O134" s="40">
        <f t="shared" si="83"/>
        <v>0.30181765953600376</v>
      </c>
      <c r="P134" s="98">
        <v>5</v>
      </c>
      <c r="Q134" s="38">
        <f t="shared" si="84"/>
        <v>8.97554936552151E-3</v>
      </c>
      <c r="R134" s="39">
        <f t="shared" si="120"/>
        <v>494</v>
      </c>
      <c r="S134" s="41">
        <f t="shared" si="85"/>
        <v>6.7213729194731314E-2</v>
      </c>
      <c r="T134" s="183">
        <v>0</v>
      </c>
      <c r="U134" s="42">
        <f t="shared" si="86"/>
        <v>0</v>
      </c>
      <c r="V134" s="43">
        <f t="shared" si="87"/>
        <v>396</v>
      </c>
      <c r="W134" s="44">
        <f t="shared" si="88"/>
        <v>0</v>
      </c>
      <c r="X134" s="178">
        <v>0</v>
      </c>
      <c r="Y134" s="42">
        <f t="shared" si="89"/>
        <v>0</v>
      </c>
      <c r="Z134" s="43">
        <f t="shared" si="121"/>
        <v>396</v>
      </c>
      <c r="AA134" s="45">
        <f t="shared" si="90"/>
        <v>0</v>
      </c>
      <c r="AB134" s="65">
        <v>0</v>
      </c>
      <c r="AC134" s="38">
        <f t="shared" si="91"/>
        <v>0</v>
      </c>
      <c r="AD134" s="39">
        <f t="shared" si="92"/>
        <v>538</v>
      </c>
      <c r="AE134" s="40">
        <f t="shared" si="93"/>
        <v>0</v>
      </c>
      <c r="AF134" s="98">
        <v>0</v>
      </c>
      <c r="AG134" s="38">
        <f t="shared" si="94"/>
        <v>0</v>
      </c>
      <c r="AH134" s="39">
        <f t="shared" si="122"/>
        <v>538</v>
      </c>
      <c r="AI134" s="41">
        <f t="shared" si="95"/>
        <v>0</v>
      </c>
      <c r="AJ134" s="183">
        <v>0</v>
      </c>
      <c r="AK134" s="42">
        <f t="shared" si="96"/>
        <v>0</v>
      </c>
      <c r="AL134" s="43">
        <f t="shared" si="97"/>
        <v>337</v>
      </c>
      <c r="AM134" s="44">
        <f t="shared" si="98"/>
        <v>0</v>
      </c>
      <c r="AN134" s="178">
        <v>0</v>
      </c>
      <c r="AO134" s="42">
        <f t="shared" si="99"/>
        <v>0</v>
      </c>
      <c r="AP134" s="43">
        <f t="shared" si="123"/>
        <v>337</v>
      </c>
      <c r="AQ134" s="45">
        <f t="shared" si="100"/>
        <v>0</v>
      </c>
      <c r="AR134" s="65">
        <v>3154</v>
      </c>
      <c r="AS134" s="38">
        <f t="shared" si="101"/>
        <v>0.24772227458372603</v>
      </c>
      <c r="AT134" s="39">
        <f t="shared" si="102"/>
        <v>6</v>
      </c>
      <c r="AU134" s="40">
        <f t="shared" si="103"/>
        <v>10.694776712627553</v>
      </c>
      <c r="AV134" s="98">
        <v>9</v>
      </c>
      <c r="AW134" s="38">
        <f t="shared" si="104"/>
        <v>0.9761683689260291</v>
      </c>
      <c r="AX134" s="39">
        <f t="shared" si="124"/>
        <v>24</v>
      </c>
      <c r="AY134" s="41">
        <f t="shared" si="105"/>
        <v>2.3816890862707041</v>
      </c>
      <c r="AZ134" s="183">
        <v>48</v>
      </c>
      <c r="BA134" s="42">
        <f t="shared" si="106"/>
        <v>3.770028275212064E-3</v>
      </c>
      <c r="BB134" s="43">
        <f t="shared" si="107"/>
        <v>63</v>
      </c>
      <c r="BC134" s="44">
        <f t="shared" si="108"/>
        <v>1.4069244415541136</v>
      </c>
      <c r="BD134" s="178">
        <v>2</v>
      </c>
      <c r="BE134" s="42">
        <f t="shared" si="109"/>
        <v>1.4856081708449397E-2</v>
      </c>
      <c r="BF134" s="43">
        <f t="shared" si="125"/>
        <v>269</v>
      </c>
      <c r="BG134" s="45">
        <f t="shared" si="110"/>
        <v>0.31331711523257039</v>
      </c>
      <c r="BH134" s="159">
        <v>0</v>
      </c>
      <c r="BI134" s="83">
        <f t="shared" si="111"/>
        <v>0</v>
      </c>
      <c r="BJ134" s="84">
        <f t="shared" si="112"/>
        <v>467</v>
      </c>
      <c r="BK134" s="85">
        <f t="shared" si="113"/>
        <v>0</v>
      </c>
      <c r="BL134" s="156">
        <v>0</v>
      </c>
      <c r="BM134" s="83">
        <f t="shared" si="114"/>
        <v>0</v>
      </c>
      <c r="BN134" s="84">
        <f t="shared" si="126"/>
        <v>467</v>
      </c>
      <c r="BO134" s="86">
        <f t="shared" si="115"/>
        <v>0</v>
      </c>
      <c r="BP134" s="168">
        <f t="shared" si="116"/>
        <v>3231</v>
      </c>
      <c r="BQ134" s="75">
        <f t="shared" si="117"/>
        <v>0.25377002827521206</v>
      </c>
      <c r="BR134" s="164">
        <f t="shared" si="128"/>
        <v>16</v>
      </c>
      <c r="BS134" s="76">
        <f t="shared" si="118"/>
        <v>21</v>
      </c>
      <c r="BT134" s="117">
        <f t="shared" si="119"/>
        <v>4.4904168114460514</v>
      </c>
      <c r="BU134" s="159">
        <v>12732</v>
      </c>
      <c r="BV134" s="153">
        <v>112</v>
      </c>
    </row>
    <row r="135" spans="1:74">
      <c r="A135" s="34">
        <f t="shared" ref="A135:A198" si="129">SUM(B135:F135)</f>
        <v>2</v>
      </c>
      <c r="B135" s="35">
        <f t="shared" ref="B135:B198" si="130">IF(BT135&gt;1,7,0)</f>
        <v>0</v>
      </c>
      <c r="C135" s="35">
        <f t="shared" ref="C135:C198" si="131">IF(O135&gt;1,1,0)</f>
        <v>1</v>
      </c>
      <c r="D135" s="35">
        <f t="shared" ref="D135:D198" si="132">IF(W135&gt;1,1,0)</f>
        <v>1</v>
      </c>
      <c r="E135" s="35">
        <f t="shared" ref="E135:E198" si="133">IF(AE135&gt;1,1,0)</f>
        <v>0</v>
      </c>
      <c r="F135" s="35">
        <f t="shared" ref="F135:F198" si="134">IF(AM135&gt;1,1,0)</f>
        <v>0</v>
      </c>
      <c r="G135" s="35">
        <f t="shared" ref="G135:G198" si="135">IF(AU135&gt;1,1,0)</f>
        <v>0</v>
      </c>
      <c r="H135" s="35">
        <f t="shared" ref="H135:H198" si="136">IF(BC135&gt;1,1,0)</f>
        <v>0</v>
      </c>
      <c r="I135" s="35">
        <f t="shared" ref="I135:I198" si="137">IF(BK135&gt;1,1,0)</f>
        <v>1</v>
      </c>
      <c r="J135" s="48">
        <v>557</v>
      </c>
      <c r="K135" s="49" t="s">
        <v>529</v>
      </c>
      <c r="L135" s="65">
        <v>772</v>
      </c>
      <c r="M135" s="38">
        <f t="shared" si="127"/>
        <v>1.14003869043224E-2</v>
      </c>
      <c r="N135" s="39">
        <f t="shared" ref="N135:N198" si="138">RANK(M135,M$7:M$679)</f>
        <v>78</v>
      </c>
      <c r="O135" s="40">
        <f t="shared" ref="O135:O198" si="139">M135/M$4</f>
        <v>1.5106465725338529</v>
      </c>
      <c r="P135" s="98">
        <v>92</v>
      </c>
      <c r="Q135" s="38">
        <f t="shared" ref="Q135:Q198" si="140">L135/$BP135</f>
        <v>0.2399005593536358</v>
      </c>
      <c r="R135" s="39">
        <f t="shared" si="120"/>
        <v>97</v>
      </c>
      <c r="S135" s="41">
        <f t="shared" ref="S135:S198" si="141">Q135/Q$4</f>
        <v>1.7965040994594259</v>
      </c>
      <c r="T135" s="183">
        <v>195</v>
      </c>
      <c r="U135" s="42">
        <f t="shared" ref="U135:U198" si="142">T135/$BU135</f>
        <v>2.8796314071798811E-3</v>
      </c>
      <c r="V135" s="43">
        <f t="shared" ref="V135:V198" si="143">RANK(U135,U$7:U$679)</f>
        <v>97</v>
      </c>
      <c r="W135" s="44">
        <f t="shared" ref="W135:W198" si="144">U135/U$4</f>
        <v>1.0719931293496709</v>
      </c>
      <c r="X135" s="178">
        <v>28</v>
      </c>
      <c r="Y135" s="42">
        <f t="shared" ref="Y135:Y198" si="145">T135/$BP135</f>
        <v>6.0596643878185211E-2</v>
      </c>
      <c r="Z135" s="43">
        <f t="shared" si="121"/>
        <v>109</v>
      </c>
      <c r="AA135" s="45">
        <f t="shared" ref="AA135:AA198" si="146">Y135/Y$4</f>
        <v>1.2748448819757712</v>
      </c>
      <c r="AB135" s="65">
        <v>470</v>
      </c>
      <c r="AC135" s="38">
        <f t="shared" ref="AC135:AC198" si="147">AB135/$BU135</f>
        <v>6.940650058330995E-3</v>
      </c>
      <c r="AD135" s="39">
        <f t="shared" ref="AD135:AD198" si="148">RANK(AC135,AC$7:AC$679)</f>
        <v>292</v>
      </c>
      <c r="AE135" s="40">
        <f t="shared" ref="AE135:AE198" si="149">AC135/AC$4</f>
        <v>0.53514979122294448</v>
      </c>
      <c r="AF135" s="98">
        <v>42</v>
      </c>
      <c r="AG135" s="38">
        <f t="shared" ref="AG135:AG198" si="150">AB135/$BP135</f>
        <v>0.14605344934742076</v>
      </c>
      <c r="AH135" s="39">
        <f t="shared" si="122"/>
        <v>380</v>
      </c>
      <c r="AI135" s="41">
        <f t="shared" ref="AI135:AI198" si="151">AG135/AG$4</f>
        <v>0.63641543378627119</v>
      </c>
      <c r="AJ135" s="183">
        <v>104</v>
      </c>
      <c r="AK135" s="42">
        <f t="shared" ref="AK135:AK198" si="152">AJ135/$BU135</f>
        <v>1.5358034171626032E-3</v>
      </c>
      <c r="AL135" s="43">
        <f t="shared" ref="AL135:AL198" si="153">RANK(AK135,AK$7:AK$679)</f>
        <v>117</v>
      </c>
      <c r="AM135" s="44">
        <f t="shared" ref="AM135:AM198" si="154">AK135/AK$4</f>
        <v>0.80716809215341556</v>
      </c>
      <c r="AN135" s="178">
        <v>5</v>
      </c>
      <c r="AO135" s="42">
        <f t="shared" ref="AO135:AO198" si="155">AJ135/$BP135</f>
        <v>3.2318210068365445E-2</v>
      </c>
      <c r="AP135" s="43">
        <f t="shared" si="123"/>
        <v>129</v>
      </c>
      <c r="AQ135" s="45">
        <f t="shared" ref="AQ135:AQ198" si="156">AO135/AO$4</f>
        <v>0.9599073753394155</v>
      </c>
      <c r="AR135" s="65">
        <v>988</v>
      </c>
      <c r="AS135" s="38">
        <f t="shared" ref="AS135:AS198" si="157">AR135/$BU135</f>
        <v>1.459013246304473E-2</v>
      </c>
      <c r="AT135" s="39">
        <f t="shared" ref="AT135:AT198" si="158">RANK(AS135,AS$7:AS$679)</f>
        <v>249</v>
      </c>
      <c r="AU135" s="40">
        <f t="shared" ref="AU135:AU198" si="159">AS135/AS$4</f>
        <v>0.62989171709378811</v>
      </c>
      <c r="AV135" s="98">
        <v>103</v>
      </c>
      <c r="AW135" s="38">
        <f t="shared" ref="AW135:AW198" si="160">AR135/$BP135</f>
        <v>0.30702299564947172</v>
      </c>
      <c r="AX135" s="39">
        <f t="shared" si="124"/>
        <v>387</v>
      </c>
      <c r="AY135" s="41">
        <f t="shared" ref="AY135:AY198" si="161">AW135/AW$4</f>
        <v>0.7490852410808807</v>
      </c>
      <c r="AZ135" s="183">
        <v>133</v>
      </c>
      <c r="BA135" s="42">
        <f t="shared" ref="BA135:BA198" si="162">AZ135/$BU135</f>
        <v>1.9640562931021754E-3</v>
      </c>
      <c r="BB135" s="43">
        <f t="shared" ref="BB135:BB198" si="163">RANK(BA135,BA$7:BA$679)</f>
        <v>137</v>
      </c>
      <c r="BC135" s="44">
        <f t="shared" ref="BC135:BC198" si="164">BA135/BA$4</f>
        <v>0.7329597025895479</v>
      </c>
      <c r="BD135" s="178">
        <v>6</v>
      </c>
      <c r="BE135" s="42">
        <f t="shared" ref="BE135:BE198" si="165">AZ135/$BP135</f>
        <v>4.1330018645121196E-2</v>
      </c>
      <c r="BF135" s="43">
        <f t="shared" si="125"/>
        <v>139</v>
      </c>
      <c r="BG135" s="45">
        <f t="shared" ref="BG135:BG198" si="166">BE135/BE$4</f>
        <v>0.8716566365566466</v>
      </c>
      <c r="BH135" s="159">
        <v>556</v>
      </c>
      <c r="BI135" s="83">
        <f t="shared" ref="BI135:BI198" si="167">BH135/$BU135</f>
        <v>8.2106413456000706E-3</v>
      </c>
      <c r="BJ135" s="84">
        <f t="shared" ref="BJ135:BJ198" si="168">RANK(BI135,BI$7:BI$679)</f>
        <v>65</v>
      </c>
      <c r="BK135" s="85">
        <f t="shared" ref="BK135:BK198" si="169">BI135/BI$4</f>
        <v>1.475152999568079</v>
      </c>
      <c r="BL135" s="156">
        <v>155</v>
      </c>
      <c r="BM135" s="83">
        <f t="shared" ref="BM135:BM198" si="170">BH135/$BP135</f>
        <v>0.17277812305779988</v>
      </c>
      <c r="BN135" s="84">
        <f t="shared" si="126"/>
        <v>84</v>
      </c>
      <c r="BO135" s="86">
        <f t="shared" ref="BO135:BO198" si="171">BM135/BM$4</f>
        <v>1.7542941275859114</v>
      </c>
      <c r="BP135" s="168">
        <f t="shared" ref="BP135:BP198" si="172">BH135+AZ135+AR135+AJ135+AB135+T135+L135</f>
        <v>3218</v>
      </c>
      <c r="BQ135" s="75">
        <f t="shared" ref="BQ135:BQ198" si="173">BP135/BU135</f>
        <v>4.7521301888742859E-2</v>
      </c>
      <c r="BR135" s="164">
        <f t="shared" si="128"/>
        <v>431</v>
      </c>
      <c r="BS135" s="76">
        <f t="shared" ref="BS135:BS198" si="174">RANK(BQ135,$BQ$7:$BQ$679)</f>
        <v>209</v>
      </c>
      <c r="BT135" s="117">
        <f t="shared" ref="BT135:BT198" si="175">BQ135/BQ$4</f>
        <v>0.84088122759553485</v>
      </c>
      <c r="BU135" s="159">
        <v>67717</v>
      </c>
      <c r="BV135" s="153">
        <v>8543</v>
      </c>
    </row>
    <row r="136" spans="1:74">
      <c r="A136" s="34">
        <f t="shared" si="129"/>
        <v>9</v>
      </c>
      <c r="B136" s="35">
        <f t="shared" si="130"/>
        <v>7</v>
      </c>
      <c r="C136" s="35">
        <f t="shared" si="131"/>
        <v>0</v>
      </c>
      <c r="D136" s="35">
        <f t="shared" si="132"/>
        <v>0</v>
      </c>
      <c r="E136" s="35">
        <f t="shared" si="133"/>
        <v>1</v>
      </c>
      <c r="F136" s="35">
        <f t="shared" si="134"/>
        <v>1</v>
      </c>
      <c r="G136" s="35">
        <f t="shared" si="135"/>
        <v>0</v>
      </c>
      <c r="H136" s="35">
        <f t="shared" si="136"/>
        <v>1</v>
      </c>
      <c r="I136" s="35">
        <f t="shared" si="137"/>
        <v>0</v>
      </c>
      <c r="J136" s="48">
        <v>372</v>
      </c>
      <c r="K136" s="49" t="s">
        <v>343</v>
      </c>
      <c r="L136" s="65">
        <v>362</v>
      </c>
      <c r="M136" s="38">
        <f t="shared" si="127"/>
        <v>7.4160571978776147E-3</v>
      </c>
      <c r="N136" s="39">
        <f t="shared" si="138"/>
        <v>140</v>
      </c>
      <c r="O136" s="40">
        <f t="shared" si="139"/>
        <v>0.98268957726700057</v>
      </c>
      <c r="P136" s="98">
        <v>26</v>
      </c>
      <c r="Q136" s="38">
        <f t="shared" si="140"/>
        <v>0.11277258566978193</v>
      </c>
      <c r="R136" s="39">
        <f t="shared" ref="R136:R199" si="176">RANK(Q136,Q$7:Q$632)</f>
        <v>278</v>
      </c>
      <c r="S136" s="41">
        <f t="shared" si="141"/>
        <v>0.84450162604146561</v>
      </c>
      <c r="T136" s="183">
        <v>62</v>
      </c>
      <c r="U136" s="42">
        <f t="shared" si="142"/>
        <v>1.2701534427304202E-3</v>
      </c>
      <c r="V136" s="43">
        <f t="shared" si="143"/>
        <v>187</v>
      </c>
      <c r="W136" s="44">
        <f t="shared" si="144"/>
        <v>0.47283682225160112</v>
      </c>
      <c r="X136" s="178">
        <v>6</v>
      </c>
      <c r="Y136" s="42">
        <f t="shared" si="145"/>
        <v>1.9314641744548288E-2</v>
      </c>
      <c r="Z136" s="43">
        <f t="shared" ref="Z136:Z199" si="177">RANK(Y136,Y$7:Y$632)</f>
        <v>271</v>
      </c>
      <c r="AA136" s="45">
        <f t="shared" si="146"/>
        <v>0.40634547723025471</v>
      </c>
      <c r="AB136" s="65">
        <v>1322</v>
      </c>
      <c r="AC136" s="38">
        <f t="shared" si="147"/>
        <v>2.7082949214348638E-2</v>
      </c>
      <c r="AD136" s="39">
        <f t="shared" si="148"/>
        <v>72</v>
      </c>
      <c r="AE136" s="40">
        <f t="shared" si="149"/>
        <v>2.0881955574699429</v>
      </c>
      <c r="AF136" s="98">
        <v>57</v>
      </c>
      <c r="AG136" s="38">
        <f t="shared" si="150"/>
        <v>0.41183800623052957</v>
      </c>
      <c r="AH136" s="39">
        <f t="shared" ref="AH136:AH199" si="178">RANK(AG136,AG$7:AG$632)</f>
        <v>147</v>
      </c>
      <c r="AI136" s="41">
        <f t="shared" si="151"/>
        <v>1.7945489446224032</v>
      </c>
      <c r="AJ136" s="183">
        <v>141</v>
      </c>
      <c r="AK136" s="42">
        <f t="shared" si="152"/>
        <v>2.8885747649191815E-3</v>
      </c>
      <c r="AL136" s="43">
        <f t="shared" si="153"/>
        <v>59</v>
      </c>
      <c r="AM136" s="44">
        <f t="shared" si="154"/>
        <v>1.5181405093823033</v>
      </c>
      <c r="AN136" s="178">
        <v>5</v>
      </c>
      <c r="AO136" s="42">
        <f t="shared" si="155"/>
        <v>4.3925233644859812E-2</v>
      </c>
      <c r="AP136" s="43">
        <f t="shared" ref="AP136:AP199" si="179">RANK(AO136,AO$7:AO$632)</f>
        <v>84</v>
      </c>
      <c r="AQ136" s="45">
        <f t="shared" si="156"/>
        <v>1.3046562804689543</v>
      </c>
      <c r="AR136" s="65">
        <v>992</v>
      </c>
      <c r="AS136" s="38">
        <f t="shared" si="157"/>
        <v>2.0322455083686724E-2</v>
      </c>
      <c r="AT136" s="39">
        <f t="shared" si="158"/>
        <v>162</v>
      </c>
      <c r="AU136" s="40">
        <f t="shared" si="159"/>
        <v>0.87737011028846124</v>
      </c>
      <c r="AV136" s="98">
        <v>98</v>
      </c>
      <c r="AW136" s="38">
        <f t="shared" si="160"/>
        <v>0.30903426791277261</v>
      </c>
      <c r="AX136" s="39">
        <f t="shared" ref="AX136:AX199" si="180">RANK(AW136,AW$7:AW$632)</f>
        <v>384</v>
      </c>
      <c r="AY136" s="41">
        <f t="shared" si="161"/>
        <v>0.75399241217093849</v>
      </c>
      <c r="AZ136" s="183">
        <v>203</v>
      </c>
      <c r="BA136" s="42">
        <f t="shared" si="162"/>
        <v>4.1587282076496019E-3</v>
      </c>
      <c r="BB136" s="43">
        <f t="shared" si="163"/>
        <v>54</v>
      </c>
      <c r="BC136" s="44">
        <f t="shared" si="164"/>
        <v>1.5519820897878112</v>
      </c>
      <c r="BD136" s="178">
        <v>13</v>
      </c>
      <c r="BE136" s="42">
        <f t="shared" si="165"/>
        <v>6.3239875389408104E-2</v>
      </c>
      <c r="BF136" s="43">
        <f t="shared" ref="BF136:BF199" si="181">RANK(BE136,BE$7:BE$632)</f>
        <v>83</v>
      </c>
      <c r="BG136" s="45">
        <f t="shared" si="166"/>
        <v>1.3337389840422917</v>
      </c>
      <c r="BH136" s="159">
        <v>128</v>
      </c>
      <c r="BI136" s="83">
        <f t="shared" si="167"/>
        <v>2.6222522688628029E-3</v>
      </c>
      <c r="BJ136" s="84">
        <f t="shared" si="168"/>
        <v>232</v>
      </c>
      <c r="BK136" s="85">
        <f t="shared" si="169"/>
        <v>0.47112316044715224</v>
      </c>
      <c r="BL136" s="156">
        <v>19</v>
      </c>
      <c r="BM136" s="83">
        <f t="shared" si="170"/>
        <v>3.987538940809969E-2</v>
      </c>
      <c r="BN136" s="84">
        <f t="shared" ref="BN136:BN199" si="182">RANK(BM136,BM$7:BM$632)</f>
        <v>339</v>
      </c>
      <c r="BO136" s="86">
        <f t="shared" si="171"/>
        <v>0.4048727942855887</v>
      </c>
      <c r="BP136" s="168">
        <f t="shared" si="172"/>
        <v>3210</v>
      </c>
      <c r="BQ136" s="75">
        <f t="shared" si="173"/>
        <v>6.5761170180074976E-2</v>
      </c>
      <c r="BR136" s="164">
        <f t="shared" si="128"/>
        <v>224</v>
      </c>
      <c r="BS136" s="76">
        <f t="shared" si="174"/>
        <v>117</v>
      </c>
      <c r="BT136" s="117">
        <f t="shared" si="175"/>
        <v>1.1636325460653993</v>
      </c>
      <c r="BU136" s="159">
        <v>48813</v>
      </c>
      <c r="BV136" s="153">
        <v>2918</v>
      </c>
    </row>
    <row r="137" spans="1:74">
      <c r="A137" s="34">
        <f t="shared" si="129"/>
        <v>7</v>
      </c>
      <c r="B137" s="35">
        <f t="shared" si="130"/>
        <v>7</v>
      </c>
      <c r="C137" s="35">
        <f t="shared" si="131"/>
        <v>0</v>
      </c>
      <c r="D137" s="35">
        <f t="shared" si="132"/>
        <v>0</v>
      </c>
      <c r="E137" s="35">
        <f t="shared" si="133"/>
        <v>0</v>
      </c>
      <c r="F137" s="35">
        <f t="shared" si="134"/>
        <v>0</v>
      </c>
      <c r="G137" s="35">
        <f t="shared" si="135"/>
        <v>1</v>
      </c>
      <c r="H137" s="35">
        <f t="shared" si="136"/>
        <v>0</v>
      </c>
      <c r="I137" s="35">
        <f t="shared" si="137"/>
        <v>0</v>
      </c>
      <c r="J137" s="48">
        <v>201</v>
      </c>
      <c r="K137" s="49" t="s">
        <v>171</v>
      </c>
      <c r="L137" s="65">
        <v>0</v>
      </c>
      <c r="M137" s="38">
        <f t="shared" si="127"/>
        <v>0</v>
      </c>
      <c r="N137" s="39">
        <f t="shared" si="138"/>
        <v>517</v>
      </c>
      <c r="O137" s="40">
        <f t="shared" si="139"/>
        <v>0</v>
      </c>
      <c r="P137" s="98">
        <v>0</v>
      </c>
      <c r="Q137" s="38">
        <f t="shared" si="140"/>
        <v>0</v>
      </c>
      <c r="R137" s="39">
        <f t="shared" si="176"/>
        <v>517</v>
      </c>
      <c r="S137" s="41">
        <f t="shared" si="141"/>
        <v>0</v>
      </c>
      <c r="T137" s="183">
        <v>0</v>
      </c>
      <c r="U137" s="42">
        <f t="shared" si="142"/>
        <v>0</v>
      </c>
      <c r="V137" s="43">
        <f t="shared" si="143"/>
        <v>396</v>
      </c>
      <c r="W137" s="44">
        <f t="shared" si="144"/>
        <v>0</v>
      </c>
      <c r="X137" s="178">
        <v>0</v>
      </c>
      <c r="Y137" s="42">
        <f t="shared" si="145"/>
        <v>0</v>
      </c>
      <c r="Z137" s="43">
        <f t="shared" si="177"/>
        <v>396</v>
      </c>
      <c r="AA137" s="45">
        <f t="shared" si="146"/>
        <v>0</v>
      </c>
      <c r="AB137" s="65">
        <v>4</v>
      </c>
      <c r="AC137" s="38">
        <f t="shared" si="147"/>
        <v>1.5294027682190105E-4</v>
      </c>
      <c r="AD137" s="39">
        <f t="shared" si="148"/>
        <v>524</v>
      </c>
      <c r="AE137" s="40">
        <f t="shared" si="149"/>
        <v>1.1792261030734207E-2</v>
      </c>
      <c r="AF137" s="98">
        <v>2</v>
      </c>
      <c r="AG137" s="38">
        <f t="shared" si="150"/>
        <v>1.2626262626262627E-3</v>
      </c>
      <c r="AH137" s="39">
        <f t="shared" si="178"/>
        <v>534</v>
      </c>
      <c r="AI137" s="41">
        <f t="shared" si="151"/>
        <v>5.5017861216532906E-3</v>
      </c>
      <c r="AJ137" s="183">
        <v>0</v>
      </c>
      <c r="AK137" s="42">
        <f t="shared" si="152"/>
        <v>0</v>
      </c>
      <c r="AL137" s="43">
        <f t="shared" si="153"/>
        <v>337</v>
      </c>
      <c r="AM137" s="44">
        <f t="shared" si="154"/>
        <v>0</v>
      </c>
      <c r="AN137" s="178">
        <v>0</v>
      </c>
      <c r="AO137" s="42">
        <f t="shared" si="155"/>
        <v>0</v>
      </c>
      <c r="AP137" s="43">
        <f t="shared" si="179"/>
        <v>337</v>
      </c>
      <c r="AQ137" s="45">
        <f t="shared" si="156"/>
        <v>0</v>
      </c>
      <c r="AR137" s="65">
        <v>3164</v>
      </c>
      <c r="AS137" s="38">
        <f t="shared" si="157"/>
        <v>0.12097575896612373</v>
      </c>
      <c r="AT137" s="39">
        <f t="shared" si="158"/>
        <v>17</v>
      </c>
      <c r="AU137" s="40">
        <f t="shared" si="159"/>
        <v>5.2228195141412606</v>
      </c>
      <c r="AV137" s="98">
        <v>3</v>
      </c>
      <c r="AW137" s="38">
        <f t="shared" si="160"/>
        <v>0.9987373737373737</v>
      </c>
      <c r="AX137" s="39">
        <f t="shared" si="180"/>
        <v>19</v>
      </c>
      <c r="AY137" s="41">
        <f t="shared" si="161"/>
        <v>2.4367537187237183</v>
      </c>
      <c r="AZ137" s="183">
        <v>0</v>
      </c>
      <c r="BA137" s="42">
        <f t="shared" si="162"/>
        <v>0</v>
      </c>
      <c r="BB137" s="43">
        <f t="shared" si="163"/>
        <v>356</v>
      </c>
      <c r="BC137" s="44">
        <f t="shared" si="164"/>
        <v>0</v>
      </c>
      <c r="BD137" s="178">
        <v>0</v>
      </c>
      <c r="BE137" s="42">
        <f t="shared" si="165"/>
        <v>0</v>
      </c>
      <c r="BF137" s="43">
        <f t="shared" si="181"/>
        <v>356</v>
      </c>
      <c r="BG137" s="45">
        <f t="shared" si="166"/>
        <v>0</v>
      </c>
      <c r="BH137" s="159">
        <v>0</v>
      </c>
      <c r="BI137" s="83">
        <f t="shared" si="167"/>
        <v>0</v>
      </c>
      <c r="BJ137" s="84">
        <f t="shared" si="168"/>
        <v>467</v>
      </c>
      <c r="BK137" s="85">
        <f t="shared" si="169"/>
        <v>0</v>
      </c>
      <c r="BL137" s="156">
        <v>0</v>
      </c>
      <c r="BM137" s="83">
        <f t="shared" si="170"/>
        <v>0</v>
      </c>
      <c r="BN137" s="84">
        <f t="shared" si="182"/>
        <v>467</v>
      </c>
      <c r="BO137" s="86">
        <f t="shared" si="171"/>
        <v>0</v>
      </c>
      <c r="BP137" s="168">
        <f t="shared" si="172"/>
        <v>3168</v>
      </c>
      <c r="BQ137" s="75">
        <f t="shared" si="173"/>
        <v>0.12112869924294563</v>
      </c>
      <c r="BR137" s="164">
        <f t="shared" si="128"/>
        <v>5</v>
      </c>
      <c r="BS137" s="76">
        <f t="shared" si="174"/>
        <v>49</v>
      </c>
      <c r="BT137" s="117">
        <f t="shared" si="175"/>
        <v>2.1433514080679354</v>
      </c>
      <c r="BU137" s="159">
        <v>26154</v>
      </c>
      <c r="BV137" s="153">
        <v>513</v>
      </c>
    </row>
    <row r="138" spans="1:74">
      <c r="A138" s="34">
        <f t="shared" si="129"/>
        <v>1</v>
      </c>
      <c r="B138" s="35">
        <f t="shared" si="130"/>
        <v>0</v>
      </c>
      <c r="C138" s="35">
        <f t="shared" si="131"/>
        <v>0</v>
      </c>
      <c r="D138" s="35">
        <f t="shared" si="132"/>
        <v>0</v>
      </c>
      <c r="E138" s="35">
        <f t="shared" si="133"/>
        <v>1</v>
      </c>
      <c r="F138" s="35">
        <f t="shared" si="134"/>
        <v>0</v>
      </c>
      <c r="G138" s="35">
        <f t="shared" si="135"/>
        <v>0</v>
      </c>
      <c r="H138" s="35">
        <f t="shared" si="136"/>
        <v>0</v>
      </c>
      <c r="I138" s="35">
        <f t="shared" si="137"/>
        <v>0</v>
      </c>
      <c r="J138" s="48">
        <v>345</v>
      </c>
      <c r="K138" s="49" t="s">
        <v>316</v>
      </c>
      <c r="L138" s="65">
        <v>201</v>
      </c>
      <c r="M138" s="38">
        <f t="shared" si="127"/>
        <v>2.4879316747122167E-3</v>
      </c>
      <c r="N138" s="39">
        <f t="shared" si="138"/>
        <v>322</v>
      </c>
      <c r="O138" s="40">
        <f t="shared" si="139"/>
        <v>0.32967174611218203</v>
      </c>
      <c r="P138" s="98">
        <v>78</v>
      </c>
      <c r="Q138" s="38">
        <f t="shared" si="140"/>
        <v>6.3870352716873219E-2</v>
      </c>
      <c r="R138" s="39">
        <f t="shared" si="176"/>
        <v>379</v>
      </c>
      <c r="S138" s="41">
        <f t="shared" si="141"/>
        <v>0.47829546875144974</v>
      </c>
      <c r="T138" s="183">
        <v>85</v>
      </c>
      <c r="U138" s="42">
        <f t="shared" si="142"/>
        <v>1.0521104097041714E-3</v>
      </c>
      <c r="V138" s="43">
        <f t="shared" si="143"/>
        <v>210</v>
      </c>
      <c r="W138" s="44">
        <f t="shared" si="144"/>
        <v>0.39166649165862699</v>
      </c>
      <c r="X138" s="178">
        <v>15</v>
      </c>
      <c r="Y138" s="42">
        <f t="shared" si="145"/>
        <v>2.7009850651414046E-2</v>
      </c>
      <c r="Z138" s="43">
        <f t="shared" si="177"/>
        <v>232</v>
      </c>
      <c r="AA138" s="45">
        <f t="shared" si="146"/>
        <v>0.56823889347906864</v>
      </c>
      <c r="AB138" s="65">
        <v>1203</v>
      </c>
      <c r="AC138" s="38">
        <f t="shared" si="147"/>
        <v>1.4890456739695506E-2</v>
      </c>
      <c r="AD138" s="39">
        <f t="shared" si="148"/>
        <v>138</v>
      </c>
      <c r="AE138" s="40">
        <f t="shared" si="149"/>
        <v>1.1481092906992831</v>
      </c>
      <c r="AF138" s="98">
        <v>83</v>
      </c>
      <c r="AG138" s="38">
        <f t="shared" si="150"/>
        <v>0.3822688274547188</v>
      </c>
      <c r="AH138" s="39">
        <f t="shared" si="178"/>
        <v>163</v>
      </c>
      <c r="AI138" s="41">
        <f t="shared" si="151"/>
        <v>1.6657037730677902</v>
      </c>
      <c r="AJ138" s="183">
        <v>96</v>
      </c>
      <c r="AK138" s="42">
        <f t="shared" si="152"/>
        <v>1.1882658744894171E-3</v>
      </c>
      <c r="AL138" s="43">
        <f t="shared" si="153"/>
        <v>144</v>
      </c>
      <c r="AM138" s="44">
        <f t="shared" si="154"/>
        <v>0.62451371585995419</v>
      </c>
      <c r="AN138" s="178">
        <v>17</v>
      </c>
      <c r="AO138" s="42">
        <f t="shared" si="155"/>
        <v>3.0505243088655862E-2</v>
      </c>
      <c r="AP138" s="43">
        <f t="shared" si="179"/>
        <v>140</v>
      </c>
      <c r="AQ138" s="45">
        <f t="shared" si="156"/>
        <v>0.90605908450311334</v>
      </c>
      <c r="AR138" s="65">
        <v>1416</v>
      </c>
      <c r="AS138" s="38">
        <f t="shared" si="157"/>
        <v>1.7526921648718902E-2</v>
      </c>
      <c r="AT138" s="39">
        <f t="shared" si="158"/>
        <v>208</v>
      </c>
      <c r="AU138" s="40">
        <f t="shared" si="159"/>
        <v>0.75668009188012197</v>
      </c>
      <c r="AV138" s="98">
        <v>116</v>
      </c>
      <c r="AW138" s="38">
        <f t="shared" si="160"/>
        <v>0.449952335557674</v>
      </c>
      <c r="AX138" s="39">
        <f t="shared" si="180"/>
        <v>227</v>
      </c>
      <c r="AY138" s="41">
        <f t="shared" si="161"/>
        <v>1.0978091495821984</v>
      </c>
      <c r="AZ138" s="183">
        <v>67</v>
      </c>
      <c r="BA138" s="42">
        <f t="shared" si="162"/>
        <v>8.2931055823740561E-4</v>
      </c>
      <c r="BB138" s="43">
        <f t="shared" si="163"/>
        <v>230</v>
      </c>
      <c r="BC138" s="44">
        <f t="shared" si="164"/>
        <v>0.30948767723962517</v>
      </c>
      <c r="BD138" s="178">
        <v>24</v>
      </c>
      <c r="BE138" s="42">
        <f t="shared" si="165"/>
        <v>2.1290117572291069E-2</v>
      </c>
      <c r="BF138" s="43">
        <f t="shared" si="181"/>
        <v>240</v>
      </c>
      <c r="BG138" s="45">
        <f t="shared" si="166"/>
        <v>0.4490119502317097</v>
      </c>
      <c r="BH138" s="159">
        <v>79</v>
      </c>
      <c r="BI138" s="83">
        <f t="shared" si="167"/>
        <v>9.7784379254858269E-4</v>
      </c>
      <c r="BJ138" s="84">
        <f t="shared" si="168"/>
        <v>342</v>
      </c>
      <c r="BK138" s="85">
        <f t="shared" si="169"/>
        <v>0.17568289040661364</v>
      </c>
      <c r="BL138" s="156">
        <v>24</v>
      </c>
      <c r="BM138" s="83">
        <f t="shared" si="170"/>
        <v>2.5103272958373054E-2</v>
      </c>
      <c r="BN138" s="84">
        <f t="shared" si="182"/>
        <v>387</v>
      </c>
      <c r="BO138" s="86">
        <f t="shared" si="171"/>
        <v>0.25488484048022531</v>
      </c>
      <c r="BP138" s="168">
        <f t="shared" si="172"/>
        <v>3147</v>
      </c>
      <c r="BQ138" s="75">
        <f t="shared" si="173"/>
        <v>3.89528406981062E-2</v>
      </c>
      <c r="BR138" s="164">
        <f t="shared" si="128"/>
        <v>357</v>
      </c>
      <c r="BS138" s="76">
        <f t="shared" si="174"/>
        <v>272</v>
      </c>
      <c r="BT138" s="117">
        <f t="shared" si="175"/>
        <v>0.68926378703265268</v>
      </c>
      <c r="BU138" s="159">
        <v>80790</v>
      </c>
      <c r="BV138" s="153">
        <v>8531</v>
      </c>
    </row>
    <row r="139" spans="1:74">
      <c r="A139" s="34">
        <f t="shared" si="129"/>
        <v>0</v>
      </c>
      <c r="B139" s="35">
        <f t="shared" si="130"/>
        <v>0</v>
      </c>
      <c r="C139" s="35">
        <f t="shared" si="131"/>
        <v>0</v>
      </c>
      <c r="D139" s="35">
        <f t="shared" si="132"/>
        <v>0</v>
      </c>
      <c r="E139" s="35">
        <f t="shared" si="133"/>
        <v>0</v>
      </c>
      <c r="F139" s="35">
        <f t="shared" si="134"/>
        <v>0</v>
      </c>
      <c r="G139" s="35">
        <f t="shared" si="135"/>
        <v>0</v>
      </c>
      <c r="H139" s="35">
        <f t="shared" si="136"/>
        <v>1</v>
      </c>
      <c r="I139" s="35">
        <f t="shared" si="137"/>
        <v>0</v>
      </c>
      <c r="J139" s="48">
        <v>585</v>
      </c>
      <c r="K139" s="49" t="s">
        <v>558</v>
      </c>
      <c r="L139" s="65">
        <v>336</v>
      </c>
      <c r="M139" s="38">
        <f t="shared" si="127"/>
        <v>2.5686305988120084E-3</v>
      </c>
      <c r="N139" s="39">
        <f t="shared" si="138"/>
        <v>317</v>
      </c>
      <c r="O139" s="40">
        <f t="shared" si="139"/>
        <v>0.34036502820178366</v>
      </c>
      <c r="P139" s="98">
        <v>4</v>
      </c>
      <c r="Q139" s="38">
        <f t="shared" si="140"/>
        <v>0.10717703349282297</v>
      </c>
      <c r="R139" s="39">
        <f t="shared" si="176"/>
        <v>296</v>
      </c>
      <c r="S139" s="41">
        <f t="shared" si="141"/>
        <v>0.80259912922474219</v>
      </c>
      <c r="T139" s="183">
        <v>0</v>
      </c>
      <c r="U139" s="42">
        <f t="shared" si="142"/>
        <v>0</v>
      </c>
      <c r="V139" s="43">
        <f t="shared" si="143"/>
        <v>396</v>
      </c>
      <c r="W139" s="44">
        <f t="shared" si="144"/>
        <v>0</v>
      </c>
      <c r="X139" s="178">
        <v>0</v>
      </c>
      <c r="Y139" s="42">
        <f t="shared" si="145"/>
        <v>0</v>
      </c>
      <c r="Z139" s="43">
        <f t="shared" si="177"/>
        <v>396</v>
      </c>
      <c r="AA139" s="45">
        <f t="shared" si="146"/>
        <v>0</v>
      </c>
      <c r="AB139" s="65">
        <v>1285</v>
      </c>
      <c r="AC139" s="38">
        <f t="shared" si="147"/>
        <v>9.8234830936709244E-3</v>
      </c>
      <c r="AD139" s="39">
        <f t="shared" si="148"/>
        <v>219</v>
      </c>
      <c r="AE139" s="40">
        <f t="shared" si="149"/>
        <v>0.75742688112477319</v>
      </c>
      <c r="AF139" s="98">
        <v>27</v>
      </c>
      <c r="AG139" s="38">
        <f t="shared" si="150"/>
        <v>0.4098883572567783</v>
      </c>
      <c r="AH139" s="39">
        <f t="shared" si="178"/>
        <v>148</v>
      </c>
      <c r="AI139" s="41">
        <f t="shared" si="151"/>
        <v>1.786053515703026</v>
      </c>
      <c r="AJ139" s="183">
        <v>0</v>
      </c>
      <c r="AK139" s="42">
        <f t="shared" si="152"/>
        <v>0</v>
      </c>
      <c r="AL139" s="43">
        <f t="shared" si="153"/>
        <v>337</v>
      </c>
      <c r="AM139" s="44">
        <f t="shared" si="154"/>
        <v>0</v>
      </c>
      <c r="AN139" s="178">
        <v>0</v>
      </c>
      <c r="AO139" s="42">
        <f t="shared" si="155"/>
        <v>0</v>
      </c>
      <c r="AP139" s="43">
        <f t="shared" si="179"/>
        <v>337</v>
      </c>
      <c r="AQ139" s="45">
        <f t="shared" si="156"/>
        <v>0</v>
      </c>
      <c r="AR139" s="65">
        <v>866</v>
      </c>
      <c r="AS139" s="38">
        <f t="shared" si="157"/>
        <v>6.6203395790809501E-3</v>
      </c>
      <c r="AT139" s="39">
        <f t="shared" si="158"/>
        <v>379</v>
      </c>
      <c r="AU139" s="40">
        <f t="shared" si="159"/>
        <v>0.28581625806165112</v>
      </c>
      <c r="AV139" s="98">
        <v>15</v>
      </c>
      <c r="AW139" s="38">
        <f t="shared" si="160"/>
        <v>0.27623604465709728</v>
      </c>
      <c r="AX139" s="39">
        <f t="shared" si="180"/>
        <v>417</v>
      </c>
      <c r="AY139" s="41">
        <f t="shared" si="161"/>
        <v>0.67397018151512089</v>
      </c>
      <c r="AZ139" s="183">
        <v>648</v>
      </c>
      <c r="BA139" s="42">
        <f t="shared" si="162"/>
        <v>4.953787583423159E-3</v>
      </c>
      <c r="BB139" s="43">
        <f t="shared" si="163"/>
        <v>44</v>
      </c>
      <c r="BC139" s="44">
        <f t="shared" si="164"/>
        <v>1.8486876809944588</v>
      </c>
      <c r="BD139" s="178">
        <v>13</v>
      </c>
      <c r="BE139" s="42">
        <f t="shared" si="165"/>
        <v>0.20669856459330144</v>
      </c>
      <c r="BF139" s="43">
        <f t="shared" si="181"/>
        <v>16</v>
      </c>
      <c r="BG139" s="45">
        <f t="shared" si="166"/>
        <v>4.3593054516018732</v>
      </c>
      <c r="BH139" s="159">
        <v>0</v>
      </c>
      <c r="BI139" s="83">
        <f t="shared" si="167"/>
        <v>0</v>
      </c>
      <c r="BJ139" s="84">
        <f t="shared" si="168"/>
        <v>467</v>
      </c>
      <c r="BK139" s="85">
        <f t="shared" si="169"/>
        <v>0</v>
      </c>
      <c r="BL139" s="156">
        <v>0</v>
      </c>
      <c r="BM139" s="83">
        <f t="shared" si="170"/>
        <v>0</v>
      </c>
      <c r="BN139" s="84">
        <f t="shared" si="182"/>
        <v>467</v>
      </c>
      <c r="BO139" s="86">
        <f t="shared" si="171"/>
        <v>0</v>
      </c>
      <c r="BP139" s="168">
        <f t="shared" si="172"/>
        <v>3135</v>
      </c>
      <c r="BQ139" s="75">
        <f t="shared" si="173"/>
        <v>2.3966240854987043E-2</v>
      </c>
      <c r="BR139" s="164">
        <f t="shared" si="128"/>
        <v>59</v>
      </c>
      <c r="BS139" s="76">
        <f t="shared" si="174"/>
        <v>402</v>
      </c>
      <c r="BT139" s="117">
        <f t="shared" si="175"/>
        <v>0.42407849175036338</v>
      </c>
      <c r="BU139" s="159">
        <v>130809</v>
      </c>
      <c r="BV139" s="153">
        <v>1529</v>
      </c>
    </row>
    <row r="140" spans="1:74">
      <c r="A140" s="34">
        <f t="shared" si="129"/>
        <v>10</v>
      </c>
      <c r="B140" s="35">
        <f t="shared" si="130"/>
        <v>7</v>
      </c>
      <c r="C140" s="35">
        <f t="shared" si="131"/>
        <v>0</v>
      </c>
      <c r="D140" s="35">
        <f t="shared" si="132"/>
        <v>1</v>
      </c>
      <c r="E140" s="35">
        <f t="shared" si="133"/>
        <v>1</v>
      </c>
      <c r="F140" s="35">
        <f t="shared" si="134"/>
        <v>1</v>
      </c>
      <c r="G140" s="35">
        <f t="shared" si="135"/>
        <v>0</v>
      </c>
      <c r="H140" s="35">
        <f t="shared" si="136"/>
        <v>0</v>
      </c>
      <c r="I140" s="35">
        <f t="shared" si="137"/>
        <v>0</v>
      </c>
      <c r="J140" s="48">
        <v>564</v>
      </c>
      <c r="K140" s="49" t="s">
        <v>537</v>
      </c>
      <c r="L140" s="65">
        <v>228</v>
      </c>
      <c r="M140" s="38">
        <f t="shared" si="127"/>
        <v>5.2846282217689595E-3</v>
      </c>
      <c r="N140" s="39">
        <f t="shared" si="138"/>
        <v>190</v>
      </c>
      <c r="O140" s="40">
        <f t="shared" si="139"/>
        <v>0.70025741909725503</v>
      </c>
      <c r="P140" s="98">
        <v>3</v>
      </c>
      <c r="Q140" s="38">
        <f t="shared" si="140"/>
        <v>7.5471698113207544E-2</v>
      </c>
      <c r="R140" s="39">
        <f t="shared" si="176"/>
        <v>358</v>
      </c>
      <c r="S140" s="41">
        <f t="shared" si="141"/>
        <v>0.5651725674123016</v>
      </c>
      <c r="T140" s="183">
        <v>150</v>
      </c>
      <c r="U140" s="42">
        <f t="shared" si="142"/>
        <v>3.4767290932690527E-3</v>
      </c>
      <c r="V140" s="43">
        <f t="shared" si="143"/>
        <v>64</v>
      </c>
      <c r="W140" s="44">
        <f t="shared" si="144"/>
        <v>1.2942731806931291</v>
      </c>
      <c r="X140" s="178">
        <v>1</v>
      </c>
      <c r="Y140" s="42">
        <f t="shared" si="145"/>
        <v>4.9652432969215489E-2</v>
      </c>
      <c r="Z140" s="43">
        <f t="shared" si="177"/>
        <v>138</v>
      </c>
      <c r="AA140" s="45">
        <f t="shared" si="146"/>
        <v>1.0445982813123598</v>
      </c>
      <c r="AB140" s="65">
        <v>1540</v>
      </c>
      <c r="AC140" s="38">
        <f t="shared" si="147"/>
        <v>3.5694418690895603E-2</v>
      </c>
      <c r="AD140" s="39">
        <f t="shared" si="148"/>
        <v>55</v>
      </c>
      <c r="AE140" s="40">
        <f t="shared" si="149"/>
        <v>2.7521717057797521</v>
      </c>
      <c r="AF140" s="98">
        <v>13</v>
      </c>
      <c r="AG140" s="38">
        <f t="shared" si="150"/>
        <v>0.50976497848394575</v>
      </c>
      <c r="AH140" s="39">
        <f t="shared" si="178"/>
        <v>118</v>
      </c>
      <c r="AI140" s="41">
        <f t="shared" si="151"/>
        <v>2.2212573640708659</v>
      </c>
      <c r="AJ140" s="183">
        <v>119</v>
      </c>
      <c r="AK140" s="42">
        <f t="shared" si="152"/>
        <v>2.758205080660115E-3</v>
      </c>
      <c r="AL140" s="43">
        <f t="shared" si="153"/>
        <v>62</v>
      </c>
      <c r="AM140" s="44">
        <f t="shared" si="154"/>
        <v>1.4496224632950985</v>
      </c>
      <c r="AN140" s="178">
        <v>1</v>
      </c>
      <c r="AO140" s="42">
        <f t="shared" si="155"/>
        <v>3.9390930155577625E-2</v>
      </c>
      <c r="AP140" s="43">
        <f t="shared" si="179"/>
        <v>103</v>
      </c>
      <c r="AQ140" s="45">
        <f t="shared" si="156"/>
        <v>1.1699795346905841</v>
      </c>
      <c r="AR140" s="65">
        <v>795</v>
      </c>
      <c r="AS140" s="38">
        <f t="shared" si="157"/>
        <v>1.8426664194325978E-2</v>
      </c>
      <c r="AT140" s="39">
        <f t="shared" si="158"/>
        <v>192</v>
      </c>
      <c r="AU140" s="40">
        <f t="shared" si="159"/>
        <v>0.795524179034935</v>
      </c>
      <c r="AV140" s="98">
        <v>10</v>
      </c>
      <c r="AW140" s="38">
        <f t="shared" si="160"/>
        <v>0.26315789473684209</v>
      </c>
      <c r="AX140" s="39">
        <f t="shared" si="180"/>
        <v>422</v>
      </c>
      <c r="AY140" s="41">
        <f t="shared" si="161"/>
        <v>0.64206166252883923</v>
      </c>
      <c r="AZ140" s="183">
        <v>100</v>
      </c>
      <c r="BA140" s="42">
        <f t="shared" si="162"/>
        <v>2.3178193955127016E-3</v>
      </c>
      <c r="BB140" s="43">
        <f t="shared" si="163"/>
        <v>120</v>
      </c>
      <c r="BC140" s="44">
        <f t="shared" si="164"/>
        <v>0.864979390233239</v>
      </c>
      <c r="BD140" s="178">
        <v>1</v>
      </c>
      <c r="BE140" s="42">
        <f t="shared" si="165"/>
        <v>3.3101621979476997E-2</v>
      </c>
      <c r="BF140" s="43">
        <f t="shared" si="181"/>
        <v>188</v>
      </c>
      <c r="BG140" s="45">
        <f t="shared" si="166"/>
        <v>0.6981184481659185</v>
      </c>
      <c r="BH140" s="159">
        <v>89</v>
      </c>
      <c r="BI140" s="83">
        <f t="shared" si="167"/>
        <v>2.0628592620063045E-3</v>
      </c>
      <c r="BJ140" s="84">
        <f t="shared" si="168"/>
        <v>266</v>
      </c>
      <c r="BK140" s="85">
        <f t="shared" si="169"/>
        <v>0.37062062510696536</v>
      </c>
      <c r="BL140" s="156">
        <v>4</v>
      </c>
      <c r="BM140" s="83">
        <f t="shared" si="170"/>
        <v>2.9460443561734526E-2</v>
      </c>
      <c r="BN140" s="84">
        <f t="shared" si="182"/>
        <v>375</v>
      </c>
      <c r="BO140" s="86">
        <f t="shared" si="171"/>
        <v>0.29912515671406881</v>
      </c>
      <c r="BP140" s="168">
        <f t="shared" si="172"/>
        <v>3021</v>
      </c>
      <c r="BQ140" s="75">
        <f t="shared" si="173"/>
        <v>7.0021323938438712E-2</v>
      </c>
      <c r="BR140" s="164">
        <f t="shared" si="128"/>
        <v>33</v>
      </c>
      <c r="BS140" s="76">
        <f t="shared" si="174"/>
        <v>102</v>
      </c>
      <c r="BT140" s="117">
        <f t="shared" si="175"/>
        <v>1.2390152308762132</v>
      </c>
      <c r="BU140" s="159">
        <v>43144</v>
      </c>
      <c r="BV140" s="153">
        <v>722</v>
      </c>
    </row>
    <row r="141" spans="1:74">
      <c r="A141" s="34">
        <f t="shared" si="129"/>
        <v>0</v>
      </c>
      <c r="B141" s="35">
        <f t="shared" si="130"/>
        <v>0</v>
      </c>
      <c r="C141" s="35">
        <f t="shared" si="131"/>
        <v>0</v>
      </c>
      <c r="D141" s="35">
        <f t="shared" si="132"/>
        <v>0</v>
      </c>
      <c r="E141" s="35">
        <f t="shared" si="133"/>
        <v>0</v>
      </c>
      <c r="F141" s="35">
        <f t="shared" si="134"/>
        <v>0</v>
      </c>
      <c r="G141" s="35">
        <f t="shared" si="135"/>
        <v>0</v>
      </c>
      <c r="H141" s="35">
        <f t="shared" si="136"/>
        <v>0</v>
      </c>
      <c r="I141" s="35">
        <f t="shared" si="137"/>
        <v>0</v>
      </c>
      <c r="J141" s="48">
        <v>289</v>
      </c>
      <c r="K141" s="49" t="s">
        <v>260</v>
      </c>
      <c r="L141" s="65">
        <v>628</v>
      </c>
      <c r="M141" s="38">
        <f t="shared" si="127"/>
        <v>3.0122649066341776E-3</v>
      </c>
      <c r="N141" s="39">
        <f t="shared" si="138"/>
        <v>290</v>
      </c>
      <c r="O141" s="40">
        <f t="shared" si="139"/>
        <v>0.39915028278958142</v>
      </c>
      <c r="P141" s="98">
        <v>150</v>
      </c>
      <c r="Q141" s="38">
        <f t="shared" si="140"/>
        <v>0.20856858186648955</v>
      </c>
      <c r="R141" s="39">
        <f t="shared" si="176"/>
        <v>114</v>
      </c>
      <c r="S141" s="41">
        <f t="shared" si="141"/>
        <v>1.5618734418591038</v>
      </c>
      <c r="T141" s="183">
        <v>192</v>
      </c>
      <c r="U141" s="42">
        <f t="shared" si="142"/>
        <v>9.2094723260153209E-4</v>
      </c>
      <c r="V141" s="43">
        <f t="shared" si="143"/>
        <v>225</v>
      </c>
      <c r="W141" s="44">
        <f t="shared" si="144"/>
        <v>0.34283870615554984</v>
      </c>
      <c r="X141" s="178">
        <v>42</v>
      </c>
      <c r="Y141" s="42">
        <f t="shared" si="145"/>
        <v>6.3766190634340747E-2</v>
      </c>
      <c r="Z141" s="43">
        <f t="shared" si="177"/>
        <v>100</v>
      </c>
      <c r="AA141" s="45">
        <f t="shared" si="146"/>
        <v>1.3415264702893186</v>
      </c>
      <c r="AB141" s="65">
        <v>300</v>
      </c>
      <c r="AC141" s="38">
        <f t="shared" si="147"/>
        <v>1.4389800509398939E-3</v>
      </c>
      <c r="AD141" s="39">
        <f t="shared" si="148"/>
        <v>452</v>
      </c>
      <c r="AE141" s="40">
        <f t="shared" si="149"/>
        <v>0.11095068435414586</v>
      </c>
      <c r="AF141" s="98">
        <v>47</v>
      </c>
      <c r="AG141" s="38">
        <f t="shared" si="150"/>
        <v>9.9634672866157417E-2</v>
      </c>
      <c r="AH141" s="39">
        <f t="shared" si="178"/>
        <v>424</v>
      </c>
      <c r="AI141" s="41">
        <f t="shared" si="151"/>
        <v>0.43414957904510848</v>
      </c>
      <c r="AJ141" s="183">
        <v>50</v>
      </c>
      <c r="AK141" s="42">
        <f t="shared" si="152"/>
        <v>2.398300084899823E-4</v>
      </c>
      <c r="AL141" s="43">
        <f t="shared" si="153"/>
        <v>278</v>
      </c>
      <c r="AM141" s="44">
        <f t="shared" si="154"/>
        <v>0.12604681577779095</v>
      </c>
      <c r="AN141" s="178">
        <v>11</v>
      </c>
      <c r="AO141" s="42">
        <f t="shared" si="155"/>
        <v>1.6605778811026237E-2</v>
      </c>
      <c r="AP141" s="43">
        <f t="shared" si="179"/>
        <v>222</v>
      </c>
      <c r="AQ141" s="45">
        <f t="shared" si="156"/>
        <v>0.493220680236926</v>
      </c>
      <c r="AR141" s="65">
        <v>1462</v>
      </c>
      <c r="AS141" s="38">
        <f t="shared" si="157"/>
        <v>7.0126294482470821E-3</v>
      </c>
      <c r="AT141" s="39">
        <f t="shared" si="158"/>
        <v>371</v>
      </c>
      <c r="AU141" s="40">
        <f t="shared" si="159"/>
        <v>0.30275237155571505</v>
      </c>
      <c r="AV141" s="98">
        <v>175</v>
      </c>
      <c r="AW141" s="38">
        <f t="shared" si="160"/>
        <v>0.48555297243440715</v>
      </c>
      <c r="AX141" s="39">
        <f t="shared" si="180"/>
        <v>194</v>
      </c>
      <c r="AY141" s="41">
        <f t="shared" si="161"/>
        <v>1.1846688051628094</v>
      </c>
      <c r="AZ141" s="183">
        <v>77</v>
      </c>
      <c r="BA141" s="42">
        <f t="shared" si="162"/>
        <v>3.6933821307457272E-4</v>
      </c>
      <c r="BB141" s="43">
        <f t="shared" si="163"/>
        <v>274</v>
      </c>
      <c r="BC141" s="44">
        <f t="shared" si="164"/>
        <v>0.13783211192104605</v>
      </c>
      <c r="BD141" s="178">
        <v>15</v>
      </c>
      <c r="BE141" s="42">
        <f t="shared" si="165"/>
        <v>2.5572899368980405E-2</v>
      </c>
      <c r="BF141" s="43">
        <f t="shared" si="181"/>
        <v>221</v>
      </c>
      <c r="BG141" s="45">
        <f t="shared" si="166"/>
        <v>0.5393364963700148</v>
      </c>
      <c r="BH141" s="159">
        <v>302</v>
      </c>
      <c r="BI141" s="83">
        <f t="shared" si="167"/>
        <v>1.4485732512794932E-3</v>
      </c>
      <c r="BJ141" s="84">
        <f t="shared" si="168"/>
        <v>310</v>
      </c>
      <c r="BK141" s="85">
        <f t="shared" si="169"/>
        <v>0.26025581763647926</v>
      </c>
      <c r="BL141" s="156">
        <v>66</v>
      </c>
      <c r="BM141" s="83">
        <f t="shared" si="170"/>
        <v>0.10029890401859848</v>
      </c>
      <c r="BN141" s="84">
        <f t="shared" si="182"/>
        <v>189</v>
      </c>
      <c r="BO141" s="86">
        <f t="shared" si="171"/>
        <v>1.0183799615896281</v>
      </c>
      <c r="BP141" s="168">
        <f t="shared" si="172"/>
        <v>3011</v>
      </c>
      <c r="BQ141" s="75">
        <f t="shared" si="173"/>
        <v>1.4442563111266734E-2</v>
      </c>
      <c r="BR141" s="164">
        <f t="shared" si="128"/>
        <v>506</v>
      </c>
      <c r="BS141" s="76">
        <f t="shared" si="174"/>
        <v>471</v>
      </c>
      <c r="BT141" s="117">
        <f t="shared" si="175"/>
        <v>0.25555865929474503</v>
      </c>
      <c r="BU141" s="159">
        <v>208481</v>
      </c>
      <c r="BV141" s="153">
        <v>19178</v>
      </c>
    </row>
    <row r="142" spans="1:74">
      <c r="A142" s="34">
        <f t="shared" si="129"/>
        <v>0</v>
      </c>
      <c r="B142" s="35">
        <f t="shared" si="130"/>
        <v>0</v>
      </c>
      <c r="C142" s="35">
        <f t="shared" si="131"/>
        <v>0</v>
      </c>
      <c r="D142" s="35">
        <f t="shared" si="132"/>
        <v>0</v>
      </c>
      <c r="E142" s="35">
        <f t="shared" si="133"/>
        <v>0</v>
      </c>
      <c r="F142" s="35">
        <f t="shared" si="134"/>
        <v>0</v>
      </c>
      <c r="G142" s="35">
        <f t="shared" si="135"/>
        <v>0</v>
      </c>
      <c r="H142" s="35">
        <f t="shared" si="136"/>
        <v>0</v>
      </c>
      <c r="I142" s="35">
        <f t="shared" si="137"/>
        <v>0</v>
      </c>
      <c r="J142" s="48">
        <v>595</v>
      </c>
      <c r="K142" s="49" t="s">
        <v>568</v>
      </c>
      <c r="L142" s="65">
        <v>670</v>
      </c>
      <c r="M142" s="38">
        <f t="shared" si="127"/>
        <v>4.4690203507180446E-3</v>
      </c>
      <c r="N142" s="39">
        <f t="shared" si="138"/>
        <v>218</v>
      </c>
      <c r="O142" s="40">
        <f t="shared" si="139"/>
        <v>0.59218255766710881</v>
      </c>
      <c r="P142" s="98">
        <v>10</v>
      </c>
      <c r="Q142" s="38">
        <f t="shared" si="140"/>
        <v>0.22296173044925124</v>
      </c>
      <c r="R142" s="39">
        <f t="shared" si="176"/>
        <v>108</v>
      </c>
      <c r="S142" s="41">
        <f t="shared" si="141"/>
        <v>1.6696570606331804</v>
      </c>
      <c r="T142" s="183">
        <v>1</v>
      </c>
      <c r="U142" s="42">
        <f t="shared" si="142"/>
        <v>6.67017962793738E-6</v>
      </c>
      <c r="V142" s="43">
        <f t="shared" si="143"/>
        <v>395</v>
      </c>
      <c r="W142" s="44">
        <f t="shared" si="144"/>
        <v>2.4830909660343054E-3</v>
      </c>
      <c r="X142" s="178">
        <v>2</v>
      </c>
      <c r="Y142" s="42">
        <f t="shared" si="145"/>
        <v>3.3277870216306157E-4</v>
      </c>
      <c r="Z142" s="43">
        <f t="shared" si="177"/>
        <v>393</v>
      </c>
      <c r="AA142" s="45">
        <f t="shared" si="146"/>
        <v>7.0010680151850017E-3</v>
      </c>
      <c r="AB142" s="65">
        <v>1495</v>
      </c>
      <c r="AC142" s="38">
        <f t="shared" si="147"/>
        <v>9.9719185437663841E-3</v>
      </c>
      <c r="AD142" s="39">
        <f t="shared" si="148"/>
        <v>215</v>
      </c>
      <c r="AE142" s="40">
        <f t="shared" si="149"/>
        <v>0.76887180335267336</v>
      </c>
      <c r="AF142" s="98">
        <v>54</v>
      </c>
      <c r="AG142" s="38">
        <f t="shared" si="150"/>
        <v>0.49750415973377704</v>
      </c>
      <c r="AH142" s="39">
        <f t="shared" si="178"/>
        <v>121</v>
      </c>
      <c r="AI142" s="41">
        <f t="shared" si="151"/>
        <v>2.1678318933385565</v>
      </c>
      <c r="AJ142" s="183">
        <v>23</v>
      </c>
      <c r="AK142" s="42">
        <f t="shared" si="152"/>
        <v>1.5341413144255974E-4</v>
      </c>
      <c r="AL142" s="43">
        <f t="shared" si="153"/>
        <v>302</v>
      </c>
      <c r="AM142" s="44">
        <f t="shared" si="154"/>
        <v>8.0629454526570873E-2</v>
      </c>
      <c r="AN142" s="178">
        <v>1</v>
      </c>
      <c r="AO142" s="42">
        <f t="shared" si="155"/>
        <v>7.6539101497504159E-3</v>
      </c>
      <c r="AP142" s="43">
        <f t="shared" si="179"/>
        <v>280</v>
      </c>
      <c r="AQ142" s="45">
        <f t="shared" si="156"/>
        <v>0.22733452092144982</v>
      </c>
      <c r="AR142" s="65">
        <v>724</v>
      </c>
      <c r="AS142" s="38">
        <f t="shared" si="157"/>
        <v>4.829210050626663E-3</v>
      </c>
      <c r="AT142" s="39">
        <f t="shared" si="158"/>
        <v>409</v>
      </c>
      <c r="AU142" s="40">
        <f t="shared" si="159"/>
        <v>0.20848881384048901</v>
      </c>
      <c r="AV142" s="98">
        <v>38</v>
      </c>
      <c r="AW142" s="38">
        <f t="shared" si="160"/>
        <v>0.24093178036605659</v>
      </c>
      <c r="AX142" s="39">
        <f t="shared" si="180"/>
        <v>442</v>
      </c>
      <c r="AY142" s="41">
        <f t="shared" si="161"/>
        <v>0.58783362593988109</v>
      </c>
      <c r="AZ142" s="183">
        <v>61</v>
      </c>
      <c r="BA142" s="42">
        <f t="shared" si="162"/>
        <v>4.0688095730418019E-4</v>
      </c>
      <c r="BB142" s="43">
        <f t="shared" si="163"/>
        <v>269</v>
      </c>
      <c r="BC142" s="44">
        <f t="shared" si="164"/>
        <v>0.15184256505396806</v>
      </c>
      <c r="BD142" s="178">
        <v>1</v>
      </c>
      <c r="BE142" s="42">
        <f t="shared" si="165"/>
        <v>2.0299500831946756E-2</v>
      </c>
      <c r="BF142" s="43">
        <f t="shared" si="181"/>
        <v>244</v>
      </c>
      <c r="BG142" s="45">
        <f t="shared" si="166"/>
        <v>0.42811968634430486</v>
      </c>
      <c r="BH142" s="159">
        <v>31</v>
      </c>
      <c r="BI142" s="83">
        <f t="shared" si="167"/>
        <v>2.0677556846605878E-4</v>
      </c>
      <c r="BJ142" s="84">
        <f t="shared" si="168"/>
        <v>428</v>
      </c>
      <c r="BK142" s="85">
        <f t="shared" si="169"/>
        <v>3.7150033379981795E-2</v>
      </c>
      <c r="BL142" s="156">
        <v>9</v>
      </c>
      <c r="BM142" s="83">
        <f t="shared" si="170"/>
        <v>1.0316139767054908E-2</v>
      </c>
      <c r="BN142" s="84">
        <f t="shared" si="182"/>
        <v>427</v>
      </c>
      <c r="BO142" s="86">
        <f t="shared" si="171"/>
        <v>0.10474441493177758</v>
      </c>
      <c r="BP142" s="168">
        <f t="shared" si="172"/>
        <v>3005</v>
      </c>
      <c r="BQ142" s="75">
        <f t="shared" si="173"/>
        <v>2.0043889781951828E-2</v>
      </c>
      <c r="BR142" s="164">
        <f t="shared" si="128"/>
        <v>115</v>
      </c>
      <c r="BS142" s="76">
        <f t="shared" si="174"/>
        <v>430</v>
      </c>
      <c r="BT142" s="117">
        <f t="shared" si="175"/>
        <v>0.3546731671008756</v>
      </c>
      <c r="BU142" s="159">
        <v>149921</v>
      </c>
      <c r="BV142" s="153">
        <v>4551</v>
      </c>
    </row>
    <row r="143" spans="1:74">
      <c r="A143" s="34">
        <f t="shared" si="129"/>
        <v>1</v>
      </c>
      <c r="B143" s="35">
        <f t="shared" si="130"/>
        <v>0</v>
      </c>
      <c r="C143" s="35">
        <f t="shared" si="131"/>
        <v>0</v>
      </c>
      <c r="D143" s="35">
        <f t="shared" si="132"/>
        <v>0</v>
      </c>
      <c r="E143" s="35">
        <f t="shared" si="133"/>
        <v>1</v>
      </c>
      <c r="F143" s="35">
        <f t="shared" si="134"/>
        <v>0</v>
      </c>
      <c r="G143" s="35">
        <f t="shared" si="135"/>
        <v>0</v>
      </c>
      <c r="H143" s="35">
        <f t="shared" si="136"/>
        <v>0</v>
      </c>
      <c r="I143" s="35">
        <f t="shared" si="137"/>
        <v>0</v>
      </c>
      <c r="J143" s="48">
        <v>207</v>
      </c>
      <c r="K143" s="49" t="s">
        <v>177</v>
      </c>
      <c r="L143" s="65">
        <v>329</v>
      </c>
      <c r="M143" s="38">
        <f t="shared" si="127"/>
        <v>5.1868201166640395E-3</v>
      </c>
      <c r="N143" s="39">
        <f t="shared" si="138"/>
        <v>191</v>
      </c>
      <c r="O143" s="40">
        <f t="shared" si="139"/>
        <v>0.68729702749100541</v>
      </c>
      <c r="P143" s="98">
        <v>27</v>
      </c>
      <c r="Q143" s="38">
        <f t="shared" si="140"/>
        <v>0.11014395714763978</v>
      </c>
      <c r="R143" s="39">
        <f t="shared" si="176"/>
        <v>289</v>
      </c>
      <c r="S143" s="41">
        <f t="shared" si="141"/>
        <v>0.82481704536058775</v>
      </c>
      <c r="T143" s="183">
        <v>75</v>
      </c>
      <c r="U143" s="42">
        <f t="shared" si="142"/>
        <v>1.1824058016711334E-3</v>
      </c>
      <c r="V143" s="43">
        <f t="shared" si="143"/>
        <v>196</v>
      </c>
      <c r="W143" s="44">
        <f t="shared" si="144"/>
        <v>0.44017122897544031</v>
      </c>
      <c r="X143" s="178">
        <v>12</v>
      </c>
      <c r="Y143" s="42">
        <f t="shared" si="145"/>
        <v>2.5108804820890524E-2</v>
      </c>
      <c r="Z143" s="43">
        <f t="shared" si="177"/>
        <v>245</v>
      </c>
      <c r="AA143" s="45">
        <f t="shared" si="146"/>
        <v>0.52824429324483413</v>
      </c>
      <c r="AB143" s="65">
        <v>1535</v>
      </c>
      <c r="AC143" s="38">
        <f t="shared" si="147"/>
        <v>2.4199905407535867E-2</v>
      </c>
      <c r="AD143" s="39">
        <f t="shared" si="148"/>
        <v>83</v>
      </c>
      <c r="AE143" s="40">
        <f t="shared" si="149"/>
        <v>1.8659022163079673</v>
      </c>
      <c r="AF143" s="98">
        <v>39</v>
      </c>
      <c r="AG143" s="38">
        <f t="shared" si="150"/>
        <v>0.51389353866755938</v>
      </c>
      <c r="AH143" s="39">
        <f t="shared" si="178"/>
        <v>116</v>
      </c>
      <c r="AI143" s="41">
        <f t="shared" si="151"/>
        <v>2.2392472125263936</v>
      </c>
      <c r="AJ143" s="183">
        <v>1</v>
      </c>
      <c r="AK143" s="42">
        <f t="shared" si="152"/>
        <v>1.5765410688948448E-5</v>
      </c>
      <c r="AL143" s="43">
        <f t="shared" si="153"/>
        <v>333</v>
      </c>
      <c r="AM143" s="44">
        <f t="shared" si="154"/>
        <v>8.2857847076051195E-3</v>
      </c>
      <c r="AN143" s="178">
        <v>1</v>
      </c>
      <c r="AO143" s="42">
        <f t="shared" si="155"/>
        <v>3.3478406427854036E-4</v>
      </c>
      <c r="AP143" s="43">
        <f t="shared" si="179"/>
        <v>335</v>
      </c>
      <c r="AQ143" s="45">
        <f t="shared" si="156"/>
        <v>9.9436723682181736E-3</v>
      </c>
      <c r="AR143" s="65">
        <v>905</v>
      </c>
      <c r="AS143" s="38">
        <f t="shared" si="157"/>
        <v>1.4267696673498345E-2</v>
      </c>
      <c r="AT143" s="39">
        <f t="shared" si="158"/>
        <v>255</v>
      </c>
      <c r="AU143" s="40">
        <f t="shared" si="159"/>
        <v>0.615971375133611</v>
      </c>
      <c r="AV143" s="98">
        <v>57</v>
      </c>
      <c r="AW143" s="38">
        <f t="shared" si="160"/>
        <v>0.30297957817207899</v>
      </c>
      <c r="AX143" s="39">
        <f t="shared" si="180"/>
        <v>390</v>
      </c>
      <c r="AY143" s="41">
        <f t="shared" si="161"/>
        <v>0.73921997235911552</v>
      </c>
      <c r="AZ143" s="183">
        <v>18</v>
      </c>
      <c r="BA143" s="42">
        <f t="shared" si="162"/>
        <v>2.8377739240107206E-4</v>
      </c>
      <c r="BB143" s="43">
        <f t="shared" si="163"/>
        <v>296</v>
      </c>
      <c r="BC143" s="44">
        <f t="shared" si="164"/>
        <v>0.10590195090966603</v>
      </c>
      <c r="BD143" s="178">
        <v>4</v>
      </c>
      <c r="BE143" s="42">
        <f t="shared" si="165"/>
        <v>6.0261131570137263E-3</v>
      </c>
      <c r="BF143" s="43">
        <f t="shared" si="181"/>
        <v>319</v>
      </c>
      <c r="BG143" s="45">
        <f t="shared" si="166"/>
        <v>0.12709168053018519</v>
      </c>
      <c r="BH143" s="159">
        <v>124</v>
      </c>
      <c r="BI143" s="83">
        <f t="shared" si="167"/>
        <v>1.9549109254296073E-3</v>
      </c>
      <c r="BJ143" s="84">
        <f t="shared" si="168"/>
        <v>278</v>
      </c>
      <c r="BK143" s="85">
        <f t="shared" si="169"/>
        <v>0.35122624337759739</v>
      </c>
      <c r="BL143" s="156">
        <v>22</v>
      </c>
      <c r="BM143" s="83">
        <f t="shared" si="170"/>
        <v>4.1513223970539005E-2</v>
      </c>
      <c r="BN143" s="84">
        <f t="shared" si="182"/>
        <v>334</v>
      </c>
      <c r="BO143" s="86">
        <f t="shared" si="171"/>
        <v>0.42150246651488671</v>
      </c>
      <c r="BP143" s="168">
        <f t="shared" si="172"/>
        <v>2987</v>
      </c>
      <c r="BQ143" s="75">
        <f t="shared" si="173"/>
        <v>4.7091281727889012E-2</v>
      </c>
      <c r="BR143" s="164">
        <f t="shared" si="128"/>
        <v>162</v>
      </c>
      <c r="BS143" s="76">
        <f t="shared" si="174"/>
        <v>213</v>
      </c>
      <c r="BT143" s="117">
        <f t="shared" si="175"/>
        <v>0.83327209513539768</v>
      </c>
      <c r="BU143" s="159">
        <v>63430</v>
      </c>
      <c r="BV143" s="153">
        <v>3891</v>
      </c>
    </row>
    <row r="144" spans="1:74">
      <c r="A144" s="34">
        <f t="shared" si="129"/>
        <v>0</v>
      </c>
      <c r="B144" s="35">
        <f t="shared" si="130"/>
        <v>0</v>
      </c>
      <c r="C144" s="35">
        <f t="shared" si="131"/>
        <v>0</v>
      </c>
      <c r="D144" s="35">
        <f t="shared" si="132"/>
        <v>0</v>
      </c>
      <c r="E144" s="35">
        <f t="shared" si="133"/>
        <v>0</v>
      </c>
      <c r="F144" s="35">
        <f t="shared" si="134"/>
        <v>0</v>
      </c>
      <c r="G144" s="35">
        <f t="shared" si="135"/>
        <v>0</v>
      </c>
      <c r="H144" s="35">
        <f t="shared" si="136"/>
        <v>1</v>
      </c>
      <c r="I144" s="35">
        <f t="shared" si="137"/>
        <v>0</v>
      </c>
      <c r="J144" s="48">
        <v>544</v>
      </c>
      <c r="K144" s="49" t="s">
        <v>516</v>
      </c>
      <c r="L144" s="65">
        <v>332</v>
      </c>
      <c r="M144" s="38">
        <f t="shared" si="127"/>
        <v>3.8851311816883939E-3</v>
      </c>
      <c r="N144" s="39">
        <f t="shared" si="138"/>
        <v>239</v>
      </c>
      <c r="O144" s="40">
        <f t="shared" si="139"/>
        <v>0.51481236143281639</v>
      </c>
      <c r="P144" s="98">
        <v>12</v>
      </c>
      <c r="Q144" s="38">
        <f t="shared" si="140"/>
        <v>0.11436445056837755</v>
      </c>
      <c r="R144" s="39">
        <f t="shared" si="176"/>
        <v>272</v>
      </c>
      <c r="S144" s="41">
        <f t="shared" si="141"/>
        <v>0.85642236446666031</v>
      </c>
      <c r="T144" s="183">
        <v>130</v>
      </c>
      <c r="U144" s="42">
        <f t="shared" si="142"/>
        <v>1.5212863060828049E-3</v>
      </c>
      <c r="V144" s="43">
        <f t="shared" si="143"/>
        <v>164</v>
      </c>
      <c r="W144" s="44">
        <f t="shared" si="144"/>
        <v>0.56632542061749924</v>
      </c>
      <c r="X144" s="178">
        <v>5</v>
      </c>
      <c r="Y144" s="42">
        <f t="shared" si="145"/>
        <v>4.4781260764726147E-2</v>
      </c>
      <c r="Z144" s="43">
        <f t="shared" si="177"/>
        <v>161</v>
      </c>
      <c r="AA144" s="45">
        <f t="shared" si="146"/>
        <v>0.94211754052084773</v>
      </c>
      <c r="AB144" s="65">
        <v>637</v>
      </c>
      <c r="AC144" s="38">
        <f t="shared" si="147"/>
        <v>7.4543028998057433E-3</v>
      </c>
      <c r="AD144" s="39">
        <f t="shared" si="148"/>
        <v>278</v>
      </c>
      <c r="AE144" s="40">
        <f t="shared" si="149"/>
        <v>0.57475432517381542</v>
      </c>
      <c r="AF144" s="98">
        <v>13</v>
      </c>
      <c r="AG144" s="38">
        <f t="shared" si="150"/>
        <v>0.21942817774715812</v>
      </c>
      <c r="AH144" s="39">
        <f t="shared" si="178"/>
        <v>295</v>
      </c>
      <c r="AI144" s="41">
        <f t="shared" si="151"/>
        <v>0.95613954719895677</v>
      </c>
      <c r="AJ144" s="183">
        <v>19</v>
      </c>
      <c r="AK144" s="42">
        <f t="shared" si="152"/>
        <v>2.2234184473517916E-4</v>
      </c>
      <c r="AL144" s="43">
        <f t="shared" si="153"/>
        <v>286</v>
      </c>
      <c r="AM144" s="44">
        <f t="shared" si="154"/>
        <v>0.11685560835144594</v>
      </c>
      <c r="AN144" s="178">
        <v>3</v>
      </c>
      <c r="AO144" s="42">
        <f t="shared" si="155"/>
        <v>6.5449534963830519E-3</v>
      </c>
      <c r="AP144" s="43">
        <f t="shared" si="179"/>
        <v>289</v>
      </c>
      <c r="AQ144" s="45">
        <f t="shared" si="156"/>
        <v>0.19439656834773889</v>
      </c>
      <c r="AR144" s="65">
        <v>1079</v>
      </c>
      <c r="AS144" s="38">
        <f t="shared" si="157"/>
        <v>1.2626676340487279E-2</v>
      </c>
      <c r="AT144" s="39">
        <f t="shared" si="158"/>
        <v>292</v>
      </c>
      <c r="AU144" s="40">
        <f t="shared" si="159"/>
        <v>0.54512451216205637</v>
      </c>
      <c r="AV144" s="98">
        <v>25</v>
      </c>
      <c r="AW144" s="38">
        <f t="shared" si="160"/>
        <v>0.37168446434722702</v>
      </c>
      <c r="AX144" s="39">
        <f t="shared" si="180"/>
        <v>323</v>
      </c>
      <c r="AY144" s="41">
        <f t="shared" si="161"/>
        <v>0.90684851143670231</v>
      </c>
      <c r="AZ144" s="183">
        <v>433</v>
      </c>
      <c r="BA144" s="42">
        <f t="shared" si="162"/>
        <v>5.0670536194911886E-3</v>
      </c>
      <c r="BB144" s="43">
        <f t="shared" si="163"/>
        <v>41</v>
      </c>
      <c r="BC144" s="44">
        <f t="shared" si="164"/>
        <v>1.8909570601367405</v>
      </c>
      <c r="BD144" s="178">
        <v>5</v>
      </c>
      <c r="BE144" s="42">
        <f t="shared" si="165"/>
        <v>0.14915604547020322</v>
      </c>
      <c r="BF144" s="43">
        <f t="shared" si="181"/>
        <v>21</v>
      </c>
      <c r="BG144" s="45">
        <f t="shared" si="166"/>
        <v>3.1457246132163301</v>
      </c>
      <c r="BH144" s="159">
        <v>273</v>
      </c>
      <c r="BI144" s="83">
        <f t="shared" si="167"/>
        <v>3.1947012427738898E-3</v>
      </c>
      <c r="BJ144" s="84">
        <f t="shared" si="168"/>
        <v>201</v>
      </c>
      <c r="BK144" s="85">
        <f t="shared" si="169"/>
        <v>0.57397137722100189</v>
      </c>
      <c r="BL144" s="156">
        <v>7</v>
      </c>
      <c r="BM144" s="83">
        <f t="shared" si="170"/>
        <v>9.4040647605924899E-2</v>
      </c>
      <c r="BN144" s="84">
        <f t="shared" si="182"/>
        <v>197</v>
      </c>
      <c r="BO144" s="86">
        <f t="shared" si="171"/>
        <v>0.95483706461066653</v>
      </c>
      <c r="BP144" s="168">
        <f t="shared" si="172"/>
        <v>2903</v>
      </c>
      <c r="BQ144" s="75">
        <f t="shared" si="173"/>
        <v>3.3971493435064476E-2</v>
      </c>
      <c r="BR144" s="164">
        <f t="shared" si="128"/>
        <v>70</v>
      </c>
      <c r="BS144" s="76">
        <f t="shared" si="174"/>
        <v>310</v>
      </c>
      <c r="BT144" s="117">
        <f t="shared" si="175"/>
        <v>0.60111970774305656</v>
      </c>
      <c r="BU144" s="159">
        <v>85454</v>
      </c>
      <c r="BV144" s="153">
        <v>1568</v>
      </c>
    </row>
    <row r="145" spans="1:74">
      <c r="A145" s="34">
        <f t="shared" si="129"/>
        <v>0</v>
      </c>
      <c r="B145" s="35">
        <f t="shared" si="130"/>
        <v>0</v>
      </c>
      <c r="C145" s="35">
        <f t="shared" si="131"/>
        <v>0</v>
      </c>
      <c r="D145" s="35">
        <f t="shared" si="132"/>
        <v>0</v>
      </c>
      <c r="E145" s="35">
        <f t="shared" si="133"/>
        <v>0</v>
      </c>
      <c r="F145" s="35">
        <f t="shared" si="134"/>
        <v>0</v>
      </c>
      <c r="G145" s="35">
        <f t="shared" si="135"/>
        <v>0</v>
      </c>
      <c r="H145" s="35">
        <f t="shared" si="136"/>
        <v>0</v>
      </c>
      <c r="I145" s="35">
        <f t="shared" si="137"/>
        <v>1</v>
      </c>
      <c r="J145" s="48">
        <v>56</v>
      </c>
      <c r="K145" s="49" t="s">
        <v>26</v>
      </c>
      <c r="L145" s="65">
        <v>514</v>
      </c>
      <c r="M145" s="38">
        <f t="shared" si="127"/>
        <v>1.9039505121034208E-3</v>
      </c>
      <c r="N145" s="39">
        <f t="shared" si="138"/>
        <v>358</v>
      </c>
      <c r="O145" s="40">
        <f t="shared" si="139"/>
        <v>0.25228935995958268</v>
      </c>
      <c r="P145" s="98">
        <v>11</v>
      </c>
      <c r="Q145" s="38">
        <f t="shared" si="140"/>
        <v>0.17797783933518005</v>
      </c>
      <c r="R145" s="39">
        <f t="shared" si="176"/>
        <v>149</v>
      </c>
      <c r="S145" s="41">
        <f t="shared" si="141"/>
        <v>1.3327935492941412</v>
      </c>
      <c r="T145" s="183">
        <v>334</v>
      </c>
      <c r="U145" s="42">
        <f t="shared" si="142"/>
        <v>1.2371974144796548E-3</v>
      </c>
      <c r="V145" s="43">
        <f t="shared" si="143"/>
        <v>189</v>
      </c>
      <c r="W145" s="44">
        <f t="shared" si="144"/>
        <v>0.46056836464019008</v>
      </c>
      <c r="X145" s="178">
        <v>10</v>
      </c>
      <c r="Y145" s="42">
        <f t="shared" si="145"/>
        <v>0.11565096952908588</v>
      </c>
      <c r="Z145" s="43">
        <f t="shared" si="177"/>
        <v>34</v>
      </c>
      <c r="AA145" s="45">
        <f t="shared" si="146"/>
        <v>2.4330893126041313</v>
      </c>
      <c r="AB145" s="65">
        <v>9</v>
      </c>
      <c r="AC145" s="38">
        <f t="shared" si="147"/>
        <v>3.3337654881188302E-5</v>
      </c>
      <c r="AD145" s="39">
        <f t="shared" si="148"/>
        <v>535</v>
      </c>
      <c r="AE145" s="40">
        <f t="shared" si="149"/>
        <v>2.570456498972461E-3</v>
      </c>
      <c r="AF145" s="98">
        <v>1</v>
      </c>
      <c r="AG145" s="38">
        <f t="shared" si="150"/>
        <v>3.1163434903047093E-3</v>
      </c>
      <c r="AH145" s="39">
        <f t="shared" si="178"/>
        <v>527</v>
      </c>
      <c r="AI145" s="41">
        <f t="shared" si="151"/>
        <v>1.3579200649288315E-2</v>
      </c>
      <c r="AJ145" s="183">
        <v>1</v>
      </c>
      <c r="AK145" s="42">
        <f t="shared" si="152"/>
        <v>3.7041838756875893E-6</v>
      </c>
      <c r="AL145" s="43">
        <f t="shared" si="153"/>
        <v>336</v>
      </c>
      <c r="AM145" s="44">
        <f t="shared" si="154"/>
        <v>1.9467980071616422E-3</v>
      </c>
      <c r="AN145" s="178">
        <v>1</v>
      </c>
      <c r="AO145" s="42">
        <f t="shared" si="155"/>
        <v>3.4626038781163435E-4</v>
      </c>
      <c r="AP145" s="43">
        <f t="shared" si="179"/>
        <v>334</v>
      </c>
      <c r="AQ145" s="45">
        <f t="shared" si="156"/>
        <v>1.0284539253416788E-2</v>
      </c>
      <c r="AR145" s="65">
        <v>468</v>
      </c>
      <c r="AS145" s="38">
        <f t="shared" si="157"/>
        <v>1.7335580538217917E-3</v>
      </c>
      <c r="AT145" s="39">
        <f t="shared" si="158"/>
        <v>487</v>
      </c>
      <c r="AU145" s="40">
        <f t="shared" si="159"/>
        <v>7.4841942797255478E-2</v>
      </c>
      <c r="AV145" s="98">
        <v>13</v>
      </c>
      <c r="AW145" s="38">
        <f t="shared" si="160"/>
        <v>0.16204986149584488</v>
      </c>
      <c r="AX145" s="39">
        <f t="shared" si="180"/>
        <v>477</v>
      </c>
      <c r="AY145" s="41">
        <f t="shared" si="161"/>
        <v>0.39537481324144313</v>
      </c>
      <c r="AZ145" s="183">
        <v>4</v>
      </c>
      <c r="BA145" s="42">
        <f t="shared" si="162"/>
        <v>1.4816735502750357E-5</v>
      </c>
      <c r="BB145" s="43">
        <f t="shared" si="163"/>
        <v>354</v>
      </c>
      <c r="BC145" s="44">
        <f t="shared" si="164"/>
        <v>5.5294087473891605E-3</v>
      </c>
      <c r="BD145" s="178">
        <v>1</v>
      </c>
      <c r="BE145" s="42">
        <f t="shared" si="165"/>
        <v>1.3850415512465374E-3</v>
      </c>
      <c r="BF145" s="43">
        <f t="shared" si="181"/>
        <v>348</v>
      </c>
      <c r="BG145" s="45">
        <f t="shared" si="166"/>
        <v>2.9210745594310795E-2</v>
      </c>
      <c r="BH145" s="159">
        <v>1558</v>
      </c>
      <c r="BI145" s="83">
        <f t="shared" si="167"/>
        <v>5.7711184783212641E-3</v>
      </c>
      <c r="BJ145" s="84">
        <f t="shared" si="168"/>
        <v>96</v>
      </c>
      <c r="BK145" s="85">
        <f t="shared" si="169"/>
        <v>1.0368596527140341</v>
      </c>
      <c r="BL145" s="156">
        <v>5</v>
      </c>
      <c r="BM145" s="83">
        <f t="shared" si="170"/>
        <v>0.53947368421052633</v>
      </c>
      <c r="BN145" s="84">
        <f t="shared" si="182"/>
        <v>18</v>
      </c>
      <c r="BO145" s="86">
        <f t="shared" si="171"/>
        <v>5.4775193725253217</v>
      </c>
      <c r="BP145" s="168">
        <f t="shared" si="172"/>
        <v>2888</v>
      </c>
      <c r="BQ145" s="75">
        <f t="shared" si="173"/>
        <v>1.0697683032985758E-2</v>
      </c>
      <c r="BR145" s="164">
        <f t="shared" si="128"/>
        <v>42</v>
      </c>
      <c r="BS145" s="76">
        <f t="shared" si="174"/>
        <v>503</v>
      </c>
      <c r="BT145" s="117">
        <f t="shared" si="175"/>
        <v>0.18929365323924122</v>
      </c>
      <c r="BU145" s="159">
        <v>269965</v>
      </c>
      <c r="BV145" s="153">
        <v>1203</v>
      </c>
    </row>
    <row r="146" spans="1:74">
      <c r="A146" s="34">
        <f t="shared" si="129"/>
        <v>8</v>
      </c>
      <c r="B146" s="35">
        <f t="shared" si="130"/>
        <v>7</v>
      </c>
      <c r="C146" s="35">
        <f t="shared" si="131"/>
        <v>0</v>
      </c>
      <c r="D146" s="35">
        <f t="shared" si="132"/>
        <v>0</v>
      </c>
      <c r="E146" s="35">
        <f t="shared" si="133"/>
        <v>1</v>
      </c>
      <c r="F146" s="35">
        <f t="shared" si="134"/>
        <v>0</v>
      </c>
      <c r="G146" s="35">
        <f t="shared" si="135"/>
        <v>0</v>
      </c>
      <c r="H146" s="35">
        <f t="shared" si="136"/>
        <v>0</v>
      </c>
      <c r="I146" s="35">
        <f t="shared" si="137"/>
        <v>0</v>
      </c>
      <c r="J146" s="48">
        <v>242</v>
      </c>
      <c r="K146" s="49" t="s">
        <v>212</v>
      </c>
      <c r="L146" s="65">
        <v>0</v>
      </c>
      <c r="M146" s="38">
        <f t="shared" si="127"/>
        <v>0</v>
      </c>
      <c r="N146" s="39">
        <f t="shared" si="138"/>
        <v>517</v>
      </c>
      <c r="O146" s="40">
        <f t="shared" si="139"/>
        <v>0</v>
      </c>
      <c r="P146" s="98">
        <v>0</v>
      </c>
      <c r="Q146" s="38">
        <f t="shared" si="140"/>
        <v>0</v>
      </c>
      <c r="R146" s="39">
        <f t="shared" si="176"/>
        <v>517</v>
      </c>
      <c r="S146" s="41">
        <f t="shared" si="141"/>
        <v>0</v>
      </c>
      <c r="T146" s="183">
        <v>0</v>
      </c>
      <c r="U146" s="42">
        <f t="shared" si="142"/>
        <v>0</v>
      </c>
      <c r="V146" s="43">
        <f t="shared" si="143"/>
        <v>396</v>
      </c>
      <c r="W146" s="44">
        <f t="shared" si="144"/>
        <v>0</v>
      </c>
      <c r="X146" s="178">
        <v>0</v>
      </c>
      <c r="Y146" s="42">
        <f t="shared" si="145"/>
        <v>0</v>
      </c>
      <c r="Z146" s="43">
        <f t="shared" si="177"/>
        <v>396</v>
      </c>
      <c r="AA146" s="45">
        <f t="shared" si="146"/>
        <v>0</v>
      </c>
      <c r="AB146" s="65">
        <v>2860</v>
      </c>
      <c r="AC146" s="38">
        <f t="shared" si="147"/>
        <v>0.12906719617311249</v>
      </c>
      <c r="AD146" s="39">
        <f t="shared" si="148"/>
        <v>18</v>
      </c>
      <c r="AE146" s="40">
        <f t="shared" si="149"/>
        <v>9.9515582121685551</v>
      </c>
      <c r="AF146" s="98">
        <v>6</v>
      </c>
      <c r="AG146" s="38">
        <f t="shared" si="150"/>
        <v>0.99133448873483532</v>
      </c>
      <c r="AH146" s="39">
        <f t="shared" si="178"/>
        <v>32</v>
      </c>
      <c r="AI146" s="41">
        <f t="shared" si="151"/>
        <v>4.3196553829737612</v>
      </c>
      <c r="AJ146" s="183">
        <v>0</v>
      </c>
      <c r="AK146" s="42">
        <f t="shared" si="152"/>
        <v>0</v>
      </c>
      <c r="AL146" s="43">
        <f t="shared" si="153"/>
        <v>337</v>
      </c>
      <c r="AM146" s="44">
        <f t="shared" si="154"/>
        <v>0</v>
      </c>
      <c r="AN146" s="178">
        <v>0</v>
      </c>
      <c r="AO146" s="42">
        <f t="shared" si="155"/>
        <v>0</v>
      </c>
      <c r="AP146" s="43">
        <f t="shared" si="179"/>
        <v>337</v>
      </c>
      <c r="AQ146" s="45">
        <f t="shared" si="156"/>
        <v>0</v>
      </c>
      <c r="AR146" s="65">
        <v>25</v>
      </c>
      <c r="AS146" s="38">
        <f t="shared" si="157"/>
        <v>1.1282097567579764E-3</v>
      </c>
      <c r="AT146" s="39">
        <f t="shared" si="158"/>
        <v>511</v>
      </c>
      <c r="AU146" s="40">
        <f t="shared" si="159"/>
        <v>4.8707575666379205E-2</v>
      </c>
      <c r="AV146" s="98">
        <v>3</v>
      </c>
      <c r="AW146" s="38">
        <f t="shared" si="160"/>
        <v>8.6655112651646445E-3</v>
      </c>
      <c r="AX146" s="39">
        <f t="shared" si="180"/>
        <v>555</v>
      </c>
      <c r="AY146" s="41">
        <f t="shared" si="161"/>
        <v>2.1142411764381187E-2</v>
      </c>
      <c r="AZ146" s="183">
        <v>0</v>
      </c>
      <c r="BA146" s="42">
        <f t="shared" si="162"/>
        <v>0</v>
      </c>
      <c r="BB146" s="43">
        <f t="shared" si="163"/>
        <v>356</v>
      </c>
      <c r="BC146" s="44">
        <f t="shared" si="164"/>
        <v>0</v>
      </c>
      <c r="BD146" s="178">
        <v>0</v>
      </c>
      <c r="BE146" s="42">
        <f t="shared" si="165"/>
        <v>0</v>
      </c>
      <c r="BF146" s="43">
        <f t="shared" si="181"/>
        <v>356</v>
      </c>
      <c r="BG146" s="45">
        <f t="shared" si="166"/>
        <v>0</v>
      </c>
      <c r="BH146" s="159">
        <v>0</v>
      </c>
      <c r="BI146" s="83">
        <f t="shared" si="167"/>
        <v>0</v>
      </c>
      <c r="BJ146" s="84">
        <f t="shared" si="168"/>
        <v>467</v>
      </c>
      <c r="BK146" s="85">
        <f t="shared" si="169"/>
        <v>0</v>
      </c>
      <c r="BL146" s="156">
        <v>0</v>
      </c>
      <c r="BM146" s="83">
        <f t="shared" si="170"/>
        <v>0</v>
      </c>
      <c r="BN146" s="84">
        <f t="shared" si="182"/>
        <v>467</v>
      </c>
      <c r="BO146" s="86">
        <f t="shared" si="171"/>
        <v>0</v>
      </c>
      <c r="BP146" s="168">
        <f t="shared" si="172"/>
        <v>2885</v>
      </c>
      <c r="BQ146" s="75">
        <f t="shared" si="173"/>
        <v>0.13019540592987047</v>
      </c>
      <c r="BR146" s="164">
        <f t="shared" si="128"/>
        <v>9</v>
      </c>
      <c r="BS146" s="76">
        <f t="shared" si="174"/>
        <v>42</v>
      </c>
      <c r="BT146" s="117">
        <f t="shared" si="175"/>
        <v>2.3037852166155091</v>
      </c>
      <c r="BU146" s="159">
        <v>22159</v>
      </c>
      <c r="BV146" s="153">
        <v>354</v>
      </c>
    </row>
    <row r="147" spans="1:74">
      <c r="A147" s="34">
        <f t="shared" si="129"/>
        <v>2</v>
      </c>
      <c r="B147" s="35">
        <f t="shared" si="130"/>
        <v>0</v>
      </c>
      <c r="C147" s="35">
        <f t="shared" si="131"/>
        <v>0</v>
      </c>
      <c r="D147" s="35">
        <f t="shared" si="132"/>
        <v>1</v>
      </c>
      <c r="E147" s="35">
        <f t="shared" si="133"/>
        <v>0</v>
      </c>
      <c r="F147" s="35">
        <f t="shared" si="134"/>
        <v>1</v>
      </c>
      <c r="G147" s="35">
        <f t="shared" si="135"/>
        <v>0</v>
      </c>
      <c r="H147" s="35">
        <f t="shared" si="136"/>
        <v>0</v>
      </c>
      <c r="I147" s="35">
        <f t="shared" si="137"/>
        <v>0</v>
      </c>
      <c r="J147" s="48">
        <v>599</v>
      </c>
      <c r="K147" s="49" t="s">
        <v>572</v>
      </c>
      <c r="L147" s="65">
        <v>55</v>
      </c>
      <c r="M147" s="38">
        <f t="shared" si="127"/>
        <v>7.628717265867732E-4</v>
      </c>
      <c r="N147" s="39">
        <f t="shared" si="138"/>
        <v>434</v>
      </c>
      <c r="O147" s="40">
        <f t="shared" si="139"/>
        <v>0.10108688141227501</v>
      </c>
      <c r="P147" s="98">
        <v>12</v>
      </c>
      <c r="Q147" s="38">
        <f t="shared" si="140"/>
        <v>1.9190509420795535E-2</v>
      </c>
      <c r="R147" s="39">
        <f t="shared" si="176"/>
        <v>473</v>
      </c>
      <c r="S147" s="41">
        <f t="shared" si="141"/>
        <v>0.14370883060073789</v>
      </c>
      <c r="T147" s="183">
        <v>872</v>
      </c>
      <c r="U147" s="42">
        <f t="shared" si="142"/>
        <v>1.2094984465157568E-2</v>
      </c>
      <c r="V147" s="43">
        <f t="shared" si="143"/>
        <v>10</v>
      </c>
      <c r="W147" s="44">
        <f t="shared" si="144"/>
        <v>4.5025693961775826</v>
      </c>
      <c r="X147" s="178">
        <v>5</v>
      </c>
      <c r="Y147" s="42">
        <f t="shared" si="145"/>
        <v>0.30425680390788556</v>
      </c>
      <c r="Z147" s="43">
        <f t="shared" si="177"/>
        <v>13</v>
      </c>
      <c r="AA147" s="45">
        <f t="shared" si="146"/>
        <v>6.4010183476169473</v>
      </c>
      <c r="AB147" s="65">
        <v>624</v>
      </c>
      <c r="AC147" s="38">
        <f t="shared" si="147"/>
        <v>8.6551264980026625E-3</v>
      </c>
      <c r="AD147" s="39">
        <f t="shared" si="148"/>
        <v>251</v>
      </c>
      <c r="AE147" s="40">
        <f t="shared" si="149"/>
        <v>0.66734226614042802</v>
      </c>
      <c r="AF147" s="98">
        <v>18</v>
      </c>
      <c r="AG147" s="38">
        <f t="shared" si="150"/>
        <v>0.21772505233775297</v>
      </c>
      <c r="AH147" s="39">
        <f t="shared" si="178"/>
        <v>298</v>
      </c>
      <c r="AI147" s="41">
        <f t="shared" si="151"/>
        <v>0.94871832366016373</v>
      </c>
      <c r="AJ147" s="183">
        <v>295</v>
      </c>
      <c r="AK147" s="42">
        <f t="shared" si="152"/>
        <v>4.0917665335108745E-3</v>
      </c>
      <c r="AL147" s="43">
        <f t="shared" si="153"/>
        <v>35</v>
      </c>
      <c r="AM147" s="44">
        <f t="shared" si="154"/>
        <v>2.150498787463949</v>
      </c>
      <c r="AN147" s="178">
        <v>5</v>
      </c>
      <c r="AO147" s="42">
        <f t="shared" si="155"/>
        <v>0.10293091416608513</v>
      </c>
      <c r="AP147" s="43">
        <f t="shared" si="179"/>
        <v>25</v>
      </c>
      <c r="AQ147" s="45">
        <f t="shared" si="156"/>
        <v>3.0572282143548382</v>
      </c>
      <c r="AR147" s="65">
        <v>893</v>
      </c>
      <c r="AS147" s="38">
        <f t="shared" si="157"/>
        <v>1.2386262760763427E-2</v>
      </c>
      <c r="AT147" s="39">
        <f t="shared" si="158"/>
        <v>297</v>
      </c>
      <c r="AU147" s="40">
        <f t="shared" si="159"/>
        <v>0.53474526968920777</v>
      </c>
      <c r="AV147" s="98">
        <v>22</v>
      </c>
      <c r="AW147" s="38">
        <f t="shared" si="160"/>
        <v>0.31158408932309839</v>
      </c>
      <c r="AX147" s="39">
        <f t="shared" si="180"/>
        <v>382</v>
      </c>
      <c r="AY147" s="41">
        <f t="shared" si="161"/>
        <v>0.76021355395162704</v>
      </c>
      <c r="AZ147" s="183">
        <v>13</v>
      </c>
      <c r="BA147" s="42">
        <f t="shared" si="162"/>
        <v>1.8031513537505547E-4</v>
      </c>
      <c r="BB147" s="43">
        <f t="shared" si="163"/>
        <v>319</v>
      </c>
      <c r="BC147" s="44">
        <f t="shared" si="164"/>
        <v>6.7291211795230968E-2</v>
      </c>
      <c r="BD147" s="178">
        <v>1</v>
      </c>
      <c r="BE147" s="42">
        <f t="shared" si="165"/>
        <v>4.5359385903698535E-3</v>
      </c>
      <c r="BF147" s="43">
        <f t="shared" si="181"/>
        <v>333</v>
      </c>
      <c r="BG147" s="45">
        <f t="shared" si="166"/>
        <v>9.5663662996580995E-2</v>
      </c>
      <c r="BH147" s="159">
        <v>114</v>
      </c>
      <c r="BI147" s="83">
        <f t="shared" si="167"/>
        <v>1.5812250332889481E-3</v>
      </c>
      <c r="BJ147" s="84">
        <f t="shared" si="168"/>
        <v>300</v>
      </c>
      <c r="BK147" s="85">
        <f t="shared" si="169"/>
        <v>0.28408850815269099</v>
      </c>
      <c r="BL147" s="156">
        <v>8</v>
      </c>
      <c r="BM147" s="83">
        <f t="shared" si="170"/>
        <v>3.9776692254012563E-2</v>
      </c>
      <c r="BN147" s="84">
        <f t="shared" si="182"/>
        <v>340</v>
      </c>
      <c r="BO147" s="86">
        <f t="shared" si="171"/>
        <v>0.40387067761271245</v>
      </c>
      <c r="BP147" s="168">
        <f t="shared" si="172"/>
        <v>2866</v>
      </c>
      <c r="BQ147" s="75">
        <f t="shared" si="173"/>
        <v>3.9752552152685305E-2</v>
      </c>
      <c r="BR147" s="164">
        <f t="shared" si="128"/>
        <v>71</v>
      </c>
      <c r="BS147" s="76">
        <f t="shared" si="174"/>
        <v>267</v>
      </c>
      <c r="BT147" s="117">
        <f t="shared" si="175"/>
        <v>0.70341454307092499</v>
      </c>
      <c r="BU147" s="159">
        <v>72096</v>
      </c>
      <c r="BV147" s="153">
        <v>1947</v>
      </c>
    </row>
    <row r="148" spans="1:74">
      <c r="A148" s="34">
        <f t="shared" si="129"/>
        <v>8</v>
      </c>
      <c r="B148" s="35">
        <f t="shared" si="130"/>
        <v>7</v>
      </c>
      <c r="C148" s="35">
        <f t="shared" si="131"/>
        <v>0</v>
      </c>
      <c r="D148" s="35">
        <f t="shared" si="132"/>
        <v>0</v>
      </c>
      <c r="E148" s="35">
        <f t="shared" si="133"/>
        <v>1</v>
      </c>
      <c r="F148" s="35">
        <f t="shared" si="134"/>
        <v>0</v>
      </c>
      <c r="G148" s="35">
        <f t="shared" si="135"/>
        <v>0</v>
      </c>
      <c r="H148" s="35">
        <f t="shared" si="136"/>
        <v>0</v>
      </c>
      <c r="I148" s="35">
        <f t="shared" si="137"/>
        <v>0</v>
      </c>
      <c r="J148" s="48">
        <v>213</v>
      </c>
      <c r="K148" s="49" t="s">
        <v>711</v>
      </c>
      <c r="L148" s="65">
        <v>37</v>
      </c>
      <c r="M148" s="38">
        <f t="shared" si="127"/>
        <v>8.9318044659022328E-4</v>
      </c>
      <c r="N148" s="39">
        <f t="shared" si="138"/>
        <v>424</v>
      </c>
      <c r="O148" s="40">
        <f t="shared" si="139"/>
        <v>0.11835387619907918</v>
      </c>
      <c r="P148" s="98">
        <v>19</v>
      </c>
      <c r="Q148" s="38">
        <f t="shared" si="140"/>
        <v>1.3009845288326301E-2</v>
      </c>
      <c r="R148" s="39">
        <f t="shared" si="176"/>
        <v>485</v>
      </c>
      <c r="S148" s="41">
        <f t="shared" si="141"/>
        <v>9.7424701537932784E-2</v>
      </c>
      <c r="T148" s="183">
        <v>1</v>
      </c>
      <c r="U148" s="42">
        <f t="shared" si="142"/>
        <v>2.4140012070006035E-5</v>
      </c>
      <c r="V148" s="43">
        <f t="shared" si="143"/>
        <v>390</v>
      </c>
      <c r="W148" s="44">
        <f t="shared" si="144"/>
        <v>8.9865414778232729E-3</v>
      </c>
      <c r="X148" s="178">
        <v>1</v>
      </c>
      <c r="Y148" s="42">
        <f t="shared" si="145"/>
        <v>3.5161744022503517E-4</v>
      </c>
      <c r="Z148" s="43">
        <f t="shared" si="177"/>
        <v>392</v>
      </c>
      <c r="AA148" s="45">
        <f t="shared" si="146"/>
        <v>7.3974013310938568E-3</v>
      </c>
      <c r="AB148" s="65">
        <v>2757</v>
      </c>
      <c r="AC148" s="38">
        <f t="shared" si="147"/>
        <v>6.6554013277006635E-2</v>
      </c>
      <c r="AD148" s="39">
        <f t="shared" si="148"/>
        <v>31</v>
      </c>
      <c r="AE148" s="40">
        <f t="shared" si="149"/>
        <v>5.131560590277588</v>
      </c>
      <c r="AF148" s="98">
        <v>15</v>
      </c>
      <c r="AG148" s="38">
        <f t="shared" si="150"/>
        <v>0.96940928270042193</v>
      </c>
      <c r="AH148" s="39">
        <f t="shared" si="178"/>
        <v>40</v>
      </c>
      <c r="AI148" s="41">
        <f t="shared" si="151"/>
        <v>4.2241181699083379</v>
      </c>
      <c r="AJ148" s="183">
        <v>0</v>
      </c>
      <c r="AK148" s="42">
        <f t="shared" si="152"/>
        <v>0</v>
      </c>
      <c r="AL148" s="43">
        <f t="shared" si="153"/>
        <v>337</v>
      </c>
      <c r="AM148" s="44">
        <f t="shared" si="154"/>
        <v>0</v>
      </c>
      <c r="AN148" s="178">
        <v>0</v>
      </c>
      <c r="AO148" s="42">
        <f t="shared" si="155"/>
        <v>0</v>
      </c>
      <c r="AP148" s="43">
        <f t="shared" si="179"/>
        <v>337</v>
      </c>
      <c r="AQ148" s="45">
        <f t="shared" si="156"/>
        <v>0</v>
      </c>
      <c r="AR148" s="65">
        <v>29</v>
      </c>
      <c r="AS148" s="38">
        <f t="shared" si="157"/>
        <v>7.0006035003017505E-4</v>
      </c>
      <c r="AT148" s="39">
        <f t="shared" si="158"/>
        <v>524</v>
      </c>
      <c r="AU148" s="40">
        <f t="shared" si="159"/>
        <v>3.0223318195821469E-2</v>
      </c>
      <c r="AV148" s="98">
        <v>7</v>
      </c>
      <c r="AW148" s="38">
        <f t="shared" si="160"/>
        <v>1.0196905766526019E-2</v>
      </c>
      <c r="AX148" s="39">
        <f t="shared" si="180"/>
        <v>553</v>
      </c>
      <c r="AY148" s="41">
        <f t="shared" si="161"/>
        <v>2.4878760622601293E-2</v>
      </c>
      <c r="AZ148" s="183">
        <v>20</v>
      </c>
      <c r="BA148" s="42">
        <f t="shared" si="162"/>
        <v>4.8280024140012068E-4</v>
      </c>
      <c r="BB148" s="43">
        <f t="shared" si="163"/>
        <v>258</v>
      </c>
      <c r="BC148" s="44">
        <f t="shared" si="164"/>
        <v>0.18017463276872836</v>
      </c>
      <c r="BD148" s="178">
        <v>1</v>
      </c>
      <c r="BE148" s="42">
        <f t="shared" si="165"/>
        <v>7.0323488045007029E-3</v>
      </c>
      <c r="BF148" s="43">
        <f t="shared" si="181"/>
        <v>314</v>
      </c>
      <c r="BG148" s="45">
        <f t="shared" si="166"/>
        <v>0.14831334964199996</v>
      </c>
      <c r="BH148" s="159">
        <v>0</v>
      </c>
      <c r="BI148" s="83">
        <f t="shared" si="167"/>
        <v>0</v>
      </c>
      <c r="BJ148" s="84">
        <f t="shared" si="168"/>
        <v>467</v>
      </c>
      <c r="BK148" s="85">
        <f t="shared" si="169"/>
        <v>0</v>
      </c>
      <c r="BL148" s="156">
        <v>2</v>
      </c>
      <c r="BM148" s="83">
        <f t="shared" si="170"/>
        <v>0</v>
      </c>
      <c r="BN148" s="84">
        <f t="shared" si="182"/>
        <v>467</v>
      </c>
      <c r="BO148" s="86">
        <f t="shared" si="171"/>
        <v>0</v>
      </c>
      <c r="BP148" s="168">
        <f t="shared" si="172"/>
        <v>2844</v>
      </c>
      <c r="BQ148" s="75">
        <f t="shared" si="173"/>
        <v>6.8654194327097157E-2</v>
      </c>
      <c r="BR148" s="164">
        <f t="shared" si="128"/>
        <v>45</v>
      </c>
      <c r="BS148" s="76">
        <f t="shared" si="174"/>
        <v>106</v>
      </c>
      <c r="BT148" s="117">
        <f t="shared" si="175"/>
        <v>1.2148241085757652</v>
      </c>
      <c r="BU148" s="159">
        <v>41425</v>
      </c>
      <c r="BV148" s="153">
        <v>2196</v>
      </c>
    </row>
    <row r="149" spans="1:74">
      <c r="A149" s="34">
        <f t="shared" si="129"/>
        <v>1</v>
      </c>
      <c r="B149" s="35">
        <f t="shared" si="130"/>
        <v>0</v>
      </c>
      <c r="C149" s="35">
        <f t="shared" si="131"/>
        <v>0</v>
      </c>
      <c r="D149" s="35">
        <f t="shared" si="132"/>
        <v>0</v>
      </c>
      <c r="E149" s="35">
        <f t="shared" si="133"/>
        <v>0</v>
      </c>
      <c r="F149" s="35">
        <f t="shared" si="134"/>
        <v>1</v>
      </c>
      <c r="G149" s="35">
        <f t="shared" si="135"/>
        <v>0</v>
      </c>
      <c r="H149" s="35">
        <f t="shared" si="136"/>
        <v>0</v>
      </c>
      <c r="I149" s="35">
        <f t="shared" si="137"/>
        <v>1</v>
      </c>
      <c r="J149" s="48">
        <v>588</v>
      </c>
      <c r="K149" s="49" t="s">
        <v>561</v>
      </c>
      <c r="L149" s="65">
        <v>446</v>
      </c>
      <c r="M149" s="38">
        <f t="shared" si="127"/>
        <v>6.6442213151386943E-3</v>
      </c>
      <c r="N149" s="39">
        <f t="shared" si="138"/>
        <v>157</v>
      </c>
      <c r="O149" s="40">
        <f t="shared" si="139"/>
        <v>0.88041487022384579</v>
      </c>
      <c r="P149" s="98">
        <v>139</v>
      </c>
      <c r="Q149" s="38">
        <f t="shared" si="140"/>
        <v>0.1578202406227884</v>
      </c>
      <c r="R149" s="39">
        <f t="shared" si="176"/>
        <v>184</v>
      </c>
      <c r="S149" s="41">
        <f t="shared" si="141"/>
        <v>1.1818426352169131</v>
      </c>
      <c r="T149" s="183">
        <v>75</v>
      </c>
      <c r="U149" s="42">
        <f t="shared" si="142"/>
        <v>1.1173017906623364E-3</v>
      </c>
      <c r="V149" s="43">
        <f t="shared" si="143"/>
        <v>203</v>
      </c>
      <c r="W149" s="44">
        <f t="shared" si="144"/>
        <v>0.41593512281250455</v>
      </c>
      <c r="X149" s="178">
        <v>24</v>
      </c>
      <c r="Y149" s="42">
        <f t="shared" si="145"/>
        <v>2.6539278131634821E-2</v>
      </c>
      <c r="Z149" s="43">
        <f t="shared" si="177"/>
        <v>238</v>
      </c>
      <c r="AA149" s="45">
        <f t="shared" si="146"/>
        <v>0.55833889027682937</v>
      </c>
      <c r="AB149" s="65">
        <v>644</v>
      </c>
      <c r="AC149" s="38">
        <f t="shared" si="147"/>
        <v>9.593898042487262E-3</v>
      </c>
      <c r="AD149" s="39">
        <f t="shared" si="148"/>
        <v>225</v>
      </c>
      <c r="AE149" s="40">
        <f t="shared" si="149"/>
        <v>0.7397250245009297</v>
      </c>
      <c r="AF149" s="98">
        <v>108</v>
      </c>
      <c r="AG149" s="38">
        <f t="shared" si="150"/>
        <v>0.22788393489030431</v>
      </c>
      <c r="AH149" s="39">
        <f t="shared" si="178"/>
        <v>285</v>
      </c>
      <c r="AI149" s="41">
        <f t="shared" si="151"/>
        <v>0.99298478689915692</v>
      </c>
      <c r="AJ149" s="183">
        <v>306</v>
      </c>
      <c r="AK149" s="42">
        <f t="shared" si="152"/>
        <v>4.5585913059023328E-3</v>
      </c>
      <c r="AL149" s="43">
        <f t="shared" si="153"/>
        <v>26</v>
      </c>
      <c r="AM149" s="44">
        <f t="shared" si="154"/>
        <v>2.3958466338682203</v>
      </c>
      <c r="AN149" s="178">
        <v>26</v>
      </c>
      <c r="AO149" s="42">
        <f t="shared" si="155"/>
        <v>0.10828025477707007</v>
      </c>
      <c r="AP149" s="43">
        <f t="shared" si="179"/>
        <v>23</v>
      </c>
      <c r="AQ149" s="45">
        <f t="shared" si="156"/>
        <v>3.2161129884442716</v>
      </c>
      <c r="AR149" s="65">
        <v>828</v>
      </c>
      <c r="AS149" s="38">
        <f t="shared" si="157"/>
        <v>1.2335011768912194E-2</v>
      </c>
      <c r="AT149" s="39">
        <f t="shared" si="158"/>
        <v>299</v>
      </c>
      <c r="AU149" s="40">
        <f t="shared" si="159"/>
        <v>0.5325326389717211</v>
      </c>
      <c r="AV149" s="98">
        <v>177</v>
      </c>
      <c r="AW149" s="38">
        <f t="shared" si="160"/>
        <v>0.2929936305732484</v>
      </c>
      <c r="AX149" s="39">
        <f t="shared" si="180"/>
        <v>402</v>
      </c>
      <c r="AY149" s="41">
        <f t="shared" si="161"/>
        <v>0.71485591471363752</v>
      </c>
      <c r="AZ149" s="183">
        <v>103</v>
      </c>
      <c r="BA149" s="42">
        <f t="shared" si="162"/>
        <v>1.5344277925096088E-3</v>
      </c>
      <c r="BB149" s="43">
        <f t="shared" si="163"/>
        <v>170</v>
      </c>
      <c r="BC149" s="44">
        <f t="shared" si="164"/>
        <v>0.57262805673791906</v>
      </c>
      <c r="BD149" s="178">
        <v>48</v>
      </c>
      <c r="BE149" s="42">
        <f t="shared" si="165"/>
        <v>3.6447275300778487E-2</v>
      </c>
      <c r="BF149" s="43">
        <f t="shared" si="181"/>
        <v>164</v>
      </c>
      <c r="BG149" s="45">
        <f t="shared" si="166"/>
        <v>0.76867880639296415</v>
      </c>
      <c r="BH149" s="159">
        <v>424</v>
      </c>
      <c r="BI149" s="83">
        <f t="shared" si="167"/>
        <v>6.3164794565444089E-3</v>
      </c>
      <c r="BJ149" s="84">
        <f t="shared" si="168"/>
        <v>82</v>
      </c>
      <c r="BK149" s="85">
        <f t="shared" si="169"/>
        <v>1.1348411439290129</v>
      </c>
      <c r="BL149" s="156">
        <v>58</v>
      </c>
      <c r="BM149" s="83">
        <f t="shared" si="170"/>
        <v>0.15003538570417552</v>
      </c>
      <c r="BN149" s="84">
        <f t="shared" si="182"/>
        <v>105</v>
      </c>
      <c r="BO149" s="86">
        <f t="shared" si="171"/>
        <v>1.5233768686263094</v>
      </c>
      <c r="BP149" s="168">
        <f t="shared" si="172"/>
        <v>2826</v>
      </c>
      <c r="BQ149" s="75">
        <f t="shared" si="173"/>
        <v>4.2099931472156842E-2</v>
      </c>
      <c r="BR149" s="164">
        <f t="shared" si="128"/>
        <v>580</v>
      </c>
      <c r="BS149" s="76">
        <f t="shared" si="174"/>
        <v>242</v>
      </c>
      <c r="BT149" s="117">
        <f t="shared" si="175"/>
        <v>0.7449510146181656</v>
      </c>
      <c r="BU149" s="159">
        <v>67126</v>
      </c>
      <c r="BV149" s="153">
        <v>12635</v>
      </c>
    </row>
    <row r="150" spans="1:74">
      <c r="A150" s="34">
        <f t="shared" si="129"/>
        <v>1</v>
      </c>
      <c r="B150" s="35">
        <f t="shared" si="130"/>
        <v>0</v>
      </c>
      <c r="C150" s="35">
        <f t="shared" si="131"/>
        <v>0</v>
      </c>
      <c r="D150" s="35">
        <f t="shared" si="132"/>
        <v>1</v>
      </c>
      <c r="E150" s="35">
        <f t="shared" si="133"/>
        <v>0</v>
      </c>
      <c r="F150" s="35">
        <f t="shared" si="134"/>
        <v>0</v>
      </c>
      <c r="G150" s="35">
        <f t="shared" si="135"/>
        <v>0</v>
      </c>
      <c r="H150" s="35">
        <f t="shared" si="136"/>
        <v>0</v>
      </c>
      <c r="I150" s="35">
        <f t="shared" si="137"/>
        <v>0</v>
      </c>
      <c r="J150" s="48">
        <v>609</v>
      </c>
      <c r="K150" s="49" t="s">
        <v>582</v>
      </c>
      <c r="L150" s="65">
        <v>39</v>
      </c>
      <c r="M150" s="38">
        <f t="shared" si="127"/>
        <v>2.0393116538817513E-4</v>
      </c>
      <c r="N150" s="39">
        <f t="shared" si="138"/>
        <v>491</v>
      </c>
      <c r="O150" s="40">
        <f t="shared" si="139"/>
        <v>2.7022584287001578E-2</v>
      </c>
      <c r="P150" s="98">
        <v>3</v>
      </c>
      <c r="Q150" s="38">
        <f t="shared" si="140"/>
        <v>1.3829787234042552E-2</v>
      </c>
      <c r="R150" s="39">
        <f t="shared" si="176"/>
        <v>484</v>
      </c>
      <c r="S150" s="41">
        <f t="shared" si="141"/>
        <v>0.10356486674124356</v>
      </c>
      <c r="T150" s="183">
        <v>568</v>
      </c>
      <c r="U150" s="42">
        <f t="shared" si="142"/>
        <v>2.9700744087303456E-3</v>
      </c>
      <c r="V150" s="43">
        <f t="shared" si="143"/>
        <v>92</v>
      </c>
      <c r="W150" s="44">
        <f t="shared" si="144"/>
        <v>1.1056621176855117</v>
      </c>
      <c r="X150" s="178">
        <v>4</v>
      </c>
      <c r="Y150" s="42">
        <f t="shared" si="145"/>
        <v>0.20141843971631207</v>
      </c>
      <c r="Z150" s="43">
        <f t="shared" si="177"/>
        <v>16</v>
      </c>
      <c r="AA150" s="45">
        <f t="shared" si="146"/>
        <v>4.2374833088788542</v>
      </c>
      <c r="AB150" s="65">
        <v>355</v>
      </c>
      <c r="AC150" s="38">
        <f t="shared" si="147"/>
        <v>1.8562965054564659E-3</v>
      </c>
      <c r="AD150" s="39">
        <f t="shared" si="148"/>
        <v>432</v>
      </c>
      <c r="AE150" s="40">
        <f t="shared" si="149"/>
        <v>0.14312732654638252</v>
      </c>
      <c r="AF150" s="98">
        <v>3</v>
      </c>
      <c r="AG150" s="38">
        <f t="shared" si="150"/>
        <v>0.12588652482269502</v>
      </c>
      <c r="AH150" s="39">
        <f t="shared" si="178"/>
        <v>394</v>
      </c>
      <c r="AI150" s="41">
        <f t="shared" si="151"/>
        <v>0.54853978225675137</v>
      </c>
      <c r="AJ150" s="183">
        <v>205</v>
      </c>
      <c r="AK150" s="42">
        <f t="shared" si="152"/>
        <v>1.0719458693480999E-3</v>
      </c>
      <c r="AL150" s="43">
        <f t="shared" si="153"/>
        <v>157</v>
      </c>
      <c r="AM150" s="44">
        <f t="shared" si="154"/>
        <v>0.56337972202977127</v>
      </c>
      <c r="AN150" s="178">
        <v>2</v>
      </c>
      <c r="AO150" s="42">
        <f t="shared" si="155"/>
        <v>7.2695035460992902E-2</v>
      </c>
      <c r="AP150" s="43">
        <f t="shared" si="179"/>
        <v>38</v>
      </c>
      <c r="AQ150" s="45">
        <f t="shared" si="156"/>
        <v>2.1591697232598848</v>
      </c>
      <c r="AR150" s="65">
        <v>1142</v>
      </c>
      <c r="AS150" s="38">
        <f t="shared" si="157"/>
        <v>5.9715228429050252E-3</v>
      </c>
      <c r="AT150" s="39">
        <f t="shared" si="158"/>
        <v>387</v>
      </c>
      <c r="AU150" s="40">
        <f t="shared" si="159"/>
        <v>0.25780525205713439</v>
      </c>
      <c r="AV150" s="98">
        <v>8</v>
      </c>
      <c r="AW150" s="38">
        <f t="shared" si="160"/>
        <v>0.40496453900709217</v>
      </c>
      <c r="AX150" s="39">
        <f t="shared" si="180"/>
        <v>279</v>
      </c>
      <c r="AY150" s="41">
        <f t="shared" si="161"/>
        <v>0.98804637968445064</v>
      </c>
      <c r="AZ150" s="183">
        <v>87</v>
      </c>
      <c r="BA150" s="42">
        <f t="shared" si="162"/>
        <v>4.5492336894285222E-4</v>
      </c>
      <c r="BB150" s="43">
        <f t="shared" si="163"/>
        <v>263</v>
      </c>
      <c r="BC150" s="44">
        <f t="shared" si="164"/>
        <v>0.16977135450365713</v>
      </c>
      <c r="BD150" s="178">
        <v>1</v>
      </c>
      <c r="BE150" s="42">
        <f t="shared" si="165"/>
        <v>3.0851063829787233E-2</v>
      </c>
      <c r="BF150" s="43">
        <f t="shared" si="181"/>
        <v>202</v>
      </c>
      <c r="BG150" s="45">
        <f t="shared" si="166"/>
        <v>0.65065382048263776</v>
      </c>
      <c r="BH150" s="159">
        <v>424</v>
      </c>
      <c r="BI150" s="83">
        <f t="shared" si="167"/>
        <v>2.2170977980663143E-3</v>
      </c>
      <c r="BJ150" s="84">
        <f t="shared" si="168"/>
        <v>257</v>
      </c>
      <c r="BK150" s="85">
        <f t="shared" si="169"/>
        <v>0.39833166856154761</v>
      </c>
      <c r="BL150" s="156">
        <v>6</v>
      </c>
      <c r="BM150" s="83">
        <f t="shared" si="170"/>
        <v>0.15035460992907801</v>
      </c>
      <c r="BN150" s="84">
        <f t="shared" si="182"/>
        <v>103</v>
      </c>
      <c r="BO150" s="86">
        <f t="shared" si="171"/>
        <v>1.5266180960063653</v>
      </c>
      <c r="BP150" s="168">
        <f t="shared" si="172"/>
        <v>2820</v>
      </c>
      <c r="BQ150" s="75">
        <f t="shared" si="173"/>
        <v>1.4745791958837278E-2</v>
      </c>
      <c r="BR150" s="164">
        <f t="shared" si="128"/>
        <v>27</v>
      </c>
      <c r="BS150" s="76">
        <f t="shared" si="174"/>
        <v>466</v>
      </c>
      <c r="BT150" s="117">
        <f t="shared" si="175"/>
        <v>0.26092424136958919</v>
      </c>
      <c r="BU150" s="159">
        <v>191241</v>
      </c>
      <c r="BV150" s="153">
        <v>273</v>
      </c>
    </row>
    <row r="151" spans="1:74">
      <c r="A151" s="34">
        <f t="shared" si="129"/>
        <v>11</v>
      </c>
      <c r="B151" s="35">
        <f t="shared" si="130"/>
        <v>7</v>
      </c>
      <c r="C151" s="35">
        <f t="shared" si="131"/>
        <v>1</v>
      </c>
      <c r="D151" s="35">
        <f t="shared" si="132"/>
        <v>1</v>
      </c>
      <c r="E151" s="35">
        <f t="shared" si="133"/>
        <v>1</v>
      </c>
      <c r="F151" s="35">
        <f t="shared" si="134"/>
        <v>1</v>
      </c>
      <c r="G151" s="35">
        <f t="shared" si="135"/>
        <v>1</v>
      </c>
      <c r="H151" s="35">
        <f t="shared" si="136"/>
        <v>1</v>
      </c>
      <c r="I151" s="35">
        <f t="shared" si="137"/>
        <v>1</v>
      </c>
      <c r="J151" s="48">
        <v>516</v>
      </c>
      <c r="K151" s="49" t="s">
        <v>488</v>
      </c>
      <c r="L151" s="65">
        <v>223</v>
      </c>
      <c r="M151" s="38">
        <f t="shared" si="127"/>
        <v>4.843614248479583E-2</v>
      </c>
      <c r="N151" s="39">
        <f t="shared" si="138"/>
        <v>7</v>
      </c>
      <c r="O151" s="40">
        <f t="shared" si="139"/>
        <v>6.4181938074115852</v>
      </c>
      <c r="P151" s="98">
        <v>13</v>
      </c>
      <c r="Q151" s="38">
        <f t="shared" si="140"/>
        <v>7.9302987197724037E-2</v>
      </c>
      <c r="R151" s="39">
        <f t="shared" si="176"/>
        <v>347</v>
      </c>
      <c r="S151" s="41">
        <f t="shared" si="141"/>
        <v>0.59386331563353412</v>
      </c>
      <c r="T151" s="183">
        <v>129</v>
      </c>
      <c r="U151" s="42">
        <f t="shared" si="142"/>
        <v>2.8019113814074719E-2</v>
      </c>
      <c r="V151" s="43">
        <f t="shared" si="143"/>
        <v>4</v>
      </c>
      <c r="W151" s="44">
        <f t="shared" si="144"/>
        <v>10.430604911539739</v>
      </c>
      <c r="X151" s="178">
        <v>9</v>
      </c>
      <c r="Y151" s="42">
        <f t="shared" si="145"/>
        <v>4.5874822190611661E-2</v>
      </c>
      <c r="Z151" s="43">
        <f t="shared" si="177"/>
        <v>158</v>
      </c>
      <c r="AA151" s="45">
        <f t="shared" si="146"/>
        <v>0.9651241147746763</v>
      </c>
      <c r="AB151" s="65">
        <v>187</v>
      </c>
      <c r="AC151" s="38">
        <f t="shared" si="147"/>
        <v>4.061685490877498E-2</v>
      </c>
      <c r="AD151" s="39">
        <f t="shared" si="148"/>
        <v>43</v>
      </c>
      <c r="AE151" s="40">
        <f t="shared" si="149"/>
        <v>3.1317097450365332</v>
      </c>
      <c r="AF151" s="98">
        <v>12</v>
      </c>
      <c r="AG151" s="38">
        <f t="shared" si="150"/>
        <v>6.6500711237553342E-2</v>
      </c>
      <c r="AH151" s="39">
        <f t="shared" si="178"/>
        <v>451</v>
      </c>
      <c r="AI151" s="41">
        <f t="shared" si="151"/>
        <v>0.28977117061214042</v>
      </c>
      <c r="AJ151" s="183">
        <v>36</v>
      </c>
      <c r="AK151" s="42">
        <f t="shared" si="152"/>
        <v>7.819287576020852E-3</v>
      </c>
      <c r="AL151" s="43">
        <f t="shared" si="153"/>
        <v>12</v>
      </c>
      <c r="AM151" s="44">
        <f t="shared" si="154"/>
        <v>4.109562046942254</v>
      </c>
      <c r="AN151" s="178">
        <v>2</v>
      </c>
      <c r="AO151" s="42">
        <f t="shared" si="155"/>
        <v>1.2802275960170697E-2</v>
      </c>
      <c r="AP151" s="43">
        <f t="shared" si="179"/>
        <v>250</v>
      </c>
      <c r="AQ151" s="45">
        <f t="shared" si="156"/>
        <v>0.38024999185605851</v>
      </c>
      <c r="AR151" s="65">
        <v>1940</v>
      </c>
      <c r="AS151" s="38">
        <f t="shared" si="157"/>
        <v>0.42137271937445697</v>
      </c>
      <c r="AT151" s="39">
        <f t="shared" si="158"/>
        <v>3</v>
      </c>
      <c r="AU151" s="40">
        <f t="shared" si="159"/>
        <v>18.191691296534454</v>
      </c>
      <c r="AV151" s="98">
        <v>45</v>
      </c>
      <c r="AW151" s="38">
        <f t="shared" si="160"/>
        <v>0.68990042674253205</v>
      </c>
      <c r="AX151" s="39">
        <f t="shared" si="180"/>
        <v>69</v>
      </c>
      <c r="AY151" s="41">
        <f t="shared" si="161"/>
        <v>1.6832427368999301</v>
      </c>
      <c r="AZ151" s="183">
        <v>45</v>
      </c>
      <c r="BA151" s="42">
        <f t="shared" si="162"/>
        <v>9.7741094700260645E-3</v>
      </c>
      <c r="BB151" s="43">
        <f t="shared" si="163"/>
        <v>16</v>
      </c>
      <c r="BC151" s="44">
        <f t="shared" si="164"/>
        <v>3.647567737945328</v>
      </c>
      <c r="BD151" s="178">
        <v>3</v>
      </c>
      <c r="BE151" s="42">
        <f t="shared" si="165"/>
        <v>1.6002844950213372E-2</v>
      </c>
      <c r="BF151" s="43">
        <f t="shared" si="181"/>
        <v>262</v>
      </c>
      <c r="BG151" s="45">
        <f t="shared" si="166"/>
        <v>0.33750253355588827</v>
      </c>
      <c r="BH151" s="159">
        <v>252</v>
      </c>
      <c r="BI151" s="83">
        <f t="shared" si="167"/>
        <v>5.4735013032145959E-2</v>
      </c>
      <c r="BJ151" s="84">
        <f t="shared" si="168"/>
        <v>3</v>
      </c>
      <c r="BK151" s="85">
        <f t="shared" si="169"/>
        <v>9.8338869349148244</v>
      </c>
      <c r="BL151" s="156">
        <v>17</v>
      </c>
      <c r="BM151" s="83">
        <f t="shared" si="170"/>
        <v>8.9615931721194877E-2</v>
      </c>
      <c r="BN151" s="84">
        <f t="shared" si="182"/>
        <v>209</v>
      </c>
      <c r="BO151" s="86">
        <f t="shared" si="171"/>
        <v>0.90991093070295381</v>
      </c>
      <c r="BP151" s="168">
        <f t="shared" si="172"/>
        <v>2812</v>
      </c>
      <c r="BQ151" s="75">
        <f t="shared" si="173"/>
        <v>0.61077324066029537</v>
      </c>
      <c r="BR151" s="164">
        <f t="shared" si="128"/>
        <v>101</v>
      </c>
      <c r="BS151" s="76">
        <f t="shared" si="174"/>
        <v>7</v>
      </c>
      <c r="BT151" s="117">
        <f t="shared" si="175"/>
        <v>10.807526982138384</v>
      </c>
      <c r="BU151" s="159">
        <v>4604</v>
      </c>
      <c r="BV151" s="153">
        <v>175</v>
      </c>
    </row>
    <row r="152" spans="1:74">
      <c r="A152" s="34">
        <f t="shared" si="129"/>
        <v>0</v>
      </c>
      <c r="B152" s="35">
        <f t="shared" si="130"/>
        <v>0</v>
      </c>
      <c r="C152" s="35">
        <f t="shared" si="131"/>
        <v>0</v>
      </c>
      <c r="D152" s="35">
        <f t="shared" si="132"/>
        <v>0</v>
      </c>
      <c r="E152" s="35">
        <f t="shared" si="133"/>
        <v>0</v>
      </c>
      <c r="F152" s="35">
        <f t="shared" si="134"/>
        <v>0</v>
      </c>
      <c r="G152" s="35">
        <f t="shared" si="135"/>
        <v>0</v>
      </c>
      <c r="H152" s="35">
        <f t="shared" si="136"/>
        <v>0</v>
      </c>
      <c r="I152" s="35">
        <f t="shared" si="137"/>
        <v>0</v>
      </c>
      <c r="J152" s="48">
        <v>430</v>
      </c>
      <c r="K152" s="49" t="s">
        <v>401</v>
      </c>
      <c r="L152" s="65">
        <v>494</v>
      </c>
      <c r="M152" s="38">
        <f t="shared" si="127"/>
        <v>6.1224236865913967E-3</v>
      </c>
      <c r="N152" s="39">
        <f t="shared" si="138"/>
        <v>165</v>
      </c>
      <c r="O152" s="40">
        <f t="shared" si="139"/>
        <v>0.81127232219133949</v>
      </c>
      <c r="P152" s="98">
        <v>131</v>
      </c>
      <c r="Q152" s="38">
        <f t="shared" si="140"/>
        <v>0.17976710334788937</v>
      </c>
      <c r="R152" s="39">
        <f t="shared" si="176"/>
        <v>145</v>
      </c>
      <c r="S152" s="41">
        <f t="shared" si="141"/>
        <v>1.3461925181940393</v>
      </c>
      <c r="T152" s="183">
        <v>131</v>
      </c>
      <c r="U152" s="42">
        <f t="shared" si="142"/>
        <v>1.6235576982661394E-3</v>
      </c>
      <c r="V152" s="43">
        <f t="shared" si="143"/>
        <v>159</v>
      </c>
      <c r="W152" s="44">
        <f t="shared" si="144"/>
        <v>0.6043977341351966</v>
      </c>
      <c r="X152" s="178">
        <v>35</v>
      </c>
      <c r="Y152" s="42">
        <f t="shared" si="145"/>
        <v>4.7671033478893739E-2</v>
      </c>
      <c r="Z152" s="43">
        <f t="shared" si="177"/>
        <v>147</v>
      </c>
      <c r="AA152" s="45">
        <f t="shared" si="146"/>
        <v>1.0029131839583885</v>
      </c>
      <c r="AB152" s="65">
        <v>834</v>
      </c>
      <c r="AC152" s="38">
        <f t="shared" si="147"/>
        <v>1.0336237559953896E-2</v>
      </c>
      <c r="AD152" s="39">
        <f t="shared" si="148"/>
        <v>205</v>
      </c>
      <c r="AE152" s="40">
        <f t="shared" si="149"/>
        <v>0.79696214702549328</v>
      </c>
      <c r="AF152" s="98">
        <v>70</v>
      </c>
      <c r="AG152" s="38">
        <f t="shared" si="150"/>
        <v>0.30349344978165937</v>
      </c>
      <c r="AH152" s="39">
        <f t="shared" si="178"/>
        <v>212</v>
      </c>
      <c r="AI152" s="41">
        <f t="shared" si="151"/>
        <v>1.3224467916169593</v>
      </c>
      <c r="AJ152" s="183">
        <v>52</v>
      </c>
      <c r="AK152" s="42">
        <f t="shared" si="152"/>
        <v>6.4446565122014703E-4</v>
      </c>
      <c r="AL152" s="43">
        <f t="shared" si="153"/>
        <v>213</v>
      </c>
      <c r="AM152" s="44">
        <f t="shared" si="154"/>
        <v>0.33871008772387651</v>
      </c>
      <c r="AN152" s="178">
        <v>9</v>
      </c>
      <c r="AO152" s="42">
        <f t="shared" si="155"/>
        <v>1.8922852983988356E-2</v>
      </c>
      <c r="AP152" s="43">
        <f t="shared" si="179"/>
        <v>203</v>
      </c>
      <c r="AQ152" s="45">
        <f t="shared" si="156"/>
        <v>0.56204183657973783</v>
      </c>
      <c r="AR152" s="65">
        <v>843</v>
      </c>
      <c r="AS152" s="38">
        <f t="shared" si="157"/>
        <v>1.0447779691895845E-2</v>
      </c>
      <c r="AT152" s="39">
        <f t="shared" si="158"/>
        <v>319</v>
      </c>
      <c r="AU152" s="40">
        <f t="shared" si="159"/>
        <v>0.45105621258852763</v>
      </c>
      <c r="AV152" s="98">
        <v>176</v>
      </c>
      <c r="AW152" s="38">
        <f t="shared" si="160"/>
        <v>0.30676855895196509</v>
      </c>
      <c r="AX152" s="39">
        <f t="shared" si="180"/>
        <v>388</v>
      </c>
      <c r="AY152" s="41">
        <f t="shared" si="161"/>
        <v>0.74846445769464476</v>
      </c>
      <c r="AZ152" s="183">
        <v>88</v>
      </c>
      <c r="BA152" s="42">
        <f t="shared" si="162"/>
        <v>1.0906341789879411E-3</v>
      </c>
      <c r="BB152" s="43">
        <f t="shared" si="163"/>
        <v>205</v>
      </c>
      <c r="BC152" s="44">
        <f t="shared" si="164"/>
        <v>0.40701017902209924</v>
      </c>
      <c r="BD152" s="178">
        <v>22</v>
      </c>
      <c r="BE152" s="42">
        <f t="shared" si="165"/>
        <v>3.2023289665211063E-2</v>
      </c>
      <c r="BF152" s="43">
        <f t="shared" si="181"/>
        <v>196</v>
      </c>
      <c r="BG152" s="45">
        <f t="shared" si="166"/>
        <v>0.67537624893745662</v>
      </c>
      <c r="BH152" s="159">
        <v>306</v>
      </c>
      <c r="BI152" s="83">
        <f t="shared" si="167"/>
        <v>3.7924324860262497E-3</v>
      </c>
      <c r="BJ152" s="84">
        <f t="shared" si="168"/>
        <v>172</v>
      </c>
      <c r="BK152" s="85">
        <f t="shared" si="169"/>
        <v>0.68136189634187261</v>
      </c>
      <c r="BL152" s="156">
        <v>82</v>
      </c>
      <c r="BM152" s="83">
        <f t="shared" si="170"/>
        <v>0.11135371179039301</v>
      </c>
      <c r="BN152" s="84">
        <f t="shared" si="182"/>
        <v>158</v>
      </c>
      <c r="BO152" s="86">
        <f t="shared" si="171"/>
        <v>1.1306244055761074</v>
      </c>
      <c r="BP152" s="168">
        <f t="shared" si="172"/>
        <v>2748</v>
      </c>
      <c r="BQ152" s="75">
        <f t="shared" si="173"/>
        <v>3.4057530952941617E-2</v>
      </c>
      <c r="BR152" s="164">
        <f t="shared" si="128"/>
        <v>525</v>
      </c>
      <c r="BS152" s="76">
        <f t="shared" si="174"/>
        <v>309</v>
      </c>
      <c r="BT152" s="117">
        <f t="shared" si="175"/>
        <v>0.60264212675887363</v>
      </c>
      <c r="BU152" s="159">
        <v>80687</v>
      </c>
      <c r="BV152" s="153">
        <v>17929</v>
      </c>
    </row>
    <row r="153" spans="1:74">
      <c r="A153" s="34">
        <f t="shared" si="129"/>
        <v>0</v>
      </c>
      <c r="B153" s="35">
        <f t="shared" si="130"/>
        <v>0</v>
      </c>
      <c r="C153" s="35">
        <f t="shared" si="131"/>
        <v>0</v>
      </c>
      <c r="D153" s="35">
        <f t="shared" si="132"/>
        <v>0</v>
      </c>
      <c r="E153" s="35">
        <f t="shared" si="133"/>
        <v>0</v>
      </c>
      <c r="F153" s="35">
        <f t="shared" si="134"/>
        <v>0</v>
      </c>
      <c r="G153" s="35">
        <f t="shared" si="135"/>
        <v>0</v>
      </c>
      <c r="H153" s="35">
        <f t="shared" si="136"/>
        <v>0</v>
      </c>
      <c r="I153" s="35">
        <f t="shared" si="137"/>
        <v>0</v>
      </c>
      <c r="J153" s="48">
        <v>556</v>
      </c>
      <c r="K153" s="49" t="s">
        <v>528</v>
      </c>
      <c r="L153" s="65">
        <v>400</v>
      </c>
      <c r="M153" s="38">
        <f t="shared" si="127"/>
        <v>4.5414807497984721E-3</v>
      </c>
      <c r="N153" s="39">
        <f t="shared" si="138"/>
        <v>214</v>
      </c>
      <c r="O153" s="40">
        <f t="shared" si="139"/>
        <v>0.60178416631723108</v>
      </c>
      <c r="P153" s="98">
        <v>280</v>
      </c>
      <c r="Q153" s="38">
        <f t="shared" si="140"/>
        <v>0.1480932987782303</v>
      </c>
      <c r="R153" s="39">
        <f t="shared" si="176"/>
        <v>201</v>
      </c>
      <c r="S153" s="41">
        <f t="shared" si="141"/>
        <v>1.1090020760034056</v>
      </c>
      <c r="T153" s="183">
        <v>95</v>
      </c>
      <c r="U153" s="42">
        <f t="shared" si="142"/>
        <v>1.078601678077137E-3</v>
      </c>
      <c r="V153" s="43">
        <f t="shared" si="143"/>
        <v>209</v>
      </c>
      <c r="W153" s="44">
        <f t="shared" si="144"/>
        <v>0.40152832939687727</v>
      </c>
      <c r="X153" s="178">
        <v>57</v>
      </c>
      <c r="Y153" s="42">
        <f t="shared" si="145"/>
        <v>3.517215845982969E-2</v>
      </c>
      <c r="Z153" s="43">
        <f t="shared" si="177"/>
        <v>200</v>
      </c>
      <c r="AA153" s="45">
        <f t="shared" si="146"/>
        <v>0.73995923422248722</v>
      </c>
      <c r="AB153" s="65">
        <v>323</v>
      </c>
      <c r="AC153" s="38">
        <f t="shared" si="147"/>
        <v>3.6672457054622658E-3</v>
      </c>
      <c r="AD153" s="39">
        <f t="shared" si="148"/>
        <v>372</v>
      </c>
      <c r="AE153" s="40">
        <f t="shared" si="149"/>
        <v>0.28275820811419733</v>
      </c>
      <c r="AF153" s="98">
        <v>120</v>
      </c>
      <c r="AG153" s="38">
        <f t="shared" si="150"/>
        <v>0.11958533876342095</v>
      </c>
      <c r="AH153" s="39">
        <f t="shared" si="178"/>
        <v>404</v>
      </c>
      <c r="AI153" s="41">
        <f t="shared" si="151"/>
        <v>0.52108290207214292</v>
      </c>
      <c r="AJ153" s="183">
        <v>40</v>
      </c>
      <c r="AK153" s="42">
        <f t="shared" si="152"/>
        <v>4.5414807497984718E-4</v>
      </c>
      <c r="AL153" s="43">
        <f t="shared" si="153"/>
        <v>232</v>
      </c>
      <c r="AM153" s="44">
        <f t="shared" si="154"/>
        <v>0.23868538846845042</v>
      </c>
      <c r="AN153" s="178">
        <v>30</v>
      </c>
      <c r="AO153" s="42">
        <f t="shared" si="155"/>
        <v>1.4809329877823029E-2</v>
      </c>
      <c r="AP153" s="43">
        <f t="shared" si="179"/>
        <v>235</v>
      </c>
      <c r="AQ153" s="45">
        <f t="shared" si="156"/>
        <v>0.43986300427793684</v>
      </c>
      <c r="AR153" s="65">
        <v>1538</v>
      </c>
      <c r="AS153" s="38">
        <f t="shared" si="157"/>
        <v>1.7461993482975124E-2</v>
      </c>
      <c r="AT153" s="39">
        <f t="shared" si="158"/>
        <v>210</v>
      </c>
      <c r="AU153" s="40">
        <f t="shared" si="159"/>
        <v>0.75387698410082737</v>
      </c>
      <c r="AV153" s="98">
        <v>352</v>
      </c>
      <c r="AW153" s="38">
        <f t="shared" si="160"/>
        <v>0.56941873380229546</v>
      </c>
      <c r="AX153" s="39">
        <f t="shared" si="180"/>
        <v>126</v>
      </c>
      <c r="AY153" s="41">
        <f t="shared" si="161"/>
        <v>1.3892873678206399</v>
      </c>
      <c r="AZ153" s="183">
        <v>94</v>
      </c>
      <c r="BA153" s="42">
        <f t="shared" si="162"/>
        <v>1.067247976202641E-3</v>
      </c>
      <c r="BB153" s="43">
        <f t="shared" si="163"/>
        <v>207</v>
      </c>
      <c r="BC153" s="44">
        <f t="shared" si="164"/>
        <v>0.3982827589891742</v>
      </c>
      <c r="BD153" s="178">
        <v>41</v>
      </c>
      <c r="BE153" s="42">
        <f t="shared" si="165"/>
        <v>3.4801925212884117E-2</v>
      </c>
      <c r="BF153" s="43">
        <f t="shared" si="181"/>
        <v>171</v>
      </c>
      <c r="BG153" s="45">
        <f t="shared" si="166"/>
        <v>0.7339781125489393</v>
      </c>
      <c r="BH153" s="159">
        <v>211</v>
      </c>
      <c r="BI153" s="83">
        <f t="shared" si="167"/>
        <v>2.3956310955186937E-3</v>
      </c>
      <c r="BJ153" s="84">
        <f t="shared" si="168"/>
        <v>246</v>
      </c>
      <c r="BK153" s="85">
        <f t="shared" si="169"/>
        <v>0.43040759517607319</v>
      </c>
      <c r="BL153" s="156">
        <v>140</v>
      </c>
      <c r="BM153" s="83">
        <f t="shared" si="170"/>
        <v>7.8119215105516476E-2</v>
      </c>
      <c r="BN153" s="84">
        <f t="shared" si="182"/>
        <v>246</v>
      </c>
      <c r="BO153" s="86">
        <f t="shared" si="171"/>
        <v>0.79317958712505809</v>
      </c>
      <c r="BP153" s="168">
        <f t="shared" si="172"/>
        <v>2701</v>
      </c>
      <c r="BQ153" s="75">
        <f t="shared" si="173"/>
        <v>3.0666348763014179E-2</v>
      </c>
      <c r="BR153" s="164">
        <f t="shared" si="128"/>
        <v>1020</v>
      </c>
      <c r="BS153" s="76">
        <f t="shared" si="174"/>
        <v>351</v>
      </c>
      <c r="BT153" s="117">
        <f t="shared" si="175"/>
        <v>0.54263574373632018</v>
      </c>
      <c r="BU153" s="159">
        <v>88077</v>
      </c>
      <c r="BV153" s="153">
        <v>24623</v>
      </c>
    </row>
    <row r="154" spans="1:74">
      <c r="A154" s="34">
        <f t="shared" si="129"/>
        <v>8</v>
      </c>
      <c r="B154" s="35">
        <f t="shared" si="130"/>
        <v>7</v>
      </c>
      <c r="C154" s="35">
        <f t="shared" si="131"/>
        <v>0</v>
      </c>
      <c r="D154" s="35">
        <f t="shared" si="132"/>
        <v>0</v>
      </c>
      <c r="E154" s="35">
        <f t="shared" si="133"/>
        <v>1</v>
      </c>
      <c r="F154" s="35">
        <f t="shared" si="134"/>
        <v>0</v>
      </c>
      <c r="G154" s="35">
        <f t="shared" si="135"/>
        <v>0</v>
      </c>
      <c r="H154" s="35">
        <f t="shared" si="136"/>
        <v>0</v>
      </c>
      <c r="I154" s="35">
        <f t="shared" si="137"/>
        <v>1</v>
      </c>
      <c r="J154" s="36">
        <v>610</v>
      </c>
      <c r="K154" s="37" t="s">
        <v>583</v>
      </c>
      <c r="L154" s="65">
        <v>0</v>
      </c>
      <c r="M154" s="38">
        <f t="shared" si="127"/>
        <v>0</v>
      </c>
      <c r="N154" s="39">
        <f t="shared" si="138"/>
        <v>517</v>
      </c>
      <c r="O154" s="40">
        <f t="shared" si="139"/>
        <v>0</v>
      </c>
      <c r="P154" s="98">
        <v>0</v>
      </c>
      <c r="Q154" s="38">
        <f t="shared" si="140"/>
        <v>0</v>
      </c>
      <c r="R154" s="39">
        <f t="shared" si="176"/>
        <v>517</v>
      </c>
      <c r="S154" s="41">
        <f t="shared" si="141"/>
        <v>0</v>
      </c>
      <c r="T154" s="183">
        <v>18</v>
      </c>
      <c r="U154" s="42">
        <f t="shared" si="142"/>
        <v>7.7143959199417131E-4</v>
      </c>
      <c r="V154" s="43">
        <f t="shared" si="143"/>
        <v>240</v>
      </c>
      <c r="W154" s="44">
        <f t="shared" si="144"/>
        <v>0.28718187343843155</v>
      </c>
      <c r="X154" s="178">
        <v>1</v>
      </c>
      <c r="Y154" s="42">
        <f t="shared" si="145"/>
        <v>6.7669172932330827E-3</v>
      </c>
      <c r="Z154" s="43">
        <f t="shared" si="177"/>
        <v>355</v>
      </c>
      <c r="AA154" s="45">
        <f t="shared" si="146"/>
        <v>0.14236382291028449</v>
      </c>
      <c r="AB154" s="65">
        <v>842</v>
      </c>
      <c r="AC154" s="38">
        <f t="shared" si="147"/>
        <v>3.6086229803282903E-2</v>
      </c>
      <c r="AD154" s="39">
        <f t="shared" si="148"/>
        <v>54</v>
      </c>
      <c r="AE154" s="40">
        <f t="shared" si="149"/>
        <v>2.7823817917559515</v>
      </c>
      <c r="AF154" s="98">
        <v>2</v>
      </c>
      <c r="AG154" s="38">
        <f t="shared" si="150"/>
        <v>0.31654135338345862</v>
      </c>
      <c r="AH154" s="39">
        <f t="shared" si="178"/>
        <v>201</v>
      </c>
      <c r="AI154" s="41">
        <f t="shared" si="151"/>
        <v>1.3793019173797743</v>
      </c>
      <c r="AJ154" s="183">
        <v>10</v>
      </c>
      <c r="AK154" s="42">
        <f t="shared" si="152"/>
        <v>4.2857755110787296E-4</v>
      </c>
      <c r="AL154" s="43">
        <f t="shared" si="153"/>
        <v>238</v>
      </c>
      <c r="AM154" s="44">
        <f t="shared" si="154"/>
        <v>0.22524635666369205</v>
      </c>
      <c r="AN154" s="178">
        <v>1</v>
      </c>
      <c r="AO154" s="42">
        <f t="shared" si="155"/>
        <v>3.7593984962406013E-3</v>
      </c>
      <c r="AP154" s="43">
        <f t="shared" si="179"/>
        <v>309</v>
      </c>
      <c r="AQ154" s="45">
        <f t="shared" si="156"/>
        <v>0.1116607118942394</v>
      </c>
      <c r="AR154" s="65">
        <v>309</v>
      </c>
      <c r="AS154" s="38">
        <f t="shared" si="157"/>
        <v>1.3243046329233274E-2</v>
      </c>
      <c r="AT154" s="39">
        <f t="shared" si="158"/>
        <v>276</v>
      </c>
      <c r="AU154" s="40">
        <f t="shared" si="159"/>
        <v>0.57173471269037102</v>
      </c>
      <c r="AV154" s="98">
        <v>3</v>
      </c>
      <c r="AW154" s="38">
        <f t="shared" si="160"/>
        <v>0.11616541353383458</v>
      </c>
      <c r="AX154" s="39">
        <f t="shared" si="180"/>
        <v>498</v>
      </c>
      <c r="AY154" s="41">
        <f t="shared" si="161"/>
        <v>0.28342436245915903</v>
      </c>
      <c r="AZ154" s="183">
        <v>0</v>
      </c>
      <c r="BA154" s="42">
        <f t="shared" si="162"/>
        <v>0</v>
      </c>
      <c r="BB154" s="43">
        <f t="shared" si="163"/>
        <v>356</v>
      </c>
      <c r="BC154" s="44">
        <f t="shared" si="164"/>
        <v>0</v>
      </c>
      <c r="BD154" s="178">
        <v>0</v>
      </c>
      <c r="BE154" s="42">
        <f t="shared" si="165"/>
        <v>0</v>
      </c>
      <c r="BF154" s="43">
        <f t="shared" si="181"/>
        <v>356</v>
      </c>
      <c r="BG154" s="45">
        <f t="shared" si="166"/>
        <v>0</v>
      </c>
      <c r="BH154" s="159">
        <v>1481</v>
      </c>
      <c r="BI154" s="83">
        <f t="shared" si="167"/>
        <v>6.3472335319075993E-2</v>
      </c>
      <c r="BJ154" s="84">
        <f t="shared" si="168"/>
        <v>2</v>
      </c>
      <c r="BK154" s="85">
        <f t="shared" si="169"/>
        <v>11.403665303892636</v>
      </c>
      <c r="BL154" s="156">
        <v>3</v>
      </c>
      <c r="BM154" s="83">
        <f t="shared" si="170"/>
        <v>0.55676691729323313</v>
      </c>
      <c r="BN154" s="84">
        <f t="shared" si="182"/>
        <v>15</v>
      </c>
      <c r="BO154" s="86">
        <f t="shared" si="171"/>
        <v>5.6531053593797918</v>
      </c>
      <c r="BP154" s="168">
        <f t="shared" si="172"/>
        <v>2660</v>
      </c>
      <c r="BQ154" s="75">
        <f t="shared" si="173"/>
        <v>0.1140016285946942</v>
      </c>
      <c r="BR154" s="164">
        <f t="shared" si="128"/>
        <v>10</v>
      </c>
      <c r="BS154" s="76">
        <f t="shared" si="174"/>
        <v>52</v>
      </c>
      <c r="BT154" s="117">
        <f t="shared" si="175"/>
        <v>2.0172391241517111</v>
      </c>
      <c r="BU154" s="159">
        <v>23333</v>
      </c>
      <c r="BV154" s="153">
        <v>101</v>
      </c>
    </row>
    <row r="155" spans="1:74">
      <c r="A155" s="34">
        <f t="shared" si="129"/>
        <v>1</v>
      </c>
      <c r="B155" s="35">
        <f t="shared" si="130"/>
        <v>0</v>
      </c>
      <c r="C155" s="35">
        <f t="shared" si="131"/>
        <v>0</v>
      </c>
      <c r="D155" s="35">
        <f t="shared" si="132"/>
        <v>0</v>
      </c>
      <c r="E155" s="35">
        <f t="shared" si="133"/>
        <v>0</v>
      </c>
      <c r="F155" s="35">
        <f t="shared" si="134"/>
        <v>1</v>
      </c>
      <c r="G155" s="35">
        <f t="shared" si="135"/>
        <v>0</v>
      </c>
      <c r="H155" s="35">
        <f t="shared" si="136"/>
        <v>1</v>
      </c>
      <c r="I155" s="35">
        <f t="shared" si="137"/>
        <v>1</v>
      </c>
      <c r="J155" s="48">
        <v>397</v>
      </c>
      <c r="K155" s="49" t="s">
        <v>368</v>
      </c>
      <c r="L155" s="65">
        <v>353</v>
      </c>
      <c r="M155" s="38">
        <f t="shared" si="127"/>
        <v>7.1107709042563909E-3</v>
      </c>
      <c r="N155" s="39">
        <f t="shared" si="138"/>
        <v>147</v>
      </c>
      <c r="O155" s="40">
        <f t="shared" si="139"/>
        <v>0.94223659115601066</v>
      </c>
      <c r="P155" s="98">
        <v>60</v>
      </c>
      <c r="Q155" s="38">
        <f t="shared" si="140"/>
        <v>0.13406760349411317</v>
      </c>
      <c r="R155" s="39">
        <f t="shared" si="176"/>
        <v>229</v>
      </c>
      <c r="S155" s="41">
        <f t="shared" si="141"/>
        <v>1.0039701446749667</v>
      </c>
      <c r="T155" s="183">
        <v>60</v>
      </c>
      <c r="U155" s="42">
        <f t="shared" si="142"/>
        <v>1.2086296154543441E-3</v>
      </c>
      <c r="V155" s="43">
        <f t="shared" si="143"/>
        <v>192</v>
      </c>
      <c r="W155" s="44">
        <f t="shared" si="144"/>
        <v>0.44993350206735583</v>
      </c>
      <c r="X155" s="178">
        <v>10</v>
      </c>
      <c r="Y155" s="42">
        <f t="shared" si="145"/>
        <v>2.2787694644891759E-2</v>
      </c>
      <c r="Z155" s="43">
        <f t="shared" si="177"/>
        <v>254</v>
      </c>
      <c r="AA155" s="45">
        <f t="shared" si="146"/>
        <v>0.47941229135505348</v>
      </c>
      <c r="AB155" s="65">
        <v>459</v>
      </c>
      <c r="AC155" s="38">
        <f t="shared" si="147"/>
        <v>9.2460165582257323E-3</v>
      </c>
      <c r="AD155" s="39">
        <f t="shared" si="148"/>
        <v>237</v>
      </c>
      <c r="AE155" s="40">
        <f t="shared" si="149"/>
        <v>0.71290207533791528</v>
      </c>
      <c r="AF155" s="98">
        <v>43</v>
      </c>
      <c r="AG155" s="38">
        <f t="shared" si="150"/>
        <v>0.17432586403342196</v>
      </c>
      <c r="AH155" s="39">
        <f t="shared" si="178"/>
        <v>349</v>
      </c>
      <c r="AI155" s="41">
        <f t="shared" si="151"/>
        <v>0.75961006655236507</v>
      </c>
      <c r="AJ155" s="183">
        <v>113</v>
      </c>
      <c r="AK155" s="42">
        <f t="shared" si="152"/>
        <v>2.2762524424390146E-3</v>
      </c>
      <c r="AL155" s="43">
        <f t="shared" si="153"/>
        <v>77</v>
      </c>
      <c r="AM155" s="44">
        <f t="shared" si="154"/>
        <v>1.1963239049288596</v>
      </c>
      <c r="AN155" s="178">
        <v>14</v>
      </c>
      <c r="AO155" s="42">
        <f t="shared" si="155"/>
        <v>4.2916824914546146E-2</v>
      </c>
      <c r="AP155" s="43">
        <f t="shared" si="179"/>
        <v>87</v>
      </c>
      <c r="AQ155" s="45">
        <f t="shared" si="156"/>
        <v>1.2747047771048419</v>
      </c>
      <c r="AR155" s="65">
        <v>1061</v>
      </c>
      <c r="AS155" s="38">
        <f t="shared" si="157"/>
        <v>2.1372600366617651E-2</v>
      </c>
      <c r="AT155" s="39">
        <f t="shared" si="158"/>
        <v>153</v>
      </c>
      <c r="AU155" s="40">
        <f t="shared" si="159"/>
        <v>0.9227074516140974</v>
      </c>
      <c r="AV155" s="98">
        <v>119</v>
      </c>
      <c r="AW155" s="38">
        <f t="shared" si="160"/>
        <v>0.40296240030383595</v>
      </c>
      <c r="AX155" s="39">
        <f t="shared" si="180"/>
        <v>282</v>
      </c>
      <c r="AY155" s="41">
        <f t="shared" si="161"/>
        <v>0.98316149296763167</v>
      </c>
      <c r="AZ155" s="183">
        <v>134</v>
      </c>
      <c r="BA155" s="42">
        <f t="shared" si="162"/>
        <v>2.699272807848035E-3</v>
      </c>
      <c r="BB155" s="43">
        <f t="shared" si="163"/>
        <v>101</v>
      </c>
      <c r="BC155" s="44">
        <f t="shared" si="164"/>
        <v>1.0073327334846531</v>
      </c>
      <c r="BD155" s="178">
        <v>15</v>
      </c>
      <c r="BE155" s="42">
        <f t="shared" si="165"/>
        <v>5.089251804025826E-2</v>
      </c>
      <c r="BF155" s="43">
        <f t="shared" si="181"/>
        <v>104</v>
      </c>
      <c r="BG155" s="45">
        <f t="shared" si="166"/>
        <v>1.0733312627263125</v>
      </c>
      <c r="BH155" s="159">
        <v>453</v>
      </c>
      <c r="BI155" s="83">
        <f t="shared" si="167"/>
        <v>9.1251535966802976E-3</v>
      </c>
      <c r="BJ155" s="84">
        <f t="shared" si="168"/>
        <v>52</v>
      </c>
      <c r="BK155" s="85">
        <f t="shared" si="169"/>
        <v>1.6394575201943125</v>
      </c>
      <c r="BL155" s="156">
        <v>52</v>
      </c>
      <c r="BM155" s="83">
        <f t="shared" si="170"/>
        <v>0.17204709456893277</v>
      </c>
      <c r="BN155" s="84">
        <f t="shared" si="182"/>
        <v>85</v>
      </c>
      <c r="BO155" s="86">
        <f t="shared" si="171"/>
        <v>1.746871665977803</v>
      </c>
      <c r="BP155" s="168">
        <f t="shared" si="172"/>
        <v>2633</v>
      </c>
      <c r="BQ155" s="75">
        <f t="shared" si="173"/>
        <v>5.3038696291521463E-2</v>
      </c>
      <c r="BR155" s="164">
        <f t="shared" si="128"/>
        <v>313</v>
      </c>
      <c r="BS155" s="76">
        <f t="shared" si="174"/>
        <v>171</v>
      </c>
      <c r="BT155" s="117">
        <f t="shared" si="175"/>
        <v>0.93851056842039626</v>
      </c>
      <c r="BU155" s="159">
        <v>49643</v>
      </c>
      <c r="BV155" s="153">
        <v>5448</v>
      </c>
    </row>
    <row r="156" spans="1:74">
      <c r="A156" s="34">
        <f t="shared" si="129"/>
        <v>0</v>
      </c>
      <c r="B156" s="35">
        <f t="shared" si="130"/>
        <v>0</v>
      </c>
      <c r="C156" s="35">
        <f t="shared" si="131"/>
        <v>0</v>
      </c>
      <c r="D156" s="35">
        <f t="shared" si="132"/>
        <v>0</v>
      </c>
      <c r="E156" s="35">
        <f t="shared" si="133"/>
        <v>0</v>
      </c>
      <c r="F156" s="35">
        <f t="shared" si="134"/>
        <v>0</v>
      </c>
      <c r="G156" s="35">
        <f t="shared" si="135"/>
        <v>0</v>
      </c>
      <c r="H156" s="35">
        <f t="shared" si="136"/>
        <v>0</v>
      </c>
      <c r="I156" s="35">
        <f t="shared" si="137"/>
        <v>0</v>
      </c>
      <c r="J156" s="48">
        <v>85</v>
      </c>
      <c r="K156" s="49" t="s">
        <v>55</v>
      </c>
      <c r="L156" s="65">
        <v>113</v>
      </c>
      <c r="M156" s="38">
        <f t="shared" si="127"/>
        <v>1.1457889720346373E-3</v>
      </c>
      <c r="N156" s="39">
        <f t="shared" si="138"/>
        <v>409</v>
      </c>
      <c r="O156" s="40">
        <f t="shared" si="139"/>
        <v>0.15182661763829752</v>
      </c>
      <c r="P156" s="98">
        <v>20</v>
      </c>
      <c r="Q156" s="38">
        <f t="shared" si="140"/>
        <v>4.3295019157088124E-2</v>
      </c>
      <c r="R156" s="39">
        <f t="shared" si="176"/>
        <v>420</v>
      </c>
      <c r="S156" s="41">
        <f t="shared" si="141"/>
        <v>0.32421633201458566</v>
      </c>
      <c r="T156" s="183">
        <v>71</v>
      </c>
      <c r="U156" s="42">
        <f t="shared" si="142"/>
        <v>7.199205045527367E-4</v>
      </c>
      <c r="V156" s="43">
        <f t="shared" si="143"/>
        <v>246</v>
      </c>
      <c r="W156" s="44">
        <f t="shared" si="144"/>
        <v>0.26800299254767562</v>
      </c>
      <c r="X156" s="178">
        <v>10</v>
      </c>
      <c r="Y156" s="42">
        <f t="shared" si="145"/>
        <v>2.7203065134099615E-2</v>
      </c>
      <c r="Z156" s="43">
        <f t="shared" si="177"/>
        <v>230</v>
      </c>
      <c r="AA156" s="45">
        <f t="shared" si="146"/>
        <v>0.57230378022214401</v>
      </c>
      <c r="AB156" s="65">
        <v>401</v>
      </c>
      <c r="AC156" s="38">
        <f t="shared" si="147"/>
        <v>4.0660298919105269E-3</v>
      </c>
      <c r="AD156" s="39">
        <f t="shared" si="148"/>
        <v>359</v>
      </c>
      <c r="AE156" s="40">
        <f t="shared" si="149"/>
        <v>0.31350594389215081</v>
      </c>
      <c r="AF156" s="98">
        <v>32</v>
      </c>
      <c r="AG156" s="38">
        <f t="shared" si="150"/>
        <v>0.15363984674329501</v>
      </c>
      <c r="AH156" s="39">
        <f t="shared" si="178"/>
        <v>371</v>
      </c>
      <c r="AI156" s="41">
        <f t="shared" si="151"/>
        <v>0.66947251262379759</v>
      </c>
      <c r="AJ156" s="183">
        <v>39</v>
      </c>
      <c r="AK156" s="42">
        <f t="shared" si="152"/>
        <v>3.9544929123319341E-4</v>
      </c>
      <c r="AL156" s="43">
        <f t="shared" si="153"/>
        <v>244</v>
      </c>
      <c r="AM156" s="44">
        <f t="shared" si="154"/>
        <v>0.20783522577246777</v>
      </c>
      <c r="AN156" s="178">
        <v>6</v>
      </c>
      <c r="AO156" s="42">
        <f t="shared" si="155"/>
        <v>1.4942528735632184E-2</v>
      </c>
      <c r="AP156" s="43">
        <f t="shared" si="179"/>
        <v>234</v>
      </c>
      <c r="AQ156" s="45">
        <f t="shared" si="156"/>
        <v>0.44381924336813777</v>
      </c>
      <c r="AR156" s="65">
        <v>1765</v>
      </c>
      <c r="AS156" s="38">
        <f t="shared" si="157"/>
        <v>1.789661535965606E-2</v>
      </c>
      <c r="AT156" s="39">
        <f t="shared" si="158"/>
        <v>200</v>
      </c>
      <c r="AU156" s="40">
        <f t="shared" si="159"/>
        <v>0.77264067393589209</v>
      </c>
      <c r="AV156" s="98">
        <v>99</v>
      </c>
      <c r="AW156" s="38">
        <f t="shared" si="160"/>
        <v>0.67624521072796939</v>
      </c>
      <c r="AX156" s="39">
        <f t="shared" si="180"/>
        <v>75</v>
      </c>
      <c r="AY156" s="41">
        <f t="shared" si="161"/>
        <v>1.649926272253228</v>
      </c>
      <c r="AZ156" s="183">
        <v>45</v>
      </c>
      <c r="BA156" s="42">
        <f t="shared" si="162"/>
        <v>4.5628764373060776E-4</v>
      </c>
      <c r="BB156" s="43">
        <f t="shared" si="163"/>
        <v>262</v>
      </c>
      <c r="BC156" s="44">
        <f t="shared" si="164"/>
        <v>0.17028048372067378</v>
      </c>
      <c r="BD156" s="178">
        <v>9</v>
      </c>
      <c r="BE156" s="42">
        <f t="shared" si="165"/>
        <v>1.7241379310344827E-2</v>
      </c>
      <c r="BF156" s="43">
        <f t="shared" si="181"/>
        <v>255</v>
      </c>
      <c r="BG156" s="45">
        <f t="shared" si="166"/>
        <v>0.36362341929469644</v>
      </c>
      <c r="BH156" s="159">
        <v>176</v>
      </c>
      <c r="BI156" s="83">
        <f t="shared" si="167"/>
        <v>1.7845916732574883E-3</v>
      </c>
      <c r="BJ156" s="84">
        <f t="shared" si="168"/>
        <v>291</v>
      </c>
      <c r="BK156" s="85">
        <f t="shared" si="169"/>
        <v>0.32062608132563636</v>
      </c>
      <c r="BL156" s="156">
        <v>18</v>
      </c>
      <c r="BM156" s="83">
        <f t="shared" si="170"/>
        <v>6.7432950191570876E-2</v>
      </c>
      <c r="BN156" s="84">
        <f t="shared" si="182"/>
        <v>270</v>
      </c>
      <c r="BO156" s="86">
        <f t="shared" si="171"/>
        <v>0.68467712481916354</v>
      </c>
      <c r="BP156" s="168">
        <f t="shared" si="172"/>
        <v>2610</v>
      </c>
      <c r="BQ156" s="75">
        <f t="shared" si="173"/>
        <v>2.646468333637525E-2</v>
      </c>
      <c r="BR156" s="164">
        <f t="shared" si="128"/>
        <v>194</v>
      </c>
      <c r="BS156" s="76">
        <f t="shared" si="174"/>
        <v>382</v>
      </c>
      <c r="BT156" s="117">
        <f t="shared" si="175"/>
        <v>0.46828799985149189</v>
      </c>
      <c r="BU156" s="159">
        <v>98622</v>
      </c>
      <c r="BV156" s="153">
        <v>4419</v>
      </c>
    </row>
    <row r="157" spans="1:74">
      <c r="A157" s="34">
        <f t="shared" si="129"/>
        <v>0</v>
      </c>
      <c r="B157" s="35">
        <f t="shared" si="130"/>
        <v>0</v>
      </c>
      <c r="C157" s="35">
        <f t="shared" si="131"/>
        <v>0</v>
      </c>
      <c r="D157" s="35">
        <f t="shared" si="132"/>
        <v>0</v>
      </c>
      <c r="E157" s="35">
        <f t="shared" si="133"/>
        <v>0</v>
      </c>
      <c r="F157" s="35">
        <f t="shared" si="134"/>
        <v>0</v>
      </c>
      <c r="G157" s="35">
        <f t="shared" si="135"/>
        <v>0</v>
      </c>
      <c r="H157" s="35">
        <f t="shared" si="136"/>
        <v>1</v>
      </c>
      <c r="I157" s="35">
        <f t="shared" si="137"/>
        <v>0</v>
      </c>
      <c r="J157" s="48">
        <v>382</v>
      </c>
      <c r="K157" s="49" t="s">
        <v>353</v>
      </c>
      <c r="L157" s="65">
        <v>104</v>
      </c>
      <c r="M157" s="38">
        <f t="shared" si="127"/>
        <v>1.8405125119456342E-3</v>
      </c>
      <c r="N157" s="39">
        <f t="shared" si="138"/>
        <v>359</v>
      </c>
      <c r="O157" s="40">
        <f t="shared" si="139"/>
        <v>0.24388329459434252</v>
      </c>
      <c r="P157" s="98">
        <v>22</v>
      </c>
      <c r="Q157" s="38">
        <f t="shared" si="140"/>
        <v>4.0247678018575851E-2</v>
      </c>
      <c r="R157" s="39">
        <f t="shared" si="176"/>
        <v>425</v>
      </c>
      <c r="S157" s="41">
        <f t="shared" si="141"/>
        <v>0.30139620661538374</v>
      </c>
      <c r="T157" s="183">
        <v>38</v>
      </c>
      <c r="U157" s="42">
        <f t="shared" si="142"/>
        <v>6.7249495628782783E-4</v>
      </c>
      <c r="V157" s="43">
        <f t="shared" si="143"/>
        <v>254</v>
      </c>
      <c r="W157" s="44">
        <f t="shared" si="144"/>
        <v>0.25034800317338873</v>
      </c>
      <c r="X157" s="178">
        <v>3</v>
      </c>
      <c r="Y157" s="42">
        <f t="shared" si="145"/>
        <v>1.4705882352941176E-2</v>
      </c>
      <c r="Z157" s="43">
        <f t="shared" si="177"/>
        <v>300</v>
      </c>
      <c r="AA157" s="45">
        <f t="shared" si="146"/>
        <v>0.30938543214163128</v>
      </c>
      <c r="AB157" s="65">
        <v>630</v>
      </c>
      <c r="AC157" s="38">
        <f t="shared" si="147"/>
        <v>1.1149258485824515E-2</v>
      </c>
      <c r="AD157" s="39">
        <f t="shared" si="148"/>
        <v>187</v>
      </c>
      <c r="AE157" s="40">
        <f t="shared" si="149"/>
        <v>0.85964906757082493</v>
      </c>
      <c r="AF157" s="98">
        <v>24</v>
      </c>
      <c r="AG157" s="38">
        <f t="shared" si="150"/>
        <v>0.24380804953560373</v>
      </c>
      <c r="AH157" s="39">
        <f t="shared" si="178"/>
        <v>267</v>
      </c>
      <c r="AI157" s="41">
        <f t="shared" si="151"/>
        <v>1.0623727566796153</v>
      </c>
      <c r="AJ157" s="183">
        <v>51</v>
      </c>
      <c r="AK157" s="42">
        <f t="shared" si="152"/>
        <v>9.0255902028103211E-4</v>
      </c>
      <c r="AL157" s="43">
        <f t="shared" si="153"/>
        <v>175</v>
      </c>
      <c r="AM157" s="44">
        <f t="shared" si="154"/>
        <v>0.4743555290442259</v>
      </c>
      <c r="AN157" s="178">
        <v>3</v>
      </c>
      <c r="AO157" s="42">
        <f t="shared" si="155"/>
        <v>1.9736842105263157E-2</v>
      </c>
      <c r="AP157" s="43">
        <f t="shared" si="179"/>
        <v>194</v>
      </c>
      <c r="AQ157" s="45">
        <f t="shared" si="156"/>
        <v>0.58621873744475683</v>
      </c>
      <c r="AR157" s="65">
        <v>1299</v>
      </c>
      <c r="AS157" s="38">
        <f t="shared" si="157"/>
        <v>2.2988709163628641E-2</v>
      </c>
      <c r="AT157" s="39">
        <f t="shared" si="158"/>
        <v>135</v>
      </c>
      <c r="AU157" s="40">
        <f t="shared" si="159"/>
        <v>0.99247882262378828</v>
      </c>
      <c r="AV157" s="98">
        <v>73</v>
      </c>
      <c r="AW157" s="38">
        <f t="shared" si="160"/>
        <v>0.50270897832817341</v>
      </c>
      <c r="AX157" s="39">
        <f t="shared" si="180"/>
        <v>176</v>
      </c>
      <c r="AY157" s="41">
        <f t="shared" si="161"/>
        <v>1.2265266170955327</v>
      </c>
      <c r="AZ157" s="183">
        <v>253</v>
      </c>
      <c r="BA157" s="42">
        <f t="shared" si="162"/>
        <v>4.4774006300215908E-3</v>
      </c>
      <c r="BB157" s="43">
        <f t="shared" si="163"/>
        <v>52</v>
      </c>
      <c r="BC157" s="44">
        <f t="shared" si="164"/>
        <v>1.67090640206215</v>
      </c>
      <c r="BD157" s="178">
        <v>10</v>
      </c>
      <c r="BE157" s="42">
        <f t="shared" si="165"/>
        <v>9.791021671826626E-2</v>
      </c>
      <c r="BF157" s="43">
        <f t="shared" si="181"/>
        <v>43</v>
      </c>
      <c r="BG157" s="45">
        <f t="shared" si="166"/>
        <v>2.0649419716448825</v>
      </c>
      <c r="BH157" s="159">
        <v>209</v>
      </c>
      <c r="BI157" s="83">
        <f t="shared" si="167"/>
        <v>3.6987222595830532E-3</v>
      </c>
      <c r="BJ157" s="84">
        <f t="shared" si="168"/>
        <v>176</v>
      </c>
      <c r="BK157" s="85">
        <f t="shared" si="169"/>
        <v>0.66452558407231233</v>
      </c>
      <c r="BL157" s="156">
        <v>27</v>
      </c>
      <c r="BM157" s="83">
        <f t="shared" si="170"/>
        <v>8.0882352941176475E-2</v>
      </c>
      <c r="BN157" s="84">
        <f t="shared" si="182"/>
        <v>239</v>
      </c>
      <c r="BO157" s="86">
        <f t="shared" si="171"/>
        <v>0.82123497048622107</v>
      </c>
      <c r="BP157" s="168">
        <f t="shared" si="172"/>
        <v>2584</v>
      </c>
      <c r="BQ157" s="75">
        <f t="shared" si="173"/>
        <v>4.5729657027572292E-2</v>
      </c>
      <c r="BR157" s="164">
        <f t="shared" si="128"/>
        <v>162</v>
      </c>
      <c r="BS157" s="76">
        <f t="shared" si="174"/>
        <v>220</v>
      </c>
      <c r="BT157" s="117">
        <f t="shared" si="175"/>
        <v>0.80917838128455821</v>
      </c>
      <c r="BU157" s="159">
        <v>56506</v>
      </c>
      <c r="BV157" s="153">
        <v>3446</v>
      </c>
    </row>
    <row r="158" spans="1:74">
      <c r="A158" s="34">
        <f t="shared" si="129"/>
        <v>0</v>
      </c>
      <c r="B158" s="35">
        <f t="shared" si="130"/>
        <v>0</v>
      </c>
      <c r="C158" s="35">
        <f t="shared" si="131"/>
        <v>0</v>
      </c>
      <c r="D158" s="35">
        <f t="shared" si="132"/>
        <v>0</v>
      </c>
      <c r="E158" s="35">
        <f t="shared" si="133"/>
        <v>0</v>
      </c>
      <c r="F158" s="35">
        <f t="shared" si="134"/>
        <v>0</v>
      </c>
      <c r="G158" s="35">
        <f t="shared" si="135"/>
        <v>0</v>
      </c>
      <c r="H158" s="35">
        <f t="shared" si="136"/>
        <v>0</v>
      </c>
      <c r="I158" s="35">
        <f t="shared" si="137"/>
        <v>0</v>
      </c>
      <c r="J158" s="48">
        <v>603</v>
      </c>
      <c r="K158" s="49" t="s">
        <v>576</v>
      </c>
      <c r="L158" s="65">
        <v>194</v>
      </c>
      <c r="M158" s="38">
        <f t="shared" si="127"/>
        <v>3.9627825269887958E-4</v>
      </c>
      <c r="N158" s="39">
        <f t="shared" si="138"/>
        <v>471</v>
      </c>
      <c r="O158" s="40">
        <f t="shared" si="139"/>
        <v>5.2510181385361267E-2</v>
      </c>
      <c r="P158" s="98">
        <v>4</v>
      </c>
      <c r="Q158" s="38">
        <f t="shared" si="140"/>
        <v>7.62278978388998E-2</v>
      </c>
      <c r="R158" s="39">
        <f t="shared" si="176"/>
        <v>356</v>
      </c>
      <c r="S158" s="41">
        <f t="shared" si="141"/>
        <v>0.5708353966732107</v>
      </c>
      <c r="T158" s="183">
        <v>89</v>
      </c>
      <c r="U158" s="42">
        <f t="shared" si="142"/>
        <v>1.8179775510412518E-4</v>
      </c>
      <c r="V158" s="43">
        <f t="shared" si="143"/>
        <v>349</v>
      </c>
      <c r="W158" s="44">
        <f t="shared" si="144"/>
        <v>6.7677392292951333E-2</v>
      </c>
      <c r="X158" s="178">
        <v>4</v>
      </c>
      <c r="Y158" s="42">
        <f t="shared" si="145"/>
        <v>3.4970530451866405E-2</v>
      </c>
      <c r="Z158" s="43">
        <f t="shared" si="177"/>
        <v>201</v>
      </c>
      <c r="AA158" s="45">
        <f t="shared" si="146"/>
        <v>0.73571734197294802</v>
      </c>
      <c r="AB158" s="65">
        <v>174</v>
      </c>
      <c r="AC158" s="38">
        <f t="shared" si="147"/>
        <v>3.5542482458559302E-4</v>
      </c>
      <c r="AD158" s="39">
        <f t="shared" si="148"/>
        <v>512</v>
      </c>
      <c r="AE158" s="40">
        <f t="shared" si="149"/>
        <v>2.7404568602925668E-2</v>
      </c>
      <c r="AF158" s="98">
        <v>14</v>
      </c>
      <c r="AG158" s="38">
        <f t="shared" si="150"/>
        <v>6.8369351669941056E-2</v>
      </c>
      <c r="AH158" s="39">
        <f t="shared" si="178"/>
        <v>448</v>
      </c>
      <c r="AI158" s="41">
        <f t="shared" si="151"/>
        <v>0.29791361172997899</v>
      </c>
      <c r="AJ158" s="183">
        <v>109</v>
      </c>
      <c r="AK158" s="42">
        <f t="shared" si="152"/>
        <v>2.2265118321741174E-4</v>
      </c>
      <c r="AL158" s="43">
        <f t="shared" si="153"/>
        <v>285</v>
      </c>
      <c r="AM158" s="44">
        <f t="shared" si="154"/>
        <v>0.11701818654976419</v>
      </c>
      <c r="AN158" s="178">
        <v>2</v>
      </c>
      <c r="AO158" s="42">
        <f t="shared" si="155"/>
        <v>4.2829076620825149E-2</v>
      </c>
      <c r="AP158" s="43">
        <f t="shared" si="179"/>
        <v>88</v>
      </c>
      <c r="AQ158" s="45">
        <f t="shared" si="156"/>
        <v>1.2720984992776336</v>
      </c>
      <c r="AR158" s="65">
        <v>646</v>
      </c>
      <c r="AS158" s="38">
        <f t="shared" si="157"/>
        <v>1.3195657280591557E-3</v>
      </c>
      <c r="AT158" s="39">
        <f t="shared" si="158"/>
        <v>500</v>
      </c>
      <c r="AU158" s="40">
        <f t="shared" si="159"/>
        <v>5.6968881151051684E-2</v>
      </c>
      <c r="AV158" s="98">
        <v>8</v>
      </c>
      <c r="AW158" s="38">
        <f t="shared" si="160"/>
        <v>0.25383104125736738</v>
      </c>
      <c r="AX158" s="39">
        <f t="shared" si="180"/>
        <v>433</v>
      </c>
      <c r="AY158" s="41">
        <f t="shared" si="161"/>
        <v>0.61930568533430042</v>
      </c>
      <c r="AZ158" s="183">
        <v>30</v>
      </c>
      <c r="BA158" s="42">
        <f t="shared" si="162"/>
        <v>6.1280142169929837E-5</v>
      </c>
      <c r="BB158" s="43">
        <f t="shared" si="163"/>
        <v>343</v>
      </c>
      <c r="BC158" s="44">
        <f t="shared" si="164"/>
        <v>2.2868934529658283E-2</v>
      </c>
      <c r="BD158" s="178">
        <v>2</v>
      </c>
      <c r="BE158" s="42">
        <f t="shared" si="165"/>
        <v>1.1787819253438114E-2</v>
      </c>
      <c r="BF158" s="43">
        <f t="shared" si="181"/>
        <v>284</v>
      </c>
      <c r="BG158" s="45">
        <f t="shared" si="166"/>
        <v>0.24860697429185535</v>
      </c>
      <c r="BH158" s="159">
        <v>1303</v>
      </c>
      <c r="BI158" s="83">
        <f t="shared" si="167"/>
        <v>2.6616008415806191E-3</v>
      </c>
      <c r="BJ158" s="84">
        <f t="shared" si="168"/>
        <v>231</v>
      </c>
      <c r="BK158" s="85">
        <f t="shared" si="169"/>
        <v>0.47819266484153367</v>
      </c>
      <c r="BL158" s="156">
        <v>5</v>
      </c>
      <c r="BM158" s="83">
        <f t="shared" si="170"/>
        <v>0.51198428290766207</v>
      </c>
      <c r="BN158" s="84">
        <f t="shared" si="182"/>
        <v>20</v>
      </c>
      <c r="BO158" s="86">
        <f t="shared" si="171"/>
        <v>5.1984070959072071</v>
      </c>
      <c r="BP158" s="168">
        <f t="shared" si="172"/>
        <v>2545</v>
      </c>
      <c r="BQ158" s="75">
        <f t="shared" si="173"/>
        <v>5.1985987274157141E-3</v>
      </c>
      <c r="BR158" s="164">
        <f t="shared" si="128"/>
        <v>39</v>
      </c>
      <c r="BS158" s="76">
        <f t="shared" si="174"/>
        <v>555</v>
      </c>
      <c r="BT158" s="117">
        <f t="shared" si="175"/>
        <v>9.198830642140797E-2</v>
      </c>
      <c r="BU158" s="159">
        <v>489555</v>
      </c>
      <c r="BV158" s="153">
        <v>2085</v>
      </c>
    </row>
    <row r="159" spans="1:74">
      <c r="A159" s="34">
        <f t="shared" si="129"/>
        <v>0</v>
      </c>
      <c r="B159" s="35">
        <f t="shared" si="130"/>
        <v>0</v>
      </c>
      <c r="C159" s="35">
        <f t="shared" si="131"/>
        <v>0</v>
      </c>
      <c r="D159" s="35">
        <f t="shared" si="132"/>
        <v>0</v>
      </c>
      <c r="E159" s="35">
        <f t="shared" si="133"/>
        <v>0</v>
      </c>
      <c r="F159" s="35">
        <f t="shared" si="134"/>
        <v>0</v>
      </c>
      <c r="G159" s="35">
        <f t="shared" si="135"/>
        <v>0</v>
      </c>
      <c r="H159" s="35">
        <f t="shared" si="136"/>
        <v>0</v>
      </c>
      <c r="I159" s="35">
        <f t="shared" si="137"/>
        <v>0</v>
      </c>
      <c r="J159" s="48">
        <v>420</v>
      </c>
      <c r="K159" s="49" t="s">
        <v>391</v>
      </c>
      <c r="L159" s="65">
        <v>337</v>
      </c>
      <c r="M159" s="38">
        <f t="shared" si="127"/>
        <v>5.6916061476102011E-3</v>
      </c>
      <c r="N159" s="39">
        <f t="shared" si="138"/>
        <v>176</v>
      </c>
      <c r="O159" s="40">
        <f t="shared" si="139"/>
        <v>0.75418539662369399</v>
      </c>
      <c r="P159" s="98">
        <v>88</v>
      </c>
      <c r="Q159" s="38">
        <f t="shared" si="140"/>
        <v>0.13367711225704085</v>
      </c>
      <c r="R159" s="39">
        <f t="shared" si="176"/>
        <v>230</v>
      </c>
      <c r="S159" s="41">
        <f t="shared" si="141"/>
        <v>1.0010459367861084</v>
      </c>
      <c r="T159" s="183">
        <v>67</v>
      </c>
      <c r="U159" s="42">
        <f t="shared" si="142"/>
        <v>1.1315656139165681E-3</v>
      </c>
      <c r="V159" s="43">
        <f t="shared" si="143"/>
        <v>201</v>
      </c>
      <c r="W159" s="44">
        <f t="shared" si="144"/>
        <v>0.42124508036077601</v>
      </c>
      <c r="X159" s="178">
        <v>13</v>
      </c>
      <c r="Y159" s="42">
        <f t="shared" si="145"/>
        <v>2.6576755255850851E-2</v>
      </c>
      <c r="Z159" s="43">
        <f t="shared" si="177"/>
        <v>237</v>
      </c>
      <c r="AA159" s="45">
        <f t="shared" si="146"/>
        <v>0.55912734186325752</v>
      </c>
      <c r="AB159" s="65">
        <v>751</v>
      </c>
      <c r="AC159" s="38">
        <f t="shared" si="147"/>
        <v>1.2683668299273771E-2</v>
      </c>
      <c r="AD159" s="39">
        <f t="shared" si="148"/>
        <v>164</v>
      </c>
      <c r="AE159" s="40">
        <f t="shared" si="149"/>
        <v>0.97795773958522481</v>
      </c>
      <c r="AF159" s="98">
        <v>88</v>
      </c>
      <c r="AG159" s="38">
        <f t="shared" si="150"/>
        <v>0.29789765965886555</v>
      </c>
      <c r="AH159" s="39">
        <f t="shared" si="178"/>
        <v>216</v>
      </c>
      <c r="AI159" s="41">
        <f t="shared" si="151"/>
        <v>1.2980636139906403</v>
      </c>
      <c r="AJ159" s="183">
        <v>51</v>
      </c>
      <c r="AK159" s="42">
        <f t="shared" si="152"/>
        <v>8.6134098969768615E-4</v>
      </c>
      <c r="AL159" s="43">
        <f t="shared" si="153"/>
        <v>185</v>
      </c>
      <c r="AM159" s="44">
        <f t="shared" si="154"/>
        <v>0.45269267900984678</v>
      </c>
      <c r="AN159" s="178">
        <v>9</v>
      </c>
      <c r="AO159" s="42">
        <f t="shared" si="155"/>
        <v>2.023006743355811E-2</v>
      </c>
      <c r="AP159" s="43">
        <f t="shared" si="179"/>
        <v>191</v>
      </c>
      <c r="AQ159" s="45">
        <f t="shared" si="156"/>
        <v>0.60086839252568491</v>
      </c>
      <c r="AR159" s="65">
        <v>1147</v>
      </c>
      <c r="AS159" s="38">
        <f t="shared" si="157"/>
        <v>1.93717277486911E-2</v>
      </c>
      <c r="AT159" s="39">
        <f t="shared" si="158"/>
        <v>174</v>
      </c>
      <c r="AU159" s="40">
        <f t="shared" si="159"/>
        <v>0.83632488502781122</v>
      </c>
      <c r="AV159" s="98">
        <v>177</v>
      </c>
      <c r="AW159" s="38">
        <f t="shared" si="160"/>
        <v>0.45497818326061085</v>
      </c>
      <c r="AX159" s="39">
        <f t="shared" si="180"/>
        <v>222</v>
      </c>
      <c r="AY159" s="41">
        <f t="shared" si="161"/>
        <v>1.1100713852829032</v>
      </c>
      <c r="AZ159" s="183">
        <v>25</v>
      </c>
      <c r="BA159" s="42">
        <f t="shared" si="162"/>
        <v>4.2222597534200305E-4</v>
      </c>
      <c r="BB159" s="43">
        <f t="shared" si="163"/>
        <v>266</v>
      </c>
      <c r="BC159" s="44">
        <f t="shared" si="164"/>
        <v>0.15756912182157939</v>
      </c>
      <c r="BD159" s="178">
        <v>5</v>
      </c>
      <c r="BE159" s="42">
        <f t="shared" si="165"/>
        <v>9.9166997223324085E-3</v>
      </c>
      <c r="BF159" s="43">
        <f t="shared" si="181"/>
        <v>292</v>
      </c>
      <c r="BG159" s="45">
        <f t="shared" si="166"/>
        <v>0.20914476714689009</v>
      </c>
      <c r="BH159" s="159">
        <v>143</v>
      </c>
      <c r="BI159" s="83">
        <f t="shared" si="167"/>
        <v>2.4151325789562575E-3</v>
      </c>
      <c r="BJ159" s="84">
        <f t="shared" si="168"/>
        <v>244</v>
      </c>
      <c r="BK159" s="85">
        <f t="shared" si="169"/>
        <v>0.43391130098638303</v>
      </c>
      <c r="BL159" s="156">
        <v>38</v>
      </c>
      <c r="BM159" s="83">
        <f t="shared" si="170"/>
        <v>5.6723522411741376E-2</v>
      </c>
      <c r="BN159" s="84">
        <f t="shared" si="182"/>
        <v>303</v>
      </c>
      <c r="BO159" s="86">
        <f t="shared" si="171"/>
        <v>0.57593947950005508</v>
      </c>
      <c r="BP159" s="168">
        <f t="shared" si="172"/>
        <v>2521</v>
      </c>
      <c r="BQ159" s="75">
        <f t="shared" si="173"/>
        <v>4.2577267353487588E-2</v>
      </c>
      <c r="BR159" s="164">
        <f t="shared" si="128"/>
        <v>418</v>
      </c>
      <c r="BS159" s="76">
        <f t="shared" si="174"/>
        <v>238</v>
      </c>
      <c r="BT159" s="117">
        <f t="shared" si="175"/>
        <v>0.75339739057833</v>
      </c>
      <c r="BU159" s="159">
        <v>59210</v>
      </c>
      <c r="BV159" s="153">
        <v>11567</v>
      </c>
    </row>
    <row r="160" spans="1:74">
      <c r="A160" s="34">
        <f t="shared" si="129"/>
        <v>0</v>
      </c>
      <c r="B160" s="35">
        <f t="shared" si="130"/>
        <v>0</v>
      </c>
      <c r="C160" s="35">
        <f t="shared" si="131"/>
        <v>0</v>
      </c>
      <c r="D160" s="35">
        <f t="shared" si="132"/>
        <v>0</v>
      </c>
      <c r="E160" s="35">
        <f t="shared" si="133"/>
        <v>0</v>
      </c>
      <c r="F160" s="35">
        <f t="shared" si="134"/>
        <v>0</v>
      </c>
      <c r="G160" s="35">
        <f t="shared" si="135"/>
        <v>0</v>
      </c>
      <c r="H160" s="35">
        <f t="shared" si="136"/>
        <v>0</v>
      </c>
      <c r="I160" s="35">
        <f t="shared" si="137"/>
        <v>0</v>
      </c>
      <c r="J160" s="48">
        <v>629</v>
      </c>
      <c r="K160" s="49" t="s">
        <v>603</v>
      </c>
      <c r="L160" s="65">
        <v>223</v>
      </c>
      <c r="M160" s="38">
        <f t="shared" si="127"/>
        <v>3.4737366814131723E-3</v>
      </c>
      <c r="N160" s="39">
        <f t="shared" si="138"/>
        <v>257</v>
      </c>
      <c r="O160" s="40">
        <f t="shared" si="139"/>
        <v>0.4602991508711281</v>
      </c>
      <c r="P160" s="98">
        <v>37</v>
      </c>
      <c r="Q160" s="38">
        <f t="shared" si="140"/>
        <v>8.8492063492063497E-2</v>
      </c>
      <c r="R160" s="39">
        <f t="shared" si="176"/>
        <v>328</v>
      </c>
      <c r="S160" s="41">
        <f t="shared" si="141"/>
        <v>0.66267604903234056</v>
      </c>
      <c r="T160" s="183">
        <v>67</v>
      </c>
      <c r="U160" s="42">
        <f t="shared" si="142"/>
        <v>1.0436787338775001E-3</v>
      </c>
      <c r="V160" s="43">
        <f t="shared" si="143"/>
        <v>212</v>
      </c>
      <c r="W160" s="44">
        <f t="shared" si="144"/>
        <v>0.38852765294039426</v>
      </c>
      <c r="X160" s="178">
        <v>7</v>
      </c>
      <c r="Y160" s="42">
        <f t="shared" si="145"/>
        <v>2.6587301587301587E-2</v>
      </c>
      <c r="Z160" s="43">
        <f t="shared" si="177"/>
        <v>236</v>
      </c>
      <c r="AA160" s="45">
        <f t="shared" si="146"/>
        <v>0.5593492177925683</v>
      </c>
      <c r="AB160" s="65">
        <v>666</v>
      </c>
      <c r="AC160" s="38">
        <f t="shared" si="147"/>
        <v>1.0374478160633062E-2</v>
      </c>
      <c r="AD160" s="39">
        <f t="shared" si="148"/>
        <v>204</v>
      </c>
      <c r="AE160" s="40">
        <f t="shared" si="149"/>
        <v>0.79991063878025792</v>
      </c>
      <c r="AF160" s="98">
        <v>55</v>
      </c>
      <c r="AG160" s="38">
        <f t="shared" si="150"/>
        <v>0.26428571428571429</v>
      </c>
      <c r="AH160" s="39">
        <f t="shared" si="178"/>
        <v>247</v>
      </c>
      <c r="AI160" s="41">
        <f t="shared" si="151"/>
        <v>1.1516024322066287</v>
      </c>
      <c r="AJ160" s="183">
        <v>93</v>
      </c>
      <c r="AK160" s="42">
        <f t="shared" si="152"/>
        <v>1.4486883918001122E-3</v>
      </c>
      <c r="AL160" s="43">
        <f t="shared" si="153"/>
        <v>124</v>
      </c>
      <c r="AM160" s="44">
        <f t="shared" si="154"/>
        <v>0.76138328139316347</v>
      </c>
      <c r="AN160" s="178">
        <v>7</v>
      </c>
      <c r="AO160" s="42">
        <f t="shared" si="155"/>
        <v>3.6904761904761905E-2</v>
      </c>
      <c r="AP160" s="43">
        <f t="shared" si="179"/>
        <v>112</v>
      </c>
      <c r="AQ160" s="45">
        <f t="shared" si="156"/>
        <v>1.0961359884284503</v>
      </c>
      <c r="AR160" s="65">
        <v>1129</v>
      </c>
      <c r="AS160" s="38">
        <f t="shared" si="157"/>
        <v>1.7586765530562654E-2</v>
      </c>
      <c r="AT160" s="39">
        <f t="shared" si="158"/>
        <v>206</v>
      </c>
      <c r="AU160" s="40">
        <f t="shared" si="159"/>
        <v>0.75926369868339094</v>
      </c>
      <c r="AV160" s="98">
        <v>89</v>
      </c>
      <c r="AW160" s="38">
        <f t="shared" si="160"/>
        <v>0.44801587301587303</v>
      </c>
      <c r="AX160" s="39">
        <f t="shared" si="180"/>
        <v>229</v>
      </c>
      <c r="AY160" s="41">
        <f t="shared" si="161"/>
        <v>1.0930845018179469</v>
      </c>
      <c r="AZ160" s="183">
        <v>171</v>
      </c>
      <c r="BA160" s="42">
        <f t="shared" si="162"/>
        <v>2.6637173655679482E-3</v>
      </c>
      <c r="BB160" s="43">
        <f t="shared" si="163"/>
        <v>103</v>
      </c>
      <c r="BC160" s="44">
        <f t="shared" si="164"/>
        <v>0.99406391502431768</v>
      </c>
      <c r="BD160" s="178">
        <v>12</v>
      </c>
      <c r="BE160" s="42">
        <f t="shared" si="165"/>
        <v>6.7857142857142852E-2</v>
      </c>
      <c r="BF160" s="43">
        <f t="shared" si="181"/>
        <v>75</v>
      </c>
      <c r="BG160" s="45">
        <f t="shared" si="166"/>
        <v>1.4311178859384124</v>
      </c>
      <c r="BH160" s="159">
        <v>171</v>
      </c>
      <c r="BI160" s="83">
        <f t="shared" si="167"/>
        <v>2.6637173655679482E-3</v>
      </c>
      <c r="BJ160" s="84">
        <f t="shared" si="168"/>
        <v>230</v>
      </c>
      <c r="BK160" s="85">
        <f t="shared" si="169"/>
        <v>0.47857292706188254</v>
      </c>
      <c r="BL160" s="156">
        <v>23</v>
      </c>
      <c r="BM160" s="83">
        <f t="shared" si="170"/>
        <v>6.7857142857142852E-2</v>
      </c>
      <c r="BN160" s="84">
        <f t="shared" si="182"/>
        <v>268</v>
      </c>
      <c r="BO160" s="86">
        <f t="shared" si="171"/>
        <v>0.6889841440702581</v>
      </c>
      <c r="BP160" s="168">
        <f t="shared" si="172"/>
        <v>2520</v>
      </c>
      <c r="BQ160" s="75">
        <f t="shared" si="173"/>
        <v>3.9254782229422393E-2</v>
      </c>
      <c r="BR160" s="164">
        <f t="shared" si="128"/>
        <v>230</v>
      </c>
      <c r="BS160" s="76">
        <f t="shared" si="174"/>
        <v>270</v>
      </c>
      <c r="BT160" s="117">
        <f t="shared" si="175"/>
        <v>0.69460659026876059</v>
      </c>
      <c r="BU160" s="159">
        <v>64196</v>
      </c>
      <c r="BV160" s="153">
        <v>7718</v>
      </c>
    </row>
    <row r="161" spans="1:74">
      <c r="A161" s="34">
        <f t="shared" si="129"/>
        <v>0</v>
      </c>
      <c r="B161" s="35">
        <f t="shared" si="130"/>
        <v>0</v>
      </c>
      <c r="C161" s="35">
        <f t="shared" si="131"/>
        <v>0</v>
      </c>
      <c r="D161" s="35">
        <f t="shared" si="132"/>
        <v>0</v>
      </c>
      <c r="E161" s="35">
        <f t="shared" si="133"/>
        <v>0</v>
      </c>
      <c r="F161" s="35">
        <f t="shared" si="134"/>
        <v>0</v>
      </c>
      <c r="G161" s="35">
        <f t="shared" si="135"/>
        <v>0</v>
      </c>
      <c r="H161" s="35">
        <f t="shared" si="136"/>
        <v>0</v>
      </c>
      <c r="I161" s="35">
        <f t="shared" si="137"/>
        <v>0</v>
      </c>
      <c r="J161" s="48">
        <v>670</v>
      </c>
      <c r="K161" s="49" t="s">
        <v>644</v>
      </c>
      <c r="L161" s="65">
        <v>306</v>
      </c>
      <c r="M161" s="38">
        <f t="shared" si="127"/>
        <v>2.9640535854393289E-3</v>
      </c>
      <c r="N161" s="39">
        <f t="shared" si="138"/>
        <v>295</v>
      </c>
      <c r="O161" s="40">
        <f t="shared" si="139"/>
        <v>0.39276187968260323</v>
      </c>
      <c r="P161" s="98">
        <v>165</v>
      </c>
      <c r="Q161" s="38">
        <f t="shared" si="140"/>
        <v>0.12284223203532718</v>
      </c>
      <c r="R161" s="39">
        <f t="shared" si="176"/>
        <v>252</v>
      </c>
      <c r="S161" s="41">
        <f t="shared" si="141"/>
        <v>0.91990854057534199</v>
      </c>
      <c r="T161" s="183">
        <v>124</v>
      </c>
      <c r="U161" s="42">
        <f t="shared" si="142"/>
        <v>1.2011197535767215E-3</v>
      </c>
      <c r="V161" s="43">
        <f t="shared" si="143"/>
        <v>193</v>
      </c>
      <c r="W161" s="44">
        <f t="shared" si="144"/>
        <v>0.44713782470562691</v>
      </c>
      <c r="X161" s="178">
        <v>44</v>
      </c>
      <c r="Y161" s="42">
        <f t="shared" si="145"/>
        <v>4.9779205138498595E-2</v>
      </c>
      <c r="Z161" s="43">
        <f t="shared" si="177"/>
        <v>136</v>
      </c>
      <c r="AA161" s="45">
        <f t="shared" si="146"/>
        <v>1.0472653407540085</v>
      </c>
      <c r="AB161" s="65">
        <v>394</v>
      </c>
      <c r="AC161" s="38">
        <f t="shared" si="147"/>
        <v>3.8164611524937764E-3</v>
      </c>
      <c r="AD161" s="39">
        <f t="shared" si="148"/>
        <v>368</v>
      </c>
      <c r="AE161" s="40">
        <f t="shared" si="149"/>
        <v>0.29426327099088029</v>
      </c>
      <c r="AF161" s="98">
        <v>104</v>
      </c>
      <c r="AG161" s="38">
        <f t="shared" si="150"/>
        <v>0.15816940987555198</v>
      </c>
      <c r="AH161" s="39">
        <f t="shared" si="178"/>
        <v>370</v>
      </c>
      <c r="AI161" s="41">
        <f t="shared" si="151"/>
        <v>0.68920969718573499</v>
      </c>
      <c r="AJ161" s="183">
        <v>90</v>
      </c>
      <c r="AK161" s="42">
        <f t="shared" si="152"/>
        <v>8.7178046630568499E-4</v>
      </c>
      <c r="AL161" s="43">
        <f t="shared" si="153"/>
        <v>180</v>
      </c>
      <c r="AM161" s="44">
        <f t="shared" si="154"/>
        <v>0.45817932679470874</v>
      </c>
      <c r="AN161" s="178">
        <v>39</v>
      </c>
      <c r="AO161" s="42">
        <f t="shared" si="155"/>
        <v>3.6130068245684467E-2</v>
      </c>
      <c r="AP161" s="43">
        <f t="shared" si="179"/>
        <v>113</v>
      </c>
      <c r="AQ161" s="45">
        <f t="shared" si="156"/>
        <v>1.0731262315327545</v>
      </c>
      <c r="AR161" s="65">
        <v>1281</v>
      </c>
      <c r="AS161" s="38">
        <f t="shared" si="157"/>
        <v>1.2408341970417583E-2</v>
      </c>
      <c r="AT161" s="39">
        <f t="shared" si="158"/>
        <v>296</v>
      </c>
      <c r="AU161" s="40">
        <f t="shared" si="159"/>
        <v>0.53569848319267366</v>
      </c>
      <c r="AV161" s="98">
        <v>333</v>
      </c>
      <c r="AW161" s="38">
        <f t="shared" si="160"/>
        <v>0.51425130469690883</v>
      </c>
      <c r="AX161" s="39">
        <f t="shared" si="180"/>
        <v>167</v>
      </c>
      <c r="AY161" s="41">
        <f t="shared" si="161"/>
        <v>1.2546879810750236</v>
      </c>
      <c r="AZ161" s="183">
        <v>144</v>
      </c>
      <c r="BA161" s="42">
        <f t="shared" si="162"/>
        <v>1.3948487460890961E-3</v>
      </c>
      <c r="BB161" s="43">
        <f t="shared" si="163"/>
        <v>184</v>
      </c>
      <c r="BC161" s="44">
        <f t="shared" si="164"/>
        <v>0.52053901188140816</v>
      </c>
      <c r="BD161" s="178">
        <v>45</v>
      </c>
      <c r="BE161" s="42">
        <f t="shared" si="165"/>
        <v>5.780810919309514E-2</v>
      </c>
      <c r="BF161" s="43">
        <f t="shared" si="181"/>
        <v>90</v>
      </c>
      <c r="BG161" s="45">
        <f t="shared" si="166"/>
        <v>1.2191821750097571</v>
      </c>
      <c r="BH161" s="159">
        <v>152</v>
      </c>
      <c r="BI161" s="83">
        <f t="shared" si="167"/>
        <v>1.4723403430940457E-3</v>
      </c>
      <c r="BJ161" s="84">
        <f t="shared" si="168"/>
        <v>305</v>
      </c>
      <c r="BK161" s="85">
        <f t="shared" si="169"/>
        <v>0.26452589780506869</v>
      </c>
      <c r="BL161" s="156">
        <v>91</v>
      </c>
      <c r="BM161" s="83">
        <f t="shared" si="170"/>
        <v>6.1019670814933764E-2</v>
      </c>
      <c r="BN161" s="84">
        <f t="shared" si="182"/>
        <v>290</v>
      </c>
      <c r="BO161" s="86">
        <f t="shared" si="171"/>
        <v>0.61956020984238391</v>
      </c>
      <c r="BP161" s="168">
        <f t="shared" si="172"/>
        <v>2491</v>
      </c>
      <c r="BQ161" s="75">
        <f t="shared" si="173"/>
        <v>2.4128946017416237E-2</v>
      </c>
      <c r="BR161" s="164">
        <f t="shared" si="128"/>
        <v>821</v>
      </c>
      <c r="BS161" s="76">
        <f t="shared" si="174"/>
        <v>401</v>
      </c>
      <c r="BT161" s="117">
        <f t="shared" si="175"/>
        <v>0.4269575314921597</v>
      </c>
      <c r="BU161" s="159">
        <v>103237</v>
      </c>
      <c r="BV161" s="153">
        <v>31082</v>
      </c>
    </row>
    <row r="162" spans="1:74">
      <c r="A162" s="34">
        <f t="shared" si="129"/>
        <v>0</v>
      </c>
      <c r="B162" s="35">
        <f t="shared" si="130"/>
        <v>0</v>
      </c>
      <c r="C162" s="35">
        <f t="shared" si="131"/>
        <v>0</v>
      </c>
      <c r="D162" s="35">
        <f t="shared" si="132"/>
        <v>0</v>
      </c>
      <c r="E162" s="35">
        <f t="shared" si="133"/>
        <v>0</v>
      </c>
      <c r="F162" s="35">
        <f t="shared" si="134"/>
        <v>0</v>
      </c>
      <c r="G162" s="35">
        <f t="shared" si="135"/>
        <v>1</v>
      </c>
      <c r="H162" s="35">
        <f t="shared" si="136"/>
        <v>0</v>
      </c>
      <c r="I162" s="35">
        <f t="shared" si="137"/>
        <v>0</v>
      </c>
      <c r="J162" s="48">
        <v>593</v>
      </c>
      <c r="K162" s="49" t="s">
        <v>566</v>
      </c>
      <c r="L162" s="65">
        <v>265</v>
      </c>
      <c r="M162" s="38">
        <f t="shared" si="127"/>
        <v>4.6774335892683788E-3</v>
      </c>
      <c r="N162" s="39">
        <f t="shared" si="138"/>
        <v>211</v>
      </c>
      <c r="O162" s="40">
        <f t="shared" si="139"/>
        <v>0.6197990541184154</v>
      </c>
      <c r="P162" s="98">
        <v>26</v>
      </c>
      <c r="Q162" s="38">
        <f t="shared" si="140"/>
        <v>0.10698425514735567</v>
      </c>
      <c r="R162" s="39">
        <f t="shared" si="176"/>
        <v>298</v>
      </c>
      <c r="S162" s="41">
        <f t="shared" si="141"/>
        <v>0.80115550154478965</v>
      </c>
      <c r="T162" s="183">
        <v>84</v>
      </c>
      <c r="U162" s="42">
        <f t="shared" si="142"/>
        <v>1.4826581943341275E-3</v>
      </c>
      <c r="V162" s="43">
        <f t="shared" si="143"/>
        <v>169</v>
      </c>
      <c r="W162" s="44">
        <f t="shared" si="144"/>
        <v>0.55194543077189373</v>
      </c>
      <c r="X162" s="178">
        <v>8</v>
      </c>
      <c r="Y162" s="42">
        <f t="shared" si="145"/>
        <v>3.391199031085991E-2</v>
      </c>
      <c r="Z162" s="43">
        <f t="shared" si="177"/>
        <v>203</v>
      </c>
      <c r="AA162" s="45">
        <f t="shared" si="146"/>
        <v>0.71344755284335803</v>
      </c>
      <c r="AB162" s="65">
        <v>663</v>
      </c>
      <c r="AC162" s="38">
        <f t="shared" si="147"/>
        <v>1.1702409319565793E-2</v>
      </c>
      <c r="AD162" s="39">
        <f t="shared" si="148"/>
        <v>179</v>
      </c>
      <c r="AE162" s="40">
        <f t="shared" si="149"/>
        <v>0.90229904281862261</v>
      </c>
      <c r="AF162" s="98">
        <v>26</v>
      </c>
      <c r="AG162" s="38">
        <f t="shared" si="150"/>
        <v>0.26766249495357286</v>
      </c>
      <c r="AH162" s="39">
        <f t="shared" si="178"/>
        <v>244</v>
      </c>
      <c r="AI162" s="41">
        <f t="shared" si="151"/>
        <v>1.1663164656179474</v>
      </c>
      <c r="AJ162" s="183">
        <v>2</v>
      </c>
      <c r="AK162" s="42">
        <f t="shared" si="152"/>
        <v>3.5301385579383993E-5</v>
      </c>
      <c r="AL162" s="43">
        <f t="shared" si="153"/>
        <v>328</v>
      </c>
      <c r="AM162" s="44">
        <f t="shared" si="154"/>
        <v>1.8553254752568801E-2</v>
      </c>
      <c r="AN162" s="178">
        <v>3</v>
      </c>
      <c r="AO162" s="42">
        <f t="shared" si="155"/>
        <v>8.0742834073475975E-4</v>
      </c>
      <c r="AP162" s="43">
        <f t="shared" si="179"/>
        <v>329</v>
      </c>
      <c r="AQ162" s="45">
        <f t="shared" si="156"/>
        <v>2.398203420578739E-2</v>
      </c>
      <c r="AR162" s="65">
        <v>1350</v>
      </c>
      <c r="AS162" s="38">
        <f t="shared" si="157"/>
        <v>2.3828435266084195E-2</v>
      </c>
      <c r="AT162" s="39">
        <f t="shared" si="158"/>
        <v>121</v>
      </c>
      <c r="AU162" s="40">
        <f t="shared" si="159"/>
        <v>1.0287318530814584</v>
      </c>
      <c r="AV162" s="98">
        <v>70</v>
      </c>
      <c r="AW162" s="38">
        <f t="shared" si="160"/>
        <v>0.54501412999596288</v>
      </c>
      <c r="AX162" s="39">
        <f t="shared" si="180"/>
        <v>146</v>
      </c>
      <c r="AY162" s="41">
        <f t="shared" si="161"/>
        <v>1.329744177946284</v>
      </c>
      <c r="AZ162" s="183">
        <v>32</v>
      </c>
      <c r="BA162" s="42">
        <f t="shared" si="162"/>
        <v>5.6482216927014389E-4</v>
      </c>
      <c r="BB162" s="43">
        <f t="shared" si="163"/>
        <v>249</v>
      </c>
      <c r="BC162" s="44">
        <f t="shared" si="164"/>
        <v>0.21078412602438121</v>
      </c>
      <c r="BD162" s="178">
        <v>4</v>
      </c>
      <c r="BE162" s="42">
        <f t="shared" si="165"/>
        <v>1.2918853451756156E-2</v>
      </c>
      <c r="BF162" s="43">
        <f t="shared" si="181"/>
        <v>280</v>
      </c>
      <c r="BG162" s="45">
        <f t="shared" si="166"/>
        <v>0.27246066459869062</v>
      </c>
      <c r="BH162" s="159">
        <v>81</v>
      </c>
      <c r="BI162" s="83">
        <f t="shared" si="167"/>
        <v>1.4297061159650516E-3</v>
      </c>
      <c r="BJ162" s="84">
        <f t="shared" si="168"/>
        <v>311</v>
      </c>
      <c r="BK162" s="85">
        <f t="shared" si="169"/>
        <v>0.25686608106404091</v>
      </c>
      <c r="BL162" s="156">
        <v>10</v>
      </c>
      <c r="BM162" s="83">
        <f t="shared" si="170"/>
        <v>3.2700847799757772E-2</v>
      </c>
      <c r="BN162" s="84">
        <f t="shared" si="182"/>
        <v>362</v>
      </c>
      <c r="BO162" s="86">
        <f t="shared" si="171"/>
        <v>0.33202644088803213</v>
      </c>
      <c r="BP162" s="168">
        <f t="shared" si="172"/>
        <v>2477</v>
      </c>
      <c r="BQ162" s="75">
        <f t="shared" si="173"/>
        <v>4.3720766040067076E-2</v>
      </c>
      <c r="BR162" s="164">
        <f t="shared" si="128"/>
        <v>147</v>
      </c>
      <c r="BS162" s="76">
        <f t="shared" si="174"/>
        <v>231</v>
      </c>
      <c r="BT162" s="117">
        <f t="shared" si="175"/>
        <v>0.77363140229745375</v>
      </c>
      <c r="BU162" s="159">
        <v>56655</v>
      </c>
      <c r="BV162" s="153">
        <v>3042</v>
      </c>
    </row>
    <row r="163" spans="1:74">
      <c r="A163" s="34">
        <f t="shared" si="129"/>
        <v>0</v>
      </c>
      <c r="B163" s="35">
        <f t="shared" si="130"/>
        <v>0</v>
      </c>
      <c r="C163" s="35">
        <f t="shared" si="131"/>
        <v>0</v>
      </c>
      <c r="D163" s="35">
        <f t="shared" si="132"/>
        <v>0</v>
      </c>
      <c r="E163" s="35">
        <f t="shared" si="133"/>
        <v>0</v>
      </c>
      <c r="F163" s="35">
        <f t="shared" si="134"/>
        <v>0</v>
      </c>
      <c r="G163" s="35">
        <f t="shared" si="135"/>
        <v>0</v>
      </c>
      <c r="H163" s="35">
        <f t="shared" si="136"/>
        <v>0</v>
      </c>
      <c r="I163" s="35">
        <f t="shared" si="137"/>
        <v>0</v>
      </c>
      <c r="J163" s="48">
        <v>572</v>
      </c>
      <c r="K163" s="49" t="s">
        <v>545</v>
      </c>
      <c r="L163" s="65">
        <v>226</v>
      </c>
      <c r="M163" s="38">
        <f t="shared" si="127"/>
        <v>3.0175982054637222E-3</v>
      </c>
      <c r="N163" s="39">
        <f t="shared" si="138"/>
        <v>288</v>
      </c>
      <c r="O163" s="40">
        <f t="shared" si="139"/>
        <v>0.39985698947109727</v>
      </c>
      <c r="P163" s="98">
        <v>83</v>
      </c>
      <c r="Q163" s="38">
        <f t="shared" si="140"/>
        <v>9.3620546810273403E-2</v>
      </c>
      <c r="R163" s="39">
        <f t="shared" si="176"/>
        <v>318</v>
      </c>
      <c r="S163" s="41">
        <f t="shared" si="141"/>
        <v>0.70108088364380161</v>
      </c>
      <c r="T163" s="183">
        <v>113</v>
      </c>
      <c r="U163" s="42">
        <f t="shared" si="142"/>
        <v>1.5087991027318611E-3</v>
      </c>
      <c r="V163" s="43">
        <f t="shared" si="143"/>
        <v>166</v>
      </c>
      <c r="W163" s="44">
        <f t="shared" si="144"/>
        <v>0.56167684088481973</v>
      </c>
      <c r="X163" s="178">
        <v>15</v>
      </c>
      <c r="Y163" s="42">
        <f t="shared" si="145"/>
        <v>4.6810273405136701E-2</v>
      </c>
      <c r="Z163" s="43">
        <f t="shared" si="177"/>
        <v>152</v>
      </c>
      <c r="AA163" s="45">
        <f t="shared" si="146"/>
        <v>0.98480433329589678</v>
      </c>
      <c r="AB163" s="65">
        <v>479</v>
      </c>
      <c r="AC163" s="38">
        <f t="shared" si="147"/>
        <v>6.3957059310492158E-3</v>
      </c>
      <c r="AD163" s="39">
        <f t="shared" si="148"/>
        <v>310</v>
      </c>
      <c r="AE163" s="40">
        <f t="shared" si="149"/>
        <v>0.4931325833977252</v>
      </c>
      <c r="AF163" s="98">
        <v>39</v>
      </c>
      <c r="AG163" s="38">
        <f t="shared" si="150"/>
        <v>0.19842584921292461</v>
      </c>
      <c r="AH163" s="39">
        <f t="shared" si="178"/>
        <v>318</v>
      </c>
      <c r="AI163" s="41">
        <f t="shared" si="151"/>
        <v>0.86462369403453421</v>
      </c>
      <c r="AJ163" s="183">
        <v>26</v>
      </c>
      <c r="AK163" s="42">
        <f t="shared" si="152"/>
        <v>3.4715731567281759E-4</v>
      </c>
      <c r="AL163" s="43">
        <f t="shared" si="153"/>
        <v>252</v>
      </c>
      <c r="AM163" s="44">
        <f t="shared" si="154"/>
        <v>0.1824545414063638</v>
      </c>
      <c r="AN163" s="178">
        <v>11</v>
      </c>
      <c r="AO163" s="42">
        <f t="shared" si="155"/>
        <v>1.0770505385252692E-2</v>
      </c>
      <c r="AP163" s="43">
        <f t="shared" si="179"/>
        <v>260</v>
      </c>
      <c r="AQ163" s="45">
        <f t="shared" si="156"/>
        <v>0.31990285147496261</v>
      </c>
      <c r="AR163" s="65">
        <v>1212</v>
      </c>
      <c r="AS163" s="38">
        <f t="shared" si="157"/>
        <v>1.6182871792132882E-2</v>
      </c>
      <c r="AT163" s="39">
        <f t="shared" si="158"/>
        <v>220</v>
      </c>
      <c r="AU163" s="40">
        <f t="shared" si="159"/>
        <v>0.69865417099359184</v>
      </c>
      <c r="AV163" s="98">
        <v>152</v>
      </c>
      <c r="AW163" s="38">
        <f t="shared" si="160"/>
        <v>0.50207125103562555</v>
      </c>
      <c r="AX163" s="39">
        <f t="shared" si="180"/>
        <v>178</v>
      </c>
      <c r="AY163" s="41">
        <f t="shared" si="161"/>
        <v>1.2249706681618981</v>
      </c>
      <c r="AZ163" s="183">
        <v>148</v>
      </c>
      <c r="BA163" s="42">
        <f t="shared" si="162"/>
        <v>1.9761262584452694E-3</v>
      </c>
      <c r="BB163" s="43">
        <f t="shared" si="163"/>
        <v>136</v>
      </c>
      <c r="BC163" s="44">
        <f t="shared" si="164"/>
        <v>0.7374640532230865</v>
      </c>
      <c r="BD163" s="178">
        <v>11</v>
      </c>
      <c r="BE163" s="42">
        <f t="shared" si="165"/>
        <v>6.1309030654515324E-2</v>
      </c>
      <c r="BF163" s="43">
        <f t="shared" si="181"/>
        <v>85</v>
      </c>
      <c r="BG163" s="45">
        <f t="shared" si="166"/>
        <v>1.293017162893817</v>
      </c>
      <c r="BH163" s="159">
        <v>210</v>
      </c>
      <c r="BI163" s="83">
        <f t="shared" si="167"/>
        <v>2.8039629342804496E-3</v>
      </c>
      <c r="BJ163" s="84">
        <f t="shared" si="168"/>
        <v>220</v>
      </c>
      <c r="BK163" s="85">
        <f t="shared" si="169"/>
        <v>0.50376994428067057</v>
      </c>
      <c r="BL163" s="156">
        <v>50</v>
      </c>
      <c r="BM163" s="83">
        <f t="shared" si="170"/>
        <v>8.6992543496271751E-2</v>
      </c>
      <c r="BN163" s="84">
        <f t="shared" si="182"/>
        <v>219</v>
      </c>
      <c r="BO163" s="86">
        <f t="shared" si="171"/>
        <v>0.88327448810297793</v>
      </c>
      <c r="BP163" s="168">
        <f t="shared" si="172"/>
        <v>2414</v>
      </c>
      <c r="BQ163" s="75">
        <f t="shared" si="173"/>
        <v>3.2232221539776215E-2</v>
      </c>
      <c r="BR163" s="164">
        <f t="shared" si="128"/>
        <v>361</v>
      </c>
      <c r="BS163" s="76">
        <f t="shared" si="174"/>
        <v>329</v>
      </c>
      <c r="BT163" s="117">
        <f t="shared" si="175"/>
        <v>0.57034359201591456</v>
      </c>
      <c r="BU163" s="159">
        <v>74894</v>
      </c>
      <c r="BV163" s="153">
        <v>7473</v>
      </c>
    </row>
    <row r="164" spans="1:74">
      <c r="A164" s="34">
        <f t="shared" si="129"/>
        <v>9</v>
      </c>
      <c r="B164" s="35">
        <f t="shared" si="130"/>
        <v>7</v>
      </c>
      <c r="C164" s="35">
        <f t="shared" si="131"/>
        <v>1</v>
      </c>
      <c r="D164" s="35">
        <f t="shared" si="132"/>
        <v>0</v>
      </c>
      <c r="E164" s="35">
        <f t="shared" si="133"/>
        <v>0</v>
      </c>
      <c r="F164" s="35">
        <f t="shared" si="134"/>
        <v>1</v>
      </c>
      <c r="G164" s="35">
        <f t="shared" si="135"/>
        <v>0</v>
      </c>
      <c r="H164" s="35">
        <f t="shared" si="136"/>
        <v>0</v>
      </c>
      <c r="I164" s="35">
        <f t="shared" si="137"/>
        <v>1</v>
      </c>
      <c r="J164" s="48">
        <v>496</v>
      </c>
      <c r="K164" s="49" t="s">
        <v>468</v>
      </c>
      <c r="L164" s="65">
        <v>595</v>
      </c>
      <c r="M164" s="38">
        <f t="shared" si="127"/>
        <v>1.5169284111768305E-2</v>
      </c>
      <c r="N164" s="39">
        <f t="shared" si="138"/>
        <v>51</v>
      </c>
      <c r="O164" s="40">
        <f t="shared" si="139"/>
        <v>2.0100569606586554</v>
      </c>
      <c r="P164" s="98">
        <v>55</v>
      </c>
      <c r="Q164" s="38">
        <f t="shared" si="140"/>
        <v>0.24781341107871721</v>
      </c>
      <c r="R164" s="39">
        <f t="shared" si="176"/>
        <v>93</v>
      </c>
      <c r="S164" s="41">
        <f t="shared" si="141"/>
        <v>1.8557597785659028</v>
      </c>
      <c r="T164" s="183">
        <v>36</v>
      </c>
      <c r="U164" s="42">
        <f t="shared" si="142"/>
        <v>9.17805425249847E-4</v>
      </c>
      <c r="V164" s="43">
        <f t="shared" si="143"/>
        <v>227</v>
      </c>
      <c r="W164" s="44">
        <f t="shared" si="144"/>
        <v>0.34166911344783413</v>
      </c>
      <c r="X164" s="178">
        <v>4</v>
      </c>
      <c r="Y164" s="42">
        <f t="shared" si="145"/>
        <v>1.4993752603082049E-2</v>
      </c>
      <c r="Z164" s="43">
        <f t="shared" si="177"/>
        <v>298</v>
      </c>
      <c r="AA164" s="45">
        <f t="shared" si="146"/>
        <v>0.31544170673998895</v>
      </c>
      <c r="AB164" s="65">
        <v>412</v>
      </c>
      <c r="AC164" s="38">
        <f t="shared" si="147"/>
        <v>1.0503773200081582E-2</v>
      </c>
      <c r="AD164" s="39">
        <f t="shared" si="148"/>
        <v>199</v>
      </c>
      <c r="AE164" s="40">
        <f t="shared" si="149"/>
        <v>0.80987976455169564</v>
      </c>
      <c r="AF164" s="98">
        <v>22</v>
      </c>
      <c r="AG164" s="38">
        <f t="shared" si="150"/>
        <v>0.17159516867971678</v>
      </c>
      <c r="AH164" s="39">
        <f t="shared" si="178"/>
        <v>354</v>
      </c>
      <c r="AI164" s="41">
        <f t="shared" si="151"/>
        <v>0.74771129472717834</v>
      </c>
      <c r="AJ164" s="183">
        <v>180</v>
      </c>
      <c r="AK164" s="42">
        <f t="shared" si="152"/>
        <v>4.5890271262492349E-3</v>
      </c>
      <c r="AL164" s="43">
        <f t="shared" si="153"/>
        <v>25</v>
      </c>
      <c r="AM164" s="44">
        <f t="shared" si="154"/>
        <v>2.4118427065217896</v>
      </c>
      <c r="AN164" s="178">
        <v>7</v>
      </c>
      <c r="AO164" s="42">
        <f t="shared" si="155"/>
        <v>7.496876301541025E-2</v>
      </c>
      <c r="AP164" s="43">
        <f t="shared" si="179"/>
        <v>36</v>
      </c>
      <c r="AQ164" s="45">
        <f t="shared" si="156"/>
        <v>2.2267034092029085</v>
      </c>
      <c r="AR164" s="65">
        <v>840</v>
      </c>
      <c r="AS164" s="38">
        <f t="shared" si="157"/>
        <v>2.1415459922496431E-2</v>
      </c>
      <c r="AT164" s="39">
        <f t="shared" si="158"/>
        <v>151</v>
      </c>
      <c r="AU164" s="40">
        <f t="shared" si="159"/>
        <v>0.92455780350875927</v>
      </c>
      <c r="AV164" s="98">
        <v>60</v>
      </c>
      <c r="AW164" s="38">
        <f t="shared" si="160"/>
        <v>0.3498542274052478</v>
      </c>
      <c r="AX164" s="39">
        <f t="shared" si="180"/>
        <v>342</v>
      </c>
      <c r="AY164" s="41">
        <f t="shared" si="161"/>
        <v>0.85358635018411277</v>
      </c>
      <c r="AZ164" s="183">
        <v>95</v>
      </c>
      <c r="BA164" s="42">
        <f t="shared" si="162"/>
        <v>2.4219865388537629E-3</v>
      </c>
      <c r="BB164" s="43">
        <f t="shared" si="163"/>
        <v>115</v>
      </c>
      <c r="BC164" s="44">
        <f t="shared" si="164"/>
        <v>0.90385318355118605</v>
      </c>
      <c r="BD164" s="178">
        <v>8</v>
      </c>
      <c r="BE164" s="42">
        <f t="shared" si="165"/>
        <v>3.9566847147022077E-2</v>
      </c>
      <c r="BF164" s="43">
        <f t="shared" si="181"/>
        <v>151</v>
      </c>
      <c r="BG164" s="45">
        <f t="shared" si="166"/>
        <v>0.83447107051802483</v>
      </c>
      <c r="BH164" s="159">
        <v>243</v>
      </c>
      <c r="BI164" s="83">
        <f t="shared" si="167"/>
        <v>6.1951866204364671E-3</v>
      </c>
      <c r="BJ164" s="84">
        <f t="shared" si="168"/>
        <v>84</v>
      </c>
      <c r="BK164" s="85">
        <f t="shared" si="169"/>
        <v>1.1130492419959643</v>
      </c>
      <c r="BL164" s="156">
        <v>17</v>
      </c>
      <c r="BM164" s="83">
        <f t="shared" si="170"/>
        <v>0.10120783007080383</v>
      </c>
      <c r="BN164" s="84">
        <f t="shared" si="182"/>
        <v>186</v>
      </c>
      <c r="BO164" s="86">
        <f t="shared" si="171"/>
        <v>1.0276086973090242</v>
      </c>
      <c r="BP164" s="168">
        <f t="shared" si="172"/>
        <v>2401</v>
      </c>
      <c r="BQ164" s="75">
        <f t="shared" si="173"/>
        <v>6.1212522945135628E-2</v>
      </c>
      <c r="BR164" s="164">
        <f t="shared" si="128"/>
        <v>173</v>
      </c>
      <c r="BS164" s="76">
        <f t="shared" si="174"/>
        <v>139</v>
      </c>
      <c r="BT164" s="117">
        <f t="shared" si="175"/>
        <v>1.0831450190239551</v>
      </c>
      <c r="BU164" s="159">
        <v>39224</v>
      </c>
      <c r="BV164" s="153">
        <v>3237</v>
      </c>
    </row>
    <row r="165" spans="1:74">
      <c r="A165" s="34">
        <f t="shared" si="129"/>
        <v>9</v>
      </c>
      <c r="B165" s="35">
        <f t="shared" si="130"/>
        <v>7</v>
      </c>
      <c r="C165" s="35">
        <f t="shared" si="131"/>
        <v>1</v>
      </c>
      <c r="D165" s="35">
        <f t="shared" si="132"/>
        <v>1</v>
      </c>
      <c r="E165" s="35">
        <f t="shared" si="133"/>
        <v>0</v>
      </c>
      <c r="F165" s="35">
        <f t="shared" si="134"/>
        <v>0</v>
      </c>
      <c r="G165" s="35">
        <f t="shared" si="135"/>
        <v>1</v>
      </c>
      <c r="H165" s="35">
        <f t="shared" si="136"/>
        <v>0</v>
      </c>
      <c r="I165" s="35">
        <f t="shared" si="137"/>
        <v>1</v>
      </c>
      <c r="J165" s="51">
        <v>33</v>
      </c>
      <c r="K165" s="52" t="s">
        <v>681</v>
      </c>
      <c r="L165" s="65">
        <v>425</v>
      </c>
      <c r="M165" s="38">
        <f t="shared" si="127"/>
        <v>5.1235684147076549E-2</v>
      </c>
      <c r="N165" s="39">
        <f t="shared" si="138"/>
        <v>6</v>
      </c>
      <c r="O165" s="40">
        <f t="shared" si="139"/>
        <v>6.7891564819491172</v>
      </c>
      <c r="P165" s="98">
        <v>53</v>
      </c>
      <c r="Q165" s="38">
        <f t="shared" si="140"/>
        <v>0.17723102585487907</v>
      </c>
      <c r="R165" s="39">
        <f t="shared" si="176"/>
        <v>153</v>
      </c>
      <c r="S165" s="41">
        <f t="shared" si="141"/>
        <v>1.3272010092746136</v>
      </c>
      <c r="T165" s="183">
        <v>79</v>
      </c>
      <c r="U165" s="42">
        <f t="shared" si="142"/>
        <v>9.5238095238095247E-3</v>
      </c>
      <c r="V165" s="43">
        <f t="shared" si="143"/>
        <v>16</v>
      </c>
      <c r="W165" s="44">
        <f t="shared" si="144"/>
        <v>3.5454045782745629</v>
      </c>
      <c r="X165" s="178">
        <v>4</v>
      </c>
      <c r="Y165" s="42">
        <f t="shared" si="145"/>
        <v>3.29441201000834E-2</v>
      </c>
      <c r="Z165" s="43">
        <f t="shared" si="177"/>
        <v>207</v>
      </c>
      <c r="AA165" s="45">
        <f t="shared" si="146"/>
        <v>0.69308529669092711</v>
      </c>
      <c r="AB165" s="65">
        <v>18</v>
      </c>
      <c r="AC165" s="38">
        <f t="shared" si="147"/>
        <v>2.16998191681736E-3</v>
      </c>
      <c r="AD165" s="39">
        <f t="shared" si="148"/>
        <v>417</v>
      </c>
      <c r="AE165" s="40">
        <f t="shared" si="149"/>
        <v>0.16731363200605195</v>
      </c>
      <c r="AF165" s="98">
        <v>8</v>
      </c>
      <c r="AG165" s="38">
        <f t="shared" si="150"/>
        <v>7.5062552126772307E-3</v>
      </c>
      <c r="AH165" s="39">
        <f t="shared" si="178"/>
        <v>523</v>
      </c>
      <c r="AI165" s="41">
        <f t="shared" si="151"/>
        <v>3.2707866117718642E-2</v>
      </c>
      <c r="AJ165" s="183">
        <v>7</v>
      </c>
      <c r="AK165" s="42">
        <f t="shared" si="152"/>
        <v>8.438818565400844E-4</v>
      </c>
      <c r="AL165" s="43">
        <f t="shared" si="153"/>
        <v>189</v>
      </c>
      <c r="AM165" s="44">
        <f t="shared" si="154"/>
        <v>0.44351672911678708</v>
      </c>
      <c r="AN165" s="178">
        <v>2</v>
      </c>
      <c r="AO165" s="42">
        <f t="shared" si="155"/>
        <v>2.9190992493744786E-3</v>
      </c>
      <c r="AP165" s="43">
        <f t="shared" si="179"/>
        <v>314</v>
      </c>
      <c r="AQ165" s="45">
        <f t="shared" si="156"/>
        <v>8.6702354273175047E-2</v>
      </c>
      <c r="AR165" s="65">
        <v>1523</v>
      </c>
      <c r="AS165" s="38">
        <f t="shared" si="157"/>
        <v>0.18360458107293551</v>
      </c>
      <c r="AT165" s="39">
        <f t="shared" si="158"/>
        <v>11</v>
      </c>
      <c r="AU165" s="40">
        <f t="shared" si="159"/>
        <v>7.9266590026683303</v>
      </c>
      <c r="AV165" s="98">
        <v>113</v>
      </c>
      <c r="AW165" s="38">
        <f t="shared" si="160"/>
        <v>0.63511259382819019</v>
      </c>
      <c r="AX165" s="39">
        <f t="shared" si="180"/>
        <v>94</v>
      </c>
      <c r="AY165" s="41">
        <f t="shared" si="161"/>
        <v>1.5495695019680586</v>
      </c>
      <c r="AZ165" s="183">
        <v>14</v>
      </c>
      <c r="BA165" s="42">
        <f t="shared" si="162"/>
        <v>1.6877637130801688E-3</v>
      </c>
      <c r="BB165" s="43">
        <f t="shared" si="163"/>
        <v>155</v>
      </c>
      <c r="BC165" s="44">
        <f t="shared" si="164"/>
        <v>0.62985098417253782</v>
      </c>
      <c r="BD165" s="178">
        <v>3</v>
      </c>
      <c r="BE165" s="42">
        <f t="shared" si="165"/>
        <v>5.8381984987489572E-3</v>
      </c>
      <c r="BF165" s="43">
        <f t="shared" si="181"/>
        <v>322</v>
      </c>
      <c r="BG165" s="45">
        <f t="shared" si="166"/>
        <v>0.12312853063690306</v>
      </c>
      <c r="BH165" s="159">
        <v>332</v>
      </c>
      <c r="BI165" s="83">
        <f t="shared" si="167"/>
        <v>4.0024110910186858E-2</v>
      </c>
      <c r="BJ165" s="84">
        <f t="shared" si="168"/>
        <v>6</v>
      </c>
      <c r="BK165" s="85">
        <f t="shared" si="169"/>
        <v>7.1908739864574596</v>
      </c>
      <c r="BL165" s="156">
        <v>48</v>
      </c>
      <c r="BM165" s="83">
        <f t="shared" si="170"/>
        <v>0.13844870725604672</v>
      </c>
      <c r="BN165" s="84">
        <f t="shared" si="182"/>
        <v>116</v>
      </c>
      <c r="BO165" s="86">
        <f t="shared" si="171"/>
        <v>1.4057321020317635</v>
      </c>
      <c r="BP165" s="168">
        <f t="shared" si="172"/>
        <v>2398</v>
      </c>
      <c r="BQ165" s="75">
        <f t="shared" si="173"/>
        <v>0.28908981314044607</v>
      </c>
      <c r="BR165" s="164">
        <f t="shared" si="128"/>
        <v>231</v>
      </c>
      <c r="BS165" s="76">
        <f t="shared" si="174"/>
        <v>20</v>
      </c>
      <c r="BT165" s="117">
        <f t="shared" si="175"/>
        <v>5.1153943031280207</v>
      </c>
      <c r="BU165" s="159">
        <v>8295</v>
      </c>
      <c r="BV165" s="153">
        <v>1219</v>
      </c>
    </row>
    <row r="166" spans="1:74">
      <c r="A166" s="34">
        <f t="shared" si="129"/>
        <v>0</v>
      </c>
      <c r="B166" s="35">
        <f t="shared" si="130"/>
        <v>0</v>
      </c>
      <c r="C166" s="35">
        <f t="shared" si="131"/>
        <v>0</v>
      </c>
      <c r="D166" s="35">
        <f t="shared" si="132"/>
        <v>0</v>
      </c>
      <c r="E166" s="35">
        <f t="shared" si="133"/>
        <v>0</v>
      </c>
      <c r="F166" s="35">
        <f t="shared" si="134"/>
        <v>0</v>
      </c>
      <c r="G166" s="35">
        <f t="shared" si="135"/>
        <v>0</v>
      </c>
      <c r="H166" s="35">
        <f t="shared" si="136"/>
        <v>0</v>
      </c>
      <c r="I166" s="35">
        <f t="shared" si="137"/>
        <v>0</v>
      </c>
      <c r="J166" s="48">
        <v>305</v>
      </c>
      <c r="K166" s="49" t="s">
        <v>276</v>
      </c>
      <c r="L166" s="65">
        <v>189</v>
      </c>
      <c r="M166" s="38">
        <f t="shared" si="127"/>
        <v>2.2200556775868346E-3</v>
      </c>
      <c r="N166" s="39">
        <f t="shared" si="138"/>
        <v>340</v>
      </c>
      <c r="O166" s="40">
        <f t="shared" si="139"/>
        <v>0.29417593703853384</v>
      </c>
      <c r="P166" s="98">
        <v>81</v>
      </c>
      <c r="Q166" s="38">
        <f t="shared" si="140"/>
        <v>7.9079497907949797E-2</v>
      </c>
      <c r="R166" s="39">
        <f t="shared" si="176"/>
        <v>350</v>
      </c>
      <c r="S166" s="41">
        <f t="shared" si="141"/>
        <v>0.5921897079256303</v>
      </c>
      <c r="T166" s="183">
        <v>31</v>
      </c>
      <c r="U166" s="42">
        <f t="shared" si="142"/>
        <v>3.6413611642958666E-4</v>
      </c>
      <c r="V166" s="43">
        <f t="shared" si="143"/>
        <v>302</v>
      </c>
      <c r="W166" s="44">
        <f t="shared" si="144"/>
        <v>0.13555603470198047</v>
      </c>
      <c r="X166" s="178">
        <v>10</v>
      </c>
      <c r="Y166" s="42">
        <f t="shared" si="145"/>
        <v>1.2970711297071129E-2</v>
      </c>
      <c r="Z166" s="43">
        <f t="shared" si="177"/>
        <v>312</v>
      </c>
      <c r="AA166" s="45">
        <f t="shared" si="146"/>
        <v>0.27288054014835095</v>
      </c>
      <c r="AB166" s="65">
        <v>726</v>
      </c>
      <c r="AC166" s="38">
        <f t="shared" si="147"/>
        <v>8.5278329202541896E-3</v>
      </c>
      <c r="AD166" s="39">
        <f t="shared" si="148"/>
        <v>253</v>
      </c>
      <c r="AE166" s="40">
        <f t="shared" si="149"/>
        <v>0.65752746046896926</v>
      </c>
      <c r="AF166" s="98">
        <v>69</v>
      </c>
      <c r="AG166" s="38">
        <f t="shared" si="150"/>
        <v>0.30376569037656903</v>
      </c>
      <c r="AH166" s="39">
        <f t="shared" si="178"/>
        <v>210</v>
      </c>
      <c r="AI166" s="41">
        <f t="shared" si="151"/>
        <v>1.3236330567622043</v>
      </c>
      <c r="AJ166" s="183">
        <v>24</v>
      </c>
      <c r="AK166" s="42">
        <f t="shared" si="152"/>
        <v>2.8191183207451869E-4</v>
      </c>
      <c r="AL166" s="43">
        <f t="shared" si="153"/>
        <v>267</v>
      </c>
      <c r="AM166" s="44">
        <f t="shared" si="154"/>
        <v>0.14816364718829861</v>
      </c>
      <c r="AN166" s="178">
        <v>7</v>
      </c>
      <c r="AO166" s="42">
        <f t="shared" si="155"/>
        <v>1.00418410041841E-2</v>
      </c>
      <c r="AP166" s="43">
        <f t="shared" si="179"/>
        <v>265</v>
      </c>
      <c r="AQ166" s="45">
        <f t="shared" si="156"/>
        <v>0.29826024465808554</v>
      </c>
      <c r="AR166" s="65">
        <v>1129</v>
      </c>
      <c r="AS166" s="38">
        <f t="shared" si="157"/>
        <v>1.3261602433838816E-2</v>
      </c>
      <c r="AT166" s="39">
        <f t="shared" si="158"/>
        <v>274</v>
      </c>
      <c r="AU166" s="40">
        <f t="shared" si="159"/>
        <v>0.57253582512866885</v>
      </c>
      <c r="AV166" s="98">
        <v>183</v>
      </c>
      <c r="AW166" s="38">
        <f t="shared" si="160"/>
        <v>0.47238493723849373</v>
      </c>
      <c r="AX166" s="39">
        <f t="shared" si="180"/>
        <v>202</v>
      </c>
      <c r="AY166" s="41">
        <f t="shared" si="161"/>
        <v>1.152540980996329</v>
      </c>
      <c r="AZ166" s="183">
        <v>63</v>
      </c>
      <c r="BA166" s="42">
        <f t="shared" si="162"/>
        <v>7.4001855919561153E-4</v>
      </c>
      <c r="BB166" s="43">
        <f t="shared" si="163"/>
        <v>236</v>
      </c>
      <c r="BC166" s="44">
        <f t="shared" si="164"/>
        <v>0.27616509005556489</v>
      </c>
      <c r="BD166" s="178">
        <v>7</v>
      </c>
      <c r="BE166" s="42">
        <f t="shared" si="165"/>
        <v>2.6359832635983262E-2</v>
      </c>
      <c r="BF166" s="43">
        <f t="shared" si="181"/>
        <v>214</v>
      </c>
      <c r="BG166" s="45">
        <f t="shared" si="166"/>
        <v>0.5559330435576656</v>
      </c>
      <c r="BH166" s="159">
        <v>228</v>
      </c>
      <c r="BI166" s="83">
        <f t="shared" si="167"/>
        <v>2.6781624047079278E-3</v>
      </c>
      <c r="BJ166" s="84">
        <f t="shared" si="168"/>
        <v>227</v>
      </c>
      <c r="BK166" s="85">
        <f t="shared" si="169"/>
        <v>0.48116817412228885</v>
      </c>
      <c r="BL166" s="156">
        <v>52</v>
      </c>
      <c r="BM166" s="83">
        <f t="shared" si="170"/>
        <v>9.5397489539748956E-2</v>
      </c>
      <c r="BN166" s="84">
        <f t="shared" si="182"/>
        <v>196</v>
      </c>
      <c r="BO166" s="86">
        <f t="shared" si="171"/>
        <v>0.96861369208203663</v>
      </c>
      <c r="BP166" s="168">
        <f t="shared" si="172"/>
        <v>2390</v>
      </c>
      <c r="BQ166" s="75">
        <f t="shared" si="173"/>
        <v>2.8073719944087486E-2</v>
      </c>
      <c r="BR166" s="164">
        <f t="shared" si="128"/>
        <v>409</v>
      </c>
      <c r="BS166" s="76">
        <f t="shared" si="174"/>
        <v>374</v>
      </c>
      <c r="BT166" s="117">
        <f t="shared" si="175"/>
        <v>0.4967596246631793</v>
      </c>
      <c r="BU166" s="159">
        <v>85133</v>
      </c>
      <c r="BV166" s="153">
        <v>9912</v>
      </c>
    </row>
    <row r="167" spans="1:74">
      <c r="A167" s="34">
        <f t="shared" si="129"/>
        <v>8</v>
      </c>
      <c r="B167" s="35">
        <f t="shared" si="130"/>
        <v>7</v>
      </c>
      <c r="C167" s="35">
        <f t="shared" si="131"/>
        <v>0</v>
      </c>
      <c r="D167" s="35">
        <f t="shared" si="132"/>
        <v>0</v>
      </c>
      <c r="E167" s="35">
        <f t="shared" si="133"/>
        <v>1</v>
      </c>
      <c r="F167" s="35">
        <f t="shared" si="134"/>
        <v>0</v>
      </c>
      <c r="G167" s="35">
        <f t="shared" si="135"/>
        <v>1</v>
      </c>
      <c r="H167" s="35">
        <f t="shared" si="136"/>
        <v>0</v>
      </c>
      <c r="I167" s="35">
        <f t="shared" si="137"/>
        <v>0</v>
      </c>
      <c r="J167" s="48">
        <v>94</v>
      </c>
      <c r="K167" s="49" t="s">
        <v>64</v>
      </c>
      <c r="L167" s="65">
        <v>0</v>
      </c>
      <c r="M167" s="38">
        <f t="shared" si="127"/>
        <v>0</v>
      </c>
      <c r="N167" s="39">
        <f t="shared" si="138"/>
        <v>517</v>
      </c>
      <c r="O167" s="40">
        <f t="shared" si="139"/>
        <v>0</v>
      </c>
      <c r="P167" s="98">
        <v>0</v>
      </c>
      <c r="Q167" s="38">
        <f t="shared" si="140"/>
        <v>0</v>
      </c>
      <c r="R167" s="39">
        <f t="shared" si="176"/>
        <v>517</v>
      </c>
      <c r="S167" s="41">
        <f t="shared" si="141"/>
        <v>0</v>
      </c>
      <c r="T167" s="183">
        <v>0</v>
      </c>
      <c r="U167" s="42">
        <f t="shared" si="142"/>
        <v>0</v>
      </c>
      <c r="V167" s="43">
        <f t="shared" si="143"/>
        <v>396</v>
      </c>
      <c r="W167" s="44">
        <f t="shared" si="144"/>
        <v>0</v>
      </c>
      <c r="X167" s="178">
        <v>0</v>
      </c>
      <c r="Y167" s="42">
        <f t="shared" si="145"/>
        <v>0</v>
      </c>
      <c r="Z167" s="43">
        <f t="shared" si="177"/>
        <v>396</v>
      </c>
      <c r="AA167" s="45">
        <f t="shared" si="146"/>
        <v>0</v>
      </c>
      <c r="AB167" s="65">
        <v>1185</v>
      </c>
      <c r="AC167" s="38">
        <f t="shared" si="147"/>
        <v>0.15762170790103752</v>
      </c>
      <c r="AD167" s="39">
        <f t="shared" si="148"/>
        <v>14</v>
      </c>
      <c r="AE167" s="40">
        <f t="shared" si="149"/>
        <v>12.153216682376284</v>
      </c>
      <c r="AF167" s="98">
        <v>11</v>
      </c>
      <c r="AG167" s="38">
        <f t="shared" si="150"/>
        <v>0.50554607508532423</v>
      </c>
      <c r="AH167" s="39">
        <f t="shared" si="178"/>
        <v>120</v>
      </c>
      <c r="AI167" s="41">
        <f t="shared" si="151"/>
        <v>2.2028738527704976</v>
      </c>
      <c r="AJ167" s="183">
        <v>0</v>
      </c>
      <c r="AK167" s="42">
        <f t="shared" si="152"/>
        <v>0</v>
      </c>
      <c r="AL167" s="43">
        <f t="shared" si="153"/>
        <v>337</v>
      </c>
      <c r="AM167" s="44">
        <f t="shared" si="154"/>
        <v>0</v>
      </c>
      <c r="AN167" s="178">
        <v>0</v>
      </c>
      <c r="AO167" s="42">
        <f t="shared" si="155"/>
        <v>0</v>
      </c>
      <c r="AP167" s="43">
        <f t="shared" si="179"/>
        <v>337</v>
      </c>
      <c r="AQ167" s="45">
        <f t="shared" si="156"/>
        <v>0</v>
      </c>
      <c r="AR167" s="65">
        <v>1159</v>
      </c>
      <c r="AS167" s="38">
        <f t="shared" si="157"/>
        <v>0.1541633413141793</v>
      </c>
      <c r="AT167" s="39">
        <f t="shared" si="158"/>
        <v>14</v>
      </c>
      <c r="AU167" s="40">
        <f t="shared" si="159"/>
        <v>6.6556086464097524</v>
      </c>
      <c r="AV167" s="98">
        <v>4</v>
      </c>
      <c r="AW167" s="38">
        <f t="shared" si="160"/>
        <v>0.49445392491467577</v>
      </c>
      <c r="AX167" s="39">
        <f t="shared" si="180"/>
        <v>187</v>
      </c>
      <c r="AY167" s="41">
        <f t="shared" si="161"/>
        <v>1.2063856544835809</v>
      </c>
      <c r="AZ167" s="183">
        <v>0</v>
      </c>
      <c r="BA167" s="42">
        <f t="shared" si="162"/>
        <v>0</v>
      </c>
      <c r="BB167" s="43">
        <f t="shared" si="163"/>
        <v>356</v>
      </c>
      <c r="BC167" s="44">
        <f t="shared" si="164"/>
        <v>0</v>
      </c>
      <c r="BD167" s="178">
        <v>0</v>
      </c>
      <c r="BE167" s="42">
        <f t="shared" si="165"/>
        <v>0</v>
      </c>
      <c r="BF167" s="43">
        <f t="shared" si="181"/>
        <v>356</v>
      </c>
      <c r="BG167" s="45">
        <f t="shared" si="166"/>
        <v>0</v>
      </c>
      <c r="BH167" s="159">
        <v>0</v>
      </c>
      <c r="BI167" s="83">
        <f t="shared" si="167"/>
        <v>0</v>
      </c>
      <c r="BJ167" s="84">
        <f t="shared" si="168"/>
        <v>467</v>
      </c>
      <c r="BK167" s="85">
        <f t="shared" si="169"/>
        <v>0</v>
      </c>
      <c r="BL167" s="156">
        <v>0</v>
      </c>
      <c r="BM167" s="83">
        <f t="shared" si="170"/>
        <v>0</v>
      </c>
      <c r="BN167" s="84">
        <f t="shared" si="182"/>
        <v>467</v>
      </c>
      <c r="BO167" s="86">
        <f t="shared" si="171"/>
        <v>0</v>
      </c>
      <c r="BP167" s="168">
        <f t="shared" si="172"/>
        <v>2344</v>
      </c>
      <c r="BQ167" s="75">
        <f t="shared" si="173"/>
        <v>0.31178504921521683</v>
      </c>
      <c r="BR167" s="164">
        <f t="shared" si="128"/>
        <v>15</v>
      </c>
      <c r="BS167" s="76">
        <f t="shared" si="174"/>
        <v>16</v>
      </c>
      <c r="BT167" s="117">
        <f t="shared" si="175"/>
        <v>5.5169825848590914</v>
      </c>
      <c r="BU167" s="159">
        <v>7518</v>
      </c>
      <c r="BV167" s="153">
        <v>181</v>
      </c>
    </row>
    <row r="168" spans="1:74">
      <c r="A168" s="34">
        <f t="shared" si="129"/>
        <v>0</v>
      </c>
      <c r="B168" s="35">
        <f t="shared" si="130"/>
        <v>0</v>
      </c>
      <c r="C168" s="35">
        <f t="shared" si="131"/>
        <v>0</v>
      </c>
      <c r="D168" s="35">
        <f t="shared" si="132"/>
        <v>0</v>
      </c>
      <c r="E168" s="35">
        <f t="shared" si="133"/>
        <v>0</v>
      </c>
      <c r="F168" s="35">
        <f t="shared" si="134"/>
        <v>0</v>
      </c>
      <c r="G168" s="35">
        <f t="shared" si="135"/>
        <v>1</v>
      </c>
      <c r="H168" s="35">
        <f t="shared" si="136"/>
        <v>0</v>
      </c>
      <c r="I168" s="35">
        <f t="shared" si="137"/>
        <v>0</v>
      </c>
      <c r="J168" s="48">
        <v>368</v>
      </c>
      <c r="K168" s="49" t="s">
        <v>339</v>
      </c>
      <c r="L168" s="65">
        <v>266</v>
      </c>
      <c r="M168" s="38">
        <f t="shared" si="127"/>
        <v>4.8540145985401456E-3</v>
      </c>
      <c r="N168" s="39">
        <f t="shared" si="138"/>
        <v>202</v>
      </c>
      <c r="O168" s="40">
        <f t="shared" si="139"/>
        <v>0.64319751407154435</v>
      </c>
      <c r="P168" s="98">
        <v>64</v>
      </c>
      <c r="Q168" s="38">
        <f t="shared" si="140"/>
        <v>0.11401628804114873</v>
      </c>
      <c r="R168" s="39">
        <f t="shared" si="176"/>
        <v>274</v>
      </c>
      <c r="S168" s="41">
        <f t="shared" si="141"/>
        <v>0.85381513666723396</v>
      </c>
      <c r="T168" s="183">
        <v>73</v>
      </c>
      <c r="U168" s="42">
        <f t="shared" si="142"/>
        <v>1.3321167883211678E-3</v>
      </c>
      <c r="V168" s="43">
        <f t="shared" si="143"/>
        <v>185</v>
      </c>
      <c r="W168" s="44">
        <f t="shared" si="144"/>
        <v>0.49590376081157889</v>
      </c>
      <c r="X168" s="178">
        <v>12</v>
      </c>
      <c r="Y168" s="42">
        <f t="shared" si="145"/>
        <v>3.1290184312044576E-2</v>
      </c>
      <c r="Z168" s="43">
        <f t="shared" si="177"/>
        <v>215</v>
      </c>
      <c r="AA168" s="45">
        <f t="shared" si="146"/>
        <v>0.6582894492717779</v>
      </c>
      <c r="AB168" s="65">
        <v>244</v>
      </c>
      <c r="AC168" s="38">
        <f t="shared" si="147"/>
        <v>4.4525547445255472E-3</v>
      </c>
      <c r="AD168" s="39">
        <f t="shared" si="148"/>
        <v>349</v>
      </c>
      <c r="AE168" s="40">
        <f t="shared" si="149"/>
        <v>0.34330843968735708</v>
      </c>
      <c r="AF168" s="98">
        <v>17</v>
      </c>
      <c r="AG168" s="38">
        <f t="shared" si="150"/>
        <v>0.10458636948135448</v>
      </c>
      <c r="AH168" s="39">
        <f t="shared" si="178"/>
        <v>418</v>
      </c>
      <c r="AI168" s="41">
        <f t="shared" si="151"/>
        <v>0.45572617421228251</v>
      </c>
      <c r="AJ168" s="183">
        <v>83</v>
      </c>
      <c r="AK168" s="42">
        <f t="shared" si="152"/>
        <v>1.5145985401459855E-3</v>
      </c>
      <c r="AL168" s="43">
        <f t="shared" si="153"/>
        <v>120</v>
      </c>
      <c r="AM168" s="44">
        <f t="shared" si="154"/>
        <v>0.79602350168397074</v>
      </c>
      <c r="AN168" s="178">
        <v>7</v>
      </c>
      <c r="AO168" s="42">
        <f t="shared" si="155"/>
        <v>3.5576510930132879E-2</v>
      </c>
      <c r="AP168" s="43">
        <f t="shared" si="179"/>
        <v>118</v>
      </c>
      <c r="AQ168" s="45">
        <f t="shared" si="156"/>
        <v>1.0566846108877059</v>
      </c>
      <c r="AR168" s="65">
        <v>1395</v>
      </c>
      <c r="AS168" s="38">
        <f t="shared" si="157"/>
        <v>2.5456204379562045E-2</v>
      </c>
      <c r="AT168" s="39">
        <f t="shared" si="158"/>
        <v>110</v>
      </c>
      <c r="AU168" s="40">
        <f t="shared" si="159"/>
        <v>1.0990066284831088</v>
      </c>
      <c r="AV168" s="98">
        <v>142</v>
      </c>
      <c r="AW168" s="38">
        <f t="shared" si="160"/>
        <v>0.59794256322331762</v>
      </c>
      <c r="AX168" s="39">
        <f t="shared" si="180"/>
        <v>113</v>
      </c>
      <c r="AY168" s="41">
        <f t="shared" si="161"/>
        <v>1.4588807857116919</v>
      </c>
      <c r="AZ168" s="183">
        <v>53</v>
      </c>
      <c r="BA168" s="42">
        <f t="shared" si="162"/>
        <v>9.6715328467153288E-4</v>
      </c>
      <c r="BB168" s="43">
        <f t="shared" si="163"/>
        <v>215</v>
      </c>
      <c r="BC168" s="44">
        <f t="shared" si="164"/>
        <v>0.36092875055617007</v>
      </c>
      <c r="BD168" s="178">
        <v>4</v>
      </c>
      <c r="BE168" s="42">
        <f t="shared" si="165"/>
        <v>2.2717531075867981E-2</v>
      </c>
      <c r="BF168" s="43">
        <f t="shared" si="181"/>
        <v>234</v>
      </c>
      <c r="BG168" s="45">
        <f t="shared" si="166"/>
        <v>0.47911632700895712</v>
      </c>
      <c r="BH168" s="159">
        <v>219</v>
      </c>
      <c r="BI168" s="83">
        <f t="shared" si="167"/>
        <v>3.9963503649635039E-3</v>
      </c>
      <c r="BJ168" s="84">
        <f t="shared" si="168"/>
        <v>161</v>
      </c>
      <c r="BK168" s="85">
        <f t="shared" si="169"/>
        <v>0.71799850706669122</v>
      </c>
      <c r="BL168" s="156">
        <v>37</v>
      </c>
      <c r="BM168" s="83">
        <f t="shared" si="170"/>
        <v>9.3870552936133736E-2</v>
      </c>
      <c r="BN168" s="84">
        <f t="shared" si="182"/>
        <v>199</v>
      </c>
      <c r="BO168" s="86">
        <f t="shared" si="171"/>
        <v>0.95311001679311103</v>
      </c>
      <c r="BP168" s="168">
        <f t="shared" si="172"/>
        <v>2333</v>
      </c>
      <c r="BQ168" s="75">
        <f t="shared" si="173"/>
        <v>4.2572992700729929E-2</v>
      </c>
      <c r="BR168" s="164">
        <f t="shared" si="128"/>
        <v>283</v>
      </c>
      <c r="BS168" s="76">
        <f t="shared" si="174"/>
        <v>239</v>
      </c>
      <c r="BT168" s="117">
        <f t="shared" si="175"/>
        <v>0.75332175133623136</v>
      </c>
      <c r="BU168" s="159">
        <v>54800</v>
      </c>
      <c r="BV168" s="153">
        <v>5860</v>
      </c>
    </row>
    <row r="169" spans="1:74">
      <c r="A169" s="34">
        <f t="shared" si="129"/>
        <v>1</v>
      </c>
      <c r="B169" s="35">
        <f t="shared" si="130"/>
        <v>0</v>
      </c>
      <c r="C169" s="35">
        <f t="shared" si="131"/>
        <v>0</v>
      </c>
      <c r="D169" s="35">
        <f t="shared" si="132"/>
        <v>0</v>
      </c>
      <c r="E169" s="35">
        <f t="shared" si="133"/>
        <v>1</v>
      </c>
      <c r="F169" s="35">
        <f t="shared" si="134"/>
        <v>0</v>
      </c>
      <c r="G169" s="35">
        <f t="shared" si="135"/>
        <v>0</v>
      </c>
      <c r="H169" s="35">
        <f t="shared" si="136"/>
        <v>0</v>
      </c>
      <c r="I169" s="35">
        <f t="shared" si="137"/>
        <v>0</v>
      </c>
      <c r="J169" s="48">
        <v>461</v>
      </c>
      <c r="K169" s="49" t="s">
        <v>433</v>
      </c>
      <c r="L169" s="65">
        <v>183</v>
      </c>
      <c r="M169" s="38">
        <f t="shared" si="127"/>
        <v>2.9500427191978462E-3</v>
      </c>
      <c r="N169" s="39">
        <f t="shared" si="138"/>
        <v>298</v>
      </c>
      <c r="O169" s="40">
        <f t="shared" si="139"/>
        <v>0.39090532277417922</v>
      </c>
      <c r="P169" s="98">
        <v>10</v>
      </c>
      <c r="Q169" s="38">
        <f t="shared" si="140"/>
        <v>7.847341337907375E-2</v>
      </c>
      <c r="R169" s="39">
        <f t="shared" si="176"/>
        <v>352</v>
      </c>
      <c r="S169" s="41">
        <f t="shared" si="141"/>
        <v>0.58765102179801809</v>
      </c>
      <c r="T169" s="183">
        <v>88</v>
      </c>
      <c r="U169" s="42">
        <f t="shared" si="142"/>
        <v>1.4185997775377622E-3</v>
      </c>
      <c r="V169" s="43">
        <f t="shared" si="143"/>
        <v>176</v>
      </c>
      <c r="W169" s="44">
        <f t="shared" si="144"/>
        <v>0.52809856533227417</v>
      </c>
      <c r="X169" s="178">
        <v>5</v>
      </c>
      <c r="Y169" s="42">
        <f t="shared" si="145"/>
        <v>3.7735849056603772E-2</v>
      </c>
      <c r="Z169" s="43">
        <f t="shared" si="177"/>
        <v>191</v>
      </c>
      <c r="AA169" s="45">
        <f t="shared" si="146"/>
        <v>0.79389469379739352</v>
      </c>
      <c r="AB169" s="65">
        <v>904</v>
      </c>
      <c r="AC169" s="38">
        <f t="shared" si="147"/>
        <v>1.4572888623797011E-2</v>
      </c>
      <c r="AD169" s="39">
        <f t="shared" si="148"/>
        <v>145</v>
      </c>
      <c r="AE169" s="40">
        <f t="shared" si="149"/>
        <v>1.1236236143586134</v>
      </c>
      <c r="AF169" s="98">
        <v>18</v>
      </c>
      <c r="AG169" s="38">
        <f t="shared" si="150"/>
        <v>0.3876500857632933</v>
      </c>
      <c r="AH169" s="39">
        <f t="shared" si="178"/>
        <v>157</v>
      </c>
      <c r="AI169" s="41">
        <f t="shared" si="151"/>
        <v>1.6891521466328743</v>
      </c>
      <c r="AJ169" s="183">
        <v>63</v>
      </c>
      <c r="AK169" s="42">
        <f t="shared" si="152"/>
        <v>1.0155884771008978E-3</v>
      </c>
      <c r="AL169" s="43">
        <f t="shared" si="153"/>
        <v>164</v>
      </c>
      <c r="AM169" s="44">
        <f t="shared" si="154"/>
        <v>0.53376011819859981</v>
      </c>
      <c r="AN169" s="178">
        <v>4</v>
      </c>
      <c r="AO169" s="42">
        <f t="shared" si="155"/>
        <v>2.7015437392795882E-2</v>
      </c>
      <c r="AP169" s="43">
        <f t="shared" si="179"/>
        <v>159</v>
      </c>
      <c r="AQ169" s="45">
        <f t="shared" si="156"/>
        <v>0.80240575039608231</v>
      </c>
      <c r="AR169" s="65">
        <v>822</v>
      </c>
      <c r="AS169" s="38">
        <f t="shared" si="157"/>
        <v>1.3251011558364096E-2</v>
      </c>
      <c r="AT169" s="39">
        <f t="shared" si="158"/>
        <v>275</v>
      </c>
      <c r="AU169" s="40">
        <f t="shared" si="159"/>
        <v>0.57207859112101367</v>
      </c>
      <c r="AV169" s="98">
        <v>23</v>
      </c>
      <c r="AW169" s="38">
        <f t="shared" si="160"/>
        <v>0.35248713550600341</v>
      </c>
      <c r="AX169" s="39">
        <f t="shared" si="180"/>
        <v>337</v>
      </c>
      <c r="AY169" s="41">
        <f t="shared" si="161"/>
        <v>0.86001020972344866</v>
      </c>
      <c r="AZ169" s="183">
        <v>119</v>
      </c>
      <c r="BA169" s="42">
        <f t="shared" si="162"/>
        <v>1.9183337900794738E-3</v>
      </c>
      <c r="BB169" s="43">
        <f t="shared" si="163"/>
        <v>141</v>
      </c>
      <c r="BC169" s="44">
        <f t="shared" si="164"/>
        <v>0.71589667219939723</v>
      </c>
      <c r="BD169" s="178">
        <v>3</v>
      </c>
      <c r="BE169" s="42">
        <f t="shared" si="165"/>
        <v>5.1029159519725559E-2</v>
      </c>
      <c r="BF169" s="43">
        <f t="shared" si="181"/>
        <v>102</v>
      </c>
      <c r="BG169" s="45">
        <f t="shared" si="166"/>
        <v>1.0762130531612328</v>
      </c>
      <c r="BH169" s="159">
        <v>153</v>
      </c>
      <c r="BI169" s="83">
        <f t="shared" si="167"/>
        <v>2.466429158673609E-3</v>
      </c>
      <c r="BJ169" s="84">
        <f t="shared" si="168"/>
        <v>241</v>
      </c>
      <c r="BK169" s="85">
        <f t="shared" si="169"/>
        <v>0.44312742677394829</v>
      </c>
      <c r="BL169" s="156">
        <v>5</v>
      </c>
      <c r="BM169" s="83">
        <f t="shared" si="170"/>
        <v>6.5608919382504294E-2</v>
      </c>
      <c r="BN169" s="84">
        <f t="shared" si="182"/>
        <v>276</v>
      </c>
      <c r="BO169" s="86">
        <f t="shared" si="171"/>
        <v>0.6661569182082212</v>
      </c>
      <c r="BP169" s="168">
        <f t="shared" si="172"/>
        <v>2332</v>
      </c>
      <c r="BQ169" s="75">
        <f t="shared" si="173"/>
        <v>3.7592894104750696E-2</v>
      </c>
      <c r="BR169" s="164">
        <f t="shared" si="128"/>
        <v>68</v>
      </c>
      <c r="BS169" s="76">
        <f t="shared" si="174"/>
        <v>286</v>
      </c>
      <c r="BT169" s="117">
        <f t="shared" si="175"/>
        <v>0.66519976699459826</v>
      </c>
      <c r="BU169" s="159">
        <v>62033</v>
      </c>
      <c r="BV169" s="153">
        <v>524</v>
      </c>
    </row>
    <row r="170" spans="1:74">
      <c r="A170" s="34">
        <f t="shared" si="129"/>
        <v>1</v>
      </c>
      <c r="B170" s="35">
        <f t="shared" si="130"/>
        <v>0</v>
      </c>
      <c r="C170" s="35">
        <f t="shared" si="131"/>
        <v>0</v>
      </c>
      <c r="D170" s="35">
        <f t="shared" si="132"/>
        <v>1</v>
      </c>
      <c r="E170" s="35">
        <f t="shared" si="133"/>
        <v>0</v>
      </c>
      <c r="F170" s="35">
        <f t="shared" si="134"/>
        <v>0</v>
      </c>
      <c r="G170" s="35">
        <f t="shared" si="135"/>
        <v>0</v>
      </c>
      <c r="H170" s="35">
        <f t="shared" si="136"/>
        <v>1</v>
      </c>
      <c r="I170" s="35">
        <f t="shared" si="137"/>
        <v>0</v>
      </c>
      <c r="J170" s="48">
        <v>581</v>
      </c>
      <c r="K170" s="49" t="s">
        <v>554</v>
      </c>
      <c r="L170" s="65">
        <v>249</v>
      </c>
      <c r="M170" s="38">
        <f t="shared" si="127"/>
        <v>4.3872013531608993E-3</v>
      </c>
      <c r="N170" s="39">
        <f t="shared" si="138"/>
        <v>221</v>
      </c>
      <c r="O170" s="40">
        <f t="shared" si="139"/>
        <v>0.58134085648054679</v>
      </c>
      <c r="P170" s="98">
        <v>59</v>
      </c>
      <c r="Q170" s="38">
        <f t="shared" si="140"/>
        <v>0.10859136502398604</v>
      </c>
      <c r="R170" s="39">
        <f t="shared" si="176"/>
        <v>291</v>
      </c>
      <c r="S170" s="41">
        <f t="shared" si="141"/>
        <v>0.81319040254471697</v>
      </c>
      <c r="T170" s="183">
        <v>179</v>
      </c>
      <c r="U170" s="42">
        <f t="shared" si="142"/>
        <v>3.1538515751638593E-3</v>
      </c>
      <c r="V170" s="43">
        <f t="shared" si="143"/>
        <v>83</v>
      </c>
      <c r="W170" s="44">
        <f t="shared" si="144"/>
        <v>1.1740763804473608</v>
      </c>
      <c r="X170" s="178">
        <v>24</v>
      </c>
      <c r="Y170" s="42">
        <f t="shared" si="145"/>
        <v>7.8063672045355428E-2</v>
      </c>
      <c r="Z170" s="43">
        <f t="shared" si="177"/>
        <v>72</v>
      </c>
      <c r="AA170" s="45">
        <f t="shared" si="146"/>
        <v>1.6423198779014114</v>
      </c>
      <c r="AB170" s="65">
        <v>307</v>
      </c>
      <c r="AC170" s="38">
        <f t="shared" si="147"/>
        <v>5.409119740644161E-3</v>
      </c>
      <c r="AD170" s="39">
        <f t="shared" si="148"/>
        <v>334</v>
      </c>
      <c r="AE170" s="40">
        <f t="shared" si="149"/>
        <v>0.4170631389823608</v>
      </c>
      <c r="AF170" s="98">
        <v>29</v>
      </c>
      <c r="AG170" s="38">
        <f t="shared" si="150"/>
        <v>0.13388573920627997</v>
      </c>
      <c r="AH170" s="39">
        <f t="shared" si="178"/>
        <v>390</v>
      </c>
      <c r="AI170" s="41">
        <f t="shared" si="151"/>
        <v>0.58339567586710317</v>
      </c>
      <c r="AJ170" s="183">
        <v>25</v>
      </c>
      <c r="AK170" s="42">
        <f t="shared" si="152"/>
        <v>4.4048206357037142E-4</v>
      </c>
      <c r="AL170" s="43">
        <f t="shared" si="153"/>
        <v>234</v>
      </c>
      <c r="AM170" s="44">
        <f t="shared" si="154"/>
        <v>0.23150297942217243</v>
      </c>
      <c r="AN170" s="178">
        <v>6</v>
      </c>
      <c r="AO170" s="42">
        <f t="shared" si="155"/>
        <v>1.0902747492368076E-2</v>
      </c>
      <c r="AP170" s="43">
        <f t="shared" si="179"/>
        <v>259</v>
      </c>
      <c r="AQ170" s="45">
        <f t="shared" si="156"/>
        <v>0.32383067339585347</v>
      </c>
      <c r="AR170" s="65">
        <v>1128</v>
      </c>
      <c r="AS170" s="38">
        <f t="shared" si="157"/>
        <v>1.987455070829516E-2</v>
      </c>
      <c r="AT170" s="39">
        <f t="shared" si="158"/>
        <v>170</v>
      </c>
      <c r="AU170" s="40">
        <f t="shared" si="159"/>
        <v>0.85803298248487059</v>
      </c>
      <c r="AV170" s="98">
        <v>123</v>
      </c>
      <c r="AW170" s="38">
        <f t="shared" si="160"/>
        <v>0.49193196685564761</v>
      </c>
      <c r="AX170" s="39">
        <f t="shared" si="180"/>
        <v>189</v>
      </c>
      <c r="AY170" s="41">
        <f t="shared" si="161"/>
        <v>1.2002324946635921</v>
      </c>
      <c r="AZ170" s="183">
        <v>159</v>
      </c>
      <c r="BA170" s="42">
        <f t="shared" si="162"/>
        <v>2.8014659243075623E-3</v>
      </c>
      <c r="BB170" s="43">
        <f t="shared" si="163"/>
        <v>93</v>
      </c>
      <c r="BC170" s="44">
        <f t="shared" si="164"/>
        <v>1.0454698462089358</v>
      </c>
      <c r="BD170" s="178">
        <v>12</v>
      </c>
      <c r="BE170" s="42">
        <f t="shared" si="165"/>
        <v>6.9341474051460975E-2</v>
      </c>
      <c r="BF170" s="43">
        <f t="shared" si="181"/>
        <v>72</v>
      </c>
      <c r="BG170" s="45">
        <f t="shared" si="166"/>
        <v>1.4624226658245492</v>
      </c>
      <c r="BH170" s="159">
        <v>246</v>
      </c>
      <c r="BI170" s="83">
        <f t="shared" si="167"/>
        <v>4.3343435055324545E-3</v>
      </c>
      <c r="BJ170" s="84">
        <f t="shared" si="168"/>
        <v>139</v>
      </c>
      <c r="BK170" s="85">
        <f t="shared" si="169"/>
        <v>0.77872355571479823</v>
      </c>
      <c r="BL170" s="156">
        <v>64</v>
      </c>
      <c r="BM170" s="83">
        <f t="shared" si="170"/>
        <v>0.10728303532490188</v>
      </c>
      <c r="BN170" s="84">
        <f t="shared" si="182"/>
        <v>172</v>
      </c>
      <c r="BO170" s="86">
        <f t="shared" si="171"/>
        <v>1.0892929934023317</v>
      </c>
      <c r="BP170" s="168">
        <f t="shared" si="172"/>
        <v>2293</v>
      </c>
      <c r="BQ170" s="75">
        <f t="shared" si="173"/>
        <v>4.0401014870674469E-2</v>
      </c>
      <c r="BR170" s="164">
        <f t="shared" si="128"/>
        <v>317</v>
      </c>
      <c r="BS170" s="76">
        <f t="shared" si="174"/>
        <v>259</v>
      </c>
      <c r="BT170" s="117">
        <f t="shared" si="175"/>
        <v>0.71488897884352398</v>
      </c>
      <c r="BU170" s="159">
        <v>56756</v>
      </c>
      <c r="BV170" s="153">
        <v>7139</v>
      </c>
    </row>
    <row r="171" spans="1:74">
      <c r="A171" s="34">
        <f t="shared" si="129"/>
        <v>9</v>
      </c>
      <c r="B171" s="35">
        <f t="shared" si="130"/>
        <v>7</v>
      </c>
      <c r="C171" s="35">
        <f t="shared" si="131"/>
        <v>1</v>
      </c>
      <c r="D171" s="35">
        <f t="shared" si="132"/>
        <v>0</v>
      </c>
      <c r="E171" s="35">
        <f t="shared" si="133"/>
        <v>1</v>
      </c>
      <c r="F171" s="35">
        <f t="shared" si="134"/>
        <v>0</v>
      </c>
      <c r="G171" s="35">
        <f t="shared" si="135"/>
        <v>1</v>
      </c>
      <c r="H171" s="35">
        <f t="shared" si="136"/>
        <v>0</v>
      </c>
      <c r="I171" s="35">
        <f t="shared" si="137"/>
        <v>0</v>
      </c>
      <c r="J171" s="48">
        <v>471</v>
      </c>
      <c r="K171" s="49" t="s">
        <v>443</v>
      </c>
      <c r="L171" s="65">
        <v>369</v>
      </c>
      <c r="M171" s="38">
        <f t="shared" si="127"/>
        <v>1.0472838735312483E-2</v>
      </c>
      <c r="N171" s="39">
        <f t="shared" si="138"/>
        <v>93</v>
      </c>
      <c r="O171" s="40">
        <f t="shared" si="139"/>
        <v>1.3877386857985681</v>
      </c>
      <c r="P171" s="98">
        <v>3</v>
      </c>
      <c r="Q171" s="38">
        <f t="shared" si="140"/>
        <v>0.16385435168738899</v>
      </c>
      <c r="R171" s="39">
        <f t="shared" si="176"/>
        <v>177</v>
      </c>
      <c r="S171" s="41">
        <f t="shared" si="141"/>
        <v>1.2270292962791276</v>
      </c>
      <c r="T171" s="183">
        <v>0</v>
      </c>
      <c r="U171" s="42">
        <f t="shared" si="142"/>
        <v>0</v>
      </c>
      <c r="V171" s="43">
        <f t="shared" si="143"/>
        <v>396</v>
      </c>
      <c r="W171" s="44">
        <f t="shared" si="144"/>
        <v>0</v>
      </c>
      <c r="X171" s="178">
        <v>0</v>
      </c>
      <c r="Y171" s="42">
        <f t="shared" si="145"/>
        <v>0</v>
      </c>
      <c r="Z171" s="43">
        <f t="shared" si="177"/>
        <v>396</v>
      </c>
      <c r="AA171" s="45">
        <f t="shared" si="146"/>
        <v>0</v>
      </c>
      <c r="AB171" s="65">
        <v>838</v>
      </c>
      <c r="AC171" s="38">
        <f t="shared" si="147"/>
        <v>2.3783845149571436E-2</v>
      </c>
      <c r="AD171" s="39">
        <f t="shared" si="148"/>
        <v>87</v>
      </c>
      <c r="AE171" s="40">
        <f t="shared" si="149"/>
        <v>1.833822431516257</v>
      </c>
      <c r="AF171" s="98">
        <v>10</v>
      </c>
      <c r="AG171" s="38">
        <f t="shared" si="150"/>
        <v>0.37211367673179396</v>
      </c>
      <c r="AH171" s="39">
        <f t="shared" si="178"/>
        <v>169</v>
      </c>
      <c r="AI171" s="41">
        <f t="shared" si="151"/>
        <v>1.6214535709577274</v>
      </c>
      <c r="AJ171" s="183">
        <v>0</v>
      </c>
      <c r="AK171" s="42">
        <f t="shared" si="152"/>
        <v>0</v>
      </c>
      <c r="AL171" s="43">
        <f t="shared" si="153"/>
        <v>337</v>
      </c>
      <c r="AM171" s="44">
        <f t="shared" si="154"/>
        <v>0</v>
      </c>
      <c r="AN171" s="178">
        <v>0</v>
      </c>
      <c r="AO171" s="42">
        <f t="shared" si="155"/>
        <v>0</v>
      </c>
      <c r="AP171" s="43">
        <f t="shared" si="179"/>
        <v>337</v>
      </c>
      <c r="AQ171" s="45">
        <f t="shared" si="156"/>
        <v>0</v>
      </c>
      <c r="AR171" s="65">
        <v>1027</v>
      </c>
      <c r="AS171" s="38">
        <f t="shared" si="157"/>
        <v>2.914798206278027E-2</v>
      </c>
      <c r="AT171" s="39">
        <f t="shared" si="158"/>
        <v>89</v>
      </c>
      <c r="AU171" s="40">
        <f t="shared" si="159"/>
        <v>1.2583897039898528</v>
      </c>
      <c r="AV171" s="98">
        <v>20</v>
      </c>
      <c r="AW171" s="38">
        <f t="shared" si="160"/>
        <v>0.45603907637655416</v>
      </c>
      <c r="AX171" s="39">
        <f t="shared" si="180"/>
        <v>220</v>
      </c>
      <c r="AY171" s="41">
        <f t="shared" si="161"/>
        <v>1.1126597887144973</v>
      </c>
      <c r="AZ171" s="183">
        <v>17</v>
      </c>
      <c r="BA171" s="42">
        <f t="shared" si="162"/>
        <v>4.8248850542090027E-4</v>
      </c>
      <c r="BB171" s="43">
        <f t="shared" si="163"/>
        <v>259</v>
      </c>
      <c r="BC171" s="44">
        <f t="shared" si="164"/>
        <v>0.18005829704483983</v>
      </c>
      <c r="BD171" s="178">
        <v>4</v>
      </c>
      <c r="BE171" s="42">
        <f t="shared" si="165"/>
        <v>7.5488454706927176E-3</v>
      </c>
      <c r="BF171" s="43">
        <f t="shared" si="181"/>
        <v>309</v>
      </c>
      <c r="BG171" s="45">
        <f t="shared" si="166"/>
        <v>0.15920634610327297</v>
      </c>
      <c r="BH171" s="159">
        <v>1</v>
      </c>
      <c r="BI171" s="83">
        <f t="shared" si="167"/>
        <v>2.8381676789464723E-5</v>
      </c>
      <c r="BJ171" s="84">
        <f t="shared" si="168"/>
        <v>462</v>
      </c>
      <c r="BK171" s="85">
        <f t="shared" si="169"/>
        <v>5.0991529024936059E-3</v>
      </c>
      <c r="BL171" s="156">
        <v>1</v>
      </c>
      <c r="BM171" s="83">
        <f t="shared" si="170"/>
        <v>4.4404973357015987E-4</v>
      </c>
      <c r="BN171" s="84">
        <f t="shared" si="182"/>
        <v>464</v>
      </c>
      <c r="BO171" s="86">
        <f t="shared" si="171"/>
        <v>4.5086370089668206E-3</v>
      </c>
      <c r="BP171" s="168">
        <f t="shared" si="172"/>
        <v>2252</v>
      </c>
      <c r="BQ171" s="75">
        <f t="shared" si="173"/>
        <v>6.3915536129874551E-2</v>
      </c>
      <c r="BR171" s="164">
        <f t="shared" si="128"/>
        <v>38</v>
      </c>
      <c r="BS171" s="76">
        <f t="shared" si="174"/>
        <v>128</v>
      </c>
      <c r="BT171" s="117">
        <f t="shared" si="175"/>
        <v>1.1309743703811956</v>
      </c>
      <c r="BU171" s="159">
        <v>35234</v>
      </c>
      <c r="BV171" s="153">
        <v>332</v>
      </c>
    </row>
    <row r="172" spans="1:74">
      <c r="A172" s="34">
        <f t="shared" si="129"/>
        <v>7</v>
      </c>
      <c r="B172" s="35">
        <f t="shared" si="130"/>
        <v>7</v>
      </c>
      <c r="C172" s="35">
        <f t="shared" si="131"/>
        <v>0</v>
      </c>
      <c r="D172" s="35">
        <f t="shared" si="132"/>
        <v>0</v>
      </c>
      <c r="E172" s="35">
        <f t="shared" si="133"/>
        <v>0</v>
      </c>
      <c r="F172" s="35">
        <f t="shared" si="134"/>
        <v>0</v>
      </c>
      <c r="G172" s="35">
        <f t="shared" si="135"/>
        <v>1</v>
      </c>
      <c r="H172" s="35">
        <f t="shared" si="136"/>
        <v>0</v>
      </c>
      <c r="I172" s="35">
        <f t="shared" si="137"/>
        <v>1</v>
      </c>
      <c r="J172" s="51">
        <v>34</v>
      </c>
      <c r="K172" s="49" t="s">
        <v>682</v>
      </c>
      <c r="L172" s="65">
        <v>112</v>
      </c>
      <c r="M172" s="38">
        <f t="shared" si="127"/>
        <v>2.9068258499870231E-3</v>
      </c>
      <c r="N172" s="39">
        <f t="shared" si="138"/>
        <v>299</v>
      </c>
      <c r="O172" s="40">
        <f t="shared" si="139"/>
        <v>0.38517872630891181</v>
      </c>
      <c r="P172" s="98">
        <v>18</v>
      </c>
      <c r="Q172" s="38">
        <f t="shared" si="140"/>
        <v>5.0179211469534052E-2</v>
      </c>
      <c r="R172" s="39">
        <f t="shared" si="176"/>
        <v>405</v>
      </c>
      <c r="S172" s="41">
        <f t="shared" si="141"/>
        <v>0.37576885754473816</v>
      </c>
      <c r="T172" s="183">
        <v>2</v>
      </c>
      <c r="U172" s="42">
        <f t="shared" si="142"/>
        <v>5.1907604464053982E-5</v>
      </c>
      <c r="V172" s="43">
        <f t="shared" si="143"/>
        <v>383</v>
      </c>
      <c r="W172" s="44">
        <f t="shared" si="144"/>
        <v>1.9323513143982823E-2</v>
      </c>
      <c r="X172" s="178">
        <v>3</v>
      </c>
      <c r="Y172" s="42">
        <f t="shared" si="145"/>
        <v>8.960573476702509E-4</v>
      </c>
      <c r="Z172" s="43">
        <f t="shared" si="177"/>
        <v>386</v>
      </c>
      <c r="AA172" s="45">
        <f t="shared" si="146"/>
        <v>1.885144210181983E-2</v>
      </c>
      <c r="AB172" s="65">
        <v>44</v>
      </c>
      <c r="AC172" s="38">
        <f t="shared" si="147"/>
        <v>1.1419672982091876E-3</v>
      </c>
      <c r="AD172" s="39">
        <f t="shared" si="148"/>
        <v>468</v>
      </c>
      <c r="AE172" s="40">
        <f t="shared" si="149"/>
        <v>8.804990254285093E-2</v>
      </c>
      <c r="AF172" s="98">
        <v>6</v>
      </c>
      <c r="AG172" s="38">
        <f t="shared" si="150"/>
        <v>1.9713261648745518E-2</v>
      </c>
      <c r="AH172" s="39">
        <f t="shared" si="178"/>
        <v>509</v>
      </c>
      <c r="AI172" s="41">
        <f t="shared" si="151"/>
        <v>8.5898854286457813E-2</v>
      </c>
      <c r="AJ172" s="183">
        <v>2</v>
      </c>
      <c r="AK172" s="42">
        <f t="shared" si="152"/>
        <v>5.1907604464053982E-5</v>
      </c>
      <c r="AL172" s="43">
        <f t="shared" si="153"/>
        <v>322</v>
      </c>
      <c r="AM172" s="44">
        <f t="shared" si="154"/>
        <v>2.7280940773599414E-2</v>
      </c>
      <c r="AN172" s="178">
        <v>1</v>
      </c>
      <c r="AO172" s="42">
        <f t="shared" si="155"/>
        <v>8.960573476702509E-4</v>
      </c>
      <c r="AP172" s="43">
        <f t="shared" si="179"/>
        <v>328</v>
      </c>
      <c r="AQ172" s="45">
        <f t="shared" si="156"/>
        <v>2.6614470756153839E-2</v>
      </c>
      <c r="AR172" s="65">
        <v>1247</v>
      </c>
      <c r="AS172" s="38">
        <f t="shared" si="157"/>
        <v>3.236439138333766E-2</v>
      </c>
      <c r="AT172" s="39">
        <f t="shared" si="158"/>
        <v>77</v>
      </c>
      <c r="AU172" s="40">
        <f t="shared" si="159"/>
        <v>1.3972499641645961</v>
      </c>
      <c r="AV172" s="98">
        <v>38</v>
      </c>
      <c r="AW172" s="38">
        <f t="shared" si="160"/>
        <v>0.55869175627240142</v>
      </c>
      <c r="AX172" s="39">
        <f t="shared" si="180"/>
        <v>134</v>
      </c>
      <c r="AY172" s="41">
        <f t="shared" si="161"/>
        <v>1.3631153199189774</v>
      </c>
      <c r="AZ172" s="183">
        <v>0</v>
      </c>
      <c r="BA172" s="42">
        <f t="shared" si="162"/>
        <v>0</v>
      </c>
      <c r="BB172" s="43">
        <f t="shared" si="163"/>
        <v>356</v>
      </c>
      <c r="BC172" s="44">
        <f t="shared" si="164"/>
        <v>0</v>
      </c>
      <c r="BD172" s="178">
        <v>0</v>
      </c>
      <c r="BE172" s="42">
        <f t="shared" si="165"/>
        <v>0</v>
      </c>
      <c r="BF172" s="43">
        <f t="shared" si="181"/>
        <v>356</v>
      </c>
      <c r="BG172" s="45">
        <f t="shared" si="166"/>
        <v>0</v>
      </c>
      <c r="BH172" s="159">
        <v>825</v>
      </c>
      <c r="BI172" s="83">
        <f t="shared" si="167"/>
        <v>2.1411886841422267E-2</v>
      </c>
      <c r="BJ172" s="84">
        <f t="shared" si="168"/>
        <v>18</v>
      </c>
      <c r="BK172" s="85">
        <f t="shared" si="169"/>
        <v>3.8469356742104659</v>
      </c>
      <c r="BL172" s="156">
        <v>16</v>
      </c>
      <c r="BM172" s="83">
        <f t="shared" si="170"/>
        <v>0.3696236559139785</v>
      </c>
      <c r="BN172" s="84">
        <f t="shared" si="182"/>
        <v>31</v>
      </c>
      <c r="BO172" s="86">
        <f t="shared" si="171"/>
        <v>3.7529555102864944</v>
      </c>
      <c r="BP172" s="168">
        <f t="shared" si="172"/>
        <v>2232</v>
      </c>
      <c r="BQ172" s="75">
        <f t="shared" si="173"/>
        <v>5.7928886581884248E-2</v>
      </c>
      <c r="BR172" s="164">
        <f t="shared" si="128"/>
        <v>82</v>
      </c>
      <c r="BS172" s="76">
        <f t="shared" si="174"/>
        <v>153</v>
      </c>
      <c r="BT172" s="117">
        <f t="shared" si="175"/>
        <v>1.0250416408258456</v>
      </c>
      <c r="BU172" s="159">
        <v>38530</v>
      </c>
      <c r="BV172" s="153">
        <v>1468</v>
      </c>
    </row>
    <row r="173" spans="1:74">
      <c r="A173" s="34">
        <f t="shared" si="129"/>
        <v>2</v>
      </c>
      <c r="B173" s="35">
        <f t="shared" si="130"/>
        <v>0</v>
      </c>
      <c r="C173" s="35">
        <f t="shared" si="131"/>
        <v>1</v>
      </c>
      <c r="D173" s="35">
        <f t="shared" si="132"/>
        <v>0</v>
      </c>
      <c r="E173" s="35">
        <f t="shared" si="133"/>
        <v>0</v>
      </c>
      <c r="F173" s="35">
        <f t="shared" si="134"/>
        <v>1</v>
      </c>
      <c r="G173" s="35">
        <f t="shared" si="135"/>
        <v>1</v>
      </c>
      <c r="H173" s="35">
        <f t="shared" si="136"/>
        <v>0</v>
      </c>
      <c r="I173" s="35">
        <f t="shared" si="137"/>
        <v>0</v>
      </c>
      <c r="J173" s="48">
        <v>421</v>
      </c>
      <c r="K173" s="49" t="s">
        <v>392</v>
      </c>
      <c r="L173" s="65">
        <v>392</v>
      </c>
      <c r="M173" s="38">
        <f t="shared" si="127"/>
        <v>8.7384917184957309E-3</v>
      </c>
      <c r="N173" s="39">
        <f t="shared" si="138"/>
        <v>111</v>
      </c>
      <c r="O173" s="40">
        <f t="shared" si="139"/>
        <v>1.1579232068567802</v>
      </c>
      <c r="P173" s="98">
        <v>102</v>
      </c>
      <c r="Q173" s="38">
        <f t="shared" si="140"/>
        <v>0.17737556561085974</v>
      </c>
      <c r="R173" s="39">
        <f t="shared" si="176"/>
        <v>152</v>
      </c>
      <c r="S173" s="41">
        <f t="shared" si="141"/>
        <v>1.3282834005156083</v>
      </c>
      <c r="T173" s="183">
        <v>103</v>
      </c>
      <c r="U173" s="42">
        <f t="shared" si="142"/>
        <v>2.2960832831761743E-3</v>
      </c>
      <c r="V173" s="43">
        <f t="shared" si="143"/>
        <v>121</v>
      </c>
      <c r="W173" s="44">
        <f t="shared" si="144"/>
        <v>0.8547571393486123</v>
      </c>
      <c r="X173" s="178">
        <v>17</v>
      </c>
      <c r="Y173" s="42">
        <f t="shared" si="145"/>
        <v>4.660633484162896E-2</v>
      </c>
      <c r="Z173" s="43">
        <f t="shared" si="177"/>
        <v>153</v>
      </c>
      <c r="AA173" s="45">
        <f t="shared" si="146"/>
        <v>0.98051383109501622</v>
      </c>
      <c r="AB173" s="65">
        <v>260</v>
      </c>
      <c r="AC173" s="38">
        <f t="shared" si="147"/>
        <v>5.795938384716556E-3</v>
      </c>
      <c r="AD173" s="39">
        <f t="shared" si="148"/>
        <v>326</v>
      </c>
      <c r="AE173" s="40">
        <f t="shared" si="149"/>
        <v>0.44688828718559165</v>
      </c>
      <c r="AF173" s="98">
        <v>44</v>
      </c>
      <c r="AG173" s="38">
        <f t="shared" si="150"/>
        <v>0.11764705882352941</v>
      </c>
      <c r="AH173" s="39">
        <f t="shared" si="178"/>
        <v>408</v>
      </c>
      <c r="AI173" s="41">
        <f t="shared" si="151"/>
        <v>0.51263701274698892</v>
      </c>
      <c r="AJ173" s="183">
        <v>108</v>
      </c>
      <c r="AK173" s="42">
        <f t="shared" si="152"/>
        <v>2.4075436367284155E-3</v>
      </c>
      <c r="AL173" s="43">
        <f t="shared" si="153"/>
        <v>70</v>
      </c>
      <c r="AM173" s="44">
        <f t="shared" si="154"/>
        <v>1.2653262665767495</v>
      </c>
      <c r="AN173" s="178">
        <v>13</v>
      </c>
      <c r="AO173" s="42">
        <f t="shared" si="155"/>
        <v>4.8868778280542986E-2</v>
      </c>
      <c r="AP173" s="43">
        <f t="shared" si="179"/>
        <v>73</v>
      </c>
      <c r="AQ173" s="45">
        <f t="shared" si="156"/>
        <v>1.4514882042071084</v>
      </c>
      <c r="AR173" s="65">
        <v>1053</v>
      </c>
      <c r="AS173" s="38">
        <f t="shared" si="157"/>
        <v>2.3473550458102052E-2</v>
      </c>
      <c r="AT173" s="39">
        <f t="shared" si="158"/>
        <v>127</v>
      </c>
      <c r="AU173" s="40">
        <f t="shared" si="159"/>
        <v>1.013410607600201</v>
      </c>
      <c r="AV173" s="98">
        <v>199</v>
      </c>
      <c r="AW173" s="38">
        <f t="shared" si="160"/>
        <v>0.47647058823529409</v>
      </c>
      <c r="AX173" s="39">
        <f t="shared" si="180"/>
        <v>200</v>
      </c>
      <c r="AY173" s="41">
        <f t="shared" si="161"/>
        <v>1.1625092925080982</v>
      </c>
      <c r="AZ173" s="183">
        <v>69</v>
      </c>
      <c r="BA173" s="42">
        <f t="shared" si="162"/>
        <v>1.5381528790209323E-3</v>
      </c>
      <c r="BB173" s="43">
        <f t="shared" si="163"/>
        <v>168</v>
      </c>
      <c r="BC173" s="44">
        <f t="shared" si="164"/>
        <v>0.57401820951055038</v>
      </c>
      <c r="BD173" s="178">
        <v>19</v>
      </c>
      <c r="BE173" s="42">
        <f t="shared" si="165"/>
        <v>3.1221719457013575E-2</v>
      </c>
      <c r="BF173" s="43">
        <f t="shared" si="181"/>
        <v>201</v>
      </c>
      <c r="BG173" s="45">
        <f t="shared" si="166"/>
        <v>0.65847100634270372</v>
      </c>
      <c r="BH173" s="159">
        <v>225</v>
      </c>
      <c r="BI173" s="83">
        <f t="shared" si="167"/>
        <v>5.0157159098508661E-3</v>
      </c>
      <c r="BJ173" s="84">
        <f t="shared" si="168"/>
        <v>111</v>
      </c>
      <c r="BK173" s="85">
        <f t="shared" si="169"/>
        <v>0.90114134304049209</v>
      </c>
      <c r="BL173" s="156">
        <v>54</v>
      </c>
      <c r="BM173" s="83">
        <f t="shared" si="170"/>
        <v>0.10180995475113122</v>
      </c>
      <c r="BN173" s="84">
        <f t="shared" si="182"/>
        <v>185</v>
      </c>
      <c r="BO173" s="86">
        <f t="shared" si="171"/>
        <v>1.0337223404721665</v>
      </c>
      <c r="BP173" s="168">
        <f t="shared" si="172"/>
        <v>2210</v>
      </c>
      <c r="BQ173" s="75">
        <f t="shared" si="173"/>
        <v>4.926547627009073E-2</v>
      </c>
      <c r="BR173" s="164">
        <f t="shared" si="128"/>
        <v>448</v>
      </c>
      <c r="BS173" s="76">
        <f t="shared" si="174"/>
        <v>194</v>
      </c>
      <c r="BT173" s="117">
        <f t="shared" si="175"/>
        <v>0.87174409196659519</v>
      </c>
      <c r="BU173" s="159">
        <v>44859</v>
      </c>
      <c r="BV173" s="153">
        <v>11135</v>
      </c>
    </row>
    <row r="174" spans="1:74">
      <c r="A174" s="34">
        <f t="shared" si="129"/>
        <v>0</v>
      </c>
      <c r="B174" s="35">
        <f t="shared" si="130"/>
        <v>0</v>
      </c>
      <c r="C174" s="35">
        <f t="shared" si="131"/>
        <v>0</v>
      </c>
      <c r="D174" s="35">
        <f t="shared" si="132"/>
        <v>0</v>
      </c>
      <c r="E174" s="35">
        <f t="shared" si="133"/>
        <v>0</v>
      </c>
      <c r="F174" s="35">
        <f t="shared" si="134"/>
        <v>0</v>
      </c>
      <c r="G174" s="35">
        <f t="shared" si="135"/>
        <v>0</v>
      </c>
      <c r="H174" s="35">
        <f t="shared" si="136"/>
        <v>0</v>
      </c>
      <c r="I174" s="35">
        <f t="shared" si="137"/>
        <v>0</v>
      </c>
      <c r="J174" s="48">
        <v>499</v>
      </c>
      <c r="K174" s="49" t="s">
        <v>471</v>
      </c>
      <c r="L174" s="65">
        <v>345</v>
      </c>
      <c r="M174" s="38">
        <f t="shared" si="127"/>
        <v>4.9151600632559734E-3</v>
      </c>
      <c r="N174" s="39">
        <f t="shared" si="138"/>
        <v>199</v>
      </c>
      <c r="O174" s="40">
        <f t="shared" si="139"/>
        <v>0.6512997993250329</v>
      </c>
      <c r="P174" s="98">
        <v>32</v>
      </c>
      <c r="Q174" s="38">
        <f t="shared" si="140"/>
        <v>0.15653357531760437</v>
      </c>
      <c r="R174" s="39">
        <f t="shared" si="176"/>
        <v>187</v>
      </c>
      <c r="S174" s="41">
        <f t="shared" si="141"/>
        <v>1.1722073950923249</v>
      </c>
      <c r="T174" s="183">
        <v>143</v>
      </c>
      <c r="U174" s="42">
        <f t="shared" si="142"/>
        <v>2.037298229117693E-3</v>
      </c>
      <c r="V174" s="43">
        <f t="shared" si="143"/>
        <v>131</v>
      </c>
      <c r="W174" s="44">
        <f t="shared" si="144"/>
        <v>0.75841987922657539</v>
      </c>
      <c r="X174" s="178">
        <v>13</v>
      </c>
      <c r="Y174" s="42">
        <f t="shared" si="145"/>
        <v>6.4882032667876594E-2</v>
      </c>
      <c r="Z174" s="43">
        <f t="shared" si="177"/>
        <v>95</v>
      </c>
      <c r="AA174" s="45">
        <f t="shared" si="146"/>
        <v>1.3650017886321339</v>
      </c>
      <c r="AB174" s="65">
        <v>381</v>
      </c>
      <c r="AC174" s="38">
        <f t="shared" si="147"/>
        <v>5.4280463307261615E-3</v>
      </c>
      <c r="AD174" s="39">
        <f t="shared" si="148"/>
        <v>333</v>
      </c>
      <c r="AE174" s="40">
        <f t="shared" si="149"/>
        <v>0.41852244908239783</v>
      </c>
      <c r="AF174" s="98">
        <v>26</v>
      </c>
      <c r="AG174" s="38">
        <f t="shared" si="150"/>
        <v>0.17286751361161526</v>
      </c>
      <c r="AH174" s="39">
        <f t="shared" si="178"/>
        <v>353</v>
      </c>
      <c r="AI174" s="41">
        <f t="shared" si="151"/>
        <v>0.75325542912029209</v>
      </c>
      <c r="AJ174" s="183">
        <v>66</v>
      </c>
      <c r="AK174" s="42">
        <f t="shared" si="152"/>
        <v>9.4029149036201217E-4</v>
      </c>
      <c r="AL174" s="43">
        <f t="shared" si="153"/>
        <v>172</v>
      </c>
      <c r="AM174" s="44">
        <f t="shared" si="154"/>
        <v>0.49418648237272467</v>
      </c>
      <c r="AN174" s="178">
        <v>6</v>
      </c>
      <c r="AO174" s="42">
        <f t="shared" si="155"/>
        <v>2.9945553539019964E-2</v>
      </c>
      <c r="AP174" s="43">
        <f t="shared" si="179"/>
        <v>145</v>
      </c>
      <c r="AQ174" s="45">
        <f t="shared" si="156"/>
        <v>0.88943532577825191</v>
      </c>
      <c r="AR174" s="65">
        <v>948</v>
      </c>
      <c r="AS174" s="38">
        <f t="shared" si="157"/>
        <v>1.350600504338163E-2</v>
      </c>
      <c r="AT174" s="39">
        <f t="shared" si="158"/>
        <v>272</v>
      </c>
      <c r="AU174" s="40">
        <f t="shared" si="159"/>
        <v>0.58308728377903107</v>
      </c>
      <c r="AV174" s="98">
        <v>67</v>
      </c>
      <c r="AW174" s="38">
        <f t="shared" si="160"/>
        <v>0.43012704174228678</v>
      </c>
      <c r="AX174" s="39">
        <f t="shared" si="180"/>
        <v>255</v>
      </c>
      <c r="AY174" s="41">
        <f t="shared" si="161"/>
        <v>1.0494387173747235</v>
      </c>
      <c r="AZ174" s="183">
        <v>65</v>
      </c>
      <c r="BA174" s="42">
        <f t="shared" si="162"/>
        <v>9.2604464959895145E-4</v>
      </c>
      <c r="BB174" s="43">
        <f t="shared" si="163"/>
        <v>219</v>
      </c>
      <c r="BC174" s="44">
        <f t="shared" si="164"/>
        <v>0.3455875543580354</v>
      </c>
      <c r="BD174" s="178">
        <v>5</v>
      </c>
      <c r="BE174" s="42">
        <f t="shared" si="165"/>
        <v>2.9491833030852996E-2</v>
      </c>
      <c r="BF174" s="43">
        <f t="shared" si="181"/>
        <v>209</v>
      </c>
      <c r="BG174" s="45">
        <f t="shared" si="166"/>
        <v>0.62198742774092819</v>
      </c>
      <c r="BH174" s="159">
        <v>256</v>
      </c>
      <c r="BI174" s="83">
        <f t="shared" si="167"/>
        <v>3.6471912353435625E-3</v>
      </c>
      <c r="BJ174" s="84">
        <f t="shared" si="168"/>
        <v>179</v>
      </c>
      <c r="BK174" s="85">
        <f t="shared" si="169"/>
        <v>0.65526733714883223</v>
      </c>
      <c r="BL174" s="156">
        <v>26</v>
      </c>
      <c r="BM174" s="83">
        <f t="shared" si="170"/>
        <v>0.1161524500907441</v>
      </c>
      <c r="BN174" s="84">
        <f t="shared" si="182"/>
        <v>149</v>
      </c>
      <c r="BO174" s="86">
        <f t="shared" si="171"/>
        <v>1.1793481575832483</v>
      </c>
      <c r="BP174" s="168">
        <f t="shared" si="172"/>
        <v>2204</v>
      </c>
      <c r="BQ174" s="75">
        <f t="shared" si="173"/>
        <v>3.1400037041785983E-2</v>
      </c>
      <c r="BR174" s="164">
        <f t="shared" si="128"/>
        <v>175</v>
      </c>
      <c r="BS174" s="76">
        <f t="shared" si="174"/>
        <v>344</v>
      </c>
      <c r="BT174" s="117">
        <f t="shared" si="175"/>
        <v>0.55561823108421482</v>
      </c>
      <c r="BU174" s="159">
        <v>70191</v>
      </c>
      <c r="BV174" s="153">
        <v>2678</v>
      </c>
    </row>
    <row r="175" spans="1:74">
      <c r="A175" s="34">
        <f t="shared" si="129"/>
        <v>8</v>
      </c>
      <c r="B175" s="35">
        <f t="shared" si="130"/>
        <v>7</v>
      </c>
      <c r="C175" s="35">
        <f t="shared" si="131"/>
        <v>0</v>
      </c>
      <c r="D175" s="35">
        <f t="shared" si="132"/>
        <v>0</v>
      </c>
      <c r="E175" s="35">
        <f t="shared" si="133"/>
        <v>1</v>
      </c>
      <c r="F175" s="35">
        <f t="shared" si="134"/>
        <v>0</v>
      </c>
      <c r="G175" s="35">
        <f t="shared" si="135"/>
        <v>0</v>
      </c>
      <c r="H175" s="35">
        <f t="shared" si="136"/>
        <v>0</v>
      </c>
      <c r="I175" s="35">
        <f t="shared" si="137"/>
        <v>0</v>
      </c>
      <c r="J175" s="48">
        <v>227</v>
      </c>
      <c r="K175" s="49" t="s">
        <v>197</v>
      </c>
      <c r="L175" s="65">
        <v>0</v>
      </c>
      <c r="M175" s="38">
        <f t="shared" si="127"/>
        <v>0</v>
      </c>
      <c r="N175" s="39">
        <f t="shared" si="138"/>
        <v>517</v>
      </c>
      <c r="O175" s="40">
        <f t="shared" si="139"/>
        <v>0</v>
      </c>
      <c r="P175" s="98">
        <v>0</v>
      </c>
      <c r="Q175" s="38">
        <f t="shared" si="140"/>
        <v>0</v>
      </c>
      <c r="R175" s="39">
        <f t="shared" si="176"/>
        <v>517</v>
      </c>
      <c r="S175" s="41">
        <f t="shared" si="141"/>
        <v>0</v>
      </c>
      <c r="T175" s="183">
        <v>0</v>
      </c>
      <c r="U175" s="42">
        <f t="shared" si="142"/>
        <v>0</v>
      </c>
      <c r="V175" s="43">
        <f t="shared" si="143"/>
        <v>396</v>
      </c>
      <c r="W175" s="44">
        <f t="shared" si="144"/>
        <v>0</v>
      </c>
      <c r="X175" s="178">
        <v>0</v>
      </c>
      <c r="Y175" s="42">
        <f t="shared" si="145"/>
        <v>0</v>
      </c>
      <c r="Z175" s="43">
        <f t="shared" si="177"/>
        <v>396</v>
      </c>
      <c r="AA175" s="45">
        <f t="shared" si="146"/>
        <v>0</v>
      </c>
      <c r="AB175" s="65">
        <v>2176</v>
      </c>
      <c r="AC175" s="38">
        <f t="shared" si="147"/>
        <v>0.14700716119443319</v>
      </c>
      <c r="AD175" s="39">
        <f t="shared" si="148"/>
        <v>16</v>
      </c>
      <c r="AE175" s="40">
        <f t="shared" si="149"/>
        <v>11.334795870748238</v>
      </c>
      <c r="AF175" s="98">
        <v>7</v>
      </c>
      <c r="AG175" s="38">
        <f t="shared" si="150"/>
        <v>1</v>
      </c>
      <c r="AH175" s="39">
        <f t="shared" si="178"/>
        <v>1</v>
      </c>
      <c r="AI175" s="41">
        <f t="shared" si="151"/>
        <v>4.3574146083494059</v>
      </c>
      <c r="AJ175" s="183">
        <v>0</v>
      </c>
      <c r="AK175" s="42">
        <f t="shared" si="152"/>
        <v>0</v>
      </c>
      <c r="AL175" s="43">
        <f t="shared" si="153"/>
        <v>337</v>
      </c>
      <c r="AM175" s="44">
        <f t="shared" si="154"/>
        <v>0</v>
      </c>
      <c r="AN175" s="178">
        <v>0</v>
      </c>
      <c r="AO175" s="42">
        <f t="shared" si="155"/>
        <v>0</v>
      </c>
      <c r="AP175" s="43">
        <f t="shared" si="179"/>
        <v>337</v>
      </c>
      <c r="AQ175" s="45">
        <f t="shared" si="156"/>
        <v>0</v>
      </c>
      <c r="AR175" s="65">
        <v>0</v>
      </c>
      <c r="AS175" s="38">
        <f t="shared" si="157"/>
        <v>0</v>
      </c>
      <c r="AT175" s="39">
        <f t="shared" si="158"/>
        <v>565</v>
      </c>
      <c r="AU175" s="40">
        <f t="shared" si="159"/>
        <v>0</v>
      </c>
      <c r="AV175" s="98">
        <v>0</v>
      </c>
      <c r="AW175" s="38">
        <f t="shared" si="160"/>
        <v>0</v>
      </c>
      <c r="AX175" s="39">
        <f t="shared" si="180"/>
        <v>565</v>
      </c>
      <c r="AY175" s="41">
        <f t="shared" si="161"/>
        <v>0</v>
      </c>
      <c r="AZ175" s="183">
        <v>0</v>
      </c>
      <c r="BA175" s="42">
        <f t="shared" si="162"/>
        <v>0</v>
      </c>
      <c r="BB175" s="43">
        <f t="shared" si="163"/>
        <v>356</v>
      </c>
      <c r="BC175" s="44">
        <f t="shared" si="164"/>
        <v>0</v>
      </c>
      <c r="BD175" s="178">
        <v>0</v>
      </c>
      <c r="BE175" s="42">
        <f t="shared" si="165"/>
        <v>0</v>
      </c>
      <c r="BF175" s="43">
        <f t="shared" si="181"/>
        <v>356</v>
      </c>
      <c r="BG175" s="45">
        <f t="shared" si="166"/>
        <v>0</v>
      </c>
      <c r="BH175" s="159">
        <v>0</v>
      </c>
      <c r="BI175" s="83">
        <f t="shared" si="167"/>
        <v>0</v>
      </c>
      <c r="BJ175" s="84">
        <f t="shared" si="168"/>
        <v>467</v>
      </c>
      <c r="BK175" s="85">
        <f t="shared" si="169"/>
        <v>0</v>
      </c>
      <c r="BL175" s="156">
        <v>0</v>
      </c>
      <c r="BM175" s="83">
        <f t="shared" si="170"/>
        <v>0</v>
      </c>
      <c r="BN175" s="84">
        <f t="shared" si="182"/>
        <v>467</v>
      </c>
      <c r="BO175" s="86">
        <f t="shared" si="171"/>
        <v>0</v>
      </c>
      <c r="BP175" s="168">
        <f t="shared" si="172"/>
        <v>2176</v>
      </c>
      <c r="BQ175" s="75">
        <f t="shared" si="173"/>
        <v>0.14700716119443319</v>
      </c>
      <c r="BR175" s="164">
        <f t="shared" si="128"/>
        <v>7</v>
      </c>
      <c r="BS175" s="76">
        <f t="shared" si="174"/>
        <v>32</v>
      </c>
      <c r="BT175" s="117">
        <f t="shared" si="175"/>
        <v>2.6012663217838417</v>
      </c>
      <c r="BU175" s="159">
        <v>14802</v>
      </c>
      <c r="BV175" s="153">
        <v>134</v>
      </c>
    </row>
    <row r="176" spans="1:74">
      <c r="A176" s="34">
        <f t="shared" si="129"/>
        <v>8</v>
      </c>
      <c r="B176" s="35">
        <f t="shared" si="130"/>
        <v>7</v>
      </c>
      <c r="C176" s="35">
        <f t="shared" si="131"/>
        <v>0</v>
      </c>
      <c r="D176" s="35">
        <f t="shared" si="132"/>
        <v>0</v>
      </c>
      <c r="E176" s="35">
        <f t="shared" si="133"/>
        <v>1</v>
      </c>
      <c r="F176" s="35">
        <f t="shared" si="134"/>
        <v>0</v>
      </c>
      <c r="G176" s="35">
        <f t="shared" si="135"/>
        <v>0</v>
      </c>
      <c r="H176" s="35">
        <f t="shared" si="136"/>
        <v>1</v>
      </c>
      <c r="I176" s="35">
        <f t="shared" si="137"/>
        <v>0</v>
      </c>
      <c r="J176" s="48">
        <v>626</v>
      </c>
      <c r="K176" s="49" t="s">
        <v>600</v>
      </c>
      <c r="L176" s="65">
        <v>39</v>
      </c>
      <c r="M176" s="38">
        <f t="shared" si="127"/>
        <v>1.2598119972865587E-3</v>
      </c>
      <c r="N176" s="39">
        <f t="shared" si="138"/>
        <v>398</v>
      </c>
      <c r="O176" s="40">
        <f t="shared" si="139"/>
        <v>0.16693562172143517</v>
      </c>
      <c r="P176" s="98">
        <v>6</v>
      </c>
      <c r="Q176" s="38">
        <f t="shared" si="140"/>
        <v>1.8105849582172703E-2</v>
      </c>
      <c r="R176" s="39">
        <f t="shared" si="176"/>
        <v>476</v>
      </c>
      <c r="S176" s="41">
        <f t="shared" si="141"/>
        <v>0.1355863157893718</v>
      </c>
      <c r="T176" s="183">
        <v>1</v>
      </c>
      <c r="U176" s="42">
        <f t="shared" si="142"/>
        <v>3.2302871725296382E-5</v>
      </c>
      <c r="V176" s="43">
        <f t="shared" si="143"/>
        <v>389</v>
      </c>
      <c r="W176" s="44">
        <f t="shared" si="144"/>
        <v>1.202530867715958E-2</v>
      </c>
      <c r="X176" s="178">
        <v>1</v>
      </c>
      <c r="Y176" s="42">
        <f t="shared" si="145"/>
        <v>4.6425255338904364E-4</v>
      </c>
      <c r="Z176" s="43">
        <f t="shared" si="177"/>
        <v>391</v>
      </c>
      <c r="AA176" s="45">
        <f t="shared" si="146"/>
        <v>9.7670424260125014E-3</v>
      </c>
      <c r="AB176" s="65">
        <v>920</v>
      </c>
      <c r="AC176" s="38">
        <f t="shared" si="147"/>
        <v>2.9718641987272667E-2</v>
      </c>
      <c r="AD176" s="39">
        <f t="shared" si="148"/>
        <v>65</v>
      </c>
      <c r="AE176" s="40">
        <f t="shared" si="149"/>
        <v>2.2914172190295945</v>
      </c>
      <c r="AF176" s="98">
        <v>8</v>
      </c>
      <c r="AG176" s="38">
        <f t="shared" si="150"/>
        <v>0.42711234911792018</v>
      </c>
      <c r="AH176" s="39">
        <f t="shared" si="178"/>
        <v>140</v>
      </c>
      <c r="AI176" s="41">
        <f t="shared" si="151"/>
        <v>1.8611055894528568</v>
      </c>
      <c r="AJ176" s="183">
        <v>31</v>
      </c>
      <c r="AK176" s="42">
        <f t="shared" si="152"/>
        <v>1.0013890234841878E-3</v>
      </c>
      <c r="AL176" s="43">
        <f t="shared" si="153"/>
        <v>165</v>
      </c>
      <c r="AM176" s="44">
        <f t="shared" si="154"/>
        <v>0.52629734935895511</v>
      </c>
      <c r="AN176" s="178">
        <v>1</v>
      </c>
      <c r="AO176" s="42">
        <f t="shared" si="155"/>
        <v>1.4391829155060354E-2</v>
      </c>
      <c r="AP176" s="43">
        <f t="shared" si="179"/>
        <v>240</v>
      </c>
      <c r="AQ176" s="45">
        <f t="shared" si="156"/>
        <v>0.42746250245120626</v>
      </c>
      <c r="AR176" s="65">
        <v>85</v>
      </c>
      <c r="AS176" s="38">
        <f t="shared" si="157"/>
        <v>2.7457440966501922E-3</v>
      </c>
      <c r="AT176" s="39">
        <f t="shared" si="158"/>
        <v>457</v>
      </c>
      <c r="AU176" s="40">
        <f t="shared" si="159"/>
        <v>0.11854049085022481</v>
      </c>
      <c r="AV176" s="98">
        <v>14</v>
      </c>
      <c r="AW176" s="38">
        <f t="shared" si="160"/>
        <v>3.9461467038068708E-2</v>
      </c>
      <c r="AX176" s="39">
        <f t="shared" si="180"/>
        <v>535</v>
      </c>
      <c r="AY176" s="41">
        <f t="shared" si="161"/>
        <v>9.6279441502699667E-2</v>
      </c>
      <c r="AZ176" s="183">
        <v>989</v>
      </c>
      <c r="BA176" s="42">
        <f t="shared" si="162"/>
        <v>3.194754013631812E-2</v>
      </c>
      <c r="BB176" s="43">
        <f t="shared" si="163"/>
        <v>3</v>
      </c>
      <c r="BC176" s="44">
        <f t="shared" si="164"/>
        <v>11.922397336075335</v>
      </c>
      <c r="BD176" s="178">
        <v>4</v>
      </c>
      <c r="BE176" s="42">
        <f t="shared" si="165"/>
        <v>0.45914577530176415</v>
      </c>
      <c r="BF176" s="43">
        <f t="shared" si="181"/>
        <v>5</v>
      </c>
      <c r="BG176" s="45">
        <f t="shared" si="166"/>
        <v>9.6834570926566279</v>
      </c>
      <c r="BH176" s="159">
        <v>89</v>
      </c>
      <c r="BI176" s="83">
        <f t="shared" si="167"/>
        <v>2.8749555835513776E-3</v>
      </c>
      <c r="BJ176" s="84">
        <f t="shared" si="168"/>
        <v>217</v>
      </c>
      <c r="BK176" s="85">
        <f t="shared" si="169"/>
        <v>0.51652473591158421</v>
      </c>
      <c r="BL176" s="156">
        <v>2</v>
      </c>
      <c r="BM176" s="83">
        <f t="shared" si="170"/>
        <v>4.1318477251624887E-2</v>
      </c>
      <c r="BN176" s="84">
        <f t="shared" si="182"/>
        <v>336</v>
      </c>
      <c r="BO176" s="86">
        <f t="shared" si="171"/>
        <v>0.41952511533574832</v>
      </c>
      <c r="BP176" s="168">
        <f t="shared" si="172"/>
        <v>2154</v>
      </c>
      <c r="BQ176" s="75">
        <f t="shared" si="173"/>
        <v>6.9580385696288397E-2</v>
      </c>
      <c r="BR176" s="164">
        <f t="shared" si="128"/>
        <v>36</v>
      </c>
      <c r="BS176" s="76">
        <f t="shared" si="174"/>
        <v>103</v>
      </c>
      <c r="BT176" s="117">
        <f t="shared" si="175"/>
        <v>1.2312129048536382</v>
      </c>
      <c r="BU176" s="159">
        <v>30957</v>
      </c>
      <c r="BV176" s="153">
        <v>751</v>
      </c>
    </row>
    <row r="177" spans="1:74">
      <c r="A177" s="34">
        <f t="shared" si="129"/>
        <v>0</v>
      </c>
      <c r="B177" s="35">
        <f t="shared" si="130"/>
        <v>0</v>
      </c>
      <c r="C177" s="35">
        <f t="shared" si="131"/>
        <v>0</v>
      </c>
      <c r="D177" s="35">
        <f t="shared" si="132"/>
        <v>0</v>
      </c>
      <c r="E177" s="35">
        <f t="shared" si="133"/>
        <v>0</v>
      </c>
      <c r="F177" s="35">
        <f t="shared" si="134"/>
        <v>0</v>
      </c>
      <c r="G177" s="35">
        <f t="shared" si="135"/>
        <v>0</v>
      </c>
      <c r="H177" s="35">
        <f t="shared" si="136"/>
        <v>0</v>
      </c>
      <c r="I177" s="35">
        <f t="shared" si="137"/>
        <v>0</v>
      </c>
      <c r="J177" s="48">
        <v>346</v>
      </c>
      <c r="K177" s="49" t="s">
        <v>317</v>
      </c>
      <c r="L177" s="65">
        <v>82</v>
      </c>
      <c r="M177" s="38">
        <f t="shared" si="127"/>
        <v>1.2142391755019842E-3</v>
      </c>
      <c r="N177" s="39">
        <f t="shared" si="138"/>
        <v>401</v>
      </c>
      <c r="O177" s="40">
        <f t="shared" si="139"/>
        <v>0.16089684184428368</v>
      </c>
      <c r="P177" s="98">
        <v>22</v>
      </c>
      <c r="Q177" s="38">
        <f t="shared" si="140"/>
        <v>3.8175046554934824E-2</v>
      </c>
      <c r="R177" s="39">
        <f t="shared" si="176"/>
        <v>433</v>
      </c>
      <c r="S177" s="41">
        <f t="shared" si="141"/>
        <v>0.28587523021111066</v>
      </c>
      <c r="T177" s="183">
        <v>40</v>
      </c>
      <c r="U177" s="42">
        <f t="shared" si="142"/>
        <v>5.9231179292779719E-4</v>
      </c>
      <c r="V177" s="43">
        <f t="shared" si="143"/>
        <v>265</v>
      </c>
      <c r="W177" s="44">
        <f t="shared" si="144"/>
        <v>0.22049841895328384</v>
      </c>
      <c r="X177" s="178">
        <v>3</v>
      </c>
      <c r="Y177" s="42">
        <f t="shared" si="145"/>
        <v>1.86219739292365E-2</v>
      </c>
      <c r="Z177" s="43">
        <f t="shared" si="177"/>
        <v>278</v>
      </c>
      <c r="AA177" s="45">
        <f t="shared" si="146"/>
        <v>0.39177298669703781</v>
      </c>
      <c r="AB177" s="65">
        <v>589</v>
      </c>
      <c r="AC177" s="38">
        <f t="shared" si="147"/>
        <v>8.7217911508618139E-3</v>
      </c>
      <c r="AD177" s="39">
        <f t="shared" si="148"/>
        <v>250</v>
      </c>
      <c r="AE177" s="40">
        <f t="shared" si="149"/>
        <v>0.67248235745171703</v>
      </c>
      <c r="AF177" s="98">
        <v>36</v>
      </c>
      <c r="AG177" s="38">
        <f t="shared" si="150"/>
        <v>0.27420856610800742</v>
      </c>
      <c r="AH177" s="39">
        <f t="shared" si="178"/>
        <v>235</v>
      </c>
      <c r="AI177" s="41">
        <f t="shared" si="151"/>
        <v>1.1948404116935754</v>
      </c>
      <c r="AJ177" s="183">
        <v>49</v>
      </c>
      <c r="AK177" s="42">
        <f t="shared" si="152"/>
        <v>7.2558194633655154E-4</v>
      </c>
      <c r="AL177" s="43">
        <f t="shared" si="153"/>
        <v>204</v>
      </c>
      <c r="AM177" s="44">
        <f t="shared" si="154"/>
        <v>0.38134216188127468</v>
      </c>
      <c r="AN177" s="178">
        <v>3</v>
      </c>
      <c r="AO177" s="42">
        <f t="shared" si="155"/>
        <v>2.2811918063314712E-2</v>
      </c>
      <c r="AP177" s="43">
        <f t="shared" si="179"/>
        <v>182</v>
      </c>
      <c r="AQ177" s="45">
        <f t="shared" si="156"/>
        <v>0.67755387282565949</v>
      </c>
      <c r="AR177" s="65">
        <v>1360</v>
      </c>
      <c r="AS177" s="38">
        <f t="shared" si="157"/>
        <v>2.0138600959545106E-2</v>
      </c>
      <c r="AT177" s="39">
        <f t="shared" si="158"/>
        <v>166</v>
      </c>
      <c r="AU177" s="40">
        <f t="shared" si="159"/>
        <v>0.86943267790094403</v>
      </c>
      <c r="AV177" s="98">
        <v>45</v>
      </c>
      <c r="AW177" s="38">
        <f t="shared" si="160"/>
        <v>0.63314711359404097</v>
      </c>
      <c r="AX177" s="39">
        <f t="shared" si="180"/>
        <v>97</v>
      </c>
      <c r="AY177" s="41">
        <f t="shared" si="161"/>
        <v>1.5447740558421981</v>
      </c>
      <c r="AZ177" s="183">
        <v>0</v>
      </c>
      <c r="BA177" s="42">
        <f t="shared" si="162"/>
        <v>0</v>
      </c>
      <c r="BB177" s="43">
        <f t="shared" si="163"/>
        <v>356</v>
      </c>
      <c r="BC177" s="44">
        <f t="shared" si="164"/>
        <v>0</v>
      </c>
      <c r="BD177" s="178">
        <v>1</v>
      </c>
      <c r="BE177" s="42">
        <f t="shared" si="165"/>
        <v>0</v>
      </c>
      <c r="BF177" s="43">
        <f t="shared" si="181"/>
        <v>356</v>
      </c>
      <c r="BG177" s="45">
        <f t="shared" si="166"/>
        <v>0</v>
      </c>
      <c r="BH177" s="159">
        <v>28</v>
      </c>
      <c r="BI177" s="83">
        <f t="shared" si="167"/>
        <v>4.1461825504945801E-4</v>
      </c>
      <c r="BJ177" s="84">
        <f t="shared" si="168"/>
        <v>400</v>
      </c>
      <c r="BK177" s="85">
        <f t="shared" si="169"/>
        <v>7.4491788992786703E-2</v>
      </c>
      <c r="BL177" s="156">
        <v>12</v>
      </c>
      <c r="BM177" s="83">
        <f t="shared" si="170"/>
        <v>1.3035381750465549E-2</v>
      </c>
      <c r="BN177" s="84">
        <f t="shared" si="182"/>
        <v>422</v>
      </c>
      <c r="BO177" s="86">
        <f t="shared" si="171"/>
        <v>0.13235410392803157</v>
      </c>
      <c r="BP177" s="168">
        <f t="shared" si="172"/>
        <v>2148</v>
      </c>
      <c r="BQ177" s="75">
        <f t="shared" si="173"/>
        <v>3.1807143280222709E-2</v>
      </c>
      <c r="BR177" s="164">
        <f t="shared" si="128"/>
        <v>122</v>
      </c>
      <c r="BS177" s="76">
        <f t="shared" si="174"/>
        <v>338</v>
      </c>
      <c r="BT177" s="117">
        <f t="shared" si="175"/>
        <v>0.56282190564557122</v>
      </c>
      <c r="BU177" s="159">
        <v>67532</v>
      </c>
      <c r="BV177" s="153">
        <v>4621</v>
      </c>
    </row>
    <row r="178" spans="1:74">
      <c r="A178" s="34">
        <f t="shared" si="129"/>
        <v>9</v>
      </c>
      <c r="B178" s="35">
        <f t="shared" si="130"/>
        <v>7</v>
      </c>
      <c r="C178" s="35">
        <f t="shared" si="131"/>
        <v>1</v>
      </c>
      <c r="D178" s="35">
        <f t="shared" si="132"/>
        <v>0</v>
      </c>
      <c r="E178" s="35">
        <f t="shared" si="133"/>
        <v>1</v>
      </c>
      <c r="F178" s="35">
        <f t="shared" si="134"/>
        <v>0</v>
      </c>
      <c r="G178" s="35">
        <f t="shared" si="135"/>
        <v>1</v>
      </c>
      <c r="H178" s="35">
        <f t="shared" si="136"/>
        <v>1</v>
      </c>
      <c r="I178" s="35">
        <f t="shared" si="137"/>
        <v>0</v>
      </c>
      <c r="J178" s="48">
        <v>448</v>
      </c>
      <c r="K178" s="49" t="s">
        <v>420</v>
      </c>
      <c r="L178" s="65">
        <v>217</v>
      </c>
      <c r="M178" s="38">
        <f t="shared" si="127"/>
        <v>8.4934831108849657E-3</v>
      </c>
      <c r="N178" s="39">
        <f t="shared" si="138"/>
        <v>116</v>
      </c>
      <c r="O178" s="40">
        <f t="shared" si="139"/>
        <v>1.125457518066151</v>
      </c>
      <c r="P178" s="98">
        <v>15</v>
      </c>
      <c r="Q178" s="38">
        <f t="shared" si="140"/>
        <v>0.10125991600559962</v>
      </c>
      <c r="R178" s="39">
        <f t="shared" si="176"/>
        <v>308</v>
      </c>
      <c r="S178" s="41">
        <f t="shared" si="141"/>
        <v>0.75828857883911338</v>
      </c>
      <c r="T178" s="183">
        <v>52</v>
      </c>
      <c r="U178" s="42">
        <f t="shared" si="142"/>
        <v>2.0353047085991624E-3</v>
      </c>
      <c r="V178" s="43">
        <f t="shared" si="143"/>
        <v>132</v>
      </c>
      <c r="W178" s="44">
        <f t="shared" si="144"/>
        <v>0.75767775636538071</v>
      </c>
      <c r="X178" s="178">
        <v>28</v>
      </c>
      <c r="Y178" s="42">
        <f t="shared" si="145"/>
        <v>2.4265048996733551E-2</v>
      </c>
      <c r="Z178" s="43">
        <f t="shared" si="177"/>
        <v>248</v>
      </c>
      <c r="AA178" s="45">
        <f t="shared" si="146"/>
        <v>0.5104931815458742</v>
      </c>
      <c r="AB178" s="65">
        <v>924</v>
      </c>
      <c r="AC178" s="38">
        <f t="shared" si="147"/>
        <v>3.6165799052800499E-2</v>
      </c>
      <c r="AD178" s="39">
        <f t="shared" si="148"/>
        <v>53</v>
      </c>
      <c r="AE178" s="40">
        <f t="shared" si="149"/>
        <v>2.7885168752004765</v>
      </c>
      <c r="AF178" s="98">
        <v>43</v>
      </c>
      <c r="AG178" s="38">
        <f t="shared" si="150"/>
        <v>0.43117125524965</v>
      </c>
      <c r="AH178" s="39">
        <f t="shared" si="178"/>
        <v>139</v>
      </c>
      <c r="AI178" s="41">
        <f t="shared" si="151"/>
        <v>1.8787919263251753</v>
      </c>
      <c r="AJ178" s="183">
        <v>18</v>
      </c>
      <c r="AK178" s="42">
        <f t="shared" si="152"/>
        <v>7.0452855297663318E-4</v>
      </c>
      <c r="AL178" s="43">
        <f t="shared" si="153"/>
        <v>207</v>
      </c>
      <c r="AM178" s="44">
        <f t="shared" si="154"/>
        <v>0.37027718627191158</v>
      </c>
      <c r="AN178" s="178">
        <v>3</v>
      </c>
      <c r="AO178" s="42">
        <f t="shared" si="155"/>
        <v>8.3994400373308443E-3</v>
      </c>
      <c r="AP178" s="43">
        <f t="shared" si="179"/>
        <v>274</v>
      </c>
      <c r="AQ178" s="45">
        <f t="shared" si="156"/>
        <v>0.24947806278563617</v>
      </c>
      <c r="AR178" s="65">
        <v>776</v>
      </c>
      <c r="AS178" s="38">
        <f t="shared" si="157"/>
        <v>3.0373008728325962E-2</v>
      </c>
      <c r="AT178" s="39">
        <f t="shared" si="158"/>
        <v>85</v>
      </c>
      <c r="AU178" s="40">
        <f t="shared" si="159"/>
        <v>1.3112771024970782</v>
      </c>
      <c r="AV178" s="98">
        <v>70</v>
      </c>
      <c r="AW178" s="38">
        <f t="shared" si="160"/>
        <v>0.36210919272048531</v>
      </c>
      <c r="AX178" s="39">
        <f t="shared" si="180"/>
        <v>329</v>
      </c>
      <c r="AY178" s="41">
        <f t="shared" si="161"/>
        <v>0.8834864351213445</v>
      </c>
      <c r="AZ178" s="183">
        <v>94</v>
      </c>
      <c r="BA178" s="42">
        <f t="shared" si="162"/>
        <v>3.6792046655446395E-3</v>
      </c>
      <c r="BB178" s="43">
        <f t="shared" si="163"/>
        <v>68</v>
      </c>
      <c r="BC178" s="44">
        <f t="shared" si="164"/>
        <v>1.3730302776425494</v>
      </c>
      <c r="BD178" s="178">
        <v>14</v>
      </c>
      <c r="BE178" s="42">
        <f t="shared" si="165"/>
        <v>4.386374241717219E-2</v>
      </c>
      <c r="BF178" s="43">
        <f t="shared" si="181"/>
        <v>131</v>
      </c>
      <c r="BG178" s="45">
        <f t="shared" si="166"/>
        <v>0.92509327204604996</v>
      </c>
      <c r="BH178" s="159">
        <v>62</v>
      </c>
      <c r="BI178" s="83">
        <f t="shared" si="167"/>
        <v>2.4267094602528475E-3</v>
      </c>
      <c r="BJ178" s="84">
        <f t="shared" si="168"/>
        <v>243</v>
      </c>
      <c r="BK178" s="85">
        <f t="shared" si="169"/>
        <v>0.43599124461703015</v>
      </c>
      <c r="BL178" s="156">
        <v>24</v>
      </c>
      <c r="BM178" s="83">
        <f t="shared" si="170"/>
        <v>2.8931404573028466E-2</v>
      </c>
      <c r="BN178" s="84">
        <f t="shared" si="182"/>
        <v>379</v>
      </c>
      <c r="BO178" s="86">
        <f t="shared" si="171"/>
        <v>0.29375358550629177</v>
      </c>
      <c r="BP178" s="168">
        <f t="shared" si="172"/>
        <v>2143</v>
      </c>
      <c r="BQ178" s="75">
        <f t="shared" si="173"/>
        <v>8.3878038279384712E-2</v>
      </c>
      <c r="BR178" s="164">
        <f t="shared" si="128"/>
        <v>197</v>
      </c>
      <c r="BS178" s="76">
        <f t="shared" si="174"/>
        <v>86</v>
      </c>
      <c r="BT178" s="117">
        <f t="shared" si="175"/>
        <v>1.4842073973857652</v>
      </c>
      <c r="BU178" s="159">
        <v>25549</v>
      </c>
      <c r="BV178" s="153">
        <v>4029</v>
      </c>
    </row>
    <row r="179" spans="1:74">
      <c r="A179" s="34">
        <f t="shared" si="129"/>
        <v>8</v>
      </c>
      <c r="B179" s="35">
        <f t="shared" si="130"/>
        <v>7</v>
      </c>
      <c r="C179" s="35">
        <f t="shared" si="131"/>
        <v>1</v>
      </c>
      <c r="D179" s="35">
        <f t="shared" si="132"/>
        <v>0</v>
      </c>
      <c r="E179" s="35">
        <f t="shared" si="133"/>
        <v>0</v>
      </c>
      <c r="F179" s="35">
        <f t="shared" si="134"/>
        <v>0</v>
      </c>
      <c r="G179" s="35">
        <f t="shared" si="135"/>
        <v>1</v>
      </c>
      <c r="H179" s="35">
        <f t="shared" si="136"/>
        <v>0</v>
      </c>
      <c r="I179" s="35">
        <f t="shared" si="137"/>
        <v>1</v>
      </c>
      <c r="J179" s="48">
        <v>113</v>
      </c>
      <c r="K179" s="49" t="s">
        <v>83</v>
      </c>
      <c r="L179" s="65">
        <v>616</v>
      </c>
      <c r="M179" s="38">
        <f t="shared" si="127"/>
        <v>1.681360373393018E-2</v>
      </c>
      <c r="N179" s="39">
        <f t="shared" si="138"/>
        <v>43</v>
      </c>
      <c r="O179" s="40">
        <f t="shared" si="139"/>
        <v>2.2279430571758891</v>
      </c>
      <c r="P179" s="98">
        <v>6</v>
      </c>
      <c r="Q179" s="38">
        <f t="shared" si="140"/>
        <v>0.29222011385199242</v>
      </c>
      <c r="R179" s="39">
        <f t="shared" si="176"/>
        <v>73</v>
      </c>
      <c r="S179" s="41">
        <f t="shared" si="141"/>
        <v>2.1883009939370046</v>
      </c>
      <c r="T179" s="183">
        <v>88</v>
      </c>
      <c r="U179" s="42">
        <f t="shared" si="142"/>
        <v>2.4019433905614544E-3</v>
      </c>
      <c r="V179" s="43">
        <f t="shared" si="143"/>
        <v>115</v>
      </c>
      <c r="W179" s="44">
        <f t="shared" si="144"/>
        <v>0.89416541483355516</v>
      </c>
      <c r="X179" s="178">
        <v>1</v>
      </c>
      <c r="Y179" s="42">
        <f t="shared" si="145"/>
        <v>4.1745730550284632E-2</v>
      </c>
      <c r="Z179" s="43">
        <f t="shared" si="177"/>
        <v>175</v>
      </c>
      <c r="AA179" s="45">
        <f t="shared" si="146"/>
        <v>0.87825542027301795</v>
      </c>
      <c r="AB179" s="65">
        <v>25</v>
      </c>
      <c r="AC179" s="38">
        <f t="shared" si="147"/>
        <v>6.8237028140950406E-4</v>
      </c>
      <c r="AD179" s="39">
        <f t="shared" si="148"/>
        <v>497</v>
      </c>
      <c r="AE179" s="40">
        <f t="shared" si="149"/>
        <v>5.2613272613379648E-2</v>
      </c>
      <c r="AF179" s="98">
        <v>4</v>
      </c>
      <c r="AG179" s="38">
        <f t="shared" si="150"/>
        <v>1.1859582542694497E-2</v>
      </c>
      <c r="AH179" s="39">
        <f t="shared" si="178"/>
        <v>520</v>
      </c>
      <c r="AI179" s="41">
        <f t="shared" si="151"/>
        <v>5.1677118220462594E-2</v>
      </c>
      <c r="AJ179" s="183">
        <v>0</v>
      </c>
      <c r="AK179" s="42">
        <f t="shared" si="152"/>
        <v>0</v>
      </c>
      <c r="AL179" s="43">
        <f t="shared" si="153"/>
        <v>337</v>
      </c>
      <c r="AM179" s="44">
        <f t="shared" si="154"/>
        <v>0</v>
      </c>
      <c r="AN179" s="178">
        <v>0</v>
      </c>
      <c r="AO179" s="42">
        <f t="shared" si="155"/>
        <v>0</v>
      </c>
      <c r="AP179" s="43">
        <f t="shared" si="179"/>
        <v>337</v>
      </c>
      <c r="AQ179" s="45">
        <f t="shared" si="156"/>
        <v>0</v>
      </c>
      <c r="AR179" s="65">
        <v>912</v>
      </c>
      <c r="AS179" s="38">
        <f t="shared" si="157"/>
        <v>2.4892867865818707E-2</v>
      </c>
      <c r="AT179" s="39">
        <f t="shared" si="158"/>
        <v>114</v>
      </c>
      <c r="AU179" s="40">
        <f t="shared" si="159"/>
        <v>1.0746860128312501</v>
      </c>
      <c r="AV179" s="98">
        <v>10</v>
      </c>
      <c r="AW179" s="38">
        <f t="shared" si="160"/>
        <v>0.43263757115749524</v>
      </c>
      <c r="AX179" s="39">
        <f t="shared" si="180"/>
        <v>250</v>
      </c>
      <c r="AY179" s="41">
        <f t="shared" si="161"/>
        <v>1.0555639931973175</v>
      </c>
      <c r="AZ179" s="183">
        <v>0</v>
      </c>
      <c r="BA179" s="42">
        <f t="shared" si="162"/>
        <v>0</v>
      </c>
      <c r="BB179" s="43">
        <f t="shared" si="163"/>
        <v>356</v>
      </c>
      <c r="BC179" s="44">
        <f t="shared" si="164"/>
        <v>0</v>
      </c>
      <c r="BD179" s="178">
        <v>0</v>
      </c>
      <c r="BE179" s="42">
        <f t="shared" si="165"/>
        <v>0</v>
      </c>
      <c r="BF179" s="43">
        <f t="shared" si="181"/>
        <v>356</v>
      </c>
      <c r="BG179" s="45">
        <f t="shared" si="166"/>
        <v>0</v>
      </c>
      <c r="BH179" s="159">
        <v>467</v>
      </c>
      <c r="BI179" s="83">
        <f t="shared" si="167"/>
        <v>1.2746676856729536E-2</v>
      </c>
      <c r="BJ179" s="84">
        <f t="shared" si="168"/>
        <v>34</v>
      </c>
      <c r="BK179" s="85">
        <f t="shared" si="169"/>
        <v>2.2901132576940442</v>
      </c>
      <c r="BL179" s="156">
        <v>6</v>
      </c>
      <c r="BM179" s="83">
        <f t="shared" si="170"/>
        <v>0.2215370018975332</v>
      </c>
      <c r="BN179" s="84">
        <f t="shared" si="182"/>
        <v>67</v>
      </c>
      <c r="BO179" s="86">
        <f t="shared" si="171"/>
        <v>2.249364992475456</v>
      </c>
      <c r="BP179" s="168">
        <f t="shared" si="172"/>
        <v>2108</v>
      </c>
      <c r="BQ179" s="75">
        <f t="shared" si="173"/>
        <v>5.7537462128449381E-2</v>
      </c>
      <c r="BR179" s="164">
        <f t="shared" si="128"/>
        <v>27</v>
      </c>
      <c r="BS179" s="76">
        <f t="shared" si="174"/>
        <v>154</v>
      </c>
      <c r="BT179" s="117">
        <f t="shared" si="175"/>
        <v>1.0181154527410619</v>
      </c>
      <c r="BU179" s="159">
        <v>36637</v>
      </c>
      <c r="BV179" s="153">
        <v>635</v>
      </c>
    </row>
    <row r="180" spans="1:74">
      <c r="A180" s="34">
        <f t="shared" si="129"/>
        <v>0</v>
      </c>
      <c r="B180" s="35">
        <f t="shared" si="130"/>
        <v>0</v>
      </c>
      <c r="C180" s="35">
        <f t="shared" si="131"/>
        <v>0</v>
      </c>
      <c r="D180" s="35">
        <f t="shared" si="132"/>
        <v>0</v>
      </c>
      <c r="E180" s="35">
        <f t="shared" si="133"/>
        <v>0</v>
      </c>
      <c r="F180" s="35">
        <f t="shared" si="134"/>
        <v>0</v>
      </c>
      <c r="G180" s="35">
        <f t="shared" si="135"/>
        <v>0</v>
      </c>
      <c r="H180" s="35">
        <f t="shared" si="136"/>
        <v>0</v>
      </c>
      <c r="I180" s="35">
        <f t="shared" si="137"/>
        <v>0</v>
      </c>
      <c r="J180" s="48">
        <v>371</v>
      </c>
      <c r="K180" s="49" t="s">
        <v>342</v>
      </c>
      <c r="L180" s="65">
        <v>211</v>
      </c>
      <c r="M180" s="38">
        <f t="shared" si="127"/>
        <v>3.1117272298253895E-3</v>
      </c>
      <c r="N180" s="39">
        <f t="shared" si="138"/>
        <v>281</v>
      </c>
      <c r="O180" s="40">
        <f t="shared" si="139"/>
        <v>0.41232987212159711</v>
      </c>
      <c r="P180" s="98">
        <v>28</v>
      </c>
      <c r="Q180" s="38">
        <f t="shared" si="140"/>
        <v>0.10153994225216555</v>
      </c>
      <c r="R180" s="39">
        <f t="shared" si="176"/>
        <v>306</v>
      </c>
      <c r="S180" s="41">
        <f t="shared" si="141"/>
        <v>0.76038556561258042</v>
      </c>
      <c r="T180" s="183">
        <v>56</v>
      </c>
      <c r="U180" s="42">
        <f t="shared" si="142"/>
        <v>8.2586125530910806E-4</v>
      </c>
      <c r="V180" s="43">
        <f t="shared" si="143"/>
        <v>235</v>
      </c>
      <c r="W180" s="44">
        <f t="shared" si="144"/>
        <v>0.30744128893721134</v>
      </c>
      <c r="X180" s="178">
        <v>2</v>
      </c>
      <c r="Y180" s="42">
        <f t="shared" si="145"/>
        <v>2.6948989412897015E-2</v>
      </c>
      <c r="Z180" s="43">
        <f t="shared" si="177"/>
        <v>233</v>
      </c>
      <c r="AA180" s="45">
        <f t="shared" si="146"/>
        <v>0.56695848199967847</v>
      </c>
      <c r="AB180" s="65">
        <v>303</v>
      </c>
      <c r="AC180" s="38">
        <f t="shared" si="147"/>
        <v>4.4684992921189244E-3</v>
      </c>
      <c r="AD180" s="39">
        <f t="shared" si="148"/>
        <v>348</v>
      </c>
      <c r="AE180" s="40">
        <f t="shared" si="149"/>
        <v>0.34453782328169319</v>
      </c>
      <c r="AF180" s="98">
        <v>22</v>
      </c>
      <c r="AG180" s="38">
        <f t="shared" si="150"/>
        <v>0.14581328200192492</v>
      </c>
      <c r="AH180" s="39">
        <f t="shared" si="178"/>
        <v>382</v>
      </c>
      <c r="AI180" s="41">
        <f t="shared" si="151"/>
        <v>0.63536892508655918</v>
      </c>
      <c r="AJ180" s="183">
        <v>19</v>
      </c>
      <c r="AK180" s="42">
        <f t="shared" si="152"/>
        <v>2.8020292590844736E-4</v>
      </c>
      <c r="AL180" s="43">
        <f t="shared" si="153"/>
        <v>270</v>
      </c>
      <c r="AM180" s="44">
        <f t="shared" si="154"/>
        <v>0.14726550194762358</v>
      </c>
      <c r="AN180" s="178">
        <v>5</v>
      </c>
      <c r="AO180" s="42">
        <f t="shared" si="155"/>
        <v>9.1434071222329157E-3</v>
      </c>
      <c r="AP180" s="43">
        <f t="shared" si="179"/>
        <v>270</v>
      </c>
      <c r="AQ180" s="45">
        <f t="shared" si="156"/>
        <v>0.27157518667636477</v>
      </c>
      <c r="AR180" s="65">
        <v>1201</v>
      </c>
      <c r="AS180" s="38">
        <f t="shared" si="157"/>
        <v>1.7711774421897121E-2</v>
      </c>
      <c r="AT180" s="39">
        <f t="shared" si="158"/>
        <v>205</v>
      </c>
      <c r="AU180" s="40">
        <f t="shared" si="159"/>
        <v>0.76466063839001142</v>
      </c>
      <c r="AV180" s="98">
        <v>103</v>
      </c>
      <c r="AW180" s="38">
        <f t="shared" si="160"/>
        <v>0.5779595765158807</v>
      </c>
      <c r="AX180" s="39">
        <f t="shared" si="180"/>
        <v>121</v>
      </c>
      <c r="AY180" s="41">
        <f t="shared" si="161"/>
        <v>1.4101256089745509</v>
      </c>
      <c r="AZ180" s="183">
        <v>133</v>
      </c>
      <c r="BA180" s="42">
        <f t="shared" si="162"/>
        <v>1.9614204813591316E-3</v>
      </c>
      <c r="BB180" s="43">
        <f t="shared" si="163"/>
        <v>138</v>
      </c>
      <c r="BC180" s="44">
        <f t="shared" si="164"/>
        <v>0.73197605268193144</v>
      </c>
      <c r="BD180" s="178">
        <v>7</v>
      </c>
      <c r="BE180" s="42">
        <f t="shared" si="165"/>
        <v>6.4003849855630415E-2</v>
      </c>
      <c r="BF180" s="43">
        <f t="shared" si="181"/>
        <v>81</v>
      </c>
      <c r="BG180" s="45">
        <f t="shared" si="166"/>
        <v>1.3498513264866643</v>
      </c>
      <c r="BH180" s="159">
        <v>155</v>
      </c>
      <c r="BI180" s="83">
        <f t="shared" si="167"/>
        <v>2.2858659745162812E-3</v>
      </c>
      <c r="BJ180" s="84">
        <f t="shared" si="168"/>
        <v>253</v>
      </c>
      <c r="BK180" s="85">
        <f t="shared" si="169"/>
        <v>0.41068680350108033</v>
      </c>
      <c r="BL180" s="156">
        <v>27</v>
      </c>
      <c r="BM180" s="83">
        <f t="shared" si="170"/>
        <v>7.4590952839268532E-2</v>
      </c>
      <c r="BN180" s="84">
        <f t="shared" si="182"/>
        <v>251</v>
      </c>
      <c r="BO180" s="86">
        <f t="shared" si="171"/>
        <v>0.75735555069776628</v>
      </c>
      <c r="BP180" s="168">
        <f t="shared" si="172"/>
        <v>2078</v>
      </c>
      <c r="BQ180" s="75">
        <f t="shared" si="173"/>
        <v>3.0645351580934403E-2</v>
      </c>
      <c r="BR180" s="164">
        <f t="shared" si="128"/>
        <v>194</v>
      </c>
      <c r="BS180" s="76">
        <f t="shared" si="174"/>
        <v>352</v>
      </c>
      <c r="BT180" s="117">
        <f t="shared" si="175"/>
        <v>0.54226420222669092</v>
      </c>
      <c r="BU180" s="159">
        <v>67808</v>
      </c>
      <c r="BV180" s="153">
        <v>6959</v>
      </c>
    </row>
    <row r="181" spans="1:74">
      <c r="A181" s="34">
        <f t="shared" si="129"/>
        <v>0</v>
      </c>
      <c r="B181" s="35">
        <f t="shared" si="130"/>
        <v>0</v>
      </c>
      <c r="C181" s="35">
        <f t="shared" si="131"/>
        <v>0</v>
      </c>
      <c r="D181" s="35">
        <f t="shared" si="132"/>
        <v>0</v>
      </c>
      <c r="E181" s="35">
        <f t="shared" si="133"/>
        <v>0</v>
      </c>
      <c r="F181" s="35">
        <f t="shared" si="134"/>
        <v>0</v>
      </c>
      <c r="G181" s="35">
        <f t="shared" si="135"/>
        <v>1</v>
      </c>
      <c r="H181" s="35">
        <f t="shared" si="136"/>
        <v>0</v>
      </c>
      <c r="I181" s="35">
        <f t="shared" si="137"/>
        <v>0</v>
      </c>
      <c r="J181" s="48">
        <v>553</v>
      </c>
      <c r="K181" s="49" t="s">
        <v>525</v>
      </c>
      <c r="L181" s="65">
        <v>163</v>
      </c>
      <c r="M181" s="38">
        <f t="shared" si="127"/>
        <v>3.4186958619098554E-3</v>
      </c>
      <c r="N181" s="39">
        <f t="shared" si="138"/>
        <v>262</v>
      </c>
      <c r="O181" s="40">
        <f t="shared" si="139"/>
        <v>0.45300578214338644</v>
      </c>
      <c r="P181" s="98">
        <v>55</v>
      </c>
      <c r="Q181" s="38">
        <f t="shared" si="140"/>
        <v>7.8896418199419172E-2</v>
      </c>
      <c r="R181" s="39">
        <f t="shared" si="176"/>
        <v>351</v>
      </c>
      <c r="S181" s="41">
        <f t="shared" si="141"/>
        <v>0.59081870884255483</v>
      </c>
      <c r="T181" s="183">
        <v>96</v>
      </c>
      <c r="U181" s="42">
        <f t="shared" si="142"/>
        <v>2.0134650475051911E-3</v>
      </c>
      <c r="V181" s="43">
        <f t="shared" si="143"/>
        <v>135</v>
      </c>
      <c r="W181" s="44">
        <f t="shared" si="144"/>
        <v>0.74954756075017503</v>
      </c>
      <c r="X181" s="178">
        <v>13</v>
      </c>
      <c r="Y181" s="42">
        <f t="shared" si="145"/>
        <v>4.6466602129719266E-2</v>
      </c>
      <c r="Z181" s="43">
        <f t="shared" si="177"/>
        <v>154</v>
      </c>
      <c r="AA181" s="45">
        <f t="shared" si="146"/>
        <v>0.97757410504383802</v>
      </c>
      <c r="AB181" s="65">
        <v>199</v>
      </c>
      <c r="AC181" s="38">
        <f t="shared" si="147"/>
        <v>4.173745254724302E-3</v>
      </c>
      <c r="AD181" s="39">
        <f t="shared" si="148"/>
        <v>356</v>
      </c>
      <c r="AE181" s="40">
        <f t="shared" si="149"/>
        <v>0.32181119677723241</v>
      </c>
      <c r="AF181" s="98">
        <v>48</v>
      </c>
      <c r="AG181" s="38">
        <f t="shared" si="150"/>
        <v>9.6321393998063887E-2</v>
      </c>
      <c r="AH181" s="39">
        <f t="shared" si="178"/>
        <v>426</v>
      </c>
      <c r="AI181" s="41">
        <f t="shared" si="151"/>
        <v>0.41971224930374235</v>
      </c>
      <c r="AJ181" s="183">
        <v>41</v>
      </c>
      <c r="AK181" s="42">
        <f t="shared" si="152"/>
        <v>8.5991736403867526E-4</v>
      </c>
      <c r="AL181" s="43">
        <f t="shared" si="153"/>
        <v>186</v>
      </c>
      <c r="AM181" s="44">
        <f t="shared" si="154"/>
        <v>0.45194446788185783</v>
      </c>
      <c r="AN181" s="178">
        <v>13</v>
      </c>
      <c r="AO181" s="42">
        <f t="shared" si="155"/>
        <v>1.9845111326234271E-2</v>
      </c>
      <c r="AP181" s="43">
        <f t="shared" si="179"/>
        <v>193</v>
      </c>
      <c r="AQ181" s="45">
        <f t="shared" si="156"/>
        <v>0.58943452270986207</v>
      </c>
      <c r="AR181" s="65">
        <v>1297</v>
      </c>
      <c r="AS181" s="38">
        <f t="shared" si="157"/>
        <v>2.7202751735564922E-2</v>
      </c>
      <c r="AT181" s="39">
        <f t="shared" si="158"/>
        <v>98</v>
      </c>
      <c r="AU181" s="40">
        <f t="shared" si="159"/>
        <v>1.1744093512373261</v>
      </c>
      <c r="AV181" s="98">
        <v>113</v>
      </c>
      <c r="AW181" s="38">
        <f t="shared" si="160"/>
        <v>0.62778315585672795</v>
      </c>
      <c r="AX181" s="39">
        <f t="shared" si="180"/>
        <v>100</v>
      </c>
      <c r="AY181" s="41">
        <f t="shared" si="161"/>
        <v>1.5316868876764942</v>
      </c>
      <c r="AZ181" s="183">
        <v>89</v>
      </c>
      <c r="BA181" s="42">
        <f t="shared" si="162"/>
        <v>1.8666498877912708E-3</v>
      </c>
      <c r="BB181" s="43">
        <f t="shared" si="163"/>
        <v>143</v>
      </c>
      <c r="BC181" s="44">
        <f t="shared" si="164"/>
        <v>0.69660892684155185</v>
      </c>
      <c r="BD181" s="178">
        <v>12</v>
      </c>
      <c r="BE181" s="42">
        <f t="shared" si="165"/>
        <v>4.3078412391093904E-2</v>
      </c>
      <c r="BF181" s="43">
        <f t="shared" si="181"/>
        <v>133</v>
      </c>
      <c r="BG181" s="45">
        <f t="shared" si="166"/>
        <v>0.90853053746332202</v>
      </c>
      <c r="BH181" s="159">
        <v>181</v>
      </c>
      <c r="BI181" s="83">
        <f t="shared" si="167"/>
        <v>3.7962205583170787E-3</v>
      </c>
      <c r="BJ181" s="84">
        <f t="shared" si="168"/>
        <v>171</v>
      </c>
      <c r="BK181" s="85">
        <f t="shared" si="169"/>
        <v>0.68204247487005198</v>
      </c>
      <c r="BL181" s="156">
        <v>71</v>
      </c>
      <c r="BM181" s="83">
        <f t="shared" si="170"/>
        <v>8.7608906098741529E-2</v>
      </c>
      <c r="BN181" s="84">
        <f t="shared" si="182"/>
        <v>218</v>
      </c>
      <c r="BO181" s="86">
        <f t="shared" si="171"/>
        <v>0.88953269530444501</v>
      </c>
      <c r="BP181" s="168">
        <f t="shared" si="172"/>
        <v>2066</v>
      </c>
      <c r="BQ181" s="75">
        <f t="shared" si="173"/>
        <v>4.3331445709851299E-2</v>
      </c>
      <c r="BR181" s="164">
        <f t="shared" si="128"/>
        <v>325</v>
      </c>
      <c r="BS181" s="76">
        <f t="shared" si="174"/>
        <v>235</v>
      </c>
      <c r="BT181" s="117">
        <f t="shared" si="175"/>
        <v>0.76674244630954358</v>
      </c>
      <c r="BU181" s="159">
        <v>47679</v>
      </c>
      <c r="BV181" s="153">
        <v>10425</v>
      </c>
    </row>
    <row r="182" spans="1:74">
      <c r="A182" s="34">
        <f t="shared" si="129"/>
        <v>7</v>
      </c>
      <c r="B182" s="35">
        <f t="shared" si="130"/>
        <v>7</v>
      </c>
      <c r="C182" s="35">
        <f t="shared" si="131"/>
        <v>0</v>
      </c>
      <c r="D182" s="35">
        <f t="shared" si="132"/>
        <v>0</v>
      </c>
      <c r="E182" s="35">
        <f t="shared" si="133"/>
        <v>0</v>
      </c>
      <c r="F182" s="35">
        <f t="shared" si="134"/>
        <v>0</v>
      </c>
      <c r="G182" s="35">
        <f t="shared" si="135"/>
        <v>1</v>
      </c>
      <c r="H182" s="35">
        <f t="shared" si="136"/>
        <v>0</v>
      </c>
      <c r="I182" s="35">
        <f t="shared" si="137"/>
        <v>0</v>
      </c>
      <c r="J182" s="48">
        <v>671</v>
      </c>
      <c r="K182" s="49" t="s">
        <v>645</v>
      </c>
      <c r="L182" s="65">
        <v>131</v>
      </c>
      <c r="M182" s="38">
        <f t="shared" si="127"/>
        <v>3.7520765309045083E-3</v>
      </c>
      <c r="N182" s="39">
        <f t="shared" si="138"/>
        <v>244</v>
      </c>
      <c r="O182" s="40">
        <f t="shared" si="139"/>
        <v>0.49718150786150839</v>
      </c>
      <c r="P182" s="98">
        <v>40</v>
      </c>
      <c r="Q182" s="38">
        <f t="shared" si="140"/>
        <v>6.3438256658595635E-2</v>
      </c>
      <c r="R182" s="39">
        <f t="shared" si="176"/>
        <v>380</v>
      </c>
      <c r="S182" s="41">
        <f t="shared" si="141"/>
        <v>0.47505970163966216</v>
      </c>
      <c r="T182" s="183">
        <v>84</v>
      </c>
      <c r="U182" s="42">
        <f t="shared" si="142"/>
        <v>2.4059116686715931E-3</v>
      </c>
      <c r="V182" s="43">
        <f t="shared" si="143"/>
        <v>114</v>
      </c>
      <c r="W182" s="44">
        <f t="shared" si="144"/>
        <v>0.89564267572840817</v>
      </c>
      <c r="X182" s="178">
        <v>8</v>
      </c>
      <c r="Y182" s="42">
        <f t="shared" si="145"/>
        <v>4.0677966101694912E-2</v>
      </c>
      <c r="Z182" s="43">
        <f t="shared" si="177"/>
        <v>181</v>
      </c>
      <c r="AA182" s="45">
        <f t="shared" si="146"/>
        <v>0.85579156822905467</v>
      </c>
      <c r="AB182" s="65">
        <v>103</v>
      </c>
      <c r="AC182" s="38">
        <f t="shared" si="147"/>
        <v>2.9501059746806437E-3</v>
      </c>
      <c r="AD182" s="39">
        <f t="shared" si="148"/>
        <v>389</v>
      </c>
      <c r="AE182" s="40">
        <f t="shared" si="149"/>
        <v>0.22746408235074544</v>
      </c>
      <c r="AF182" s="98">
        <v>13</v>
      </c>
      <c r="AG182" s="38">
        <f t="shared" si="150"/>
        <v>4.9878934624697335E-2</v>
      </c>
      <c r="AH182" s="39">
        <f t="shared" si="178"/>
        <v>467</v>
      </c>
      <c r="AI182" s="41">
        <f t="shared" si="151"/>
        <v>0.21734319838256116</v>
      </c>
      <c r="AJ182" s="183">
        <v>45</v>
      </c>
      <c r="AK182" s="42">
        <f t="shared" si="152"/>
        <v>1.2888812510740678E-3</v>
      </c>
      <c r="AL182" s="43">
        <f t="shared" si="153"/>
        <v>134</v>
      </c>
      <c r="AM182" s="44">
        <f t="shared" si="154"/>
        <v>0.67739387008514274</v>
      </c>
      <c r="AN182" s="178">
        <v>6</v>
      </c>
      <c r="AO182" s="42">
        <f t="shared" si="155"/>
        <v>2.1791767554479417E-2</v>
      </c>
      <c r="AP182" s="43">
        <f t="shared" si="179"/>
        <v>186</v>
      </c>
      <c r="AQ182" s="45">
        <f t="shared" si="156"/>
        <v>0.64725361809881143</v>
      </c>
      <c r="AR182" s="65">
        <v>1464</v>
      </c>
      <c r="AS182" s="38">
        <f t="shared" si="157"/>
        <v>4.1931603368276338E-2</v>
      </c>
      <c r="AT182" s="39">
        <f t="shared" si="158"/>
        <v>57</v>
      </c>
      <c r="AU182" s="40">
        <f t="shared" si="159"/>
        <v>1.8102899142992022</v>
      </c>
      <c r="AV182" s="98">
        <v>131</v>
      </c>
      <c r="AW182" s="38">
        <f t="shared" si="160"/>
        <v>0.7089588377723971</v>
      </c>
      <c r="AX182" s="39">
        <f t="shared" si="180"/>
        <v>63</v>
      </c>
      <c r="AY182" s="41">
        <f t="shared" si="161"/>
        <v>1.7297421021697039</v>
      </c>
      <c r="AZ182" s="183">
        <v>57</v>
      </c>
      <c r="BA182" s="42">
        <f t="shared" si="162"/>
        <v>1.6325829180271524E-3</v>
      </c>
      <c r="BB182" s="43">
        <f t="shared" si="163"/>
        <v>157</v>
      </c>
      <c r="BC182" s="44">
        <f t="shared" si="164"/>
        <v>0.60925824491513525</v>
      </c>
      <c r="BD182" s="178">
        <v>7</v>
      </c>
      <c r="BE182" s="42">
        <f t="shared" si="165"/>
        <v>2.7602905569007265E-2</v>
      </c>
      <c r="BF182" s="43">
        <f t="shared" si="181"/>
        <v>213</v>
      </c>
      <c r="BG182" s="45">
        <f t="shared" si="166"/>
        <v>0.58214964851732043</v>
      </c>
      <c r="BH182" s="159">
        <v>181</v>
      </c>
      <c r="BI182" s="83">
        <f t="shared" si="167"/>
        <v>5.1841668098756948E-3</v>
      </c>
      <c r="BJ182" s="84">
        <f t="shared" si="168"/>
        <v>109</v>
      </c>
      <c r="BK182" s="85">
        <f t="shared" si="169"/>
        <v>0.93140583030673108</v>
      </c>
      <c r="BL182" s="156">
        <v>41</v>
      </c>
      <c r="BM182" s="83">
        <f t="shared" si="170"/>
        <v>8.7651331719128325E-2</v>
      </c>
      <c r="BN182" s="84">
        <f t="shared" si="182"/>
        <v>216</v>
      </c>
      <c r="BO182" s="86">
        <f t="shared" si="171"/>
        <v>0.88996346174284913</v>
      </c>
      <c r="BP182" s="168">
        <f t="shared" si="172"/>
        <v>2065</v>
      </c>
      <c r="BQ182" s="75">
        <f t="shared" si="173"/>
        <v>5.9145328521509999E-2</v>
      </c>
      <c r="BR182" s="164">
        <f t="shared" si="128"/>
        <v>246</v>
      </c>
      <c r="BS182" s="76">
        <f t="shared" si="174"/>
        <v>147</v>
      </c>
      <c r="BT182" s="117">
        <f t="shared" si="175"/>
        <v>1.0465663708066439</v>
      </c>
      <c r="BU182" s="159">
        <v>34914</v>
      </c>
      <c r="BV182" s="153">
        <v>4815</v>
      </c>
    </row>
    <row r="183" spans="1:74">
      <c r="A183" s="34">
        <f t="shared" si="129"/>
        <v>3</v>
      </c>
      <c r="B183" s="35">
        <f t="shared" si="130"/>
        <v>0</v>
      </c>
      <c r="C183" s="35">
        <f t="shared" si="131"/>
        <v>1</v>
      </c>
      <c r="D183" s="35">
        <f t="shared" si="132"/>
        <v>0</v>
      </c>
      <c r="E183" s="35">
        <f t="shared" si="133"/>
        <v>1</v>
      </c>
      <c r="F183" s="35">
        <f t="shared" si="134"/>
        <v>1</v>
      </c>
      <c r="G183" s="35">
        <f t="shared" si="135"/>
        <v>0</v>
      </c>
      <c r="H183" s="35">
        <f t="shared" si="136"/>
        <v>1</v>
      </c>
      <c r="I183" s="35">
        <f t="shared" si="137"/>
        <v>1</v>
      </c>
      <c r="J183" s="48">
        <v>419</v>
      </c>
      <c r="K183" s="49" t="s">
        <v>390</v>
      </c>
      <c r="L183" s="65">
        <v>478</v>
      </c>
      <c r="M183" s="38">
        <f t="shared" si="127"/>
        <v>1.2406239455994186E-2</v>
      </c>
      <c r="N183" s="39">
        <f t="shared" si="138"/>
        <v>66</v>
      </c>
      <c r="O183" s="40">
        <f t="shared" si="139"/>
        <v>1.6439304445997482</v>
      </c>
      <c r="P183" s="98">
        <v>73</v>
      </c>
      <c r="Q183" s="38">
        <f t="shared" si="140"/>
        <v>0.23215152986886839</v>
      </c>
      <c r="R183" s="39">
        <f t="shared" si="176"/>
        <v>100</v>
      </c>
      <c r="S183" s="41">
        <f t="shared" si="141"/>
        <v>1.7384752091820359</v>
      </c>
      <c r="T183" s="183">
        <v>66</v>
      </c>
      <c r="U183" s="42">
        <f t="shared" si="142"/>
        <v>1.7129954060577746E-3</v>
      </c>
      <c r="V183" s="43">
        <f t="shared" si="143"/>
        <v>150</v>
      </c>
      <c r="W183" s="44">
        <f t="shared" si="144"/>
        <v>0.63769248429605541</v>
      </c>
      <c r="X183" s="178">
        <v>11</v>
      </c>
      <c r="Y183" s="42">
        <f t="shared" si="145"/>
        <v>3.2054395337542493E-2</v>
      </c>
      <c r="Z183" s="43">
        <f t="shared" si="177"/>
        <v>211</v>
      </c>
      <c r="AA183" s="45">
        <f t="shared" si="146"/>
        <v>0.67436708084101082</v>
      </c>
      <c r="AB183" s="65">
        <v>510</v>
      </c>
      <c r="AC183" s="38">
        <f t="shared" si="147"/>
        <v>1.3236782683173713E-2</v>
      </c>
      <c r="AD183" s="39">
        <f t="shared" si="148"/>
        <v>159</v>
      </c>
      <c r="AE183" s="40">
        <f t="shared" si="149"/>
        <v>1.0206049044154366</v>
      </c>
      <c r="AF183" s="98">
        <v>61</v>
      </c>
      <c r="AG183" s="38">
        <f t="shared" si="150"/>
        <v>0.24769305488101021</v>
      </c>
      <c r="AH183" s="39">
        <f t="shared" si="178"/>
        <v>264</v>
      </c>
      <c r="AI183" s="41">
        <f t="shared" si="151"/>
        <v>1.079301335725205</v>
      </c>
      <c r="AJ183" s="183">
        <v>93</v>
      </c>
      <c r="AK183" s="42">
        <f t="shared" si="152"/>
        <v>2.4137662539905009E-3</v>
      </c>
      <c r="AL183" s="43">
        <f t="shared" si="153"/>
        <v>69</v>
      </c>
      <c r="AM183" s="44">
        <f t="shared" si="154"/>
        <v>1.2685966708794811</v>
      </c>
      <c r="AN183" s="178">
        <v>10</v>
      </c>
      <c r="AO183" s="42">
        <f t="shared" si="155"/>
        <v>4.5167557066537155E-2</v>
      </c>
      <c r="AP183" s="43">
        <f t="shared" si="179"/>
        <v>82</v>
      </c>
      <c r="AQ183" s="45">
        <f t="shared" si="156"/>
        <v>1.3415554593684773</v>
      </c>
      <c r="AR183" s="65">
        <v>534</v>
      </c>
      <c r="AS183" s="38">
        <f t="shared" si="157"/>
        <v>1.3859690103558359E-2</v>
      </c>
      <c r="AT183" s="39">
        <f t="shared" si="158"/>
        <v>261</v>
      </c>
      <c r="AU183" s="40">
        <f t="shared" si="159"/>
        <v>0.59835673321202476</v>
      </c>
      <c r="AV183" s="98">
        <v>109</v>
      </c>
      <c r="AW183" s="38">
        <f t="shared" si="160"/>
        <v>0.25934919864011657</v>
      </c>
      <c r="AX183" s="39">
        <f t="shared" si="180"/>
        <v>426</v>
      </c>
      <c r="AY183" s="41">
        <f t="shared" si="161"/>
        <v>0.63276907508670266</v>
      </c>
      <c r="AZ183" s="183">
        <v>162</v>
      </c>
      <c r="BA183" s="42">
        <f t="shared" si="162"/>
        <v>4.2046250875963564E-3</v>
      </c>
      <c r="BB183" s="43">
        <f t="shared" si="163"/>
        <v>53</v>
      </c>
      <c r="BC183" s="44">
        <f t="shared" si="164"/>
        <v>1.5691101953282216</v>
      </c>
      <c r="BD183" s="178">
        <v>10</v>
      </c>
      <c r="BE183" s="42">
        <f t="shared" si="165"/>
        <v>7.8678970373967941E-2</v>
      </c>
      <c r="BF183" s="43">
        <f t="shared" si="181"/>
        <v>58</v>
      </c>
      <c r="BG183" s="45">
        <f t="shared" si="166"/>
        <v>1.6593519415701641</v>
      </c>
      <c r="BH183" s="159">
        <v>216</v>
      </c>
      <c r="BI183" s="83">
        <f t="shared" si="167"/>
        <v>5.6061667834618077E-3</v>
      </c>
      <c r="BJ183" s="84">
        <f t="shared" si="168"/>
        <v>99</v>
      </c>
      <c r="BK183" s="85">
        <f t="shared" si="169"/>
        <v>1.0072238450817643</v>
      </c>
      <c r="BL183" s="156">
        <v>34</v>
      </c>
      <c r="BM183" s="83">
        <f t="shared" si="170"/>
        <v>0.10490529383195726</v>
      </c>
      <c r="BN183" s="84">
        <f t="shared" si="182"/>
        <v>174</v>
      </c>
      <c r="BO183" s="86">
        <f t="shared" si="171"/>
        <v>1.0651507127468423</v>
      </c>
      <c r="BP183" s="168">
        <f t="shared" si="172"/>
        <v>2059</v>
      </c>
      <c r="BQ183" s="75">
        <f t="shared" si="173"/>
        <v>5.34402657738327E-2</v>
      </c>
      <c r="BR183" s="164">
        <f t="shared" si="128"/>
        <v>308</v>
      </c>
      <c r="BS183" s="76">
        <f t="shared" si="174"/>
        <v>169</v>
      </c>
      <c r="BT183" s="117">
        <f t="shared" si="175"/>
        <v>0.94561627103858925</v>
      </c>
      <c r="BU183" s="159">
        <v>38529</v>
      </c>
      <c r="BV183" s="153">
        <v>8081</v>
      </c>
    </row>
    <row r="184" spans="1:74">
      <c r="A184" s="34">
        <f t="shared" si="129"/>
        <v>0</v>
      </c>
      <c r="B184" s="35">
        <f t="shared" si="130"/>
        <v>0</v>
      </c>
      <c r="C184" s="35">
        <f t="shared" si="131"/>
        <v>0</v>
      </c>
      <c r="D184" s="35">
        <f t="shared" si="132"/>
        <v>0</v>
      </c>
      <c r="E184" s="35">
        <f t="shared" si="133"/>
        <v>0</v>
      </c>
      <c r="F184" s="35">
        <f t="shared" si="134"/>
        <v>0</v>
      </c>
      <c r="G184" s="35">
        <f t="shared" si="135"/>
        <v>0</v>
      </c>
      <c r="H184" s="35">
        <f t="shared" si="136"/>
        <v>1</v>
      </c>
      <c r="I184" s="35">
        <f t="shared" si="137"/>
        <v>0</v>
      </c>
      <c r="J184" s="48">
        <v>137</v>
      </c>
      <c r="K184" s="49" t="s">
        <v>107</v>
      </c>
      <c r="L184" s="65">
        <v>398</v>
      </c>
      <c r="M184" s="38">
        <f t="shared" si="127"/>
        <v>6.9872368813749756E-3</v>
      </c>
      <c r="N184" s="39">
        <f t="shared" si="138"/>
        <v>150</v>
      </c>
      <c r="O184" s="40">
        <f t="shared" si="139"/>
        <v>0.92586730037462728</v>
      </c>
      <c r="P184" s="98">
        <v>94</v>
      </c>
      <c r="Q184" s="38">
        <f t="shared" si="140"/>
        <v>0.19919919919919921</v>
      </c>
      <c r="R184" s="39">
        <f t="shared" si="176"/>
        <v>122</v>
      </c>
      <c r="S184" s="41">
        <f t="shared" si="141"/>
        <v>1.4917104776019883</v>
      </c>
      <c r="T184" s="183">
        <v>83</v>
      </c>
      <c r="U184" s="42">
        <f t="shared" si="142"/>
        <v>1.4571373395832236E-3</v>
      </c>
      <c r="V184" s="43">
        <f t="shared" si="143"/>
        <v>171</v>
      </c>
      <c r="W184" s="44">
        <f t="shared" si="144"/>
        <v>0.54244484646798363</v>
      </c>
      <c r="X184" s="178">
        <v>17</v>
      </c>
      <c r="Y184" s="42">
        <f t="shared" si="145"/>
        <v>4.1541541541541542E-2</v>
      </c>
      <c r="Z184" s="43">
        <f t="shared" si="177"/>
        <v>177</v>
      </c>
      <c r="AA184" s="45">
        <f t="shared" si="146"/>
        <v>0.87395964915283642</v>
      </c>
      <c r="AB184" s="65">
        <v>481</v>
      </c>
      <c r="AC184" s="38">
        <f t="shared" si="147"/>
        <v>8.4443742209581989E-3</v>
      </c>
      <c r="AD184" s="39">
        <f t="shared" si="148"/>
        <v>256</v>
      </c>
      <c r="AE184" s="40">
        <f t="shared" si="149"/>
        <v>0.6510924860604298</v>
      </c>
      <c r="AF184" s="98">
        <v>49</v>
      </c>
      <c r="AG184" s="38">
        <f t="shared" si="150"/>
        <v>0.24074074074074073</v>
      </c>
      <c r="AH184" s="39">
        <f t="shared" si="178"/>
        <v>271</v>
      </c>
      <c r="AI184" s="41">
        <f t="shared" si="151"/>
        <v>1.0490072205285605</v>
      </c>
      <c r="AJ184" s="183">
        <v>19</v>
      </c>
      <c r="AK184" s="42">
        <f t="shared" si="152"/>
        <v>3.3356155966362953E-4</v>
      </c>
      <c r="AL184" s="43">
        <f t="shared" si="153"/>
        <v>254</v>
      </c>
      <c r="AM184" s="44">
        <f t="shared" si="154"/>
        <v>0.17530905630281179</v>
      </c>
      <c r="AN184" s="178">
        <v>5</v>
      </c>
      <c r="AO184" s="42">
        <f t="shared" si="155"/>
        <v>9.5095095095095103E-3</v>
      </c>
      <c r="AP184" s="43">
        <f t="shared" si="179"/>
        <v>267</v>
      </c>
      <c r="AQ184" s="45">
        <f t="shared" si="156"/>
        <v>0.28244906802476777</v>
      </c>
      <c r="AR184" s="65">
        <v>595</v>
      </c>
      <c r="AS184" s="38">
        <f t="shared" si="157"/>
        <v>1.0445743578939976E-2</v>
      </c>
      <c r="AT184" s="39">
        <f t="shared" si="158"/>
        <v>320</v>
      </c>
      <c r="AU184" s="40">
        <f t="shared" si="159"/>
        <v>0.45096830861032744</v>
      </c>
      <c r="AV184" s="98">
        <v>154</v>
      </c>
      <c r="AW184" s="38">
        <f t="shared" si="160"/>
        <v>0.2977977977977978</v>
      </c>
      <c r="AX184" s="39">
        <f t="shared" si="180"/>
        <v>395</v>
      </c>
      <c r="AY184" s="41">
        <f t="shared" si="161"/>
        <v>0.72657728677562838</v>
      </c>
      <c r="AZ184" s="183">
        <v>157</v>
      </c>
      <c r="BA184" s="42">
        <f t="shared" si="162"/>
        <v>2.7562718351152541E-3</v>
      </c>
      <c r="BB184" s="43">
        <f t="shared" si="163"/>
        <v>96</v>
      </c>
      <c r="BC184" s="44">
        <f t="shared" si="164"/>
        <v>1.0286040128366758</v>
      </c>
      <c r="BD184" s="178">
        <v>24</v>
      </c>
      <c r="BE184" s="42">
        <f t="shared" si="165"/>
        <v>7.8578578578578584E-2</v>
      </c>
      <c r="BF184" s="43">
        <f t="shared" si="181"/>
        <v>59</v>
      </c>
      <c r="BG184" s="45">
        <f t="shared" si="166"/>
        <v>1.6572346627114647</v>
      </c>
      <c r="BH184" s="159">
        <v>265</v>
      </c>
      <c r="BI184" s="83">
        <f t="shared" si="167"/>
        <v>4.652305963729569E-3</v>
      </c>
      <c r="BJ184" s="84">
        <f t="shared" si="168"/>
        <v>126</v>
      </c>
      <c r="BK184" s="85">
        <f t="shared" si="169"/>
        <v>0.83584982079162617</v>
      </c>
      <c r="BL184" s="156">
        <v>65</v>
      </c>
      <c r="BM184" s="83">
        <f t="shared" si="170"/>
        <v>0.13263263263263264</v>
      </c>
      <c r="BN184" s="84">
        <f t="shared" si="182"/>
        <v>126</v>
      </c>
      <c r="BO184" s="86">
        <f t="shared" si="171"/>
        <v>1.3466788759815911</v>
      </c>
      <c r="BP184" s="168">
        <f t="shared" si="172"/>
        <v>1998</v>
      </c>
      <c r="BQ184" s="75">
        <f t="shared" si="173"/>
        <v>3.5076631379364828E-2</v>
      </c>
      <c r="BR184" s="164">
        <f t="shared" si="128"/>
        <v>408</v>
      </c>
      <c r="BS184" s="76">
        <f t="shared" si="174"/>
        <v>305</v>
      </c>
      <c r="BT184" s="117">
        <f t="shared" si="175"/>
        <v>0.62067493275438612</v>
      </c>
      <c r="BU184" s="159">
        <v>56961</v>
      </c>
      <c r="BV184" s="153">
        <v>8656</v>
      </c>
    </row>
    <row r="185" spans="1:74">
      <c r="A185" s="34">
        <f t="shared" si="129"/>
        <v>0</v>
      </c>
      <c r="B185" s="35">
        <f t="shared" si="130"/>
        <v>0</v>
      </c>
      <c r="C185" s="35">
        <f t="shared" si="131"/>
        <v>0</v>
      </c>
      <c r="D185" s="35">
        <f t="shared" si="132"/>
        <v>0</v>
      </c>
      <c r="E185" s="35">
        <f t="shared" si="133"/>
        <v>0</v>
      </c>
      <c r="F185" s="35">
        <f t="shared" si="134"/>
        <v>0</v>
      </c>
      <c r="G185" s="35">
        <f t="shared" si="135"/>
        <v>0</v>
      </c>
      <c r="H185" s="35">
        <f t="shared" si="136"/>
        <v>0</v>
      </c>
      <c r="I185" s="35">
        <f t="shared" si="137"/>
        <v>0</v>
      </c>
      <c r="J185" s="48">
        <v>605</v>
      </c>
      <c r="K185" s="49" t="s">
        <v>578</v>
      </c>
      <c r="L185" s="65">
        <v>220</v>
      </c>
      <c r="M185" s="38">
        <f t="shared" si="127"/>
        <v>2.271694684234439E-3</v>
      </c>
      <c r="N185" s="39">
        <f t="shared" si="138"/>
        <v>336</v>
      </c>
      <c r="O185" s="40">
        <f t="shared" si="139"/>
        <v>0.30101853712359589</v>
      </c>
      <c r="P185" s="98">
        <v>72</v>
      </c>
      <c r="Q185" s="38">
        <f t="shared" si="140"/>
        <v>0.11055276381909548</v>
      </c>
      <c r="R185" s="39">
        <f t="shared" si="176"/>
        <v>286</v>
      </c>
      <c r="S185" s="41">
        <f t="shared" si="141"/>
        <v>0.82787840904867294</v>
      </c>
      <c r="T185" s="183">
        <v>44</v>
      </c>
      <c r="U185" s="42">
        <f t="shared" si="142"/>
        <v>4.5433893684688776E-4</v>
      </c>
      <c r="V185" s="43">
        <f t="shared" si="143"/>
        <v>293</v>
      </c>
      <c r="W185" s="44">
        <f t="shared" si="144"/>
        <v>0.16913561141246208</v>
      </c>
      <c r="X185" s="178">
        <v>18</v>
      </c>
      <c r="Y185" s="42">
        <f t="shared" si="145"/>
        <v>2.2110552763819097E-2</v>
      </c>
      <c r="Z185" s="43">
        <f t="shared" si="177"/>
        <v>257</v>
      </c>
      <c r="AA185" s="45">
        <f t="shared" si="146"/>
        <v>0.46516643867726681</v>
      </c>
      <c r="AB185" s="65">
        <v>480</v>
      </c>
      <c r="AC185" s="38">
        <f t="shared" si="147"/>
        <v>4.9564247656024123E-3</v>
      </c>
      <c r="AD185" s="39">
        <f t="shared" si="148"/>
        <v>340</v>
      </c>
      <c r="AE185" s="40">
        <f t="shared" si="149"/>
        <v>0.3821586820013495</v>
      </c>
      <c r="AF185" s="98">
        <v>56</v>
      </c>
      <c r="AG185" s="38">
        <f t="shared" si="150"/>
        <v>0.24120603015075376</v>
      </c>
      <c r="AH185" s="39">
        <f t="shared" si="178"/>
        <v>270</v>
      </c>
      <c r="AI185" s="41">
        <f t="shared" si="151"/>
        <v>1.0510346794008616</v>
      </c>
      <c r="AJ185" s="183">
        <v>52</v>
      </c>
      <c r="AK185" s="42">
        <f t="shared" si="152"/>
        <v>5.3694601627359462E-4</v>
      </c>
      <c r="AL185" s="43">
        <f t="shared" si="153"/>
        <v>225</v>
      </c>
      <c r="AM185" s="44">
        <f t="shared" si="154"/>
        <v>0.28220128090719526</v>
      </c>
      <c r="AN185" s="178">
        <v>18</v>
      </c>
      <c r="AO185" s="42">
        <f t="shared" si="155"/>
        <v>2.6130653266331658E-2</v>
      </c>
      <c r="AP185" s="43">
        <f t="shared" si="179"/>
        <v>165</v>
      </c>
      <c r="AQ185" s="45">
        <f t="shared" si="156"/>
        <v>0.7761261140307133</v>
      </c>
      <c r="AR185" s="65">
        <v>878</v>
      </c>
      <c r="AS185" s="38">
        <f t="shared" si="157"/>
        <v>9.0661269670810792E-3</v>
      </c>
      <c r="AT185" s="39">
        <f t="shared" si="158"/>
        <v>341</v>
      </c>
      <c r="AU185" s="40">
        <f t="shared" si="159"/>
        <v>0.39140688387508099</v>
      </c>
      <c r="AV185" s="98">
        <v>113</v>
      </c>
      <c r="AW185" s="38">
        <f t="shared" si="160"/>
        <v>0.44120603015075377</v>
      </c>
      <c r="AX185" s="39">
        <f t="shared" si="180"/>
        <v>243</v>
      </c>
      <c r="AY185" s="41">
        <f t="shared" si="161"/>
        <v>1.0764696134981002</v>
      </c>
      <c r="AZ185" s="183">
        <v>99</v>
      </c>
      <c r="BA185" s="42">
        <f t="shared" si="162"/>
        <v>1.0222626079054976E-3</v>
      </c>
      <c r="BB185" s="43">
        <f t="shared" si="163"/>
        <v>212</v>
      </c>
      <c r="BC185" s="44">
        <f t="shared" si="164"/>
        <v>0.38149481748069719</v>
      </c>
      <c r="BD185" s="178">
        <v>32</v>
      </c>
      <c r="BE185" s="42">
        <f t="shared" si="165"/>
        <v>4.9748743718592968E-2</v>
      </c>
      <c r="BF185" s="43">
        <f t="shared" si="181"/>
        <v>108</v>
      </c>
      <c r="BG185" s="45">
        <f t="shared" si="166"/>
        <v>1.0492088812010789</v>
      </c>
      <c r="BH185" s="159">
        <v>217</v>
      </c>
      <c r="BI185" s="83">
        <f t="shared" si="167"/>
        <v>2.2407170294494239E-3</v>
      </c>
      <c r="BJ185" s="84">
        <f t="shared" si="168"/>
        <v>255</v>
      </c>
      <c r="BK185" s="85">
        <f t="shared" si="169"/>
        <v>0.40257518359962169</v>
      </c>
      <c r="BL185" s="156">
        <v>50</v>
      </c>
      <c r="BM185" s="83">
        <f t="shared" si="170"/>
        <v>0.10904522613065326</v>
      </c>
      <c r="BN185" s="84">
        <f t="shared" si="182"/>
        <v>166</v>
      </c>
      <c r="BO185" s="86">
        <f t="shared" si="171"/>
        <v>1.1071853105979605</v>
      </c>
      <c r="BP185" s="168">
        <f t="shared" si="172"/>
        <v>1990</v>
      </c>
      <c r="BQ185" s="75">
        <f t="shared" si="173"/>
        <v>2.0548511007393334E-2</v>
      </c>
      <c r="BR185" s="164">
        <f t="shared" si="128"/>
        <v>359</v>
      </c>
      <c r="BS185" s="76">
        <f t="shared" si="174"/>
        <v>425</v>
      </c>
      <c r="BT185" s="117">
        <f t="shared" si="175"/>
        <v>0.36360235251152478</v>
      </c>
      <c r="BU185" s="159">
        <v>96844</v>
      </c>
      <c r="BV185" s="153">
        <v>10626</v>
      </c>
    </row>
    <row r="186" spans="1:74">
      <c r="A186" s="34">
        <f t="shared" si="129"/>
        <v>9</v>
      </c>
      <c r="B186" s="35">
        <f t="shared" si="130"/>
        <v>7</v>
      </c>
      <c r="C186" s="35">
        <f t="shared" si="131"/>
        <v>0</v>
      </c>
      <c r="D186" s="35">
        <f t="shared" si="132"/>
        <v>1</v>
      </c>
      <c r="E186" s="35">
        <f t="shared" si="133"/>
        <v>0</v>
      </c>
      <c r="F186" s="35">
        <f t="shared" si="134"/>
        <v>1</v>
      </c>
      <c r="G186" s="35">
        <f t="shared" si="135"/>
        <v>1</v>
      </c>
      <c r="H186" s="35">
        <f t="shared" si="136"/>
        <v>0</v>
      </c>
      <c r="I186" s="35">
        <f t="shared" si="137"/>
        <v>0</v>
      </c>
      <c r="J186" s="48">
        <v>656</v>
      </c>
      <c r="K186" s="49" t="s">
        <v>630</v>
      </c>
      <c r="L186" s="65">
        <v>106</v>
      </c>
      <c r="M186" s="38">
        <f t="shared" si="127"/>
        <v>3.4490612696450071E-3</v>
      </c>
      <c r="N186" s="39">
        <f t="shared" si="138"/>
        <v>259</v>
      </c>
      <c r="O186" s="40">
        <f t="shared" si="139"/>
        <v>0.45702945252437222</v>
      </c>
      <c r="P186" s="98">
        <v>30</v>
      </c>
      <c r="Q186" s="38">
        <f t="shared" si="140"/>
        <v>5.3616590794132522E-2</v>
      </c>
      <c r="R186" s="39">
        <f t="shared" si="176"/>
        <v>402</v>
      </c>
      <c r="S186" s="41">
        <f t="shared" si="141"/>
        <v>0.40150979814394411</v>
      </c>
      <c r="T186" s="183">
        <v>97</v>
      </c>
      <c r="U186" s="42">
        <f t="shared" si="142"/>
        <v>3.1562164448638271E-3</v>
      </c>
      <c r="V186" s="43">
        <f t="shared" si="143"/>
        <v>82</v>
      </c>
      <c r="W186" s="44">
        <f t="shared" si="144"/>
        <v>1.174956744532796</v>
      </c>
      <c r="X186" s="178">
        <v>9</v>
      </c>
      <c r="Y186" s="42">
        <f t="shared" si="145"/>
        <v>4.9064238745574106E-2</v>
      </c>
      <c r="Z186" s="43">
        <f t="shared" si="177"/>
        <v>142</v>
      </c>
      <c r="AA186" s="45">
        <f t="shared" si="146"/>
        <v>1.0322237280759738</v>
      </c>
      <c r="AB186" s="65">
        <v>213</v>
      </c>
      <c r="AC186" s="38">
        <f t="shared" si="147"/>
        <v>6.9306608531545895E-3</v>
      </c>
      <c r="AD186" s="39">
        <f t="shared" si="148"/>
        <v>293</v>
      </c>
      <c r="AE186" s="40">
        <f t="shared" si="149"/>
        <v>0.53437958655627649</v>
      </c>
      <c r="AF186" s="98">
        <v>25</v>
      </c>
      <c r="AG186" s="38">
        <f t="shared" si="150"/>
        <v>0.10773899848254932</v>
      </c>
      <c r="AH186" s="39">
        <f t="shared" si="178"/>
        <v>415</v>
      </c>
      <c r="AI186" s="41">
        <f t="shared" si="151"/>
        <v>0.46946348587679487</v>
      </c>
      <c r="AJ186" s="183">
        <v>103</v>
      </c>
      <c r="AK186" s="42">
        <f t="shared" si="152"/>
        <v>3.3514463280512803E-3</v>
      </c>
      <c r="AL186" s="43">
        <f t="shared" si="153"/>
        <v>45</v>
      </c>
      <c r="AM186" s="44">
        <f t="shared" si="154"/>
        <v>1.7614106781749079</v>
      </c>
      <c r="AN186" s="178">
        <v>14</v>
      </c>
      <c r="AO186" s="42">
        <f t="shared" si="155"/>
        <v>5.2099140111279717E-2</v>
      </c>
      <c r="AP186" s="43">
        <f t="shared" si="179"/>
        <v>66</v>
      </c>
      <c r="AQ186" s="45">
        <f t="shared" si="156"/>
        <v>1.5474356016582556</v>
      </c>
      <c r="AR186" s="65">
        <v>1304</v>
      </c>
      <c r="AS186" s="38">
        <f t="shared" si="157"/>
        <v>4.24299612794065E-2</v>
      </c>
      <c r="AT186" s="39">
        <f t="shared" si="158"/>
        <v>53</v>
      </c>
      <c r="AU186" s="40">
        <f t="shared" si="159"/>
        <v>1.8318052446887072</v>
      </c>
      <c r="AV186" s="98">
        <v>66</v>
      </c>
      <c r="AW186" s="38">
        <f t="shared" si="160"/>
        <v>0.65958523014668691</v>
      </c>
      <c r="AX186" s="39">
        <f t="shared" si="180"/>
        <v>83</v>
      </c>
      <c r="AY186" s="41">
        <f t="shared" si="161"/>
        <v>1.6092786799003056</v>
      </c>
      <c r="AZ186" s="183">
        <v>52</v>
      </c>
      <c r="BA186" s="42">
        <f t="shared" si="162"/>
        <v>1.691992320957928E-3</v>
      </c>
      <c r="BB186" s="43">
        <f t="shared" si="163"/>
        <v>154</v>
      </c>
      <c r="BC186" s="44">
        <f t="shared" si="164"/>
        <v>0.63142904442637848</v>
      </c>
      <c r="BD186" s="178">
        <v>14</v>
      </c>
      <c r="BE186" s="42">
        <f t="shared" si="165"/>
        <v>2.6302478502781994E-2</v>
      </c>
      <c r="BF186" s="43">
        <f t="shared" si="181"/>
        <v>215</v>
      </c>
      <c r="BG186" s="45">
        <f t="shared" si="166"/>
        <v>0.5547234358081965</v>
      </c>
      <c r="BH186" s="159">
        <v>102</v>
      </c>
      <c r="BI186" s="83">
        <f t="shared" si="167"/>
        <v>3.318908014186705E-3</v>
      </c>
      <c r="BJ186" s="84">
        <f t="shared" si="168"/>
        <v>195</v>
      </c>
      <c r="BK186" s="85">
        <f t="shared" si="169"/>
        <v>0.59628680712520388</v>
      </c>
      <c r="BL186" s="156">
        <v>19</v>
      </c>
      <c r="BM186" s="83">
        <f t="shared" si="170"/>
        <v>5.1593323216995446E-2</v>
      </c>
      <c r="BN186" s="84">
        <f t="shared" si="182"/>
        <v>317</v>
      </c>
      <c r="BO186" s="86">
        <f t="shared" si="171"/>
        <v>0.52385025569434218</v>
      </c>
      <c r="BP186" s="168">
        <f t="shared" si="172"/>
        <v>1977</v>
      </c>
      <c r="BQ186" s="75">
        <f t="shared" si="173"/>
        <v>6.4328246510265835E-2</v>
      </c>
      <c r="BR186" s="164">
        <f t="shared" si="128"/>
        <v>177</v>
      </c>
      <c r="BS186" s="76">
        <f t="shared" si="174"/>
        <v>124</v>
      </c>
      <c r="BT186" s="117">
        <f t="shared" si="175"/>
        <v>1.1382772092663198</v>
      </c>
      <c r="BU186" s="159">
        <v>30733</v>
      </c>
      <c r="BV186" s="153">
        <v>5120</v>
      </c>
    </row>
    <row r="187" spans="1:74">
      <c r="A187" s="34">
        <f t="shared" si="129"/>
        <v>0</v>
      </c>
      <c r="B187" s="35">
        <f t="shared" si="130"/>
        <v>0</v>
      </c>
      <c r="C187" s="35">
        <f t="shared" si="131"/>
        <v>0</v>
      </c>
      <c r="D187" s="35">
        <f t="shared" si="132"/>
        <v>0</v>
      </c>
      <c r="E187" s="35">
        <f t="shared" si="133"/>
        <v>0</v>
      </c>
      <c r="F187" s="35">
        <f t="shared" si="134"/>
        <v>0</v>
      </c>
      <c r="G187" s="35">
        <f t="shared" si="135"/>
        <v>0</v>
      </c>
      <c r="H187" s="35">
        <f t="shared" si="136"/>
        <v>0</v>
      </c>
      <c r="I187" s="35">
        <f t="shared" si="137"/>
        <v>0</v>
      </c>
      <c r="J187" s="48">
        <v>108</v>
      </c>
      <c r="K187" s="49" t="s">
        <v>78</v>
      </c>
      <c r="L187" s="65">
        <v>504</v>
      </c>
      <c r="M187" s="38">
        <f t="shared" si="127"/>
        <v>9.7068119093337549E-4</v>
      </c>
      <c r="N187" s="39">
        <f t="shared" si="138"/>
        <v>418</v>
      </c>
      <c r="O187" s="40">
        <f t="shared" si="139"/>
        <v>0.12862337273400962</v>
      </c>
      <c r="P187" s="98">
        <v>91</v>
      </c>
      <c r="Q187" s="38">
        <f t="shared" si="140"/>
        <v>0.25609756097560976</v>
      </c>
      <c r="R187" s="39">
        <f t="shared" si="176"/>
        <v>88</v>
      </c>
      <c r="S187" s="41">
        <f t="shared" si="141"/>
        <v>1.9177959375911331</v>
      </c>
      <c r="T187" s="183">
        <v>97</v>
      </c>
      <c r="U187" s="42">
        <f t="shared" si="142"/>
        <v>1.8681761015979648E-4</v>
      </c>
      <c r="V187" s="43">
        <f t="shared" si="143"/>
        <v>347</v>
      </c>
      <c r="W187" s="44">
        <f t="shared" si="144"/>
        <v>6.9546121088099766E-2</v>
      </c>
      <c r="X187" s="178">
        <v>22</v>
      </c>
      <c r="Y187" s="42">
        <f t="shared" si="145"/>
        <v>4.9288617886178859E-2</v>
      </c>
      <c r="Z187" s="43">
        <f t="shared" si="177"/>
        <v>140</v>
      </c>
      <c r="AA187" s="45">
        <f t="shared" si="146"/>
        <v>1.0369442634177846</v>
      </c>
      <c r="AB187" s="65">
        <v>397</v>
      </c>
      <c r="AC187" s="38">
        <f t="shared" si="147"/>
        <v>7.6460403333442474E-4</v>
      </c>
      <c r="AD187" s="39">
        <f t="shared" si="148"/>
        <v>490</v>
      </c>
      <c r="AE187" s="40">
        <f t="shared" si="149"/>
        <v>5.89537990488362E-2</v>
      </c>
      <c r="AF187" s="98">
        <v>37</v>
      </c>
      <c r="AG187" s="38">
        <f t="shared" si="150"/>
        <v>0.20172764227642276</v>
      </c>
      <c r="AH187" s="39">
        <f t="shared" si="178"/>
        <v>311</v>
      </c>
      <c r="AI187" s="41">
        <f t="shared" si="151"/>
        <v>0.87901097536316775</v>
      </c>
      <c r="AJ187" s="183">
        <v>30</v>
      </c>
      <c r="AK187" s="42">
        <f t="shared" si="152"/>
        <v>5.7778642317462823E-5</v>
      </c>
      <c r="AL187" s="43">
        <f t="shared" si="153"/>
        <v>321</v>
      </c>
      <c r="AM187" s="44">
        <f t="shared" si="154"/>
        <v>3.0366566427338121E-2</v>
      </c>
      <c r="AN187" s="178">
        <v>11</v>
      </c>
      <c r="AO187" s="42">
        <f t="shared" si="155"/>
        <v>1.524390243902439E-2</v>
      </c>
      <c r="AP187" s="43">
        <f t="shared" si="179"/>
        <v>232</v>
      </c>
      <c r="AQ187" s="45">
        <f t="shared" si="156"/>
        <v>0.45277056957115369</v>
      </c>
      <c r="AR187" s="65">
        <v>690</v>
      </c>
      <c r="AS187" s="38">
        <f t="shared" si="157"/>
        <v>1.3289087733016449E-3</v>
      </c>
      <c r="AT187" s="39">
        <f t="shared" si="158"/>
        <v>499</v>
      </c>
      <c r="AU187" s="40">
        <f t="shared" si="159"/>
        <v>5.7372243274430815E-2</v>
      </c>
      <c r="AV187" s="98">
        <v>142</v>
      </c>
      <c r="AW187" s="38">
        <f t="shared" si="160"/>
        <v>0.35060975609756095</v>
      </c>
      <c r="AX187" s="39">
        <f t="shared" si="180"/>
        <v>340</v>
      </c>
      <c r="AY187" s="41">
        <f t="shared" si="161"/>
        <v>0.85542971501555709</v>
      </c>
      <c r="AZ187" s="183">
        <v>47</v>
      </c>
      <c r="BA187" s="42">
        <f t="shared" si="162"/>
        <v>9.0519872964025088E-5</v>
      </c>
      <c r="BB187" s="43">
        <f t="shared" si="163"/>
        <v>338</v>
      </c>
      <c r="BC187" s="44">
        <f t="shared" si="164"/>
        <v>3.3780813411086845E-2</v>
      </c>
      <c r="BD187" s="178">
        <v>13</v>
      </c>
      <c r="BE187" s="42">
        <f t="shared" si="165"/>
        <v>2.3882113821138213E-2</v>
      </c>
      <c r="BF187" s="43">
        <f t="shared" si="181"/>
        <v>231</v>
      </c>
      <c r="BG187" s="45">
        <f t="shared" si="166"/>
        <v>0.50367756148238951</v>
      </c>
      <c r="BH187" s="159">
        <v>203</v>
      </c>
      <c r="BI187" s="83">
        <f t="shared" si="167"/>
        <v>3.9096881301483178E-4</v>
      </c>
      <c r="BJ187" s="84">
        <f t="shared" si="168"/>
        <v>406</v>
      </c>
      <c r="BK187" s="85">
        <f t="shared" si="169"/>
        <v>7.0242846201711645E-2</v>
      </c>
      <c r="BL187" s="156">
        <v>49</v>
      </c>
      <c r="BM187" s="83">
        <f t="shared" si="170"/>
        <v>0.10315040650406504</v>
      </c>
      <c r="BN187" s="84">
        <f t="shared" si="182"/>
        <v>180</v>
      </c>
      <c r="BO187" s="86">
        <f t="shared" si="171"/>
        <v>1.0473325510524572</v>
      </c>
      <c r="BP187" s="168">
        <f t="shared" si="172"/>
        <v>1968</v>
      </c>
      <c r="BQ187" s="75">
        <f t="shared" si="173"/>
        <v>3.7902789360255611E-3</v>
      </c>
      <c r="BR187" s="164">
        <f t="shared" si="128"/>
        <v>365</v>
      </c>
      <c r="BS187" s="76">
        <f t="shared" si="174"/>
        <v>569</v>
      </c>
      <c r="BT187" s="117">
        <f t="shared" si="175"/>
        <v>6.7068331000621623E-2</v>
      </c>
      <c r="BU187" s="159">
        <v>519223</v>
      </c>
      <c r="BV187" s="153">
        <v>45302</v>
      </c>
    </row>
    <row r="188" spans="1:74">
      <c r="A188" s="34">
        <f t="shared" si="129"/>
        <v>0</v>
      </c>
      <c r="B188" s="35">
        <f t="shared" si="130"/>
        <v>0</v>
      </c>
      <c r="C188" s="35">
        <f t="shared" si="131"/>
        <v>0</v>
      </c>
      <c r="D188" s="35">
        <f t="shared" si="132"/>
        <v>0</v>
      </c>
      <c r="E188" s="35">
        <f t="shared" si="133"/>
        <v>0</v>
      </c>
      <c r="F188" s="35">
        <f t="shared" si="134"/>
        <v>0</v>
      </c>
      <c r="G188" s="35">
        <f t="shared" si="135"/>
        <v>0</v>
      </c>
      <c r="H188" s="35">
        <f t="shared" si="136"/>
        <v>1</v>
      </c>
      <c r="I188" s="35">
        <f t="shared" si="137"/>
        <v>0</v>
      </c>
      <c r="J188" s="48">
        <v>583</v>
      </c>
      <c r="K188" s="49" t="s">
        <v>556</v>
      </c>
      <c r="L188" s="65">
        <v>172</v>
      </c>
      <c r="M188" s="38">
        <f t="shared" si="127"/>
        <v>3.2668566001899336E-3</v>
      </c>
      <c r="N188" s="39">
        <f t="shared" si="138"/>
        <v>271</v>
      </c>
      <c r="O188" s="40">
        <f t="shared" si="139"/>
        <v>0.43288581058292092</v>
      </c>
      <c r="P188" s="98">
        <v>25</v>
      </c>
      <c r="Q188" s="38">
        <f t="shared" si="140"/>
        <v>8.8295687885010271E-2</v>
      </c>
      <c r="R188" s="39">
        <f t="shared" si="176"/>
        <v>330</v>
      </c>
      <c r="S188" s="41">
        <f t="shared" si="141"/>
        <v>0.66120548312763616</v>
      </c>
      <c r="T188" s="183">
        <v>19</v>
      </c>
      <c r="U188" s="42">
        <f t="shared" si="142"/>
        <v>3.6087369420702753E-4</v>
      </c>
      <c r="V188" s="43">
        <f t="shared" si="143"/>
        <v>303</v>
      </c>
      <c r="W188" s="44">
        <f t="shared" si="144"/>
        <v>0.13434154100014725</v>
      </c>
      <c r="X188" s="178">
        <v>5</v>
      </c>
      <c r="Y188" s="42">
        <f t="shared" si="145"/>
        <v>9.7535934291581115E-3</v>
      </c>
      <c r="Z188" s="43">
        <f t="shared" si="177"/>
        <v>334</v>
      </c>
      <c r="AA188" s="45">
        <f t="shared" si="146"/>
        <v>0.20519814082494234</v>
      </c>
      <c r="AB188" s="65">
        <v>554</v>
      </c>
      <c r="AC188" s="38">
        <f t="shared" si="147"/>
        <v>1.0522317188983856E-2</v>
      </c>
      <c r="AD188" s="39">
        <f t="shared" si="148"/>
        <v>198</v>
      </c>
      <c r="AE188" s="40">
        <f t="shared" si="149"/>
        <v>0.81130957468562981</v>
      </c>
      <c r="AF188" s="98">
        <v>28</v>
      </c>
      <c r="AG188" s="38">
        <f t="shared" si="150"/>
        <v>0.28439425051334705</v>
      </c>
      <c r="AH188" s="39">
        <f t="shared" si="178"/>
        <v>229</v>
      </c>
      <c r="AI188" s="41">
        <f t="shared" si="151"/>
        <v>1.239223661717439</v>
      </c>
      <c r="AJ188" s="183">
        <v>35</v>
      </c>
      <c r="AK188" s="42">
        <f t="shared" si="152"/>
        <v>6.6476733143399811E-4</v>
      </c>
      <c r="AL188" s="43">
        <f t="shared" si="153"/>
        <v>212</v>
      </c>
      <c r="AM188" s="44">
        <f t="shared" si="154"/>
        <v>0.34937998746664284</v>
      </c>
      <c r="AN188" s="178">
        <v>6</v>
      </c>
      <c r="AO188" s="42">
        <f t="shared" si="155"/>
        <v>1.7967145790554414E-2</v>
      </c>
      <c r="AP188" s="43">
        <f t="shared" si="179"/>
        <v>209</v>
      </c>
      <c r="AQ188" s="45">
        <f t="shared" si="156"/>
        <v>0.53365566105511753</v>
      </c>
      <c r="AR188" s="65">
        <v>837</v>
      </c>
      <c r="AS188" s="38">
        <f t="shared" si="157"/>
        <v>1.5897435897435898E-2</v>
      </c>
      <c r="AT188" s="39">
        <f t="shared" si="158"/>
        <v>226</v>
      </c>
      <c r="AU188" s="40">
        <f t="shared" si="159"/>
        <v>0.6863312050242093</v>
      </c>
      <c r="AV188" s="98">
        <v>75</v>
      </c>
      <c r="AW188" s="38">
        <f t="shared" si="160"/>
        <v>0.42967145790554417</v>
      </c>
      <c r="AX188" s="39">
        <f t="shared" si="180"/>
        <v>256</v>
      </c>
      <c r="AY188" s="41">
        <f t="shared" si="161"/>
        <v>1.0483271682952906</v>
      </c>
      <c r="AZ188" s="183">
        <v>154</v>
      </c>
      <c r="BA188" s="42">
        <f t="shared" si="162"/>
        <v>2.9249762583095917E-3</v>
      </c>
      <c r="BB188" s="43">
        <f t="shared" si="163"/>
        <v>89</v>
      </c>
      <c r="BC188" s="44">
        <f t="shared" si="164"/>
        <v>1.0915622611742302</v>
      </c>
      <c r="BD188" s="178">
        <v>6</v>
      </c>
      <c r="BE188" s="42">
        <f t="shared" si="165"/>
        <v>7.9055441478439431E-2</v>
      </c>
      <c r="BF188" s="43">
        <f t="shared" si="181"/>
        <v>57</v>
      </c>
      <c r="BG188" s="45">
        <f t="shared" si="166"/>
        <v>1.6672917767660314</v>
      </c>
      <c r="BH188" s="159">
        <v>177</v>
      </c>
      <c r="BI188" s="83">
        <f t="shared" si="167"/>
        <v>3.361823361823362E-3</v>
      </c>
      <c r="BJ188" s="84">
        <f t="shared" si="168"/>
        <v>193</v>
      </c>
      <c r="BK188" s="85">
        <f t="shared" si="169"/>
        <v>0.60399713097556262</v>
      </c>
      <c r="BL188" s="156">
        <v>31</v>
      </c>
      <c r="BM188" s="83">
        <f t="shared" si="170"/>
        <v>9.0862422997946612E-2</v>
      </c>
      <c r="BN188" s="84">
        <f t="shared" si="182"/>
        <v>205</v>
      </c>
      <c r="BO188" s="86">
        <f t="shared" si="171"/>
        <v>0.92256711823522097</v>
      </c>
      <c r="BP188" s="168">
        <f t="shared" si="172"/>
        <v>1948</v>
      </c>
      <c r="BQ188" s="75">
        <f t="shared" si="173"/>
        <v>3.6999050332383668E-2</v>
      </c>
      <c r="BR188" s="164">
        <f t="shared" si="128"/>
        <v>176</v>
      </c>
      <c r="BS188" s="76">
        <f t="shared" si="174"/>
        <v>288</v>
      </c>
      <c r="BT188" s="117">
        <f t="shared" si="175"/>
        <v>0.65469180402933613</v>
      </c>
      <c r="BU188" s="159">
        <v>52650</v>
      </c>
      <c r="BV188" s="153">
        <v>5796</v>
      </c>
    </row>
    <row r="189" spans="1:74">
      <c r="A189" s="34">
        <f t="shared" si="129"/>
        <v>8</v>
      </c>
      <c r="B189" s="35">
        <f t="shared" si="130"/>
        <v>7</v>
      </c>
      <c r="C189" s="35">
        <f t="shared" si="131"/>
        <v>0</v>
      </c>
      <c r="D189" s="35">
        <f t="shared" si="132"/>
        <v>0</v>
      </c>
      <c r="E189" s="35">
        <f t="shared" si="133"/>
        <v>1</v>
      </c>
      <c r="F189" s="35">
        <f t="shared" si="134"/>
        <v>0</v>
      </c>
      <c r="G189" s="35">
        <f t="shared" si="135"/>
        <v>1</v>
      </c>
      <c r="H189" s="35">
        <f t="shared" si="136"/>
        <v>0</v>
      </c>
      <c r="I189" s="35">
        <f t="shared" si="137"/>
        <v>1</v>
      </c>
      <c r="J189" s="48">
        <v>185</v>
      </c>
      <c r="K189" s="49" t="s">
        <v>155</v>
      </c>
      <c r="L189" s="65">
        <v>87</v>
      </c>
      <c r="M189" s="38">
        <f t="shared" si="127"/>
        <v>4.5578373847443418E-3</v>
      </c>
      <c r="N189" s="39">
        <f t="shared" si="138"/>
        <v>213</v>
      </c>
      <c r="O189" s="40">
        <f t="shared" si="139"/>
        <v>0.60395155718971072</v>
      </c>
      <c r="P189" s="98">
        <v>1</v>
      </c>
      <c r="Q189" s="38">
        <f t="shared" si="140"/>
        <v>4.5124481327800829E-2</v>
      </c>
      <c r="R189" s="39">
        <f t="shared" si="176"/>
        <v>416</v>
      </c>
      <c r="S189" s="41">
        <f t="shared" si="141"/>
        <v>0.33791632628865698</v>
      </c>
      <c r="T189" s="183">
        <v>0</v>
      </c>
      <c r="U189" s="42">
        <f t="shared" si="142"/>
        <v>0</v>
      </c>
      <c r="V189" s="43">
        <f t="shared" si="143"/>
        <v>396</v>
      </c>
      <c r="W189" s="44">
        <f t="shared" si="144"/>
        <v>0</v>
      </c>
      <c r="X189" s="178">
        <v>0</v>
      </c>
      <c r="Y189" s="42">
        <f t="shared" si="145"/>
        <v>0</v>
      </c>
      <c r="Z189" s="43">
        <f t="shared" si="177"/>
        <v>396</v>
      </c>
      <c r="AA189" s="45">
        <f t="shared" si="146"/>
        <v>0</v>
      </c>
      <c r="AB189" s="65">
        <v>531</v>
      </c>
      <c r="AC189" s="38">
        <f t="shared" si="147"/>
        <v>2.7818524727577537E-2</v>
      </c>
      <c r="AD189" s="39">
        <f t="shared" si="148"/>
        <v>70</v>
      </c>
      <c r="AE189" s="40">
        <f t="shared" si="149"/>
        <v>2.14491115024942</v>
      </c>
      <c r="AF189" s="98">
        <v>1</v>
      </c>
      <c r="AG189" s="38">
        <f t="shared" si="150"/>
        <v>0.27541493775933612</v>
      </c>
      <c r="AH189" s="39">
        <f t="shared" si="178"/>
        <v>232</v>
      </c>
      <c r="AI189" s="41">
        <f t="shared" si="151"/>
        <v>1.2000970731501737</v>
      </c>
      <c r="AJ189" s="183">
        <v>0</v>
      </c>
      <c r="AK189" s="42">
        <f t="shared" si="152"/>
        <v>0</v>
      </c>
      <c r="AL189" s="43">
        <f t="shared" si="153"/>
        <v>337</v>
      </c>
      <c r="AM189" s="44">
        <f t="shared" si="154"/>
        <v>0</v>
      </c>
      <c r="AN189" s="178">
        <v>0</v>
      </c>
      <c r="AO189" s="42">
        <f t="shared" si="155"/>
        <v>0</v>
      </c>
      <c r="AP189" s="43">
        <f t="shared" si="179"/>
        <v>337</v>
      </c>
      <c r="AQ189" s="45">
        <f t="shared" si="156"/>
        <v>0</v>
      </c>
      <c r="AR189" s="65">
        <v>1115</v>
      </c>
      <c r="AS189" s="38">
        <f t="shared" si="157"/>
        <v>5.8413663034367139E-2</v>
      </c>
      <c r="AT189" s="39">
        <f t="shared" si="158"/>
        <v>34</v>
      </c>
      <c r="AU189" s="40">
        <f t="shared" si="159"/>
        <v>2.5218607578547694</v>
      </c>
      <c r="AV189" s="98">
        <v>6</v>
      </c>
      <c r="AW189" s="38">
        <f t="shared" si="160"/>
        <v>0.57831950207468885</v>
      </c>
      <c r="AX189" s="39">
        <f t="shared" si="180"/>
        <v>119</v>
      </c>
      <c r="AY189" s="41">
        <f t="shared" si="161"/>
        <v>1.4110037677047158</v>
      </c>
      <c r="AZ189" s="183">
        <v>0</v>
      </c>
      <c r="BA189" s="42">
        <f t="shared" si="162"/>
        <v>0</v>
      </c>
      <c r="BB189" s="43">
        <f t="shared" si="163"/>
        <v>356</v>
      </c>
      <c r="BC189" s="44">
        <f t="shared" si="164"/>
        <v>0</v>
      </c>
      <c r="BD189" s="178">
        <v>0</v>
      </c>
      <c r="BE189" s="42">
        <f t="shared" si="165"/>
        <v>0</v>
      </c>
      <c r="BF189" s="43">
        <f t="shared" si="181"/>
        <v>356</v>
      </c>
      <c r="BG189" s="45">
        <f t="shared" si="166"/>
        <v>0</v>
      </c>
      <c r="BH189" s="159">
        <v>195</v>
      </c>
      <c r="BI189" s="83">
        <f t="shared" si="167"/>
        <v>1.0215842414082146E-2</v>
      </c>
      <c r="BJ189" s="84">
        <f t="shared" si="168"/>
        <v>45</v>
      </c>
      <c r="BK189" s="85">
        <f t="shared" si="169"/>
        <v>1.8354145487457905</v>
      </c>
      <c r="BL189" s="156">
        <v>1</v>
      </c>
      <c r="BM189" s="83">
        <f t="shared" si="170"/>
        <v>0.10114107883817428</v>
      </c>
      <c r="BN189" s="84">
        <f t="shared" si="182"/>
        <v>187</v>
      </c>
      <c r="BO189" s="86">
        <f t="shared" si="171"/>
        <v>1.0269309419697559</v>
      </c>
      <c r="BP189" s="168">
        <f t="shared" si="172"/>
        <v>1928</v>
      </c>
      <c r="BQ189" s="75">
        <f t="shared" si="173"/>
        <v>0.10100586756077116</v>
      </c>
      <c r="BR189" s="164">
        <f t="shared" si="128"/>
        <v>9</v>
      </c>
      <c r="BS189" s="76">
        <f t="shared" si="174"/>
        <v>65</v>
      </c>
      <c r="BT189" s="117">
        <f t="shared" si="175"/>
        <v>1.7872813776798684</v>
      </c>
      <c r="BU189" s="159">
        <v>19088</v>
      </c>
      <c r="BV189" s="153">
        <v>141</v>
      </c>
    </row>
    <row r="190" spans="1:74">
      <c r="A190" s="34">
        <f t="shared" si="129"/>
        <v>8</v>
      </c>
      <c r="B190" s="35">
        <f t="shared" si="130"/>
        <v>7</v>
      </c>
      <c r="C190" s="35">
        <f t="shared" si="131"/>
        <v>0</v>
      </c>
      <c r="D190" s="35">
        <f t="shared" si="132"/>
        <v>0</v>
      </c>
      <c r="E190" s="35">
        <f t="shared" si="133"/>
        <v>1</v>
      </c>
      <c r="F190" s="35">
        <f t="shared" si="134"/>
        <v>0</v>
      </c>
      <c r="G190" s="35">
        <f t="shared" si="135"/>
        <v>0</v>
      </c>
      <c r="H190" s="35">
        <f t="shared" si="136"/>
        <v>0</v>
      </c>
      <c r="I190" s="35">
        <f t="shared" si="137"/>
        <v>0</v>
      </c>
      <c r="J190" s="48">
        <v>215</v>
      </c>
      <c r="K190" s="49" t="s">
        <v>185</v>
      </c>
      <c r="L190" s="65">
        <v>0</v>
      </c>
      <c r="M190" s="38">
        <f t="shared" si="127"/>
        <v>0</v>
      </c>
      <c r="N190" s="39">
        <f t="shared" si="138"/>
        <v>517</v>
      </c>
      <c r="O190" s="40">
        <f t="shared" si="139"/>
        <v>0</v>
      </c>
      <c r="P190" s="98">
        <v>0</v>
      </c>
      <c r="Q190" s="38">
        <f t="shared" si="140"/>
        <v>0</v>
      </c>
      <c r="R190" s="39">
        <f t="shared" si="176"/>
        <v>517</v>
      </c>
      <c r="S190" s="41">
        <f t="shared" si="141"/>
        <v>0</v>
      </c>
      <c r="T190" s="183">
        <v>0</v>
      </c>
      <c r="U190" s="42">
        <f t="shared" si="142"/>
        <v>0</v>
      </c>
      <c r="V190" s="43">
        <f t="shared" si="143"/>
        <v>396</v>
      </c>
      <c r="W190" s="44">
        <f t="shared" si="144"/>
        <v>0</v>
      </c>
      <c r="X190" s="178">
        <v>0</v>
      </c>
      <c r="Y190" s="42">
        <f t="shared" si="145"/>
        <v>0</v>
      </c>
      <c r="Z190" s="43">
        <f t="shared" si="177"/>
        <v>396</v>
      </c>
      <c r="AA190" s="45">
        <f t="shared" si="146"/>
        <v>0</v>
      </c>
      <c r="AB190" s="65">
        <v>1920</v>
      </c>
      <c r="AC190" s="38">
        <f t="shared" si="147"/>
        <v>0.22614840989399293</v>
      </c>
      <c r="AD190" s="39">
        <f t="shared" si="148"/>
        <v>12</v>
      </c>
      <c r="AE190" s="40">
        <f t="shared" si="149"/>
        <v>17.436878869134837</v>
      </c>
      <c r="AF190" s="98">
        <v>2</v>
      </c>
      <c r="AG190" s="38">
        <f t="shared" si="150"/>
        <v>1</v>
      </c>
      <c r="AH190" s="39">
        <f t="shared" si="178"/>
        <v>1</v>
      </c>
      <c r="AI190" s="41">
        <f t="shared" si="151"/>
        <v>4.3574146083494059</v>
      </c>
      <c r="AJ190" s="183">
        <v>0</v>
      </c>
      <c r="AK190" s="42">
        <f t="shared" si="152"/>
        <v>0</v>
      </c>
      <c r="AL190" s="43">
        <f t="shared" si="153"/>
        <v>337</v>
      </c>
      <c r="AM190" s="44">
        <f t="shared" si="154"/>
        <v>0</v>
      </c>
      <c r="AN190" s="178">
        <v>0</v>
      </c>
      <c r="AO190" s="42">
        <f t="shared" si="155"/>
        <v>0</v>
      </c>
      <c r="AP190" s="43">
        <f t="shared" si="179"/>
        <v>337</v>
      </c>
      <c r="AQ190" s="45">
        <f t="shared" si="156"/>
        <v>0</v>
      </c>
      <c r="AR190" s="65">
        <v>0</v>
      </c>
      <c r="AS190" s="38">
        <f t="shared" si="157"/>
        <v>0</v>
      </c>
      <c r="AT190" s="39">
        <f t="shared" si="158"/>
        <v>565</v>
      </c>
      <c r="AU190" s="40">
        <f t="shared" si="159"/>
        <v>0</v>
      </c>
      <c r="AV190" s="98">
        <v>0</v>
      </c>
      <c r="AW190" s="38">
        <f t="shared" si="160"/>
        <v>0</v>
      </c>
      <c r="AX190" s="39">
        <f t="shared" si="180"/>
        <v>565</v>
      </c>
      <c r="AY190" s="41">
        <f t="shared" si="161"/>
        <v>0</v>
      </c>
      <c r="AZ190" s="183">
        <v>0</v>
      </c>
      <c r="BA190" s="42">
        <f t="shared" si="162"/>
        <v>0</v>
      </c>
      <c r="BB190" s="43">
        <f t="shared" si="163"/>
        <v>356</v>
      </c>
      <c r="BC190" s="44">
        <f t="shared" si="164"/>
        <v>0</v>
      </c>
      <c r="BD190" s="178">
        <v>0</v>
      </c>
      <c r="BE190" s="42">
        <f t="shared" si="165"/>
        <v>0</v>
      </c>
      <c r="BF190" s="43">
        <f t="shared" si="181"/>
        <v>356</v>
      </c>
      <c r="BG190" s="45">
        <f t="shared" si="166"/>
        <v>0</v>
      </c>
      <c r="BH190" s="159">
        <v>0</v>
      </c>
      <c r="BI190" s="83">
        <f t="shared" si="167"/>
        <v>0</v>
      </c>
      <c r="BJ190" s="84">
        <f t="shared" si="168"/>
        <v>467</v>
      </c>
      <c r="BK190" s="85">
        <f t="shared" si="169"/>
        <v>0</v>
      </c>
      <c r="BL190" s="156">
        <v>0</v>
      </c>
      <c r="BM190" s="83">
        <f t="shared" si="170"/>
        <v>0</v>
      </c>
      <c r="BN190" s="84">
        <f t="shared" si="182"/>
        <v>467</v>
      </c>
      <c r="BO190" s="86">
        <f t="shared" si="171"/>
        <v>0</v>
      </c>
      <c r="BP190" s="168">
        <f t="shared" si="172"/>
        <v>1920</v>
      </c>
      <c r="BQ190" s="75">
        <f t="shared" si="173"/>
        <v>0.22614840989399293</v>
      </c>
      <c r="BR190" s="164">
        <f t="shared" si="128"/>
        <v>2</v>
      </c>
      <c r="BS190" s="76">
        <f t="shared" si="174"/>
        <v>25</v>
      </c>
      <c r="BT190" s="117">
        <f t="shared" si="175"/>
        <v>4.0016570458370841</v>
      </c>
      <c r="BU190" s="159">
        <v>8490</v>
      </c>
      <c r="BV190" s="153">
        <v>208</v>
      </c>
    </row>
    <row r="191" spans="1:74">
      <c r="A191" s="34">
        <f t="shared" si="129"/>
        <v>10</v>
      </c>
      <c r="B191" s="35">
        <f t="shared" si="130"/>
        <v>7</v>
      </c>
      <c r="C191" s="35">
        <f t="shared" si="131"/>
        <v>1</v>
      </c>
      <c r="D191" s="35">
        <f t="shared" si="132"/>
        <v>1</v>
      </c>
      <c r="E191" s="35">
        <f t="shared" si="133"/>
        <v>1</v>
      </c>
      <c r="F191" s="35">
        <f t="shared" si="134"/>
        <v>0</v>
      </c>
      <c r="G191" s="35">
        <f t="shared" si="135"/>
        <v>0</v>
      </c>
      <c r="H191" s="35">
        <f t="shared" si="136"/>
        <v>0</v>
      </c>
      <c r="I191" s="35">
        <f t="shared" si="137"/>
        <v>0</v>
      </c>
      <c r="J191" s="48">
        <v>109</v>
      </c>
      <c r="K191" s="49" t="s">
        <v>79</v>
      </c>
      <c r="L191" s="65">
        <v>399</v>
      </c>
      <c r="M191" s="38">
        <f t="shared" si="127"/>
        <v>1.4671275187527578E-2</v>
      </c>
      <c r="N191" s="39">
        <f t="shared" si="138"/>
        <v>53</v>
      </c>
      <c r="O191" s="40">
        <f t="shared" si="139"/>
        <v>1.9440666148213321</v>
      </c>
      <c r="P191" s="98">
        <v>39</v>
      </c>
      <c r="Q191" s="38">
        <f t="shared" si="140"/>
        <v>0.20813771517996871</v>
      </c>
      <c r="R191" s="39">
        <f t="shared" si="176"/>
        <v>115</v>
      </c>
      <c r="S191" s="41">
        <f t="shared" si="141"/>
        <v>1.5586468809426111</v>
      </c>
      <c r="T191" s="183">
        <v>81</v>
      </c>
      <c r="U191" s="42">
        <f t="shared" si="142"/>
        <v>2.9783791734078542E-3</v>
      </c>
      <c r="V191" s="43">
        <f t="shared" si="143"/>
        <v>90</v>
      </c>
      <c r="W191" s="44">
        <f t="shared" si="144"/>
        <v>1.1087537115099706</v>
      </c>
      <c r="X191" s="178">
        <v>5</v>
      </c>
      <c r="Y191" s="42">
        <f t="shared" si="145"/>
        <v>4.2253521126760563E-2</v>
      </c>
      <c r="Z191" s="43">
        <f t="shared" si="177"/>
        <v>169</v>
      </c>
      <c r="AA191" s="45">
        <f t="shared" si="146"/>
        <v>0.88893842474496876</v>
      </c>
      <c r="AB191" s="65">
        <v>703</v>
      </c>
      <c r="AC191" s="38">
        <f t="shared" si="147"/>
        <v>2.5849389616120017E-2</v>
      </c>
      <c r="AD191" s="39">
        <f t="shared" si="148"/>
        <v>77</v>
      </c>
      <c r="AE191" s="40">
        <f t="shared" si="149"/>
        <v>1.9930835498186237</v>
      </c>
      <c r="AF191" s="98">
        <v>30</v>
      </c>
      <c r="AG191" s="38">
        <f t="shared" si="150"/>
        <v>0.3667188315075639</v>
      </c>
      <c r="AH191" s="39">
        <f t="shared" si="178"/>
        <v>170</v>
      </c>
      <c r="AI191" s="41">
        <f t="shared" si="151"/>
        <v>1.5979459935678832</v>
      </c>
      <c r="AJ191" s="183">
        <v>13</v>
      </c>
      <c r="AK191" s="42">
        <f t="shared" si="152"/>
        <v>4.7801147227533459E-4</v>
      </c>
      <c r="AL191" s="43">
        <f t="shared" si="153"/>
        <v>228</v>
      </c>
      <c r="AM191" s="44">
        <f t="shared" si="154"/>
        <v>0.25122721032666956</v>
      </c>
      <c r="AN191" s="178">
        <v>5</v>
      </c>
      <c r="AO191" s="42">
        <f t="shared" si="155"/>
        <v>6.7814293166405838E-3</v>
      </c>
      <c r="AP191" s="43">
        <f t="shared" si="179"/>
        <v>286</v>
      </c>
      <c r="AQ191" s="45">
        <f t="shared" si="156"/>
        <v>0.20142031389164311</v>
      </c>
      <c r="AR191" s="65">
        <v>595</v>
      </c>
      <c r="AS191" s="38">
        <f t="shared" si="157"/>
        <v>2.1878217384909547E-2</v>
      </c>
      <c r="AT191" s="39">
        <f t="shared" si="158"/>
        <v>148</v>
      </c>
      <c r="AU191" s="40">
        <f t="shared" si="159"/>
        <v>0.94453617542112311</v>
      </c>
      <c r="AV191" s="98">
        <v>52</v>
      </c>
      <c r="AW191" s="38">
        <f t="shared" si="160"/>
        <v>0.31038080333854984</v>
      </c>
      <c r="AX191" s="39">
        <f t="shared" si="180"/>
        <v>383</v>
      </c>
      <c r="AY191" s="41">
        <f t="shared" si="161"/>
        <v>0.75727773551262689</v>
      </c>
      <c r="AZ191" s="183">
        <v>50</v>
      </c>
      <c r="BA191" s="42">
        <f t="shared" si="162"/>
        <v>1.8385056625974407E-3</v>
      </c>
      <c r="BB191" s="43">
        <f t="shared" si="163"/>
        <v>145</v>
      </c>
      <c r="BC191" s="44">
        <f t="shared" si="164"/>
        <v>0.68610587608881568</v>
      </c>
      <c r="BD191" s="178">
        <v>7</v>
      </c>
      <c r="BE191" s="42">
        <f t="shared" si="165"/>
        <v>2.6082420448617631E-2</v>
      </c>
      <c r="BF191" s="43">
        <f t="shared" si="181"/>
        <v>218</v>
      </c>
      <c r="BG191" s="45">
        <f t="shared" si="166"/>
        <v>0.55008237660647874</v>
      </c>
      <c r="BH191" s="159">
        <v>76</v>
      </c>
      <c r="BI191" s="83">
        <f t="shared" si="167"/>
        <v>2.7945286071481101E-3</v>
      </c>
      <c r="BJ191" s="84">
        <f t="shared" si="168"/>
        <v>222</v>
      </c>
      <c r="BK191" s="85">
        <f t="shared" si="169"/>
        <v>0.50207493954445281</v>
      </c>
      <c r="BL191" s="156">
        <v>17</v>
      </c>
      <c r="BM191" s="83">
        <f t="shared" si="170"/>
        <v>3.9645279081898799E-2</v>
      </c>
      <c r="BN191" s="84">
        <f t="shared" si="182"/>
        <v>341</v>
      </c>
      <c r="BO191" s="86">
        <f t="shared" si="171"/>
        <v>0.40253638046879975</v>
      </c>
      <c r="BP191" s="168">
        <f t="shared" si="172"/>
        <v>1917</v>
      </c>
      <c r="BQ191" s="75">
        <f t="shared" si="173"/>
        <v>7.0488307103985876E-2</v>
      </c>
      <c r="BR191" s="164">
        <f t="shared" si="128"/>
        <v>155</v>
      </c>
      <c r="BS191" s="76">
        <f t="shared" si="174"/>
        <v>100</v>
      </c>
      <c r="BT191" s="117">
        <f t="shared" si="175"/>
        <v>1.2472784173190232</v>
      </c>
      <c r="BU191" s="159">
        <v>27196</v>
      </c>
      <c r="BV191" s="153">
        <v>3134</v>
      </c>
    </row>
    <row r="192" spans="1:74">
      <c r="A192" s="34">
        <f t="shared" si="129"/>
        <v>7</v>
      </c>
      <c r="B192" s="35">
        <f t="shared" si="130"/>
        <v>7</v>
      </c>
      <c r="C192" s="35">
        <f t="shared" si="131"/>
        <v>0</v>
      </c>
      <c r="D192" s="35">
        <f t="shared" si="132"/>
        <v>0</v>
      </c>
      <c r="E192" s="35">
        <f t="shared" si="133"/>
        <v>0</v>
      </c>
      <c r="F192" s="35">
        <f t="shared" si="134"/>
        <v>0</v>
      </c>
      <c r="G192" s="35">
        <f t="shared" si="135"/>
        <v>1</v>
      </c>
      <c r="H192" s="35">
        <f t="shared" si="136"/>
        <v>0</v>
      </c>
      <c r="I192" s="35">
        <f t="shared" si="137"/>
        <v>1</v>
      </c>
      <c r="J192" s="36">
        <v>62</v>
      </c>
      <c r="K192" s="37" t="s">
        <v>32</v>
      </c>
      <c r="L192" s="65">
        <v>22</v>
      </c>
      <c r="M192" s="38">
        <f t="shared" si="127"/>
        <v>1.0383235793845573E-3</v>
      </c>
      <c r="N192" s="39">
        <f t="shared" si="138"/>
        <v>414</v>
      </c>
      <c r="O192" s="40">
        <f t="shared" si="139"/>
        <v>0.13758655469698658</v>
      </c>
      <c r="P192" s="98">
        <v>2</v>
      </c>
      <c r="Q192" s="38">
        <f t="shared" si="140"/>
        <v>1.1548556430446194E-2</v>
      </c>
      <c r="R192" s="39">
        <f t="shared" si="176"/>
        <v>488</v>
      </c>
      <c r="S192" s="41">
        <f t="shared" si="141"/>
        <v>8.648178656203985E-2</v>
      </c>
      <c r="T192" s="183">
        <v>23</v>
      </c>
      <c r="U192" s="42">
        <f t="shared" si="142"/>
        <v>1.085520105720219E-3</v>
      </c>
      <c r="V192" s="43">
        <f t="shared" si="143"/>
        <v>208</v>
      </c>
      <c r="W192" s="44">
        <f t="shared" si="144"/>
        <v>0.40410383502610292</v>
      </c>
      <c r="X192" s="178">
        <v>2</v>
      </c>
      <c r="Y192" s="42">
        <f t="shared" si="145"/>
        <v>1.2073490813648294E-2</v>
      </c>
      <c r="Z192" s="43">
        <f t="shared" si="177"/>
        <v>324</v>
      </c>
      <c r="AA192" s="45">
        <f t="shared" si="146"/>
        <v>0.25400462775302435</v>
      </c>
      <c r="AB192" s="65">
        <v>0</v>
      </c>
      <c r="AC192" s="38">
        <f t="shared" si="147"/>
        <v>0</v>
      </c>
      <c r="AD192" s="39">
        <f t="shared" si="148"/>
        <v>538</v>
      </c>
      <c r="AE192" s="40">
        <f t="shared" si="149"/>
        <v>0</v>
      </c>
      <c r="AF192" s="98">
        <v>0</v>
      </c>
      <c r="AG192" s="38">
        <f t="shared" si="150"/>
        <v>0</v>
      </c>
      <c r="AH192" s="39">
        <f t="shared" si="178"/>
        <v>538</v>
      </c>
      <c r="AI192" s="41">
        <f t="shared" si="151"/>
        <v>0</v>
      </c>
      <c r="AJ192" s="183">
        <v>0</v>
      </c>
      <c r="AK192" s="42">
        <f t="shared" si="152"/>
        <v>0</v>
      </c>
      <c r="AL192" s="43">
        <f t="shared" si="153"/>
        <v>337</v>
      </c>
      <c r="AM192" s="44">
        <f t="shared" si="154"/>
        <v>0</v>
      </c>
      <c r="AN192" s="178">
        <v>0</v>
      </c>
      <c r="AO192" s="42">
        <f t="shared" si="155"/>
        <v>0</v>
      </c>
      <c r="AP192" s="43">
        <f t="shared" si="179"/>
        <v>337</v>
      </c>
      <c r="AQ192" s="45">
        <f t="shared" si="156"/>
        <v>0</v>
      </c>
      <c r="AR192" s="65">
        <v>1708</v>
      </c>
      <c r="AS192" s="38">
        <f t="shared" si="157"/>
        <v>8.061166698131017E-2</v>
      </c>
      <c r="AT192" s="39">
        <f t="shared" si="158"/>
        <v>23</v>
      </c>
      <c r="AU192" s="40">
        <f t="shared" si="159"/>
        <v>3.4802029016022935</v>
      </c>
      <c r="AV192" s="98">
        <v>17</v>
      </c>
      <c r="AW192" s="38">
        <f t="shared" si="160"/>
        <v>0.89658792650918639</v>
      </c>
      <c r="AX192" s="39">
        <f t="shared" si="180"/>
        <v>37</v>
      </c>
      <c r="AY192" s="41">
        <f t="shared" si="161"/>
        <v>2.1875259918515373</v>
      </c>
      <c r="AZ192" s="183">
        <v>0</v>
      </c>
      <c r="BA192" s="42">
        <f t="shared" si="162"/>
        <v>0</v>
      </c>
      <c r="BB192" s="43">
        <f t="shared" si="163"/>
        <v>356</v>
      </c>
      <c r="BC192" s="44">
        <f t="shared" si="164"/>
        <v>0</v>
      </c>
      <c r="BD192" s="178">
        <v>0</v>
      </c>
      <c r="BE192" s="42">
        <f t="shared" si="165"/>
        <v>0</v>
      </c>
      <c r="BF192" s="43">
        <f t="shared" si="181"/>
        <v>356</v>
      </c>
      <c r="BG192" s="45">
        <f t="shared" si="166"/>
        <v>0</v>
      </c>
      <c r="BH192" s="159">
        <v>152</v>
      </c>
      <c r="BI192" s="83">
        <f t="shared" si="167"/>
        <v>7.1738720030205773E-3</v>
      </c>
      <c r="BJ192" s="84">
        <f t="shared" si="168"/>
        <v>74</v>
      </c>
      <c r="BK192" s="85">
        <f t="shared" si="169"/>
        <v>1.2888833354588387</v>
      </c>
      <c r="BL192" s="156">
        <v>4</v>
      </c>
      <c r="BM192" s="83">
        <f t="shared" si="170"/>
        <v>7.9790026246719159E-2</v>
      </c>
      <c r="BN192" s="84">
        <f t="shared" si="182"/>
        <v>240</v>
      </c>
      <c r="BO192" s="86">
        <f t="shared" si="171"/>
        <v>0.81014408541594662</v>
      </c>
      <c r="BP192" s="168">
        <f t="shared" si="172"/>
        <v>1905</v>
      </c>
      <c r="BQ192" s="75">
        <f t="shared" si="173"/>
        <v>8.9909382669435531E-2</v>
      </c>
      <c r="BR192" s="164">
        <f t="shared" si="128"/>
        <v>25</v>
      </c>
      <c r="BS192" s="76">
        <f t="shared" si="174"/>
        <v>77</v>
      </c>
      <c r="BT192" s="117">
        <f t="shared" si="175"/>
        <v>1.5909309944503223</v>
      </c>
      <c r="BU192" s="159">
        <v>21188</v>
      </c>
      <c r="BV192" s="153">
        <v>352</v>
      </c>
    </row>
    <row r="193" spans="1:74">
      <c r="A193" s="34">
        <f t="shared" si="129"/>
        <v>0</v>
      </c>
      <c r="B193" s="35">
        <f t="shared" si="130"/>
        <v>0</v>
      </c>
      <c r="C193" s="35">
        <f t="shared" si="131"/>
        <v>0</v>
      </c>
      <c r="D193" s="35">
        <f t="shared" si="132"/>
        <v>0</v>
      </c>
      <c r="E193" s="35">
        <f t="shared" si="133"/>
        <v>0</v>
      </c>
      <c r="F193" s="35">
        <f t="shared" si="134"/>
        <v>0</v>
      </c>
      <c r="G193" s="35">
        <f t="shared" si="135"/>
        <v>0</v>
      </c>
      <c r="H193" s="35">
        <f t="shared" si="136"/>
        <v>0</v>
      </c>
      <c r="I193" s="35">
        <f t="shared" si="137"/>
        <v>1</v>
      </c>
      <c r="J193" s="36">
        <v>144</v>
      </c>
      <c r="K193" s="37" t="s">
        <v>114</v>
      </c>
      <c r="L193" s="65">
        <v>136</v>
      </c>
      <c r="M193" s="38">
        <f t="shared" si="127"/>
        <v>1.1512155481817566E-3</v>
      </c>
      <c r="N193" s="39">
        <f t="shared" si="138"/>
        <v>408</v>
      </c>
      <c r="O193" s="40">
        <f t="shared" si="139"/>
        <v>0.1525456843441943</v>
      </c>
      <c r="P193" s="98">
        <v>4</v>
      </c>
      <c r="Q193" s="38">
        <f t="shared" si="140"/>
        <v>7.1919619249074571E-2</v>
      </c>
      <c r="R193" s="39">
        <f t="shared" si="176"/>
        <v>366</v>
      </c>
      <c r="S193" s="41">
        <f t="shared" si="141"/>
        <v>0.53857269512266925</v>
      </c>
      <c r="T193" s="183">
        <v>72</v>
      </c>
      <c r="U193" s="42">
        <f t="shared" si="142"/>
        <v>6.0946705491975346E-4</v>
      </c>
      <c r="V193" s="43">
        <f t="shared" si="143"/>
        <v>263</v>
      </c>
      <c r="W193" s="44">
        <f t="shared" si="144"/>
        <v>0.22688476511610087</v>
      </c>
      <c r="X193" s="178">
        <v>1</v>
      </c>
      <c r="Y193" s="42">
        <f t="shared" si="145"/>
        <v>3.807509254362771E-2</v>
      </c>
      <c r="Z193" s="43">
        <f t="shared" si="177"/>
        <v>189</v>
      </c>
      <c r="AA193" s="45">
        <f t="shared" si="146"/>
        <v>0.80103176931011466</v>
      </c>
      <c r="AB193" s="65">
        <v>0</v>
      </c>
      <c r="AC193" s="38">
        <f t="shared" si="147"/>
        <v>0</v>
      </c>
      <c r="AD193" s="39">
        <f t="shared" si="148"/>
        <v>538</v>
      </c>
      <c r="AE193" s="40">
        <f t="shared" si="149"/>
        <v>0</v>
      </c>
      <c r="AF193" s="98">
        <v>0</v>
      </c>
      <c r="AG193" s="38">
        <f t="shared" si="150"/>
        <v>0</v>
      </c>
      <c r="AH193" s="39">
        <f t="shared" si="178"/>
        <v>538</v>
      </c>
      <c r="AI193" s="41">
        <f t="shared" si="151"/>
        <v>0</v>
      </c>
      <c r="AJ193" s="183">
        <v>2</v>
      </c>
      <c r="AK193" s="42">
        <f t="shared" si="152"/>
        <v>1.6929640414437596E-5</v>
      </c>
      <c r="AL193" s="43">
        <f t="shared" si="153"/>
        <v>332</v>
      </c>
      <c r="AM193" s="44">
        <f t="shared" si="154"/>
        <v>8.897665808955655E-3</v>
      </c>
      <c r="AN193" s="178">
        <v>1</v>
      </c>
      <c r="AO193" s="42">
        <f t="shared" si="155"/>
        <v>1.0576414595452142E-3</v>
      </c>
      <c r="AP193" s="43">
        <f t="shared" si="179"/>
        <v>325</v>
      </c>
      <c r="AQ193" s="45">
        <f t="shared" si="156"/>
        <v>3.1413801548247154E-2</v>
      </c>
      <c r="AR193" s="65">
        <v>649</v>
      </c>
      <c r="AS193" s="38">
        <f t="shared" si="157"/>
        <v>5.4936683144850007E-3</v>
      </c>
      <c r="AT193" s="39">
        <f t="shared" si="158"/>
        <v>397</v>
      </c>
      <c r="AU193" s="40">
        <f t="shared" si="159"/>
        <v>0.23717510286623947</v>
      </c>
      <c r="AV193" s="98">
        <v>3</v>
      </c>
      <c r="AW193" s="38">
        <f t="shared" si="160"/>
        <v>0.34320465362242197</v>
      </c>
      <c r="AX193" s="39">
        <f t="shared" si="180"/>
        <v>351</v>
      </c>
      <c r="AY193" s="41">
        <f t="shared" si="161"/>
        <v>0.8373624918712973</v>
      </c>
      <c r="AZ193" s="183">
        <v>0</v>
      </c>
      <c r="BA193" s="42">
        <f t="shared" si="162"/>
        <v>0</v>
      </c>
      <c r="BB193" s="43">
        <f t="shared" si="163"/>
        <v>356</v>
      </c>
      <c r="BC193" s="44">
        <f t="shared" si="164"/>
        <v>0</v>
      </c>
      <c r="BD193" s="178">
        <v>0</v>
      </c>
      <c r="BE193" s="42">
        <f t="shared" si="165"/>
        <v>0</v>
      </c>
      <c r="BF193" s="43">
        <f t="shared" si="181"/>
        <v>356</v>
      </c>
      <c r="BG193" s="45">
        <f t="shared" si="166"/>
        <v>0</v>
      </c>
      <c r="BH193" s="159">
        <v>1032</v>
      </c>
      <c r="BI193" s="83">
        <f t="shared" si="167"/>
        <v>8.7356944538498002E-3</v>
      </c>
      <c r="BJ193" s="84">
        <f t="shared" si="168"/>
        <v>53</v>
      </c>
      <c r="BK193" s="85">
        <f t="shared" si="169"/>
        <v>1.5694859067023297</v>
      </c>
      <c r="BL193" s="156">
        <v>2</v>
      </c>
      <c r="BM193" s="83">
        <f t="shared" si="170"/>
        <v>0.54574299312533048</v>
      </c>
      <c r="BN193" s="84">
        <f t="shared" si="182"/>
        <v>16</v>
      </c>
      <c r="BO193" s="86">
        <f t="shared" si="171"/>
        <v>5.5411744905380553</v>
      </c>
      <c r="BP193" s="168">
        <f t="shared" si="172"/>
        <v>1891</v>
      </c>
      <c r="BQ193" s="75">
        <f t="shared" si="173"/>
        <v>1.6006975011850749E-2</v>
      </c>
      <c r="BR193" s="164">
        <f t="shared" si="128"/>
        <v>11</v>
      </c>
      <c r="BS193" s="76">
        <f t="shared" si="174"/>
        <v>457</v>
      </c>
      <c r="BT193" s="117">
        <f t="shared" si="175"/>
        <v>0.28324065762273631</v>
      </c>
      <c r="BU193" s="159">
        <v>118136</v>
      </c>
      <c r="BV193" s="153">
        <v>248</v>
      </c>
    </row>
    <row r="194" spans="1:74">
      <c r="A194" s="34">
        <f t="shared" si="129"/>
        <v>1</v>
      </c>
      <c r="B194" s="35">
        <f t="shared" si="130"/>
        <v>0</v>
      </c>
      <c r="C194" s="35">
        <f t="shared" si="131"/>
        <v>1</v>
      </c>
      <c r="D194" s="35">
        <f t="shared" si="132"/>
        <v>0</v>
      </c>
      <c r="E194" s="35">
        <f t="shared" si="133"/>
        <v>0</v>
      </c>
      <c r="F194" s="35">
        <f t="shared" si="134"/>
        <v>0</v>
      </c>
      <c r="G194" s="35">
        <f t="shared" si="135"/>
        <v>0</v>
      </c>
      <c r="H194" s="35">
        <f t="shared" si="136"/>
        <v>0</v>
      </c>
      <c r="I194" s="35">
        <f t="shared" si="137"/>
        <v>0</v>
      </c>
      <c r="J194" s="48">
        <v>519</v>
      </c>
      <c r="K194" s="49" t="s">
        <v>491</v>
      </c>
      <c r="L194" s="65">
        <v>1256</v>
      </c>
      <c r="M194" s="38">
        <f t="shared" si="127"/>
        <v>2.4533166653644817E-2</v>
      </c>
      <c r="N194" s="39">
        <f t="shared" si="138"/>
        <v>29</v>
      </c>
      <c r="O194" s="40">
        <f t="shared" si="139"/>
        <v>3.2508496799068181</v>
      </c>
      <c r="P194" s="98">
        <v>61</v>
      </c>
      <c r="Q194" s="38">
        <f t="shared" si="140"/>
        <v>0.66986666666666672</v>
      </c>
      <c r="R194" s="39">
        <f t="shared" si="176"/>
        <v>16</v>
      </c>
      <c r="S194" s="41">
        <f t="shared" si="141"/>
        <v>5.0163209956669457</v>
      </c>
      <c r="T194" s="183">
        <v>50</v>
      </c>
      <c r="U194" s="42">
        <f t="shared" si="142"/>
        <v>9.7663879990624275E-4</v>
      </c>
      <c r="V194" s="43">
        <f t="shared" si="143"/>
        <v>221</v>
      </c>
      <c r="W194" s="44">
        <f t="shared" si="144"/>
        <v>0.36357086561335761</v>
      </c>
      <c r="X194" s="178">
        <v>3</v>
      </c>
      <c r="Y194" s="42">
        <f t="shared" si="145"/>
        <v>2.6666666666666668E-2</v>
      </c>
      <c r="Z194" s="43">
        <f t="shared" si="177"/>
        <v>234</v>
      </c>
      <c r="AA194" s="45">
        <f t="shared" si="146"/>
        <v>0.56101891695015815</v>
      </c>
      <c r="AB194" s="65">
        <v>78</v>
      </c>
      <c r="AC194" s="38">
        <f t="shared" si="147"/>
        <v>1.5235565278537385E-3</v>
      </c>
      <c r="AD194" s="39">
        <f t="shared" si="148"/>
        <v>450</v>
      </c>
      <c r="AE194" s="40">
        <f t="shared" si="149"/>
        <v>0.11747184355140122</v>
      </c>
      <c r="AF194" s="98">
        <v>8</v>
      </c>
      <c r="AG194" s="38">
        <f t="shared" si="150"/>
        <v>4.1599999999999998E-2</v>
      </c>
      <c r="AH194" s="39">
        <f t="shared" si="178"/>
        <v>479</v>
      </c>
      <c r="AI194" s="41">
        <f t="shared" si="151"/>
        <v>0.18126844770733527</v>
      </c>
      <c r="AJ194" s="183">
        <v>12</v>
      </c>
      <c r="AK194" s="42">
        <f t="shared" si="152"/>
        <v>2.3439331197749826E-4</v>
      </c>
      <c r="AL194" s="43">
        <f t="shared" si="153"/>
        <v>280</v>
      </c>
      <c r="AM194" s="44">
        <f t="shared" si="154"/>
        <v>0.12318946574030613</v>
      </c>
      <c r="AN194" s="178">
        <v>1</v>
      </c>
      <c r="AO194" s="42">
        <f t="shared" si="155"/>
        <v>6.4000000000000003E-3</v>
      </c>
      <c r="AP194" s="43">
        <f t="shared" si="179"/>
        <v>291</v>
      </c>
      <c r="AQ194" s="45">
        <f t="shared" si="156"/>
        <v>0.19009119592875318</v>
      </c>
      <c r="AR194" s="65">
        <v>356</v>
      </c>
      <c r="AS194" s="38">
        <f t="shared" si="157"/>
        <v>6.9536682553324475E-3</v>
      </c>
      <c r="AT194" s="39">
        <f t="shared" si="158"/>
        <v>374</v>
      </c>
      <c r="AU194" s="40">
        <f t="shared" si="159"/>
        <v>0.30020687259325074</v>
      </c>
      <c r="AV194" s="98">
        <v>35</v>
      </c>
      <c r="AW194" s="38">
        <f t="shared" si="160"/>
        <v>0.18986666666666666</v>
      </c>
      <c r="AX194" s="39">
        <f t="shared" si="180"/>
        <v>463</v>
      </c>
      <c r="AY194" s="41">
        <f t="shared" si="161"/>
        <v>0.463243209103474</v>
      </c>
      <c r="AZ194" s="183">
        <v>11</v>
      </c>
      <c r="BA194" s="42">
        <f t="shared" si="162"/>
        <v>2.1486053597937339E-4</v>
      </c>
      <c r="BB194" s="43">
        <f t="shared" si="163"/>
        <v>312</v>
      </c>
      <c r="BC194" s="44">
        <f t="shared" si="164"/>
        <v>8.0183096127520032E-2</v>
      </c>
      <c r="BD194" s="178">
        <v>1</v>
      </c>
      <c r="BE194" s="42">
        <f t="shared" si="165"/>
        <v>5.8666666666666667E-3</v>
      </c>
      <c r="BF194" s="43">
        <f t="shared" si="181"/>
        <v>321</v>
      </c>
      <c r="BG194" s="45">
        <f t="shared" si="166"/>
        <v>0.12372892880534204</v>
      </c>
      <c r="BH194" s="159">
        <v>112</v>
      </c>
      <c r="BI194" s="83">
        <f t="shared" si="167"/>
        <v>2.1876709117899834E-3</v>
      </c>
      <c r="BJ194" s="84">
        <f t="shared" si="168"/>
        <v>259</v>
      </c>
      <c r="BK194" s="85">
        <f t="shared" si="169"/>
        <v>0.39304472960863129</v>
      </c>
      <c r="BL194" s="156">
        <v>15</v>
      </c>
      <c r="BM194" s="83">
        <f t="shared" si="170"/>
        <v>5.9733333333333333E-2</v>
      </c>
      <c r="BN194" s="84">
        <f t="shared" si="182"/>
        <v>294</v>
      </c>
      <c r="BO194" s="86">
        <f t="shared" si="171"/>
        <v>0.60649944583981186</v>
      </c>
      <c r="BP194" s="168">
        <f t="shared" si="172"/>
        <v>1875</v>
      </c>
      <c r="BQ194" s="75">
        <f t="shared" si="173"/>
        <v>3.6623954996484097E-2</v>
      </c>
      <c r="BR194" s="164">
        <f t="shared" si="128"/>
        <v>124</v>
      </c>
      <c r="BS194" s="76">
        <f t="shared" si="174"/>
        <v>293</v>
      </c>
      <c r="BT194" s="117">
        <f t="shared" si="175"/>
        <v>0.64805455685847724</v>
      </c>
      <c r="BU194" s="159">
        <v>51196</v>
      </c>
      <c r="BV194" s="153">
        <v>3844</v>
      </c>
    </row>
    <row r="195" spans="1:74">
      <c r="A195" s="34">
        <f t="shared" si="129"/>
        <v>8</v>
      </c>
      <c r="B195" s="35">
        <f t="shared" si="130"/>
        <v>7</v>
      </c>
      <c r="C195" s="35">
        <f t="shared" si="131"/>
        <v>0</v>
      </c>
      <c r="D195" s="35">
        <f t="shared" si="132"/>
        <v>0</v>
      </c>
      <c r="E195" s="35">
        <f t="shared" si="133"/>
        <v>1</v>
      </c>
      <c r="F195" s="35">
        <f t="shared" si="134"/>
        <v>0</v>
      </c>
      <c r="G195" s="35">
        <f t="shared" si="135"/>
        <v>0</v>
      </c>
      <c r="H195" s="35">
        <f t="shared" si="136"/>
        <v>0</v>
      </c>
      <c r="I195" s="35">
        <f t="shared" si="137"/>
        <v>0</v>
      </c>
      <c r="J195" s="48">
        <v>230</v>
      </c>
      <c r="K195" s="49" t="s">
        <v>200</v>
      </c>
      <c r="L195" s="65">
        <v>0</v>
      </c>
      <c r="M195" s="38">
        <f t="shared" si="127"/>
        <v>0</v>
      </c>
      <c r="N195" s="39">
        <f t="shared" si="138"/>
        <v>517</v>
      </c>
      <c r="O195" s="40">
        <f t="shared" si="139"/>
        <v>0</v>
      </c>
      <c r="P195" s="98">
        <v>0</v>
      </c>
      <c r="Q195" s="38">
        <f t="shared" si="140"/>
        <v>0</v>
      </c>
      <c r="R195" s="39">
        <f t="shared" si="176"/>
        <v>517</v>
      </c>
      <c r="S195" s="41">
        <f t="shared" si="141"/>
        <v>0</v>
      </c>
      <c r="T195" s="183">
        <v>0</v>
      </c>
      <c r="U195" s="42">
        <f t="shared" si="142"/>
        <v>0</v>
      </c>
      <c r="V195" s="43">
        <f t="shared" si="143"/>
        <v>396</v>
      </c>
      <c r="W195" s="44">
        <f t="shared" si="144"/>
        <v>0</v>
      </c>
      <c r="X195" s="178">
        <v>0</v>
      </c>
      <c r="Y195" s="42">
        <f t="shared" si="145"/>
        <v>0</v>
      </c>
      <c r="Z195" s="43">
        <f t="shared" si="177"/>
        <v>396</v>
      </c>
      <c r="AA195" s="45">
        <f t="shared" si="146"/>
        <v>0</v>
      </c>
      <c r="AB195" s="65">
        <v>1866</v>
      </c>
      <c r="AC195" s="38">
        <f t="shared" si="147"/>
        <v>0.64836692147324526</v>
      </c>
      <c r="AD195" s="39">
        <f t="shared" si="148"/>
        <v>2</v>
      </c>
      <c r="AE195" s="40">
        <f t="shared" si="149"/>
        <v>49.991487792385044</v>
      </c>
      <c r="AF195" s="98">
        <v>9</v>
      </c>
      <c r="AG195" s="38">
        <f t="shared" si="150"/>
        <v>1</v>
      </c>
      <c r="AH195" s="39">
        <f t="shared" si="178"/>
        <v>1</v>
      </c>
      <c r="AI195" s="41">
        <f t="shared" si="151"/>
        <v>4.3574146083494059</v>
      </c>
      <c r="AJ195" s="183">
        <v>0</v>
      </c>
      <c r="AK195" s="42">
        <f t="shared" si="152"/>
        <v>0</v>
      </c>
      <c r="AL195" s="43">
        <f t="shared" si="153"/>
        <v>337</v>
      </c>
      <c r="AM195" s="44">
        <f t="shared" si="154"/>
        <v>0</v>
      </c>
      <c r="AN195" s="178">
        <v>0</v>
      </c>
      <c r="AO195" s="42">
        <f t="shared" si="155"/>
        <v>0</v>
      </c>
      <c r="AP195" s="43">
        <f t="shared" si="179"/>
        <v>337</v>
      </c>
      <c r="AQ195" s="45">
        <f t="shared" si="156"/>
        <v>0</v>
      </c>
      <c r="AR195" s="65">
        <v>0</v>
      </c>
      <c r="AS195" s="38">
        <f t="shared" si="157"/>
        <v>0</v>
      </c>
      <c r="AT195" s="39">
        <f t="shared" si="158"/>
        <v>565</v>
      </c>
      <c r="AU195" s="40">
        <f t="shared" si="159"/>
        <v>0</v>
      </c>
      <c r="AV195" s="98">
        <v>0</v>
      </c>
      <c r="AW195" s="38">
        <f t="shared" si="160"/>
        <v>0</v>
      </c>
      <c r="AX195" s="39">
        <f t="shared" si="180"/>
        <v>565</v>
      </c>
      <c r="AY195" s="41">
        <f t="shared" si="161"/>
        <v>0</v>
      </c>
      <c r="AZ195" s="183">
        <v>0</v>
      </c>
      <c r="BA195" s="42">
        <f t="shared" si="162"/>
        <v>0</v>
      </c>
      <c r="BB195" s="43">
        <f t="shared" si="163"/>
        <v>356</v>
      </c>
      <c r="BC195" s="44">
        <f t="shared" si="164"/>
        <v>0</v>
      </c>
      <c r="BD195" s="178">
        <v>0</v>
      </c>
      <c r="BE195" s="42">
        <f t="shared" si="165"/>
        <v>0</v>
      </c>
      <c r="BF195" s="43">
        <f t="shared" si="181"/>
        <v>356</v>
      </c>
      <c r="BG195" s="45">
        <f t="shared" si="166"/>
        <v>0</v>
      </c>
      <c r="BH195" s="159">
        <v>0</v>
      </c>
      <c r="BI195" s="83">
        <f t="shared" si="167"/>
        <v>0</v>
      </c>
      <c r="BJ195" s="84">
        <f t="shared" si="168"/>
        <v>467</v>
      </c>
      <c r="BK195" s="85">
        <f t="shared" si="169"/>
        <v>0</v>
      </c>
      <c r="BL195" s="156">
        <v>0</v>
      </c>
      <c r="BM195" s="83">
        <f t="shared" si="170"/>
        <v>0</v>
      </c>
      <c r="BN195" s="84">
        <f t="shared" si="182"/>
        <v>467</v>
      </c>
      <c r="BO195" s="86">
        <f t="shared" si="171"/>
        <v>0</v>
      </c>
      <c r="BP195" s="168">
        <f t="shared" si="172"/>
        <v>1866</v>
      </c>
      <c r="BQ195" s="75">
        <f t="shared" si="173"/>
        <v>0.64836692147324526</v>
      </c>
      <c r="BR195" s="164">
        <f t="shared" si="128"/>
        <v>9</v>
      </c>
      <c r="BS195" s="76">
        <f t="shared" si="174"/>
        <v>6</v>
      </c>
      <c r="BT195" s="117">
        <f t="shared" si="175"/>
        <v>11.472740669798664</v>
      </c>
      <c r="BU195" s="159">
        <v>2878</v>
      </c>
      <c r="BV195" s="153">
        <v>38</v>
      </c>
    </row>
    <row r="196" spans="1:74">
      <c r="A196" s="34">
        <f t="shared" si="129"/>
        <v>9</v>
      </c>
      <c r="B196" s="35">
        <f t="shared" si="130"/>
        <v>7</v>
      </c>
      <c r="C196" s="35">
        <f t="shared" si="131"/>
        <v>1</v>
      </c>
      <c r="D196" s="35">
        <f t="shared" si="132"/>
        <v>0</v>
      </c>
      <c r="E196" s="35">
        <f t="shared" si="133"/>
        <v>1</v>
      </c>
      <c r="F196" s="35">
        <f t="shared" si="134"/>
        <v>0</v>
      </c>
      <c r="G196" s="35">
        <f t="shared" si="135"/>
        <v>1</v>
      </c>
      <c r="H196" s="35">
        <f t="shared" si="136"/>
        <v>1</v>
      </c>
      <c r="I196" s="35">
        <f t="shared" si="137"/>
        <v>0</v>
      </c>
      <c r="J196" s="48">
        <v>58</v>
      </c>
      <c r="K196" s="49" t="s">
        <v>28</v>
      </c>
      <c r="L196" s="65">
        <v>208</v>
      </c>
      <c r="M196" s="38">
        <f t="shared" ref="M196:M259" si="183">L196/$BU196</f>
        <v>1.242904093217807E-2</v>
      </c>
      <c r="N196" s="39">
        <f t="shared" si="138"/>
        <v>65</v>
      </c>
      <c r="O196" s="40">
        <f t="shared" si="139"/>
        <v>1.6469518308154067</v>
      </c>
      <c r="P196" s="98">
        <v>4</v>
      </c>
      <c r="Q196" s="38">
        <f t="shared" si="140"/>
        <v>0.11460055096418732</v>
      </c>
      <c r="R196" s="39">
        <f t="shared" si="176"/>
        <v>270</v>
      </c>
      <c r="S196" s="41">
        <f t="shared" si="141"/>
        <v>0.85819041090264636</v>
      </c>
      <c r="T196" s="183">
        <v>0</v>
      </c>
      <c r="U196" s="42">
        <f t="shared" si="142"/>
        <v>0</v>
      </c>
      <c r="V196" s="43">
        <f t="shared" si="143"/>
        <v>396</v>
      </c>
      <c r="W196" s="44">
        <f t="shared" si="144"/>
        <v>0</v>
      </c>
      <c r="X196" s="178">
        <v>0</v>
      </c>
      <c r="Y196" s="42">
        <f t="shared" si="145"/>
        <v>0</v>
      </c>
      <c r="Z196" s="43">
        <f t="shared" si="177"/>
        <v>396</v>
      </c>
      <c r="AA196" s="45">
        <f t="shared" si="146"/>
        <v>0</v>
      </c>
      <c r="AB196" s="65">
        <v>249</v>
      </c>
      <c r="AC196" s="38">
        <f t="shared" si="147"/>
        <v>1.4878996115924709E-2</v>
      </c>
      <c r="AD196" s="39">
        <f t="shared" si="148"/>
        <v>139</v>
      </c>
      <c r="AE196" s="40">
        <f t="shared" si="149"/>
        <v>1.1472256342165787</v>
      </c>
      <c r="AF196" s="98">
        <v>8</v>
      </c>
      <c r="AG196" s="38">
        <f t="shared" si="150"/>
        <v>0.13719008264462809</v>
      </c>
      <c r="AH196" s="39">
        <f t="shared" si="178"/>
        <v>388</v>
      </c>
      <c r="AI196" s="41">
        <f t="shared" si="151"/>
        <v>0.59779407023636477</v>
      </c>
      <c r="AJ196" s="183">
        <v>0</v>
      </c>
      <c r="AK196" s="42">
        <f t="shared" si="152"/>
        <v>0</v>
      </c>
      <c r="AL196" s="43">
        <f t="shared" si="153"/>
        <v>337</v>
      </c>
      <c r="AM196" s="44">
        <f t="shared" si="154"/>
        <v>0</v>
      </c>
      <c r="AN196" s="178">
        <v>0</v>
      </c>
      <c r="AO196" s="42">
        <f t="shared" si="155"/>
        <v>0</v>
      </c>
      <c r="AP196" s="43">
        <f t="shared" si="179"/>
        <v>337</v>
      </c>
      <c r="AQ196" s="45">
        <f t="shared" si="156"/>
        <v>0</v>
      </c>
      <c r="AR196" s="65">
        <v>1240</v>
      </c>
      <c r="AS196" s="38">
        <f t="shared" si="157"/>
        <v>7.4096205557215411E-2</v>
      </c>
      <c r="AT196" s="39">
        <f t="shared" si="158"/>
        <v>26</v>
      </c>
      <c r="AU196" s="40">
        <f t="shared" si="159"/>
        <v>3.1989144901038733</v>
      </c>
      <c r="AV196" s="98">
        <v>33</v>
      </c>
      <c r="AW196" s="38">
        <f t="shared" si="160"/>
        <v>0.6831955922865014</v>
      </c>
      <c r="AX196" s="39">
        <f t="shared" si="180"/>
        <v>73</v>
      </c>
      <c r="AY196" s="41">
        <f t="shared" si="161"/>
        <v>1.6668840517002153</v>
      </c>
      <c r="AZ196" s="183">
        <v>83</v>
      </c>
      <c r="BA196" s="42">
        <f t="shared" si="162"/>
        <v>4.9596653719749025E-3</v>
      </c>
      <c r="BB196" s="43">
        <f t="shared" si="163"/>
        <v>42</v>
      </c>
      <c r="BC196" s="44">
        <f t="shared" si="164"/>
        <v>1.8508811935551226</v>
      </c>
      <c r="BD196" s="178">
        <v>6</v>
      </c>
      <c r="BE196" s="42">
        <f t="shared" si="165"/>
        <v>4.5730027548209366E-2</v>
      </c>
      <c r="BF196" s="43">
        <f t="shared" si="181"/>
        <v>125</v>
      </c>
      <c r="BG196" s="45">
        <f t="shared" si="166"/>
        <v>0.96445352092819214</v>
      </c>
      <c r="BH196" s="159">
        <v>35</v>
      </c>
      <c r="BI196" s="83">
        <f t="shared" si="167"/>
        <v>2.0914251568568869E-3</v>
      </c>
      <c r="BJ196" s="84">
        <f t="shared" si="168"/>
        <v>264</v>
      </c>
      <c r="BK196" s="85">
        <f t="shared" si="169"/>
        <v>0.37575287528091367</v>
      </c>
      <c r="BL196" s="156">
        <v>5</v>
      </c>
      <c r="BM196" s="83">
        <f t="shared" si="170"/>
        <v>1.928374655647383E-2</v>
      </c>
      <c r="BN196" s="84">
        <f t="shared" si="182"/>
        <v>406</v>
      </c>
      <c r="BO196" s="86">
        <f t="shared" si="171"/>
        <v>0.19579656696791448</v>
      </c>
      <c r="BP196" s="168">
        <f t="shared" si="172"/>
        <v>1815</v>
      </c>
      <c r="BQ196" s="75">
        <f t="shared" si="173"/>
        <v>0.10845533313414998</v>
      </c>
      <c r="BR196" s="164">
        <f t="shared" si="128"/>
        <v>56</v>
      </c>
      <c r="BS196" s="76">
        <f t="shared" si="174"/>
        <v>56</v>
      </c>
      <c r="BT196" s="117">
        <f t="shared" si="175"/>
        <v>1.9190983841023574</v>
      </c>
      <c r="BU196" s="159">
        <v>16735</v>
      </c>
      <c r="BV196" s="153">
        <v>410</v>
      </c>
    </row>
    <row r="197" spans="1:74">
      <c r="A197" s="34">
        <f t="shared" si="129"/>
        <v>3</v>
      </c>
      <c r="B197" s="35">
        <f t="shared" si="130"/>
        <v>0</v>
      </c>
      <c r="C197" s="35">
        <f t="shared" si="131"/>
        <v>1</v>
      </c>
      <c r="D197" s="35">
        <f t="shared" si="132"/>
        <v>1</v>
      </c>
      <c r="E197" s="35">
        <f t="shared" si="133"/>
        <v>1</v>
      </c>
      <c r="F197" s="35">
        <f t="shared" si="134"/>
        <v>0</v>
      </c>
      <c r="G197" s="35">
        <f t="shared" si="135"/>
        <v>0</v>
      </c>
      <c r="H197" s="35">
        <f t="shared" si="136"/>
        <v>0</v>
      </c>
      <c r="I197" s="35">
        <f t="shared" si="137"/>
        <v>0</v>
      </c>
      <c r="J197" s="48">
        <v>440</v>
      </c>
      <c r="K197" s="49" t="s">
        <v>411</v>
      </c>
      <c r="L197" s="65">
        <v>437</v>
      </c>
      <c r="M197" s="38">
        <f t="shared" si="183"/>
        <v>1.0655417926460548E-2</v>
      </c>
      <c r="N197" s="39">
        <f t="shared" si="138"/>
        <v>89</v>
      </c>
      <c r="O197" s="40">
        <f t="shared" si="139"/>
        <v>1.4119319549953577</v>
      </c>
      <c r="P197" s="98">
        <v>115</v>
      </c>
      <c r="Q197" s="38">
        <f t="shared" si="140"/>
        <v>0.24223946784922396</v>
      </c>
      <c r="R197" s="39">
        <f t="shared" si="176"/>
        <v>95</v>
      </c>
      <c r="S197" s="41">
        <f t="shared" si="141"/>
        <v>1.8140191011413964</v>
      </c>
      <c r="T197" s="183">
        <v>118</v>
      </c>
      <c r="U197" s="42">
        <f t="shared" si="142"/>
        <v>2.8772066712181802E-3</v>
      </c>
      <c r="V197" s="43">
        <f t="shared" si="143"/>
        <v>98</v>
      </c>
      <c r="W197" s="44">
        <f t="shared" si="144"/>
        <v>1.0710904790018003</v>
      </c>
      <c r="X197" s="178">
        <v>30</v>
      </c>
      <c r="Y197" s="42">
        <f t="shared" si="145"/>
        <v>6.5410199556541024E-2</v>
      </c>
      <c r="Z197" s="43">
        <f t="shared" si="177"/>
        <v>92</v>
      </c>
      <c r="AA197" s="45">
        <f t="shared" si="146"/>
        <v>1.3761134742264134</v>
      </c>
      <c r="AB197" s="65">
        <v>586</v>
      </c>
      <c r="AC197" s="38">
        <f t="shared" si="147"/>
        <v>1.4288500926558081E-2</v>
      </c>
      <c r="AD197" s="39">
        <f t="shared" si="148"/>
        <v>146</v>
      </c>
      <c r="AE197" s="40">
        <f t="shared" si="149"/>
        <v>1.1016962710226517</v>
      </c>
      <c r="AF197" s="98">
        <v>136</v>
      </c>
      <c r="AG197" s="38">
        <f t="shared" si="150"/>
        <v>0.32483370288248337</v>
      </c>
      <c r="AH197" s="39">
        <f t="shared" si="178"/>
        <v>193</v>
      </c>
      <c r="AI197" s="41">
        <f t="shared" si="151"/>
        <v>1.4154351222243635</v>
      </c>
      <c r="AJ197" s="183">
        <v>52</v>
      </c>
      <c r="AK197" s="42">
        <f t="shared" si="152"/>
        <v>1.2679215839266557E-3</v>
      </c>
      <c r="AL197" s="43">
        <f t="shared" si="153"/>
        <v>137</v>
      </c>
      <c r="AM197" s="44">
        <f t="shared" si="154"/>
        <v>0.6663781539104755</v>
      </c>
      <c r="AN197" s="178">
        <v>19</v>
      </c>
      <c r="AO197" s="42">
        <f t="shared" si="155"/>
        <v>2.8824833702882482E-2</v>
      </c>
      <c r="AP197" s="43">
        <f t="shared" si="179"/>
        <v>147</v>
      </c>
      <c r="AQ197" s="45">
        <f t="shared" si="156"/>
        <v>0.85614798609818155</v>
      </c>
      <c r="AR197" s="65">
        <v>461</v>
      </c>
      <c r="AS197" s="38">
        <f t="shared" si="157"/>
        <v>1.1240612503657467E-2</v>
      </c>
      <c r="AT197" s="39">
        <f t="shared" si="158"/>
        <v>308</v>
      </c>
      <c r="AU197" s="40">
        <f t="shared" si="159"/>
        <v>0.48528474494995399</v>
      </c>
      <c r="AV197" s="98">
        <v>136</v>
      </c>
      <c r="AW197" s="38">
        <f t="shared" si="160"/>
        <v>0.25554323725055433</v>
      </c>
      <c r="AX197" s="39">
        <f t="shared" si="180"/>
        <v>429</v>
      </c>
      <c r="AY197" s="41">
        <f t="shared" si="161"/>
        <v>0.62348315987695158</v>
      </c>
      <c r="AZ197" s="183">
        <v>66</v>
      </c>
      <c r="BA197" s="42">
        <f t="shared" si="162"/>
        <v>1.6092850872915245E-3</v>
      </c>
      <c r="BB197" s="43">
        <f t="shared" si="163"/>
        <v>162</v>
      </c>
      <c r="BC197" s="44">
        <f t="shared" si="164"/>
        <v>0.60056380415651744</v>
      </c>
      <c r="BD197" s="178">
        <v>24</v>
      </c>
      <c r="BE197" s="42">
        <f t="shared" si="165"/>
        <v>3.6585365853658534E-2</v>
      </c>
      <c r="BF197" s="43">
        <f t="shared" si="181"/>
        <v>161</v>
      </c>
      <c r="BG197" s="45">
        <f t="shared" si="166"/>
        <v>0.77159115801557543</v>
      </c>
      <c r="BH197" s="159">
        <v>84</v>
      </c>
      <c r="BI197" s="83">
        <f t="shared" si="167"/>
        <v>2.0481810201892128E-3</v>
      </c>
      <c r="BJ197" s="84">
        <f t="shared" si="168"/>
        <v>269</v>
      </c>
      <c r="BK197" s="85">
        <f t="shared" si="169"/>
        <v>0.36798348002493453</v>
      </c>
      <c r="BL197" s="156">
        <v>27</v>
      </c>
      <c r="BM197" s="83">
        <f t="shared" si="170"/>
        <v>4.6563192904656318E-2</v>
      </c>
      <c r="BN197" s="84">
        <f t="shared" si="182"/>
        <v>325</v>
      </c>
      <c r="BO197" s="86">
        <f t="shared" si="171"/>
        <v>0.47277707633715932</v>
      </c>
      <c r="BP197" s="168">
        <f t="shared" si="172"/>
        <v>1804</v>
      </c>
      <c r="BQ197" s="75">
        <f t="shared" si="173"/>
        <v>4.3987125719301669E-2</v>
      </c>
      <c r="BR197" s="164">
        <f t="shared" ref="BR197:BR260" si="184">BL197+BD197+AV197+AN197+AF197+X197+P197</f>
        <v>487</v>
      </c>
      <c r="BS197" s="76">
        <f t="shared" si="174"/>
        <v>229</v>
      </c>
      <c r="BT197" s="117">
        <f t="shared" si="175"/>
        <v>0.77834459080775831</v>
      </c>
      <c r="BU197" s="159">
        <v>41012</v>
      </c>
      <c r="BV197" s="153">
        <v>10844</v>
      </c>
    </row>
    <row r="198" spans="1:74">
      <c r="A198" s="34">
        <f t="shared" si="129"/>
        <v>1</v>
      </c>
      <c r="B198" s="35">
        <f t="shared" si="130"/>
        <v>0</v>
      </c>
      <c r="C198" s="35">
        <f t="shared" si="131"/>
        <v>0</v>
      </c>
      <c r="D198" s="35">
        <f t="shared" si="132"/>
        <v>0</v>
      </c>
      <c r="E198" s="35">
        <f t="shared" si="133"/>
        <v>1</v>
      </c>
      <c r="F198" s="35">
        <f t="shared" si="134"/>
        <v>0</v>
      </c>
      <c r="G198" s="35">
        <f t="shared" si="135"/>
        <v>0</v>
      </c>
      <c r="H198" s="35">
        <f t="shared" si="136"/>
        <v>0</v>
      </c>
      <c r="I198" s="35">
        <f t="shared" si="137"/>
        <v>0</v>
      </c>
      <c r="J198" s="48">
        <v>277</v>
      </c>
      <c r="K198" s="49" t="s">
        <v>247</v>
      </c>
      <c r="L198" s="65">
        <v>0</v>
      </c>
      <c r="M198" s="38">
        <f t="shared" si="183"/>
        <v>0</v>
      </c>
      <c r="N198" s="39">
        <f t="shared" si="138"/>
        <v>517</v>
      </c>
      <c r="O198" s="40">
        <f t="shared" si="139"/>
        <v>0</v>
      </c>
      <c r="P198" s="98">
        <v>0</v>
      </c>
      <c r="Q198" s="38">
        <f t="shared" si="140"/>
        <v>0</v>
      </c>
      <c r="R198" s="39">
        <f t="shared" si="176"/>
        <v>517</v>
      </c>
      <c r="S198" s="41">
        <f t="shared" si="141"/>
        <v>0</v>
      </c>
      <c r="T198" s="183">
        <v>0</v>
      </c>
      <c r="U198" s="42">
        <f t="shared" si="142"/>
        <v>0</v>
      </c>
      <c r="V198" s="43">
        <f t="shared" si="143"/>
        <v>396</v>
      </c>
      <c r="W198" s="44">
        <f t="shared" si="144"/>
        <v>0</v>
      </c>
      <c r="X198" s="178">
        <v>0</v>
      </c>
      <c r="Y198" s="42">
        <f t="shared" si="145"/>
        <v>0</v>
      </c>
      <c r="Z198" s="43">
        <f t="shared" si="177"/>
        <v>396</v>
      </c>
      <c r="AA198" s="45">
        <f t="shared" si="146"/>
        <v>0</v>
      </c>
      <c r="AB198" s="65">
        <v>1792</v>
      </c>
      <c r="AC198" s="38">
        <f t="shared" si="147"/>
        <v>5.276796230859835E-2</v>
      </c>
      <c r="AD198" s="39">
        <f t="shared" si="148"/>
        <v>34</v>
      </c>
      <c r="AE198" s="40">
        <f t="shared" si="149"/>
        <v>4.0686050694647955</v>
      </c>
      <c r="AF198" s="98">
        <v>5</v>
      </c>
      <c r="AG198" s="38">
        <f t="shared" si="150"/>
        <v>0.9983286908077994</v>
      </c>
      <c r="AH198" s="39">
        <f t="shared" si="178"/>
        <v>29</v>
      </c>
      <c r="AI198" s="41">
        <f t="shared" si="151"/>
        <v>4.3501320212602428</v>
      </c>
      <c r="AJ198" s="183">
        <v>0</v>
      </c>
      <c r="AK198" s="42">
        <f t="shared" si="152"/>
        <v>0</v>
      </c>
      <c r="AL198" s="43">
        <f t="shared" si="153"/>
        <v>337</v>
      </c>
      <c r="AM198" s="44">
        <f t="shared" si="154"/>
        <v>0</v>
      </c>
      <c r="AN198" s="178">
        <v>0</v>
      </c>
      <c r="AO198" s="42">
        <f t="shared" si="155"/>
        <v>0</v>
      </c>
      <c r="AP198" s="43">
        <f t="shared" si="179"/>
        <v>337</v>
      </c>
      <c r="AQ198" s="45">
        <f t="shared" si="156"/>
        <v>0</v>
      </c>
      <c r="AR198" s="65">
        <v>3</v>
      </c>
      <c r="AS198" s="38">
        <f t="shared" si="157"/>
        <v>8.8339222614840986E-5</v>
      </c>
      <c r="AT198" s="39">
        <f t="shared" si="158"/>
        <v>557</v>
      </c>
      <c r="AU198" s="40">
        <f t="shared" si="159"/>
        <v>3.8138203858349706E-3</v>
      </c>
      <c r="AV198" s="98">
        <v>1</v>
      </c>
      <c r="AW198" s="38">
        <f t="shared" si="160"/>
        <v>1.6713091922005571E-3</v>
      </c>
      <c r="AX198" s="39">
        <f t="shared" si="180"/>
        <v>562</v>
      </c>
      <c r="AY198" s="41">
        <f t="shared" si="161"/>
        <v>4.0777175224672802E-3</v>
      </c>
      <c r="AZ198" s="183">
        <v>0</v>
      </c>
      <c r="BA198" s="42">
        <f t="shared" si="162"/>
        <v>0</v>
      </c>
      <c r="BB198" s="43">
        <f t="shared" si="163"/>
        <v>356</v>
      </c>
      <c r="BC198" s="44">
        <f t="shared" si="164"/>
        <v>0</v>
      </c>
      <c r="BD198" s="178">
        <v>0</v>
      </c>
      <c r="BE198" s="42">
        <f t="shared" si="165"/>
        <v>0</v>
      </c>
      <c r="BF198" s="43">
        <f t="shared" si="181"/>
        <v>356</v>
      </c>
      <c r="BG198" s="45">
        <f t="shared" si="166"/>
        <v>0</v>
      </c>
      <c r="BH198" s="159">
        <v>0</v>
      </c>
      <c r="BI198" s="83">
        <f t="shared" si="167"/>
        <v>0</v>
      </c>
      <c r="BJ198" s="84">
        <f t="shared" si="168"/>
        <v>467</v>
      </c>
      <c r="BK198" s="85">
        <f t="shared" si="169"/>
        <v>0</v>
      </c>
      <c r="BL198" s="156">
        <v>0</v>
      </c>
      <c r="BM198" s="83">
        <f t="shared" si="170"/>
        <v>0</v>
      </c>
      <c r="BN198" s="84">
        <f t="shared" si="182"/>
        <v>467</v>
      </c>
      <c r="BO198" s="86">
        <f t="shared" si="171"/>
        <v>0</v>
      </c>
      <c r="BP198" s="168">
        <f t="shared" si="172"/>
        <v>1795</v>
      </c>
      <c r="BQ198" s="75">
        <f t="shared" si="173"/>
        <v>5.2856301531213193E-2</v>
      </c>
      <c r="BR198" s="164">
        <f t="shared" si="184"/>
        <v>6</v>
      </c>
      <c r="BS198" s="76">
        <f t="shared" si="174"/>
        <v>174</v>
      </c>
      <c r="BT198" s="117">
        <f t="shared" si="175"/>
        <v>0.93528312464551633</v>
      </c>
      <c r="BU198" s="159">
        <v>33960</v>
      </c>
      <c r="BV198" s="153">
        <v>285</v>
      </c>
    </row>
    <row r="199" spans="1:74">
      <c r="A199" s="34">
        <f t="shared" ref="A199:A262" si="185">SUM(B199:F199)</f>
        <v>1</v>
      </c>
      <c r="B199" s="35">
        <f t="shared" ref="B199:B262" si="186">IF(BT199&gt;1,7,0)</f>
        <v>0</v>
      </c>
      <c r="C199" s="35">
        <f t="shared" ref="C199:C262" si="187">IF(O199&gt;1,1,0)</f>
        <v>0</v>
      </c>
      <c r="D199" s="35">
        <f t="shared" ref="D199:D262" si="188">IF(W199&gt;1,1,0)</f>
        <v>0</v>
      </c>
      <c r="E199" s="35">
        <f t="shared" ref="E199:E262" si="189">IF(AE199&gt;1,1,0)</f>
        <v>1</v>
      </c>
      <c r="F199" s="35">
        <f t="shared" ref="F199:F262" si="190">IF(AM199&gt;1,1,0)</f>
        <v>0</v>
      </c>
      <c r="G199" s="35">
        <f t="shared" ref="G199:G262" si="191">IF(AU199&gt;1,1,0)</f>
        <v>1</v>
      </c>
      <c r="H199" s="35">
        <f t="shared" ref="H199:H262" si="192">IF(BC199&gt;1,1,0)</f>
        <v>0</v>
      </c>
      <c r="I199" s="35">
        <f t="shared" ref="I199:I262" si="193">IF(BK199&gt;1,1,0)</f>
        <v>0</v>
      </c>
      <c r="J199" s="48">
        <v>88</v>
      </c>
      <c r="K199" s="49" t="s">
        <v>58</v>
      </c>
      <c r="L199" s="65">
        <v>0</v>
      </c>
      <c r="M199" s="38">
        <f t="shared" si="183"/>
        <v>0</v>
      </c>
      <c r="N199" s="39">
        <f t="shared" ref="N199:N262" si="194">RANK(M199,M$7:M$679)</f>
        <v>517</v>
      </c>
      <c r="O199" s="40">
        <f t="shared" ref="O199:O262" si="195">M199/M$4</f>
        <v>0</v>
      </c>
      <c r="P199" s="98">
        <v>0</v>
      </c>
      <c r="Q199" s="38">
        <f t="shared" ref="Q199:Q262" si="196">L199/$BP199</f>
        <v>0</v>
      </c>
      <c r="R199" s="39">
        <f t="shared" si="176"/>
        <v>517</v>
      </c>
      <c r="S199" s="41">
        <f t="shared" ref="S199:S262" si="197">Q199/Q$4</f>
        <v>0</v>
      </c>
      <c r="T199" s="183">
        <v>0</v>
      </c>
      <c r="U199" s="42">
        <f t="shared" ref="U199:U262" si="198">T199/$BU199</f>
        <v>0</v>
      </c>
      <c r="V199" s="43">
        <f t="shared" ref="V199:V262" si="199">RANK(U199,U$7:U$679)</f>
        <v>396</v>
      </c>
      <c r="W199" s="44">
        <f t="shared" ref="W199:W262" si="200">U199/U$4</f>
        <v>0</v>
      </c>
      <c r="X199" s="178">
        <v>1</v>
      </c>
      <c r="Y199" s="42">
        <f t="shared" ref="Y199:Y262" si="201">T199/$BP199</f>
        <v>0</v>
      </c>
      <c r="Z199" s="43">
        <f t="shared" si="177"/>
        <v>396</v>
      </c>
      <c r="AA199" s="45">
        <f t="shared" ref="AA199:AA262" si="202">Y199/Y$4</f>
        <v>0</v>
      </c>
      <c r="AB199" s="65">
        <v>871</v>
      </c>
      <c r="AC199" s="38">
        <f t="shared" ref="AC199:AC262" si="203">AB199/$BU199</f>
        <v>2.3916087756390893E-2</v>
      </c>
      <c r="AD199" s="39">
        <f t="shared" ref="AD199:AD262" si="204">RANK(AC199,AC$7:AC$679)</f>
        <v>85</v>
      </c>
      <c r="AE199" s="40">
        <f t="shared" ref="AE199:AE262" si="205">AC199/AC$4</f>
        <v>1.8440188256343071</v>
      </c>
      <c r="AF199" s="98">
        <v>4</v>
      </c>
      <c r="AG199" s="38">
        <f t="shared" ref="AG199:AG262" si="206">AB199/$BP199</f>
        <v>0.49601366742596809</v>
      </c>
      <c r="AH199" s="39">
        <f t="shared" si="178"/>
        <v>122</v>
      </c>
      <c r="AI199" s="41">
        <f t="shared" ref="AI199:AI262" si="207">AG199/AG$4</f>
        <v>2.161337200382877</v>
      </c>
      <c r="AJ199" s="183">
        <v>1</v>
      </c>
      <c r="AK199" s="42">
        <f t="shared" ref="AK199:AK262" si="208">AJ199/$BU199</f>
        <v>2.745819489826739E-5</v>
      </c>
      <c r="AL199" s="43">
        <f t="shared" ref="AL199:AL262" si="209">RANK(AK199,AK$7:AK$679)</f>
        <v>330</v>
      </c>
      <c r="AM199" s="44">
        <f t="shared" ref="AM199:AM262" si="210">AK199/AK$4</f>
        <v>1.4431130014646002E-2</v>
      </c>
      <c r="AN199" s="178">
        <v>1</v>
      </c>
      <c r="AO199" s="42">
        <f t="shared" ref="AO199:AO262" si="211">AJ199/$BP199</f>
        <v>5.6947608200455578E-4</v>
      </c>
      <c r="AP199" s="43">
        <f t="shared" si="179"/>
        <v>332</v>
      </c>
      <c r="AQ199" s="45">
        <f t="shared" ref="AQ199:AQ262" si="212">AO199/AO$4</f>
        <v>1.6914435856416676E-2</v>
      </c>
      <c r="AR199" s="65">
        <v>876</v>
      </c>
      <c r="AS199" s="38">
        <f t="shared" ref="AS199:AS262" si="213">AR199/$BU199</f>
        <v>2.4053378730882233E-2</v>
      </c>
      <c r="AT199" s="39">
        <f t="shared" ref="AT199:AT262" si="214">RANK(AS199,AS$7:AS$679)</f>
        <v>119</v>
      </c>
      <c r="AU199" s="40">
        <f t="shared" ref="AU199:AU262" si="215">AS199/AS$4</f>
        <v>1.0384432128411829</v>
      </c>
      <c r="AV199" s="98">
        <v>5</v>
      </c>
      <c r="AW199" s="38">
        <f t="shared" ref="AW199:AW262" si="216">AR199/$BP199</f>
        <v>0.49886104783599089</v>
      </c>
      <c r="AX199" s="39">
        <f t="shared" si="180"/>
        <v>180</v>
      </c>
      <c r="AY199" s="41">
        <f t="shared" ref="AY199:AY262" si="217">AW199/AW$4</f>
        <v>1.2171383042289294</v>
      </c>
      <c r="AZ199" s="183">
        <v>8</v>
      </c>
      <c r="BA199" s="42">
        <f t="shared" ref="BA199:BA262" si="218">AZ199/$BU199</f>
        <v>2.1966555918613912E-4</v>
      </c>
      <c r="BB199" s="43">
        <f t="shared" ref="BB199:BB262" si="219">RANK(BA199,BA$7:BA$679)</f>
        <v>308</v>
      </c>
      <c r="BC199" s="44">
        <f t="shared" ref="BC199:BC262" si="220">BA199/BA$4</f>
        <v>8.1976266920503846E-2</v>
      </c>
      <c r="BD199" s="178">
        <v>2</v>
      </c>
      <c r="BE199" s="42">
        <f t="shared" ref="BE199:BE262" si="221">AZ199/$BP199</f>
        <v>4.5558086560364463E-3</v>
      </c>
      <c r="BF199" s="43">
        <f t="shared" si="181"/>
        <v>332</v>
      </c>
      <c r="BG199" s="45">
        <f t="shared" ref="BG199:BG262" si="222">BE199/BE$4</f>
        <v>9.6082725827300194E-2</v>
      </c>
      <c r="BH199" s="159">
        <v>0</v>
      </c>
      <c r="BI199" s="83">
        <f t="shared" ref="BI199:BI262" si="223">BH199/$BU199</f>
        <v>0</v>
      </c>
      <c r="BJ199" s="84">
        <f t="shared" ref="BJ199:BJ262" si="224">RANK(BI199,BI$7:BI$679)</f>
        <v>467</v>
      </c>
      <c r="BK199" s="85">
        <f t="shared" ref="BK199:BK262" si="225">BI199/BI$4</f>
        <v>0</v>
      </c>
      <c r="BL199" s="156">
        <v>0</v>
      </c>
      <c r="BM199" s="83">
        <f t="shared" ref="BM199:BM262" si="226">BH199/$BP199</f>
        <v>0</v>
      </c>
      <c r="BN199" s="84">
        <f t="shared" si="182"/>
        <v>467</v>
      </c>
      <c r="BO199" s="86">
        <f t="shared" ref="BO199:BO262" si="227">BM199/BM$4</f>
        <v>0</v>
      </c>
      <c r="BP199" s="168">
        <f t="shared" ref="BP199:BP262" si="228">BH199+AZ199+AR199+AJ199+AB199+T199+L199</f>
        <v>1756</v>
      </c>
      <c r="BQ199" s="75">
        <f t="shared" ref="BQ199:BQ262" si="229">BP199/BU199</f>
        <v>4.8216590241357535E-2</v>
      </c>
      <c r="BR199" s="164">
        <f t="shared" si="184"/>
        <v>13</v>
      </c>
      <c r="BS199" s="76">
        <f t="shared" ref="BS199:BS262" si="230">RANK(BQ199,$BQ$7:$BQ$679)</f>
        <v>204</v>
      </c>
      <c r="BT199" s="117">
        <f t="shared" ref="BT199:BT262" si="231">BQ199/BQ$4</f>
        <v>0.85318423488368333</v>
      </c>
      <c r="BU199" s="159">
        <v>36419</v>
      </c>
      <c r="BV199" s="153">
        <v>306</v>
      </c>
    </row>
    <row r="200" spans="1:74">
      <c r="A200" s="34">
        <f t="shared" si="185"/>
        <v>1</v>
      </c>
      <c r="B200" s="35">
        <f t="shared" si="186"/>
        <v>0</v>
      </c>
      <c r="C200" s="35">
        <f t="shared" si="187"/>
        <v>0</v>
      </c>
      <c r="D200" s="35">
        <f t="shared" si="188"/>
        <v>0</v>
      </c>
      <c r="E200" s="35">
        <f t="shared" si="189"/>
        <v>1</v>
      </c>
      <c r="F200" s="35">
        <f t="shared" si="190"/>
        <v>0</v>
      </c>
      <c r="G200" s="35">
        <f t="shared" si="191"/>
        <v>0</v>
      </c>
      <c r="H200" s="35">
        <f t="shared" si="192"/>
        <v>0</v>
      </c>
      <c r="I200" s="35">
        <f t="shared" si="193"/>
        <v>0</v>
      </c>
      <c r="J200" s="48">
        <v>477</v>
      </c>
      <c r="K200" s="49" t="s">
        <v>449</v>
      </c>
      <c r="L200" s="65">
        <v>148</v>
      </c>
      <c r="M200" s="38">
        <f t="shared" si="183"/>
        <v>2.8437475981861501E-3</v>
      </c>
      <c r="N200" s="39">
        <f t="shared" si="194"/>
        <v>301</v>
      </c>
      <c r="O200" s="40">
        <f t="shared" si="195"/>
        <v>0.37682033060847397</v>
      </c>
      <c r="P200" s="98">
        <v>30</v>
      </c>
      <c r="Q200" s="38">
        <f t="shared" si="196"/>
        <v>8.4911072862880091E-2</v>
      </c>
      <c r="R200" s="39">
        <f t="shared" ref="R200:R263" si="232">RANK(Q200,Q$7:Q$632)</f>
        <v>337</v>
      </c>
      <c r="S200" s="41">
        <f t="shared" si="197"/>
        <v>0.63585966993432208</v>
      </c>
      <c r="T200" s="183">
        <v>46</v>
      </c>
      <c r="U200" s="42">
        <f t="shared" si="198"/>
        <v>8.838674967335332E-4</v>
      </c>
      <c r="V200" s="43">
        <f t="shared" si="199"/>
        <v>230</v>
      </c>
      <c r="W200" s="44">
        <f t="shared" si="200"/>
        <v>0.32903512629825032</v>
      </c>
      <c r="X200" s="178">
        <v>4</v>
      </c>
      <c r="Y200" s="42">
        <f t="shared" si="201"/>
        <v>2.6391279403327597E-2</v>
      </c>
      <c r="Z200" s="43">
        <f t="shared" ref="Z200:Z263" si="233">RANK(Y200,Y$7:Y$632)</f>
        <v>239</v>
      </c>
      <c r="AA200" s="45">
        <f t="shared" si="202"/>
        <v>0.55522526204189493</v>
      </c>
      <c r="AB200" s="65">
        <v>816</v>
      </c>
      <c r="AC200" s="38">
        <f t="shared" si="203"/>
        <v>1.5679040811620935E-2</v>
      </c>
      <c r="AD200" s="39">
        <f t="shared" si="204"/>
        <v>134</v>
      </c>
      <c r="AE200" s="40">
        <f t="shared" si="205"/>
        <v>1.2089120394196404</v>
      </c>
      <c r="AF200" s="98">
        <v>68</v>
      </c>
      <c r="AG200" s="38">
        <f t="shared" si="206"/>
        <v>0.46815834767641995</v>
      </c>
      <c r="AH200" s="39">
        <f t="shared" ref="AH200:AH263" si="234">RANK(AG200,AG$7:AG$632)</f>
        <v>126</v>
      </c>
      <c r="AI200" s="41">
        <f t="shared" si="207"/>
        <v>2.0399600231859525</v>
      </c>
      <c r="AJ200" s="183">
        <v>0</v>
      </c>
      <c r="AK200" s="42">
        <f t="shared" si="208"/>
        <v>0</v>
      </c>
      <c r="AL200" s="43">
        <f t="shared" si="209"/>
        <v>337</v>
      </c>
      <c r="AM200" s="44">
        <f t="shared" si="210"/>
        <v>0</v>
      </c>
      <c r="AN200" s="178">
        <v>0</v>
      </c>
      <c r="AO200" s="42">
        <f t="shared" si="211"/>
        <v>0</v>
      </c>
      <c r="AP200" s="43">
        <f t="shared" ref="AP200:AP263" si="235">RANK(AO200,AO$7:AO$632)</f>
        <v>337</v>
      </c>
      <c r="AQ200" s="45">
        <f t="shared" si="212"/>
        <v>0</v>
      </c>
      <c r="AR200" s="65">
        <v>454</v>
      </c>
      <c r="AS200" s="38">
        <f t="shared" si="213"/>
        <v>8.7233879025440005E-3</v>
      </c>
      <c r="AT200" s="39">
        <f t="shared" si="214"/>
        <v>348</v>
      </c>
      <c r="AU200" s="40">
        <f t="shared" si="215"/>
        <v>0.37660999985615917</v>
      </c>
      <c r="AV200" s="98">
        <v>73</v>
      </c>
      <c r="AW200" s="38">
        <f t="shared" si="216"/>
        <v>0.26047045324153756</v>
      </c>
      <c r="AX200" s="39">
        <f t="shared" ref="AX200:AX263" si="236">RANK(AW200,AW$7:AW$632)</f>
        <v>425</v>
      </c>
      <c r="AY200" s="41">
        <f t="shared" si="217"/>
        <v>0.63550475054202715</v>
      </c>
      <c r="AZ200" s="183">
        <v>44</v>
      </c>
      <c r="BA200" s="42">
        <f t="shared" si="218"/>
        <v>8.4543847513642305E-4</v>
      </c>
      <c r="BB200" s="43">
        <f t="shared" si="219"/>
        <v>227</v>
      </c>
      <c r="BC200" s="44">
        <f t="shared" si="220"/>
        <v>0.31550640145603837</v>
      </c>
      <c r="BD200" s="178">
        <v>3</v>
      </c>
      <c r="BE200" s="42">
        <f t="shared" si="221"/>
        <v>2.5243832472748137E-2</v>
      </c>
      <c r="BF200" s="43">
        <f t="shared" ref="BF200:BF263" si="237">RANK(BE200,BE$7:BE$632)</f>
        <v>223</v>
      </c>
      <c r="BG200" s="45">
        <f t="shared" si="222"/>
        <v>0.53239642343090388</v>
      </c>
      <c r="BH200" s="159">
        <v>235</v>
      </c>
      <c r="BI200" s="83">
        <f t="shared" si="223"/>
        <v>4.5154100376604408E-3</v>
      </c>
      <c r="BJ200" s="84">
        <f t="shared" si="224"/>
        <v>132</v>
      </c>
      <c r="BK200" s="85">
        <f t="shared" si="225"/>
        <v>0.8112546122726545</v>
      </c>
      <c r="BL200" s="156">
        <v>25</v>
      </c>
      <c r="BM200" s="83">
        <f t="shared" si="226"/>
        <v>0.13482501434308664</v>
      </c>
      <c r="BN200" s="84">
        <f t="shared" ref="BN200:BN263" si="238">RANK(BM200,BM$7:BM$632)</f>
        <v>122</v>
      </c>
      <c r="BO200" s="86">
        <f t="shared" si="227"/>
        <v>1.3689391152526795</v>
      </c>
      <c r="BP200" s="168">
        <f t="shared" si="228"/>
        <v>1743</v>
      </c>
      <c r="BQ200" s="75">
        <f t="shared" si="229"/>
        <v>3.3490892321881488E-2</v>
      </c>
      <c r="BR200" s="164">
        <f t="shared" si="184"/>
        <v>203</v>
      </c>
      <c r="BS200" s="76">
        <f t="shared" si="230"/>
        <v>316</v>
      </c>
      <c r="BT200" s="117">
        <f t="shared" si="231"/>
        <v>0.59261555406933697</v>
      </c>
      <c r="BU200" s="159">
        <v>52044</v>
      </c>
      <c r="BV200" s="153">
        <v>6167</v>
      </c>
    </row>
    <row r="201" spans="1:74">
      <c r="A201" s="34">
        <f t="shared" si="185"/>
        <v>1</v>
      </c>
      <c r="B201" s="35">
        <f t="shared" si="186"/>
        <v>0</v>
      </c>
      <c r="C201" s="35">
        <f t="shared" si="187"/>
        <v>0</v>
      </c>
      <c r="D201" s="35">
        <f t="shared" si="188"/>
        <v>0</v>
      </c>
      <c r="E201" s="35">
        <f t="shared" si="189"/>
        <v>0</v>
      </c>
      <c r="F201" s="35">
        <f t="shared" si="190"/>
        <v>1</v>
      </c>
      <c r="G201" s="35">
        <f t="shared" si="191"/>
        <v>0</v>
      </c>
      <c r="H201" s="35">
        <f t="shared" si="192"/>
        <v>0</v>
      </c>
      <c r="I201" s="35">
        <f t="shared" si="193"/>
        <v>0</v>
      </c>
      <c r="J201" s="48">
        <v>617</v>
      </c>
      <c r="K201" s="49" t="s">
        <v>591</v>
      </c>
      <c r="L201" s="65">
        <v>306</v>
      </c>
      <c r="M201" s="38">
        <f t="shared" si="183"/>
        <v>3.9917035181779043E-3</v>
      </c>
      <c r="N201" s="39">
        <f t="shared" si="194"/>
        <v>232</v>
      </c>
      <c r="O201" s="40">
        <f t="shared" si="195"/>
        <v>0.52893408696686506</v>
      </c>
      <c r="P201" s="98">
        <v>33</v>
      </c>
      <c r="Q201" s="38">
        <f t="shared" si="196"/>
        <v>0.17586206896551723</v>
      </c>
      <c r="R201" s="39">
        <f t="shared" si="232"/>
        <v>156</v>
      </c>
      <c r="S201" s="41">
        <f t="shared" si="197"/>
        <v>1.3169495256167683</v>
      </c>
      <c r="T201" s="183">
        <v>56</v>
      </c>
      <c r="U201" s="42">
        <f t="shared" si="198"/>
        <v>7.3050783339203488E-4</v>
      </c>
      <c r="V201" s="43">
        <f t="shared" si="199"/>
        <v>244</v>
      </c>
      <c r="W201" s="44">
        <f t="shared" si="200"/>
        <v>0.27194431078222298</v>
      </c>
      <c r="X201" s="178">
        <v>7</v>
      </c>
      <c r="Y201" s="42">
        <f t="shared" si="201"/>
        <v>3.2183908045977011E-2</v>
      </c>
      <c r="Z201" s="43">
        <f t="shared" si="233"/>
        <v>210</v>
      </c>
      <c r="AA201" s="45">
        <f t="shared" si="202"/>
        <v>0.67709179631915628</v>
      </c>
      <c r="AB201" s="65">
        <v>309</v>
      </c>
      <c r="AC201" s="38">
        <f t="shared" si="203"/>
        <v>4.0308378663953355E-3</v>
      </c>
      <c r="AD201" s="39">
        <f t="shared" si="204"/>
        <v>360</v>
      </c>
      <c r="AE201" s="40">
        <f t="shared" si="205"/>
        <v>0.31079250855844431</v>
      </c>
      <c r="AF201" s="98">
        <v>26</v>
      </c>
      <c r="AG201" s="38">
        <f t="shared" si="206"/>
        <v>0.17758620689655172</v>
      </c>
      <c r="AH201" s="39">
        <f t="shared" si="234"/>
        <v>347</v>
      </c>
      <c r="AI201" s="41">
        <f t="shared" si="207"/>
        <v>0.77381673217239444</v>
      </c>
      <c r="AJ201" s="183">
        <v>399</v>
      </c>
      <c r="AK201" s="42">
        <f t="shared" si="208"/>
        <v>5.2048683129182483E-3</v>
      </c>
      <c r="AL201" s="43">
        <f t="shared" si="209"/>
        <v>23</v>
      </c>
      <c r="AM201" s="44">
        <f t="shared" si="210"/>
        <v>2.735508711010497</v>
      </c>
      <c r="AN201" s="178">
        <v>14</v>
      </c>
      <c r="AO201" s="42">
        <f t="shared" si="211"/>
        <v>0.22931034482758619</v>
      </c>
      <c r="AP201" s="43">
        <f t="shared" si="235"/>
        <v>9</v>
      </c>
      <c r="AQ201" s="45">
        <f t="shared" si="212"/>
        <v>6.8109183886110376</v>
      </c>
      <c r="AR201" s="65">
        <v>510</v>
      </c>
      <c r="AS201" s="38">
        <f t="shared" si="213"/>
        <v>6.6528391969631747E-3</v>
      </c>
      <c r="AT201" s="39">
        <f t="shared" si="214"/>
        <v>378</v>
      </c>
      <c r="AU201" s="40">
        <f t="shared" si="215"/>
        <v>0.2872193460846405</v>
      </c>
      <c r="AV201" s="98">
        <v>47</v>
      </c>
      <c r="AW201" s="38">
        <f t="shared" si="216"/>
        <v>0.29310344827586204</v>
      </c>
      <c r="AX201" s="39">
        <f t="shared" si="236"/>
        <v>401</v>
      </c>
      <c r="AY201" s="41">
        <f t="shared" si="217"/>
        <v>0.7151238517131554</v>
      </c>
      <c r="AZ201" s="183">
        <v>30</v>
      </c>
      <c r="BA201" s="42">
        <f t="shared" si="218"/>
        <v>3.9134348217430439E-4</v>
      </c>
      <c r="BB201" s="43">
        <f t="shared" si="219"/>
        <v>272</v>
      </c>
      <c r="BC201" s="44">
        <f t="shared" si="220"/>
        <v>0.14604418585771872</v>
      </c>
      <c r="BD201" s="178">
        <v>5</v>
      </c>
      <c r="BE201" s="42">
        <f t="shared" si="221"/>
        <v>1.7241379310344827E-2</v>
      </c>
      <c r="BF201" s="43">
        <f t="shared" si="237"/>
        <v>255</v>
      </c>
      <c r="BG201" s="45">
        <f t="shared" si="222"/>
        <v>0.36362341929469644</v>
      </c>
      <c r="BH201" s="159">
        <v>130</v>
      </c>
      <c r="BI201" s="83">
        <f t="shared" si="223"/>
        <v>1.6958217560886523E-3</v>
      </c>
      <c r="BJ201" s="84">
        <f t="shared" si="224"/>
        <v>294</v>
      </c>
      <c r="BK201" s="85">
        <f t="shared" si="225"/>
        <v>0.30467736257503703</v>
      </c>
      <c r="BL201" s="156">
        <v>23</v>
      </c>
      <c r="BM201" s="83">
        <f t="shared" si="226"/>
        <v>7.4712643678160925E-2</v>
      </c>
      <c r="BN201" s="84">
        <f t="shared" si="238"/>
        <v>250</v>
      </c>
      <c r="BO201" s="86">
        <f t="shared" si="227"/>
        <v>0.75859113261214162</v>
      </c>
      <c r="BP201" s="168">
        <f t="shared" si="228"/>
        <v>1740</v>
      </c>
      <c r="BQ201" s="75">
        <f t="shared" si="229"/>
        <v>2.2697921966109653E-2</v>
      </c>
      <c r="BR201" s="164">
        <f t="shared" si="184"/>
        <v>155</v>
      </c>
      <c r="BS201" s="76">
        <f t="shared" si="230"/>
        <v>413</v>
      </c>
      <c r="BT201" s="117">
        <f t="shared" si="231"/>
        <v>0.40163580811432298</v>
      </c>
      <c r="BU201" s="159">
        <v>76659</v>
      </c>
      <c r="BV201" s="153">
        <v>5803</v>
      </c>
    </row>
    <row r="202" spans="1:74">
      <c r="A202" s="34">
        <f t="shared" si="185"/>
        <v>1</v>
      </c>
      <c r="B202" s="35">
        <f t="shared" si="186"/>
        <v>0</v>
      </c>
      <c r="C202" s="35">
        <f t="shared" si="187"/>
        <v>0</v>
      </c>
      <c r="D202" s="35">
        <f t="shared" si="188"/>
        <v>0</v>
      </c>
      <c r="E202" s="35">
        <f t="shared" si="189"/>
        <v>1</v>
      </c>
      <c r="F202" s="35">
        <f t="shared" si="190"/>
        <v>0</v>
      </c>
      <c r="G202" s="35">
        <f t="shared" si="191"/>
        <v>0</v>
      </c>
      <c r="H202" s="35">
        <f t="shared" si="192"/>
        <v>0</v>
      </c>
      <c r="I202" s="35">
        <f t="shared" si="193"/>
        <v>0</v>
      </c>
      <c r="J202" s="48">
        <v>234</v>
      </c>
      <c r="K202" s="49" t="s">
        <v>204</v>
      </c>
      <c r="L202" s="65">
        <v>0</v>
      </c>
      <c r="M202" s="38">
        <f t="shared" si="183"/>
        <v>0</v>
      </c>
      <c r="N202" s="39">
        <f t="shared" si="194"/>
        <v>517</v>
      </c>
      <c r="O202" s="40">
        <f t="shared" si="195"/>
        <v>0</v>
      </c>
      <c r="P202" s="98">
        <v>0</v>
      </c>
      <c r="Q202" s="38">
        <f t="shared" si="196"/>
        <v>0</v>
      </c>
      <c r="R202" s="39">
        <f t="shared" si="232"/>
        <v>517</v>
      </c>
      <c r="S202" s="41">
        <f t="shared" si="197"/>
        <v>0</v>
      </c>
      <c r="T202" s="183">
        <v>14</v>
      </c>
      <c r="U202" s="42">
        <f t="shared" si="198"/>
        <v>3.4442038968706946E-4</v>
      </c>
      <c r="V202" s="43">
        <f t="shared" si="199"/>
        <v>308</v>
      </c>
      <c r="W202" s="44">
        <f t="shared" si="200"/>
        <v>0.12821651077700275</v>
      </c>
      <c r="X202" s="178">
        <v>1</v>
      </c>
      <c r="Y202" s="42">
        <f t="shared" si="201"/>
        <v>8.0552359033371698E-3</v>
      </c>
      <c r="Z202" s="43">
        <f t="shared" si="233"/>
        <v>346</v>
      </c>
      <c r="AA202" s="45">
        <f t="shared" si="202"/>
        <v>0.16946773958505928</v>
      </c>
      <c r="AB202" s="65">
        <v>1624</v>
      </c>
      <c r="AC202" s="38">
        <f t="shared" si="203"/>
        <v>3.9952765203700058E-2</v>
      </c>
      <c r="AD202" s="39">
        <f t="shared" si="204"/>
        <v>46</v>
      </c>
      <c r="AE202" s="40">
        <f t="shared" si="205"/>
        <v>3.0805059724738215</v>
      </c>
      <c r="AF202" s="98">
        <v>7</v>
      </c>
      <c r="AG202" s="38">
        <f t="shared" si="206"/>
        <v>0.93440736478711162</v>
      </c>
      <c r="AH202" s="39">
        <f t="shared" si="234"/>
        <v>52</v>
      </c>
      <c r="AI202" s="41">
        <f t="shared" si="207"/>
        <v>4.0716003014726327</v>
      </c>
      <c r="AJ202" s="183">
        <v>0</v>
      </c>
      <c r="AK202" s="42">
        <f t="shared" si="208"/>
        <v>0</v>
      </c>
      <c r="AL202" s="43">
        <f t="shared" si="209"/>
        <v>337</v>
      </c>
      <c r="AM202" s="44">
        <f t="shared" si="210"/>
        <v>0</v>
      </c>
      <c r="AN202" s="178">
        <v>0</v>
      </c>
      <c r="AO202" s="42">
        <f t="shared" si="211"/>
        <v>0</v>
      </c>
      <c r="AP202" s="43">
        <f t="shared" si="235"/>
        <v>337</v>
      </c>
      <c r="AQ202" s="45">
        <f t="shared" si="212"/>
        <v>0</v>
      </c>
      <c r="AR202" s="65">
        <v>95</v>
      </c>
      <c r="AS202" s="38">
        <f t="shared" si="213"/>
        <v>2.3371383585908284E-3</v>
      </c>
      <c r="AT202" s="39">
        <f t="shared" si="214"/>
        <v>470</v>
      </c>
      <c r="AU202" s="40">
        <f t="shared" si="215"/>
        <v>0.10089998137489981</v>
      </c>
      <c r="AV202" s="98">
        <v>2</v>
      </c>
      <c r="AW202" s="38">
        <f t="shared" si="216"/>
        <v>5.4660529344073651E-2</v>
      </c>
      <c r="AX202" s="39">
        <f t="shared" si="236"/>
        <v>519</v>
      </c>
      <c r="AY202" s="41">
        <f t="shared" si="217"/>
        <v>0.13336263531237685</v>
      </c>
      <c r="AZ202" s="183">
        <v>0</v>
      </c>
      <c r="BA202" s="42">
        <f t="shared" si="218"/>
        <v>0</v>
      </c>
      <c r="BB202" s="43">
        <f t="shared" si="219"/>
        <v>356</v>
      </c>
      <c r="BC202" s="44">
        <f t="shared" si="220"/>
        <v>0</v>
      </c>
      <c r="BD202" s="178">
        <v>0</v>
      </c>
      <c r="BE202" s="42">
        <f t="shared" si="221"/>
        <v>0</v>
      </c>
      <c r="BF202" s="43">
        <f t="shared" si="237"/>
        <v>356</v>
      </c>
      <c r="BG202" s="45">
        <f t="shared" si="222"/>
        <v>0</v>
      </c>
      <c r="BH202" s="159">
        <v>5</v>
      </c>
      <c r="BI202" s="83">
        <f t="shared" si="223"/>
        <v>1.2300728203109624E-4</v>
      </c>
      <c r="BJ202" s="84">
        <f t="shared" si="224"/>
        <v>439</v>
      </c>
      <c r="BK202" s="85">
        <f t="shared" si="225"/>
        <v>2.2099925379657021E-2</v>
      </c>
      <c r="BL202" s="156">
        <v>2</v>
      </c>
      <c r="BM202" s="83">
        <f t="shared" si="226"/>
        <v>2.8768699654775605E-3</v>
      </c>
      <c r="BN202" s="84">
        <f t="shared" si="238"/>
        <v>455</v>
      </c>
      <c r="BO202" s="86">
        <f t="shared" si="227"/>
        <v>2.9210156916551436E-2</v>
      </c>
      <c r="BP202" s="168">
        <f t="shared" si="228"/>
        <v>1738</v>
      </c>
      <c r="BQ202" s="75">
        <f t="shared" si="229"/>
        <v>4.2757331234009051E-2</v>
      </c>
      <c r="BR202" s="164">
        <f t="shared" si="184"/>
        <v>12</v>
      </c>
      <c r="BS202" s="76">
        <f t="shared" si="230"/>
        <v>237</v>
      </c>
      <c r="BT202" s="117">
        <f t="shared" si="231"/>
        <v>0.75658358983804286</v>
      </c>
      <c r="BU202" s="159">
        <v>40648</v>
      </c>
      <c r="BV202" s="153">
        <v>564</v>
      </c>
    </row>
    <row r="203" spans="1:74">
      <c r="A203" s="34">
        <f t="shared" si="185"/>
        <v>8</v>
      </c>
      <c r="B203" s="35">
        <f t="shared" si="186"/>
        <v>7</v>
      </c>
      <c r="C203" s="35">
        <f t="shared" si="187"/>
        <v>0</v>
      </c>
      <c r="D203" s="35">
        <f t="shared" si="188"/>
        <v>1</v>
      </c>
      <c r="E203" s="35">
        <f t="shared" si="189"/>
        <v>0</v>
      </c>
      <c r="F203" s="35">
        <f t="shared" si="190"/>
        <v>0</v>
      </c>
      <c r="G203" s="35">
        <f t="shared" si="191"/>
        <v>1</v>
      </c>
      <c r="H203" s="35">
        <f t="shared" si="192"/>
        <v>0</v>
      </c>
      <c r="I203" s="35">
        <f t="shared" si="193"/>
        <v>0</v>
      </c>
      <c r="J203" s="48">
        <v>59</v>
      </c>
      <c r="K203" s="49" t="s">
        <v>29</v>
      </c>
      <c r="L203" s="65">
        <v>48</v>
      </c>
      <c r="M203" s="38">
        <f t="shared" si="183"/>
        <v>2.6284087175555801E-3</v>
      </c>
      <c r="N203" s="39">
        <f t="shared" si="194"/>
        <v>310</v>
      </c>
      <c r="O203" s="40">
        <f t="shared" si="195"/>
        <v>0.34828612868287873</v>
      </c>
      <c r="P203" s="98">
        <v>5</v>
      </c>
      <c r="Q203" s="38">
        <f t="shared" si="196"/>
        <v>2.7633851468048358E-2</v>
      </c>
      <c r="R203" s="39">
        <f t="shared" si="232"/>
        <v>455</v>
      </c>
      <c r="S203" s="41">
        <f t="shared" si="197"/>
        <v>0.20693710585735395</v>
      </c>
      <c r="T203" s="183">
        <v>68</v>
      </c>
      <c r="U203" s="42">
        <f t="shared" si="198"/>
        <v>3.7235790165370715E-3</v>
      </c>
      <c r="V203" s="43">
        <f t="shared" si="199"/>
        <v>61</v>
      </c>
      <c r="W203" s="44">
        <f t="shared" si="200"/>
        <v>1.3861673797437508</v>
      </c>
      <c r="X203" s="178">
        <v>10</v>
      </c>
      <c r="Y203" s="42">
        <f t="shared" si="201"/>
        <v>3.9147956246401841E-2</v>
      </c>
      <c r="Z203" s="43">
        <f t="shared" si="233"/>
        <v>185</v>
      </c>
      <c r="AA203" s="45">
        <f t="shared" si="202"/>
        <v>0.82360290053132013</v>
      </c>
      <c r="AB203" s="65">
        <v>182</v>
      </c>
      <c r="AC203" s="38">
        <f t="shared" si="203"/>
        <v>9.9660497207315745E-3</v>
      </c>
      <c r="AD203" s="39">
        <f t="shared" si="204"/>
        <v>216</v>
      </c>
      <c r="AE203" s="40">
        <f t="shared" si="205"/>
        <v>0.76841929538938347</v>
      </c>
      <c r="AF203" s="98">
        <v>17</v>
      </c>
      <c r="AG203" s="38">
        <f t="shared" si="206"/>
        <v>0.1047783534830167</v>
      </c>
      <c r="AH203" s="39">
        <f t="shared" si="234"/>
        <v>417</v>
      </c>
      <c r="AI203" s="41">
        <f t="shared" si="207"/>
        <v>0.45656272810569482</v>
      </c>
      <c r="AJ203" s="183">
        <v>7</v>
      </c>
      <c r="AK203" s="42">
        <f t="shared" si="208"/>
        <v>3.8330960464352207E-4</v>
      </c>
      <c r="AL203" s="43">
        <f t="shared" si="209"/>
        <v>245</v>
      </c>
      <c r="AM203" s="44">
        <f t="shared" si="210"/>
        <v>0.20145500317729434</v>
      </c>
      <c r="AN203" s="178">
        <v>2</v>
      </c>
      <c r="AO203" s="42">
        <f t="shared" si="211"/>
        <v>4.0299366724237187E-3</v>
      </c>
      <c r="AP203" s="43">
        <f t="shared" si="235"/>
        <v>306</v>
      </c>
      <c r="AQ203" s="45">
        <f t="shared" si="212"/>
        <v>0.11969616899658823</v>
      </c>
      <c r="AR203" s="65">
        <v>1428</v>
      </c>
      <c r="AS203" s="38">
        <f t="shared" si="213"/>
        <v>7.8195159347278498E-2</v>
      </c>
      <c r="AT203" s="39">
        <f t="shared" si="214"/>
        <v>25</v>
      </c>
      <c r="AU203" s="40">
        <f t="shared" si="215"/>
        <v>3.3758763544084367</v>
      </c>
      <c r="AV203" s="98">
        <v>62</v>
      </c>
      <c r="AW203" s="38">
        <f t="shared" si="216"/>
        <v>0.82210708117443865</v>
      </c>
      <c r="AX203" s="39">
        <f t="shared" si="236"/>
        <v>45</v>
      </c>
      <c r="AY203" s="41">
        <f t="shared" si="217"/>
        <v>2.0058050693992477</v>
      </c>
      <c r="AZ203" s="183">
        <v>4</v>
      </c>
      <c r="BA203" s="42">
        <f t="shared" si="218"/>
        <v>2.1903405979629831E-4</v>
      </c>
      <c r="BB203" s="43">
        <f t="shared" si="219"/>
        <v>309</v>
      </c>
      <c r="BC203" s="44">
        <f t="shared" si="220"/>
        <v>8.174059974202795E-2</v>
      </c>
      <c r="BD203" s="178">
        <v>4</v>
      </c>
      <c r="BE203" s="42">
        <f t="shared" si="221"/>
        <v>2.3028209556706968E-3</v>
      </c>
      <c r="BF203" s="43">
        <f t="shared" si="237"/>
        <v>345</v>
      </c>
      <c r="BG203" s="45">
        <f t="shared" si="222"/>
        <v>4.8566858535618644E-2</v>
      </c>
      <c r="BH203" s="159">
        <v>0</v>
      </c>
      <c r="BI203" s="83">
        <f t="shared" si="223"/>
        <v>0</v>
      </c>
      <c r="BJ203" s="84">
        <f t="shared" si="224"/>
        <v>467</v>
      </c>
      <c r="BK203" s="85">
        <f t="shared" si="225"/>
        <v>0</v>
      </c>
      <c r="BL203" s="156">
        <v>0</v>
      </c>
      <c r="BM203" s="83">
        <f t="shared" si="226"/>
        <v>0</v>
      </c>
      <c r="BN203" s="84">
        <f t="shared" si="238"/>
        <v>467</v>
      </c>
      <c r="BO203" s="86">
        <f t="shared" si="227"/>
        <v>0</v>
      </c>
      <c r="BP203" s="168">
        <f t="shared" si="228"/>
        <v>1737</v>
      </c>
      <c r="BQ203" s="75">
        <f t="shared" si="229"/>
        <v>9.5115540466542553E-2</v>
      </c>
      <c r="BR203" s="164">
        <f t="shared" si="184"/>
        <v>100</v>
      </c>
      <c r="BS203" s="76">
        <f t="shared" si="230"/>
        <v>69</v>
      </c>
      <c r="BT203" s="117">
        <f t="shared" si="231"/>
        <v>1.6830530573040854</v>
      </c>
      <c r="BU203" s="159">
        <v>18262</v>
      </c>
      <c r="BV203" s="153">
        <v>982</v>
      </c>
    </row>
    <row r="204" spans="1:74">
      <c r="A204" s="34">
        <f t="shared" si="185"/>
        <v>11</v>
      </c>
      <c r="B204" s="35">
        <f t="shared" si="186"/>
        <v>7</v>
      </c>
      <c r="C204" s="35">
        <f t="shared" si="187"/>
        <v>1</v>
      </c>
      <c r="D204" s="35">
        <f t="shared" si="188"/>
        <v>1</v>
      </c>
      <c r="E204" s="35">
        <f t="shared" si="189"/>
        <v>1</v>
      </c>
      <c r="F204" s="35">
        <f t="shared" si="190"/>
        <v>1</v>
      </c>
      <c r="G204" s="35">
        <f t="shared" si="191"/>
        <v>0</v>
      </c>
      <c r="H204" s="35">
        <f t="shared" si="192"/>
        <v>1</v>
      </c>
      <c r="I204" s="35">
        <f t="shared" si="193"/>
        <v>0</v>
      </c>
      <c r="J204" s="48">
        <v>399</v>
      </c>
      <c r="K204" s="49" t="s">
        <v>370</v>
      </c>
      <c r="L204" s="65">
        <v>275</v>
      </c>
      <c r="M204" s="38">
        <f t="shared" si="183"/>
        <v>1.7991494929669612E-2</v>
      </c>
      <c r="N204" s="39">
        <f t="shared" si="194"/>
        <v>39</v>
      </c>
      <c r="O204" s="40">
        <f t="shared" si="195"/>
        <v>2.384023487831004</v>
      </c>
      <c r="P204" s="98">
        <v>6</v>
      </c>
      <c r="Q204" s="38">
        <f t="shared" si="196"/>
        <v>0.15868436237738026</v>
      </c>
      <c r="R204" s="39">
        <f t="shared" si="232"/>
        <v>183</v>
      </c>
      <c r="S204" s="41">
        <f t="shared" si="197"/>
        <v>1.1883136425323566</v>
      </c>
      <c r="T204" s="183">
        <v>121</v>
      </c>
      <c r="U204" s="42">
        <f t="shared" si="198"/>
        <v>7.9162577690546285E-3</v>
      </c>
      <c r="V204" s="43">
        <f t="shared" si="199"/>
        <v>22</v>
      </c>
      <c r="W204" s="44">
        <f t="shared" si="200"/>
        <v>2.9469653364068247</v>
      </c>
      <c r="X204" s="178">
        <v>2</v>
      </c>
      <c r="Y204" s="42">
        <f t="shared" si="201"/>
        <v>6.9821119446047311E-2</v>
      </c>
      <c r="Z204" s="43">
        <f t="shared" si="233"/>
        <v>84</v>
      </c>
      <c r="AA204" s="45">
        <f t="shared" si="202"/>
        <v>1.4689113304450907</v>
      </c>
      <c r="AB204" s="65">
        <v>922</v>
      </c>
      <c r="AC204" s="38">
        <f t="shared" si="203"/>
        <v>6.032057572783775E-2</v>
      </c>
      <c r="AD204" s="39">
        <f t="shared" si="204"/>
        <v>33</v>
      </c>
      <c r="AE204" s="40">
        <f t="shared" si="205"/>
        <v>4.6509394993129254</v>
      </c>
      <c r="AF204" s="98">
        <v>10</v>
      </c>
      <c r="AG204" s="38">
        <f t="shared" si="206"/>
        <v>0.53202538949798039</v>
      </c>
      <c r="AH204" s="39">
        <f t="shared" si="234"/>
        <v>114</v>
      </c>
      <c r="AI204" s="41">
        <f t="shared" si="207"/>
        <v>2.3182552042112823</v>
      </c>
      <c r="AJ204" s="183">
        <v>68</v>
      </c>
      <c r="AK204" s="42">
        <f t="shared" si="208"/>
        <v>4.4488060189728489E-3</v>
      </c>
      <c r="AL204" s="43">
        <f t="shared" si="209"/>
        <v>29</v>
      </c>
      <c r="AM204" s="44">
        <f t="shared" si="210"/>
        <v>2.3381470744017467</v>
      </c>
      <c r="AN204" s="178">
        <v>2</v>
      </c>
      <c r="AO204" s="42">
        <f t="shared" si="211"/>
        <v>3.9238315060588572E-2</v>
      </c>
      <c r="AP204" s="43">
        <f t="shared" si="235"/>
        <v>104</v>
      </c>
      <c r="AQ204" s="45">
        <f t="shared" si="212"/>
        <v>1.1654465993900764</v>
      </c>
      <c r="AR204" s="65">
        <v>229</v>
      </c>
      <c r="AS204" s="38">
        <f t="shared" si="213"/>
        <v>1.4982008505070331E-2</v>
      </c>
      <c r="AT204" s="39">
        <f t="shared" si="214"/>
        <v>243</v>
      </c>
      <c r="AU204" s="40">
        <f t="shared" si="215"/>
        <v>0.6468099646576565</v>
      </c>
      <c r="AV204" s="98">
        <v>15</v>
      </c>
      <c r="AW204" s="38">
        <f t="shared" si="216"/>
        <v>0.13214079630698211</v>
      </c>
      <c r="AX204" s="39">
        <f t="shared" si="236"/>
        <v>491</v>
      </c>
      <c r="AY204" s="41">
        <f t="shared" si="217"/>
        <v>0.3224016495860334</v>
      </c>
      <c r="AZ204" s="183">
        <v>42</v>
      </c>
      <c r="BA204" s="42">
        <f t="shared" si="218"/>
        <v>2.747791952894995E-3</v>
      </c>
      <c r="BB204" s="43">
        <f t="shared" si="219"/>
        <v>97</v>
      </c>
      <c r="BC204" s="44">
        <f t="shared" si="220"/>
        <v>1.0254394335056332</v>
      </c>
      <c r="BD204" s="178">
        <v>4</v>
      </c>
      <c r="BE204" s="42">
        <f t="shared" si="221"/>
        <v>2.4235429890363532E-2</v>
      </c>
      <c r="BF204" s="43">
        <f t="shared" si="237"/>
        <v>228</v>
      </c>
      <c r="BG204" s="45">
        <f t="shared" si="222"/>
        <v>0.51112905331903091</v>
      </c>
      <c r="BH204" s="159">
        <v>76</v>
      </c>
      <c r="BI204" s="83">
        <f t="shared" si="223"/>
        <v>4.9721949623814194E-3</v>
      </c>
      <c r="BJ204" s="84">
        <f t="shared" si="224"/>
        <v>113</v>
      </c>
      <c r="BK204" s="85">
        <f t="shared" si="225"/>
        <v>0.89332221497225628</v>
      </c>
      <c r="BL204" s="156">
        <v>8</v>
      </c>
      <c r="BM204" s="83">
        <f t="shared" si="226"/>
        <v>4.3854587420657822E-2</v>
      </c>
      <c r="BN204" s="84">
        <f t="shared" si="238"/>
        <v>329</v>
      </c>
      <c r="BO204" s="86">
        <f t="shared" si="227"/>
        <v>0.44527538451164989</v>
      </c>
      <c r="BP204" s="168">
        <f t="shared" si="228"/>
        <v>1733</v>
      </c>
      <c r="BQ204" s="75">
        <f t="shared" si="229"/>
        <v>0.11337912986588158</v>
      </c>
      <c r="BR204" s="164">
        <f t="shared" si="184"/>
        <v>47</v>
      </c>
      <c r="BS204" s="76">
        <f t="shared" si="230"/>
        <v>53</v>
      </c>
      <c r="BT204" s="117">
        <f t="shared" si="231"/>
        <v>2.0062241166823003</v>
      </c>
      <c r="BU204" s="159">
        <v>15285</v>
      </c>
      <c r="BV204" s="153">
        <v>622</v>
      </c>
    </row>
    <row r="205" spans="1:74">
      <c r="A205" s="34">
        <f t="shared" si="185"/>
        <v>1</v>
      </c>
      <c r="B205" s="35">
        <f t="shared" si="186"/>
        <v>0</v>
      </c>
      <c r="C205" s="35">
        <f t="shared" si="187"/>
        <v>1</v>
      </c>
      <c r="D205" s="35">
        <f t="shared" si="188"/>
        <v>0</v>
      </c>
      <c r="E205" s="35">
        <f t="shared" si="189"/>
        <v>0</v>
      </c>
      <c r="F205" s="35">
        <f t="shared" si="190"/>
        <v>0</v>
      </c>
      <c r="G205" s="35">
        <f t="shared" si="191"/>
        <v>0</v>
      </c>
      <c r="H205" s="35">
        <f t="shared" si="192"/>
        <v>0</v>
      </c>
      <c r="I205" s="35">
        <f t="shared" si="193"/>
        <v>0</v>
      </c>
      <c r="J205" s="48">
        <v>602</v>
      </c>
      <c r="K205" s="49" t="s">
        <v>575</v>
      </c>
      <c r="L205" s="65">
        <v>680</v>
      </c>
      <c r="M205" s="38">
        <f t="shared" si="183"/>
        <v>7.9547980300176645E-3</v>
      </c>
      <c r="N205" s="39">
        <f t="shared" si="194"/>
        <v>123</v>
      </c>
      <c r="O205" s="40">
        <f t="shared" si="195"/>
        <v>1.054077241421437</v>
      </c>
      <c r="P205" s="98">
        <v>127</v>
      </c>
      <c r="Q205" s="38">
        <f t="shared" si="196"/>
        <v>0.39351851851851855</v>
      </c>
      <c r="R205" s="39">
        <f t="shared" si="232"/>
        <v>45</v>
      </c>
      <c r="S205" s="41">
        <f t="shared" si="197"/>
        <v>2.9468777965190034</v>
      </c>
      <c r="T205" s="183">
        <v>99</v>
      </c>
      <c r="U205" s="42">
        <f t="shared" si="198"/>
        <v>1.1581250073113953E-3</v>
      </c>
      <c r="V205" s="43">
        <f t="shared" si="199"/>
        <v>198</v>
      </c>
      <c r="W205" s="44">
        <f t="shared" si="200"/>
        <v>0.43113227882928862</v>
      </c>
      <c r="X205" s="178">
        <v>16</v>
      </c>
      <c r="Y205" s="42">
        <f t="shared" si="201"/>
        <v>5.7291666666666664E-2</v>
      </c>
      <c r="Z205" s="43">
        <f t="shared" si="233"/>
        <v>116</v>
      </c>
      <c r="AA205" s="45">
        <f t="shared" si="202"/>
        <v>1.2053140793851052</v>
      </c>
      <c r="AB205" s="65">
        <v>227</v>
      </c>
      <c r="AC205" s="38">
        <f t="shared" si="203"/>
        <v>2.6554987541382497E-3</v>
      </c>
      <c r="AD205" s="39">
        <f t="shared" si="204"/>
        <v>398</v>
      </c>
      <c r="AE205" s="40">
        <f t="shared" si="205"/>
        <v>0.20474877596863028</v>
      </c>
      <c r="AF205" s="98">
        <v>59</v>
      </c>
      <c r="AG205" s="38">
        <f t="shared" si="206"/>
        <v>0.13136574074074073</v>
      </c>
      <c r="AH205" s="39">
        <f t="shared" si="234"/>
        <v>391</v>
      </c>
      <c r="AI205" s="41">
        <f t="shared" si="207"/>
        <v>0.57241499774034432</v>
      </c>
      <c r="AJ205" s="183">
        <v>54</v>
      </c>
      <c r="AK205" s="42">
        <f t="shared" si="208"/>
        <v>6.3170454944257918E-4</v>
      </c>
      <c r="AL205" s="43">
        <f t="shared" si="209"/>
        <v>214</v>
      </c>
      <c r="AM205" s="44">
        <f t="shared" si="210"/>
        <v>0.33200326961130522</v>
      </c>
      <c r="AN205" s="178">
        <v>12</v>
      </c>
      <c r="AO205" s="42">
        <f t="shared" si="211"/>
        <v>3.125E-2</v>
      </c>
      <c r="AP205" s="43">
        <f t="shared" si="235"/>
        <v>133</v>
      </c>
      <c r="AQ205" s="45">
        <f t="shared" si="212"/>
        <v>0.92817966762086512</v>
      </c>
      <c r="AR205" s="65">
        <v>412</v>
      </c>
      <c r="AS205" s="38">
        <f t="shared" si="213"/>
        <v>4.8196717475989378E-3</v>
      </c>
      <c r="AT205" s="39">
        <f t="shared" si="214"/>
        <v>411</v>
      </c>
      <c r="AU205" s="40">
        <f t="shared" si="215"/>
        <v>0.2080770219607708</v>
      </c>
      <c r="AV205" s="98">
        <v>110</v>
      </c>
      <c r="AW205" s="38">
        <f t="shared" si="216"/>
        <v>0.23842592592592593</v>
      </c>
      <c r="AX205" s="39">
        <f t="shared" si="236"/>
        <v>444</v>
      </c>
      <c r="AY205" s="41">
        <f t="shared" si="217"/>
        <v>0.58171975628191597</v>
      </c>
      <c r="AZ205" s="183">
        <v>38</v>
      </c>
      <c r="BA205" s="42">
        <f t="shared" si="218"/>
        <v>4.4453283108922243E-4</v>
      </c>
      <c r="BB205" s="43">
        <f t="shared" si="219"/>
        <v>264</v>
      </c>
      <c r="BC205" s="44">
        <f t="shared" si="220"/>
        <v>0.16589374388644162</v>
      </c>
      <c r="BD205" s="178">
        <v>13</v>
      </c>
      <c r="BE205" s="42">
        <f t="shared" si="221"/>
        <v>2.1990740740740741E-2</v>
      </c>
      <c r="BF205" s="43">
        <f t="shared" si="237"/>
        <v>238</v>
      </c>
      <c r="BG205" s="45">
        <f t="shared" si="222"/>
        <v>0.46378820377633739</v>
      </c>
      <c r="BH205" s="159">
        <v>218</v>
      </c>
      <c r="BI205" s="83">
        <f t="shared" si="223"/>
        <v>2.5502146625644866E-3</v>
      </c>
      <c r="BJ205" s="84">
        <f t="shared" si="224"/>
        <v>238</v>
      </c>
      <c r="BK205" s="85">
        <f t="shared" si="225"/>
        <v>0.45818062812358268</v>
      </c>
      <c r="BL205" s="156">
        <v>41</v>
      </c>
      <c r="BM205" s="83">
        <f t="shared" si="226"/>
        <v>0.12615740740740741</v>
      </c>
      <c r="BN205" s="84">
        <f t="shared" si="238"/>
        <v>134</v>
      </c>
      <c r="BO205" s="86">
        <f t="shared" si="227"/>
        <v>1.280932996894754</v>
      </c>
      <c r="BP205" s="168">
        <f t="shared" si="228"/>
        <v>1728</v>
      </c>
      <c r="BQ205" s="75">
        <f t="shared" si="229"/>
        <v>2.0214545582162534E-2</v>
      </c>
      <c r="BR205" s="164">
        <f t="shared" si="184"/>
        <v>378</v>
      </c>
      <c r="BS205" s="76">
        <f t="shared" si="230"/>
        <v>427</v>
      </c>
      <c r="BT205" s="117">
        <f t="shared" si="231"/>
        <v>0.35769289200473964</v>
      </c>
      <c r="BU205" s="159">
        <v>85483</v>
      </c>
      <c r="BV205" s="153">
        <v>15425</v>
      </c>
    </row>
    <row r="206" spans="1:74">
      <c r="A206" s="34">
        <f t="shared" si="185"/>
        <v>0</v>
      </c>
      <c r="B206" s="35">
        <f t="shared" si="186"/>
        <v>0</v>
      </c>
      <c r="C206" s="35">
        <f t="shared" si="187"/>
        <v>0</v>
      </c>
      <c r="D206" s="35">
        <f t="shared" si="188"/>
        <v>0</v>
      </c>
      <c r="E206" s="35">
        <f t="shared" si="189"/>
        <v>0</v>
      </c>
      <c r="F206" s="35">
        <f t="shared" si="190"/>
        <v>0</v>
      </c>
      <c r="G206" s="35">
        <f t="shared" si="191"/>
        <v>0</v>
      </c>
      <c r="H206" s="35">
        <f t="shared" si="192"/>
        <v>1</v>
      </c>
      <c r="I206" s="35">
        <f t="shared" si="193"/>
        <v>0</v>
      </c>
      <c r="J206" s="48">
        <v>505</v>
      </c>
      <c r="K206" s="49" t="s">
        <v>477</v>
      </c>
      <c r="L206" s="65">
        <v>197</v>
      </c>
      <c r="M206" s="38">
        <f t="shared" si="183"/>
        <v>2.3850456427516407E-3</v>
      </c>
      <c r="N206" s="39">
        <f t="shared" si="194"/>
        <v>326</v>
      </c>
      <c r="O206" s="40">
        <f t="shared" si="195"/>
        <v>0.31603848674587715</v>
      </c>
      <c r="P206" s="98">
        <v>33</v>
      </c>
      <c r="Q206" s="38">
        <f t="shared" si="196"/>
        <v>0.11440185830429733</v>
      </c>
      <c r="R206" s="39">
        <f t="shared" si="232"/>
        <v>271</v>
      </c>
      <c r="S206" s="41">
        <f t="shared" si="197"/>
        <v>0.8567024936631592</v>
      </c>
      <c r="T206" s="183">
        <v>24</v>
      </c>
      <c r="U206" s="42">
        <f t="shared" si="198"/>
        <v>2.9056393617278868E-4</v>
      </c>
      <c r="V206" s="43">
        <f t="shared" si="199"/>
        <v>321</v>
      </c>
      <c r="W206" s="44">
        <f t="shared" si="200"/>
        <v>0.10816750450679069</v>
      </c>
      <c r="X206" s="178">
        <v>4</v>
      </c>
      <c r="Y206" s="42">
        <f t="shared" si="201"/>
        <v>1.3937282229965157E-2</v>
      </c>
      <c r="Z206" s="43">
        <f t="shared" si="233"/>
        <v>307</v>
      </c>
      <c r="AA206" s="45">
        <f t="shared" si="202"/>
        <v>0.29321546182064012</v>
      </c>
      <c r="AB206" s="65">
        <v>172</v>
      </c>
      <c r="AC206" s="38">
        <f t="shared" si="203"/>
        <v>2.0823748759049854E-3</v>
      </c>
      <c r="AD206" s="39">
        <f t="shared" si="204"/>
        <v>420</v>
      </c>
      <c r="AE206" s="40">
        <f t="shared" si="205"/>
        <v>0.160558805115213</v>
      </c>
      <c r="AF206" s="98">
        <v>23</v>
      </c>
      <c r="AG206" s="38">
        <f t="shared" si="206"/>
        <v>9.9883855981416955E-2</v>
      </c>
      <c r="AH206" s="39">
        <f t="shared" si="234"/>
        <v>423</v>
      </c>
      <c r="AI206" s="41">
        <f t="shared" si="207"/>
        <v>0.43523537319169442</v>
      </c>
      <c r="AJ206" s="183">
        <v>11</v>
      </c>
      <c r="AK206" s="42">
        <f t="shared" si="208"/>
        <v>1.3317513741252816E-4</v>
      </c>
      <c r="AL206" s="43">
        <f t="shared" si="209"/>
        <v>306</v>
      </c>
      <c r="AM206" s="44">
        <f t="shared" si="210"/>
        <v>6.999250059368653E-2</v>
      </c>
      <c r="AN206" s="178">
        <v>5</v>
      </c>
      <c r="AO206" s="42">
        <f t="shared" si="211"/>
        <v>6.387921022067364E-3</v>
      </c>
      <c r="AP206" s="43">
        <f t="shared" si="235"/>
        <v>292</v>
      </c>
      <c r="AQ206" s="45">
        <f t="shared" si="212"/>
        <v>0.18973242915362634</v>
      </c>
      <c r="AR206" s="65">
        <v>1044</v>
      </c>
      <c r="AS206" s="38">
        <f t="shared" si="213"/>
        <v>1.2639531223516309E-2</v>
      </c>
      <c r="AT206" s="39">
        <f t="shared" si="214"/>
        <v>291</v>
      </c>
      <c r="AU206" s="40">
        <f t="shared" si="215"/>
        <v>0.54567948891533158</v>
      </c>
      <c r="AV206" s="98">
        <v>93</v>
      </c>
      <c r="AW206" s="38">
        <f t="shared" si="216"/>
        <v>0.60627177700348434</v>
      </c>
      <c r="AX206" s="39">
        <f t="shared" si="236"/>
        <v>110</v>
      </c>
      <c r="AY206" s="41">
        <f t="shared" si="217"/>
        <v>1.4792026873312492</v>
      </c>
      <c r="AZ206" s="183">
        <v>232</v>
      </c>
      <c r="BA206" s="42">
        <f t="shared" si="218"/>
        <v>2.8087847163369571E-3</v>
      </c>
      <c r="BB206" s="43">
        <f t="shared" si="219"/>
        <v>92</v>
      </c>
      <c r="BC206" s="44">
        <f t="shared" si="220"/>
        <v>1.0482011221138168</v>
      </c>
      <c r="BD206" s="178">
        <v>8</v>
      </c>
      <c r="BE206" s="42">
        <f t="shared" si="221"/>
        <v>0.13472706155632985</v>
      </c>
      <c r="BF206" s="43">
        <f t="shared" si="237"/>
        <v>26</v>
      </c>
      <c r="BG206" s="45">
        <f t="shared" si="222"/>
        <v>2.8414150580891033</v>
      </c>
      <c r="BH206" s="159">
        <v>42</v>
      </c>
      <c r="BI206" s="83">
        <f t="shared" si="223"/>
        <v>5.0848688830238016E-4</v>
      </c>
      <c r="BJ206" s="84">
        <f t="shared" si="224"/>
        <v>383</v>
      </c>
      <c r="BK206" s="85">
        <f t="shared" si="225"/>
        <v>9.1356561192659724E-2</v>
      </c>
      <c r="BL206" s="156">
        <v>14</v>
      </c>
      <c r="BM206" s="83">
        <f t="shared" si="226"/>
        <v>2.4390243902439025E-2</v>
      </c>
      <c r="BN206" s="84">
        <f t="shared" si="238"/>
        <v>392</v>
      </c>
      <c r="BO206" s="86">
        <f t="shared" si="227"/>
        <v>0.24764513522422632</v>
      </c>
      <c r="BP206" s="168">
        <f t="shared" si="228"/>
        <v>1722</v>
      </c>
      <c r="BQ206" s="75">
        <f t="shared" si="229"/>
        <v>2.0847962420397589E-2</v>
      </c>
      <c r="BR206" s="164">
        <f t="shared" si="184"/>
        <v>180</v>
      </c>
      <c r="BS206" s="76">
        <f t="shared" si="230"/>
        <v>423</v>
      </c>
      <c r="BT206" s="117">
        <f t="shared" si="231"/>
        <v>0.36890109353427197</v>
      </c>
      <c r="BU206" s="159">
        <v>82598</v>
      </c>
      <c r="BV206" s="153">
        <v>4085</v>
      </c>
    </row>
    <row r="207" spans="1:74">
      <c r="A207" s="34">
        <f t="shared" si="185"/>
        <v>1</v>
      </c>
      <c r="B207" s="35">
        <f t="shared" si="186"/>
        <v>0</v>
      </c>
      <c r="C207" s="35">
        <f t="shared" si="187"/>
        <v>1</v>
      </c>
      <c r="D207" s="35">
        <f t="shared" si="188"/>
        <v>0</v>
      </c>
      <c r="E207" s="35">
        <f t="shared" si="189"/>
        <v>0</v>
      </c>
      <c r="F207" s="35">
        <f t="shared" si="190"/>
        <v>0</v>
      </c>
      <c r="G207" s="35">
        <f t="shared" si="191"/>
        <v>0</v>
      </c>
      <c r="H207" s="35">
        <f t="shared" si="192"/>
        <v>0</v>
      </c>
      <c r="I207" s="35">
        <f t="shared" si="193"/>
        <v>1</v>
      </c>
      <c r="J207" s="48">
        <v>57</v>
      </c>
      <c r="K207" s="49" t="s">
        <v>27</v>
      </c>
      <c r="L207" s="65">
        <v>490</v>
      </c>
      <c r="M207" s="38">
        <f t="shared" si="183"/>
        <v>8.1854933012595645E-3</v>
      </c>
      <c r="N207" s="39">
        <f t="shared" si="194"/>
        <v>119</v>
      </c>
      <c r="O207" s="40">
        <f t="shared" si="195"/>
        <v>1.0846462934831009</v>
      </c>
      <c r="P207" s="98">
        <v>16</v>
      </c>
      <c r="Q207" s="38">
        <f t="shared" si="196"/>
        <v>0.28772753963593656</v>
      </c>
      <c r="R207" s="39">
        <f t="shared" si="232"/>
        <v>77</v>
      </c>
      <c r="S207" s="41">
        <f t="shared" si="197"/>
        <v>2.1546581878592881</v>
      </c>
      <c r="T207" s="183">
        <v>55</v>
      </c>
      <c r="U207" s="42">
        <f t="shared" si="198"/>
        <v>9.1877986034546121E-4</v>
      </c>
      <c r="V207" s="43">
        <f t="shared" si="199"/>
        <v>226</v>
      </c>
      <c r="W207" s="44">
        <f t="shared" si="200"/>
        <v>0.34203186394600243</v>
      </c>
      <c r="X207" s="178">
        <v>2</v>
      </c>
      <c r="Y207" s="42">
        <f t="shared" si="201"/>
        <v>3.2295948326482679E-2</v>
      </c>
      <c r="Z207" s="43">
        <f t="shared" si="233"/>
        <v>209</v>
      </c>
      <c r="AA207" s="45">
        <f t="shared" si="202"/>
        <v>0.67944892320005934</v>
      </c>
      <c r="AB207" s="65">
        <v>56</v>
      </c>
      <c r="AC207" s="38">
        <f t="shared" si="203"/>
        <v>9.3548494871537871E-4</v>
      </c>
      <c r="AD207" s="39">
        <f t="shared" si="204"/>
        <v>477</v>
      </c>
      <c r="AE207" s="40">
        <f t="shared" si="205"/>
        <v>7.2129349670400481E-2</v>
      </c>
      <c r="AF207" s="98">
        <v>3</v>
      </c>
      <c r="AG207" s="38">
        <f t="shared" si="206"/>
        <v>3.2883147386964177E-2</v>
      </c>
      <c r="AH207" s="39">
        <f t="shared" si="234"/>
        <v>490</v>
      </c>
      <c r="AI207" s="41">
        <f t="shared" si="207"/>
        <v>0.1432855067924643</v>
      </c>
      <c r="AJ207" s="183">
        <v>0</v>
      </c>
      <c r="AK207" s="42">
        <f t="shared" si="208"/>
        <v>0</v>
      </c>
      <c r="AL207" s="43">
        <f t="shared" si="209"/>
        <v>337</v>
      </c>
      <c r="AM207" s="44">
        <f t="shared" si="210"/>
        <v>0</v>
      </c>
      <c r="AN207" s="178">
        <v>0</v>
      </c>
      <c r="AO207" s="42">
        <f t="shared" si="211"/>
        <v>0</v>
      </c>
      <c r="AP207" s="43">
        <f t="shared" si="235"/>
        <v>337</v>
      </c>
      <c r="AQ207" s="45">
        <f t="shared" si="212"/>
        <v>0</v>
      </c>
      <c r="AR207" s="65">
        <v>607</v>
      </c>
      <c r="AS207" s="38">
        <f t="shared" si="213"/>
        <v>1.0139988640539908E-2</v>
      </c>
      <c r="AT207" s="39">
        <f t="shared" si="214"/>
        <v>324</v>
      </c>
      <c r="AU207" s="40">
        <f t="shared" si="215"/>
        <v>0.43776811980830388</v>
      </c>
      <c r="AV207" s="98">
        <v>17</v>
      </c>
      <c r="AW207" s="38">
        <f t="shared" si="216"/>
        <v>0.35642982971227244</v>
      </c>
      <c r="AX207" s="39">
        <f t="shared" si="236"/>
        <v>336</v>
      </c>
      <c r="AY207" s="41">
        <f t="shared" si="217"/>
        <v>0.86962973035174429</v>
      </c>
      <c r="AZ207" s="183">
        <v>0</v>
      </c>
      <c r="BA207" s="42">
        <f t="shared" si="218"/>
        <v>0</v>
      </c>
      <c r="BB207" s="43">
        <f t="shared" si="219"/>
        <v>356</v>
      </c>
      <c r="BC207" s="44">
        <f t="shared" si="220"/>
        <v>0</v>
      </c>
      <c r="BD207" s="178">
        <v>0</v>
      </c>
      <c r="BE207" s="42">
        <f t="shared" si="221"/>
        <v>0</v>
      </c>
      <c r="BF207" s="43">
        <f t="shared" si="237"/>
        <v>356</v>
      </c>
      <c r="BG207" s="45">
        <f t="shared" si="222"/>
        <v>0</v>
      </c>
      <c r="BH207" s="159">
        <v>495</v>
      </c>
      <c r="BI207" s="83">
        <f t="shared" si="223"/>
        <v>8.2690187431091518E-3</v>
      </c>
      <c r="BJ207" s="84">
        <f t="shared" si="224"/>
        <v>63</v>
      </c>
      <c r="BK207" s="85">
        <f t="shared" si="225"/>
        <v>1.4856412902408467</v>
      </c>
      <c r="BL207" s="156">
        <v>10</v>
      </c>
      <c r="BM207" s="83">
        <f t="shared" si="226"/>
        <v>0.29066353493834413</v>
      </c>
      <c r="BN207" s="84">
        <f t="shared" si="238"/>
        <v>46</v>
      </c>
      <c r="BO207" s="86">
        <f t="shared" si="227"/>
        <v>2.9512378269968722</v>
      </c>
      <c r="BP207" s="168">
        <f t="shared" si="228"/>
        <v>1703</v>
      </c>
      <c r="BQ207" s="75">
        <f t="shared" si="229"/>
        <v>2.8448765493969463E-2</v>
      </c>
      <c r="BR207" s="164">
        <f t="shared" si="184"/>
        <v>48</v>
      </c>
      <c r="BS207" s="76">
        <f t="shared" si="230"/>
        <v>373</v>
      </c>
      <c r="BT207" s="117">
        <f t="shared" si="231"/>
        <v>0.5033959908790574</v>
      </c>
      <c r="BU207" s="159">
        <v>59862</v>
      </c>
      <c r="BV207" s="153">
        <v>1580</v>
      </c>
    </row>
    <row r="208" spans="1:74">
      <c r="A208" s="34">
        <f t="shared" si="185"/>
        <v>0</v>
      </c>
      <c r="B208" s="35">
        <f t="shared" si="186"/>
        <v>0</v>
      </c>
      <c r="C208" s="35">
        <f t="shared" si="187"/>
        <v>0</v>
      </c>
      <c r="D208" s="35">
        <f t="shared" si="188"/>
        <v>0</v>
      </c>
      <c r="E208" s="35">
        <f t="shared" si="189"/>
        <v>0</v>
      </c>
      <c r="F208" s="35">
        <f t="shared" si="190"/>
        <v>0</v>
      </c>
      <c r="G208" s="35">
        <f t="shared" si="191"/>
        <v>0</v>
      </c>
      <c r="H208" s="35">
        <f t="shared" si="192"/>
        <v>0</v>
      </c>
      <c r="I208" s="35">
        <f t="shared" si="193"/>
        <v>0</v>
      </c>
      <c r="J208" s="48">
        <v>510</v>
      </c>
      <c r="K208" s="49" t="s">
        <v>482</v>
      </c>
      <c r="L208" s="65">
        <v>150</v>
      </c>
      <c r="M208" s="38">
        <f t="shared" si="183"/>
        <v>1.7110201101896952E-3</v>
      </c>
      <c r="N208" s="39">
        <f t="shared" si="194"/>
        <v>366</v>
      </c>
      <c r="O208" s="40">
        <f t="shared" si="195"/>
        <v>0.22672446879978825</v>
      </c>
      <c r="P208" s="98">
        <v>31</v>
      </c>
      <c r="Q208" s="38">
        <f t="shared" si="196"/>
        <v>8.8183421516754845E-2</v>
      </c>
      <c r="R208" s="39">
        <f t="shared" si="232"/>
        <v>331</v>
      </c>
      <c r="S208" s="41">
        <f t="shared" si="197"/>
        <v>0.66036477232918833</v>
      </c>
      <c r="T208" s="183">
        <v>26</v>
      </c>
      <c r="U208" s="42">
        <f t="shared" si="198"/>
        <v>2.9657681909954714E-4</v>
      </c>
      <c r="V208" s="43">
        <f t="shared" si="199"/>
        <v>319</v>
      </c>
      <c r="W208" s="44">
        <f t="shared" si="200"/>
        <v>0.11040590528579233</v>
      </c>
      <c r="X208" s="178">
        <v>8</v>
      </c>
      <c r="Y208" s="42">
        <f t="shared" si="201"/>
        <v>1.5285126396237508E-2</v>
      </c>
      <c r="Z208" s="43">
        <f t="shared" si="233"/>
        <v>297</v>
      </c>
      <c r="AA208" s="45">
        <f t="shared" si="202"/>
        <v>0.32157168960987897</v>
      </c>
      <c r="AB208" s="65">
        <v>568</v>
      </c>
      <c r="AC208" s="38">
        <f t="shared" si="203"/>
        <v>6.4790628172516455E-3</v>
      </c>
      <c r="AD208" s="39">
        <f t="shared" si="204"/>
        <v>308</v>
      </c>
      <c r="AE208" s="40">
        <f t="shared" si="205"/>
        <v>0.49955970764017005</v>
      </c>
      <c r="AF208" s="98">
        <v>43</v>
      </c>
      <c r="AG208" s="38">
        <f t="shared" si="206"/>
        <v>0.33392122281011172</v>
      </c>
      <c r="AH208" s="39">
        <f t="shared" si="234"/>
        <v>188</v>
      </c>
      <c r="AI208" s="41">
        <f t="shared" si="207"/>
        <v>1.4550332143106777</v>
      </c>
      <c r="AJ208" s="183">
        <v>37</v>
      </c>
      <c r="AK208" s="42">
        <f t="shared" si="208"/>
        <v>4.2205162718012479E-4</v>
      </c>
      <c r="AL208" s="43">
        <f t="shared" si="209"/>
        <v>239</v>
      </c>
      <c r="AM208" s="44">
        <f t="shared" si="210"/>
        <v>0.22181654428833575</v>
      </c>
      <c r="AN208" s="178">
        <v>9</v>
      </c>
      <c r="AO208" s="42">
        <f t="shared" si="211"/>
        <v>2.1751910640799531E-2</v>
      </c>
      <c r="AP208" s="43">
        <f t="shared" si="235"/>
        <v>187</v>
      </c>
      <c r="AQ208" s="45">
        <f t="shared" si="212"/>
        <v>0.64606979803827413</v>
      </c>
      <c r="AR208" s="65">
        <v>733</v>
      </c>
      <c r="AS208" s="38">
        <f t="shared" si="213"/>
        <v>8.3611849384603101E-3</v>
      </c>
      <c r="AT208" s="39">
        <f t="shared" si="214"/>
        <v>351</v>
      </c>
      <c r="AU208" s="40">
        <f t="shared" si="215"/>
        <v>0.36097281167017031</v>
      </c>
      <c r="AV208" s="98">
        <v>87</v>
      </c>
      <c r="AW208" s="38">
        <f t="shared" si="216"/>
        <v>0.43092298647854205</v>
      </c>
      <c r="AX208" s="39">
        <f t="shared" si="236"/>
        <v>254</v>
      </c>
      <c r="AY208" s="41">
        <f t="shared" si="217"/>
        <v>1.0513806906571599</v>
      </c>
      <c r="AZ208" s="183">
        <v>35</v>
      </c>
      <c r="BA208" s="42">
        <f t="shared" si="218"/>
        <v>3.9923802571092883E-4</v>
      </c>
      <c r="BB208" s="43">
        <f t="shared" si="219"/>
        <v>271</v>
      </c>
      <c r="BC208" s="44">
        <f t="shared" si="220"/>
        <v>0.1489903245722792</v>
      </c>
      <c r="BD208" s="178">
        <v>6</v>
      </c>
      <c r="BE208" s="42">
        <f t="shared" si="221"/>
        <v>2.0576131687242798E-2</v>
      </c>
      <c r="BF208" s="43">
        <f t="shared" si="237"/>
        <v>242</v>
      </c>
      <c r="BG208" s="45">
        <f t="shared" si="222"/>
        <v>0.43395387487844433</v>
      </c>
      <c r="BH208" s="159">
        <v>152</v>
      </c>
      <c r="BI208" s="83">
        <f t="shared" si="223"/>
        <v>1.7338337116588911E-3</v>
      </c>
      <c r="BJ208" s="84">
        <f t="shared" si="224"/>
        <v>293</v>
      </c>
      <c r="BK208" s="85">
        <f t="shared" si="225"/>
        <v>0.31150672558319409</v>
      </c>
      <c r="BL208" s="156">
        <v>22</v>
      </c>
      <c r="BM208" s="83">
        <f t="shared" si="226"/>
        <v>8.9359200470311581E-2</v>
      </c>
      <c r="BN208" s="84">
        <f t="shared" si="238"/>
        <v>210</v>
      </c>
      <c r="BO208" s="86">
        <f t="shared" si="227"/>
        <v>0.90730422264396138</v>
      </c>
      <c r="BP208" s="168">
        <f t="shared" si="228"/>
        <v>1701</v>
      </c>
      <c r="BQ208" s="75">
        <f t="shared" si="229"/>
        <v>1.9402968049551144E-2</v>
      </c>
      <c r="BR208" s="164">
        <f t="shared" si="184"/>
        <v>206</v>
      </c>
      <c r="BS208" s="76">
        <f t="shared" si="230"/>
        <v>438</v>
      </c>
      <c r="BT208" s="117">
        <f t="shared" si="231"/>
        <v>0.34333216776555625</v>
      </c>
      <c r="BU208" s="159">
        <v>87667</v>
      </c>
      <c r="BV208" s="153">
        <v>6186</v>
      </c>
    </row>
    <row r="209" spans="1:74">
      <c r="A209" s="34">
        <f t="shared" si="185"/>
        <v>9</v>
      </c>
      <c r="B209" s="35">
        <f t="shared" si="186"/>
        <v>7</v>
      </c>
      <c r="C209" s="35">
        <f t="shared" si="187"/>
        <v>1</v>
      </c>
      <c r="D209" s="35">
        <f t="shared" si="188"/>
        <v>0</v>
      </c>
      <c r="E209" s="35">
        <f t="shared" si="189"/>
        <v>1</v>
      </c>
      <c r="F209" s="35">
        <f t="shared" si="190"/>
        <v>0</v>
      </c>
      <c r="G209" s="35">
        <f t="shared" si="191"/>
        <v>1</v>
      </c>
      <c r="H209" s="35">
        <f t="shared" si="192"/>
        <v>1</v>
      </c>
      <c r="I209" s="35">
        <f t="shared" si="193"/>
        <v>0</v>
      </c>
      <c r="J209" s="48">
        <v>292</v>
      </c>
      <c r="K209" s="49" t="s">
        <v>263</v>
      </c>
      <c r="L209" s="65">
        <v>409</v>
      </c>
      <c r="M209" s="38">
        <f t="shared" si="183"/>
        <v>1.6347575842359807E-2</v>
      </c>
      <c r="N209" s="39">
        <f t="shared" si="194"/>
        <v>46</v>
      </c>
      <c r="O209" s="40">
        <f t="shared" si="195"/>
        <v>2.1661904655301578</v>
      </c>
      <c r="P209" s="98">
        <v>7</v>
      </c>
      <c r="Q209" s="38">
        <f t="shared" si="196"/>
        <v>0.24101355332940483</v>
      </c>
      <c r="R209" s="39">
        <f t="shared" si="232"/>
        <v>96</v>
      </c>
      <c r="S209" s="41">
        <f t="shared" si="197"/>
        <v>1.8048387954915235</v>
      </c>
      <c r="T209" s="183">
        <v>0</v>
      </c>
      <c r="U209" s="42">
        <f t="shared" si="198"/>
        <v>0</v>
      </c>
      <c r="V209" s="43">
        <f t="shared" si="199"/>
        <v>396</v>
      </c>
      <c r="W209" s="44">
        <f t="shared" si="200"/>
        <v>0</v>
      </c>
      <c r="X209" s="178">
        <v>0</v>
      </c>
      <c r="Y209" s="42">
        <f t="shared" si="201"/>
        <v>0</v>
      </c>
      <c r="Z209" s="43">
        <f t="shared" si="233"/>
        <v>396</v>
      </c>
      <c r="AA209" s="45">
        <f t="shared" si="202"/>
        <v>0</v>
      </c>
      <c r="AB209" s="65">
        <v>565</v>
      </c>
      <c r="AC209" s="38">
        <f t="shared" si="203"/>
        <v>2.2582837043846678E-2</v>
      </c>
      <c r="AD209" s="39">
        <f t="shared" si="204"/>
        <v>93</v>
      </c>
      <c r="AE209" s="40">
        <f t="shared" si="205"/>
        <v>1.7412202643368009</v>
      </c>
      <c r="AF209" s="98">
        <v>13</v>
      </c>
      <c r="AG209" s="38">
        <f t="shared" si="206"/>
        <v>0.33294048320565706</v>
      </c>
      <c r="AH209" s="39">
        <f t="shared" si="234"/>
        <v>189</v>
      </c>
      <c r="AI209" s="41">
        <f t="shared" si="207"/>
        <v>1.4507597252312401</v>
      </c>
      <c r="AJ209" s="183">
        <v>0</v>
      </c>
      <c r="AK209" s="42">
        <f t="shared" si="208"/>
        <v>0</v>
      </c>
      <c r="AL209" s="43">
        <f t="shared" si="209"/>
        <v>337</v>
      </c>
      <c r="AM209" s="44">
        <f t="shared" si="210"/>
        <v>0</v>
      </c>
      <c r="AN209" s="178">
        <v>0</v>
      </c>
      <c r="AO209" s="42">
        <f t="shared" si="211"/>
        <v>0</v>
      </c>
      <c r="AP209" s="43">
        <f t="shared" si="235"/>
        <v>337</v>
      </c>
      <c r="AQ209" s="45">
        <f t="shared" si="212"/>
        <v>0</v>
      </c>
      <c r="AR209" s="65">
        <v>623</v>
      </c>
      <c r="AS209" s="38">
        <f t="shared" si="213"/>
        <v>2.4901075182861027E-2</v>
      </c>
      <c r="AT209" s="39">
        <f t="shared" si="214"/>
        <v>113</v>
      </c>
      <c r="AU209" s="40">
        <f t="shared" si="215"/>
        <v>1.0750403427893647</v>
      </c>
      <c r="AV209" s="98">
        <v>10</v>
      </c>
      <c r="AW209" s="38">
        <f t="shared" si="216"/>
        <v>0.36711844431349439</v>
      </c>
      <c r="AX209" s="39">
        <f t="shared" si="236"/>
        <v>327</v>
      </c>
      <c r="AY209" s="41">
        <f t="shared" si="217"/>
        <v>0.89570817906350852</v>
      </c>
      <c r="AZ209" s="183">
        <v>68</v>
      </c>
      <c r="BA209" s="42">
        <f t="shared" si="218"/>
        <v>2.7179343698788922E-3</v>
      </c>
      <c r="BB209" s="43">
        <f t="shared" si="219"/>
        <v>100</v>
      </c>
      <c r="BC209" s="44">
        <f t="shared" si="220"/>
        <v>1.0142969803873676</v>
      </c>
      <c r="BD209" s="178">
        <v>1</v>
      </c>
      <c r="BE209" s="42">
        <f t="shared" si="221"/>
        <v>4.0070713022981735E-2</v>
      </c>
      <c r="BF209" s="43">
        <f t="shared" si="237"/>
        <v>144</v>
      </c>
      <c r="BG209" s="45">
        <f t="shared" si="222"/>
        <v>0.84509768161360221</v>
      </c>
      <c r="BH209" s="159">
        <v>32</v>
      </c>
      <c r="BI209" s="83">
        <f t="shared" si="223"/>
        <v>1.2790279387665375E-3</v>
      </c>
      <c r="BJ209" s="84">
        <f t="shared" si="224"/>
        <v>315</v>
      </c>
      <c r="BK209" s="85">
        <f t="shared" si="225"/>
        <v>0.22979470433377477</v>
      </c>
      <c r="BL209" s="156">
        <v>2</v>
      </c>
      <c r="BM209" s="83">
        <f t="shared" si="226"/>
        <v>1.8856806128461991E-2</v>
      </c>
      <c r="BN209" s="84">
        <f t="shared" si="238"/>
        <v>409</v>
      </c>
      <c r="BO209" s="86">
        <f t="shared" si="227"/>
        <v>0.19146164844677957</v>
      </c>
      <c r="BP209" s="168">
        <f t="shared" si="228"/>
        <v>1697</v>
      </c>
      <c r="BQ209" s="75">
        <f t="shared" si="229"/>
        <v>6.7828450377712943E-2</v>
      </c>
      <c r="BR209" s="164">
        <f t="shared" si="184"/>
        <v>33</v>
      </c>
      <c r="BS209" s="76">
        <f t="shared" si="230"/>
        <v>108</v>
      </c>
      <c r="BT209" s="117">
        <f t="shared" si="231"/>
        <v>1.2002127120390413</v>
      </c>
      <c r="BU209" s="159">
        <v>25019</v>
      </c>
      <c r="BV209" s="153">
        <v>479</v>
      </c>
    </row>
    <row r="210" spans="1:74">
      <c r="A210" s="34">
        <f t="shared" si="185"/>
        <v>1</v>
      </c>
      <c r="B210" s="35">
        <f t="shared" si="186"/>
        <v>0</v>
      </c>
      <c r="C210" s="35">
        <f t="shared" si="187"/>
        <v>0</v>
      </c>
      <c r="D210" s="35">
        <f t="shared" si="188"/>
        <v>0</v>
      </c>
      <c r="E210" s="35">
        <f t="shared" si="189"/>
        <v>1</v>
      </c>
      <c r="F210" s="35">
        <f t="shared" si="190"/>
        <v>0</v>
      </c>
      <c r="G210" s="35">
        <f t="shared" si="191"/>
        <v>0</v>
      </c>
      <c r="H210" s="35">
        <f t="shared" si="192"/>
        <v>0</v>
      </c>
      <c r="I210" s="35">
        <f t="shared" si="193"/>
        <v>0</v>
      </c>
      <c r="J210" s="48">
        <v>381</v>
      </c>
      <c r="K210" s="49" t="s">
        <v>352</v>
      </c>
      <c r="L210" s="65">
        <v>150</v>
      </c>
      <c r="M210" s="38">
        <f t="shared" si="183"/>
        <v>3.6514118792599806E-3</v>
      </c>
      <c r="N210" s="39">
        <f t="shared" si="194"/>
        <v>249</v>
      </c>
      <c r="O210" s="40">
        <f t="shared" si="195"/>
        <v>0.48384259995791223</v>
      </c>
      <c r="P210" s="98">
        <v>28</v>
      </c>
      <c r="Q210" s="38">
        <f t="shared" si="196"/>
        <v>8.8391278727165581E-2</v>
      </c>
      <c r="R210" s="39">
        <f t="shared" si="232"/>
        <v>329</v>
      </c>
      <c r="S210" s="41">
        <f t="shared" si="197"/>
        <v>0.66192131863992298</v>
      </c>
      <c r="T210" s="183">
        <v>21</v>
      </c>
      <c r="U210" s="42">
        <f t="shared" si="198"/>
        <v>5.1119766309639725E-4</v>
      </c>
      <c r="V210" s="43">
        <f t="shared" si="199"/>
        <v>283</v>
      </c>
      <c r="W210" s="44">
        <f t="shared" si="200"/>
        <v>0.19030226619024856</v>
      </c>
      <c r="X210" s="178">
        <v>4</v>
      </c>
      <c r="Y210" s="42">
        <f t="shared" si="201"/>
        <v>1.2374779021803181E-2</v>
      </c>
      <c r="Z210" s="43">
        <f t="shared" si="233"/>
        <v>320</v>
      </c>
      <c r="AA210" s="45">
        <f t="shared" si="202"/>
        <v>0.26034319216160839</v>
      </c>
      <c r="AB210" s="65">
        <v>758</v>
      </c>
      <c r="AC210" s="38">
        <f t="shared" si="203"/>
        <v>1.8451801363193767E-2</v>
      </c>
      <c r="AD210" s="39">
        <f t="shared" si="204"/>
        <v>113</v>
      </c>
      <c r="AE210" s="40">
        <f t="shared" si="205"/>
        <v>1.4227021336924865</v>
      </c>
      <c r="AF210" s="98">
        <v>40</v>
      </c>
      <c r="AG210" s="38">
        <f t="shared" si="206"/>
        <v>0.44667059516794344</v>
      </c>
      <c r="AH210" s="39">
        <f t="shared" si="234"/>
        <v>133</v>
      </c>
      <c r="AI210" s="41">
        <f t="shared" si="207"/>
        <v>1.9463289765049203</v>
      </c>
      <c r="AJ210" s="183">
        <v>25</v>
      </c>
      <c r="AK210" s="42">
        <f t="shared" si="208"/>
        <v>6.0856864654333014E-4</v>
      </c>
      <c r="AL210" s="43">
        <f t="shared" si="209"/>
        <v>218</v>
      </c>
      <c r="AM210" s="44">
        <f t="shared" si="210"/>
        <v>0.31984379503614457</v>
      </c>
      <c r="AN210" s="178">
        <v>6</v>
      </c>
      <c r="AO210" s="42">
        <f t="shared" si="211"/>
        <v>1.4731879787860931E-2</v>
      </c>
      <c r="AP210" s="43">
        <f t="shared" si="235"/>
        <v>236</v>
      </c>
      <c r="AQ210" s="45">
        <f t="shared" si="212"/>
        <v>0.43756260111767359</v>
      </c>
      <c r="AR210" s="65">
        <v>639</v>
      </c>
      <c r="AS210" s="38">
        <f t="shared" si="213"/>
        <v>1.5555014605647517E-2</v>
      </c>
      <c r="AT210" s="39">
        <f t="shared" si="214"/>
        <v>234</v>
      </c>
      <c r="AU210" s="40">
        <f t="shared" si="215"/>
        <v>0.67154804003236479</v>
      </c>
      <c r="AV210" s="98">
        <v>94</v>
      </c>
      <c r="AW210" s="38">
        <f t="shared" si="216"/>
        <v>0.37654684737772542</v>
      </c>
      <c r="AX210" s="39">
        <f t="shared" si="236"/>
        <v>314</v>
      </c>
      <c r="AY210" s="41">
        <f t="shared" si="217"/>
        <v>0.91871192041987482</v>
      </c>
      <c r="AZ210" s="183">
        <v>36</v>
      </c>
      <c r="BA210" s="42">
        <f t="shared" si="218"/>
        <v>8.7633885102239529E-4</v>
      </c>
      <c r="BB210" s="43">
        <f t="shared" si="219"/>
        <v>226</v>
      </c>
      <c r="BC210" s="44">
        <f t="shared" si="220"/>
        <v>0.32703801101266383</v>
      </c>
      <c r="BD210" s="178">
        <v>7</v>
      </c>
      <c r="BE210" s="42">
        <f t="shared" si="221"/>
        <v>2.1213906894519741E-2</v>
      </c>
      <c r="BF210" s="43">
        <f t="shared" si="237"/>
        <v>241</v>
      </c>
      <c r="BG210" s="45">
        <f t="shared" si="222"/>
        <v>0.44740465497190701</v>
      </c>
      <c r="BH210" s="159">
        <v>68</v>
      </c>
      <c r="BI210" s="83">
        <f t="shared" si="223"/>
        <v>1.6553067185978579E-3</v>
      </c>
      <c r="BJ210" s="84">
        <f t="shared" si="224"/>
        <v>297</v>
      </c>
      <c r="BK210" s="85">
        <f t="shared" si="225"/>
        <v>0.29739828697466558</v>
      </c>
      <c r="BL210" s="156">
        <v>14</v>
      </c>
      <c r="BM210" s="83">
        <f t="shared" si="226"/>
        <v>4.0070713022981735E-2</v>
      </c>
      <c r="BN210" s="84">
        <f t="shared" si="238"/>
        <v>338</v>
      </c>
      <c r="BO210" s="86">
        <f t="shared" si="227"/>
        <v>0.4068560029494066</v>
      </c>
      <c r="BP210" s="168">
        <f t="shared" si="228"/>
        <v>1697</v>
      </c>
      <c r="BQ210" s="75">
        <f t="shared" si="229"/>
        <v>4.130963972736125E-2</v>
      </c>
      <c r="BR210" s="164">
        <f t="shared" si="184"/>
        <v>193</v>
      </c>
      <c r="BS210" s="76">
        <f t="shared" si="230"/>
        <v>249</v>
      </c>
      <c r="BT210" s="117">
        <f t="shared" si="231"/>
        <v>0.73096693871725349</v>
      </c>
      <c r="BU210" s="159">
        <v>41080</v>
      </c>
      <c r="BV210" s="153">
        <v>4614</v>
      </c>
    </row>
    <row r="211" spans="1:74">
      <c r="A211" s="34">
        <f t="shared" si="185"/>
        <v>0</v>
      </c>
      <c r="B211" s="35">
        <f t="shared" si="186"/>
        <v>0</v>
      </c>
      <c r="C211" s="35">
        <f t="shared" si="187"/>
        <v>0</v>
      </c>
      <c r="D211" s="35">
        <f t="shared" si="188"/>
        <v>0</v>
      </c>
      <c r="E211" s="35">
        <f t="shared" si="189"/>
        <v>0</v>
      </c>
      <c r="F211" s="35">
        <f t="shared" si="190"/>
        <v>0</v>
      </c>
      <c r="G211" s="35">
        <f t="shared" si="191"/>
        <v>1</v>
      </c>
      <c r="H211" s="35">
        <f t="shared" si="192"/>
        <v>0</v>
      </c>
      <c r="I211" s="35">
        <f t="shared" si="193"/>
        <v>0</v>
      </c>
      <c r="J211" s="48">
        <v>80</v>
      </c>
      <c r="K211" s="49" t="s">
        <v>50</v>
      </c>
      <c r="L211" s="65">
        <v>136</v>
      </c>
      <c r="M211" s="38">
        <f t="shared" si="183"/>
        <v>2.7038310900813138E-3</v>
      </c>
      <c r="N211" s="39">
        <f t="shared" si="194"/>
        <v>307</v>
      </c>
      <c r="O211" s="40">
        <f t="shared" si="195"/>
        <v>0.35828022357672595</v>
      </c>
      <c r="P211" s="98">
        <v>10</v>
      </c>
      <c r="Q211" s="38">
        <f t="shared" si="196"/>
        <v>8.0283353010625738E-2</v>
      </c>
      <c r="R211" s="39">
        <f t="shared" si="232"/>
        <v>345</v>
      </c>
      <c r="S211" s="41">
        <f t="shared" si="197"/>
        <v>0.60120482082465609</v>
      </c>
      <c r="T211" s="183">
        <v>103</v>
      </c>
      <c r="U211" s="42">
        <f t="shared" si="198"/>
        <v>2.0477544285174656E-3</v>
      </c>
      <c r="V211" s="43">
        <f t="shared" si="199"/>
        <v>129</v>
      </c>
      <c r="W211" s="44">
        <f t="shared" si="200"/>
        <v>0.76231238223502251</v>
      </c>
      <c r="X211" s="178">
        <v>3</v>
      </c>
      <c r="Y211" s="42">
        <f t="shared" si="201"/>
        <v>6.0802833530106258E-2</v>
      </c>
      <c r="Z211" s="43">
        <f t="shared" si="233"/>
        <v>108</v>
      </c>
      <c r="AA211" s="45">
        <f t="shared" si="202"/>
        <v>1.2791827430460365</v>
      </c>
      <c r="AB211" s="65">
        <v>41</v>
      </c>
      <c r="AC211" s="38">
        <f t="shared" si="203"/>
        <v>8.1512554921569016E-4</v>
      </c>
      <c r="AD211" s="39">
        <f t="shared" si="204"/>
        <v>484</v>
      </c>
      <c r="AE211" s="40">
        <f t="shared" si="205"/>
        <v>6.2849194789711127E-2</v>
      </c>
      <c r="AF211" s="98">
        <v>3</v>
      </c>
      <c r="AG211" s="38">
        <f t="shared" si="206"/>
        <v>2.4203069657615112E-2</v>
      </c>
      <c r="AH211" s="39">
        <f t="shared" si="234"/>
        <v>505</v>
      </c>
      <c r="AI211" s="41">
        <f t="shared" si="207"/>
        <v>0.10546280929299034</v>
      </c>
      <c r="AJ211" s="183">
        <v>6</v>
      </c>
      <c r="AK211" s="42">
        <f t="shared" si="208"/>
        <v>1.1928666573888149E-4</v>
      </c>
      <c r="AL211" s="43">
        <f t="shared" si="209"/>
        <v>309</v>
      </c>
      <c r="AM211" s="44">
        <f t="shared" si="210"/>
        <v>6.2693173701671129E-2</v>
      </c>
      <c r="AN211" s="178">
        <v>1</v>
      </c>
      <c r="AO211" s="42">
        <f t="shared" si="211"/>
        <v>3.5419126328217238E-3</v>
      </c>
      <c r="AP211" s="43">
        <f t="shared" si="235"/>
        <v>311</v>
      </c>
      <c r="AQ211" s="45">
        <f t="shared" si="212"/>
        <v>0.10520100128878755</v>
      </c>
      <c r="AR211" s="65">
        <v>1366</v>
      </c>
      <c r="AS211" s="38">
        <f t="shared" si="213"/>
        <v>2.7157597566552019E-2</v>
      </c>
      <c r="AT211" s="39">
        <f t="shared" si="214"/>
        <v>99</v>
      </c>
      <c r="AU211" s="40">
        <f t="shared" si="215"/>
        <v>1.1724599352792791</v>
      </c>
      <c r="AV211" s="98">
        <v>25</v>
      </c>
      <c r="AW211" s="38">
        <f t="shared" si="216"/>
        <v>0.80637544273907913</v>
      </c>
      <c r="AX211" s="39">
        <f t="shared" si="236"/>
        <v>47</v>
      </c>
      <c r="AY211" s="41">
        <f t="shared" si="217"/>
        <v>1.9674224780724314</v>
      </c>
      <c r="AZ211" s="183">
        <v>12</v>
      </c>
      <c r="BA211" s="42">
        <f t="shared" si="218"/>
        <v>2.3857333147776297E-4</v>
      </c>
      <c r="BB211" s="43">
        <f t="shared" si="219"/>
        <v>304</v>
      </c>
      <c r="BC211" s="44">
        <f t="shared" si="220"/>
        <v>8.9032396219939636E-2</v>
      </c>
      <c r="BD211" s="178">
        <v>2</v>
      </c>
      <c r="BE211" s="42">
        <f t="shared" si="221"/>
        <v>7.0838252656434475E-3</v>
      </c>
      <c r="BF211" s="43">
        <f t="shared" si="237"/>
        <v>312</v>
      </c>
      <c r="BG211" s="45">
        <f t="shared" si="222"/>
        <v>0.14939899635720705</v>
      </c>
      <c r="BH211" s="159">
        <v>30</v>
      </c>
      <c r="BI211" s="83">
        <f t="shared" si="223"/>
        <v>5.9643332869440747E-4</v>
      </c>
      <c r="BJ211" s="84">
        <f t="shared" si="224"/>
        <v>379</v>
      </c>
      <c r="BK211" s="85">
        <f t="shared" si="225"/>
        <v>0.10715733117942289</v>
      </c>
      <c r="BL211" s="156">
        <v>8</v>
      </c>
      <c r="BM211" s="83">
        <f t="shared" si="226"/>
        <v>1.770956316410862E-2</v>
      </c>
      <c r="BN211" s="84">
        <f t="shared" si="238"/>
        <v>412</v>
      </c>
      <c r="BO211" s="86">
        <f t="shared" si="227"/>
        <v>0.17981317374604391</v>
      </c>
      <c r="BP211" s="168">
        <f t="shared" si="228"/>
        <v>1694</v>
      </c>
      <c r="BQ211" s="75">
        <f t="shared" si="229"/>
        <v>3.367860196027754E-2</v>
      </c>
      <c r="BR211" s="164">
        <f t="shared" si="184"/>
        <v>52</v>
      </c>
      <c r="BS211" s="76">
        <f t="shared" si="230"/>
        <v>312</v>
      </c>
      <c r="BT211" s="117">
        <f t="shared" si="231"/>
        <v>0.59593704369383271</v>
      </c>
      <c r="BU211" s="159">
        <v>50299</v>
      </c>
      <c r="BV211" s="153">
        <v>2038</v>
      </c>
    </row>
    <row r="212" spans="1:74">
      <c r="A212" s="34">
        <f t="shared" si="185"/>
        <v>0</v>
      </c>
      <c r="B212" s="35">
        <f t="shared" si="186"/>
        <v>0</v>
      </c>
      <c r="C212" s="35">
        <f t="shared" si="187"/>
        <v>0</v>
      </c>
      <c r="D212" s="35">
        <f t="shared" si="188"/>
        <v>0</v>
      </c>
      <c r="E212" s="35">
        <f t="shared" si="189"/>
        <v>0</v>
      </c>
      <c r="F212" s="35">
        <f t="shared" si="190"/>
        <v>0</v>
      </c>
      <c r="G212" s="35">
        <f t="shared" si="191"/>
        <v>0</v>
      </c>
      <c r="H212" s="35">
        <f t="shared" si="192"/>
        <v>0</v>
      </c>
      <c r="I212" s="35">
        <f t="shared" si="193"/>
        <v>0</v>
      </c>
      <c r="J212" s="48">
        <v>555</v>
      </c>
      <c r="K212" s="49" t="s">
        <v>527</v>
      </c>
      <c r="L212" s="65">
        <v>281</v>
      </c>
      <c r="M212" s="38">
        <f t="shared" si="183"/>
        <v>5.8715366291947008E-3</v>
      </c>
      <c r="N212" s="39">
        <f t="shared" si="194"/>
        <v>174</v>
      </c>
      <c r="O212" s="40">
        <f t="shared" si="195"/>
        <v>0.77802768965998859</v>
      </c>
      <c r="P212" s="98">
        <v>34</v>
      </c>
      <c r="Q212" s="38">
        <f t="shared" si="196"/>
        <v>0.16627218934911242</v>
      </c>
      <c r="R212" s="39">
        <f t="shared" si="232"/>
        <v>169</v>
      </c>
      <c r="S212" s="41">
        <f t="shared" si="197"/>
        <v>1.2451353619040544</v>
      </c>
      <c r="T212" s="183">
        <v>26</v>
      </c>
      <c r="U212" s="42">
        <f t="shared" si="198"/>
        <v>5.4327385181160935E-4</v>
      </c>
      <c r="V212" s="43">
        <f t="shared" si="199"/>
        <v>278</v>
      </c>
      <c r="W212" s="44">
        <f t="shared" si="200"/>
        <v>0.2022431881543223</v>
      </c>
      <c r="X212" s="178">
        <v>8</v>
      </c>
      <c r="Y212" s="42">
        <f t="shared" si="201"/>
        <v>1.5384615384615385E-2</v>
      </c>
      <c r="Z212" s="43">
        <f t="shared" si="233"/>
        <v>295</v>
      </c>
      <c r="AA212" s="45">
        <f t="shared" si="202"/>
        <v>0.32366475977893738</v>
      </c>
      <c r="AB212" s="65">
        <v>375</v>
      </c>
      <c r="AC212" s="38">
        <f t="shared" si="203"/>
        <v>7.8356805549751347E-3</v>
      </c>
      <c r="AD212" s="39">
        <f t="shared" si="204"/>
        <v>268</v>
      </c>
      <c r="AE212" s="40">
        <f t="shared" si="205"/>
        <v>0.60415995300776992</v>
      </c>
      <c r="AF212" s="98">
        <v>32</v>
      </c>
      <c r="AG212" s="38">
        <f t="shared" si="206"/>
        <v>0.22189349112426035</v>
      </c>
      <c r="AH212" s="39">
        <f t="shared" si="234"/>
        <v>292</v>
      </c>
      <c r="AI212" s="41">
        <f t="shared" si="207"/>
        <v>0.96688193972250125</v>
      </c>
      <c r="AJ212" s="183">
        <v>26</v>
      </c>
      <c r="AK212" s="42">
        <f t="shared" si="208"/>
        <v>5.4327385181160935E-4</v>
      </c>
      <c r="AL212" s="43">
        <f t="shared" si="209"/>
        <v>224</v>
      </c>
      <c r="AM212" s="44">
        <f t="shared" si="210"/>
        <v>0.28552698449764324</v>
      </c>
      <c r="AN212" s="178">
        <v>3</v>
      </c>
      <c r="AO212" s="42">
        <f t="shared" si="211"/>
        <v>1.5384615384615385E-2</v>
      </c>
      <c r="AP212" s="43">
        <f t="shared" si="235"/>
        <v>229</v>
      </c>
      <c r="AQ212" s="45">
        <f t="shared" si="212"/>
        <v>0.45694999021334898</v>
      </c>
      <c r="AR212" s="65">
        <v>869</v>
      </c>
      <c r="AS212" s="38">
        <f t="shared" si="213"/>
        <v>1.8157883739395711E-2</v>
      </c>
      <c r="AT212" s="39">
        <f t="shared" si="214"/>
        <v>199</v>
      </c>
      <c r="AU212" s="40">
        <f t="shared" si="215"/>
        <v>0.78392026915227286</v>
      </c>
      <c r="AV212" s="98">
        <v>58</v>
      </c>
      <c r="AW212" s="38">
        <f t="shared" si="216"/>
        <v>0.51420118343195265</v>
      </c>
      <c r="AX212" s="39">
        <f t="shared" si="236"/>
        <v>168</v>
      </c>
      <c r="AY212" s="41">
        <f t="shared" si="217"/>
        <v>1.2545656934927414</v>
      </c>
      <c r="AZ212" s="183">
        <v>14</v>
      </c>
      <c r="BA212" s="42">
        <f t="shared" si="218"/>
        <v>2.9253207405240502E-4</v>
      </c>
      <c r="BB212" s="43">
        <f t="shared" si="219"/>
        <v>292</v>
      </c>
      <c r="BC212" s="44">
        <f t="shared" si="220"/>
        <v>0.10916908173578505</v>
      </c>
      <c r="BD212" s="178">
        <v>5</v>
      </c>
      <c r="BE212" s="42">
        <f t="shared" si="221"/>
        <v>8.2840236686390536E-3</v>
      </c>
      <c r="BF212" s="43">
        <f t="shared" si="237"/>
        <v>301</v>
      </c>
      <c r="BG212" s="45">
        <f t="shared" si="222"/>
        <v>0.17471137069070625</v>
      </c>
      <c r="BH212" s="159">
        <v>99</v>
      </c>
      <c r="BI212" s="83">
        <f t="shared" si="223"/>
        <v>2.0686196665134354E-3</v>
      </c>
      <c r="BJ212" s="84">
        <f t="shared" si="224"/>
        <v>265</v>
      </c>
      <c r="BK212" s="85">
        <f t="shared" si="225"/>
        <v>0.37165555984954468</v>
      </c>
      <c r="BL212" s="156">
        <v>28</v>
      </c>
      <c r="BM212" s="83">
        <f t="shared" si="226"/>
        <v>5.8579881656804736E-2</v>
      </c>
      <c r="BN212" s="84">
        <f t="shared" si="238"/>
        <v>300</v>
      </c>
      <c r="BO212" s="86">
        <f t="shared" si="227"/>
        <v>0.59478793128706187</v>
      </c>
      <c r="BP212" s="168">
        <f t="shared" si="228"/>
        <v>1690</v>
      </c>
      <c r="BQ212" s="75">
        <f t="shared" si="229"/>
        <v>3.531280036775461E-2</v>
      </c>
      <c r="BR212" s="164">
        <f t="shared" si="184"/>
        <v>168</v>
      </c>
      <c r="BS212" s="76">
        <f t="shared" si="230"/>
        <v>302</v>
      </c>
      <c r="BT212" s="117">
        <f t="shared" si="231"/>
        <v>0.62485390220564685</v>
      </c>
      <c r="BU212" s="159">
        <v>47858</v>
      </c>
      <c r="BV212" s="153">
        <v>6165</v>
      </c>
    </row>
    <row r="213" spans="1:74">
      <c r="A213" s="34">
        <f t="shared" si="185"/>
        <v>8</v>
      </c>
      <c r="B213" s="35">
        <f t="shared" si="186"/>
        <v>7</v>
      </c>
      <c r="C213" s="35">
        <f t="shared" si="187"/>
        <v>0</v>
      </c>
      <c r="D213" s="35">
        <f t="shared" si="188"/>
        <v>0</v>
      </c>
      <c r="E213" s="35">
        <f t="shared" si="189"/>
        <v>1</v>
      </c>
      <c r="F213" s="35">
        <f t="shared" si="190"/>
        <v>0</v>
      </c>
      <c r="G213" s="35">
        <f t="shared" si="191"/>
        <v>0</v>
      </c>
      <c r="H213" s="35">
        <f t="shared" si="192"/>
        <v>0</v>
      </c>
      <c r="I213" s="35">
        <f t="shared" si="193"/>
        <v>0</v>
      </c>
      <c r="J213" s="48">
        <v>224</v>
      </c>
      <c r="K213" s="49" t="s">
        <v>194</v>
      </c>
      <c r="L213" s="65">
        <v>4</v>
      </c>
      <c r="M213" s="38">
        <f t="shared" si="183"/>
        <v>2.1880641102784313E-4</v>
      </c>
      <c r="N213" s="39">
        <f t="shared" si="194"/>
        <v>486</v>
      </c>
      <c r="O213" s="40">
        <f t="shared" si="195"/>
        <v>2.8993678691933023E-2</v>
      </c>
      <c r="P213" s="98">
        <v>3</v>
      </c>
      <c r="Q213" s="38">
        <f t="shared" si="196"/>
        <v>2.3795359904818562E-3</v>
      </c>
      <c r="R213" s="39">
        <f t="shared" si="232"/>
        <v>510</v>
      </c>
      <c r="S213" s="41">
        <f t="shared" si="197"/>
        <v>1.7819242161125511E-2</v>
      </c>
      <c r="T213" s="183">
        <v>0</v>
      </c>
      <c r="U213" s="42">
        <f t="shared" si="198"/>
        <v>0</v>
      </c>
      <c r="V213" s="43">
        <f t="shared" si="199"/>
        <v>396</v>
      </c>
      <c r="W213" s="44">
        <f t="shared" si="200"/>
        <v>0</v>
      </c>
      <c r="X213" s="178">
        <v>0</v>
      </c>
      <c r="Y213" s="42">
        <f t="shared" si="201"/>
        <v>0</v>
      </c>
      <c r="Z213" s="43">
        <f t="shared" si="233"/>
        <v>396</v>
      </c>
      <c r="AA213" s="45">
        <f t="shared" si="202"/>
        <v>0</v>
      </c>
      <c r="AB213" s="65">
        <v>1653</v>
      </c>
      <c r="AC213" s="38">
        <f t="shared" si="203"/>
        <v>9.0421749357256165E-2</v>
      </c>
      <c r="AD213" s="39">
        <f t="shared" si="204"/>
        <v>28</v>
      </c>
      <c r="AE213" s="40">
        <f t="shared" si="205"/>
        <v>6.97185132284066</v>
      </c>
      <c r="AF213" s="98">
        <v>7</v>
      </c>
      <c r="AG213" s="38">
        <f t="shared" si="206"/>
        <v>0.98334324806662698</v>
      </c>
      <c r="AH213" s="39">
        <f t="shared" si="234"/>
        <v>34</v>
      </c>
      <c r="AI213" s="41">
        <f t="shared" si="207"/>
        <v>4.284834234147274</v>
      </c>
      <c r="AJ213" s="183">
        <v>0</v>
      </c>
      <c r="AK213" s="42">
        <f t="shared" si="208"/>
        <v>0</v>
      </c>
      <c r="AL213" s="43">
        <f t="shared" si="209"/>
        <v>337</v>
      </c>
      <c r="AM213" s="44">
        <f t="shared" si="210"/>
        <v>0</v>
      </c>
      <c r="AN213" s="178">
        <v>0</v>
      </c>
      <c r="AO213" s="42">
        <f t="shared" si="211"/>
        <v>0</v>
      </c>
      <c r="AP213" s="43">
        <f t="shared" si="235"/>
        <v>337</v>
      </c>
      <c r="AQ213" s="45">
        <f t="shared" si="212"/>
        <v>0</v>
      </c>
      <c r="AR213" s="65">
        <v>24</v>
      </c>
      <c r="AS213" s="38">
        <f t="shared" si="213"/>
        <v>1.3128384661670587E-3</v>
      </c>
      <c r="AT213" s="39">
        <f t="shared" si="214"/>
        <v>501</v>
      </c>
      <c r="AU213" s="40">
        <f t="shared" si="215"/>
        <v>5.6678448795123078E-2</v>
      </c>
      <c r="AV213" s="98">
        <v>1</v>
      </c>
      <c r="AW213" s="38">
        <f t="shared" si="216"/>
        <v>1.4277215942891136E-2</v>
      </c>
      <c r="AX213" s="39">
        <f t="shared" si="236"/>
        <v>550</v>
      </c>
      <c r="AY213" s="41">
        <f t="shared" si="217"/>
        <v>3.4834041417388543E-2</v>
      </c>
      <c r="AZ213" s="183">
        <v>0</v>
      </c>
      <c r="BA213" s="42">
        <f t="shared" si="218"/>
        <v>0</v>
      </c>
      <c r="BB213" s="43">
        <f t="shared" si="219"/>
        <v>356</v>
      </c>
      <c r="BC213" s="44">
        <f t="shared" si="220"/>
        <v>0</v>
      </c>
      <c r="BD213" s="178">
        <v>0</v>
      </c>
      <c r="BE213" s="42">
        <f t="shared" si="221"/>
        <v>0</v>
      </c>
      <c r="BF213" s="43">
        <f t="shared" si="237"/>
        <v>356</v>
      </c>
      <c r="BG213" s="45">
        <f t="shared" si="222"/>
        <v>0</v>
      </c>
      <c r="BH213" s="159">
        <v>0</v>
      </c>
      <c r="BI213" s="83">
        <f t="shared" si="223"/>
        <v>0</v>
      </c>
      <c r="BJ213" s="84">
        <f t="shared" si="224"/>
        <v>467</v>
      </c>
      <c r="BK213" s="85">
        <f t="shared" si="225"/>
        <v>0</v>
      </c>
      <c r="BL213" s="156">
        <v>0</v>
      </c>
      <c r="BM213" s="83">
        <f t="shared" si="226"/>
        <v>0</v>
      </c>
      <c r="BN213" s="84">
        <f t="shared" si="238"/>
        <v>467</v>
      </c>
      <c r="BO213" s="86">
        <f t="shared" si="227"/>
        <v>0</v>
      </c>
      <c r="BP213" s="168">
        <f t="shared" si="228"/>
        <v>1681</v>
      </c>
      <c r="BQ213" s="75">
        <f t="shared" si="229"/>
        <v>9.1953394234451064E-2</v>
      </c>
      <c r="BR213" s="164">
        <f t="shared" si="184"/>
        <v>11</v>
      </c>
      <c r="BS213" s="76">
        <f t="shared" si="230"/>
        <v>74</v>
      </c>
      <c r="BT213" s="117">
        <f t="shared" si="231"/>
        <v>1.6270994259893767</v>
      </c>
      <c r="BU213" s="159">
        <v>18281</v>
      </c>
      <c r="BV213" s="153">
        <v>294</v>
      </c>
    </row>
    <row r="214" spans="1:74">
      <c r="A214" s="34">
        <f t="shared" si="185"/>
        <v>2</v>
      </c>
      <c r="B214" s="35">
        <f t="shared" si="186"/>
        <v>0</v>
      </c>
      <c r="C214" s="35">
        <f t="shared" si="187"/>
        <v>1</v>
      </c>
      <c r="D214" s="35">
        <f t="shared" si="188"/>
        <v>0</v>
      </c>
      <c r="E214" s="35">
        <f t="shared" si="189"/>
        <v>1</v>
      </c>
      <c r="F214" s="35">
        <f t="shared" si="190"/>
        <v>0</v>
      </c>
      <c r="G214" s="35">
        <f t="shared" si="191"/>
        <v>0</v>
      </c>
      <c r="H214" s="35">
        <f t="shared" si="192"/>
        <v>0</v>
      </c>
      <c r="I214" s="35">
        <f t="shared" si="193"/>
        <v>1</v>
      </c>
      <c r="J214" s="48">
        <v>398</v>
      </c>
      <c r="K214" s="49" t="s">
        <v>369</v>
      </c>
      <c r="L214" s="65">
        <v>251</v>
      </c>
      <c r="M214" s="38">
        <f t="shared" si="183"/>
        <v>7.779327444599411E-3</v>
      </c>
      <c r="N214" s="39">
        <f t="shared" si="194"/>
        <v>128</v>
      </c>
      <c r="O214" s="40">
        <f t="shared" si="195"/>
        <v>1.0308259219120883</v>
      </c>
      <c r="P214" s="98">
        <v>35</v>
      </c>
      <c r="Q214" s="38">
        <f t="shared" si="196"/>
        <v>0.1494047619047619</v>
      </c>
      <c r="R214" s="39">
        <f t="shared" si="232"/>
        <v>195</v>
      </c>
      <c r="S214" s="41">
        <f t="shared" si="197"/>
        <v>1.1188230155187273</v>
      </c>
      <c r="T214" s="183">
        <v>43</v>
      </c>
      <c r="U214" s="42">
        <f t="shared" si="198"/>
        <v>1.3327134666046799E-3</v>
      </c>
      <c r="V214" s="43">
        <f t="shared" si="199"/>
        <v>184</v>
      </c>
      <c r="W214" s="44">
        <f t="shared" si="200"/>
        <v>0.49612588473298158</v>
      </c>
      <c r="X214" s="178">
        <v>12</v>
      </c>
      <c r="Y214" s="42">
        <f t="shared" si="201"/>
        <v>2.5595238095238095E-2</v>
      </c>
      <c r="Z214" s="43">
        <f t="shared" si="233"/>
        <v>242</v>
      </c>
      <c r="AA214" s="45">
        <f t="shared" si="202"/>
        <v>0.53847797832269639</v>
      </c>
      <c r="AB214" s="65">
        <v>420</v>
      </c>
      <c r="AC214" s="38">
        <f t="shared" si="203"/>
        <v>1.3017201301720131E-2</v>
      </c>
      <c r="AD214" s="39">
        <f t="shared" si="204"/>
        <v>160</v>
      </c>
      <c r="AE214" s="40">
        <f t="shared" si="205"/>
        <v>1.0036743677288502</v>
      </c>
      <c r="AF214" s="98">
        <v>21</v>
      </c>
      <c r="AG214" s="38">
        <f t="shared" si="206"/>
        <v>0.25</v>
      </c>
      <c r="AH214" s="39">
        <f t="shared" si="234"/>
        <v>258</v>
      </c>
      <c r="AI214" s="41">
        <f t="shared" si="207"/>
        <v>1.0893536520873515</v>
      </c>
      <c r="AJ214" s="183">
        <v>23</v>
      </c>
      <c r="AK214" s="42">
        <f t="shared" si="208"/>
        <v>7.128467379513405E-4</v>
      </c>
      <c r="AL214" s="43">
        <f t="shared" si="209"/>
        <v>205</v>
      </c>
      <c r="AM214" s="44">
        <f t="shared" si="210"/>
        <v>0.37464895248963376</v>
      </c>
      <c r="AN214" s="178">
        <v>6</v>
      </c>
      <c r="AO214" s="42">
        <f t="shared" si="211"/>
        <v>1.369047619047619E-2</v>
      </c>
      <c r="AP214" s="43">
        <f t="shared" si="235"/>
        <v>244</v>
      </c>
      <c r="AQ214" s="45">
        <f t="shared" si="212"/>
        <v>0.40663109248152185</v>
      </c>
      <c r="AR214" s="65">
        <v>709</v>
      </c>
      <c r="AS214" s="38">
        <f t="shared" si="213"/>
        <v>2.1974275530760888E-2</v>
      </c>
      <c r="AT214" s="39">
        <f t="shared" si="214"/>
        <v>145</v>
      </c>
      <c r="AU214" s="40">
        <f t="shared" si="215"/>
        <v>0.9486832406094895</v>
      </c>
      <c r="AV214" s="98">
        <v>78</v>
      </c>
      <c r="AW214" s="38">
        <f t="shared" si="216"/>
        <v>0.42202380952380952</v>
      </c>
      <c r="AX214" s="39">
        <f t="shared" si="236"/>
        <v>263</v>
      </c>
      <c r="AY214" s="41">
        <f t="shared" si="217"/>
        <v>1.029668173324523</v>
      </c>
      <c r="AZ214" s="183">
        <v>43</v>
      </c>
      <c r="BA214" s="42">
        <f t="shared" si="218"/>
        <v>1.3327134666046799E-3</v>
      </c>
      <c r="BB214" s="43">
        <f t="shared" si="219"/>
        <v>187</v>
      </c>
      <c r="BC214" s="44">
        <f t="shared" si="220"/>
        <v>0.49735095147236419</v>
      </c>
      <c r="BD214" s="178">
        <v>7</v>
      </c>
      <c r="BE214" s="42">
        <f t="shared" si="221"/>
        <v>2.5595238095238095E-2</v>
      </c>
      <c r="BF214" s="43">
        <f t="shared" si="237"/>
        <v>220</v>
      </c>
      <c r="BG214" s="45">
        <f t="shared" si="222"/>
        <v>0.53980762364343626</v>
      </c>
      <c r="BH214" s="159">
        <v>191</v>
      </c>
      <c r="BI214" s="83">
        <f t="shared" si="223"/>
        <v>5.9197272586393925E-3</v>
      </c>
      <c r="BJ214" s="84">
        <f t="shared" si="224"/>
        <v>91</v>
      </c>
      <c r="BK214" s="85">
        <f t="shared" si="225"/>
        <v>1.0635592342474447</v>
      </c>
      <c r="BL214" s="156">
        <v>25</v>
      </c>
      <c r="BM214" s="83">
        <f t="shared" si="226"/>
        <v>0.11369047619047619</v>
      </c>
      <c r="BN214" s="84">
        <f t="shared" si="238"/>
        <v>153</v>
      </c>
      <c r="BO214" s="86">
        <f t="shared" si="227"/>
        <v>1.1543506273457835</v>
      </c>
      <c r="BP214" s="168">
        <f t="shared" si="228"/>
        <v>1680</v>
      </c>
      <c r="BQ214" s="75">
        <f t="shared" si="229"/>
        <v>5.2068805206880522E-2</v>
      </c>
      <c r="BR214" s="164">
        <f t="shared" si="184"/>
        <v>184</v>
      </c>
      <c r="BS214" s="76">
        <f t="shared" si="230"/>
        <v>177</v>
      </c>
      <c r="BT214" s="117">
        <f t="shared" si="231"/>
        <v>0.92134851322678557</v>
      </c>
      <c r="BU214" s="159">
        <v>32265</v>
      </c>
      <c r="BV214" s="153">
        <v>2424</v>
      </c>
    </row>
    <row r="215" spans="1:74">
      <c r="A215" s="34">
        <f t="shared" si="185"/>
        <v>8</v>
      </c>
      <c r="B215" s="35">
        <f t="shared" si="186"/>
        <v>7</v>
      </c>
      <c r="C215" s="35">
        <f t="shared" si="187"/>
        <v>0</v>
      </c>
      <c r="D215" s="35">
        <f t="shared" si="188"/>
        <v>0</v>
      </c>
      <c r="E215" s="35">
        <f t="shared" si="189"/>
        <v>1</v>
      </c>
      <c r="F215" s="35">
        <f t="shared" si="190"/>
        <v>0</v>
      </c>
      <c r="G215" s="35">
        <f t="shared" si="191"/>
        <v>1</v>
      </c>
      <c r="H215" s="35">
        <f t="shared" si="192"/>
        <v>0</v>
      </c>
      <c r="I215" s="35">
        <f t="shared" si="193"/>
        <v>0</v>
      </c>
      <c r="J215" s="48">
        <v>310</v>
      </c>
      <c r="K215" s="49" t="s">
        <v>281</v>
      </c>
      <c r="L215" s="65">
        <v>34</v>
      </c>
      <c r="M215" s="38">
        <f t="shared" si="183"/>
        <v>1.277139208173691E-3</v>
      </c>
      <c r="N215" s="39">
        <f t="shared" si="194"/>
        <v>393</v>
      </c>
      <c r="O215" s="40">
        <f t="shared" si="195"/>
        <v>0.16923162202018763</v>
      </c>
      <c r="P215" s="98">
        <v>5</v>
      </c>
      <c r="Q215" s="38">
        <f t="shared" si="196"/>
        <v>2.0858895705521473E-2</v>
      </c>
      <c r="R215" s="39">
        <f t="shared" si="232"/>
        <v>468</v>
      </c>
      <c r="S215" s="41">
        <f t="shared" si="197"/>
        <v>0.15620260222039378</v>
      </c>
      <c r="T215" s="183">
        <v>0</v>
      </c>
      <c r="U215" s="42">
        <f t="shared" si="198"/>
        <v>0</v>
      </c>
      <c r="V215" s="43">
        <f t="shared" si="199"/>
        <v>396</v>
      </c>
      <c r="W215" s="44">
        <f t="shared" si="200"/>
        <v>0</v>
      </c>
      <c r="X215" s="178">
        <v>0</v>
      </c>
      <c r="Y215" s="42">
        <f t="shared" si="201"/>
        <v>0</v>
      </c>
      <c r="Z215" s="43">
        <f t="shared" si="233"/>
        <v>396</v>
      </c>
      <c r="AA215" s="45">
        <f t="shared" si="202"/>
        <v>0</v>
      </c>
      <c r="AB215" s="65">
        <v>628</v>
      </c>
      <c r="AC215" s="38">
        <f t="shared" si="203"/>
        <v>2.358951243332582E-2</v>
      </c>
      <c r="AD215" s="39">
        <f t="shared" si="204"/>
        <v>88</v>
      </c>
      <c r="AE215" s="40">
        <f t="shared" si="205"/>
        <v>1.8188386603056914</v>
      </c>
      <c r="AF215" s="98">
        <v>16</v>
      </c>
      <c r="AG215" s="38">
        <f t="shared" si="206"/>
        <v>0.3852760736196319</v>
      </c>
      <c r="AH215" s="39">
        <f t="shared" si="234"/>
        <v>160</v>
      </c>
      <c r="AI215" s="41">
        <f t="shared" si="207"/>
        <v>1.6788075914376852</v>
      </c>
      <c r="AJ215" s="183">
        <v>1</v>
      </c>
      <c r="AK215" s="42">
        <f t="shared" si="208"/>
        <v>3.7562917887461497E-5</v>
      </c>
      <c r="AL215" s="43">
        <f t="shared" si="209"/>
        <v>327</v>
      </c>
      <c r="AM215" s="44">
        <f t="shared" si="210"/>
        <v>1.9741842235872314E-2</v>
      </c>
      <c r="AN215" s="178">
        <v>1</v>
      </c>
      <c r="AO215" s="42">
        <f t="shared" si="211"/>
        <v>6.1349693251533746E-4</v>
      </c>
      <c r="AP215" s="43">
        <f t="shared" si="235"/>
        <v>331</v>
      </c>
      <c r="AQ215" s="45">
        <f t="shared" si="212"/>
        <v>1.8221932125072199E-2</v>
      </c>
      <c r="AR215" s="65">
        <v>959</v>
      </c>
      <c r="AS215" s="38">
        <f t="shared" si="213"/>
        <v>3.6022838254075575E-2</v>
      </c>
      <c r="AT215" s="39">
        <f t="shared" si="214"/>
        <v>70</v>
      </c>
      <c r="AU215" s="40">
        <f t="shared" si="215"/>
        <v>1.5551940669438111</v>
      </c>
      <c r="AV215" s="98">
        <v>24</v>
      </c>
      <c r="AW215" s="38">
        <f t="shared" si="216"/>
        <v>0.58834355828220863</v>
      </c>
      <c r="AX215" s="39">
        <f t="shared" si="236"/>
        <v>115</v>
      </c>
      <c r="AY215" s="41">
        <f t="shared" si="217"/>
        <v>1.43546080404147</v>
      </c>
      <c r="AZ215" s="183">
        <v>1</v>
      </c>
      <c r="BA215" s="42">
        <f t="shared" si="218"/>
        <v>3.7562917887461497E-5</v>
      </c>
      <c r="BB215" s="43">
        <f t="shared" si="219"/>
        <v>350</v>
      </c>
      <c r="BC215" s="44">
        <f t="shared" si="220"/>
        <v>1.4017981673887335E-2</v>
      </c>
      <c r="BD215" s="178">
        <v>1</v>
      </c>
      <c r="BE215" s="42">
        <f t="shared" si="221"/>
        <v>6.1349693251533746E-4</v>
      </c>
      <c r="BF215" s="43">
        <f t="shared" si="237"/>
        <v>354</v>
      </c>
      <c r="BG215" s="45">
        <f t="shared" si="222"/>
        <v>1.293874743502601E-2</v>
      </c>
      <c r="BH215" s="159">
        <v>7</v>
      </c>
      <c r="BI215" s="83">
        <f t="shared" si="223"/>
        <v>2.6294042521223047E-4</v>
      </c>
      <c r="BJ215" s="84">
        <f t="shared" si="224"/>
        <v>417</v>
      </c>
      <c r="BK215" s="85">
        <f t="shared" si="225"/>
        <v>4.7240811117317177E-2</v>
      </c>
      <c r="BL215" s="156">
        <v>2</v>
      </c>
      <c r="BM215" s="83">
        <f t="shared" si="226"/>
        <v>4.2944785276073623E-3</v>
      </c>
      <c r="BN215" s="84">
        <f t="shared" si="238"/>
        <v>453</v>
      </c>
      <c r="BO215" s="86">
        <f t="shared" si="227"/>
        <v>4.3603775343161323E-2</v>
      </c>
      <c r="BP215" s="168">
        <f t="shared" si="228"/>
        <v>1630</v>
      </c>
      <c r="BQ215" s="75">
        <f t="shared" si="229"/>
        <v>6.1227556156562245E-2</v>
      </c>
      <c r="BR215" s="164">
        <f t="shared" si="184"/>
        <v>49</v>
      </c>
      <c r="BS215" s="76">
        <f t="shared" si="230"/>
        <v>138</v>
      </c>
      <c r="BT215" s="117">
        <f t="shared" si="231"/>
        <v>1.0834110291031551</v>
      </c>
      <c r="BU215" s="159">
        <v>26622</v>
      </c>
      <c r="BV215" s="153">
        <v>2344</v>
      </c>
    </row>
    <row r="216" spans="1:74">
      <c r="A216" s="34">
        <f t="shared" si="185"/>
        <v>2</v>
      </c>
      <c r="B216" s="35">
        <f t="shared" si="186"/>
        <v>0</v>
      </c>
      <c r="C216" s="35">
        <f t="shared" si="187"/>
        <v>1</v>
      </c>
      <c r="D216" s="35">
        <f t="shared" si="188"/>
        <v>0</v>
      </c>
      <c r="E216" s="35">
        <f t="shared" si="189"/>
        <v>0</v>
      </c>
      <c r="F216" s="35">
        <f t="shared" si="190"/>
        <v>1</v>
      </c>
      <c r="G216" s="35">
        <f t="shared" si="191"/>
        <v>0</v>
      </c>
      <c r="H216" s="35">
        <f t="shared" si="192"/>
        <v>0</v>
      </c>
      <c r="I216" s="35">
        <f t="shared" si="193"/>
        <v>0</v>
      </c>
      <c r="J216" s="48">
        <v>658</v>
      </c>
      <c r="K216" s="49" t="s">
        <v>632</v>
      </c>
      <c r="L216" s="65">
        <v>415</v>
      </c>
      <c r="M216" s="38">
        <f t="shared" si="183"/>
        <v>9.1238869957128727E-3</v>
      </c>
      <c r="N216" s="39">
        <f t="shared" si="194"/>
        <v>107</v>
      </c>
      <c r="O216" s="40">
        <f t="shared" si="195"/>
        <v>1.2089913030086812</v>
      </c>
      <c r="P216" s="98">
        <v>25</v>
      </c>
      <c r="Q216" s="38">
        <f t="shared" si="196"/>
        <v>0.2598622417031935</v>
      </c>
      <c r="R216" s="39">
        <f t="shared" si="232"/>
        <v>86</v>
      </c>
      <c r="S216" s="41">
        <f t="shared" si="197"/>
        <v>1.9459878866990565</v>
      </c>
      <c r="T216" s="183">
        <v>62</v>
      </c>
      <c r="U216" s="42">
        <f t="shared" si="198"/>
        <v>1.3630867318896339E-3</v>
      </c>
      <c r="V216" s="43">
        <f t="shared" si="199"/>
        <v>180</v>
      </c>
      <c r="W216" s="44">
        <f t="shared" si="200"/>
        <v>0.50743286368181606</v>
      </c>
      <c r="X216" s="178">
        <v>10</v>
      </c>
      <c r="Y216" s="42">
        <f t="shared" si="201"/>
        <v>3.8822792736380715E-2</v>
      </c>
      <c r="Z216" s="43">
        <f t="shared" si="233"/>
        <v>187</v>
      </c>
      <c r="AA216" s="45">
        <f t="shared" si="202"/>
        <v>0.81676204252292905</v>
      </c>
      <c r="AB216" s="65">
        <v>265</v>
      </c>
      <c r="AC216" s="38">
        <f t="shared" si="203"/>
        <v>5.8260965153347256E-3</v>
      </c>
      <c r="AD216" s="39">
        <f t="shared" si="204"/>
        <v>325</v>
      </c>
      <c r="AE216" s="40">
        <f t="shared" si="205"/>
        <v>0.44921359060362176</v>
      </c>
      <c r="AF216" s="98">
        <v>32</v>
      </c>
      <c r="AG216" s="38">
        <f t="shared" si="206"/>
        <v>0.16593613024420789</v>
      </c>
      <c r="AH216" s="39">
        <f t="shared" si="234"/>
        <v>363</v>
      </c>
      <c r="AI216" s="41">
        <f t="shared" si="207"/>
        <v>0.7230525179790811</v>
      </c>
      <c r="AJ216" s="183">
        <v>97</v>
      </c>
      <c r="AK216" s="42">
        <f t="shared" si="208"/>
        <v>2.1325711773112015E-3</v>
      </c>
      <c r="AL216" s="43">
        <f t="shared" si="209"/>
        <v>83</v>
      </c>
      <c r="AM216" s="44">
        <f t="shared" si="210"/>
        <v>1.1208097269062129</v>
      </c>
      <c r="AN216" s="178">
        <v>8</v>
      </c>
      <c r="AO216" s="42">
        <f t="shared" si="211"/>
        <v>6.0738885410144022E-2</v>
      </c>
      <c r="AP216" s="43">
        <f t="shared" si="235"/>
        <v>53</v>
      </c>
      <c r="AQ216" s="45">
        <f t="shared" si="212"/>
        <v>1.8040511510927772</v>
      </c>
      <c r="AR216" s="65">
        <v>489</v>
      </c>
      <c r="AS216" s="38">
        <f t="shared" si="213"/>
        <v>1.0750796966032757E-2</v>
      </c>
      <c r="AT216" s="39">
        <f t="shared" si="214"/>
        <v>314</v>
      </c>
      <c r="AU216" s="40">
        <f t="shared" si="215"/>
        <v>0.46413820972588243</v>
      </c>
      <c r="AV216" s="98">
        <v>47</v>
      </c>
      <c r="AW216" s="38">
        <f t="shared" si="216"/>
        <v>0.30619912335629307</v>
      </c>
      <c r="AX216" s="39">
        <f t="shared" si="236"/>
        <v>389</v>
      </c>
      <c r="AY216" s="41">
        <f t="shared" si="217"/>
        <v>0.74707512918665575</v>
      </c>
      <c r="AZ216" s="183">
        <v>111</v>
      </c>
      <c r="BA216" s="42">
        <f t="shared" si="218"/>
        <v>2.4403649554798285E-3</v>
      </c>
      <c r="BB216" s="43">
        <f t="shared" si="219"/>
        <v>113</v>
      </c>
      <c r="BC216" s="44">
        <f t="shared" si="220"/>
        <v>0.91071176435236623</v>
      </c>
      <c r="BD216" s="178">
        <v>12</v>
      </c>
      <c r="BE216" s="42">
        <f t="shared" si="221"/>
        <v>6.9505322479649342E-2</v>
      </c>
      <c r="BF216" s="43">
        <f t="shared" si="237"/>
        <v>71</v>
      </c>
      <c r="BG216" s="45">
        <f t="shared" si="222"/>
        <v>1.4658782551153762</v>
      </c>
      <c r="BH216" s="159">
        <v>158</v>
      </c>
      <c r="BI216" s="83">
        <f t="shared" si="223"/>
        <v>3.4736726393316476E-3</v>
      </c>
      <c r="BJ216" s="84">
        <f t="shared" si="224"/>
        <v>190</v>
      </c>
      <c r="BK216" s="85">
        <f t="shared" si="225"/>
        <v>0.62409236961417247</v>
      </c>
      <c r="BL216" s="156">
        <v>23</v>
      </c>
      <c r="BM216" s="83">
        <f t="shared" si="226"/>
        <v>9.8935504070131491E-2</v>
      </c>
      <c r="BN216" s="84">
        <f t="shared" si="238"/>
        <v>191</v>
      </c>
      <c r="BO216" s="86">
        <f t="shared" si="227"/>
        <v>1.0045367476409128</v>
      </c>
      <c r="BP216" s="168">
        <f t="shared" si="228"/>
        <v>1597</v>
      </c>
      <c r="BQ216" s="75">
        <f t="shared" si="229"/>
        <v>3.5110475981092668E-2</v>
      </c>
      <c r="BR216" s="164">
        <f t="shared" si="184"/>
        <v>157</v>
      </c>
      <c r="BS216" s="76">
        <f t="shared" si="230"/>
        <v>304</v>
      </c>
      <c r="BT216" s="117">
        <f t="shared" si="231"/>
        <v>0.62127380713529046</v>
      </c>
      <c r="BU216" s="159">
        <v>45485</v>
      </c>
      <c r="BV216" s="153">
        <v>3340</v>
      </c>
    </row>
    <row r="217" spans="1:74">
      <c r="A217" s="34">
        <f t="shared" si="185"/>
        <v>10</v>
      </c>
      <c r="B217" s="35">
        <f t="shared" si="186"/>
        <v>7</v>
      </c>
      <c r="C217" s="35">
        <f t="shared" si="187"/>
        <v>1</v>
      </c>
      <c r="D217" s="35">
        <f t="shared" si="188"/>
        <v>1</v>
      </c>
      <c r="E217" s="35">
        <f t="shared" si="189"/>
        <v>0</v>
      </c>
      <c r="F217" s="35">
        <f t="shared" si="190"/>
        <v>1</v>
      </c>
      <c r="G217" s="35">
        <f t="shared" si="191"/>
        <v>1</v>
      </c>
      <c r="H217" s="35">
        <f t="shared" si="192"/>
        <v>1</v>
      </c>
      <c r="I217" s="35">
        <f t="shared" si="193"/>
        <v>1</v>
      </c>
      <c r="J217" s="48">
        <v>313</v>
      </c>
      <c r="K217" s="49" t="s">
        <v>284</v>
      </c>
      <c r="L217" s="65">
        <v>258</v>
      </c>
      <c r="M217" s="38">
        <f t="shared" si="183"/>
        <v>1.7699115044247787E-2</v>
      </c>
      <c r="N217" s="39">
        <f t="shared" si="194"/>
        <v>40</v>
      </c>
      <c r="O217" s="40">
        <f t="shared" si="195"/>
        <v>2.3452807087045469</v>
      </c>
      <c r="P217" s="98">
        <v>10</v>
      </c>
      <c r="Q217" s="38">
        <f t="shared" si="196"/>
        <v>0.16318785578747627</v>
      </c>
      <c r="R217" s="39">
        <f t="shared" si="232"/>
        <v>179</v>
      </c>
      <c r="S217" s="41">
        <f t="shared" si="197"/>
        <v>1.2220382173933921</v>
      </c>
      <c r="T217" s="183">
        <v>147</v>
      </c>
      <c r="U217" s="42">
        <f t="shared" si="198"/>
        <v>1.0084379501955135E-2</v>
      </c>
      <c r="V217" s="43">
        <f t="shared" si="199"/>
        <v>14</v>
      </c>
      <c r="W217" s="44">
        <f t="shared" si="200"/>
        <v>3.7540865518054383</v>
      </c>
      <c r="X217" s="178">
        <v>2</v>
      </c>
      <c r="Y217" s="42">
        <f t="shared" si="201"/>
        <v>9.2979127134724851E-2</v>
      </c>
      <c r="Z217" s="43">
        <f t="shared" si="233"/>
        <v>51</v>
      </c>
      <c r="AA217" s="45">
        <f t="shared" si="202"/>
        <v>1.9561143451535397</v>
      </c>
      <c r="AB217" s="65">
        <v>43</v>
      </c>
      <c r="AC217" s="38">
        <f t="shared" si="203"/>
        <v>2.9498525073746312E-3</v>
      </c>
      <c r="AD217" s="39">
        <f t="shared" si="204"/>
        <v>390</v>
      </c>
      <c r="AE217" s="40">
        <f t="shared" si="205"/>
        <v>0.22744453908393983</v>
      </c>
      <c r="AF217" s="98">
        <v>2</v>
      </c>
      <c r="AG217" s="38">
        <f t="shared" si="206"/>
        <v>2.7197975964579381E-2</v>
      </c>
      <c r="AH217" s="39">
        <f t="shared" si="234"/>
        <v>499</v>
      </c>
      <c r="AI217" s="41">
        <f t="shared" si="207"/>
        <v>0.11851285778559421</v>
      </c>
      <c r="AJ217" s="183">
        <v>63</v>
      </c>
      <c r="AK217" s="42">
        <f t="shared" si="208"/>
        <v>4.3218769294093434E-3</v>
      </c>
      <c r="AL217" s="43">
        <f t="shared" si="209"/>
        <v>30</v>
      </c>
      <c r="AM217" s="44">
        <f t="shared" si="210"/>
        <v>2.2714372924616684</v>
      </c>
      <c r="AN217" s="178">
        <v>2</v>
      </c>
      <c r="AO217" s="42">
        <f t="shared" si="211"/>
        <v>3.9848197343453511E-2</v>
      </c>
      <c r="AP217" s="43">
        <f t="shared" si="235"/>
        <v>101</v>
      </c>
      <c r="AQ217" s="45">
        <f t="shared" si="212"/>
        <v>1.1835611700971942</v>
      </c>
      <c r="AR217" s="65">
        <v>757</v>
      </c>
      <c r="AS217" s="38">
        <f t="shared" si="213"/>
        <v>5.1931124374013857E-2</v>
      </c>
      <c r="AT217" s="39">
        <f t="shared" si="214"/>
        <v>42</v>
      </c>
      <c r="AU217" s="40">
        <f t="shared" si="215"/>
        <v>2.2419937026214218</v>
      </c>
      <c r="AV217" s="98">
        <v>14</v>
      </c>
      <c r="AW217" s="38">
        <f t="shared" si="216"/>
        <v>0.47881087919038584</v>
      </c>
      <c r="AX217" s="39">
        <f t="shared" si="236"/>
        <v>198</v>
      </c>
      <c r="AY217" s="41">
        <f t="shared" si="217"/>
        <v>1.1682192146935224</v>
      </c>
      <c r="AZ217" s="183">
        <v>188</v>
      </c>
      <c r="BA217" s="42">
        <f t="shared" si="218"/>
        <v>1.2897029567126295E-2</v>
      </c>
      <c r="BB217" s="43">
        <f t="shared" si="219"/>
        <v>10</v>
      </c>
      <c r="BC217" s="44">
        <f t="shared" si="220"/>
        <v>4.8130000087109135</v>
      </c>
      <c r="BD217" s="178">
        <v>3</v>
      </c>
      <c r="BE217" s="42">
        <f t="shared" si="221"/>
        <v>0.11891208096141682</v>
      </c>
      <c r="BF217" s="43">
        <f t="shared" si="237"/>
        <v>33</v>
      </c>
      <c r="BG217" s="45">
        <f t="shared" si="222"/>
        <v>2.5078746135290135</v>
      </c>
      <c r="BH217" s="159">
        <v>125</v>
      </c>
      <c r="BI217" s="83">
        <f t="shared" si="223"/>
        <v>8.5751526377169512E-3</v>
      </c>
      <c r="BJ217" s="84">
        <f t="shared" si="224"/>
        <v>55</v>
      </c>
      <c r="BK217" s="85">
        <f t="shared" si="225"/>
        <v>1.5406423935519973</v>
      </c>
      <c r="BL217" s="156">
        <v>8</v>
      </c>
      <c r="BM217" s="83">
        <f t="shared" si="226"/>
        <v>7.9063883617963321E-2</v>
      </c>
      <c r="BN217" s="84">
        <f t="shared" si="238"/>
        <v>243</v>
      </c>
      <c r="BO217" s="86">
        <f t="shared" si="227"/>
        <v>0.80277123214684376</v>
      </c>
      <c r="BP217" s="168">
        <f t="shared" si="228"/>
        <v>1581</v>
      </c>
      <c r="BQ217" s="75">
        <f t="shared" si="229"/>
        <v>0.108458530561844</v>
      </c>
      <c r="BR217" s="164">
        <f t="shared" si="184"/>
        <v>41</v>
      </c>
      <c r="BS217" s="76">
        <f t="shared" si="230"/>
        <v>55</v>
      </c>
      <c r="BT217" s="117">
        <f t="shared" si="231"/>
        <v>1.9191549620330461</v>
      </c>
      <c r="BU217" s="159">
        <v>14577</v>
      </c>
      <c r="BV217" s="153">
        <v>510</v>
      </c>
    </row>
    <row r="218" spans="1:74">
      <c r="A218" s="34">
        <f t="shared" si="185"/>
        <v>1</v>
      </c>
      <c r="B218" s="35">
        <f t="shared" si="186"/>
        <v>0</v>
      </c>
      <c r="C218" s="35">
        <f t="shared" si="187"/>
        <v>0</v>
      </c>
      <c r="D218" s="35">
        <f t="shared" si="188"/>
        <v>1</v>
      </c>
      <c r="E218" s="35">
        <f t="shared" si="189"/>
        <v>0</v>
      </c>
      <c r="F218" s="35">
        <f t="shared" si="190"/>
        <v>0</v>
      </c>
      <c r="G218" s="35">
        <f t="shared" si="191"/>
        <v>0</v>
      </c>
      <c r="H218" s="35">
        <f t="shared" si="192"/>
        <v>0</v>
      </c>
      <c r="I218" s="35">
        <f t="shared" si="193"/>
        <v>0</v>
      </c>
      <c r="J218" s="48">
        <v>665</v>
      </c>
      <c r="K218" s="49" t="s">
        <v>639</v>
      </c>
      <c r="L218" s="65">
        <v>192</v>
      </c>
      <c r="M218" s="38">
        <f t="shared" si="183"/>
        <v>3.8942073665422685E-3</v>
      </c>
      <c r="N218" s="39">
        <f t="shared" si="194"/>
        <v>238</v>
      </c>
      <c r="O218" s="40">
        <f t="shared" si="195"/>
        <v>0.5160150318032396</v>
      </c>
      <c r="P218" s="98">
        <v>59</v>
      </c>
      <c r="Q218" s="38">
        <f t="shared" si="196"/>
        <v>0.12299807815502883</v>
      </c>
      <c r="R218" s="39">
        <f t="shared" si="232"/>
        <v>251</v>
      </c>
      <c r="S218" s="41">
        <f t="shared" si="197"/>
        <v>0.92107559993394961</v>
      </c>
      <c r="T218" s="183">
        <v>156</v>
      </c>
      <c r="U218" s="42">
        <f t="shared" si="198"/>
        <v>3.1640434853155929E-3</v>
      </c>
      <c r="V218" s="43">
        <f t="shared" si="199"/>
        <v>80</v>
      </c>
      <c r="W218" s="44">
        <f t="shared" si="200"/>
        <v>1.1778704971632592</v>
      </c>
      <c r="X218" s="178">
        <v>7</v>
      </c>
      <c r="Y218" s="42">
        <f t="shared" si="201"/>
        <v>9.9935938500960927E-2</v>
      </c>
      <c r="Z218" s="43">
        <f t="shared" si="233"/>
        <v>43</v>
      </c>
      <c r="AA218" s="45">
        <f t="shared" si="202"/>
        <v>2.1024731993327515</v>
      </c>
      <c r="AB218" s="65">
        <v>313</v>
      </c>
      <c r="AC218" s="38">
        <f t="shared" si="203"/>
        <v>6.3483693006652605E-3</v>
      </c>
      <c r="AD218" s="39">
        <f t="shared" si="204"/>
        <v>311</v>
      </c>
      <c r="AE218" s="40">
        <f t="shared" si="205"/>
        <v>0.48948275410878639</v>
      </c>
      <c r="AF218" s="98">
        <v>49</v>
      </c>
      <c r="AG218" s="38">
        <f t="shared" si="206"/>
        <v>0.20051249199231261</v>
      </c>
      <c r="AH218" s="39">
        <f t="shared" si="234"/>
        <v>312</v>
      </c>
      <c r="AI218" s="41">
        <f t="shared" si="207"/>
        <v>0.8737160617638462</v>
      </c>
      <c r="AJ218" s="183">
        <v>56</v>
      </c>
      <c r="AK218" s="42">
        <f t="shared" si="208"/>
        <v>1.1358104819081617E-3</v>
      </c>
      <c r="AL218" s="43">
        <f t="shared" si="209"/>
        <v>151</v>
      </c>
      <c r="AM218" s="44">
        <f t="shared" si="210"/>
        <v>0.59694487555147646</v>
      </c>
      <c r="AN218" s="178">
        <v>17</v>
      </c>
      <c r="AO218" s="42">
        <f t="shared" si="211"/>
        <v>3.5874439461883408E-2</v>
      </c>
      <c r="AP218" s="43">
        <f t="shared" si="235"/>
        <v>116</v>
      </c>
      <c r="AQ218" s="45">
        <f t="shared" si="212"/>
        <v>1.0655336094661052</v>
      </c>
      <c r="AR218" s="65">
        <v>614</v>
      </c>
      <c r="AS218" s="38">
        <f t="shared" si="213"/>
        <v>1.2453350640921628E-2</v>
      </c>
      <c r="AT218" s="39">
        <f t="shared" si="214"/>
        <v>295</v>
      </c>
      <c r="AU218" s="40">
        <f t="shared" si="215"/>
        <v>0.53764161762409235</v>
      </c>
      <c r="AV218" s="98">
        <v>119</v>
      </c>
      <c r="AW218" s="38">
        <f t="shared" si="216"/>
        <v>0.39333760409993596</v>
      </c>
      <c r="AX218" s="39">
        <f t="shared" si="236"/>
        <v>294</v>
      </c>
      <c r="AY218" s="41">
        <f t="shared" si="217"/>
        <v>0.95967858488935798</v>
      </c>
      <c r="AZ218" s="183">
        <v>51</v>
      </c>
      <c r="BA218" s="42">
        <f t="shared" si="218"/>
        <v>1.0343988317377901E-3</v>
      </c>
      <c r="BB218" s="43">
        <f t="shared" si="219"/>
        <v>211</v>
      </c>
      <c r="BC218" s="44">
        <f t="shared" si="220"/>
        <v>0.38602389490170502</v>
      </c>
      <c r="BD218" s="178">
        <v>14</v>
      </c>
      <c r="BE218" s="42">
        <f t="shared" si="221"/>
        <v>3.2671364509929531E-2</v>
      </c>
      <c r="BF218" s="43">
        <f t="shared" si="237"/>
        <v>191</v>
      </c>
      <c r="BG218" s="45">
        <f t="shared" si="222"/>
        <v>0.68904425001519032</v>
      </c>
      <c r="BH218" s="159">
        <v>179</v>
      </c>
      <c r="BI218" s="83">
        <f t="shared" si="223"/>
        <v>3.6305370760993023E-3</v>
      </c>
      <c r="BJ218" s="84">
        <f t="shared" si="224"/>
        <v>181</v>
      </c>
      <c r="BK218" s="85">
        <f t="shared" si="225"/>
        <v>0.65227519172067761</v>
      </c>
      <c r="BL218" s="156">
        <v>55</v>
      </c>
      <c r="BM218" s="83">
        <f t="shared" si="226"/>
        <v>0.11467008327994875</v>
      </c>
      <c r="BN218" s="84">
        <f t="shared" si="238"/>
        <v>151</v>
      </c>
      <c r="BO218" s="86">
        <f t="shared" si="227"/>
        <v>1.1642970194814843</v>
      </c>
      <c r="BP218" s="168">
        <f t="shared" si="228"/>
        <v>1561</v>
      </c>
      <c r="BQ218" s="75">
        <f t="shared" si="229"/>
        <v>3.1660717183190003E-2</v>
      </c>
      <c r="BR218" s="164">
        <f t="shared" si="184"/>
        <v>320</v>
      </c>
      <c r="BS218" s="76">
        <f t="shared" si="230"/>
        <v>340</v>
      </c>
      <c r="BT218" s="117">
        <f t="shared" si="231"/>
        <v>0.56023092115375006</v>
      </c>
      <c r="BU218" s="159">
        <v>49304</v>
      </c>
      <c r="BV218" s="153">
        <v>9642</v>
      </c>
    </row>
    <row r="219" spans="1:74">
      <c r="A219" s="34">
        <f t="shared" si="185"/>
        <v>8</v>
      </c>
      <c r="B219" s="35">
        <f t="shared" si="186"/>
        <v>7</v>
      </c>
      <c r="C219" s="35">
        <f t="shared" si="187"/>
        <v>0</v>
      </c>
      <c r="D219" s="35">
        <f t="shared" si="188"/>
        <v>0</v>
      </c>
      <c r="E219" s="35">
        <f t="shared" si="189"/>
        <v>1</v>
      </c>
      <c r="F219" s="35">
        <f t="shared" si="190"/>
        <v>0</v>
      </c>
      <c r="G219" s="35">
        <f t="shared" si="191"/>
        <v>0</v>
      </c>
      <c r="H219" s="35">
        <f t="shared" si="192"/>
        <v>0</v>
      </c>
      <c r="I219" s="35">
        <f t="shared" si="193"/>
        <v>0</v>
      </c>
      <c r="J219" s="48">
        <v>288</v>
      </c>
      <c r="K219" s="49" t="s">
        <v>259</v>
      </c>
      <c r="L219" s="65">
        <v>14</v>
      </c>
      <c r="M219" s="38">
        <f t="shared" si="183"/>
        <v>2.7938535222510478E-3</v>
      </c>
      <c r="N219" s="39">
        <f t="shared" si="194"/>
        <v>304</v>
      </c>
      <c r="O219" s="40">
        <f t="shared" si="195"/>
        <v>0.37020894843051216</v>
      </c>
      <c r="P219" s="98">
        <v>2</v>
      </c>
      <c r="Q219" s="38">
        <f t="shared" si="196"/>
        <v>8.9858793324775355E-3</v>
      </c>
      <c r="R219" s="39">
        <f t="shared" si="232"/>
        <v>493</v>
      </c>
      <c r="S219" s="41">
        <f t="shared" si="197"/>
        <v>6.7291085529513447E-2</v>
      </c>
      <c r="T219" s="183">
        <v>0</v>
      </c>
      <c r="U219" s="42">
        <f t="shared" si="198"/>
        <v>0</v>
      </c>
      <c r="V219" s="43">
        <f t="shared" si="199"/>
        <v>396</v>
      </c>
      <c r="W219" s="44">
        <f t="shared" si="200"/>
        <v>0</v>
      </c>
      <c r="X219" s="178">
        <v>0</v>
      </c>
      <c r="Y219" s="42">
        <f t="shared" si="201"/>
        <v>0</v>
      </c>
      <c r="Z219" s="43">
        <f t="shared" si="233"/>
        <v>396</v>
      </c>
      <c r="AA219" s="45">
        <f t="shared" si="202"/>
        <v>0</v>
      </c>
      <c r="AB219" s="65">
        <v>1540</v>
      </c>
      <c r="AC219" s="38">
        <f t="shared" si="203"/>
        <v>0.30732388744761524</v>
      </c>
      <c r="AD219" s="39">
        <f t="shared" si="204"/>
        <v>9</v>
      </c>
      <c r="AE219" s="40">
        <f t="shared" si="205"/>
        <v>23.695808436272525</v>
      </c>
      <c r="AF219" s="98">
        <v>5</v>
      </c>
      <c r="AG219" s="38">
        <f t="shared" si="206"/>
        <v>0.98844672657252886</v>
      </c>
      <c r="AH219" s="39">
        <f t="shared" si="234"/>
        <v>33</v>
      </c>
      <c r="AI219" s="41">
        <f t="shared" si="207"/>
        <v>4.3070722059422879</v>
      </c>
      <c r="AJ219" s="183">
        <v>0</v>
      </c>
      <c r="AK219" s="42">
        <f t="shared" si="208"/>
        <v>0</v>
      </c>
      <c r="AL219" s="43">
        <f t="shared" si="209"/>
        <v>337</v>
      </c>
      <c r="AM219" s="44">
        <f t="shared" si="210"/>
        <v>0</v>
      </c>
      <c r="AN219" s="178">
        <v>0</v>
      </c>
      <c r="AO219" s="42">
        <f t="shared" si="211"/>
        <v>0</v>
      </c>
      <c r="AP219" s="43">
        <f t="shared" si="235"/>
        <v>337</v>
      </c>
      <c r="AQ219" s="45">
        <f t="shared" si="212"/>
        <v>0</v>
      </c>
      <c r="AR219" s="65">
        <v>4</v>
      </c>
      <c r="AS219" s="38">
        <f t="shared" si="213"/>
        <v>7.9824386350029939E-4</v>
      </c>
      <c r="AT219" s="39">
        <f t="shared" si="214"/>
        <v>520</v>
      </c>
      <c r="AU219" s="40">
        <f t="shared" si="215"/>
        <v>3.4462140704571445E-2</v>
      </c>
      <c r="AV219" s="98">
        <v>1</v>
      </c>
      <c r="AW219" s="38">
        <f t="shared" si="216"/>
        <v>2.5673940949935813E-3</v>
      </c>
      <c r="AX219" s="39">
        <f t="shared" si="236"/>
        <v>560</v>
      </c>
      <c r="AY219" s="41">
        <f t="shared" si="217"/>
        <v>6.264016219793553E-3</v>
      </c>
      <c r="AZ219" s="183">
        <v>0</v>
      </c>
      <c r="BA219" s="42">
        <f t="shared" si="218"/>
        <v>0</v>
      </c>
      <c r="BB219" s="43">
        <f t="shared" si="219"/>
        <v>356</v>
      </c>
      <c r="BC219" s="44">
        <f t="shared" si="220"/>
        <v>0</v>
      </c>
      <c r="BD219" s="178">
        <v>0</v>
      </c>
      <c r="BE219" s="42">
        <f t="shared" si="221"/>
        <v>0</v>
      </c>
      <c r="BF219" s="43">
        <f t="shared" si="237"/>
        <v>356</v>
      </c>
      <c r="BG219" s="45">
        <f t="shared" si="222"/>
        <v>0</v>
      </c>
      <c r="BH219" s="159">
        <v>0</v>
      </c>
      <c r="BI219" s="83">
        <f t="shared" si="223"/>
        <v>0</v>
      </c>
      <c r="BJ219" s="84">
        <f t="shared" si="224"/>
        <v>467</v>
      </c>
      <c r="BK219" s="85">
        <f t="shared" si="225"/>
        <v>0</v>
      </c>
      <c r="BL219" s="156">
        <v>0</v>
      </c>
      <c r="BM219" s="83">
        <f t="shared" si="226"/>
        <v>0</v>
      </c>
      <c r="BN219" s="84">
        <f t="shared" si="238"/>
        <v>467</v>
      </c>
      <c r="BO219" s="86">
        <f t="shared" si="227"/>
        <v>0</v>
      </c>
      <c r="BP219" s="168">
        <f t="shared" si="228"/>
        <v>1558</v>
      </c>
      <c r="BQ219" s="75">
        <f t="shared" si="229"/>
        <v>0.31091598483336658</v>
      </c>
      <c r="BR219" s="164">
        <f t="shared" si="184"/>
        <v>8</v>
      </c>
      <c r="BS219" s="76">
        <f t="shared" si="230"/>
        <v>17</v>
      </c>
      <c r="BT219" s="117">
        <f t="shared" si="231"/>
        <v>5.5016046407535049</v>
      </c>
      <c r="BU219" s="159">
        <v>5011</v>
      </c>
      <c r="BV219" s="153">
        <v>218</v>
      </c>
    </row>
    <row r="220" spans="1:74">
      <c r="A220" s="34">
        <f t="shared" si="185"/>
        <v>10</v>
      </c>
      <c r="B220" s="35">
        <f t="shared" si="186"/>
        <v>7</v>
      </c>
      <c r="C220" s="35">
        <f t="shared" si="187"/>
        <v>1</v>
      </c>
      <c r="D220" s="35">
        <f t="shared" si="188"/>
        <v>1</v>
      </c>
      <c r="E220" s="35">
        <f t="shared" si="189"/>
        <v>1</v>
      </c>
      <c r="F220" s="35">
        <f t="shared" si="190"/>
        <v>0</v>
      </c>
      <c r="G220" s="35">
        <f t="shared" si="191"/>
        <v>1</v>
      </c>
      <c r="H220" s="35">
        <f t="shared" si="192"/>
        <v>0</v>
      </c>
      <c r="I220" s="35">
        <f t="shared" si="193"/>
        <v>0</v>
      </c>
      <c r="J220" s="48">
        <v>388</v>
      </c>
      <c r="K220" s="49" t="s">
        <v>705</v>
      </c>
      <c r="L220" s="65">
        <v>150</v>
      </c>
      <c r="M220" s="38">
        <f t="shared" si="183"/>
        <v>1.3320309031169522E-2</v>
      </c>
      <c r="N220" s="39">
        <f t="shared" si="194"/>
        <v>59</v>
      </c>
      <c r="O220" s="40">
        <f t="shared" si="195"/>
        <v>1.765052304970343</v>
      </c>
      <c r="P220" s="98">
        <v>14</v>
      </c>
      <c r="Q220" s="38">
        <f t="shared" si="196"/>
        <v>9.6525096525096526E-2</v>
      </c>
      <c r="R220" s="39">
        <f t="shared" si="232"/>
        <v>313</v>
      </c>
      <c r="S220" s="41">
        <f t="shared" si="197"/>
        <v>0.72283171025221971</v>
      </c>
      <c r="T220" s="183">
        <v>37</v>
      </c>
      <c r="U220" s="42">
        <f t="shared" si="198"/>
        <v>3.2856762276884822E-3</v>
      </c>
      <c r="V220" s="43">
        <f t="shared" si="199"/>
        <v>73</v>
      </c>
      <c r="W220" s="44">
        <f t="shared" si="200"/>
        <v>1.223150411739337</v>
      </c>
      <c r="X220" s="178">
        <v>4</v>
      </c>
      <c r="Y220" s="42">
        <f t="shared" si="201"/>
        <v>2.3809523809523808E-2</v>
      </c>
      <c r="Z220" s="43">
        <f t="shared" si="233"/>
        <v>251</v>
      </c>
      <c r="AA220" s="45">
        <f t="shared" si="202"/>
        <v>0.50090974727692683</v>
      </c>
      <c r="AB220" s="65">
        <v>187</v>
      </c>
      <c r="AC220" s="38">
        <f t="shared" si="203"/>
        <v>1.6605985258858005E-2</v>
      </c>
      <c r="AD220" s="39">
        <f t="shared" si="204"/>
        <v>128</v>
      </c>
      <c r="AE220" s="40">
        <f t="shared" si="205"/>
        <v>1.2803828848368881</v>
      </c>
      <c r="AF220" s="98">
        <v>8</v>
      </c>
      <c r="AG220" s="38">
        <f t="shared" si="206"/>
        <v>0.12033462033462033</v>
      </c>
      <c r="AH220" s="39">
        <f t="shared" si="234"/>
        <v>401</v>
      </c>
      <c r="AI220" s="41">
        <f t="shared" si="207"/>
        <v>0.52434783253625417</v>
      </c>
      <c r="AJ220" s="183">
        <v>12</v>
      </c>
      <c r="AK220" s="42">
        <f t="shared" si="208"/>
        <v>1.0656247224935618E-3</v>
      </c>
      <c r="AL220" s="43">
        <f t="shared" si="209"/>
        <v>160</v>
      </c>
      <c r="AM220" s="44">
        <f t="shared" si="210"/>
        <v>0.56005753379279921</v>
      </c>
      <c r="AN220" s="178">
        <v>1</v>
      </c>
      <c r="AO220" s="42">
        <f t="shared" si="211"/>
        <v>7.7220077220077222E-3</v>
      </c>
      <c r="AP220" s="43">
        <f t="shared" si="235"/>
        <v>278</v>
      </c>
      <c r="AQ220" s="45">
        <f t="shared" si="212"/>
        <v>0.22935713794492421</v>
      </c>
      <c r="AR220" s="65">
        <v>1103</v>
      </c>
      <c r="AS220" s="38">
        <f t="shared" si="213"/>
        <v>9.7948672409199897E-2</v>
      </c>
      <c r="AT220" s="39">
        <f t="shared" si="214"/>
        <v>19</v>
      </c>
      <c r="AU220" s="40">
        <f t="shared" si="215"/>
        <v>4.2286838455483542</v>
      </c>
      <c r="AV220" s="98">
        <v>30</v>
      </c>
      <c r="AW220" s="38">
        <f t="shared" si="216"/>
        <v>0.70978120978120973</v>
      </c>
      <c r="AX220" s="39">
        <f t="shared" si="236"/>
        <v>62</v>
      </c>
      <c r="AY220" s="41">
        <f t="shared" si="217"/>
        <v>1.7317485536186465</v>
      </c>
      <c r="AZ220" s="183">
        <v>12</v>
      </c>
      <c r="BA220" s="42">
        <f t="shared" si="218"/>
        <v>1.0656247224935618E-3</v>
      </c>
      <c r="BB220" s="43">
        <f t="shared" si="219"/>
        <v>208</v>
      </c>
      <c r="BC220" s="44">
        <f t="shared" si="220"/>
        <v>0.39767698228103576</v>
      </c>
      <c r="BD220" s="178">
        <v>1</v>
      </c>
      <c r="BE220" s="42">
        <f t="shared" si="221"/>
        <v>7.7220077220077222E-3</v>
      </c>
      <c r="BF220" s="43">
        <f t="shared" si="237"/>
        <v>307</v>
      </c>
      <c r="BG220" s="45">
        <f t="shared" si="222"/>
        <v>0.16285836539839688</v>
      </c>
      <c r="BH220" s="159">
        <v>53</v>
      </c>
      <c r="BI220" s="83">
        <f t="shared" si="223"/>
        <v>4.7065091910132315E-3</v>
      </c>
      <c r="BJ220" s="84">
        <f t="shared" si="224"/>
        <v>124</v>
      </c>
      <c r="BK220" s="85">
        <f t="shared" si="225"/>
        <v>0.84558816520933888</v>
      </c>
      <c r="BL220" s="156">
        <v>4</v>
      </c>
      <c r="BM220" s="83">
        <f t="shared" si="226"/>
        <v>3.4105534105534102E-2</v>
      </c>
      <c r="BN220" s="84">
        <f t="shared" si="238"/>
        <v>358</v>
      </c>
      <c r="BO220" s="86">
        <f t="shared" si="227"/>
        <v>0.34628885382383767</v>
      </c>
      <c r="BP220" s="168">
        <f t="shared" si="228"/>
        <v>1554</v>
      </c>
      <c r="BQ220" s="75">
        <f t="shared" si="229"/>
        <v>0.13799840156291626</v>
      </c>
      <c r="BR220" s="164">
        <f t="shared" si="184"/>
        <v>62</v>
      </c>
      <c r="BS220" s="76">
        <f t="shared" si="230"/>
        <v>37</v>
      </c>
      <c r="BT220" s="117">
        <f t="shared" si="231"/>
        <v>2.4418578763713321</v>
      </c>
      <c r="BU220" s="159">
        <v>11261</v>
      </c>
      <c r="BV220" s="153">
        <v>682</v>
      </c>
    </row>
    <row r="221" spans="1:74">
      <c r="A221" s="34">
        <f t="shared" si="185"/>
        <v>8</v>
      </c>
      <c r="B221" s="35">
        <f t="shared" si="186"/>
        <v>7</v>
      </c>
      <c r="C221" s="35">
        <f t="shared" si="187"/>
        <v>1</v>
      </c>
      <c r="D221" s="35">
        <f t="shared" si="188"/>
        <v>0</v>
      </c>
      <c r="E221" s="35">
        <f t="shared" si="189"/>
        <v>0</v>
      </c>
      <c r="F221" s="35">
        <f t="shared" si="190"/>
        <v>0</v>
      </c>
      <c r="G221" s="35">
        <f t="shared" si="191"/>
        <v>1</v>
      </c>
      <c r="H221" s="35">
        <f t="shared" si="192"/>
        <v>1</v>
      </c>
      <c r="I221" s="35">
        <f t="shared" si="193"/>
        <v>0</v>
      </c>
      <c r="J221" s="48">
        <v>393</v>
      </c>
      <c r="K221" s="49" t="s">
        <v>364</v>
      </c>
      <c r="L221" s="65">
        <v>652</v>
      </c>
      <c r="M221" s="38">
        <f t="shared" si="183"/>
        <v>3.9802209877296865E-2</v>
      </c>
      <c r="N221" s="39">
        <f t="shared" si="194"/>
        <v>13</v>
      </c>
      <c r="O221" s="40">
        <f t="shared" si="195"/>
        <v>5.2741255568804153</v>
      </c>
      <c r="P221" s="98">
        <v>107</v>
      </c>
      <c r="Q221" s="38">
        <f t="shared" si="196"/>
        <v>0.42337662337662335</v>
      </c>
      <c r="R221" s="39">
        <f t="shared" si="232"/>
        <v>40</v>
      </c>
      <c r="S221" s="41">
        <f t="shared" si="197"/>
        <v>3.170471305113554</v>
      </c>
      <c r="T221" s="183">
        <v>1</v>
      </c>
      <c r="U221" s="42">
        <f t="shared" si="198"/>
        <v>6.1046334167633233E-5</v>
      </c>
      <c r="V221" s="43">
        <f t="shared" si="199"/>
        <v>381</v>
      </c>
      <c r="W221" s="44">
        <f t="shared" si="200"/>
        <v>2.2725565027704602E-2</v>
      </c>
      <c r="X221" s="178">
        <v>2</v>
      </c>
      <c r="Y221" s="42">
        <f t="shared" si="201"/>
        <v>6.4935064935064935E-4</v>
      </c>
      <c r="Z221" s="43">
        <f t="shared" si="233"/>
        <v>389</v>
      </c>
      <c r="AA221" s="45">
        <f t="shared" si="202"/>
        <v>1.3661174925734369E-2</v>
      </c>
      <c r="AB221" s="65">
        <v>30</v>
      </c>
      <c r="AC221" s="38">
        <f t="shared" si="203"/>
        <v>1.8313900250289969E-3</v>
      </c>
      <c r="AD221" s="39">
        <f t="shared" si="204"/>
        <v>435</v>
      </c>
      <c r="AE221" s="40">
        <f t="shared" si="205"/>
        <v>0.14120694478259374</v>
      </c>
      <c r="AF221" s="98">
        <v>6</v>
      </c>
      <c r="AG221" s="38">
        <f t="shared" si="206"/>
        <v>1.948051948051948E-2</v>
      </c>
      <c r="AH221" s="39">
        <f t="shared" si="234"/>
        <v>510</v>
      </c>
      <c r="AI221" s="41">
        <f t="shared" si="207"/>
        <v>8.4884700162650761E-2</v>
      </c>
      <c r="AJ221" s="183">
        <v>19</v>
      </c>
      <c r="AK221" s="42">
        <f t="shared" si="208"/>
        <v>1.1598803491850314E-3</v>
      </c>
      <c r="AL221" s="43">
        <f t="shared" si="209"/>
        <v>147</v>
      </c>
      <c r="AM221" s="44">
        <f t="shared" si="210"/>
        <v>0.6095952112852977</v>
      </c>
      <c r="AN221" s="178">
        <v>2</v>
      </c>
      <c r="AO221" s="42">
        <f t="shared" si="211"/>
        <v>1.2337662337662338E-2</v>
      </c>
      <c r="AP221" s="43">
        <f t="shared" si="235"/>
        <v>252</v>
      </c>
      <c r="AQ221" s="45">
        <f t="shared" si="212"/>
        <v>0.36645015448927665</v>
      </c>
      <c r="AR221" s="65">
        <v>719</v>
      </c>
      <c r="AS221" s="38">
        <f t="shared" si="213"/>
        <v>4.3892314266528294E-2</v>
      </c>
      <c r="AT221" s="39">
        <f t="shared" si="214"/>
        <v>48</v>
      </c>
      <c r="AU221" s="40">
        <f t="shared" si="215"/>
        <v>1.8949386011807396</v>
      </c>
      <c r="AV221" s="98">
        <v>80</v>
      </c>
      <c r="AW221" s="38">
        <f t="shared" si="216"/>
        <v>0.4668831168831169</v>
      </c>
      <c r="AX221" s="39">
        <f t="shared" si="236"/>
        <v>211</v>
      </c>
      <c r="AY221" s="41">
        <f t="shared" si="217"/>
        <v>1.1391174508839577</v>
      </c>
      <c r="AZ221" s="183">
        <v>61</v>
      </c>
      <c r="BA221" s="42">
        <f t="shared" si="218"/>
        <v>3.7238263842256274E-3</v>
      </c>
      <c r="BB221" s="43">
        <f t="shared" si="219"/>
        <v>65</v>
      </c>
      <c r="BC221" s="44">
        <f t="shared" si="220"/>
        <v>1.3896825099478634</v>
      </c>
      <c r="BD221" s="178">
        <v>2</v>
      </c>
      <c r="BE221" s="42">
        <f t="shared" si="221"/>
        <v>3.961038961038961E-2</v>
      </c>
      <c r="BF221" s="43">
        <f t="shared" si="237"/>
        <v>150</v>
      </c>
      <c r="BG221" s="45">
        <f t="shared" si="222"/>
        <v>0.83538938796404938</v>
      </c>
      <c r="BH221" s="159">
        <v>58</v>
      </c>
      <c r="BI221" s="83">
        <f t="shared" si="223"/>
        <v>3.5406873817227275E-3</v>
      </c>
      <c r="BJ221" s="84">
        <f t="shared" si="224"/>
        <v>187</v>
      </c>
      <c r="BK221" s="85">
        <f t="shared" si="225"/>
        <v>0.63613247636009174</v>
      </c>
      <c r="BL221" s="156">
        <v>9</v>
      </c>
      <c r="BM221" s="83">
        <f t="shared" si="226"/>
        <v>3.7662337662337661E-2</v>
      </c>
      <c r="BN221" s="84">
        <f t="shared" si="238"/>
        <v>349</v>
      </c>
      <c r="BO221" s="86">
        <f t="shared" si="227"/>
        <v>0.38240268283325335</v>
      </c>
      <c r="BP221" s="168">
        <f t="shared" si="228"/>
        <v>1540</v>
      </c>
      <c r="BQ221" s="75">
        <f t="shared" si="229"/>
        <v>9.4011354618155185E-2</v>
      </c>
      <c r="BR221" s="164">
        <f t="shared" si="184"/>
        <v>208</v>
      </c>
      <c r="BS221" s="76">
        <f t="shared" si="230"/>
        <v>71</v>
      </c>
      <c r="BT221" s="117">
        <f t="shared" si="231"/>
        <v>1.6635146794654612</v>
      </c>
      <c r="BU221" s="159">
        <v>16381</v>
      </c>
      <c r="BV221" s="153">
        <v>2108</v>
      </c>
    </row>
    <row r="222" spans="1:74">
      <c r="A222" s="34">
        <f t="shared" si="185"/>
        <v>8</v>
      </c>
      <c r="B222" s="35">
        <f t="shared" si="186"/>
        <v>7</v>
      </c>
      <c r="C222" s="35">
        <f t="shared" si="187"/>
        <v>0</v>
      </c>
      <c r="D222" s="35">
        <f t="shared" si="188"/>
        <v>0</v>
      </c>
      <c r="E222" s="35">
        <f t="shared" si="189"/>
        <v>1</v>
      </c>
      <c r="F222" s="35">
        <f t="shared" si="190"/>
        <v>0</v>
      </c>
      <c r="G222" s="35">
        <f t="shared" si="191"/>
        <v>0</v>
      </c>
      <c r="H222" s="35">
        <f t="shared" si="192"/>
        <v>0</v>
      </c>
      <c r="I222" s="35">
        <f t="shared" si="193"/>
        <v>0</v>
      </c>
      <c r="J222" s="48">
        <v>84</v>
      </c>
      <c r="K222" s="49" t="s">
        <v>54</v>
      </c>
      <c r="L222" s="65">
        <v>12</v>
      </c>
      <c r="M222" s="38">
        <f t="shared" si="183"/>
        <v>8.5867620751341677E-4</v>
      </c>
      <c r="N222" s="39">
        <f t="shared" si="194"/>
        <v>427</v>
      </c>
      <c r="O222" s="40">
        <f t="shared" si="195"/>
        <v>0.11378177606452113</v>
      </c>
      <c r="P222" s="98">
        <v>4</v>
      </c>
      <c r="Q222" s="38">
        <f t="shared" si="196"/>
        <v>7.8175895765472316E-3</v>
      </c>
      <c r="R222" s="39">
        <f t="shared" si="232"/>
        <v>499</v>
      </c>
      <c r="S222" s="41">
        <f t="shared" si="197"/>
        <v>5.8542305028375215E-2</v>
      </c>
      <c r="T222" s="183">
        <v>8</v>
      </c>
      <c r="U222" s="42">
        <f t="shared" si="198"/>
        <v>5.7245080500894455E-4</v>
      </c>
      <c r="V222" s="43">
        <f t="shared" si="199"/>
        <v>269</v>
      </c>
      <c r="W222" s="44">
        <f t="shared" si="200"/>
        <v>0.21310481901614545</v>
      </c>
      <c r="X222" s="178">
        <v>1</v>
      </c>
      <c r="Y222" s="42">
        <f t="shared" si="201"/>
        <v>5.2117263843648211E-3</v>
      </c>
      <c r="Z222" s="43">
        <f t="shared" si="233"/>
        <v>363</v>
      </c>
      <c r="AA222" s="45">
        <f t="shared" si="202"/>
        <v>0.10964539093488433</v>
      </c>
      <c r="AB222" s="65">
        <v>1439</v>
      </c>
      <c r="AC222" s="38">
        <f t="shared" si="203"/>
        <v>0.1029695885509839</v>
      </c>
      <c r="AD222" s="39">
        <f t="shared" si="204"/>
        <v>21</v>
      </c>
      <c r="AE222" s="40">
        <f t="shared" si="205"/>
        <v>7.9393361359904553</v>
      </c>
      <c r="AF222" s="98">
        <v>11</v>
      </c>
      <c r="AG222" s="38">
        <f t="shared" si="206"/>
        <v>0.93745928338762219</v>
      </c>
      <c r="AH222" s="39">
        <f t="shared" si="234"/>
        <v>51</v>
      </c>
      <c r="AI222" s="41">
        <f t="shared" si="207"/>
        <v>4.0848987761659901</v>
      </c>
      <c r="AJ222" s="183">
        <v>1</v>
      </c>
      <c r="AK222" s="42">
        <f t="shared" si="208"/>
        <v>7.1556350626118069E-5</v>
      </c>
      <c r="AL222" s="43">
        <f t="shared" si="209"/>
        <v>319</v>
      </c>
      <c r="AM222" s="44">
        <f t="shared" si="210"/>
        <v>3.7607679714017371E-2</v>
      </c>
      <c r="AN222" s="178">
        <v>1</v>
      </c>
      <c r="AO222" s="42">
        <f t="shared" si="211"/>
        <v>6.5146579804560263E-4</v>
      </c>
      <c r="AP222" s="43">
        <f t="shared" si="235"/>
        <v>330</v>
      </c>
      <c r="AQ222" s="45">
        <f t="shared" si="212"/>
        <v>1.934967385268253E-2</v>
      </c>
      <c r="AR222" s="65">
        <v>65</v>
      </c>
      <c r="AS222" s="38">
        <f t="shared" si="213"/>
        <v>4.6511627906976744E-3</v>
      </c>
      <c r="AT222" s="39">
        <f t="shared" si="214"/>
        <v>414</v>
      </c>
      <c r="AU222" s="40">
        <f t="shared" si="215"/>
        <v>0.20080207798907848</v>
      </c>
      <c r="AV222" s="98">
        <v>16</v>
      </c>
      <c r="AW222" s="38">
        <f t="shared" si="216"/>
        <v>4.2345276872964167E-2</v>
      </c>
      <c r="AX222" s="39">
        <f t="shared" si="236"/>
        <v>530</v>
      </c>
      <c r="AY222" s="41">
        <f t="shared" si="217"/>
        <v>0.10331545970333765</v>
      </c>
      <c r="AZ222" s="183">
        <v>0</v>
      </c>
      <c r="BA222" s="42">
        <f t="shared" si="218"/>
        <v>0</v>
      </c>
      <c r="BB222" s="43">
        <f t="shared" si="219"/>
        <v>356</v>
      </c>
      <c r="BC222" s="44">
        <f t="shared" si="220"/>
        <v>0</v>
      </c>
      <c r="BD222" s="178">
        <v>0</v>
      </c>
      <c r="BE222" s="42">
        <f t="shared" si="221"/>
        <v>0</v>
      </c>
      <c r="BF222" s="43">
        <f t="shared" si="237"/>
        <v>356</v>
      </c>
      <c r="BG222" s="45">
        <f t="shared" si="222"/>
        <v>0</v>
      </c>
      <c r="BH222" s="159">
        <v>10</v>
      </c>
      <c r="BI222" s="83">
        <f t="shared" si="223"/>
        <v>7.1556350626118066E-4</v>
      </c>
      <c r="BJ222" s="84">
        <f t="shared" si="224"/>
        <v>369</v>
      </c>
      <c r="BK222" s="85">
        <f t="shared" si="225"/>
        <v>0.12856068219424666</v>
      </c>
      <c r="BL222" s="156">
        <v>3</v>
      </c>
      <c r="BM222" s="83">
        <f t="shared" si="226"/>
        <v>6.5146579804560263E-3</v>
      </c>
      <c r="BN222" s="84">
        <f t="shared" si="238"/>
        <v>442</v>
      </c>
      <c r="BO222" s="86">
        <f t="shared" si="227"/>
        <v>6.6146257616894327E-2</v>
      </c>
      <c r="BP222" s="168">
        <f t="shared" si="228"/>
        <v>1535</v>
      </c>
      <c r="BQ222" s="75">
        <f t="shared" si="229"/>
        <v>0.10983899821109123</v>
      </c>
      <c r="BR222" s="164">
        <f t="shared" si="184"/>
        <v>36</v>
      </c>
      <c r="BS222" s="76">
        <f t="shared" si="230"/>
        <v>54</v>
      </c>
      <c r="BT222" s="117">
        <f t="shared" si="231"/>
        <v>1.9435820986100831</v>
      </c>
      <c r="BU222" s="159">
        <v>13975</v>
      </c>
      <c r="BV222" s="153">
        <v>1352</v>
      </c>
    </row>
    <row r="223" spans="1:74">
      <c r="A223" s="34">
        <f t="shared" si="185"/>
        <v>9</v>
      </c>
      <c r="B223" s="35">
        <f t="shared" si="186"/>
        <v>7</v>
      </c>
      <c r="C223" s="35">
        <f t="shared" si="187"/>
        <v>1</v>
      </c>
      <c r="D223" s="35">
        <f t="shared" si="188"/>
        <v>0</v>
      </c>
      <c r="E223" s="35">
        <f t="shared" si="189"/>
        <v>1</v>
      </c>
      <c r="F223" s="35">
        <f t="shared" si="190"/>
        <v>0</v>
      </c>
      <c r="G223" s="35">
        <f t="shared" si="191"/>
        <v>1</v>
      </c>
      <c r="H223" s="35">
        <f t="shared" si="192"/>
        <v>1</v>
      </c>
      <c r="I223" s="35">
        <f t="shared" si="193"/>
        <v>0</v>
      </c>
      <c r="J223" s="48">
        <v>457</v>
      </c>
      <c r="K223" s="49" t="s">
        <v>429</v>
      </c>
      <c r="L223" s="65">
        <v>293</v>
      </c>
      <c r="M223" s="38">
        <f t="shared" si="183"/>
        <v>0.13045414069456812</v>
      </c>
      <c r="N223" s="39">
        <f t="shared" si="194"/>
        <v>2</v>
      </c>
      <c r="O223" s="40">
        <f t="shared" si="195"/>
        <v>17.286264244100366</v>
      </c>
      <c r="P223" s="98">
        <v>5</v>
      </c>
      <c r="Q223" s="38">
        <f t="shared" si="196"/>
        <v>0.19187950229207595</v>
      </c>
      <c r="R223" s="39">
        <f t="shared" si="232"/>
        <v>128</v>
      </c>
      <c r="S223" s="41">
        <f t="shared" si="197"/>
        <v>1.4368966600107451</v>
      </c>
      <c r="T223" s="183">
        <v>0</v>
      </c>
      <c r="U223" s="42">
        <f t="shared" si="198"/>
        <v>0</v>
      </c>
      <c r="V223" s="43">
        <f t="shared" si="199"/>
        <v>396</v>
      </c>
      <c r="W223" s="44">
        <f t="shared" si="200"/>
        <v>0</v>
      </c>
      <c r="X223" s="178">
        <v>0</v>
      </c>
      <c r="Y223" s="42">
        <f t="shared" si="201"/>
        <v>0</v>
      </c>
      <c r="Z223" s="43">
        <f t="shared" si="233"/>
        <v>396</v>
      </c>
      <c r="AA223" s="45">
        <f t="shared" si="202"/>
        <v>0</v>
      </c>
      <c r="AB223" s="65">
        <v>448</v>
      </c>
      <c r="AC223" s="38">
        <f t="shared" si="203"/>
        <v>0.19946571682991987</v>
      </c>
      <c r="AD223" s="39">
        <f t="shared" si="204"/>
        <v>13</v>
      </c>
      <c r="AE223" s="40">
        <f t="shared" si="205"/>
        <v>15.379544541298358</v>
      </c>
      <c r="AF223" s="98">
        <v>57</v>
      </c>
      <c r="AG223" s="38">
        <f t="shared" si="206"/>
        <v>0.29338572364112642</v>
      </c>
      <c r="AH223" s="39">
        <f t="shared" si="234"/>
        <v>221</v>
      </c>
      <c r="AI223" s="41">
        <f t="shared" si="207"/>
        <v>1.2784032380750059</v>
      </c>
      <c r="AJ223" s="183">
        <v>0</v>
      </c>
      <c r="AK223" s="42">
        <f t="shared" si="208"/>
        <v>0</v>
      </c>
      <c r="AL223" s="43">
        <f t="shared" si="209"/>
        <v>337</v>
      </c>
      <c r="AM223" s="44">
        <f t="shared" si="210"/>
        <v>0</v>
      </c>
      <c r="AN223" s="178">
        <v>0</v>
      </c>
      <c r="AO223" s="42">
        <f t="shared" si="211"/>
        <v>0</v>
      </c>
      <c r="AP223" s="43">
        <f t="shared" si="235"/>
        <v>337</v>
      </c>
      <c r="AQ223" s="45">
        <f t="shared" si="212"/>
        <v>0</v>
      </c>
      <c r="AR223" s="65">
        <v>767</v>
      </c>
      <c r="AS223" s="38">
        <f t="shared" si="213"/>
        <v>0.3414959928762244</v>
      </c>
      <c r="AT223" s="39">
        <f t="shared" si="214"/>
        <v>4</v>
      </c>
      <c r="AU223" s="40">
        <f t="shared" si="215"/>
        <v>14.743217573815221</v>
      </c>
      <c r="AV223" s="98">
        <v>64</v>
      </c>
      <c r="AW223" s="38">
        <f t="shared" si="216"/>
        <v>0.50229207596594627</v>
      </c>
      <c r="AX223" s="39">
        <f t="shared" si="236"/>
        <v>177</v>
      </c>
      <c r="AY223" s="41">
        <f t="shared" si="217"/>
        <v>1.2255094444050785</v>
      </c>
      <c r="AZ223" s="183">
        <v>19</v>
      </c>
      <c r="BA223" s="42">
        <f t="shared" si="218"/>
        <v>8.4594835262689228E-3</v>
      </c>
      <c r="BB223" s="43">
        <f t="shared" si="219"/>
        <v>20</v>
      </c>
      <c r="BC223" s="44">
        <f t="shared" si="220"/>
        <v>3.1569668095825221</v>
      </c>
      <c r="BD223" s="178">
        <v>4</v>
      </c>
      <c r="BE223" s="42">
        <f t="shared" si="221"/>
        <v>1.2442698100851343E-2</v>
      </c>
      <c r="BF223" s="43">
        <f t="shared" si="237"/>
        <v>282</v>
      </c>
      <c r="BG223" s="45">
        <f t="shared" si="222"/>
        <v>0.26241847286362507</v>
      </c>
      <c r="BH223" s="159">
        <v>0</v>
      </c>
      <c r="BI223" s="83">
        <f t="shared" si="223"/>
        <v>0</v>
      </c>
      <c r="BJ223" s="84">
        <f t="shared" si="224"/>
        <v>467</v>
      </c>
      <c r="BK223" s="85">
        <f t="shared" si="225"/>
        <v>0</v>
      </c>
      <c r="BL223" s="156">
        <v>0</v>
      </c>
      <c r="BM223" s="83">
        <f t="shared" si="226"/>
        <v>0</v>
      </c>
      <c r="BN223" s="84">
        <f t="shared" si="238"/>
        <v>467</v>
      </c>
      <c r="BO223" s="86">
        <f t="shared" si="227"/>
        <v>0</v>
      </c>
      <c r="BP223" s="168">
        <f t="shared" si="228"/>
        <v>1527</v>
      </c>
      <c r="BQ223" s="75">
        <f t="shared" si="229"/>
        <v>0.6798753339269813</v>
      </c>
      <c r="BR223" s="164">
        <f t="shared" si="184"/>
        <v>130</v>
      </c>
      <c r="BS223" s="76">
        <f t="shared" si="230"/>
        <v>5</v>
      </c>
      <c r="BT223" s="117">
        <f t="shared" si="231"/>
        <v>12.030276585075434</v>
      </c>
      <c r="BU223" s="159">
        <v>2246</v>
      </c>
      <c r="BV223" s="153">
        <v>217</v>
      </c>
    </row>
    <row r="224" spans="1:74">
      <c r="A224" s="34">
        <f t="shared" si="185"/>
        <v>1</v>
      </c>
      <c r="B224" s="35">
        <f t="shared" si="186"/>
        <v>0</v>
      </c>
      <c r="C224" s="35">
        <f t="shared" si="187"/>
        <v>1</v>
      </c>
      <c r="D224" s="35">
        <f t="shared" si="188"/>
        <v>0</v>
      </c>
      <c r="E224" s="35">
        <f t="shared" si="189"/>
        <v>0</v>
      </c>
      <c r="F224" s="35">
        <f t="shared" si="190"/>
        <v>0</v>
      </c>
      <c r="G224" s="35">
        <f t="shared" si="191"/>
        <v>0</v>
      </c>
      <c r="H224" s="35">
        <f t="shared" si="192"/>
        <v>0</v>
      </c>
      <c r="I224" s="35">
        <f t="shared" si="193"/>
        <v>1</v>
      </c>
      <c r="J224" s="48">
        <v>73</v>
      </c>
      <c r="K224" s="49" t="s">
        <v>43</v>
      </c>
      <c r="L224" s="65">
        <v>651</v>
      </c>
      <c r="M224" s="38">
        <f t="shared" si="183"/>
        <v>1.2975882001195933E-2</v>
      </c>
      <c r="N224" s="39">
        <f t="shared" si="194"/>
        <v>60</v>
      </c>
      <c r="O224" s="40">
        <f t="shared" si="195"/>
        <v>1.7194128440744725</v>
      </c>
      <c r="P224" s="98">
        <v>19</v>
      </c>
      <c r="Q224" s="38">
        <f t="shared" si="196"/>
        <v>0.4297029702970297</v>
      </c>
      <c r="R224" s="39">
        <f t="shared" si="232"/>
        <v>39</v>
      </c>
      <c r="S224" s="41">
        <f t="shared" si="197"/>
        <v>3.217846385053901</v>
      </c>
      <c r="T224" s="183">
        <v>68</v>
      </c>
      <c r="U224" s="42">
        <f t="shared" si="198"/>
        <v>1.3553916683276858E-3</v>
      </c>
      <c r="V224" s="43">
        <f t="shared" si="199"/>
        <v>181</v>
      </c>
      <c r="W224" s="44">
        <f t="shared" si="200"/>
        <v>0.5045682417556383</v>
      </c>
      <c r="X224" s="178">
        <v>5</v>
      </c>
      <c r="Y224" s="42">
        <f t="shared" si="201"/>
        <v>4.4884488448844885E-2</v>
      </c>
      <c r="Z224" s="43">
        <f t="shared" si="233"/>
        <v>160</v>
      </c>
      <c r="AA224" s="45">
        <f t="shared" si="202"/>
        <v>0.94428926615373143</v>
      </c>
      <c r="AB224" s="65">
        <v>95</v>
      </c>
      <c r="AC224" s="38">
        <f t="shared" si="203"/>
        <v>1.8935618895754435E-3</v>
      </c>
      <c r="AD224" s="39">
        <f t="shared" si="204"/>
        <v>429</v>
      </c>
      <c r="AE224" s="40">
        <f t="shared" si="205"/>
        <v>0.14600062549727491</v>
      </c>
      <c r="AF224" s="98">
        <v>5</v>
      </c>
      <c r="AG224" s="38">
        <f t="shared" si="206"/>
        <v>6.2706270627062702E-2</v>
      </c>
      <c r="AH224" s="39">
        <f t="shared" si="234"/>
        <v>456</v>
      </c>
      <c r="AI224" s="41">
        <f t="shared" si="207"/>
        <v>0.27323721966547426</v>
      </c>
      <c r="AJ224" s="183">
        <v>40</v>
      </c>
      <c r="AK224" s="42">
        <f t="shared" si="208"/>
        <v>7.9728921666334467E-4</v>
      </c>
      <c r="AL224" s="43">
        <f t="shared" si="209"/>
        <v>196</v>
      </c>
      <c r="AM224" s="44">
        <f t="shared" si="210"/>
        <v>0.41902916005851526</v>
      </c>
      <c r="AN224" s="178">
        <v>4</v>
      </c>
      <c r="AO224" s="42">
        <f t="shared" si="211"/>
        <v>2.6402640264026403E-2</v>
      </c>
      <c r="AP224" s="43">
        <f t="shared" si="235"/>
        <v>163</v>
      </c>
      <c r="AQ224" s="45">
        <f t="shared" si="212"/>
        <v>0.78420460366647349</v>
      </c>
      <c r="AR224" s="65">
        <v>309</v>
      </c>
      <c r="AS224" s="38">
        <f t="shared" si="213"/>
        <v>6.159059198724337E-3</v>
      </c>
      <c r="AT224" s="39">
        <f t="shared" si="214"/>
        <v>385</v>
      </c>
      <c r="AU224" s="40">
        <f t="shared" si="215"/>
        <v>0.26590165539574301</v>
      </c>
      <c r="AV224" s="98">
        <v>22</v>
      </c>
      <c r="AW224" s="38">
        <f t="shared" si="216"/>
        <v>0.20396039603960395</v>
      </c>
      <c r="AX224" s="39">
        <f t="shared" si="236"/>
        <v>457</v>
      </c>
      <c r="AY224" s="41">
        <f t="shared" si="217"/>
        <v>0.49762957369066863</v>
      </c>
      <c r="AZ224" s="183">
        <v>0</v>
      </c>
      <c r="BA224" s="42">
        <f t="shared" si="218"/>
        <v>0</v>
      </c>
      <c r="BB224" s="43">
        <f t="shared" si="219"/>
        <v>356</v>
      </c>
      <c r="BC224" s="44">
        <f t="shared" si="220"/>
        <v>0</v>
      </c>
      <c r="BD224" s="178">
        <v>0</v>
      </c>
      <c r="BE224" s="42">
        <f t="shared" si="221"/>
        <v>0</v>
      </c>
      <c r="BF224" s="43">
        <f t="shared" si="237"/>
        <v>356</v>
      </c>
      <c r="BG224" s="45">
        <f t="shared" si="222"/>
        <v>0</v>
      </c>
      <c r="BH224" s="159">
        <v>352</v>
      </c>
      <c r="BI224" s="83">
        <f t="shared" si="223"/>
        <v>7.0161451066374329E-3</v>
      </c>
      <c r="BJ224" s="84">
        <f t="shared" si="224"/>
        <v>76</v>
      </c>
      <c r="BK224" s="85">
        <f t="shared" si="225"/>
        <v>1.2605455607931797</v>
      </c>
      <c r="BL224" s="156">
        <v>19</v>
      </c>
      <c r="BM224" s="83">
        <f t="shared" si="226"/>
        <v>0.23234323432343235</v>
      </c>
      <c r="BN224" s="84">
        <f t="shared" si="238"/>
        <v>62</v>
      </c>
      <c r="BO224" s="86">
        <f t="shared" si="227"/>
        <v>2.3590855389808807</v>
      </c>
      <c r="BP224" s="168">
        <f t="shared" si="228"/>
        <v>1515</v>
      </c>
      <c r="BQ224" s="75">
        <f t="shared" si="229"/>
        <v>3.0197329081124179E-2</v>
      </c>
      <c r="BR224" s="164">
        <f t="shared" si="184"/>
        <v>74</v>
      </c>
      <c r="BS224" s="76">
        <f t="shared" si="230"/>
        <v>356</v>
      </c>
      <c r="BT224" s="117">
        <f t="shared" si="231"/>
        <v>0.53433652148863253</v>
      </c>
      <c r="BU224" s="159">
        <v>50170</v>
      </c>
      <c r="BV224" s="153">
        <v>1786</v>
      </c>
    </row>
    <row r="225" spans="1:74">
      <c r="A225" s="34">
        <f t="shared" si="185"/>
        <v>1</v>
      </c>
      <c r="B225" s="35">
        <f t="shared" si="186"/>
        <v>0</v>
      </c>
      <c r="C225" s="35">
        <f t="shared" si="187"/>
        <v>1</v>
      </c>
      <c r="D225" s="35">
        <f t="shared" si="188"/>
        <v>0</v>
      </c>
      <c r="E225" s="35">
        <f t="shared" si="189"/>
        <v>0</v>
      </c>
      <c r="F225" s="35">
        <f t="shared" si="190"/>
        <v>0</v>
      </c>
      <c r="G225" s="35">
        <f t="shared" si="191"/>
        <v>0</v>
      </c>
      <c r="H225" s="35">
        <f t="shared" si="192"/>
        <v>1</v>
      </c>
      <c r="I225" s="35">
        <f t="shared" si="193"/>
        <v>0</v>
      </c>
      <c r="J225" s="48">
        <v>370</v>
      </c>
      <c r="K225" s="49" t="s">
        <v>341</v>
      </c>
      <c r="L225" s="65">
        <v>411</v>
      </c>
      <c r="M225" s="38">
        <f t="shared" si="183"/>
        <v>1.24791255503264E-2</v>
      </c>
      <c r="N225" s="39">
        <f t="shared" si="194"/>
        <v>63</v>
      </c>
      <c r="O225" s="40">
        <f t="shared" si="195"/>
        <v>1.6535884614295622</v>
      </c>
      <c r="P225" s="98">
        <v>59</v>
      </c>
      <c r="Q225" s="38">
        <f t="shared" si="196"/>
        <v>0.27218543046357618</v>
      </c>
      <c r="R225" s="39">
        <f t="shared" si="232"/>
        <v>81</v>
      </c>
      <c r="S225" s="41">
        <f t="shared" si="197"/>
        <v>2.0382705357520141</v>
      </c>
      <c r="T225" s="183">
        <v>11</v>
      </c>
      <c r="U225" s="42">
        <f t="shared" si="198"/>
        <v>3.3399119477759223E-4</v>
      </c>
      <c r="V225" s="43">
        <f t="shared" si="199"/>
        <v>310</v>
      </c>
      <c r="W225" s="44">
        <f t="shared" si="200"/>
        <v>0.124334060662126</v>
      </c>
      <c r="X225" s="178">
        <v>4</v>
      </c>
      <c r="Y225" s="42">
        <f t="shared" si="201"/>
        <v>7.2847682119205302E-3</v>
      </c>
      <c r="Z225" s="43">
        <f t="shared" si="233"/>
        <v>353</v>
      </c>
      <c r="AA225" s="45">
        <f t="shared" si="202"/>
        <v>0.15325847896817235</v>
      </c>
      <c r="AB225" s="65">
        <v>229</v>
      </c>
      <c r="AC225" s="38">
        <f t="shared" si="203"/>
        <v>6.9530894185516924E-3</v>
      </c>
      <c r="AD225" s="39">
        <f t="shared" si="204"/>
        <v>290</v>
      </c>
      <c r="AE225" s="40">
        <f t="shared" si="205"/>
        <v>0.53610891190603716</v>
      </c>
      <c r="AF225" s="98">
        <v>22</v>
      </c>
      <c r="AG225" s="38">
        <f t="shared" si="206"/>
        <v>0.15165562913907285</v>
      </c>
      <c r="AH225" s="39">
        <f t="shared" si="234"/>
        <v>375</v>
      </c>
      <c r="AI225" s="41">
        <f t="shared" si="207"/>
        <v>0.66082645384901584</v>
      </c>
      <c r="AJ225" s="183">
        <v>57</v>
      </c>
      <c r="AK225" s="42">
        <f t="shared" si="208"/>
        <v>1.7306816456657051E-3</v>
      </c>
      <c r="AL225" s="43">
        <f t="shared" si="209"/>
        <v>102</v>
      </c>
      <c r="AM225" s="44">
        <f t="shared" si="210"/>
        <v>0.90958972121431259</v>
      </c>
      <c r="AN225" s="178">
        <v>11</v>
      </c>
      <c r="AO225" s="42">
        <f t="shared" si="211"/>
        <v>3.7748344370860928E-2</v>
      </c>
      <c r="AP225" s="43">
        <f t="shared" si="235"/>
        <v>111</v>
      </c>
      <c r="AQ225" s="45">
        <f t="shared" si="212"/>
        <v>1.1211918634042768</v>
      </c>
      <c r="AR225" s="65">
        <v>528</v>
      </c>
      <c r="AS225" s="38">
        <f t="shared" si="213"/>
        <v>1.6031577349324425E-2</v>
      </c>
      <c r="AT225" s="39">
        <f t="shared" si="214"/>
        <v>222</v>
      </c>
      <c r="AU225" s="40">
        <f t="shared" si="215"/>
        <v>0.69212241971520228</v>
      </c>
      <c r="AV225" s="98">
        <v>67</v>
      </c>
      <c r="AW225" s="38">
        <f t="shared" si="216"/>
        <v>0.34966887417218545</v>
      </c>
      <c r="AX225" s="39">
        <f t="shared" si="236"/>
        <v>343</v>
      </c>
      <c r="AY225" s="41">
        <f t="shared" si="217"/>
        <v>0.85313411900520741</v>
      </c>
      <c r="AZ225" s="183">
        <v>118</v>
      </c>
      <c r="BA225" s="42">
        <f t="shared" si="218"/>
        <v>3.5828146348868984E-3</v>
      </c>
      <c r="BB225" s="43">
        <f t="shared" si="219"/>
        <v>71</v>
      </c>
      <c r="BC225" s="44">
        <f t="shared" si="220"/>
        <v>1.3370587994055863</v>
      </c>
      <c r="BD225" s="178">
        <v>9</v>
      </c>
      <c r="BE225" s="42">
        <f t="shared" si="221"/>
        <v>7.8145695364238404E-2</v>
      </c>
      <c r="BF225" s="43">
        <f t="shared" si="237"/>
        <v>60</v>
      </c>
      <c r="BG225" s="45">
        <f t="shared" si="222"/>
        <v>1.6481050871873526</v>
      </c>
      <c r="BH225" s="159">
        <v>156</v>
      </c>
      <c r="BI225" s="83">
        <f t="shared" si="223"/>
        <v>4.7366023986640353E-3</v>
      </c>
      <c r="BJ225" s="84">
        <f t="shared" si="224"/>
        <v>123</v>
      </c>
      <c r="BK225" s="85">
        <f t="shared" si="225"/>
        <v>0.85099481782807695</v>
      </c>
      <c r="BL225" s="156">
        <v>27</v>
      </c>
      <c r="BM225" s="83">
        <f t="shared" si="226"/>
        <v>0.10331125827814569</v>
      </c>
      <c r="BN225" s="84">
        <f t="shared" si="238"/>
        <v>179</v>
      </c>
      <c r="BO225" s="86">
        <f t="shared" si="227"/>
        <v>1.0489657515855306</v>
      </c>
      <c r="BP225" s="168">
        <f t="shared" si="228"/>
        <v>1510</v>
      </c>
      <c r="BQ225" s="75">
        <f t="shared" si="229"/>
        <v>4.5847882192196751E-2</v>
      </c>
      <c r="BR225" s="164">
        <f t="shared" si="184"/>
        <v>199</v>
      </c>
      <c r="BS225" s="76">
        <f t="shared" si="230"/>
        <v>218</v>
      </c>
      <c r="BT225" s="117">
        <f t="shared" si="231"/>
        <v>0.81127035514913892</v>
      </c>
      <c r="BU225" s="159">
        <v>32935</v>
      </c>
      <c r="BV225" s="153">
        <v>3165</v>
      </c>
    </row>
    <row r="226" spans="1:74">
      <c r="A226" s="34">
        <f t="shared" si="185"/>
        <v>0</v>
      </c>
      <c r="B226" s="35">
        <f t="shared" si="186"/>
        <v>0</v>
      </c>
      <c r="C226" s="35">
        <f t="shared" si="187"/>
        <v>0</v>
      </c>
      <c r="D226" s="35">
        <f t="shared" si="188"/>
        <v>0</v>
      </c>
      <c r="E226" s="35">
        <f t="shared" si="189"/>
        <v>0</v>
      </c>
      <c r="F226" s="35">
        <f t="shared" si="190"/>
        <v>0</v>
      </c>
      <c r="G226" s="35">
        <f t="shared" si="191"/>
        <v>1</v>
      </c>
      <c r="H226" s="35">
        <f t="shared" si="192"/>
        <v>0</v>
      </c>
      <c r="I226" s="35">
        <f t="shared" si="193"/>
        <v>0</v>
      </c>
      <c r="J226" s="48">
        <v>562</v>
      </c>
      <c r="K226" s="49" t="s">
        <v>535</v>
      </c>
      <c r="L226" s="65">
        <v>114</v>
      </c>
      <c r="M226" s="38">
        <f t="shared" si="183"/>
        <v>2.732174955062912E-3</v>
      </c>
      <c r="N226" s="39">
        <f t="shared" si="194"/>
        <v>306</v>
      </c>
      <c r="O226" s="40">
        <f t="shared" si="195"/>
        <v>0.36203602264268392</v>
      </c>
      <c r="P226" s="98">
        <v>33</v>
      </c>
      <c r="Q226" s="38">
        <f t="shared" si="196"/>
        <v>7.5646980756469806E-2</v>
      </c>
      <c r="R226" s="39">
        <f t="shared" si="232"/>
        <v>357</v>
      </c>
      <c r="S226" s="41">
        <f t="shared" si="197"/>
        <v>0.56648517788737995</v>
      </c>
      <c r="T226" s="183">
        <v>28</v>
      </c>
      <c r="U226" s="42">
        <f t="shared" si="198"/>
        <v>6.7106051527860994E-4</v>
      </c>
      <c r="V226" s="43">
        <f t="shared" si="199"/>
        <v>255</v>
      </c>
      <c r="W226" s="44">
        <f t="shared" si="200"/>
        <v>0.24981400743264745</v>
      </c>
      <c r="X226" s="178">
        <v>6</v>
      </c>
      <c r="Y226" s="42">
        <f t="shared" si="201"/>
        <v>1.8579960185799601E-2</v>
      </c>
      <c r="Z226" s="43">
        <f t="shared" si="233"/>
        <v>279</v>
      </c>
      <c r="AA226" s="45">
        <f t="shared" si="202"/>
        <v>0.39088909276553813</v>
      </c>
      <c r="AB226" s="65">
        <v>123</v>
      </c>
      <c r="AC226" s="38">
        <f t="shared" si="203"/>
        <v>2.9478729778310364E-3</v>
      </c>
      <c r="AD226" s="39">
        <f t="shared" si="204"/>
        <v>391</v>
      </c>
      <c r="AE226" s="40">
        <f t="shared" si="205"/>
        <v>0.22729191003434485</v>
      </c>
      <c r="AF226" s="98">
        <v>30</v>
      </c>
      <c r="AG226" s="38">
        <f t="shared" si="206"/>
        <v>8.1619110816191109E-2</v>
      </c>
      <c r="AH226" s="39">
        <f t="shared" si="234"/>
        <v>438</v>
      </c>
      <c r="AI226" s="41">
        <f t="shared" si="207"/>
        <v>0.35564830579096013</v>
      </c>
      <c r="AJ226" s="183">
        <v>29</v>
      </c>
      <c r="AK226" s="42">
        <f t="shared" si="208"/>
        <v>6.9502696225284604E-4</v>
      </c>
      <c r="AL226" s="43">
        <f t="shared" si="209"/>
        <v>209</v>
      </c>
      <c r="AM226" s="44">
        <f t="shared" si="210"/>
        <v>0.36528346066143536</v>
      </c>
      <c r="AN226" s="178">
        <v>5</v>
      </c>
      <c r="AO226" s="42">
        <f t="shared" si="211"/>
        <v>1.9243530192435302E-2</v>
      </c>
      <c r="AP226" s="43">
        <f t="shared" si="235"/>
        <v>199</v>
      </c>
      <c r="AQ226" s="45">
        <f t="shared" si="212"/>
        <v>0.57156651065173381</v>
      </c>
      <c r="AR226" s="65">
        <v>977</v>
      </c>
      <c r="AS226" s="38">
        <f t="shared" si="213"/>
        <v>2.3415218693828638E-2</v>
      </c>
      <c r="AT226" s="39">
        <f t="shared" si="214"/>
        <v>128</v>
      </c>
      <c r="AU226" s="40">
        <f t="shared" si="215"/>
        <v>1.010892282612244</v>
      </c>
      <c r="AV226" s="98">
        <v>98</v>
      </c>
      <c r="AW226" s="38">
        <f t="shared" si="216"/>
        <v>0.64830789648307896</v>
      </c>
      <c r="AX226" s="39">
        <f t="shared" si="236"/>
        <v>90</v>
      </c>
      <c r="AY226" s="41">
        <f t="shared" si="217"/>
        <v>1.5817638542167012</v>
      </c>
      <c r="AZ226" s="183">
        <v>60</v>
      </c>
      <c r="BA226" s="42">
        <f t="shared" si="218"/>
        <v>1.4379868184541641E-3</v>
      </c>
      <c r="BB226" s="43">
        <f t="shared" si="219"/>
        <v>180</v>
      </c>
      <c r="BC226" s="44">
        <f t="shared" si="220"/>
        <v>0.53663756710206634</v>
      </c>
      <c r="BD226" s="178">
        <v>6</v>
      </c>
      <c r="BE226" s="42">
        <f t="shared" si="221"/>
        <v>3.9814200398142006E-2</v>
      </c>
      <c r="BF226" s="43">
        <f t="shared" si="237"/>
        <v>147</v>
      </c>
      <c r="BG226" s="45">
        <f t="shared" si="222"/>
        <v>0.83968778974488634</v>
      </c>
      <c r="BH226" s="159">
        <v>176</v>
      </c>
      <c r="BI226" s="83">
        <f t="shared" si="223"/>
        <v>4.2180946674655485E-3</v>
      </c>
      <c r="BJ226" s="84">
        <f t="shared" si="224"/>
        <v>145</v>
      </c>
      <c r="BK226" s="85">
        <f t="shared" si="225"/>
        <v>0.75783787639297573</v>
      </c>
      <c r="BL226" s="156">
        <v>40</v>
      </c>
      <c r="BM226" s="83">
        <f t="shared" si="226"/>
        <v>0.11678832116788321</v>
      </c>
      <c r="BN226" s="84">
        <f t="shared" si="238"/>
        <v>146</v>
      </c>
      <c r="BO226" s="86">
        <f t="shared" si="227"/>
        <v>1.1858044431174632</v>
      </c>
      <c r="BP226" s="168">
        <f t="shared" si="228"/>
        <v>1507</v>
      </c>
      <c r="BQ226" s="75">
        <f t="shared" si="229"/>
        <v>3.6117435590173753E-2</v>
      </c>
      <c r="BR226" s="164">
        <f t="shared" si="184"/>
        <v>218</v>
      </c>
      <c r="BS226" s="76">
        <f t="shared" si="230"/>
        <v>296</v>
      </c>
      <c r="BT226" s="117">
        <f t="shared" si="231"/>
        <v>0.63909178346526563</v>
      </c>
      <c r="BU226" s="159">
        <v>41725</v>
      </c>
      <c r="BV226" s="153">
        <v>4833</v>
      </c>
    </row>
    <row r="227" spans="1:74">
      <c r="A227" s="34">
        <f t="shared" si="185"/>
        <v>9</v>
      </c>
      <c r="B227" s="35">
        <f t="shared" si="186"/>
        <v>7</v>
      </c>
      <c r="C227" s="35">
        <f t="shared" si="187"/>
        <v>1</v>
      </c>
      <c r="D227" s="35">
        <f t="shared" si="188"/>
        <v>0</v>
      </c>
      <c r="E227" s="35">
        <f t="shared" si="189"/>
        <v>1</v>
      </c>
      <c r="F227" s="35">
        <f t="shared" si="190"/>
        <v>0</v>
      </c>
      <c r="G227" s="35">
        <f t="shared" si="191"/>
        <v>1</v>
      </c>
      <c r="H227" s="35">
        <f t="shared" si="192"/>
        <v>0</v>
      </c>
      <c r="I227" s="35">
        <f t="shared" si="193"/>
        <v>1</v>
      </c>
      <c r="J227" s="48">
        <v>459</v>
      </c>
      <c r="K227" s="49" t="s">
        <v>431</v>
      </c>
      <c r="L227" s="65">
        <v>169</v>
      </c>
      <c r="M227" s="38">
        <f t="shared" si="183"/>
        <v>3.7655971479500894E-2</v>
      </c>
      <c r="N227" s="39">
        <f t="shared" si="194"/>
        <v>15</v>
      </c>
      <c r="O227" s="40">
        <f t="shared" si="195"/>
        <v>4.9897310265297161</v>
      </c>
      <c r="P227" s="98">
        <v>7</v>
      </c>
      <c r="Q227" s="38">
        <f t="shared" si="196"/>
        <v>0.11334674714956405</v>
      </c>
      <c r="R227" s="39">
        <f t="shared" si="232"/>
        <v>275</v>
      </c>
      <c r="S227" s="41">
        <f t="shared" si="197"/>
        <v>0.84880125525016525</v>
      </c>
      <c r="T227" s="183">
        <v>1</v>
      </c>
      <c r="U227" s="42">
        <f t="shared" si="198"/>
        <v>2.2281639928698751E-4</v>
      </c>
      <c r="V227" s="43">
        <f t="shared" si="199"/>
        <v>338</v>
      </c>
      <c r="W227" s="44">
        <f t="shared" si="200"/>
        <v>8.2947299625407547E-2</v>
      </c>
      <c r="X227" s="178">
        <v>1</v>
      </c>
      <c r="Y227" s="42">
        <f t="shared" si="201"/>
        <v>6.7069081153588194E-4</v>
      </c>
      <c r="Z227" s="43">
        <f t="shared" si="233"/>
        <v>388</v>
      </c>
      <c r="AA227" s="45">
        <f t="shared" si="202"/>
        <v>1.4110133726110616E-2</v>
      </c>
      <c r="AB227" s="65">
        <v>407</v>
      </c>
      <c r="AC227" s="38">
        <f t="shared" si="203"/>
        <v>9.0686274509803919E-2</v>
      </c>
      <c r="AD227" s="39">
        <f t="shared" si="204"/>
        <v>27</v>
      </c>
      <c r="AE227" s="40">
        <f t="shared" si="205"/>
        <v>6.9922471905143562</v>
      </c>
      <c r="AF227" s="98">
        <v>7</v>
      </c>
      <c r="AG227" s="38">
        <f t="shared" si="206"/>
        <v>0.27297116029510393</v>
      </c>
      <c r="AH227" s="39">
        <f t="shared" si="234"/>
        <v>236</v>
      </c>
      <c r="AI227" s="41">
        <f t="shared" si="207"/>
        <v>1.1894485215279731</v>
      </c>
      <c r="AJ227" s="183">
        <v>0</v>
      </c>
      <c r="AK227" s="42">
        <f t="shared" si="208"/>
        <v>0</v>
      </c>
      <c r="AL227" s="43">
        <f t="shared" si="209"/>
        <v>337</v>
      </c>
      <c r="AM227" s="44">
        <f t="shared" si="210"/>
        <v>0</v>
      </c>
      <c r="AN227" s="178">
        <v>0</v>
      </c>
      <c r="AO227" s="42">
        <f t="shared" si="211"/>
        <v>0</v>
      </c>
      <c r="AP227" s="43">
        <f t="shared" si="235"/>
        <v>337</v>
      </c>
      <c r="AQ227" s="45">
        <f t="shared" si="212"/>
        <v>0</v>
      </c>
      <c r="AR227" s="65">
        <v>563</v>
      </c>
      <c r="AS227" s="38">
        <f t="shared" si="213"/>
        <v>0.12544563279857399</v>
      </c>
      <c r="AT227" s="39">
        <f t="shared" si="214"/>
        <v>16</v>
      </c>
      <c r="AU227" s="40">
        <f t="shared" si="215"/>
        <v>5.4157949042308386</v>
      </c>
      <c r="AV227" s="98">
        <v>14</v>
      </c>
      <c r="AW227" s="38">
        <f t="shared" si="216"/>
        <v>0.37759892689470154</v>
      </c>
      <c r="AX227" s="39">
        <f t="shared" si="236"/>
        <v>311</v>
      </c>
      <c r="AY227" s="41">
        <f t="shared" si="217"/>
        <v>0.92127882013024731</v>
      </c>
      <c r="AZ227" s="183">
        <v>11</v>
      </c>
      <c r="BA227" s="42">
        <f t="shared" si="218"/>
        <v>2.4509803921568627E-3</v>
      </c>
      <c r="BB227" s="43">
        <f t="shared" si="219"/>
        <v>111</v>
      </c>
      <c r="BC227" s="44">
        <f t="shared" si="220"/>
        <v>0.91467330422114868</v>
      </c>
      <c r="BD227" s="178">
        <v>4</v>
      </c>
      <c r="BE227" s="42">
        <f t="shared" si="221"/>
        <v>7.3775989268947016E-3</v>
      </c>
      <c r="BF227" s="43">
        <f t="shared" si="237"/>
        <v>311</v>
      </c>
      <c r="BG227" s="45">
        <f t="shared" si="222"/>
        <v>0.15559472938297542</v>
      </c>
      <c r="BH227" s="159">
        <v>340</v>
      </c>
      <c r="BI227" s="83">
        <f t="shared" si="223"/>
        <v>7.575757575757576E-2</v>
      </c>
      <c r="BJ227" s="84">
        <f t="shared" si="224"/>
        <v>1</v>
      </c>
      <c r="BK227" s="85">
        <f t="shared" si="225"/>
        <v>13.610875255034827</v>
      </c>
      <c r="BL227" s="156">
        <v>17</v>
      </c>
      <c r="BM227" s="83">
        <f t="shared" si="226"/>
        <v>0.22803487592219987</v>
      </c>
      <c r="BN227" s="84">
        <f t="shared" si="238"/>
        <v>66</v>
      </c>
      <c r="BO227" s="86">
        <f t="shared" si="227"/>
        <v>2.3153408350273073</v>
      </c>
      <c r="BP227" s="168">
        <f t="shared" si="228"/>
        <v>1491</v>
      </c>
      <c r="BQ227" s="75">
        <f t="shared" si="229"/>
        <v>0.33221925133689839</v>
      </c>
      <c r="BR227" s="164">
        <f t="shared" si="184"/>
        <v>50</v>
      </c>
      <c r="BS227" s="76">
        <f t="shared" si="230"/>
        <v>15</v>
      </c>
      <c r="BT227" s="117">
        <f t="shared" si="231"/>
        <v>5.8785622613848565</v>
      </c>
      <c r="BU227" s="159">
        <v>4488</v>
      </c>
      <c r="BV227" s="153">
        <v>179</v>
      </c>
    </row>
    <row r="228" spans="1:74">
      <c r="A228" s="34">
        <f t="shared" si="185"/>
        <v>0</v>
      </c>
      <c r="B228" s="35">
        <f t="shared" si="186"/>
        <v>0</v>
      </c>
      <c r="C228" s="35">
        <f t="shared" si="187"/>
        <v>0</v>
      </c>
      <c r="D228" s="35">
        <f t="shared" si="188"/>
        <v>0</v>
      </c>
      <c r="E228" s="35">
        <f t="shared" si="189"/>
        <v>0</v>
      </c>
      <c r="F228" s="35">
        <f t="shared" si="190"/>
        <v>0</v>
      </c>
      <c r="G228" s="35">
        <f t="shared" si="191"/>
        <v>0</v>
      </c>
      <c r="H228" s="35">
        <f t="shared" si="192"/>
        <v>1</v>
      </c>
      <c r="I228" s="35">
        <f t="shared" si="193"/>
        <v>0</v>
      </c>
      <c r="J228" s="48">
        <v>669</v>
      </c>
      <c r="K228" s="49" t="s">
        <v>643</v>
      </c>
      <c r="L228" s="65">
        <v>88</v>
      </c>
      <c r="M228" s="38">
        <f t="shared" si="183"/>
        <v>1.5367152711080066E-3</v>
      </c>
      <c r="N228" s="39">
        <f t="shared" si="194"/>
        <v>376</v>
      </c>
      <c r="O228" s="40">
        <f t="shared" si="195"/>
        <v>0.20362762042572263</v>
      </c>
      <c r="P228" s="98">
        <v>19</v>
      </c>
      <c r="Q228" s="38">
        <f t="shared" si="196"/>
        <v>6.0273972602739728E-2</v>
      </c>
      <c r="R228" s="39">
        <f t="shared" si="232"/>
        <v>386</v>
      </c>
      <c r="S228" s="41">
        <f t="shared" si="197"/>
        <v>0.45136384493338605</v>
      </c>
      <c r="T228" s="183">
        <v>12</v>
      </c>
      <c r="U228" s="42">
        <f t="shared" si="198"/>
        <v>2.0955208242381907E-4</v>
      </c>
      <c r="V228" s="43">
        <f t="shared" si="199"/>
        <v>342</v>
      </c>
      <c r="W228" s="44">
        <f t="shared" si="200"/>
        <v>7.8009425803299545E-2</v>
      </c>
      <c r="X228" s="178">
        <v>4</v>
      </c>
      <c r="Y228" s="42">
        <f t="shared" si="201"/>
        <v>8.21917808219178E-3</v>
      </c>
      <c r="Z228" s="43">
        <f t="shared" si="233"/>
        <v>344</v>
      </c>
      <c r="AA228" s="45">
        <f t="shared" si="202"/>
        <v>0.17291678947093914</v>
      </c>
      <c r="AB228" s="65">
        <v>440</v>
      </c>
      <c r="AC228" s="38">
        <f t="shared" si="203"/>
        <v>7.6835763555400333E-3</v>
      </c>
      <c r="AD228" s="39">
        <f t="shared" si="204"/>
        <v>271</v>
      </c>
      <c r="AE228" s="40">
        <f t="shared" si="205"/>
        <v>0.59243215663599869</v>
      </c>
      <c r="AF228" s="98">
        <v>45</v>
      </c>
      <c r="AG228" s="38">
        <f t="shared" si="206"/>
        <v>0.30136986301369861</v>
      </c>
      <c r="AH228" s="39">
        <f t="shared" si="234"/>
        <v>213</v>
      </c>
      <c r="AI228" s="41">
        <f t="shared" si="207"/>
        <v>1.3131934436121497</v>
      </c>
      <c r="AJ228" s="183">
        <v>25</v>
      </c>
      <c r="AK228" s="42">
        <f t="shared" si="208"/>
        <v>4.3656683838295642E-4</v>
      </c>
      <c r="AL228" s="43">
        <f t="shared" si="209"/>
        <v>235</v>
      </c>
      <c r="AM228" s="44">
        <f t="shared" si="210"/>
        <v>0.22944526499755205</v>
      </c>
      <c r="AN228" s="178">
        <v>4</v>
      </c>
      <c r="AO228" s="42">
        <f t="shared" si="211"/>
        <v>1.7123287671232876E-2</v>
      </c>
      <c r="AP228" s="43">
        <f t="shared" si="235"/>
        <v>215</v>
      </c>
      <c r="AQ228" s="45">
        <f t="shared" si="212"/>
        <v>0.50859159869636439</v>
      </c>
      <c r="AR228" s="65">
        <v>650</v>
      </c>
      <c r="AS228" s="38">
        <f t="shared" si="213"/>
        <v>1.1350737797956867E-2</v>
      </c>
      <c r="AT228" s="39">
        <f t="shared" si="214"/>
        <v>306</v>
      </c>
      <c r="AU228" s="40">
        <f t="shared" si="215"/>
        <v>0.49003912335586686</v>
      </c>
      <c r="AV228" s="98">
        <v>82</v>
      </c>
      <c r="AW228" s="38">
        <f t="shared" si="216"/>
        <v>0.4452054794520548</v>
      </c>
      <c r="AX228" s="39">
        <f t="shared" si="236"/>
        <v>233</v>
      </c>
      <c r="AY228" s="41">
        <f t="shared" si="217"/>
        <v>1.0862276071549541</v>
      </c>
      <c r="AZ228" s="183">
        <v>158</v>
      </c>
      <c r="BA228" s="42">
        <f t="shared" si="218"/>
        <v>2.7591024185802848E-3</v>
      </c>
      <c r="BB228" s="43">
        <f t="shared" si="219"/>
        <v>95</v>
      </c>
      <c r="BC228" s="44">
        <f t="shared" si="220"/>
        <v>1.0296603489620559</v>
      </c>
      <c r="BD228" s="178">
        <v>15</v>
      </c>
      <c r="BE228" s="42">
        <f t="shared" si="221"/>
        <v>0.10821917808219178</v>
      </c>
      <c r="BF228" s="43">
        <f t="shared" si="237"/>
        <v>38</v>
      </c>
      <c r="BG228" s="45">
        <f t="shared" si="222"/>
        <v>2.2823595989154781</v>
      </c>
      <c r="BH228" s="159">
        <v>87</v>
      </c>
      <c r="BI228" s="83">
        <f t="shared" si="223"/>
        <v>1.5192525975726884E-3</v>
      </c>
      <c r="BJ228" s="84">
        <f t="shared" si="224"/>
        <v>302</v>
      </c>
      <c r="BK228" s="85">
        <f t="shared" si="225"/>
        <v>0.27295432014113324</v>
      </c>
      <c r="BL228" s="156">
        <v>16</v>
      </c>
      <c r="BM228" s="83">
        <f t="shared" si="226"/>
        <v>5.9589041095890409E-2</v>
      </c>
      <c r="BN228" s="84">
        <f t="shared" si="238"/>
        <v>295</v>
      </c>
      <c r="BO228" s="86">
        <f t="shared" si="227"/>
        <v>0.60503438174302415</v>
      </c>
      <c r="BP228" s="168">
        <f t="shared" si="228"/>
        <v>1460</v>
      </c>
      <c r="BQ228" s="75">
        <f t="shared" si="229"/>
        <v>2.5495503361564656E-2</v>
      </c>
      <c r="BR228" s="164">
        <f t="shared" si="184"/>
        <v>185</v>
      </c>
      <c r="BS228" s="76">
        <f t="shared" si="230"/>
        <v>388</v>
      </c>
      <c r="BT228" s="117">
        <f t="shared" si="231"/>
        <v>0.45113852762348466</v>
      </c>
      <c r="BU228" s="159">
        <v>57265</v>
      </c>
      <c r="BV228" s="153">
        <v>6329</v>
      </c>
    </row>
    <row r="229" spans="1:74">
      <c r="A229" s="34">
        <f t="shared" si="185"/>
        <v>9</v>
      </c>
      <c r="B229" s="35">
        <f t="shared" si="186"/>
        <v>7</v>
      </c>
      <c r="C229" s="35">
        <f t="shared" si="187"/>
        <v>1</v>
      </c>
      <c r="D229" s="35">
        <f t="shared" si="188"/>
        <v>0</v>
      </c>
      <c r="E229" s="35">
        <f t="shared" si="189"/>
        <v>0</v>
      </c>
      <c r="F229" s="35">
        <f t="shared" si="190"/>
        <v>1</v>
      </c>
      <c r="G229" s="35">
        <f t="shared" si="191"/>
        <v>0</v>
      </c>
      <c r="H229" s="35">
        <f t="shared" si="192"/>
        <v>1</v>
      </c>
      <c r="I229" s="35">
        <f t="shared" si="193"/>
        <v>0</v>
      </c>
      <c r="J229" s="48">
        <v>67</v>
      </c>
      <c r="K229" s="49" t="s">
        <v>37</v>
      </c>
      <c r="L229" s="65">
        <v>196</v>
      </c>
      <c r="M229" s="38">
        <f t="shared" si="183"/>
        <v>7.6661321234403725E-3</v>
      </c>
      <c r="N229" s="39">
        <f t="shared" si="194"/>
        <v>130</v>
      </c>
      <c r="O229" s="40">
        <f t="shared" si="195"/>
        <v>1.0158265955408985</v>
      </c>
      <c r="P229" s="98">
        <v>41</v>
      </c>
      <c r="Q229" s="38">
        <f t="shared" si="196"/>
        <v>0.13443072702331962</v>
      </c>
      <c r="R229" s="39">
        <f t="shared" si="232"/>
        <v>228</v>
      </c>
      <c r="S229" s="41">
        <f t="shared" si="197"/>
        <v>1.0066894084840516</v>
      </c>
      <c r="T229" s="183">
        <v>61</v>
      </c>
      <c r="U229" s="42">
        <f t="shared" si="198"/>
        <v>2.3858880588258301E-3</v>
      </c>
      <c r="V229" s="43">
        <f t="shared" si="199"/>
        <v>117</v>
      </c>
      <c r="W229" s="44">
        <f t="shared" si="200"/>
        <v>0.88818853693622923</v>
      </c>
      <c r="X229" s="178">
        <v>13</v>
      </c>
      <c r="Y229" s="42">
        <f t="shared" si="201"/>
        <v>4.1838134430727023E-2</v>
      </c>
      <c r="Z229" s="43">
        <f t="shared" si="233"/>
        <v>172</v>
      </c>
      <c r="AA229" s="45">
        <f t="shared" si="202"/>
        <v>0.88019943245780974</v>
      </c>
      <c r="AB229" s="65">
        <v>276</v>
      </c>
      <c r="AC229" s="38">
        <f t="shared" si="203"/>
        <v>1.0795165643211953E-2</v>
      </c>
      <c r="AD229" s="39">
        <f t="shared" si="204"/>
        <v>192</v>
      </c>
      <c r="AE229" s="40">
        <f t="shared" si="205"/>
        <v>0.83234719970468762</v>
      </c>
      <c r="AF229" s="98">
        <v>25</v>
      </c>
      <c r="AG229" s="38">
        <f t="shared" si="206"/>
        <v>0.18930041152263374</v>
      </c>
      <c r="AH229" s="39">
        <f t="shared" si="234"/>
        <v>332</v>
      </c>
      <c r="AI229" s="41">
        <f t="shared" si="207"/>
        <v>0.82486037853527849</v>
      </c>
      <c r="AJ229" s="183">
        <v>86</v>
      </c>
      <c r="AK229" s="42">
        <f t="shared" si="208"/>
        <v>3.363711033754449E-3</v>
      </c>
      <c r="AL229" s="43">
        <f t="shared" si="209"/>
        <v>44</v>
      </c>
      <c r="AM229" s="44">
        <f t="shared" si="210"/>
        <v>1.7678566067310115</v>
      </c>
      <c r="AN229" s="178">
        <v>8</v>
      </c>
      <c r="AO229" s="42">
        <f t="shared" si="211"/>
        <v>5.8984910836762688E-2</v>
      </c>
      <c r="AP229" s="43">
        <f t="shared" si="235"/>
        <v>56</v>
      </c>
      <c r="AQ229" s="45">
        <f t="shared" si="212"/>
        <v>1.7519550379236082</v>
      </c>
      <c r="AR229" s="65">
        <v>532</v>
      </c>
      <c r="AS229" s="38">
        <f t="shared" si="213"/>
        <v>2.0808072906481012E-2</v>
      </c>
      <c r="AT229" s="39">
        <f t="shared" si="214"/>
        <v>158</v>
      </c>
      <c r="AU229" s="40">
        <f t="shared" si="215"/>
        <v>0.89833541989247068</v>
      </c>
      <c r="AV229" s="98">
        <v>56</v>
      </c>
      <c r="AW229" s="38">
        <f t="shared" si="216"/>
        <v>0.36488340192043894</v>
      </c>
      <c r="AX229" s="39">
        <f t="shared" si="236"/>
        <v>328</v>
      </c>
      <c r="AY229" s="41">
        <f t="shared" si="217"/>
        <v>0.89025504593161964</v>
      </c>
      <c r="AZ229" s="183">
        <v>208</v>
      </c>
      <c r="BA229" s="42">
        <f t="shared" si="218"/>
        <v>8.1354871514061101E-3</v>
      </c>
      <c r="BB229" s="43">
        <f t="shared" si="219"/>
        <v>21</v>
      </c>
      <c r="BC229" s="44">
        <f t="shared" si="220"/>
        <v>3.0360556690039333</v>
      </c>
      <c r="BD229" s="178">
        <v>7</v>
      </c>
      <c r="BE229" s="42">
        <f t="shared" si="221"/>
        <v>0.14266117969821673</v>
      </c>
      <c r="BF229" s="43">
        <f t="shared" si="237"/>
        <v>24</v>
      </c>
      <c r="BG229" s="45">
        <f t="shared" si="222"/>
        <v>3.0087468658238805</v>
      </c>
      <c r="BH229" s="159">
        <v>99</v>
      </c>
      <c r="BI229" s="83">
        <f t="shared" si="223"/>
        <v>3.8721789807173311E-3</v>
      </c>
      <c r="BJ229" s="84">
        <f t="shared" si="224"/>
        <v>166</v>
      </c>
      <c r="BK229" s="85">
        <f t="shared" si="225"/>
        <v>0.69568943494659186</v>
      </c>
      <c r="BL229" s="156">
        <v>18</v>
      </c>
      <c r="BM229" s="83">
        <f t="shared" si="226"/>
        <v>6.7901234567901231E-2</v>
      </c>
      <c r="BN229" s="84">
        <f t="shared" si="238"/>
        <v>267</v>
      </c>
      <c r="BO229" s="86">
        <f t="shared" si="227"/>
        <v>0.68943182707485218</v>
      </c>
      <c r="BP229" s="168">
        <f t="shared" si="228"/>
        <v>1458</v>
      </c>
      <c r="BQ229" s="75">
        <f t="shared" si="229"/>
        <v>5.7026635897837054E-2</v>
      </c>
      <c r="BR229" s="164">
        <f t="shared" si="184"/>
        <v>168</v>
      </c>
      <c r="BS229" s="76">
        <f t="shared" si="230"/>
        <v>157</v>
      </c>
      <c r="BT229" s="117">
        <f t="shared" si="231"/>
        <v>1.0090764708358324</v>
      </c>
      <c r="BU229" s="159">
        <v>25567</v>
      </c>
      <c r="BV229" s="153">
        <v>2828</v>
      </c>
    </row>
    <row r="230" spans="1:74">
      <c r="A230" s="34">
        <f t="shared" si="185"/>
        <v>9</v>
      </c>
      <c r="B230" s="35">
        <f t="shared" si="186"/>
        <v>7</v>
      </c>
      <c r="C230" s="35">
        <f t="shared" si="187"/>
        <v>1</v>
      </c>
      <c r="D230" s="35">
        <f t="shared" si="188"/>
        <v>0</v>
      </c>
      <c r="E230" s="35">
        <f t="shared" si="189"/>
        <v>1</v>
      </c>
      <c r="F230" s="35">
        <f t="shared" si="190"/>
        <v>0</v>
      </c>
      <c r="G230" s="35">
        <f t="shared" si="191"/>
        <v>0</v>
      </c>
      <c r="H230" s="35">
        <f t="shared" si="192"/>
        <v>0</v>
      </c>
      <c r="I230" s="35">
        <f t="shared" si="193"/>
        <v>0</v>
      </c>
      <c r="J230" s="48">
        <v>204</v>
      </c>
      <c r="K230" s="49" t="s">
        <v>174</v>
      </c>
      <c r="L230" s="65">
        <v>170</v>
      </c>
      <c r="M230" s="38">
        <f t="shared" si="183"/>
        <v>1.107924921793535E-2</v>
      </c>
      <c r="N230" s="39">
        <f t="shared" si="194"/>
        <v>83</v>
      </c>
      <c r="O230" s="40">
        <f t="shared" si="195"/>
        <v>1.4680931443630847</v>
      </c>
      <c r="P230" s="98">
        <v>4</v>
      </c>
      <c r="Q230" s="38">
        <f t="shared" si="196"/>
        <v>0.11813759555246699</v>
      </c>
      <c r="R230" s="39">
        <f t="shared" si="232"/>
        <v>261</v>
      </c>
      <c r="S230" s="41">
        <f t="shared" si="197"/>
        <v>0.88467769846852629</v>
      </c>
      <c r="T230" s="183">
        <v>0</v>
      </c>
      <c r="U230" s="42">
        <f t="shared" si="198"/>
        <v>0</v>
      </c>
      <c r="V230" s="43">
        <f t="shared" si="199"/>
        <v>396</v>
      </c>
      <c r="W230" s="44">
        <f t="shared" si="200"/>
        <v>0</v>
      </c>
      <c r="X230" s="178">
        <v>0</v>
      </c>
      <c r="Y230" s="42">
        <f t="shared" si="201"/>
        <v>0</v>
      </c>
      <c r="Z230" s="43">
        <f t="shared" si="233"/>
        <v>396</v>
      </c>
      <c r="AA230" s="45">
        <f t="shared" si="202"/>
        <v>0</v>
      </c>
      <c r="AB230" s="65">
        <v>1003</v>
      </c>
      <c r="AC230" s="38">
        <f t="shared" si="203"/>
        <v>6.5367570385818557E-2</v>
      </c>
      <c r="AD230" s="39">
        <f t="shared" si="204"/>
        <v>32</v>
      </c>
      <c r="AE230" s="40">
        <f t="shared" si="205"/>
        <v>5.0400814550119897</v>
      </c>
      <c r="AF230" s="98">
        <v>7</v>
      </c>
      <c r="AG230" s="38">
        <f t="shared" si="206"/>
        <v>0.69701181375955523</v>
      </c>
      <c r="AH230" s="39">
        <f t="shared" si="234"/>
        <v>93</v>
      </c>
      <c r="AI230" s="41">
        <f t="shared" si="207"/>
        <v>3.0371694594680014</v>
      </c>
      <c r="AJ230" s="183">
        <v>0</v>
      </c>
      <c r="AK230" s="42">
        <f t="shared" si="208"/>
        <v>0</v>
      </c>
      <c r="AL230" s="43">
        <f t="shared" si="209"/>
        <v>337</v>
      </c>
      <c r="AM230" s="44">
        <f t="shared" si="210"/>
        <v>0</v>
      </c>
      <c r="AN230" s="178">
        <v>0</v>
      </c>
      <c r="AO230" s="42">
        <f t="shared" si="211"/>
        <v>0</v>
      </c>
      <c r="AP230" s="43">
        <f t="shared" si="235"/>
        <v>337</v>
      </c>
      <c r="AQ230" s="45">
        <f t="shared" si="212"/>
        <v>0</v>
      </c>
      <c r="AR230" s="65">
        <v>266</v>
      </c>
      <c r="AS230" s="38">
        <f t="shared" si="213"/>
        <v>1.7335766423357664E-2</v>
      </c>
      <c r="AT230" s="39">
        <f t="shared" si="214"/>
        <v>213</v>
      </c>
      <c r="AU230" s="40">
        <f t="shared" si="215"/>
        <v>0.74842745308885539</v>
      </c>
      <c r="AV230" s="98">
        <v>6</v>
      </c>
      <c r="AW230" s="38">
        <f t="shared" si="216"/>
        <v>0.18485059068797777</v>
      </c>
      <c r="AX230" s="39">
        <f t="shared" si="236"/>
        <v>466</v>
      </c>
      <c r="AY230" s="41">
        <f t="shared" si="217"/>
        <v>0.45100481479093174</v>
      </c>
      <c r="AZ230" s="183">
        <v>0</v>
      </c>
      <c r="BA230" s="42">
        <f t="shared" si="218"/>
        <v>0</v>
      </c>
      <c r="BB230" s="43">
        <f t="shared" si="219"/>
        <v>356</v>
      </c>
      <c r="BC230" s="44">
        <f t="shared" si="220"/>
        <v>0</v>
      </c>
      <c r="BD230" s="178">
        <v>0</v>
      </c>
      <c r="BE230" s="42">
        <f t="shared" si="221"/>
        <v>0</v>
      </c>
      <c r="BF230" s="43">
        <f t="shared" si="237"/>
        <v>356</v>
      </c>
      <c r="BG230" s="45">
        <f t="shared" si="222"/>
        <v>0</v>
      </c>
      <c r="BH230" s="159">
        <v>0</v>
      </c>
      <c r="BI230" s="83">
        <f t="shared" si="223"/>
        <v>0</v>
      </c>
      <c r="BJ230" s="84">
        <f t="shared" si="224"/>
        <v>467</v>
      </c>
      <c r="BK230" s="85">
        <f t="shared" si="225"/>
        <v>0</v>
      </c>
      <c r="BL230" s="156">
        <v>0</v>
      </c>
      <c r="BM230" s="83">
        <f t="shared" si="226"/>
        <v>0</v>
      </c>
      <c r="BN230" s="84">
        <f t="shared" si="238"/>
        <v>467</v>
      </c>
      <c r="BO230" s="86">
        <f t="shared" si="227"/>
        <v>0</v>
      </c>
      <c r="BP230" s="168">
        <f t="shared" si="228"/>
        <v>1439</v>
      </c>
      <c r="BQ230" s="75">
        <f t="shared" si="229"/>
        <v>9.3782586027111578E-2</v>
      </c>
      <c r="BR230" s="164">
        <f t="shared" si="184"/>
        <v>17</v>
      </c>
      <c r="BS230" s="76">
        <f t="shared" si="230"/>
        <v>72</v>
      </c>
      <c r="BT230" s="117">
        <f t="shared" si="231"/>
        <v>1.659466658766819</v>
      </c>
      <c r="BU230" s="159">
        <v>15344</v>
      </c>
      <c r="BV230" s="153">
        <v>686</v>
      </c>
    </row>
    <row r="231" spans="1:74">
      <c r="A231" s="34">
        <f t="shared" si="185"/>
        <v>1</v>
      </c>
      <c r="B231" s="35">
        <f t="shared" si="186"/>
        <v>0</v>
      </c>
      <c r="C231" s="35">
        <f t="shared" si="187"/>
        <v>0</v>
      </c>
      <c r="D231" s="35">
        <f t="shared" si="188"/>
        <v>1</v>
      </c>
      <c r="E231" s="35">
        <f t="shared" si="189"/>
        <v>0</v>
      </c>
      <c r="F231" s="35">
        <f t="shared" si="190"/>
        <v>0</v>
      </c>
      <c r="G231" s="35">
        <f t="shared" si="191"/>
        <v>0</v>
      </c>
      <c r="H231" s="35">
        <f t="shared" si="192"/>
        <v>0</v>
      </c>
      <c r="I231" s="35">
        <f t="shared" si="193"/>
        <v>0</v>
      </c>
      <c r="J231" s="48">
        <v>333</v>
      </c>
      <c r="K231" s="49" t="s">
        <v>304</v>
      </c>
      <c r="L231" s="65">
        <v>119</v>
      </c>
      <c r="M231" s="38">
        <f t="shared" si="183"/>
        <v>2.2641653030937249E-3</v>
      </c>
      <c r="N231" s="39">
        <f t="shared" si="194"/>
        <v>337</v>
      </c>
      <c r="O231" s="40">
        <f t="shared" si="195"/>
        <v>0.30002083117651013</v>
      </c>
      <c r="P231" s="98">
        <v>17</v>
      </c>
      <c r="Q231" s="38">
        <f t="shared" si="196"/>
        <v>8.3567415730337075E-2</v>
      </c>
      <c r="R231" s="39">
        <f t="shared" si="232"/>
        <v>341</v>
      </c>
      <c r="S231" s="41">
        <f t="shared" si="197"/>
        <v>0.62579764442931629</v>
      </c>
      <c r="T231" s="183">
        <v>692</v>
      </c>
      <c r="U231" s="42">
        <f t="shared" si="198"/>
        <v>1.3166406636477796E-2</v>
      </c>
      <c r="V231" s="43">
        <f t="shared" si="199"/>
        <v>9</v>
      </c>
      <c r="W231" s="44">
        <f t="shared" si="200"/>
        <v>4.9014250286812615</v>
      </c>
      <c r="X231" s="178">
        <v>4</v>
      </c>
      <c r="Y231" s="42">
        <f t="shared" si="201"/>
        <v>0.4859550561797753</v>
      </c>
      <c r="Z231" s="43">
        <f t="shared" si="233"/>
        <v>8</v>
      </c>
      <c r="AA231" s="45">
        <f t="shared" si="202"/>
        <v>10.223624223916154</v>
      </c>
      <c r="AB231" s="65">
        <v>92</v>
      </c>
      <c r="AC231" s="38">
        <f t="shared" si="203"/>
        <v>1.750447125080863E-3</v>
      </c>
      <c r="AD231" s="39">
        <f t="shared" si="204"/>
        <v>440</v>
      </c>
      <c r="AE231" s="40">
        <f t="shared" si="205"/>
        <v>0.1349659478090855</v>
      </c>
      <c r="AF231" s="98">
        <v>18</v>
      </c>
      <c r="AG231" s="38">
        <f t="shared" si="206"/>
        <v>6.4606741573033713E-2</v>
      </c>
      <c r="AH231" s="39">
        <f t="shared" si="234"/>
        <v>453</v>
      </c>
      <c r="AI231" s="41">
        <f t="shared" si="207"/>
        <v>0.28151835952819199</v>
      </c>
      <c r="AJ231" s="183">
        <v>0</v>
      </c>
      <c r="AK231" s="42">
        <f t="shared" si="208"/>
        <v>0</v>
      </c>
      <c r="AL231" s="43">
        <f t="shared" si="209"/>
        <v>337</v>
      </c>
      <c r="AM231" s="44">
        <f t="shared" si="210"/>
        <v>0</v>
      </c>
      <c r="AN231" s="178">
        <v>0</v>
      </c>
      <c r="AO231" s="42">
        <f t="shared" si="211"/>
        <v>0</v>
      </c>
      <c r="AP231" s="43">
        <f t="shared" si="235"/>
        <v>337</v>
      </c>
      <c r="AQ231" s="45">
        <f t="shared" si="212"/>
        <v>0</v>
      </c>
      <c r="AR231" s="65">
        <v>395</v>
      </c>
      <c r="AS231" s="38">
        <f t="shared" si="213"/>
        <v>7.5155066783363141E-3</v>
      </c>
      <c r="AT231" s="39">
        <f t="shared" si="214"/>
        <v>362</v>
      </c>
      <c r="AU231" s="40">
        <f t="shared" si="215"/>
        <v>0.32446281200240668</v>
      </c>
      <c r="AV231" s="98">
        <v>44</v>
      </c>
      <c r="AW231" s="38">
        <f t="shared" si="216"/>
        <v>0.2773876404494382</v>
      </c>
      <c r="AX231" s="39">
        <f t="shared" si="236"/>
        <v>416</v>
      </c>
      <c r="AY231" s="41">
        <f t="shared" si="217"/>
        <v>0.67677988444928916</v>
      </c>
      <c r="AZ231" s="183">
        <v>79</v>
      </c>
      <c r="BA231" s="42">
        <f t="shared" si="218"/>
        <v>1.5031013356672628E-3</v>
      </c>
      <c r="BB231" s="43">
        <f t="shared" si="219"/>
        <v>171</v>
      </c>
      <c r="BC231" s="44">
        <f t="shared" si="220"/>
        <v>0.56093743943179086</v>
      </c>
      <c r="BD231" s="178">
        <v>2</v>
      </c>
      <c r="BE231" s="42">
        <f t="shared" si="221"/>
        <v>5.5477528089887637E-2</v>
      </c>
      <c r="BF231" s="43">
        <f t="shared" si="237"/>
        <v>95</v>
      </c>
      <c r="BG231" s="45">
        <f t="shared" si="222"/>
        <v>1.1700298505676259</v>
      </c>
      <c r="BH231" s="159">
        <v>47</v>
      </c>
      <c r="BI231" s="83">
        <f t="shared" si="223"/>
        <v>8.942501617260931E-4</v>
      </c>
      <c r="BJ231" s="84">
        <f t="shared" si="224"/>
        <v>352</v>
      </c>
      <c r="BK231" s="85">
        <f t="shared" si="225"/>
        <v>0.16066416165424116</v>
      </c>
      <c r="BL231" s="156">
        <v>12</v>
      </c>
      <c r="BM231" s="83">
        <f t="shared" si="226"/>
        <v>3.3005617977528087E-2</v>
      </c>
      <c r="BN231" s="84">
        <f t="shared" si="238"/>
        <v>361</v>
      </c>
      <c r="BO231" s="86">
        <f t="shared" si="227"/>
        <v>0.33512090981536802</v>
      </c>
      <c r="BP231" s="168">
        <f t="shared" si="228"/>
        <v>1424</v>
      </c>
      <c r="BQ231" s="75">
        <f t="shared" si="229"/>
        <v>2.7093877240382053E-2</v>
      </c>
      <c r="BR231" s="164">
        <f t="shared" si="184"/>
        <v>97</v>
      </c>
      <c r="BS231" s="76">
        <f t="shared" si="230"/>
        <v>377</v>
      </c>
      <c r="BT231" s="117">
        <f t="shared" si="231"/>
        <v>0.47942147728936901</v>
      </c>
      <c r="BU231" s="159">
        <v>52558</v>
      </c>
      <c r="BV231" s="153">
        <v>2784</v>
      </c>
    </row>
    <row r="232" spans="1:74">
      <c r="A232" s="34">
        <f t="shared" si="185"/>
        <v>0</v>
      </c>
      <c r="B232" s="35">
        <f t="shared" si="186"/>
        <v>0</v>
      </c>
      <c r="C232" s="35">
        <f t="shared" si="187"/>
        <v>0</v>
      </c>
      <c r="D232" s="35">
        <f t="shared" si="188"/>
        <v>0</v>
      </c>
      <c r="E232" s="35">
        <f t="shared" si="189"/>
        <v>0</v>
      </c>
      <c r="F232" s="35">
        <f t="shared" si="190"/>
        <v>0</v>
      </c>
      <c r="G232" s="35">
        <f t="shared" si="191"/>
        <v>0</v>
      </c>
      <c r="H232" s="35">
        <f t="shared" si="192"/>
        <v>0</v>
      </c>
      <c r="I232" s="35">
        <f t="shared" si="193"/>
        <v>0</v>
      </c>
      <c r="J232" s="48">
        <v>222</v>
      </c>
      <c r="K232" s="49" t="s">
        <v>192</v>
      </c>
      <c r="L232" s="65">
        <v>88</v>
      </c>
      <c r="M232" s="38">
        <f t="shared" si="183"/>
        <v>8.4976534888661431E-4</v>
      </c>
      <c r="N232" s="39">
        <f t="shared" si="194"/>
        <v>428</v>
      </c>
      <c r="O232" s="40">
        <f t="shared" si="195"/>
        <v>0.11260101280131914</v>
      </c>
      <c r="P232" s="98">
        <v>13</v>
      </c>
      <c r="Q232" s="38">
        <f t="shared" si="196"/>
        <v>6.2015503875968991E-2</v>
      </c>
      <c r="R232" s="39">
        <f t="shared" si="232"/>
        <v>383</v>
      </c>
      <c r="S232" s="41">
        <f t="shared" si="197"/>
        <v>0.46440536547057337</v>
      </c>
      <c r="T232" s="183">
        <v>20</v>
      </c>
      <c r="U232" s="42">
        <f t="shared" si="198"/>
        <v>1.9312848838332143E-4</v>
      </c>
      <c r="V232" s="43">
        <f t="shared" si="199"/>
        <v>345</v>
      </c>
      <c r="W232" s="44">
        <f t="shared" si="200"/>
        <v>7.1895455825494711E-2</v>
      </c>
      <c r="X232" s="178">
        <v>4</v>
      </c>
      <c r="Y232" s="42">
        <f t="shared" si="201"/>
        <v>1.4094432699083862E-2</v>
      </c>
      <c r="Z232" s="43">
        <f t="shared" si="233"/>
        <v>306</v>
      </c>
      <c r="AA232" s="45">
        <f t="shared" si="202"/>
        <v>0.29652162629500955</v>
      </c>
      <c r="AB232" s="65">
        <v>1017</v>
      </c>
      <c r="AC232" s="38">
        <f t="shared" si="203"/>
        <v>9.8205836342918941E-3</v>
      </c>
      <c r="AD232" s="39">
        <f t="shared" si="204"/>
        <v>220</v>
      </c>
      <c r="AE232" s="40">
        <f t="shared" si="205"/>
        <v>0.75720332208227614</v>
      </c>
      <c r="AF232" s="98">
        <v>35</v>
      </c>
      <c r="AG232" s="38">
        <f t="shared" si="206"/>
        <v>0.71670190274841439</v>
      </c>
      <c r="AH232" s="39">
        <f t="shared" si="234"/>
        <v>89</v>
      </c>
      <c r="AI232" s="41">
        <f t="shared" si="207"/>
        <v>3.1229673408677558</v>
      </c>
      <c r="AJ232" s="183">
        <v>0</v>
      </c>
      <c r="AK232" s="42">
        <f t="shared" si="208"/>
        <v>0</v>
      </c>
      <c r="AL232" s="43">
        <f t="shared" si="209"/>
        <v>337</v>
      </c>
      <c r="AM232" s="44">
        <f t="shared" si="210"/>
        <v>0</v>
      </c>
      <c r="AN232" s="178">
        <v>0</v>
      </c>
      <c r="AO232" s="42">
        <f t="shared" si="211"/>
        <v>0</v>
      </c>
      <c r="AP232" s="43">
        <f t="shared" si="235"/>
        <v>337</v>
      </c>
      <c r="AQ232" s="45">
        <f t="shared" si="212"/>
        <v>0</v>
      </c>
      <c r="AR232" s="65">
        <v>198</v>
      </c>
      <c r="AS232" s="38">
        <f t="shared" si="213"/>
        <v>1.9119720349948821E-3</v>
      </c>
      <c r="AT232" s="39">
        <f t="shared" si="214"/>
        <v>480</v>
      </c>
      <c r="AU232" s="40">
        <f t="shared" si="215"/>
        <v>8.2544510902055571E-2</v>
      </c>
      <c r="AV232" s="98">
        <v>25</v>
      </c>
      <c r="AW232" s="38">
        <f t="shared" si="216"/>
        <v>0.13953488372093023</v>
      </c>
      <c r="AX232" s="39">
        <f t="shared" si="236"/>
        <v>488</v>
      </c>
      <c r="AY232" s="41">
        <f t="shared" si="217"/>
        <v>0.34044199780598916</v>
      </c>
      <c r="AZ232" s="183">
        <v>0</v>
      </c>
      <c r="BA232" s="42">
        <f t="shared" si="218"/>
        <v>0</v>
      </c>
      <c r="BB232" s="43">
        <f t="shared" si="219"/>
        <v>356</v>
      </c>
      <c r="BC232" s="44">
        <f t="shared" si="220"/>
        <v>0</v>
      </c>
      <c r="BD232" s="178">
        <v>0</v>
      </c>
      <c r="BE232" s="42">
        <f t="shared" si="221"/>
        <v>0</v>
      </c>
      <c r="BF232" s="43">
        <f t="shared" si="237"/>
        <v>356</v>
      </c>
      <c r="BG232" s="45">
        <f t="shared" si="222"/>
        <v>0</v>
      </c>
      <c r="BH232" s="159">
        <v>96</v>
      </c>
      <c r="BI232" s="83">
        <f t="shared" si="223"/>
        <v>9.270167442399428E-4</v>
      </c>
      <c r="BJ232" s="84">
        <f t="shared" si="224"/>
        <v>347</v>
      </c>
      <c r="BK232" s="85">
        <f t="shared" si="225"/>
        <v>0.16655112230035471</v>
      </c>
      <c r="BL232" s="156">
        <v>12</v>
      </c>
      <c r="BM232" s="83">
        <f t="shared" si="226"/>
        <v>6.765327695560254E-2</v>
      </c>
      <c r="BN232" s="84">
        <f t="shared" si="238"/>
        <v>269</v>
      </c>
      <c r="BO232" s="86">
        <f t="shared" si="227"/>
        <v>0.68691420172132123</v>
      </c>
      <c r="BP232" s="168">
        <f t="shared" si="228"/>
        <v>1419</v>
      </c>
      <c r="BQ232" s="75">
        <f t="shared" si="229"/>
        <v>1.3702466250796654E-2</v>
      </c>
      <c r="BR232" s="164">
        <f t="shared" si="184"/>
        <v>89</v>
      </c>
      <c r="BS232" s="76">
        <f t="shared" si="230"/>
        <v>477</v>
      </c>
      <c r="BT232" s="117">
        <f t="shared" si="231"/>
        <v>0.2424627732007846</v>
      </c>
      <c r="BU232" s="159">
        <v>103558</v>
      </c>
      <c r="BV232" s="153">
        <v>5865</v>
      </c>
    </row>
    <row r="233" spans="1:74">
      <c r="A233" s="34">
        <f t="shared" si="185"/>
        <v>9</v>
      </c>
      <c r="B233" s="35">
        <f t="shared" si="186"/>
        <v>7</v>
      </c>
      <c r="C233" s="35">
        <f t="shared" si="187"/>
        <v>1</v>
      </c>
      <c r="D233" s="35">
        <f t="shared" si="188"/>
        <v>0</v>
      </c>
      <c r="E233" s="35">
        <f t="shared" si="189"/>
        <v>0</v>
      </c>
      <c r="F233" s="35">
        <f t="shared" si="190"/>
        <v>1</v>
      </c>
      <c r="G233" s="35">
        <f t="shared" si="191"/>
        <v>0</v>
      </c>
      <c r="H233" s="35">
        <f t="shared" si="192"/>
        <v>0</v>
      </c>
      <c r="I233" s="35">
        <f t="shared" si="193"/>
        <v>1</v>
      </c>
      <c r="J233" s="48">
        <v>68</v>
      </c>
      <c r="K233" s="49" t="s">
        <v>38</v>
      </c>
      <c r="L233" s="65">
        <v>502</v>
      </c>
      <c r="M233" s="38">
        <f t="shared" si="183"/>
        <v>2.3437135253746674E-2</v>
      </c>
      <c r="N233" s="39">
        <f t="shared" si="194"/>
        <v>30</v>
      </c>
      <c r="O233" s="40">
        <f t="shared" si="195"/>
        <v>3.1056163565519896</v>
      </c>
      <c r="P233" s="98">
        <v>29</v>
      </c>
      <c r="Q233" s="38">
        <f t="shared" si="196"/>
        <v>0.35502121640735501</v>
      </c>
      <c r="R233" s="39">
        <f t="shared" si="232"/>
        <v>53</v>
      </c>
      <c r="S233" s="41">
        <f t="shared" si="197"/>
        <v>2.6585893438068768</v>
      </c>
      <c r="T233" s="183">
        <v>50</v>
      </c>
      <c r="U233" s="42">
        <f t="shared" si="198"/>
        <v>2.3343760212895092E-3</v>
      </c>
      <c r="V233" s="43">
        <f t="shared" si="199"/>
        <v>119</v>
      </c>
      <c r="W233" s="44">
        <f t="shared" si="200"/>
        <v>0.8690122804958893</v>
      </c>
      <c r="X233" s="178">
        <v>3</v>
      </c>
      <c r="Y233" s="42">
        <f t="shared" si="201"/>
        <v>3.536067892503536E-2</v>
      </c>
      <c r="Z233" s="43">
        <f t="shared" si="233"/>
        <v>199</v>
      </c>
      <c r="AA233" s="45">
        <f t="shared" si="202"/>
        <v>0.74392536724296066</v>
      </c>
      <c r="AB233" s="65">
        <v>3</v>
      </c>
      <c r="AC233" s="38">
        <f t="shared" si="203"/>
        <v>1.4006256127737057E-4</v>
      </c>
      <c r="AD233" s="39">
        <f t="shared" si="204"/>
        <v>526</v>
      </c>
      <c r="AE233" s="40">
        <f t="shared" si="205"/>
        <v>1.0799341530807546E-2</v>
      </c>
      <c r="AF233" s="98">
        <v>1</v>
      </c>
      <c r="AG233" s="38">
        <f t="shared" si="206"/>
        <v>2.1216407355021216E-3</v>
      </c>
      <c r="AH233" s="39">
        <f t="shared" si="234"/>
        <v>530</v>
      </c>
      <c r="AI233" s="41">
        <f t="shared" si="207"/>
        <v>9.2448683345461233E-3</v>
      </c>
      <c r="AJ233" s="183">
        <v>132</v>
      </c>
      <c r="AK233" s="42">
        <f t="shared" si="208"/>
        <v>6.1627526962043048E-3</v>
      </c>
      <c r="AL233" s="43">
        <f t="shared" si="209"/>
        <v>20</v>
      </c>
      <c r="AM233" s="44">
        <f t="shared" si="210"/>
        <v>3.2389414430387897</v>
      </c>
      <c r="AN233" s="178">
        <v>8</v>
      </c>
      <c r="AO233" s="42">
        <f t="shared" si="211"/>
        <v>9.3352192362093356E-2</v>
      </c>
      <c r="AP233" s="43">
        <f t="shared" si="235"/>
        <v>30</v>
      </c>
      <c r="AQ233" s="45">
        <f t="shared" si="212"/>
        <v>2.7727234201064599</v>
      </c>
      <c r="AR233" s="65">
        <v>139</v>
      </c>
      <c r="AS233" s="38">
        <f t="shared" si="213"/>
        <v>6.4895653391848357E-3</v>
      </c>
      <c r="AT233" s="39">
        <f t="shared" si="214"/>
        <v>380</v>
      </c>
      <c r="AU233" s="40">
        <f t="shared" si="215"/>
        <v>0.28017041415115596</v>
      </c>
      <c r="AV233" s="98">
        <v>16</v>
      </c>
      <c r="AW233" s="38">
        <f t="shared" si="216"/>
        <v>9.8302687411598297E-2</v>
      </c>
      <c r="AX233" s="39">
        <f t="shared" si="236"/>
        <v>502</v>
      </c>
      <c r="AY233" s="41">
        <f t="shared" si="217"/>
        <v>0.23984227026006569</v>
      </c>
      <c r="AZ233" s="183">
        <v>0</v>
      </c>
      <c r="BA233" s="42">
        <f t="shared" si="218"/>
        <v>0</v>
      </c>
      <c r="BB233" s="43">
        <f t="shared" si="219"/>
        <v>356</v>
      </c>
      <c r="BC233" s="44">
        <f t="shared" si="220"/>
        <v>0</v>
      </c>
      <c r="BD233" s="178">
        <v>0</v>
      </c>
      <c r="BE233" s="42">
        <f t="shared" si="221"/>
        <v>0</v>
      </c>
      <c r="BF233" s="43">
        <f t="shared" si="237"/>
        <v>356</v>
      </c>
      <c r="BG233" s="45">
        <f t="shared" si="222"/>
        <v>0</v>
      </c>
      <c r="BH233" s="159">
        <v>588</v>
      </c>
      <c r="BI233" s="83">
        <f t="shared" si="223"/>
        <v>2.7452262010364631E-2</v>
      </c>
      <c r="BJ233" s="84">
        <f t="shared" si="224"/>
        <v>14</v>
      </c>
      <c r="BK233" s="85">
        <f t="shared" si="225"/>
        <v>4.9321709407291809</v>
      </c>
      <c r="BL233" s="156">
        <v>30</v>
      </c>
      <c r="BM233" s="83">
        <f t="shared" si="226"/>
        <v>0.41584158415841582</v>
      </c>
      <c r="BN233" s="84">
        <f t="shared" si="238"/>
        <v>29</v>
      </c>
      <c r="BO233" s="86">
        <f t="shared" si="227"/>
        <v>4.2222269589714623</v>
      </c>
      <c r="BP233" s="168">
        <f t="shared" si="228"/>
        <v>1414</v>
      </c>
      <c r="BQ233" s="75">
        <f t="shared" si="229"/>
        <v>6.601615388206733E-2</v>
      </c>
      <c r="BR233" s="164">
        <f t="shared" si="184"/>
        <v>87</v>
      </c>
      <c r="BS233" s="76">
        <f t="shared" si="230"/>
        <v>114</v>
      </c>
      <c r="BT233" s="117">
        <f t="shared" si="231"/>
        <v>1.1681444386236077</v>
      </c>
      <c r="BU233" s="159">
        <v>21419</v>
      </c>
      <c r="BV233" s="153">
        <v>900</v>
      </c>
    </row>
    <row r="234" spans="1:74">
      <c r="A234" s="34">
        <f t="shared" si="185"/>
        <v>0</v>
      </c>
      <c r="B234" s="35">
        <f t="shared" si="186"/>
        <v>0</v>
      </c>
      <c r="C234" s="35">
        <f t="shared" si="187"/>
        <v>0</v>
      </c>
      <c r="D234" s="35">
        <f t="shared" si="188"/>
        <v>0</v>
      </c>
      <c r="E234" s="35">
        <f t="shared" si="189"/>
        <v>0</v>
      </c>
      <c r="F234" s="35">
        <f t="shared" si="190"/>
        <v>0</v>
      </c>
      <c r="G234" s="35">
        <f t="shared" si="191"/>
        <v>0</v>
      </c>
      <c r="H234" s="35">
        <f t="shared" si="192"/>
        <v>0</v>
      </c>
      <c r="I234" s="35">
        <f t="shared" si="193"/>
        <v>1</v>
      </c>
      <c r="J234" s="48">
        <v>429</v>
      </c>
      <c r="K234" s="49" t="s">
        <v>707</v>
      </c>
      <c r="L234" s="65">
        <v>232</v>
      </c>
      <c r="M234" s="38">
        <f t="shared" si="183"/>
        <v>7.4751901018172444E-3</v>
      </c>
      <c r="N234" s="39">
        <f t="shared" si="194"/>
        <v>136</v>
      </c>
      <c r="O234" s="40">
        <f t="shared" si="195"/>
        <v>0.99052518139255052</v>
      </c>
      <c r="P234" s="98">
        <v>61</v>
      </c>
      <c r="Q234" s="38">
        <f t="shared" si="196"/>
        <v>0.16477272727272727</v>
      </c>
      <c r="R234" s="39">
        <f t="shared" si="232"/>
        <v>174</v>
      </c>
      <c r="S234" s="41">
        <f t="shared" si="197"/>
        <v>1.2339065853873685</v>
      </c>
      <c r="T234" s="183">
        <v>11</v>
      </c>
      <c r="U234" s="42">
        <f t="shared" si="198"/>
        <v>3.5442711689650727E-4</v>
      </c>
      <c r="V234" s="43">
        <f t="shared" si="199"/>
        <v>306</v>
      </c>
      <c r="W234" s="44">
        <f t="shared" si="200"/>
        <v>0.1319416899055007</v>
      </c>
      <c r="X234" s="178">
        <v>8</v>
      </c>
      <c r="Y234" s="42">
        <f t="shared" si="201"/>
        <v>7.8125E-3</v>
      </c>
      <c r="Z234" s="43">
        <f t="shared" si="233"/>
        <v>347</v>
      </c>
      <c r="AA234" s="45">
        <f t="shared" si="202"/>
        <v>0.16436101082524163</v>
      </c>
      <c r="AB234" s="65">
        <v>310</v>
      </c>
      <c r="AC234" s="38">
        <f t="shared" si="203"/>
        <v>9.9884005670833869E-3</v>
      </c>
      <c r="AD234" s="39">
        <f t="shared" si="204"/>
        <v>214</v>
      </c>
      <c r="AE234" s="40">
        <f t="shared" si="205"/>
        <v>0.77014262831328906</v>
      </c>
      <c r="AF234" s="98">
        <v>63</v>
      </c>
      <c r="AG234" s="38">
        <f t="shared" si="206"/>
        <v>0.22017045454545456</v>
      </c>
      <c r="AH234" s="39">
        <f t="shared" si="234"/>
        <v>294</v>
      </c>
      <c r="AI234" s="41">
        <f t="shared" si="207"/>
        <v>0.95937395496329259</v>
      </c>
      <c r="AJ234" s="183">
        <v>27</v>
      </c>
      <c r="AK234" s="42">
        <f t="shared" si="208"/>
        <v>8.6995746874597246E-4</v>
      </c>
      <c r="AL234" s="43">
        <f t="shared" si="209"/>
        <v>181</v>
      </c>
      <c r="AM234" s="44">
        <f t="shared" si="210"/>
        <v>0.45722121884558592</v>
      </c>
      <c r="AN234" s="178">
        <v>10</v>
      </c>
      <c r="AO234" s="42">
        <f t="shared" si="211"/>
        <v>1.9176136363636364E-2</v>
      </c>
      <c r="AP234" s="43">
        <f t="shared" si="235"/>
        <v>200</v>
      </c>
      <c r="AQ234" s="45">
        <f t="shared" si="212"/>
        <v>0.56956479604007637</v>
      </c>
      <c r="AR234" s="65">
        <v>588</v>
      </c>
      <c r="AS234" s="38">
        <f t="shared" si="213"/>
        <v>1.8945740430467845E-2</v>
      </c>
      <c r="AT234" s="39">
        <f t="shared" si="214"/>
        <v>184</v>
      </c>
      <c r="AU234" s="40">
        <f t="shared" si="215"/>
        <v>0.81793397020812286</v>
      </c>
      <c r="AV234" s="98">
        <v>141</v>
      </c>
      <c r="AW234" s="38">
        <f t="shared" si="216"/>
        <v>0.41761363636363635</v>
      </c>
      <c r="AX234" s="39">
        <f t="shared" si="236"/>
        <v>269</v>
      </c>
      <c r="AY234" s="41">
        <f t="shared" si="217"/>
        <v>1.0189080815017317</v>
      </c>
      <c r="AZ234" s="183">
        <v>53</v>
      </c>
      <c r="BA234" s="42">
        <f t="shared" si="218"/>
        <v>1.7076942905013533E-3</v>
      </c>
      <c r="BB234" s="43">
        <f t="shared" si="219"/>
        <v>152</v>
      </c>
      <c r="BC234" s="44">
        <f t="shared" si="220"/>
        <v>0.63728881075132482</v>
      </c>
      <c r="BD234" s="178">
        <v>13</v>
      </c>
      <c r="BE234" s="42">
        <f t="shared" si="221"/>
        <v>3.7642045454545456E-2</v>
      </c>
      <c r="BF234" s="43">
        <f t="shared" si="237"/>
        <v>157</v>
      </c>
      <c r="BG234" s="45">
        <f t="shared" si="222"/>
        <v>0.79387669809083594</v>
      </c>
      <c r="BH234" s="159">
        <v>187</v>
      </c>
      <c r="BI234" s="83">
        <f t="shared" si="223"/>
        <v>6.0252609872406236E-3</v>
      </c>
      <c r="BJ234" s="84">
        <f t="shared" si="224"/>
        <v>89</v>
      </c>
      <c r="BK234" s="85">
        <f t="shared" si="225"/>
        <v>1.0825197989279536</v>
      </c>
      <c r="BL234" s="156">
        <v>57</v>
      </c>
      <c r="BM234" s="83">
        <f t="shared" si="226"/>
        <v>0.1328125</v>
      </c>
      <c r="BN234" s="84">
        <f t="shared" si="238"/>
        <v>125</v>
      </c>
      <c r="BO234" s="86">
        <f t="shared" si="227"/>
        <v>1.3485051504006698</v>
      </c>
      <c r="BP234" s="168">
        <f t="shared" si="228"/>
        <v>1408</v>
      </c>
      <c r="BQ234" s="75">
        <f t="shared" si="229"/>
        <v>4.5366670962752931E-2</v>
      </c>
      <c r="BR234" s="164">
        <f t="shared" si="184"/>
        <v>353</v>
      </c>
      <c r="BS234" s="76">
        <f t="shared" si="230"/>
        <v>222</v>
      </c>
      <c r="BT234" s="117">
        <f t="shared" si="231"/>
        <v>0.80275540557358172</v>
      </c>
      <c r="BU234" s="159">
        <v>31036</v>
      </c>
      <c r="BV234" s="153">
        <v>7744</v>
      </c>
    </row>
    <row r="235" spans="1:74">
      <c r="A235" s="34">
        <f t="shared" si="185"/>
        <v>0</v>
      </c>
      <c r="B235" s="35">
        <f t="shared" si="186"/>
        <v>0</v>
      </c>
      <c r="C235" s="35">
        <f t="shared" si="187"/>
        <v>0</v>
      </c>
      <c r="D235" s="35">
        <f t="shared" si="188"/>
        <v>0</v>
      </c>
      <c r="E235" s="35">
        <f t="shared" si="189"/>
        <v>0</v>
      </c>
      <c r="F235" s="35">
        <f t="shared" si="190"/>
        <v>0</v>
      </c>
      <c r="G235" s="35">
        <f t="shared" si="191"/>
        <v>1</v>
      </c>
      <c r="H235" s="35">
        <f t="shared" si="192"/>
        <v>0</v>
      </c>
      <c r="I235" s="35">
        <f t="shared" si="193"/>
        <v>0</v>
      </c>
      <c r="J235" s="48">
        <v>197</v>
      </c>
      <c r="K235" s="49" t="s">
        <v>167</v>
      </c>
      <c r="L235" s="65">
        <v>2</v>
      </c>
      <c r="M235" s="38">
        <f t="shared" si="183"/>
        <v>6.7976344232207193E-5</v>
      </c>
      <c r="N235" s="39">
        <f t="shared" si="194"/>
        <v>512</v>
      </c>
      <c r="O235" s="40">
        <f t="shared" si="195"/>
        <v>9.007433895847114E-3</v>
      </c>
      <c r="P235" s="98">
        <v>1</v>
      </c>
      <c r="Q235" s="38">
        <f t="shared" si="196"/>
        <v>1.4378145219266715E-3</v>
      </c>
      <c r="R235" s="39">
        <f t="shared" si="232"/>
        <v>514</v>
      </c>
      <c r="S235" s="41">
        <f t="shared" si="197"/>
        <v>1.076712655386484E-2</v>
      </c>
      <c r="T235" s="183">
        <v>0</v>
      </c>
      <c r="U235" s="42">
        <f t="shared" si="198"/>
        <v>0</v>
      </c>
      <c r="V235" s="43">
        <f t="shared" si="199"/>
        <v>396</v>
      </c>
      <c r="W235" s="44">
        <f t="shared" si="200"/>
        <v>0</v>
      </c>
      <c r="X235" s="178">
        <v>0</v>
      </c>
      <c r="Y235" s="42">
        <f t="shared" si="201"/>
        <v>0</v>
      </c>
      <c r="Z235" s="43">
        <f t="shared" si="233"/>
        <v>396</v>
      </c>
      <c r="AA235" s="45">
        <f t="shared" si="202"/>
        <v>0</v>
      </c>
      <c r="AB235" s="65">
        <v>1</v>
      </c>
      <c r="AC235" s="38">
        <f t="shared" si="203"/>
        <v>3.3988172116103597E-5</v>
      </c>
      <c r="AD235" s="39">
        <f t="shared" si="204"/>
        <v>534</v>
      </c>
      <c r="AE235" s="40">
        <f t="shared" si="205"/>
        <v>2.6206137838846988E-3</v>
      </c>
      <c r="AF235" s="98">
        <v>1</v>
      </c>
      <c r="AG235" s="38">
        <f t="shared" si="206"/>
        <v>7.1890726096333576E-4</v>
      </c>
      <c r="AH235" s="39">
        <f t="shared" si="234"/>
        <v>535</v>
      </c>
      <c r="AI235" s="41">
        <f t="shared" si="207"/>
        <v>3.1325770009700978E-3</v>
      </c>
      <c r="AJ235" s="183">
        <v>0</v>
      </c>
      <c r="AK235" s="42">
        <f t="shared" si="208"/>
        <v>0</v>
      </c>
      <c r="AL235" s="43">
        <f t="shared" si="209"/>
        <v>337</v>
      </c>
      <c r="AM235" s="44">
        <f t="shared" si="210"/>
        <v>0</v>
      </c>
      <c r="AN235" s="178">
        <v>0</v>
      </c>
      <c r="AO235" s="42">
        <f t="shared" si="211"/>
        <v>0</v>
      </c>
      <c r="AP235" s="43">
        <f t="shared" si="235"/>
        <v>337</v>
      </c>
      <c r="AQ235" s="45">
        <f t="shared" si="212"/>
        <v>0</v>
      </c>
      <c r="AR235" s="65">
        <v>1388</v>
      </c>
      <c r="AS235" s="38">
        <f t="shared" si="213"/>
        <v>4.7175582897151791E-2</v>
      </c>
      <c r="AT235" s="39">
        <f t="shared" si="214"/>
        <v>45</v>
      </c>
      <c r="AU235" s="40">
        <f t="shared" si="215"/>
        <v>2.0366853413602337</v>
      </c>
      <c r="AV235" s="98">
        <v>3</v>
      </c>
      <c r="AW235" s="38">
        <f t="shared" si="216"/>
        <v>0.99784327821710994</v>
      </c>
      <c r="AX235" s="39">
        <f t="shared" si="236"/>
        <v>20</v>
      </c>
      <c r="AY235" s="41">
        <f t="shared" si="217"/>
        <v>2.4345722737901578</v>
      </c>
      <c r="AZ235" s="183">
        <v>0</v>
      </c>
      <c r="BA235" s="42">
        <f t="shared" si="218"/>
        <v>0</v>
      </c>
      <c r="BB235" s="43">
        <f t="shared" si="219"/>
        <v>356</v>
      </c>
      <c r="BC235" s="44">
        <f t="shared" si="220"/>
        <v>0</v>
      </c>
      <c r="BD235" s="178">
        <v>0</v>
      </c>
      <c r="BE235" s="42">
        <f t="shared" si="221"/>
        <v>0</v>
      </c>
      <c r="BF235" s="43">
        <f t="shared" si="237"/>
        <v>356</v>
      </c>
      <c r="BG235" s="45">
        <f t="shared" si="222"/>
        <v>0</v>
      </c>
      <c r="BH235" s="159">
        <v>0</v>
      </c>
      <c r="BI235" s="83">
        <f t="shared" si="223"/>
        <v>0</v>
      </c>
      <c r="BJ235" s="84">
        <f t="shared" si="224"/>
        <v>467</v>
      </c>
      <c r="BK235" s="85">
        <f t="shared" si="225"/>
        <v>0</v>
      </c>
      <c r="BL235" s="156">
        <v>0</v>
      </c>
      <c r="BM235" s="83">
        <f t="shared" si="226"/>
        <v>0</v>
      </c>
      <c r="BN235" s="84">
        <f t="shared" si="238"/>
        <v>467</v>
      </c>
      <c r="BO235" s="86">
        <f t="shared" si="227"/>
        <v>0</v>
      </c>
      <c r="BP235" s="168">
        <f t="shared" si="228"/>
        <v>1391</v>
      </c>
      <c r="BQ235" s="75">
        <f t="shared" si="229"/>
        <v>4.7277547413500105E-2</v>
      </c>
      <c r="BR235" s="164">
        <f t="shared" si="184"/>
        <v>5</v>
      </c>
      <c r="BS235" s="76">
        <f t="shared" si="230"/>
        <v>210</v>
      </c>
      <c r="BT235" s="117">
        <f t="shared" si="231"/>
        <v>0.83656803426480697</v>
      </c>
      <c r="BU235" s="159">
        <v>29422</v>
      </c>
      <c r="BV235" s="153">
        <v>116</v>
      </c>
    </row>
    <row r="236" spans="1:74">
      <c r="A236" s="34">
        <f t="shared" si="185"/>
        <v>1</v>
      </c>
      <c r="B236" s="35">
        <f t="shared" si="186"/>
        <v>0</v>
      </c>
      <c r="C236" s="35">
        <f t="shared" si="187"/>
        <v>0</v>
      </c>
      <c r="D236" s="35">
        <f t="shared" si="188"/>
        <v>0</v>
      </c>
      <c r="E236" s="35">
        <f t="shared" si="189"/>
        <v>1</v>
      </c>
      <c r="F236" s="35">
        <f t="shared" si="190"/>
        <v>0</v>
      </c>
      <c r="G236" s="35">
        <f t="shared" si="191"/>
        <v>0</v>
      </c>
      <c r="H236" s="35">
        <f t="shared" si="192"/>
        <v>0</v>
      </c>
      <c r="I236" s="35">
        <f t="shared" si="193"/>
        <v>0</v>
      </c>
      <c r="J236" s="48">
        <v>298</v>
      </c>
      <c r="K236" s="49" t="s">
        <v>269</v>
      </c>
      <c r="L236" s="65">
        <v>75</v>
      </c>
      <c r="M236" s="38">
        <f t="shared" si="183"/>
        <v>1.2734095115201113E-3</v>
      </c>
      <c r="N236" s="39">
        <f t="shared" si="194"/>
        <v>395</v>
      </c>
      <c r="O236" s="40">
        <f t="shared" si="195"/>
        <v>0.16873740603316836</v>
      </c>
      <c r="P236" s="98">
        <v>28</v>
      </c>
      <c r="Q236" s="38">
        <f t="shared" si="196"/>
        <v>5.4073540014419608E-2</v>
      </c>
      <c r="R236" s="39">
        <f t="shared" si="232"/>
        <v>401</v>
      </c>
      <c r="S236" s="41">
        <f t="shared" si="197"/>
        <v>0.40493167906703292</v>
      </c>
      <c r="T236" s="183">
        <v>22</v>
      </c>
      <c r="U236" s="42">
        <f t="shared" si="198"/>
        <v>3.7353345671256599E-4</v>
      </c>
      <c r="V236" s="43">
        <f t="shared" si="199"/>
        <v>300</v>
      </c>
      <c r="W236" s="44">
        <f t="shared" si="200"/>
        <v>0.13905435889458273</v>
      </c>
      <c r="X236" s="178">
        <v>7</v>
      </c>
      <c r="Y236" s="42">
        <f t="shared" si="201"/>
        <v>1.5861571737563085E-2</v>
      </c>
      <c r="Z236" s="43">
        <f t="shared" si="233"/>
        <v>294</v>
      </c>
      <c r="AA236" s="45">
        <f t="shared" si="202"/>
        <v>0.333699067400058</v>
      </c>
      <c r="AB236" s="65">
        <v>1012</v>
      </c>
      <c r="AC236" s="38">
        <f t="shared" si="203"/>
        <v>1.7182539008778037E-2</v>
      </c>
      <c r="AD236" s="39">
        <f t="shared" si="204"/>
        <v>124</v>
      </c>
      <c r="AE236" s="40">
        <f t="shared" si="205"/>
        <v>1.3248373114835914</v>
      </c>
      <c r="AF236" s="98">
        <v>20</v>
      </c>
      <c r="AG236" s="38">
        <f t="shared" si="206"/>
        <v>0.72963229992790191</v>
      </c>
      <c r="AH236" s="39">
        <f t="shared" si="234"/>
        <v>86</v>
      </c>
      <c r="AI236" s="41">
        <f t="shared" si="207"/>
        <v>3.179310442429415</v>
      </c>
      <c r="AJ236" s="183">
        <v>2</v>
      </c>
      <c r="AK236" s="42">
        <f t="shared" si="208"/>
        <v>3.3957586973869636E-5</v>
      </c>
      <c r="AL236" s="43">
        <f t="shared" si="209"/>
        <v>329</v>
      </c>
      <c r="AM236" s="44">
        <f t="shared" si="210"/>
        <v>1.784699811546913E-2</v>
      </c>
      <c r="AN236" s="178">
        <v>2</v>
      </c>
      <c r="AO236" s="42">
        <f t="shared" si="211"/>
        <v>1.4419610670511895E-3</v>
      </c>
      <c r="AP236" s="43">
        <f t="shared" si="235"/>
        <v>323</v>
      </c>
      <c r="AQ236" s="45">
        <f t="shared" si="212"/>
        <v>4.2828766206009637E-2</v>
      </c>
      <c r="AR236" s="65">
        <v>55</v>
      </c>
      <c r="AS236" s="38">
        <f t="shared" si="213"/>
        <v>9.3383364178141503E-4</v>
      </c>
      <c r="AT236" s="39">
        <f t="shared" si="214"/>
        <v>515</v>
      </c>
      <c r="AU236" s="40">
        <f t="shared" si="215"/>
        <v>4.0315883189650625E-2</v>
      </c>
      <c r="AV236" s="98">
        <v>22</v>
      </c>
      <c r="AW236" s="38">
        <f t="shared" si="216"/>
        <v>3.9653929343907712E-2</v>
      </c>
      <c r="AX236" s="39">
        <f t="shared" si="236"/>
        <v>534</v>
      </c>
      <c r="AY236" s="41">
        <f t="shared" si="217"/>
        <v>9.6749017641331939E-2</v>
      </c>
      <c r="AZ236" s="183">
        <v>14</v>
      </c>
      <c r="BA236" s="42">
        <f t="shared" si="218"/>
        <v>2.3770310881708745E-4</v>
      </c>
      <c r="BB236" s="43">
        <f t="shared" si="219"/>
        <v>305</v>
      </c>
      <c r="BC236" s="44">
        <f t="shared" si="220"/>
        <v>8.8707640689868764E-2</v>
      </c>
      <c r="BD236" s="178">
        <v>9</v>
      </c>
      <c r="BE236" s="42">
        <f t="shared" si="221"/>
        <v>1.0093727469358327E-2</v>
      </c>
      <c r="BF236" s="43">
        <f t="shared" si="237"/>
        <v>291</v>
      </c>
      <c r="BG236" s="45">
        <f t="shared" si="222"/>
        <v>0.21287831035853894</v>
      </c>
      <c r="BH236" s="159">
        <v>207</v>
      </c>
      <c r="BI236" s="83">
        <f t="shared" si="223"/>
        <v>3.5146102517955072E-3</v>
      </c>
      <c r="BJ236" s="84">
        <f t="shared" si="224"/>
        <v>188</v>
      </c>
      <c r="BK236" s="85">
        <f t="shared" si="225"/>
        <v>0.6314473665357685</v>
      </c>
      <c r="BL236" s="156">
        <v>26</v>
      </c>
      <c r="BM236" s="83">
        <f t="shared" si="226"/>
        <v>0.14924297043979812</v>
      </c>
      <c r="BN236" s="84">
        <f t="shared" si="238"/>
        <v>106</v>
      </c>
      <c r="BO236" s="86">
        <f t="shared" si="227"/>
        <v>1.5153311194289896</v>
      </c>
      <c r="BP236" s="168">
        <f t="shared" si="228"/>
        <v>1387</v>
      </c>
      <c r="BQ236" s="75">
        <f t="shared" si="229"/>
        <v>2.3549586566378594E-2</v>
      </c>
      <c r="BR236" s="164">
        <f t="shared" si="184"/>
        <v>114</v>
      </c>
      <c r="BS236" s="76">
        <f t="shared" si="230"/>
        <v>404</v>
      </c>
      <c r="BT236" s="117">
        <f t="shared" si="231"/>
        <v>0.41670586609064819</v>
      </c>
      <c r="BU236" s="159">
        <v>58897</v>
      </c>
      <c r="BV236" s="153">
        <v>4037</v>
      </c>
    </row>
    <row r="237" spans="1:74">
      <c r="A237" s="34">
        <f t="shared" si="185"/>
        <v>1</v>
      </c>
      <c r="B237" s="35">
        <f t="shared" si="186"/>
        <v>0</v>
      </c>
      <c r="C237" s="35">
        <f t="shared" si="187"/>
        <v>1</v>
      </c>
      <c r="D237" s="35">
        <f t="shared" si="188"/>
        <v>0</v>
      </c>
      <c r="E237" s="35">
        <f t="shared" si="189"/>
        <v>0</v>
      </c>
      <c r="F237" s="35">
        <f t="shared" si="190"/>
        <v>0</v>
      </c>
      <c r="G237" s="35">
        <f t="shared" si="191"/>
        <v>1</v>
      </c>
      <c r="H237" s="35">
        <f t="shared" si="192"/>
        <v>0</v>
      </c>
      <c r="I237" s="35">
        <f t="shared" si="193"/>
        <v>1</v>
      </c>
      <c r="J237" s="51">
        <v>29</v>
      </c>
      <c r="K237" s="49" t="s">
        <v>677</v>
      </c>
      <c r="L237" s="65">
        <v>313</v>
      </c>
      <c r="M237" s="38">
        <f t="shared" si="183"/>
        <v>1.1296376497762379E-2</v>
      </c>
      <c r="N237" s="39">
        <f t="shared" si="194"/>
        <v>81</v>
      </c>
      <c r="O237" s="40">
        <f t="shared" si="195"/>
        <v>1.4968643241333028</v>
      </c>
      <c r="P237" s="98">
        <v>145</v>
      </c>
      <c r="Q237" s="38">
        <f t="shared" si="196"/>
        <v>0.22730573710965868</v>
      </c>
      <c r="R237" s="39">
        <f t="shared" si="232"/>
        <v>105</v>
      </c>
      <c r="S237" s="41">
        <f t="shared" si="197"/>
        <v>1.702187313145002</v>
      </c>
      <c r="T237" s="183">
        <v>38</v>
      </c>
      <c r="U237" s="42">
        <f t="shared" si="198"/>
        <v>1.3714450700158798E-3</v>
      </c>
      <c r="V237" s="43">
        <f t="shared" si="199"/>
        <v>177</v>
      </c>
      <c r="W237" s="44">
        <f t="shared" si="200"/>
        <v>0.51054440115906974</v>
      </c>
      <c r="X237" s="178">
        <v>26</v>
      </c>
      <c r="Y237" s="42">
        <f t="shared" si="201"/>
        <v>2.7596223674655047E-2</v>
      </c>
      <c r="Z237" s="43">
        <f t="shared" si="233"/>
        <v>227</v>
      </c>
      <c r="AA237" s="45">
        <f t="shared" si="202"/>
        <v>0.58057513192009824</v>
      </c>
      <c r="AB237" s="65">
        <v>36</v>
      </c>
      <c r="AC237" s="38">
        <f t="shared" si="203"/>
        <v>1.2992637505413599E-3</v>
      </c>
      <c r="AD237" s="39">
        <f t="shared" si="204"/>
        <v>459</v>
      </c>
      <c r="AE237" s="40">
        <f t="shared" si="205"/>
        <v>0.10017804081782886</v>
      </c>
      <c r="AF237" s="98">
        <v>11</v>
      </c>
      <c r="AG237" s="38">
        <f t="shared" si="206"/>
        <v>2.6143790849673203E-2</v>
      </c>
      <c r="AH237" s="39">
        <f t="shared" si="234"/>
        <v>502</v>
      </c>
      <c r="AI237" s="41">
        <f t="shared" si="207"/>
        <v>0.11391933616599755</v>
      </c>
      <c r="AJ237" s="183">
        <v>32</v>
      </c>
      <c r="AK237" s="42">
        <f t="shared" si="208"/>
        <v>1.1549011115923199E-3</v>
      </c>
      <c r="AL237" s="43">
        <f t="shared" si="209"/>
        <v>148</v>
      </c>
      <c r="AM237" s="44">
        <f t="shared" si="210"/>
        <v>0.60697828670811915</v>
      </c>
      <c r="AN237" s="178">
        <v>7</v>
      </c>
      <c r="AO237" s="42">
        <f t="shared" si="211"/>
        <v>2.3238925199709513E-2</v>
      </c>
      <c r="AP237" s="43">
        <f t="shared" si="235"/>
        <v>181</v>
      </c>
      <c r="AQ237" s="45">
        <f t="shared" si="212"/>
        <v>0.69023673176744071</v>
      </c>
      <c r="AR237" s="65">
        <v>777</v>
      </c>
      <c r="AS237" s="38">
        <f t="shared" si="213"/>
        <v>2.8042442615851017E-2</v>
      </c>
      <c r="AT237" s="39">
        <f t="shared" si="214"/>
        <v>92</v>
      </c>
      <c r="AU237" s="40">
        <f t="shared" si="215"/>
        <v>1.2106608610677603</v>
      </c>
      <c r="AV237" s="98">
        <v>112</v>
      </c>
      <c r="AW237" s="38">
        <f t="shared" si="216"/>
        <v>0.56427015250544665</v>
      </c>
      <c r="AX237" s="39">
        <f t="shared" si="236"/>
        <v>130</v>
      </c>
      <c r="AY237" s="41">
        <f t="shared" si="217"/>
        <v>1.3767256824855854</v>
      </c>
      <c r="AZ237" s="183">
        <v>9</v>
      </c>
      <c r="BA237" s="42">
        <f t="shared" si="218"/>
        <v>3.2481593763533998E-4</v>
      </c>
      <c r="BB237" s="43">
        <f t="shared" si="219"/>
        <v>286</v>
      </c>
      <c r="BC237" s="44">
        <f t="shared" si="220"/>
        <v>0.12121699051176764</v>
      </c>
      <c r="BD237" s="178">
        <v>4</v>
      </c>
      <c r="BE237" s="42">
        <f t="shared" si="221"/>
        <v>6.5359477124183009E-3</v>
      </c>
      <c r="BF237" s="43">
        <f t="shared" si="237"/>
        <v>315</v>
      </c>
      <c r="BG237" s="45">
        <f t="shared" si="222"/>
        <v>0.13784417202021174</v>
      </c>
      <c r="BH237" s="159">
        <v>172</v>
      </c>
      <c r="BI237" s="83">
        <f t="shared" si="223"/>
        <v>6.2075934748087192E-3</v>
      </c>
      <c r="BJ237" s="84">
        <f t="shared" si="224"/>
        <v>83</v>
      </c>
      <c r="BK237" s="85">
        <f t="shared" si="225"/>
        <v>1.1152783015385834</v>
      </c>
      <c r="BL237" s="156">
        <v>78</v>
      </c>
      <c r="BM237" s="83">
        <f t="shared" si="226"/>
        <v>0.12490922294843863</v>
      </c>
      <c r="BN237" s="84">
        <f t="shared" si="238"/>
        <v>137</v>
      </c>
      <c r="BO237" s="86">
        <f t="shared" si="227"/>
        <v>1.2682596177205838</v>
      </c>
      <c r="BP237" s="168">
        <f t="shared" si="228"/>
        <v>1377</v>
      </c>
      <c r="BQ237" s="75">
        <f t="shared" si="229"/>
        <v>4.9696838458207014E-2</v>
      </c>
      <c r="BR237" s="164">
        <f t="shared" si="184"/>
        <v>383</v>
      </c>
      <c r="BS237" s="76">
        <f t="shared" si="230"/>
        <v>187</v>
      </c>
      <c r="BT237" s="117">
        <f t="shared" si="231"/>
        <v>0.87937697136730542</v>
      </c>
      <c r="BU237" s="159">
        <v>27708</v>
      </c>
      <c r="BV237" s="153">
        <v>8934</v>
      </c>
    </row>
    <row r="238" spans="1:74">
      <c r="A238" s="34">
        <f t="shared" si="185"/>
        <v>0</v>
      </c>
      <c r="B238" s="35">
        <f t="shared" si="186"/>
        <v>0</v>
      </c>
      <c r="C238" s="35">
        <f t="shared" si="187"/>
        <v>0</v>
      </c>
      <c r="D238" s="35">
        <f t="shared" si="188"/>
        <v>0</v>
      </c>
      <c r="E238" s="35">
        <f t="shared" si="189"/>
        <v>0</v>
      </c>
      <c r="F238" s="35">
        <f t="shared" si="190"/>
        <v>0</v>
      </c>
      <c r="G238" s="35">
        <f t="shared" si="191"/>
        <v>0</v>
      </c>
      <c r="H238" s="35">
        <f t="shared" si="192"/>
        <v>0</v>
      </c>
      <c r="I238" s="35">
        <f t="shared" si="193"/>
        <v>0</v>
      </c>
      <c r="J238" s="48">
        <v>415</v>
      </c>
      <c r="K238" s="49" t="s">
        <v>386</v>
      </c>
      <c r="L238" s="65">
        <v>77</v>
      </c>
      <c r="M238" s="38">
        <f t="shared" si="183"/>
        <v>1.2766310204758353E-3</v>
      </c>
      <c r="N238" s="39">
        <f t="shared" si="194"/>
        <v>394</v>
      </c>
      <c r="O238" s="40">
        <f t="shared" si="195"/>
        <v>0.16916428290175134</v>
      </c>
      <c r="P238" s="98">
        <v>36</v>
      </c>
      <c r="Q238" s="38">
        <f t="shared" si="196"/>
        <v>5.6204379562043792E-2</v>
      </c>
      <c r="R238" s="39">
        <f t="shared" si="232"/>
        <v>398</v>
      </c>
      <c r="S238" s="41">
        <f t="shared" si="197"/>
        <v>0.42088854883386906</v>
      </c>
      <c r="T238" s="183">
        <v>21</v>
      </c>
      <c r="U238" s="42">
        <f t="shared" si="198"/>
        <v>3.4817209649340962E-4</v>
      </c>
      <c r="V238" s="43">
        <f t="shared" si="199"/>
        <v>307</v>
      </c>
      <c r="W238" s="44">
        <f t="shared" si="200"/>
        <v>0.12961314921819467</v>
      </c>
      <c r="X238" s="178">
        <v>9</v>
      </c>
      <c r="Y238" s="42">
        <f t="shared" si="201"/>
        <v>1.5328467153284672E-2</v>
      </c>
      <c r="Z238" s="43">
        <f t="shared" si="233"/>
        <v>296</v>
      </c>
      <c r="AA238" s="45">
        <f t="shared" si="202"/>
        <v>0.32248350153156896</v>
      </c>
      <c r="AB238" s="65">
        <v>228</v>
      </c>
      <c r="AC238" s="38">
        <f t="shared" si="203"/>
        <v>3.7801541904998758E-3</v>
      </c>
      <c r="AD238" s="39">
        <f t="shared" si="204"/>
        <v>370</v>
      </c>
      <c r="AE238" s="40">
        <f t="shared" si="205"/>
        <v>0.29146386993079465</v>
      </c>
      <c r="AF238" s="98">
        <v>51</v>
      </c>
      <c r="AG238" s="38">
        <f t="shared" si="206"/>
        <v>0.16642335766423358</v>
      </c>
      <c r="AH238" s="39">
        <f t="shared" si="234"/>
        <v>362</v>
      </c>
      <c r="AI238" s="41">
        <f t="shared" si="207"/>
        <v>0.72517556985668941</v>
      </c>
      <c r="AJ238" s="183">
        <v>48</v>
      </c>
      <c r="AK238" s="42">
        <f t="shared" si="208"/>
        <v>7.9582193484207912E-4</v>
      </c>
      <c r="AL238" s="43">
        <f t="shared" si="209"/>
        <v>199</v>
      </c>
      <c r="AM238" s="44">
        <f t="shared" si="210"/>
        <v>0.41825800467815388</v>
      </c>
      <c r="AN238" s="178">
        <v>11</v>
      </c>
      <c r="AO238" s="42">
        <f t="shared" si="211"/>
        <v>3.5036496350364967E-2</v>
      </c>
      <c r="AP238" s="43">
        <f t="shared" si="235"/>
        <v>120</v>
      </c>
      <c r="AQ238" s="45">
        <f t="shared" si="212"/>
        <v>1.040645233186605</v>
      </c>
      <c r="AR238" s="65">
        <v>736</v>
      </c>
      <c r="AS238" s="38">
        <f t="shared" si="213"/>
        <v>1.2202603000911879E-2</v>
      </c>
      <c r="AT238" s="39">
        <f t="shared" si="214"/>
        <v>301</v>
      </c>
      <c r="AU238" s="40">
        <f t="shared" si="215"/>
        <v>0.52681622848365706</v>
      </c>
      <c r="AV238" s="98">
        <v>140</v>
      </c>
      <c r="AW238" s="38">
        <f t="shared" si="216"/>
        <v>0.53722627737226281</v>
      </c>
      <c r="AX238" s="39">
        <f t="shared" si="236"/>
        <v>153</v>
      </c>
      <c r="AY238" s="41">
        <f t="shared" si="217"/>
        <v>1.3107431078544947</v>
      </c>
      <c r="AZ238" s="183">
        <v>160</v>
      </c>
      <c r="BA238" s="42">
        <f t="shared" si="218"/>
        <v>2.6527397828069303E-3</v>
      </c>
      <c r="BB238" s="43">
        <f t="shared" si="219"/>
        <v>104</v>
      </c>
      <c r="BC238" s="44">
        <f t="shared" si="220"/>
        <v>0.98996722705059415</v>
      </c>
      <c r="BD238" s="178">
        <v>20</v>
      </c>
      <c r="BE238" s="42">
        <f t="shared" si="221"/>
        <v>0.11678832116788321</v>
      </c>
      <c r="BF238" s="43">
        <f t="shared" si="237"/>
        <v>35</v>
      </c>
      <c r="BG238" s="45">
        <f t="shared" si="222"/>
        <v>2.4630841832516666</v>
      </c>
      <c r="BH238" s="159">
        <v>100</v>
      </c>
      <c r="BI238" s="83">
        <f t="shared" si="223"/>
        <v>1.6579623642543314E-3</v>
      </c>
      <c r="BJ238" s="84">
        <f t="shared" si="224"/>
        <v>296</v>
      </c>
      <c r="BK238" s="85">
        <f t="shared" si="225"/>
        <v>0.29787540970978976</v>
      </c>
      <c r="BL238" s="156">
        <v>32</v>
      </c>
      <c r="BM238" s="83">
        <f t="shared" si="226"/>
        <v>7.2992700729927001E-2</v>
      </c>
      <c r="BN238" s="84">
        <f t="shared" si="238"/>
        <v>255</v>
      </c>
      <c r="BO238" s="86">
        <f t="shared" si="227"/>
        <v>0.74112777694841447</v>
      </c>
      <c r="BP238" s="168">
        <f t="shared" si="228"/>
        <v>1370</v>
      </c>
      <c r="BQ238" s="75">
        <f t="shared" si="229"/>
        <v>2.2714084390284342E-2</v>
      </c>
      <c r="BR238" s="164">
        <f t="shared" si="184"/>
        <v>299</v>
      </c>
      <c r="BS238" s="76">
        <f t="shared" si="230"/>
        <v>411</v>
      </c>
      <c r="BT238" s="117">
        <f t="shared" si="231"/>
        <v>0.40192179941802825</v>
      </c>
      <c r="BU238" s="159">
        <v>60315</v>
      </c>
      <c r="BV238" s="153">
        <v>11340</v>
      </c>
    </row>
    <row r="239" spans="1:74">
      <c r="A239" s="34">
        <f t="shared" si="185"/>
        <v>2</v>
      </c>
      <c r="B239" s="35">
        <f t="shared" si="186"/>
        <v>0</v>
      </c>
      <c r="C239" s="35">
        <f t="shared" si="187"/>
        <v>0</v>
      </c>
      <c r="D239" s="35">
        <f t="shared" si="188"/>
        <v>0</v>
      </c>
      <c r="E239" s="35">
        <f t="shared" si="189"/>
        <v>1</v>
      </c>
      <c r="F239" s="35">
        <f t="shared" si="190"/>
        <v>1</v>
      </c>
      <c r="G239" s="35">
        <f t="shared" si="191"/>
        <v>0</v>
      </c>
      <c r="H239" s="35">
        <f t="shared" si="192"/>
        <v>0</v>
      </c>
      <c r="I239" s="35">
        <f t="shared" si="193"/>
        <v>0</v>
      </c>
      <c r="J239" s="48">
        <v>488</v>
      </c>
      <c r="K239" s="49" t="s">
        <v>460</v>
      </c>
      <c r="L239" s="65">
        <v>161</v>
      </c>
      <c r="M239" s="38">
        <f t="shared" si="183"/>
        <v>5.1419628884417619E-3</v>
      </c>
      <c r="N239" s="39">
        <f t="shared" si="194"/>
        <v>192</v>
      </c>
      <c r="O239" s="40">
        <f t="shared" si="195"/>
        <v>0.68135306974325027</v>
      </c>
      <c r="P239" s="98">
        <v>11</v>
      </c>
      <c r="Q239" s="38">
        <f t="shared" si="196"/>
        <v>0.11751824817518249</v>
      </c>
      <c r="R239" s="39">
        <f t="shared" si="232"/>
        <v>262</v>
      </c>
      <c r="S239" s="41">
        <f t="shared" si="197"/>
        <v>0.88003969301627183</v>
      </c>
      <c r="T239" s="183">
        <v>60</v>
      </c>
      <c r="U239" s="42">
        <f t="shared" si="198"/>
        <v>1.9162594615310914E-3</v>
      </c>
      <c r="V239" s="43">
        <f t="shared" si="199"/>
        <v>138</v>
      </c>
      <c r="W239" s="44">
        <f t="shared" si="200"/>
        <v>0.71336108214779936</v>
      </c>
      <c r="X239" s="178">
        <v>5</v>
      </c>
      <c r="Y239" s="42">
        <f t="shared" si="201"/>
        <v>4.3795620437956206E-2</v>
      </c>
      <c r="Z239" s="43">
        <f t="shared" si="233"/>
        <v>165</v>
      </c>
      <c r="AA239" s="45">
        <f t="shared" si="202"/>
        <v>0.92138143294733998</v>
      </c>
      <c r="AB239" s="65">
        <v>486</v>
      </c>
      <c r="AC239" s="38">
        <f t="shared" si="203"/>
        <v>1.5521701638401839E-2</v>
      </c>
      <c r="AD239" s="39">
        <f t="shared" si="204"/>
        <v>136</v>
      </c>
      <c r="AE239" s="40">
        <f t="shared" si="205"/>
        <v>1.196780607206267</v>
      </c>
      <c r="AF239" s="98">
        <v>4</v>
      </c>
      <c r="AG239" s="38">
        <f t="shared" si="206"/>
        <v>0.35474452554744523</v>
      </c>
      <c r="AH239" s="39">
        <f t="shared" si="234"/>
        <v>176</v>
      </c>
      <c r="AI239" s="41">
        <f t="shared" si="207"/>
        <v>1.5457689778524168</v>
      </c>
      <c r="AJ239" s="183">
        <v>103</v>
      </c>
      <c r="AK239" s="42">
        <f t="shared" si="208"/>
        <v>3.2895787422950401E-3</v>
      </c>
      <c r="AL239" s="43">
        <f t="shared" si="209"/>
        <v>48</v>
      </c>
      <c r="AM239" s="44">
        <f t="shared" si="210"/>
        <v>1.7288950966864505</v>
      </c>
      <c r="AN239" s="178">
        <v>4</v>
      </c>
      <c r="AO239" s="42">
        <f t="shared" si="211"/>
        <v>7.518248175182482E-2</v>
      </c>
      <c r="AP239" s="43">
        <f t="shared" si="235"/>
        <v>35</v>
      </c>
      <c r="AQ239" s="45">
        <f t="shared" si="212"/>
        <v>2.2330512295462568</v>
      </c>
      <c r="AR239" s="65">
        <v>458</v>
      </c>
      <c r="AS239" s="38">
        <f t="shared" si="213"/>
        <v>1.4627447223020664E-2</v>
      </c>
      <c r="AT239" s="39">
        <f t="shared" si="214"/>
        <v>248</v>
      </c>
      <c r="AU239" s="40">
        <f t="shared" si="215"/>
        <v>0.63150268658249686</v>
      </c>
      <c r="AV239" s="98">
        <v>12</v>
      </c>
      <c r="AW239" s="38">
        <f t="shared" si="216"/>
        <v>0.33430656934306568</v>
      </c>
      <c r="AX239" s="39">
        <f t="shared" si="236"/>
        <v>360</v>
      </c>
      <c r="AY239" s="41">
        <f t="shared" si="217"/>
        <v>0.81565264048554142</v>
      </c>
      <c r="AZ239" s="183">
        <v>20</v>
      </c>
      <c r="BA239" s="42">
        <f t="shared" si="218"/>
        <v>6.3875315384369716E-4</v>
      </c>
      <c r="BB239" s="43">
        <f t="shared" si="219"/>
        <v>243</v>
      </c>
      <c r="BC239" s="44">
        <f t="shared" si="220"/>
        <v>0.23837418678562083</v>
      </c>
      <c r="BD239" s="178">
        <v>3</v>
      </c>
      <c r="BE239" s="42">
        <f t="shared" si="221"/>
        <v>1.4598540145985401E-2</v>
      </c>
      <c r="BF239" s="43">
        <f t="shared" si="237"/>
        <v>272</v>
      </c>
      <c r="BG239" s="45">
        <f t="shared" si="222"/>
        <v>0.30788552290645832</v>
      </c>
      <c r="BH239" s="159">
        <v>82</v>
      </c>
      <c r="BI239" s="83">
        <f t="shared" si="223"/>
        <v>2.618887930759158E-3</v>
      </c>
      <c r="BJ239" s="84">
        <f t="shared" si="224"/>
        <v>233</v>
      </c>
      <c r="BK239" s="85">
        <f t="shared" si="225"/>
        <v>0.47051871150872526</v>
      </c>
      <c r="BL239" s="156">
        <v>5</v>
      </c>
      <c r="BM239" s="83">
        <f t="shared" si="226"/>
        <v>5.9854014598540145E-2</v>
      </c>
      <c r="BN239" s="84">
        <f t="shared" si="238"/>
        <v>293</v>
      </c>
      <c r="BO239" s="86">
        <f t="shared" si="227"/>
        <v>0.6077247770976999</v>
      </c>
      <c r="BP239" s="168">
        <f t="shared" si="228"/>
        <v>1370</v>
      </c>
      <c r="BQ239" s="75">
        <f t="shared" si="229"/>
        <v>4.3754591038293253E-2</v>
      </c>
      <c r="BR239" s="164">
        <f t="shared" si="184"/>
        <v>44</v>
      </c>
      <c r="BS239" s="76">
        <f t="shared" si="230"/>
        <v>230</v>
      </c>
      <c r="BT239" s="117">
        <f t="shared" si="231"/>
        <v>0.7742299297977826</v>
      </c>
      <c r="BU239" s="159">
        <v>31311</v>
      </c>
      <c r="BV239" s="153">
        <v>1027</v>
      </c>
    </row>
    <row r="240" spans="1:74">
      <c r="A240" s="34">
        <f t="shared" si="185"/>
        <v>1</v>
      </c>
      <c r="B240" s="35">
        <f t="shared" si="186"/>
        <v>0</v>
      </c>
      <c r="C240" s="35">
        <f t="shared" si="187"/>
        <v>0</v>
      </c>
      <c r="D240" s="35">
        <f t="shared" si="188"/>
        <v>0</v>
      </c>
      <c r="E240" s="35">
        <f t="shared" si="189"/>
        <v>1</v>
      </c>
      <c r="F240" s="35">
        <f t="shared" si="190"/>
        <v>0</v>
      </c>
      <c r="G240" s="35">
        <f t="shared" si="191"/>
        <v>0</v>
      </c>
      <c r="H240" s="35">
        <f t="shared" si="192"/>
        <v>0</v>
      </c>
      <c r="I240" s="35">
        <f t="shared" si="193"/>
        <v>0</v>
      </c>
      <c r="J240" s="48">
        <v>131</v>
      </c>
      <c r="K240" s="49" t="s">
        <v>101</v>
      </c>
      <c r="L240" s="65">
        <v>0</v>
      </c>
      <c r="M240" s="38">
        <f t="shared" si="183"/>
        <v>0</v>
      </c>
      <c r="N240" s="39">
        <f t="shared" si="194"/>
        <v>517</v>
      </c>
      <c r="O240" s="40">
        <f t="shared" si="195"/>
        <v>0</v>
      </c>
      <c r="P240" s="98">
        <v>0</v>
      </c>
      <c r="Q240" s="38">
        <f t="shared" si="196"/>
        <v>0</v>
      </c>
      <c r="R240" s="39">
        <f t="shared" si="232"/>
        <v>517</v>
      </c>
      <c r="S240" s="41">
        <f t="shared" si="197"/>
        <v>0</v>
      </c>
      <c r="T240" s="183">
        <v>0</v>
      </c>
      <c r="U240" s="42">
        <f t="shared" si="198"/>
        <v>0</v>
      </c>
      <c r="V240" s="43">
        <f t="shared" si="199"/>
        <v>396</v>
      </c>
      <c r="W240" s="44">
        <f t="shared" si="200"/>
        <v>0</v>
      </c>
      <c r="X240" s="178">
        <v>0</v>
      </c>
      <c r="Y240" s="42">
        <f t="shared" si="201"/>
        <v>0</v>
      </c>
      <c r="Z240" s="43">
        <f t="shared" si="233"/>
        <v>396</v>
      </c>
      <c r="AA240" s="45">
        <f t="shared" si="202"/>
        <v>0</v>
      </c>
      <c r="AB240" s="65">
        <v>1294</v>
      </c>
      <c r="AC240" s="38">
        <f t="shared" si="203"/>
        <v>3.8208285351522132E-2</v>
      </c>
      <c r="AD240" s="39">
        <f t="shared" si="204"/>
        <v>50</v>
      </c>
      <c r="AE240" s="40">
        <f t="shared" si="205"/>
        <v>2.9460001234769999</v>
      </c>
      <c r="AF240" s="98">
        <v>7</v>
      </c>
      <c r="AG240" s="38">
        <f t="shared" si="206"/>
        <v>0.94798534798534795</v>
      </c>
      <c r="AH240" s="39">
        <f t="shared" si="234"/>
        <v>48</v>
      </c>
      <c r="AI240" s="41">
        <f t="shared" si="207"/>
        <v>4.1307652038125502</v>
      </c>
      <c r="AJ240" s="183">
        <v>0</v>
      </c>
      <c r="AK240" s="42">
        <f t="shared" si="208"/>
        <v>0</v>
      </c>
      <c r="AL240" s="43">
        <f t="shared" si="209"/>
        <v>337</v>
      </c>
      <c r="AM240" s="44">
        <f t="shared" si="210"/>
        <v>0</v>
      </c>
      <c r="AN240" s="178">
        <v>0</v>
      </c>
      <c r="AO240" s="42">
        <f t="shared" si="211"/>
        <v>0</v>
      </c>
      <c r="AP240" s="43">
        <f t="shared" si="235"/>
        <v>337</v>
      </c>
      <c r="AQ240" s="45">
        <f t="shared" si="212"/>
        <v>0</v>
      </c>
      <c r="AR240" s="65">
        <v>71</v>
      </c>
      <c r="AS240" s="38">
        <f t="shared" si="213"/>
        <v>2.0964360587002098E-3</v>
      </c>
      <c r="AT240" s="39">
        <f t="shared" si="214"/>
        <v>474</v>
      </c>
      <c r="AU240" s="40">
        <f t="shared" si="215"/>
        <v>9.0508274146020695E-2</v>
      </c>
      <c r="AV240" s="98">
        <v>8</v>
      </c>
      <c r="AW240" s="38">
        <f t="shared" si="216"/>
        <v>5.2014652014652017E-2</v>
      </c>
      <c r="AX240" s="39">
        <f t="shared" si="236"/>
        <v>522</v>
      </c>
      <c r="AY240" s="41">
        <f t="shared" si="217"/>
        <v>0.12690713300386874</v>
      </c>
      <c r="AZ240" s="183">
        <v>0</v>
      </c>
      <c r="BA240" s="42">
        <f t="shared" si="218"/>
        <v>0</v>
      </c>
      <c r="BB240" s="43">
        <f t="shared" si="219"/>
        <v>356</v>
      </c>
      <c r="BC240" s="44">
        <f t="shared" si="220"/>
        <v>0</v>
      </c>
      <c r="BD240" s="178">
        <v>0</v>
      </c>
      <c r="BE240" s="42">
        <f t="shared" si="221"/>
        <v>0</v>
      </c>
      <c r="BF240" s="43">
        <f t="shared" si="237"/>
        <v>356</v>
      </c>
      <c r="BG240" s="45">
        <f t="shared" si="222"/>
        <v>0</v>
      </c>
      <c r="BH240" s="159">
        <v>0</v>
      </c>
      <c r="BI240" s="83">
        <f t="shared" si="223"/>
        <v>0</v>
      </c>
      <c r="BJ240" s="84">
        <f t="shared" si="224"/>
        <v>467</v>
      </c>
      <c r="BK240" s="85">
        <f t="shared" si="225"/>
        <v>0</v>
      </c>
      <c r="BL240" s="156">
        <v>0</v>
      </c>
      <c r="BM240" s="83">
        <f t="shared" si="226"/>
        <v>0</v>
      </c>
      <c r="BN240" s="84">
        <f t="shared" si="238"/>
        <v>467</v>
      </c>
      <c r="BO240" s="86">
        <f t="shared" si="227"/>
        <v>0</v>
      </c>
      <c r="BP240" s="168">
        <f t="shared" si="228"/>
        <v>1365</v>
      </c>
      <c r="BQ240" s="75">
        <f t="shared" si="229"/>
        <v>4.0304721410222337E-2</v>
      </c>
      <c r="BR240" s="164">
        <f t="shared" si="184"/>
        <v>15</v>
      </c>
      <c r="BS240" s="76">
        <f t="shared" si="230"/>
        <v>261</v>
      </c>
      <c r="BT240" s="117">
        <f t="shared" si="231"/>
        <v>0.71318508269556102</v>
      </c>
      <c r="BU240" s="159">
        <v>33867</v>
      </c>
      <c r="BV240" s="153">
        <v>837</v>
      </c>
    </row>
    <row r="241" spans="1:74">
      <c r="A241" s="34">
        <f t="shared" si="185"/>
        <v>2</v>
      </c>
      <c r="B241" s="35">
        <f t="shared" si="186"/>
        <v>0</v>
      </c>
      <c r="C241" s="35">
        <f t="shared" si="187"/>
        <v>1</v>
      </c>
      <c r="D241" s="35">
        <f t="shared" si="188"/>
        <v>0</v>
      </c>
      <c r="E241" s="35">
        <f t="shared" si="189"/>
        <v>0</v>
      </c>
      <c r="F241" s="35">
        <f t="shared" si="190"/>
        <v>1</v>
      </c>
      <c r="G241" s="35">
        <f t="shared" si="191"/>
        <v>1</v>
      </c>
      <c r="H241" s="35">
        <f t="shared" si="192"/>
        <v>0</v>
      </c>
      <c r="I241" s="35">
        <f t="shared" si="193"/>
        <v>0</v>
      </c>
      <c r="J241" s="36">
        <v>387</v>
      </c>
      <c r="K241" s="37" t="s">
        <v>704</v>
      </c>
      <c r="L241" s="65">
        <v>387</v>
      </c>
      <c r="M241" s="38">
        <f t="shared" si="183"/>
        <v>1.3894374035112914E-2</v>
      </c>
      <c r="N241" s="39">
        <f t="shared" si="194"/>
        <v>57</v>
      </c>
      <c r="O241" s="40">
        <f t="shared" si="195"/>
        <v>1.8411207172002753</v>
      </c>
      <c r="P241" s="98">
        <v>36</v>
      </c>
      <c r="Q241" s="38">
        <f t="shared" si="196"/>
        <v>0.28497790868924888</v>
      </c>
      <c r="R241" s="39">
        <f t="shared" si="232"/>
        <v>79</v>
      </c>
      <c r="S241" s="41">
        <f t="shared" si="197"/>
        <v>2.1340674761034091</v>
      </c>
      <c r="T241" s="183">
        <v>43</v>
      </c>
      <c r="U241" s="42">
        <f t="shared" si="198"/>
        <v>1.5438193372347682E-3</v>
      </c>
      <c r="V241" s="43">
        <f t="shared" si="199"/>
        <v>162</v>
      </c>
      <c r="W241" s="44">
        <f t="shared" si="200"/>
        <v>0.57471373535739956</v>
      </c>
      <c r="X241" s="178">
        <v>7</v>
      </c>
      <c r="Y241" s="42">
        <f t="shared" si="201"/>
        <v>3.1664212076583209E-2</v>
      </c>
      <c r="Z241" s="43">
        <f t="shared" si="233"/>
        <v>213</v>
      </c>
      <c r="AA241" s="45">
        <f t="shared" si="202"/>
        <v>0.66615832369818107</v>
      </c>
      <c r="AB241" s="65">
        <v>61</v>
      </c>
      <c r="AC241" s="38">
        <f t="shared" si="203"/>
        <v>2.1900692923562991E-3</v>
      </c>
      <c r="AD241" s="39">
        <f t="shared" si="204"/>
        <v>416</v>
      </c>
      <c r="AE241" s="40">
        <f t="shared" si="205"/>
        <v>0.16886244295827352</v>
      </c>
      <c r="AF241" s="98">
        <v>7</v>
      </c>
      <c r="AG241" s="38">
        <f t="shared" si="206"/>
        <v>4.491899852724595E-2</v>
      </c>
      <c r="AH241" s="39">
        <f t="shared" si="234"/>
        <v>471</v>
      </c>
      <c r="AI241" s="41">
        <f t="shared" si="207"/>
        <v>0.19573070037504695</v>
      </c>
      <c r="AJ241" s="183">
        <v>101</v>
      </c>
      <c r="AK241" s="42">
        <f t="shared" si="208"/>
        <v>3.6261803037374789E-3</v>
      </c>
      <c r="AL241" s="43">
        <f t="shared" si="209"/>
        <v>40</v>
      </c>
      <c r="AM241" s="44">
        <f t="shared" si="210"/>
        <v>1.9058018785891164</v>
      </c>
      <c r="AN241" s="178">
        <v>7</v>
      </c>
      <c r="AO241" s="42">
        <f t="shared" si="211"/>
        <v>7.4374079528718703E-2</v>
      </c>
      <c r="AP241" s="43">
        <f t="shared" si="235"/>
        <v>37</v>
      </c>
      <c r="AQ241" s="45">
        <f t="shared" si="212"/>
        <v>2.2090402693303655</v>
      </c>
      <c r="AR241" s="65">
        <v>651</v>
      </c>
      <c r="AS241" s="38">
        <f t="shared" si="213"/>
        <v>2.3372706710228702E-2</v>
      </c>
      <c r="AT241" s="39">
        <f t="shared" si="214"/>
        <v>129</v>
      </c>
      <c r="AU241" s="40">
        <f t="shared" si="215"/>
        <v>1.0090569362632884</v>
      </c>
      <c r="AV241" s="98">
        <v>79</v>
      </c>
      <c r="AW241" s="38">
        <f t="shared" si="216"/>
        <v>0.47938144329896909</v>
      </c>
      <c r="AX241" s="39">
        <f t="shared" si="236"/>
        <v>197</v>
      </c>
      <c r="AY241" s="41">
        <f t="shared" si="217"/>
        <v>1.1696112965860401</v>
      </c>
      <c r="AZ241" s="183">
        <v>1</v>
      </c>
      <c r="BA241" s="42">
        <f t="shared" si="218"/>
        <v>3.5902775284529496E-5</v>
      </c>
      <c r="BB241" s="43">
        <f t="shared" si="219"/>
        <v>351</v>
      </c>
      <c r="BC241" s="44">
        <f t="shared" si="220"/>
        <v>1.3398438520885673E-2</v>
      </c>
      <c r="BD241" s="178">
        <v>1</v>
      </c>
      <c r="BE241" s="42">
        <f t="shared" si="221"/>
        <v>7.3637702503681884E-4</v>
      </c>
      <c r="BF241" s="43">
        <f t="shared" si="237"/>
        <v>353</v>
      </c>
      <c r="BG241" s="45">
        <f t="shared" si="222"/>
        <v>1.5530308040568774E-2</v>
      </c>
      <c r="BH241" s="159">
        <v>114</v>
      </c>
      <c r="BI241" s="83">
        <f t="shared" si="223"/>
        <v>4.0929163824363624E-3</v>
      </c>
      <c r="BJ241" s="84">
        <f t="shared" si="224"/>
        <v>155</v>
      </c>
      <c r="BK241" s="85">
        <f t="shared" si="225"/>
        <v>0.73534790090031266</v>
      </c>
      <c r="BL241" s="156">
        <v>27</v>
      </c>
      <c r="BM241" s="83">
        <f t="shared" si="226"/>
        <v>8.3946980854197342E-2</v>
      </c>
      <c r="BN241" s="84">
        <f t="shared" si="238"/>
        <v>227</v>
      </c>
      <c r="BO241" s="86">
        <f t="shared" si="227"/>
        <v>0.85235151843743273</v>
      </c>
      <c r="BP241" s="168">
        <f t="shared" si="228"/>
        <v>1358</v>
      </c>
      <c r="BQ241" s="75">
        <f t="shared" si="229"/>
        <v>4.875596883639105E-2</v>
      </c>
      <c r="BR241" s="164">
        <f t="shared" si="184"/>
        <v>164</v>
      </c>
      <c r="BS241" s="76">
        <f t="shared" si="230"/>
        <v>197</v>
      </c>
      <c r="BT241" s="117">
        <f t="shared" si="231"/>
        <v>0.86272844594491227</v>
      </c>
      <c r="BU241" s="159">
        <v>27853</v>
      </c>
      <c r="BV241" s="153">
        <v>2747</v>
      </c>
    </row>
    <row r="242" spans="1:74">
      <c r="A242" s="34">
        <f t="shared" si="185"/>
        <v>1</v>
      </c>
      <c r="B242" s="35">
        <f t="shared" si="186"/>
        <v>0</v>
      </c>
      <c r="C242" s="35">
        <f t="shared" si="187"/>
        <v>0</v>
      </c>
      <c r="D242" s="35">
        <f t="shared" si="188"/>
        <v>0</v>
      </c>
      <c r="E242" s="35">
        <f t="shared" si="189"/>
        <v>1</v>
      </c>
      <c r="F242" s="35">
        <f t="shared" si="190"/>
        <v>0</v>
      </c>
      <c r="G242" s="35">
        <f t="shared" si="191"/>
        <v>0</v>
      </c>
      <c r="H242" s="35">
        <f t="shared" si="192"/>
        <v>0</v>
      </c>
      <c r="I242" s="35">
        <f t="shared" si="193"/>
        <v>0</v>
      </c>
      <c r="J242" s="48">
        <v>254</v>
      </c>
      <c r="K242" s="49" t="s">
        <v>224</v>
      </c>
      <c r="L242" s="65">
        <v>1</v>
      </c>
      <c r="M242" s="38">
        <f t="shared" si="183"/>
        <v>1.5584091759132277E-5</v>
      </c>
      <c r="N242" s="39">
        <f t="shared" si="194"/>
        <v>516</v>
      </c>
      <c r="O242" s="40">
        <f t="shared" si="195"/>
        <v>2.0650224417436557E-3</v>
      </c>
      <c r="P242" s="98">
        <v>1</v>
      </c>
      <c r="Q242" s="38">
        <f t="shared" si="196"/>
        <v>7.3691967575534268E-4</v>
      </c>
      <c r="R242" s="39">
        <f t="shared" si="232"/>
        <v>515</v>
      </c>
      <c r="S242" s="41">
        <f t="shared" si="197"/>
        <v>5.5184499028835638E-3</v>
      </c>
      <c r="T242" s="183">
        <v>0</v>
      </c>
      <c r="U242" s="42">
        <f t="shared" si="198"/>
        <v>0</v>
      </c>
      <c r="V242" s="43">
        <f t="shared" si="199"/>
        <v>396</v>
      </c>
      <c r="W242" s="44">
        <f t="shared" si="200"/>
        <v>0</v>
      </c>
      <c r="X242" s="178">
        <v>0</v>
      </c>
      <c r="Y242" s="42">
        <f t="shared" si="201"/>
        <v>0</v>
      </c>
      <c r="Z242" s="43">
        <f t="shared" si="233"/>
        <v>396</v>
      </c>
      <c r="AA242" s="45">
        <f t="shared" si="202"/>
        <v>0</v>
      </c>
      <c r="AB242" s="65">
        <v>951</v>
      </c>
      <c r="AC242" s="38">
        <f t="shared" si="203"/>
        <v>1.4820471262934795E-2</v>
      </c>
      <c r="AD242" s="39">
        <f t="shared" si="204"/>
        <v>140</v>
      </c>
      <c r="AE242" s="40">
        <f t="shared" si="205"/>
        <v>1.1427131515822884</v>
      </c>
      <c r="AF242" s="98">
        <v>11</v>
      </c>
      <c r="AG242" s="38">
        <f t="shared" si="206"/>
        <v>0.70081061164333092</v>
      </c>
      <c r="AH242" s="39">
        <f t="shared" si="234"/>
        <v>90</v>
      </c>
      <c r="AI242" s="41">
        <f t="shared" si="207"/>
        <v>3.0537223968609322</v>
      </c>
      <c r="AJ242" s="183">
        <v>0</v>
      </c>
      <c r="AK242" s="42">
        <f t="shared" si="208"/>
        <v>0</v>
      </c>
      <c r="AL242" s="43">
        <f t="shared" si="209"/>
        <v>337</v>
      </c>
      <c r="AM242" s="44">
        <f t="shared" si="210"/>
        <v>0</v>
      </c>
      <c r="AN242" s="178">
        <v>0</v>
      </c>
      <c r="AO242" s="42">
        <f t="shared" si="211"/>
        <v>0</v>
      </c>
      <c r="AP242" s="43">
        <f t="shared" si="235"/>
        <v>337</v>
      </c>
      <c r="AQ242" s="45">
        <f t="shared" si="212"/>
        <v>0</v>
      </c>
      <c r="AR242" s="65">
        <v>405</v>
      </c>
      <c r="AS242" s="38">
        <f t="shared" si="213"/>
        <v>6.3115571624485726E-3</v>
      </c>
      <c r="AT242" s="39">
        <f t="shared" si="214"/>
        <v>383</v>
      </c>
      <c r="AU242" s="40">
        <f t="shared" si="215"/>
        <v>0.27248536561680292</v>
      </c>
      <c r="AV242" s="98">
        <v>11</v>
      </c>
      <c r="AW242" s="38">
        <f t="shared" si="216"/>
        <v>0.2984524686809138</v>
      </c>
      <c r="AX242" s="39">
        <f t="shared" si="236"/>
        <v>394</v>
      </c>
      <c r="AY242" s="41">
        <f t="shared" si="217"/>
        <v>0.72817457526299456</v>
      </c>
      <c r="AZ242" s="183">
        <v>0</v>
      </c>
      <c r="BA242" s="42">
        <f t="shared" si="218"/>
        <v>0</v>
      </c>
      <c r="BB242" s="43">
        <f t="shared" si="219"/>
        <v>356</v>
      </c>
      <c r="BC242" s="44">
        <f t="shared" si="220"/>
        <v>0</v>
      </c>
      <c r="BD242" s="178">
        <v>0</v>
      </c>
      <c r="BE242" s="42">
        <f t="shared" si="221"/>
        <v>0</v>
      </c>
      <c r="BF242" s="43">
        <f t="shared" si="237"/>
        <v>356</v>
      </c>
      <c r="BG242" s="45">
        <f t="shared" si="222"/>
        <v>0</v>
      </c>
      <c r="BH242" s="159">
        <v>0</v>
      </c>
      <c r="BI242" s="83">
        <f t="shared" si="223"/>
        <v>0</v>
      </c>
      <c r="BJ242" s="84">
        <f t="shared" si="224"/>
        <v>467</v>
      </c>
      <c r="BK242" s="85">
        <f t="shared" si="225"/>
        <v>0</v>
      </c>
      <c r="BL242" s="156">
        <v>0</v>
      </c>
      <c r="BM242" s="83">
        <f t="shared" si="226"/>
        <v>0</v>
      </c>
      <c r="BN242" s="84">
        <f t="shared" si="238"/>
        <v>467</v>
      </c>
      <c r="BO242" s="86">
        <f t="shared" si="227"/>
        <v>0</v>
      </c>
      <c r="BP242" s="168">
        <f t="shared" si="228"/>
        <v>1357</v>
      </c>
      <c r="BQ242" s="75">
        <f t="shared" si="229"/>
        <v>2.1147612517142502E-2</v>
      </c>
      <c r="BR242" s="164">
        <f t="shared" si="184"/>
        <v>23</v>
      </c>
      <c r="BS242" s="76">
        <f t="shared" si="230"/>
        <v>421</v>
      </c>
      <c r="BT242" s="117">
        <f t="shared" si="231"/>
        <v>0.37420335023148737</v>
      </c>
      <c r="BU242" s="159">
        <v>64168</v>
      </c>
      <c r="BV242" s="153">
        <v>3010</v>
      </c>
    </row>
    <row r="243" spans="1:74">
      <c r="A243" s="34">
        <f t="shared" si="185"/>
        <v>7</v>
      </c>
      <c r="B243" s="35">
        <f t="shared" si="186"/>
        <v>7</v>
      </c>
      <c r="C243" s="35">
        <f t="shared" si="187"/>
        <v>0</v>
      </c>
      <c r="D243" s="35">
        <f t="shared" si="188"/>
        <v>0</v>
      </c>
      <c r="E243" s="35">
        <f t="shared" si="189"/>
        <v>0</v>
      </c>
      <c r="F243" s="35">
        <f t="shared" si="190"/>
        <v>0</v>
      </c>
      <c r="G243" s="35">
        <f t="shared" si="191"/>
        <v>1</v>
      </c>
      <c r="H243" s="35">
        <f t="shared" si="192"/>
        <v>1</v>
      </c>
      <c r="I243" s="35">
        <f t="shared" si="193"/>
        <v>0</v>
      </c>
      <c r="J243" s="48">
        <v>45</v>
      </c>
      <c r="K243" s="49" t="s">
        <v>15</v>
      </c>
      <c r="L243" s="65">
        <v>8</v>
      </c>
      <c r="M243" s="38">
        <f t="shared" si="183"/>
        <v>6.0359136864342839E-4</v>
      </c>
      <c r="N243" s="39">
        <f t="shared" si="194"/>
        <v>446</v>
      </c>
      <c r="O243" s="40">
        <f t="shared" si="195"/>
        <v>7.9980902394330408E-2</v>
      </c>
      <c r="P243" s="98">
        <v>4</v>
      </c>
      <c r="Q243" s="38">
        <f t="shared" si="196"/>
        <v>6.1349693251533744E-3</v>
      </c>
      <c r="R243" s="39">
        <f t="shared" si="232"/>
        <v>506</v>
      </c>
      <c r="S243" s="41">
        <f t="shared" si="197"/>
        <v>4.5941941829527586E-2</v>
      </c>
      <c r="T243" s="183">
        <v>0</v>
      </c>
      <c r="U243" s="42">
        <f t="shared" si="198"/>
        <v>0</v>
      </c>
      <c r="V243" s="43">
        <f t="shared" si="199"/>
        <v>396</v>
      </c>
      <c r="W243" s="44">
        <f t="shared" si="200"/>
        <v>0</v>
      </c>
      <c r="X243" s="178">
        <v>0</v>
      </c>
      <c r="Y243" s="42">
        <f t="shared" si="201"/>
        <v>0</v>
      </c>
      <c r="Z243" s="43">
        <f t="shared" si="233"/>
        <v>396</v>
      </c>
      <c r="AA243" s="45">
        <f t="shared" si="202"/>
        <v>0</v>
      </c>
      <c r="AB243" s="65">
        <v>0</v>
      </c>
      <c r="AC243" s="38">
        <f t="shared" si="203"/>
        <v>0</v>
      </c>
      <c r="AD243" s="39">
        <f t="shared" si="204"/>
        <v>538</v>
      </c>
      <c r="AE243" s="40">
        <f t="shared" si="205"/>
        <v>0</v>
      </c>
      <c r="AF243" s="98">
        <v>1</v>
      </c>
      <c r="AG243" s="38">
        <f t="shared" si="206"/>
        <v>0</v>
      </c>
      <c r="AH243" s="39">
        <f t="shared" si="234"/>
        <v>538</v>
      </c>
      <c r="AI243" s="41">
        <f t="shared" si="207"/>
        <v>0</v>
      </c>
      <c r="AJ243" s="183">
        <v>0</v>
      </c>
      <c r="AK243" s="42">
        <f t="shared" si="208"/>
        <v>0</v>
      </c>
      <c r="AL243" s="43">
        <f t="shared" si="209"/>
        <v>337</v>
      </c>
      <c r="AM243" s="44">
        <f t="shared" si="210"/>
        <v>0</v>
      </c>
      <c r="AN243" s="178">
        <v>0</v>
      </c>
      <c r="AO243" s="42">
        <f t="shared" si="211"/>
        <v>0</v>
      </c>
      <c r="AP243" s="43">
        <f t="shared" si="235"/>
        <v>337</v>
      </c>
      <c r="AQ243" s="45">
        <f t="shared" si="212"/>
        <v>0</v>
      </c>
      <c r="AR243" s="65">
        <v>567</v>
      </c>
      <c r="AS243" s="38">
        <f t="shared" si="213"/>
        <v>4.2779538252602986E-2</v>
      </c>
      <c r="AT243" s="39">
        <f t="shared" si="214"/>
        <v>52</v>
      </c>
      <c r="AU243" s="40">
        <f t="shared" si="215"/>
        <v>1.8468973379552294</v>
      </c>
      <c r="AV243" s="98">
        <v>27</v>
      </c>
      <c r="AW243" s="38">
        <f t="shared" si="216"/>
        <v>0.43481595092024539</v>
      </c>
      <c r="AX243" s="39">
        <f t="shared" si="236"/>
        <v>248</v>
      </c>
      <c r="AY243" s="41">
        <f t="shared" si="217"/>
        <v>1.0608788788992616</v>
      </c>
      <c r="AZ243" s="183">
        <v>717</v>
      </c>
      <c r="BA243" s="42">
        <f t="shared" si="218"/>
        <v>5.4096876414667268E-2</v>
      </c>
      <c r="BB243" s="43">
        <f t="shared" si="219"/>
        <v>1</v>
      </c>
      <c r="BC243" s="44">
        <f t="shared" si="220"/>
        <v>20.188235228884707</v>
      </c>
      <c r="BD243" s="178">
        <v>5</v>
      </c>
      <c r="BE243" s="42">
        <f t="shared" si="221"/>
        <v>0.54984662576687116</v>
      </c>
      <c r="BF243" s="43">
        <f t="shared" si="237"/>
        <v>4</v>
      </c>
      <c r="BG243" s="45">
        <f t="shared" si="222"/>
        <v>11.59635238864206</v>
      </c>
      <c r="BH243" s="159">
        <v>12</v>
      </c>
      <c r="BI243" s="83">
        <f t="shared" si="223"/>
        <v>9.0538705296514259E-4</v>
      </c>
      <c r="BJ243" s="84">
        <f t="shared" si="224"/>
        <v>350</v>
      </c>
      <c r="BK243" s="85">
        <f t="shared" si="225"/>
        <v>0.1626650551077046</v>
      </c>
      <c r="BL243" s="156">
        <v>5</v>
      </c>
      <c r="BM243" s="83">
        <f t="shared" si="226"/>
        <v>9.202453987730062E-3</v>
      </c>
      <c r="BN243" s="84">
        <f t="shared" si="238"/>
        <v>431</v>
      </c>
      <c r="BO243" s="86">
        <f t="shared" si="227"/>
        <v>9.3436661449631406E-2</v>
      </c>
      <c r="BP243" s="168">
        <f t="shared" si="228"/>
        <v>1304</v>
      </c>
      <c r="BQ243" s="75">
        <f t="shared" si="229"/>
        <v>9.8385393088878823E-2</v>
      </c>
      <c r="BR243" s="164">
        <f t="shared" si="184"/>
        <v>42</v>
      </c>
      <c r="BS243" s="76">
        <f t="shared" si="230"/>
        <v>67</v>
      </c>
      <c r="BT243" s="117">
        <f t="shared" si="231"/>
        <v>1.7409125345878493</v>
      </c>
      <c r="BU243" s="159">
        <v>13254</v>
      </c>
      <c r="BV243" s="153">
        <v>198</v>
      </c>
    </row>
    <row r="244" spans="1:74">
      <c r="A244" s="34">
        <f t="shared" si="185"/>
        <v>0</v>
      </c>
      <c r="B244" s="35">
        <f t="shared" si="186"/>
        <v>0</v>
      </c>
      <c r="C244" s="35">
        <f t="shared" si="187"/>
        <v>0</v>
      </c>
      <c r="D244" s="35">
        <f t="shared" si="188"/>
        <v>0</v>
      </c>
      <c r="E244" s="35">
        <f t="shared" si="189"/>
        <v>0</v>
      </c>
      <c r="F244" s="35">
        <f t="shared" si="190"/>
        <v>0</v>
      </c>
      <c r="G244" s="35">
        <f t="shared" si="191"/>
        <v>0</v>
      </c>
      <c r="H244" s="35">
        <f t="shared" si="192"/>
        <v>0</v>
      </c>
      <c r="I244" s="35">
        <f t="shared" si="193"/>
        <v>0</v>
      </c>
      <c r="J244" s="48">
        <v>466</v>
      </c>
      <c r="K244" s="49" t="s">
        <v>438</v>
      </c>
      <c r="L244" s="65">
        <v>76</v>
      </c>
      <c r="M244" s="38">
        <f t="shared" si="183"/>
        <v>1.5913897439118873E-3</v>
      </c>
      <c r="N244" s="39">
        <f t="shared" si="194"/>
        <v>373</v>
      </c>
      <c r="O244" s="40">
        <f t="shared" si="195"/>
        <v>0.21087244515311523</v>
      </c>
      <c r="P244" s="98">
        <v>9</v>
      </c>
      <c r="Q244" s="38">
        <f t="shared" si="196"/>
        <v>5.8869093725793957E-2</v>
      </c>
      <c r="R244" s="39">
        <f t="shared" si="232"/>
        <v>393</v>
      </c>
      <c r="S244" s="41">
        <f t="shared" si="197"/>
        <v>0.4408433581597116</v>
      </c>
      <c r="T244" s="183">
        <v>1</v>
      </c>
      <c r="U244" s="42">
        <f t="shared" si="198"/>
        <v>2.0939338735682726E-5</v>
      </c>
      <c r="V244" s="43">
        <f t="shared" si="199"/>
        <v>391</v>
      </c>
      <c r="W244" s="44">
        <f t="shared" si="200"/>
        <v>7.7950348790508002E-3</v>
      </c>
      <c r="X244" s="178">
        <v>1</v>
      </c>
      <c r="Y244" s="42">
        <f t="shared" si="201"/>
        <v>7.7459333849728897E-4</v>
      </c>
      <c r="Z244" s="43">
        <f t="shared" si="233"/>
        <v>387</v>
      </c>
      <c r="AA244" s="45">
        <f t="shared" si="202"/>
        <v>1.629605684402086E-2</v>
      </c>
      <c r="AB244" s="65">
        <v>438</v>
      </c>
      <c r="AC244" s="38">
        <f t="shared" si="203"/>
        <v>9.1714303662290345E-3</v>
      </c>
      <c r="AD244" s="39">
        <f t="shared" si="204"/>
        <v>239</v>
      </c>
      <c r="AE244" s="40">
        <f t="shared" si="205"/>
        <v>0.70715120405933274</v>
      </c>
      <c r="AF244" s="98">
        <v>29</v>
      </c>
      <c r="AG244" s="38">
        <f t="shared" si="206"/>
        <v>0.33927188226181254</v>
      </c>
      <c r="AH244" s="39">
        <f t="shared" si="234"/>
        <v>184</v>
      </c>
      <c r="AI244" s="41">
        <f t="shared" si="207"/>
        <v>1.4783482559698216</v>
      </c>
      <c r="AJ244" s="183">
        <v>0</v>
      </c>
      <c r="AK244" s="42">
        <f t="shared" si="208"/>
        <v>0</v>
      </c>
      <c r="AL244" s="43">
        <f t="shared" si="209"/>
        <v>337</v>
      </c>
      <c r="AM244" s="44">
        <f t="shared" si="210"/>
        <v>0</v>
      </c>
      <c r="AN244" s="178">
        <v>0</v>
      </c>
      <c r="AO244" s="42">
        <f t="shared" si="211"/>
        <v>0</v>
      </c>
      <c r="AP244" s="43">
        <f t="shared" si="235"/>
        <v>337</v>
      </c>
      <c r="AQ244" s="45">
        <f t="shared" si="212"/>
        <v>0</v>
      </c>
      <c r="AR244" s="65">
        <v>733</v>
      </c>
      <c r="AS244" s="38">
        <f t="shared" si="213"/>
        <v>1.5348535293255439E-2</v>
      </c>
      <c r="AT244" s="39">
        <f t="shared" si="214"/>
        <v>236</v>
      </c>
      <c r="AU244" s="40">
        <f t="shared" si="215"/>
        <v>0.66263382290949646</v>
      </c>
      <c r="AV244" s="98">
        <v>39</v>
      </c>
      <c r="AW244" s="38">
        <f t="shared" si="216"/>
        <v>0.56777691711851275</v>
      </c>
      <c r="AX244" s="39">
        <f t="shared" si="236"/>
        <v>127</v>
      </c>
      <c r="AY244" s="41">
        <f t="shared" si="217"/>
        <v>1.3852816071323228</v>
      </c>
      <c r="AZ244" s="183">
        <v>3</v>
      </c>
      <c r="BA244" s="42">
        <f t="shared" si="218"/>
        <v>6.2818016207048176E-5</v>
      </c>
      <c r="BB244" s="43">
        <f t="shared" si="219"/>
        <v>342</v>
      </c>
      <c r="BC244" s="44">
        <f t="shared" si="220"/>
        <v>2.3442848679077116E-2</v>
      </c>
      <c r="BD244" s="178">
        <v>2</v>
      </c>
      <c r="BE244" s="42">
        <f t="shared" si="221"/>
        <v>2.3237800154918666E-3</v>
      </c>
      <c r="BF244" s="43">
        <f t="shared" si="237"/>
        <v>344</v>
      </c>
      <c r="BG244" s="45">
        <f t="shared" si="222"/>
        <v>4.9008888425466447E-2</v>
      </c>
      <c r="BH244" s="159">
        <v>40</v>
      </c>
      <c r="BI244" s="83">
        <f t="shared" si="223"/>
        <v>8.3757354942730908E-4</v>
      </c>
      <c r="BJ244" s="84">
        <f t="shared" si="224"/>
        <v>357</v>
      </c>
      <c r="BK244" s="85">
        <f t="shared" si="225"/>
        <v>0.15048144009586842</v>
      </c>
      <c r="BL244" s="156">
        <v>10</v>
      </c>
      <c r="BM244" s="83">
        <f t="shared" si="226"/>
        <v>3.0983733539891558E-2</v>
      </c>
      <c r="BN244" s="84">
        <f t="shared" si="238"/>
        <v>368</v>
      </c>
      <c r="BO244" s="86">
        <f t="shared" si="227"/>
        <v>0.31459180617175148</v>
      </c>
      <c r="BP244" s="168">
        <f t="shared" si="228"/>
        <v>1291</v>
      </c>
      <c r="BQ244" s="75">
        <f t="shared" si="229"/>
        <v>2.7032686307766399E-2</v>
      </c>
      <c r="BR244" s="164">
        <f t="shared" si="184"/>
        <v>90</v>
      </c>
      <c r="BS244" s="76">
        <f t="shared" si="230"/>
        <v>378</v>
      </c>
      <c r="BT244" s="117">
        <f t="shared" si="231"/>
        <v>0.47833871430749553</v>
      </c>
      <c r="BU244" s="159">
        <v>47757</v>
      </c>
      <c r="BV244" s="153">
        <v>2126</v>
      </c>
    </row>
    <row r="245" spans="1:74">
      <c r="A245" s="34">
        <f t="shared" si="185"/>
        <v>1</v>
      </c>
      <c r="B245" s="35">
        <f t="shared" si="186"/>
        <v>0</v>
      </c>
      <c r="C245" s="35">
        <f t="shared" si="187"/>
        <v>0</v>
      </c>
      <c r="D245" s="35">
        <f t="shared" si="188"/>
        <v>1</v>
      </c>
      <c r="E245" s="35">
        <f t="shared" si="189"/>
        <v>0</v>
      </c>
      <c r="F245" s="35">
        <f t="shared" si="190"/>
        <v>0</v>
      </c>
      <c r="G245" s="35">
        <f t="shared" si="191"/>
        <v>0</v>
      </c>
      <c r="H245" s="35">
        <f t="shared" si="192"/>
        <v>0</v>
      </c>
      <c r="I245" s="35">
        <f t="shared" si="193"/>
        <v>0</v>
      </c>
      <c r="J245" s="48">
        <v>348</v>
      </c>
      <c r="K245" s="49" t="s">
        <v>319</v>
      </c>
      <c r="L245" s="65">
        <v>41</v>
      </c>
      <c r="M245" s="38">
        <f t="shared" si="183"/>
        <v>1.1143424020873536E-3</v>
      </c>
      <c r="N245" s="39">
        <f t="shared" si="194"/>
        <v>412</v>
      </c>
      <c r="O245" s="40">
        <f t="shared" si="195"/>
        <v>0.14765968422564299</v>
      </c>
      <c r="P245" s="98">
        <v>11</v>
      </c>
      <c r="Q245" s="38">
        <f t="shared" si="196"/>
        <v>3.1782945736434108E-2</v>
      </c>
      <c r="R245" s="39">
        <f t="shared" si="232"/>
        <v>446</v>
      </c>
      <c r="S245" s="41">
        <f t="shared" si="197"/>
        <v>0.23800774980366884</v>
      </c>
      <c r="T245" s="183">
        <v>149</v>
      </c>
      <c r="U245" s="42">
        <f t="shared" si="198"/>
        <v>4.0496833636833093E-3</v>
      </c>
      <c r="V245" s="43">
        <f t="shared" si="199"/>
        <v>53</v>
      </c>
      <c r="W245" s="44">
        <f t="shared" si="200"/>
        <v>1.5075654235073392</v>
      </c>
      <c r="X245" s="178">
        <v>15</v>
      </c>
      <c r="Y245" s="42">
        <f t="shared" si="201"/>
        <v>0.11550387596899225</v>
      </c>
      <c r="Z245" s="43">
        <f t="shared" si="233"/>
        <v>35</v>
      </c>
      <c r="AA245" s="45">
        <f t="shared" si="202"/>
        <v>2.4299947274876037</v>
      </c>
      <c r="AB245" s="65">
        <v>345</v>
      </c>
      <c r="AC245" s="38">
        <f t="shared" si="203"/>
        <v>9.376783627320414E-3</v>
      </c>
      <c r="AD245" s="39">
        <f t="shared" si="204"/>
        <v>234</v>
      </c>
      <c r="AE245" s="40">
        <f t="shared" si="205"/>
        <v>0.7229847000397408</v>
      </c>
      <c r="AF245" s="98">
        <v>10</v>
      </c>
      <c r="AG245" s="38">
        <f t="shared" si="206"/>
        <v>0.26744186046511625</v>
      </c>
      <c r="AH245" s="39">
        <f t="shared" si="234"/>
        <v>245</v>
      </c>
      <c r="AI245" s="41">
        <f t="shared" si="207"/>
        <v>1.1653550696748409</v>
      </c>
      <c r="AJ245" s="183">
        <v>12</v>
      </c>
      <c r="AK245" s="42">
        <f t="shared" si="208"/>
        <v>3.2614899573288396E-4</v>
      </c>
      <c r="AL245" s="43">
        <f t="shared" si="209"/>
        <v>257</v>
      </c>
      <c r="AM245" s="44">
        <f t="shared" si="210"/>
        <v>0.17141325491372578</v>
      </c>
      <c r="AN245" s="178">
        <v>2</v>
      </c>
      <c r="AO245" s="42">
        <f t="shared" si="211"/>
        <v>9.3023255813953487E-3</v>
      </c>
      <c r="AP245" s="43">
        <f t="shared" si="235"/>
        <v>269</v>
      </c>
      <c r="AQ245" s="45">
        <f t="shared" si="212"/>
        <v>0.27629534291969937</v>
      </c>
      <c r="AR245" s="65">
        <v>711</v>
      </c>
      <c r="AS245" s="38">
        <f t="shared" si="213"/>
        <v>1.9324327997173374E-2</v>
      </c>
      <c r="AT245" s="39">
        <f t="shared" si="214"/>
        <v>176</v>
      </c>
      <c r="AU245" s="40">
        <f t="shared" si="215"/>
        <v>0.83427852177861217</v>
      </c>
      <c r="AV245" s="98">
        <v>59</v>
      </c>
      <c r="AW245" s="38">
        <f t="shared" si="216"/>
        <v>0.55116279069767438</v>
      </c>
      <c r="AX245" s="39">
        <f t="shared" si="236"/>
        <v>140</v>
      </c>
      <c r="AY245" s="41">
        <f t="shared" si="217"/>
        <v>1.3447458913336572</v>
      </c>
      <c r="AZ245" s="183">
        <v>0</v>
      </c>
      <c r="BA245" s="42">
        <f t="shared" si="218"/>
        <v>0</v>
      </c>
      <c r="BB245" s="43">
        <f t="shared" si="219"/>
        <v>356</v>
      </c>
      <c r="BC245" s="44">
        <f t="shared" si="220"/>
        <v>0</v>
      </c>
      <c r="BD245" s="178">
        <v>0</v>
      </c>
      <c r="BE245" s="42">
        <f t="shared" si="221"/>
        <v>0</v>
      </c>
      <c r="BF245" s="43">
        <f t="shared" si="237"/>
        <v>356</v>
      </c>
      <c r="BG245" s="45">
        <f t="shared" si="222"/>
        <v>0</v>
      </c>
      <c r="BH245" s="159">
        <v>32</v>
      </c>
      <c r="BI245" s="83">
        <f t="shared" si="223"/>
        <v>8.6973065528769063E-4</v>
      </c>
      <c r="BJ245" s="84">
        <f t="shared" si="224"/>
        <v>355</v>
      </c>
      <c r="BK245" s="85">
        <f t="shared" si="225"/>
        <v>0.15625890000072598</v>
      </c>
      <c r="BL245" s="156">
        <v>5</v>
      </c>
      <c r="BM245" s="83">
        <f t="shared" si="226"/>
        <v>2.4806201550387597E-2</v>
      </c>
      <c r="BN245" s="84">
        <f t="shared" si="238"/>
        <v>388</v>
      </c>
      <c r="BO245" s="86">
        <f t="shared" si="227"/>
        <v>0.25186854063115111</v>
      </c>
      <c r="BP245" s="168">
        <f t="shared" si="228"/>
        <v>1290</v>
      </c>
      <c r="BQ245" s="75">
        <f t="shared" si="229"/>
        <v>3.5061017041285024E-2</v>
      </c>
      <c r="BR245" s="164">
        <f t="shared" si="184"/>
        <v>102</v>
      </c>
      <c r="BS245" s="76">
        <f t="shared" si="230"/>
        <v>306</v>
      </c>
      <c r="BT245" s="117">
        <f t="shared" si="231"/>
        <v>0.62039863973944775</v>
      </c>
      <c r="BU245" s="159">
        <v>36793</v>
      </c>
      <c r="BV245" s="153">
        <v>3199</v>
      </c>
    </row>
    <row r="246" spans="1:74">
      <c r="A246" s="34">
        <f t="shared" si="185"/>
        <v>0</v>
      </c>
      <c r="B246" s="35">
        <f t="shared" si="186"/>
        <v>0</v>
      </c>
      <c r="C246" s="35">
        <f t="shared" si="187"/>
        <v>0</v>
      </c>
      <c r="D246" s="35">
        <f t="shared" si="188"/>
        <v>0</v>
      </c>
      <c r="E246" s="35">
        <f t="shared" si="189"/>
        <v>0</v>
      </c>
      <c r="F246" s="35">
        <f t="shared" si="190"/>
        <v>0</v>
      </c>
      <c r="G246" s="35">
        <f t="shared" si="191"/>
        <v>0</v>
      </c>
      <c r="H246" s="35">
        <f t="shared" si="192"/>
        <v>0</v>
      </c>
      <c r="I246" s="35">
        <f t="shared" si="193"/>
        <v>0</v>
      </c>
      <c r="J246" s="48">
        <v>123</v>
      </c>
      <c r="K246" s="49" t="s">
        <v>93</v>
      </c>
      <c r="L246" s="65">
        <v>244</v>
      </c>
      <c r="M246" s="38">
        <f t="shared" si="183"/>
        <v>7.2690440015491407E-3</v>
      </c>
      <c r="N246" s="39">
        <f t="shared" si="194"/>
        <v>143</v>
      </c>
      <c r="O246" s="40">
        <f t="shared" si="195"/>
        <v>0.9632090997170103</v>
      </c>
      <c r="P246" s="98">
        <v>34</v>
      </c>
      <c r="Q246" s="38">
        <f t="shared" si="196"/>
        <v>0.18929402637703646</v>
      </c>
      <c r="R246" s="39">
        <f t="shared" si="232"/>
        <v>132</v>
      </c>
      <c r="S246" s="41">
        <f t="shared" si="197"/>
        <v>1.4175352292040115</v>
      </c>
      <c r="T246" s="183">
        <v>90</v>
      </c>
      <c r="U246" s="42">
        <f t="shared" si="198"/>
        <v>2.681204754669765E-3</v>
      </c>
      <c r="V246" s="43">
        <f t="shared" si="199"/>
        <v>105</v>
      </c>
      <c r="W246" s="44">
        <f t="shared" si="200"/>
        <v>0.99812533931225966</v>
      </c>
      <c r="X246" s="178">
        <v>14</v>
      </c>
      <c r="Y246" s="42">
        <f t="shared" si="201"/>
        <v>6.9821567106283941E-2</v>
      </c>
      <c r="Z246" s="43">
        <f t="shared" si="233"/>
        <v>83</v>
      </c>
      <c r="AA246" s="45">
        <f t="shared" si="202"/>
        <v>1.4689207484148825</v>
      </c>
      <c r="AB246" s="65">
        <v>153</v>
      </c>
      <c r="AC246" s="38">
        <f t="shared" si="203"/>
        <v>4.5580480829386007E-3</v>
      </c>
      <c r="AD246" s="39">
        <f t="shared" si="204"/>
        <v>347</v>
      </c>
      <c r="AE246" s="40">
        <f t="shared" si="205"/>
        <v>0.35144236627243153</v>
      </c>
      <c r="AF246" s="98">
        <v>12</v>
      </c>
      <c r="AG246" s="38">
        <f t="shared" si="206"/>
        <v>0.1186966640806827</v>
      </c>
      <c r="AH246" s="39">
        <f t="shared" si="234"/>
        <v>406</v>
      </c>
      <c r="AI246" s="41">
        <f t="shared" si="207"/>
        <v>0.51721057802750903</v>
      </c>
      <c r="AJ246" s="183">
        <v>0</v>
      </c>
      <c r="AK246" s="42">
        <f t="shared" si="208"/>
        <v>0</v>
      </c>
      <c r="AL246" s="43">
        <f t="shared" si="209"/>
        <v>337</v>
      </c>
      <c r="AM246" s="44">
        <f t="shared" si="210"/>
        <v>0</v>
      </c>
      <c r="AN246" s="178">
        <v>0</v>
      </c>
      <c r="AO246" s="42">
        <f t="shared" si="211"/>
        <v>0</v>
      </c>
      <c r="AP246" s="43">
        <f t="shared" si="235"/>
        <v>337</v>
      </c>
      <c r="AQ246" s="45">
        <f t="shared" si="212"/>
        <v>0</v>
      </c>
      <c r="AR246" s="65">
        <v>767</v>
      </c>
      <c r="AS246" s="38">
        <f t="shared" si="213"/>
        <v>2.2849822742574553E-2</v>
      </c>
      <c r="AT246" s="39">
        <f t="shared" si="214"/>
        <v>136</v>
      </c>
      <c r="AU246" s="40">
        <f t="shared" si="215"/>
        <v>0.98648275600408097</v>
      </c>
      <c r="AV246" s="98">
        <v>75</v>
      </c>
      <c r="AW246" s="38">
        <f t="shared" si="216"/>
        <v>0.59503491078355319</v>
      </c>
      <c r="AX246" s="39">
        <f t="shared" si="236"/>
        <v>114</v>
      </c>
      <c r="AY246" s="41">
        <f t="shared" si="217"/>
        <v>1.4517865955054732</v>
      </c>
      <c r="AZ246" s="183">
        <v>6</v>
      </c>
      <c r="BA246" s="42">
        <f t="shared" si="218"/>
        <v>1.78746983644651E-4</v>
      </c>
      <c r="BB246" s="43">
        <f t="shared" si="219"/>
        <v>320</v>
      </c>
      <c r="BC246" s="44">
        <f t="shared" si="220"/>
        <v>6.6705998413125148E-2</v>
      </c>
      <c r="BD246" s="178">
        <v>4</v>
      </c>
      <c r="BE246" s="42">
        <f t="shared" si="221"/>
        <v>4.6547711404189293E-3</v>
      </c>
      <c r="BF246" s="43">
        <f t="shared" si="237"/>
        <v>328</v>
      </c>
      <c r="BG246" s="45">
        <f t="shared" si="222"/>
        <v>9.8169860290577476E-2</v>
      </c>
      <c r="BH246" s="159">
        <v>29</v>
      </c>
      <c r="BI246" s="83">
        <f t="shared" si="223"/>
        <v>8.6394375428247984E-4</v>
      </c>
      <c r="BJ246" s="84">
        <f t="shared" si="224"/>
        <v>356</v>
      </c>
      <c r="BK246" s="85">
        <f t="shared" si="225"/>
        <v>0.15521920480314988</v>
      </c>
      <c r="BL246" s="156">
        <v>6</v>
      </c>
      <c r="BM246" s="83">
        <f t="shared" si="226"/>
        <v>2.2498060512024826E-2</v>
      </c>
      <c r="BN246" s="84">
        <f t="shared" si="238"/>
        <v>397</v>
      </c>
      <c r="BO246" s="86">
        <f t="shared" si="227"/>
        <v>0.22843294474911177</v>
      </c>
      <c r="BP246" s="168">
        <f t="shared" si="228"/>
        <v>1289</v>
      </c>
      <c r="BQ246" s="75">
        <f t="shared" si="229"/>
        <v>3.8400810319659189E-2</v>
      </c>
      <c r="BR246" s="164">
        <f t="shared" si="184"/>
        <v>145</v>
      </c>
      <c r="BS246" s="76">
        <f t="shared" si="230"/>
        <v>278</v>
      </c>
      <c r="BT246" s="117">
        <f t="shared" si="231"/>
        <v>0.67949570484952315</v>
      </c>
      <c r="BU246" s="159">
        <v>33567</v>
      </c>
      <c r="BV246" s="153">
        <v>3648</v>
      </c>
    </row>
    <row r="247" spans="1:74">
      <c r="A247" s="34">
        <f t="shared" si="185"/>
        <v>7</v>
      </c>
      <c r="B247" s="35">
        <f t="shared" si="186"/>
        <v>7</v>
      </c>
      <c r="C247" s="35">
        <f t="shared" si="187"/>
        <v>0</v>
      </c>
      <c r="D247" s="35">
        <f t="shared" si="188"/>
        <v>0</v>
      </c>
      <c r="E247" s="35">
        <f t="shared" si="189"/>
        <v>0</v>
      </c>
      <c r="F247" s="35">
        <f t="shared" si="190"/>
        <v>0</v>
      </c>
      <c r="G247" s="35">
        <f t="shared" si="191"/>
        <v>1</v>
      </c>
      <c r="H247" s="35">
        <f t="shared" si="192"/>
        <v>0</v>
      </c>
      <c r="I247" s="35">
        <f t="shared" si="193"/>
        <v>0</v>
      </c>
      <c r="J247" s="48">
        <v>565</v>
      </c>
      <c r="K247" s="49" t="s">
        <v>538</v>
      </c>
      <c r="L247" s="65">
        <v>3</v>
      </c>
      <c r="M247" s="38">
        <f t="shared" si="183"/>
        <v>4.8340315823396714E-4</v>
      </c>
      <c r="N247" s="39">
        <f t="shared" si="194"/>
        <v>458</v>
      </c>
      <c r="O247" s="40">
        <f t="shared" si="195"/>
        <v>6.4054959736613071E-2</v>
      </c>
      <c r="P247" s="98">
        <v>3</v>
      </c>
      <c r="Q247" s="38">
        <f t="shared" si="196"/>
        <v>2.3364485981308409E-3</v>
      </c>
      <c r="R247" s="39">
        <f t="shared" si="232"/>
        <v>512</v>
      </c>
      <c r="S247" s="41">
        <f t="shared" si="197"/>
        <v>1.7496580650030364E-2</v>
      </c>
      <c r="T247" s="183">
        <v>0</v>
      </c>
      <c r="U247" s="42">
        <f t="shared" si="198"/>
        <v>0</v>
      </c>
      <c r="V247" s="43">
        <f t="shared" si="199"/>
        <v>396</v>
      </c>
      <c r="W247" s="44">
        <f t="shared" si="200"/>
        <v>0</v>
      </c>
      <c r="X247" s="178">
        <v>0</v>
      </c>
      <c r="Y247" s="42">
        <f t="shared" si="201"/>
        <v>0</v>
      </c>
      <c r="Z247" s="43">
        <f t="shared" si="233"/>
        <v>396</v>
      </c>
      <c r="AA247" s="45">
        <f t="shared" si="202"/>
        <v>0</v>
      </c>
      <c r="AB247" s="65">
        <v>3</v>
      </c>
      <c r="AC247" s="38">
        <f t="shared" si="203"/>
        <v>4.8340315823396714E-4</v>
      </c>
      <c r="AD247" s="39">
        <f t="shared" si="204"/>
        <v>504</v>
      </c>
      <c r="AE247" s="40">
        <f t="shared" si="205"/>
        <v>3.7272171487007226E-2</v>
      </c>
      <c r="AF247" s="98">
        <v>1</v>
      </c>
      <c r="AG247" s="38">
        <f t="shared" si="206"/>
        <v>2.3364485981308409E-3</v>
      </c>
      <c r="AH247" s="39">
        <f t="shared" si="234"/>
        <v>529</v>
      </c>
      <c r="AI247" s="41">
        <f t="shared" si="207"/>
        <v>1.0180875253152817E-2</v>
      </c>
      <c r="AJ247" s="183">
        <v>2</v>
      </c>
      <c r="AK247" s="42">
        <f t="shared" si="208"/>
        <v>3.2226877215597811E-4</v>
      </c>
      <c r="AL247" s="43">
        <f t="shared" si="209"/>
        <v>259</v>
      </c>
      <c r="AM247" s="44">
        <f t="shared" si="210"/>
        <v>0.16937393619187649</v>
      </c>
      <c r="AN247" s="178">
        <v>1</v>
      </c>
      <c r="AO247" s="42">
        <f t="shared" si="211"/>
        <v>1.557632398753894E-3</v>
      </c>
      <c r="AP247" s="43">
        <f t="shared" si="235"/>
        <v>322</v>
      </c>
      <c r="AQ247" s="45">
        <f t="shared" si="212"/>
        <v>4.6264407108828169E-2</v>
      </c>
      <c r="AR247" s="65">
        <v>1267</v>
      </c>
      <c r="AS247" s="38">
        <f t="shared" si="213"/>
        <v>0.20415726716081212</v>
      </c>
      <c r="AT247" s="39">
        <f t="shared" si="214"/>
        <v>9</v>
      </c>
      <c r="AU247" s="40">
        <f t="shared" si="215"/>
        <v>8.813968748729442</v>
      </c>
      <c r="AV247" s="98">
        <v>5</v>
      </c>
      <c r="AW247" s="38">
        <f t="shared" si="216"/>
        <v>0.98676012461059193</v>
      </c>
      <c r="AX247" s="39">
        <f t="shared" si="236"/>
        <v>22</v>
      </c>
      <c r="AY247" s="41">
        <f t="shared" si="217"/>
        <v>2.4075312152736368</v>
      </c>
      <c r="AZ247" s="183">
        <v>0</v>
      </c>
      <c r="BA247" s="42">
        <f t="shared" si="218"/>
        <v>0</v>
      </c>
      <c r="BB247" s="43">
        <f t="shared" si="219"/>
        <v>356</v>
      </c>
      <c r="BC247" s="44">
        <f t="shared" si="220"/>
        <v>0</v>
      </c>
      <c r="BD247" s="178">
        <v>0</v>
      </c>
      <c r="BE247" s="42">
        <f t="shared" si="221"/>
        <v>0</v>
      </c>
      <c r="BF247" s="43">
        <f t="shared" si="237"/>
        <v>356</v>
      </c>
      <c r="BG247" s="45">
        <f t="shared" si="222"/>
        <v>0</v>
      </c>
      <c r="BH247" s="159">
        <v>9</v>
      </c>
      <c r="BI247" s="83">
        <f t="shared" si="223"/>
        <v>1.4502094747019013E-3</v>
      </c>
      <c r="BJ247" s="84">
        <f t="shared" si="224"/>
        <v>309</v>
      </c>
      <c r="BK247" s="85">
        <f t="shared" si="225"/>
        <v>0.26054978735065054</v>
      </c>
      <c r="BL247" s="156">
        <v>8</v>
      </c>
      <c r="BM247" s="83">
        <f t="shared" si="226"/>
        <v>7.0093457943925233E-3</v>
      </c>
      <c r="BN247" s="84">
        <f t="shared" si="238"/>
        <v>440</v>
      </c>
      <c r="BO247" s="86">
        <f t="shared" si="227"/>
        <v>7.1169045870513634E-2</v>
      </c>
      <c r="BP247" s="168">
        <f t="shared" si="228"/>
        <v>1284</v>
      </c>
      <c r="BQ247" s="75">
        <f t="shared" si="229"/>
        <v>0.20689655172413793</v>
      </c>
      <c r="BR247" s="164">
        <f t="shared" si="184"/>
        <v>18</v>
      </c>
      <c r="BS247" s="76">
        <f t="shared" si="230"/>
        <v>26</v>
      </c>
      <c r="BT247" s="117">
        <f t="shared" si="231"/>
        <v>3.6609987412884526</v>
      </c>
      <c r="BU247" s="159">
        <v>6206</v>
      </c>
      <c r="BV247" s="153">
        <v>286</v>
      </c>
    </row>
    <row r="248" spans="1:74">
      <c r="A248" s="34">
        <f t="shared" si="185"/>
        <v>9</v>
      </c>
      <c r="B248" s="35">
        <f t="shared" si="186"/>
        <v>7</v>
      </c>
      <c r="C248" s="35">
        <f t="shared" si="187"/>
        <v>1</v>
      </c>
      <c r="D248" s="35">
        <f t="shared" si="188"/>
        <v>0</v>
      </c>
      <c r="E248" s="35">
        <f t="shared" si="189"/>
        <v>1</v>
      </c>
      <c r="F248" s="35">
        <f t="shared" si="190"/>
        <v>0</v>
      </c>
      <c r="G248" s="35">
        <f t="shared" si="191"/>
        <v>0</v>
      </c>
      <c r="H248" s="35">
        <f t="shared" si="192"/>
        <v>0</v>
      </c>
      <c r="I248" s="35">
        <f t="shared" si="193"/>
        <v>0</v>
      </c>
      <c r="J248" s="48">
        <v>287</v>
      </c>
      <c r="K248" s="49" t="s">
        <v>258</v>
      </c>
      <c r="L248" s="65">
        <v>488</v>
      </c>
      <c r="M248" s="38">
        <f t="shared" si="183"/>
        <v>5.7792515395547132E-2</v>
      </c>
      <c r="N248" s="39">
        <f t="shared" si="194"/>
        <v>5</v>
      </c>
      <c r="O248" s="40">
        <f t="shared" si="195"/>
        <v>7.657991437754827</v>
      </c>
      <c r="P248" s="98">
        <v>1</v>
      </c>
      <c r="Q248" s="38">
        <f t="shared" si="196"/>
        <v>0.38124999999999998</v>
      </c>
      <c r="R248" s="39">
        <f t="shared" si="232"/>
        <v>48</v>
      </c>
      <c r="S248" s="41">
        <f t="shared" si="197"/>
        <v>2.8550045475687047</v>
      </c>
      <c r="T248" s="183">
        <v>0</v>
      </c>
      <c r="U248" s="42">
        <f t="shared" si="198"/>
        <v>0</v>
      </c>
      <c r="V248" s="43">
        <f t="shared" si="199"/>
        <v>396</v>
      </c>
      <c r="W248" s="44">
        <f t="shared" si="200"/>
        <v>0</v>
      </c>
      <c r="X248" s="178">
        <v>0</v>
      </c>
      <c r="Y248" s="42">
        <f t="shared" si="201"/>
        <v>0</v>
      </c>
      <c r="Z248" s="43">
        <f t="shared" si="233"/>
        <v>396</v>
      </c>
      <c r="AA248" s="45">
        <f t="shared" si="202"/>
        <v>0</v>
      </c>
      <c r="AB248" s="65">
        <v>792</v>
      </c>
      <c r="AC248" s="38">
        <f t="shared" si="203"/>
        <v>9.3794410232117487E-2</v>
      </c>
      <c r="AD248" s="39">
        <f t="shared" si="204"/>
        <v>25</v>
      </c>
      <c r="AE248" s="40">
        <f t="shared" si="205"/>
        <v>7.2318959509200429</v>
      </c>
      <c r="AF248" s="98">
        <v>7</v>
      </c>
      <c r="AG248" s="38">
        <f t="shared" si="206"/>
        <v>0.61875000000000002</v>
      </c>
      <c r="AH248" s="39">
        <f t="shared" si="234"/>
        <v>100</v>
      </c>
      <c r="AI248" s="41">
        <f t="shared" si="207"/>
        <v>2.6961502889161948</v>
      </c>
      <c r="AJ248" s="183">
        <v>0</v>
      </c>
      <c r="AK248" s="42">
        <f t="shared" si="208"/>
        <v>0</v>
      </c>
      <c r="AL248" s="43">
        <f t="shared" si="209"/>
        <v>337</v>
      </c>
      <c r="AM248" s="44">
        <f t="shared" si="210"/>
        <v>0</v>
      </c>
      <c r="AN248" s="178">
        <v>0</v>
      </c>
      <c r="AO248" s="42">
        <f t="shared" si="211"/>
        <v>0</v>
      </c>
      <c r="AP248" s="43">
        <f t="shared" si="235"/>
        <v>337</v>
      </c>
      <c r="AQ248" s="45">
        <f t="shared" si="212"/>
        <v>0</v>
      </c>
      <c r="AR248" s="65">
        <v>0</v>
      </c>
      <c r="AS248" s="38">
        <f t="shared" si="213"/>
        <v>0</v>
      </c>
      <c r="AT248" s="39">
        <f t="shared" si="214"/>
        <v>565</v>
      </c>
      <c r="AU248" s="40">
        <f t="shared" si="215"/>
        <v>0</v>
      </c>
      <c r="AV248" s="98">
        <v>0</v>
      </c>
      <c r="AW248" s="38">
        <f t="shared" si="216"/>
        <v>0</v>
      </c>
      <c r="AX248" s="39">
        <f t="shared" si="236"/>
        <v>565</v>
      </c>
      <c r="AY248" s="41">
        <f t="shared" si="217"/>
        <v>0</v>
      </c>
      <c r="AZ248" s="183">
        <v>0</v>
      </c>
      <c r="BA248" s="42">
        <f t="shared" si="218"/>
        <v>0</v>
      </c>
      <c r="BB248" s="43">
        <f t="shared" si="219"/>
        <v>356</v>
      </c>
      <c r="BC248" s="44">
        <f t="shared" si="220"/>
        <v>0</v>
      </c>
      <c r="BD248" s="178">
        <v>0</v>
      </c>
      <c r="BE248" s="42">
        <f t="shared" si="221"/>
        <v>0</v>
      </c>
      <c r="BF248" s="43">
        <f t="shared" si="237"/>
        <v>356</v>
      </c>
      <c r="BG248" s="45">
        <f t="shared" si="222"/>
        <v>0</v>
      </c>
      <c r="BH248" s="159">
        <v>0</v>
      </c>
      <c r="BI248" s="83">
        <f t="shared" si="223"/>
        <v>0</v>
      </c>
      <c r="BJ248" s="84">
        <f t="shared" si="224"/>
        <v>467</v>
      </c>
      <c r="BK248" s="85">
        <f t="shared" si="225"/>
        <v>0</v>
      </c>
      <c r="BL248" s="156">
        <v>0</v>
      </c>
      <c r="BM248" s="83">
        <f t="shared" si="226"/>
        <v>0</v>
      </c>
      <c r="BN248" s="84">
        <f t="shared" si="238"/>
        <v>467</v>
      </c>
      <c r="BO248" s="86">
        <f t="shared" si="227"/>
        <v>0</v>
      </c>
      <c r="BP248" s="168">
        <f t="shared" si="228"/>
        <v>1280</v>
      </c>
      <c r="BQ248" s="75">
        <f t="shared" si="229"/>
        <v>0.15158692562766463</v>
      </c>
      <c r="BR248" s="164">
        <f t="shared" si="184"/>
        <v>8</v>
      </c>
      <c r="BS248" s="76">
        <f t="shared" si="230"/>
        <v>29</v>
      </c>
      <c r="BT248" s="117">
        <f t="shared" si="231"/>
        <v>2.6823044622735548</v>
      </c>
      <c r="BU248" s="159">
        <v>8444</v>
      </c>
      <c r="BV248" s="153">
        <v>283</v>
      </c>
    </row>
    <row r="249" spans="1:74">
      <c r="A249" s="34">
        <f t="shared" si="185"/>
        <v>0</v>
      </c>
      <c r="B249" s="35">
        <f t="shared" si="186"/>
        <v>0</v>
      </c>
      <c r="C249" s="35">
        <f t="shared" si="187"/>
        <v>0</v>
      </c>
      <c r="D249" s="35">
        <f t="shared" si="188"/>
        <v>0</v>
      </c>
      <c r="E249" s="35">
        <f t="shared" si="189"/>
        <v>0</v>
      </c>
      <c r="F249" s="35">
        <f t="shared" si="190"/>
        <v>0</v>
      </c>
      <c r="G249" s="35">
        <f t="shared" si="191"/>
        <v>0</v>
      </c>
      <c r="H249" s="35">
        <f t="shared" si="192"/>
        <v>0</v>
      </c>
      <c r="I249" s="35">
        <f t="shared" si="193"/>
        <v>0</v>
      </c>
      <c r="J249" s="48">
        <v>667</v>
      </c>
      <c r="K249" s="49" t="s">
        <v>641</v>
      </c>
      <c r="L249" s="65">
        <v>230</v>
      </c>
      <c r="M249" s="38">
        <f t="shared" si="183"/>
        <v>7.3578809302920758E-3</v>
      </c>
      <c r="N249" s="39">
        <f t="shared" si="194"/>
        <v>142</v>
      </c>
      <c r="O249" s="40">
        <f t="shared" si="195"/>
        <v>0.97498073545588748</v>
      </c>
      <c r="P249" s="98">
        <v>68</v>
      </c>
      <c r="Q249" s="38">
        <f t="shared" si="196"/>
        <v>0.18010963194988253</v>
      </c>
      <c r="R249" s="39">
        <f t="shared" si="232"/>
        <v>144</v>
      </c>
      <c r="S249" s="41">
        <f t="shared" si="197"/>
        <v>1.3487575561385974</v>
      </c>
      <c r="T249" s="183">
        <v>83</v>
      </c>
      <c r="U249" s="42">
        <f t="shared" si="198"/>
        <v>2.6552352922358359E-3</v>
      </c>
      <c r="V249" s="43">
        <f t="shared" si="199"/>
        <v>106</v>
      </c>
      <c r="W249" s="44">
        <f t="shared" si="200"/>
        <v>0.98845775295635852</v>
      </c>
      <c r="X249" s="178">
        <v>26</v>
      </c>
      <c r="Y249" s="42">
        <f t="shared" si="201"/>
        <v>6.4996084573218482E-2</v>
      </c>
      <c r="Z249" s="43">
        <f t="shared" si="233"/>
        <v>94</v>
      </c>
      <c r="AA249" s="45">
        <f t="shared" si="202"/>
        <v>1.3674012364975467</v>
      </c>
      <c r="AB249" s="65">
        <v>343</v>
      </c>
      <c r="AC249" s="38">
        <f t="shared" si="203"/>
        <v>1.0972839822131226E-2</v>
      </c>
      <c r="AD249" s="39">
        <f t="shared" si="204"/>
        <v>190</v>
      </c>
      <c r="AE249" s="40">
        <f t="shared" si="205"/>
        <v>0.84604653607163605</v>
      </c>
      <c r="AF249" s="98">
        <v>47</v>
      </c>
      <c r="AG249" s="38">
        <f t="shared" si="206"/>
        <v>0.26859827721221613</v>
      </c>
      <c r="AH249" s="39">
        <f t="shared" si="234"/>
        <v>243</v>
      </c>
      <c r="AI249" s="41">
        <f t="shared" si="207"/>
        <v>1.1703940569019939</v>
      </c>
      <c r="AJ249" s="183">
        <v>54</v>
      </c>
      <c r="AK249" s="42">
        <f t="shared" si="208"/>
        <v>1.7275024792859656E-3</v>
      </c>
      <c r="AL249" s="43">
        <f t="shared" si="209"/>
        <v>104</v>
      </c>
      <c r="AM249" s="44">
        <f t="shared" si="210"/>
        <v>0.90791885524755134</v>
      </c>
      <c r="AN249" s="178">
        <v>16</v>
      </c>
      <c r="AO249" s="42">
        <f t="shared" si="211"/>
        <v>4.2286609240407204E-2</v>
      </c>
      <c r="AP249" s="43">
        <f t="shared" si="235"/>
        <v>91</v>
      </c>
      <c r="AQ249" s="45">
        <f t="shared" si="212"/>
        <v>1.2559862691063859</v>
      </c>
      <c r="AR249" s="65">
        <v>403</v>
      </c>
      <c r="AS249" s="38">
        <f t="shared" si="213"/>
        <v>1.2892287021337854E-2</v>
      </c>
      <c r="AT249" s="39">
        <f t="shared" si="214"/>
        <v>285</v>
      </c>
      <c r="AU249" s="40">
        <f t="shared" si="215"/>
        <v>0.55659157514199764</v>
      </c>
      <c r="AV249" s="98">
        <v>86</v>
      </c>
      <c r="AW249" s="38">
        <f t="shared" si="216"/>
        <v>0.31558339859044637</v>
      </c>
      <c r="AX249" s="39">
        <f t="shared" si="236"/>
        <v>379</v>
      </c>
      <c r="AY249" s="41">
        <f t="shared" si="217"/>
        <v>0.76997120594883672</v>
      </c>
      <c r="AZ249" s="183">
        <v>72</v>
      </c>
      <c r="BA249" s="42">
        <f t="shared" si="218"/>
        <v>2.3033366390479543E-3</v>
      </c>
      <c r="BB249" s="43">
        <f t="shared" si="219"/>
        <v>123</v>
      </c>
      <c r="BC249" s="44">
        <f t="shared" si="220"/>
        <v>0.859574618023624</v>
      </c>
      <c r="BD249" s="178">
        <v>11</v>
      </c>
      <c r="BE249" s="42">
        <f t="shared" si="221"/>
        <v>5.6382145653876274E-2</v>
      </c>
      <c r="BF249" s="43">
        <f t="shared" si="237"/>
        <v>93</v>
      </c>
      <c r="BG249" s="45">
        <f t="shared" si="222"/>
        <v>1.1891083782103777</v>
      </c>
      <c r="BH249" s="159">
        <v>92</v>
      </c>
      <c r="BI249" s="83">
        <f t="shared" si="223"/>
        <v>2.9431523721168305E-3</v>
      </c>
      <c r="BJ249" s="84">
        <f t="shared" si="224"/>
        <v>213</v>
      </c>
      <c r="BK249" s="85">
        <f t="shared" si="225"/>
        <v>0.52877721327343463</v>
      </c>
      <c r="BL249" s="156">
        <v>33</v>
      </c>
      <c r="BM249" s="83">
        <f t="shared" si="226"/>
        <v>7.204385277995301E-2</v>
      </c>
      <c r="BN249" s="84">
        <f t="shared" si="238"/>
        <v>258</v>
      </c>
      <c r="BO249" s="86">
        <f t="shared" si="227"/>
        <v>0.73149369621439431</v>
      </c>
      <c r="BP249" s="168">
        <f t="shared" si="228"/>
        <v>1277</v>
      </c>
      <c r="BQ249" s="75">
        <f t="shared" si="229"/>
        <v>4.0852234556447743E-2</v>
      </c>
      <c r="BR249" s="164">
        <f t="shared" si="184"/>
        <v>287</v>
      </c>
      <c r="BS249" s="76">
        <f t="shared" si="230"/>
        <v>254</v>
      </c>
      <c r="BT249" s="117">
        <f t="shared" si="231"/>
        <v>0.72287323323488317</v>
      </c>
      <c r="BU249" s="159">
        <v>31259</v>
      </c>
      <c r="BV249" s="153">
        <v>7607</v>
      </c>
    </row>
    <row r="250" spans="1:74">
      <c r="A250" s="34">
        <f t="shared" si="185"/>
        <v>0</v>
      </c>
      <c r="B250" s="35">
        <f t="shared" si="186"/>
        <v>0</v>
      </c>
      <c r="C250" s="35">
        <f t="shared" si="187"/>
        <v>0</v>
      </c>
      <c r="D250" s="35">
        <f t="shared" si="188"/>
        <v>0</v>
      </c>
      <c r="E250" s="35">
        <f t="shared" si="189"/>
        <v>0</v>
      </c>
      <c r="F250" s="35">
        <f t="shared" si="190"/>
        <v>0</v>
      </c>
      <c r="G250" s="35">
        <f t="shared" si="191"/>
        <v>0</v>
      </c>
      <c r="H250" s="35">
        <f t="shared" si="192"/>
        <v>0</v>
      </c>
      <c r="I250" s="35">
        <f t="shared" si="193"/>
        <v>0</v>
      </c>
      <c r="J250" s="48">
        <v>511</v>
      </c>
      <c r="K250" s="49" t="s">
        <v>483</v>
      </c>
      <c r="L250" s="65">
        <v>106</v>
      </c>
      <c r="M250" s="38">
        <f t="shared" si="183"/>
        <v>1.3473491540935264E-3</v>
      </c>
      <c r="N250" s="39">
        <f t="shared" si="194"/>
        <v>389</v>
      </c>
      <c r="O250" s="40">
        <f t="shared" si="195"/>
        <v>0.17853502681264896</v>
      </c>
      <c r="P250" s="98">
        <v>20</v>
      </c>
      <c r="Q250" s="38">
        <f t="shared" si="196"/>
        <v>8.4529505582137163E-2</v>
      </c>
      <c r="R250" s="39">
        <f t="shared" si="232"/>
        <v>339</v>
      </c>
      <c r="S250" s="41">
        <f t="shared" si="197"/>
        <v>0.63300228941832337</v>
      </c>
      <c r="T250" s="183">
        <v>92</v>
      </c>
      <c r="U250" s="42">
        <f t="shared" si="198"/>
        <v>1.1693973790245699E-3</v>
      </c>
      <c r="V250" s="43">
        <f t="shared" si="199"/>
        <v>197</v>
      </c>
      <c r="W250" s="44">
        <f t="shared" si="200"/>
        <v>0.43532861624867836</v>
      </c>
      <c r="X250" s="178">
        <v>4</v>
      </c>
      <c r="Y250" s="42">
        <f t="shared" si="201"/>
        <v>7.3365231259968106E-2</v>
      </c>
      <c r="Z250" s="43">
        <f t="shared" si="233"/>
        <v>78</v>
      </c>
      <c r="AA250" s="45">
        <f t="shared" si="202"/>
        <v>1.5434730968724446</v>
      </c>
      <c r="AB250" s="65">
        <v>450</v>
      </c>
      <c r="AC250" s="38">
        <f t="shared" si="203"/>
        <v>5.7198784843593099E-3</v>
      </c>
      <c r="AD250" s="39">
        <f t="shared" si="204"/>
        <v>327</v>
      </c>
      <c r="AE250" s="40">
        <f t="shared" si="205"/>
        <v>0.44102378754153293</v>
      </c>
      <c r="AF250" s="98">
        <v>9</v>
      </c>
      <c r="AG250" s="38">
        <f t="shared" si="206"/>
        <v>0.35885167464114831</v>
      </c>
      <c r="AH250" s="39">
        <f t="shared" si="234"/>
        <v>173</v>
      </c>
      <c r="AI250" s="41">
        <f t="shared" si="207"/>
        <v>1.5636655293119877</v>
      </c>
      <c r="AJ250" s="183">
        <v>3</v>
      </c>
      <c r="AK250" s="42">
        <f t="shared" si="208"/>
        <v>3.8132523229062067E-5</v>
      </c>
      <c r="AL250" s="43">
        <f t="shared" si="209"/>
        <v>326</v>
      </c>
      <c r="AM250" s="44">
        <f t="shared" si="210"/>
        <v>2.0041208190995363E-2</v>
      </c>
      <c r="AN250" s="178">
        <v>1</v>
      </c>
      <c r="AO250" s="42">
        <f t="shared" si="211"/>
        <v>2.3923444976076554E-3</v>
      </c>
      <c r="AP250" s="43">
        <f t="shared" si="235"/>
        <v>316</v>
      </c>
      <c r="AQ250" s="45">
        <f t="shared" si="212"/>
        <v>7.1056816659970531E-2</v>
      </c>
      <c r="AR250" s="65">
        <v>556</v>
      </c>
      <c r="AS250" s="38">
        <f t="shared" si="213"/>
        <v>7.0672276384528363E-3</v>
      </c>
      <c r="AT250" s="39">
        <f t="shared" si="214"/>
        <v>369</v>
      </c>
      <c r="AU250" s="40">
        <f t="shared" si="215"/>
        <v>0.3051095090159831</v>
      </c>
      <c r="AV250" s="98">
        <v>17</v>
      </c>
      <c r="AW250" s="38">
        <f t="shared" si="216"/>
        <v>0.44338118022328549</v>
      </c>
      <c r="AX250" s="39">
        <f t="shared" si="236"/>
        <v>236</v>
      </c>
      <c r="AY250" s="41">
        <f t="shared" si="217"/>
        <v>1.0817766192910141</v>
      </c>
      <c r="AZ250" s="183">
        <v>10</v>
      </c>
      <c r="BA250" s="42">
        <f t="shared" si="218"/>
        <v>1.2710841076354022E-4</v>
      </c>
      <c r="BB250" s="43">
        <f t="shared" si="219"/>
        <v>330</v>
      </c>
      <c r="BC250" s="44">
        <f t="shared" si="220"/>
        <v>4.7435169387493634E-2</v>
      </c>
      <c r="BD250" s="178">
        <v>2</v>
      </c>
      <c r="BE250" s="42">
        <f t="shared" si="221"/>
        <v>7.9744816586921844E-3</v>
      </c>
      <c r="BF250" s="43">
        <f t="shared" si="237"/>
        <v>305</v>
      </c>
      <c r="BG250" s="45">
        <f t="shared" si="222"/>
        <v>0.16818308069451671</v>
      </c>
      <c r="BH250" s="159">
        <v>37</v>
      </c>
      <c r="BI250" s="83">
        <f t="shared" si="223"/>
        <v>4.703011198250988E-4</v>
      </c>
      <c r="BJ250" s="84">
        <f t="shared" si="224"/>
        <v>389</v>
      </c>
      <c r="BK250" s="85">
        <f t="shared" si="225"/>
        <v>8.4495970340002405E-2</v>
      </c>
      <c r="BL250" s="156">
        <v>5</v>
      </c>
      <c r="BM250" s="83">
        <f t="shared" si="226"/>
        <v>2.9505582137161084E-2</v>
      </c>
      <c r="BN250" s="84">
        <f t="shared" si="238"/>
        <v>374</v>
      </c>
      <c r="BO250" s="86">
        <f t="shared" si="227"/>
        <v>0.29958346900729771</v>
      </c>
      <c r="BP250" s="168">
        <f t="shared" si="228"/>
        <v>1254</v>
      </c>
      <c r="BQ250" s="75">
        <f t="shared" si="229"/>
        <v>1.5939394709747944E-2</v>
      </c>
      <c r="BR250" s="164">
        <f t="shared" si="184"/>
        <v>58</v>
      </c>
      <c r="BS250" s="76">
        <f t="shared" si="230"/>
        <v>458</v>
      </c>
      <c r="BT250" s="117">
        <f t="shared" si="231"/>
        <v>0.28204483585155404</v>
      </c>
      <c r="BU250" s="159">
        <v>78673</v>
      </c>
      <c r="BV250" s="153">
        <v>4275</v>
      </c>
    </row>
    <row r="251" spans="1:74">
      <c r="A251" s="34">
        <f t="shared" si="185"/>
        <v>1</v>
      </c>
      <c r="B251" s="35">
        <f t="shared" si="186"/>
        <v>0</v>
      </c>
      <c r="C251" s="35">
        <f t="shared" si="187"/>
        <v>1</v>
      </c>
      <c r="D251" s="35">
        <f t="shared" si="188"/>
        <v>0</v>
      </c>
      <c r="E251" s="35">
        <f t="shared" si="189"/>
        <v>0</v>
      </c>
      <c r="F251" s="35">
        <f t="shared" si="190"/>
        <v>0</v>
      </c>
      <c r="G251" s="35">
        <f t="shared" si="191"/>
        <v>1</v>
      </c>
      <c r="H251" s="35">
        <f t="shared" si="192"/>
        <v>0</v>
      </c>
      <c r="I251" s="35">
        <f t="shared" si="193"/>
        <v>0</v>
      </c>
      <c r="J251" s="48">
        <v>125</v>
      </c>
      <c r="K251" s="49" t="s">
        <v>95</v>
      </c>
      <c r="L251" s="65">
        <v>436</v>
      </c>
      <c r="M251" s="38">
        <f t="shared" si="183"/>
        <v>1.7193784998816942E-2</v>
      </c>
      <c r="N251" s="39">
        <f t="shared" si="194"/>
        <v>41</v>
      </c>
      <c r="O251" s="40">
        <f t="shared" si="195"/>
        <v>2.2783202531046536</v>
      </c>
      <c r="P251" s="98">
        <v>49</v>
      </c>
      <c r="Q251" s="38">
        <f t="shared" si="196"/>
        <v>0.35332252836304701</v>
      </c>
      <c r="R251" s="39">
        <f t="shared" si="232"/>
        <v>54</v>
      </c>
      <c r="S251" s="41">
        <f t="shared" si="197"/>
        <v>2.6458686563540246</v>
      </c>
      <c r="T251" s="183">
        <v>3</v>
      </c>
      <c r="U251" s="42">
        <f t="shared" si="198"/>
        <v>1.1830586008360281E-4</v>
      </c>
      <c r="V251" s="43">
        <f t="shared" si="199"/>
        <v>366</v>
      </c>
      <c r="W251" s="44">
        <f t="shared" si="200"/>
        <v>4.4041424487597097E-2</v>
      </c>
      <c r="X251" s="178">
        <v>1</v>
      </c>
      <c r="Y251" s="42">
        <f t="shared" si="201"/>
        <v>2.4311183144246355E-3</v>
      </c>
      <c r="Z251" s="43">
        <f t="shared" si="233"/>
        <v>377</v>
      </c>
      <c r="AA251" s="45">
        <f t="shared" si="202"/>
        <v>5.1146376140107613E-2</v>
      </c>
      <c r="AB251" s="65">
        <v>83</v>
      </c>
      <c r="AC251" s="38">
        <f t="shared" si="203"/>
        <v>3.2731287956463445E-3</v>
      </c>
      <c r="AD251" s="39">
        <f t="shared" si="204"/>
        <v>379</v>
      </c>
      <c r="AE251" s="40">
        <f t="shared" si="205"/>
        <v>0.25237033662768421</v>
      </c>
      <c r="AF251" s="98">
        <v>11</v>
      </c>
      <c r="AG251" s="38">
        <f t="shared" si="206"/>
        <v>6.7260940032414909E-2</v>
      </c>
      <c r="AH251" s="39">
        <f t="shared" si="234"/>
        <v>449</v>
      </c>
      <c r="AI251" s="41">
        <f t="shared" si="207"/>
        <v>0.2930838026685581</v>
      </c>
      <c r="AJ251" s="183">
        <v>8</v>
      </c>
      <c r="AK251" s="42">
        <f t="shared" si="208"/>
        <v>3.1548229355627414E-4</v>
      </c>
      <c r="AL251" s="43">
        <f t="shared" si="209"/>
        <v>260</v>
      </c>
      <c r="AM251" s="44">
        <f t="shared" si="210"/>
        <v>0.16580718479482379</v>
      </c>
      <c r="AN251" s="178">
        <v>1</v>
      </c>
      <c r="AO251" s="42">
        <f t="shared" si="211"/>
        <v>6.4829821717990272E-3</v>
      </c>
      <c r="AP251" s="43">
        <f t="shared" si="235"/>
        <v>290</v>
      </c>
      <c r="AQ251" s="45">
        <f t="shared" si="212"/>
        <v>0.19255591159719729</v>
      </c>
      <c r="AR251" s="65">
        <v>690</v>
      </c>
      <c r="AS251" s="38">
        <f t="shared" si="213"/>
        <v>2.7210347819228646E-2</v>
      </c>
      <c r="AT251" s="39">
        <f t="shared" si="214"/>
        <v>97</v>
      </c>
      <c r="AU251" s="40">
        <f t="shared" si="215"/>
        <v>1.1747372927549409</v>
      </c>
      <c r="AV251" s="98">
        <v>30</v>
      </c>
      <c r="AW251" s="38">
        <f t="shared" si="216"/>
        <v>0.55915721231766613</v>
      </c>
      <c r="AX251" s="39">
        <f t="shared" si="236"/>
        <v>133</v>
      </c>
      <c r="AY251" s="41">
        <f t="shared" si="217"/>
        <v>1.3642509555515532</v>
      </c>
      <c r="AZ251" s="183">
        <v>7</v>
      </c>
      <c r="BA251" s="42">
        <f t="shared" si="218"/>
        <v>2.7604700686173988E-4</v>
      </c>
      <c r="BB251" s="43">
        <f t="shared" si="219"/>
        <v>297</v>
      </c>
      <c r="BC251" s="44">
        <f t="shared" si="220"/>
        <v>0.10301707377772697</v>
      </c>
      <c r="BD251" s="178">
        <v>3</v>
      </c>
      <c r="BE251" s="42">
        <f t="shared" si="221"/>
        <v>5.6726094003241492E-3</v>
      </c>
      <c r="BF251" s="43">
        <f t="shared" si="237"/>
        <v>323</v>
      </c>
      <c r="BG251" s="45">
        <f t="shared" si="222"/>
        <v>0.11963623033520808</v>
      </c>
      <c r="BH251" s="159">
        <v>7</v>
      </c>
      <c r="BI251" s="83">
        <f t="shared" si="223"/>
        <v>2.7604700686173988E-4</v>
      </c>
      <c r="BJ251" s="84">
        <f t="shared" si="224"/>
        <v>414</v>
      </c>
      <c r="BK251" s="85">
        <f t="shared" si="225"/>
        <v>4.9595586148955671E-2</v>
      </c>
      <c r="BL251" s="156">
        <v>5</v>
      </c>
      <c r="BM251" s="83">
        <f t="shared" si="226"/>
        <v>5.6726094003241492E-3</v>
      </c>
      <c r="BN251" s="84">
        <f t="shared" si="238"/>
        <v>447</v>
      </c>
      <c r="BO251" s="86">
        <f t="shared" si="227"/>
        <v>5.7596559002717145E-2</v>
      </c>
      <c r="BP251" s="168">
        <f t="shared" si="228"/>
        <v>1234</v>
      </c>
      <c r="BQ251" s="75">
        <f t="shared" si="229"/>
        <v>4.8663143781055289E-2</v>
      </c>
      <c r="BR251" s="164">
        <f t="shared" si="184"/>
        <v>100</v>
      </c>
      <c r="BS251" s="76">
        <f t="shared" si="230"/>
        <v>198</v>
      </c>
      <c r="BT251" s="117">
        <f t="shared" si="231"/>
        <v>0.861085922626315</v>
      </c>
      <c r="BU251" s="159">
        <v>25358</v>
      </c>
      <c r="BV251" s="153">
        <v>2940</v>
      </c>
    </row>
    <row r="252" spans="1:74">
      <c r="A252" s="34">
        <f t="shared" si="185"/>
        <v>0</v>
      </c>
      <c r="B252" s="35">
        <f t="shared" si="186"/>
        <v>0</v>
      </c>
      <c r="C252" s="35">
        <f t="shared" si="187"/>
        <v>0</v>
      </c>
      <c r="D252" s="35">
        <f t="shared" si="188"/>
        <v>0</v>
      </c>
      <c r="E252" s="35">
        <f t="shared" si="189"/>
        <v>0</v>
      </c>
      <c r="F252" s="35">
        <f t="shared" si="190"/>
        <v>0</v>
      </c>
      <c r="G252" s="35">
        <f t="shared" si="191"/>
        <v>0</v>
      </c>
      <c r="H252" s="35">
        <f t="shared" si="192"/>
        <v>0</v>
      </c>
      <c r="I252" s="35">
        <f t="shared" si="193"/>
        <v>0</v>
      </c>
      <c r="J252" s="48">
        <v>378</v>
      </c>
      <c r="K252" s="49" t="s">
        <v>349</v>
      </c>
      <c r="L252" s="65">
        <v>89</v>
      </c>
      <c r="M252" s="38">
        <f t="shared" si="183"/>
        <v>2.2361247204844099E-3</v>
      </c>
      <c r="N252" s="39">
        <f t="shared" si="194"/>
        <v>339</v>
      </c>
      <c r="O252" s="40">
        <f t="shared" si="195"/>
        <v>0.29630521956033301</v>
      </c>
      <c r="P252" s="98">
        <v>41</v>
      </c>
      <c r="Q252" s="38">
        <f t="shared" si="196"/>
        <v>7.2831423895253683E-2</v>
      </c>
      <c r="R252" s="39">
        <f t="shared" si="232"/>
        <v>363</v>
      </c>
      <c r="S252" s="41">
        <f t="shared" si="197"/>
        <v>0.54540077751305782</v>
      </c>
      <c r="T252" s="183">
        <v>22</v>
      </c>
      <c r="U252" s="42">
        <f t="shared" si="198"/>
        <v>5.527499309062586E-4</v>
      </c>
      <c r="V252" s="43">
        <f t="shared" si="199"/>
        <v>275</v>
      </c>
      <c r="W252" s="44">
        <f t="shared" si="200"/>
        <v>0.20577082424597973</v>
      </c>
      <c r="X252" s="178">
        <v>5</v>
      </c>
      <c r="Y252" s="42">
        <f t="shared" si="201"/>
        <v>1.8003273322422259E-2</v>
      </c>
      <c r="Z252" s="43">
        <f t="shared" si="233"/>
        <v>284</v>
      </c>
      <c r="AA252" s="45">
        <f t="shared" si="202"/>
        <v>0.37875663378386287</v>
      </c>
      <c r="AB252" s="65">
        <v>294</v>
      </c>
      <c r="AC252" s="38">
        <f t="shared" si="203"/>
        <v>7.386749076656365E-3</v>
      </c>
      <c r="AD252" s="39">
        <f t="shared" si="204"/>
        <v>280</v>
      </c>
      <c r="AE252" s="40">
        <f t="shared" si="205"/>
        <v>0.56954567554433178</v>
      </c>
      <c r="AF252" s="98">
        <v>38</v>
      </c>
      <c r="AG252" s="38">
        <f t="shared" si="206"/>
        <v>0.24058919803600654</v>
      </c>
      <c r="AH252" s="39">
        <f t="shared" si="234"/>
        <v>272</v>
      </c>
      <c r="AI252" s="41">
        <f t="shared" si="207"/>
        <v>1.0483468861331631</v>
      </c>
      <c r="AJ252" s="183">
        <v>3</v>
      </c>
      <c r="AK252" s="42">
        <f t="shared" si="208"/>
        <v>7.5374990578126172E-5</v>
      </c>
      <c r="AL252" s="43">
        <f t="shared" si="209"/>
        <v>318</v>
      </c>
      <c r="AM252" s="44">
        <f t="shared" si="210"/>
        <v>3.9614632094926709E-2</v>
      </c>
      <c r="AN252" s="178">
        <v>2</v>
      </c>
      <c r="AO252" s="42">
        <f t="shared" si="211"/>
        <v>2.4549918166939444E-3</v>
      </c>
      <c r="AP252" s="43">
        <f t="shared" si="235"/>
        <v>315</v>
      </c>
      <c r="AQ252" s="45">
        <f t="shared" si="212"/>
        <v>7.2917551629789731E-2</v>
      </c>
      <c r="AR252" s="65">
        <v>650</v>
      </c>
      <c r="AS252" s="38">
        <f t="shared" si="213"/>
        <v>1.6331247958594006E-2</v>
      </c>
      <c r="AT252" s="39">
        <f t="shared" si="214"/>
        <v>217</v>
      </c>
      <c r="AU252" s="40">
        <f t="shared" si="215"/>
        <v>0.70505993314172299</v>
      </c>
      <c r="AV252" s="98">
        <v>90</v>
      </c>
      <c r="AW252" s="38">
        <f t="shared" si="216"/>
        <v>0.53191489361702127</v>
      </c>
      <c r="AX252" s="39">
        <f t="shared" si="236"/>
        <v>157</v>
      </c>
      <c r="AY252" s="41">
        <f t="shared" si="217"/>
        <v>1.2977842114944622</v>
      </c>
      <c r="AZ252" s="183">
        <v>10</v>
      </c>
      <c r="BA252" s="42">
        <f t="shared" si="218"/>
        <v>2.5124996859375392E-4</v>
      </c>
      <c r="BB252" s="43">
        <f t="shared" si="219"/>
        <v>301</v>
      </c>
      <c r="BC252" s="44">
        <f t="shared" si="220"/>
        <v>9.3763148695316351E-2</v>
      </c>
      <c r="BD252" s="178">
        <v>6</v>
      </c>
      <c r="BE252" s="42">
        <f t="shared" si="221"/>
        <v>8.1833060556464818E-3</v>
      </c>
      <c r="BF252" s="43">
        <f t="shared" si="237"/>
        <v>302</v>
      </c>
      <c r="BG252" s="45">
        <f t="shared" si="222"/>
        <v>0.17258722028717183</v>
      </c>
      <c r="BH252" s="159">
        <v>154</v>
      </c>
      <c r="BI252" s="83">
        <f t="shared" si="223"/>
        <v>3.8692495163438105E-3</v>
      </c>
      <c r="BJ252" s="84">
        <f t="shared" si="224"/>
        <v>168</v>
      </c>
      <c r="BK252" s="85">
        <f t="shared" si="225"/>
        <v>0.69516311696778466</v>
      </c>
      <c r="BL252" s="156">
        <v>16</v>
      </c>
      <c r="BM252" s="83">
        <f t="shared" si="226"/>
        <v>0.1260229132569558</v>
      </c>
      <c r="BN252" s="84">
        <f t="shared" si="238"/>
        <v>135</v>
      </c>
      <c r="BO252" s="86">
        <f t="shared" si="227"/>
        <v>1.2795674171896603</v>
      </c>
      <c r="BP252" s="168">
        <f t="shared" si="228"/>
        <v>1222</v>
      </c>
      <c r="BQ252" s="75">
        <f t="shared" si="229"/>
        <v>3.0702746162156729E-2</v>
      </c>
      <c r="BR252" s="164">
        <f t="shared" si="184"/>
        <v>198</v>
      </c>
      <c r="BS252" s="76">
        <f t="shared" si="230"/>
        <v>349</v>
      </c>
      <c r="BT252" s="117">
        <f t="shared" si="231"/>
        <v>0.54327978942648081</v>
      </c>
      <c r="BU252" s="159">
        <v>39801</v>
      </c>
      <c r="BV252" s="153">
        <v>7364</v>
      </c>
    </row>
    <row r="253" spans="1:74">
      <c r="A253" s="34">
        <f t="shared" si="185"/>
        <v>0</v>
      </c>
      <c r="B253" s="35">
        <f t="shared" si="186"/>
        <v>0</v>
      </c>
      <c r="C253" s="35">
        <f t="shared" si="187"/>
        <v>0</v>
      </c>
      <c r="D253" s="35">
        <f t="shared" si="188"/>
        <v>0</v>
      </c>
      <c r="E253" s="35">
        <f t="shared" si="189"/>
        <v>0</v>
      </c>
      <c r="F253" s="35">
        <f t="shared" si="190"/>
        <v>0</v>
      </c>
      <c r="G253" s="35">
        <f t="shared" si="191"/>
        <v>0</v>
      </c>
      <c r="H253" s="35">
        <f t="shared" si="192"/>
        <v>0</v>
      </c>
      <c r="I253" s="35">
        <f t="shared" si="193"/>
        <v>0</v>
      </c>
      <c r="J253" s="48">
        <v>554</v>
      </c>
      <c r="K253" s="49" t="s">
        <v>526</v>
      </c>
      <c r="L253" s="65">
        <v>261</v>
      </c>
      <c r="M253" s="38">
        <f t="shared" si="183"/>
        <v>5.455913708767089E-3</v>
      </c>
      <c r="N253" s="39">
        <f t="shared" si="194"/>
        <v>186</v>
      </c>
      <c r="O253" s="40">
        <f t="shared" si="195"/>
        <v>0.72295417807833939</v>
      </c>
      <c r="P253" s="98">
        <v>49</v>
      </c>
      <c r="Q253" s="38">
        <f t="shared" si="196"/>
        <v>0.21588089330024815</v>
      </c>
      <c r="R253" s="39">
        <f t="shared" si="232"/>
        <v>109</v>
      </c>
      <c r="S253" s="41">
        <f t="shared" si="197"/>
        <v>1.6166319530633515</v>
      </c>
      <c r="T253" s="183">
        <v>36</v>
      </c>
      <c r="U253" s="42">
        <f t="shared" si="198"/>
        <v>7.5253982189890883E-4</v>
      </c>
      <c r="V253" s="43">
        <f t="shared" si="199"/>
        <v>242</v>
      </c>
      <c r="W253" s="44">
        <f t="shared" si="200"/>
        <v>0.28014610363890313</v>
      </c>
      <c r="X253" s="178">
        <v>9</v>
      </c>
      <c r="Y253" s="42">
        <f t="shared" si="201"/>
        <v>2.9776674937965261E-2</v>
      </c>
      <c r="Z253" s="43">
        <f t="shared" si="233"/>
        <v>218</v>
      </c>
      <c r="AA253" s="45">
        <f t="shared" si="202"/>
        <v>0.626447922152782</v>
      </c>
      <c r="AB253" s="65">
        <v>151</v>
      </c>
      <c r="AC253" s="38">
        <f t="shared" si="203"/>
        <v>3.1564864751870898E-3</v>
      </c>
      <c r="AD253" s="39">
        <f t="shared" si="204"/>
        <v>382</v>
      </c>
      <c r="AE253" s="40">
        <f t="shared" si="205"/>
        <v>0.24337678228955634</v>
      </c>
      <c r="AF253" s="98">
        <v>38</v>
      </c>
      <c r="AG253" s="38">
        <f t="shared" si="206"/>
        <v>0.12489660876757651</v>
      </c>
      <c r="AH253" s="39">
        <f t="shared" si="234"/>
        <v>397</v>
      </c>
      <c r="AI253" s="41">
        <f t="shared" si="207"/>
        <v>0.54422630757713841</v>
      </c>
      <c r="AJ253" s="183">
        <v>34</v>
      </c>
      <c r="AK253" s="42">
        <f t="shared" si="208"/>
        <v>7.1073205401563609E-4</v>
      </c>
      <c r="AL253" s="43">
        <f t="shared" si="209"/>
        <v>206</v>
      </c>
      <c r="AM253" s="44">
        <f t="shared" si="210"/>
        <v>0.37353754371243264</v>
      </c>
      <c r="AN253" s="178">
        <v>10</v>
      </c>
      <c r="AO253" s="42">
        <f t="shared" si="211"/>
        <v>2.8122415219189414E-2</v>
      </c>
      <c r="AP253" s="43">
        <f t="shared" si="235"/>
        <v>151</v>
      </c>
      <c r="AQ253" s="45">
        <f t="shared" si="212"/>
        <v>0.83528492834698209</v>
      </c>
      <c r="AR253" s="65">
        <v>482</v>
      </c>
      <c r="AS253" s="38">
        <f t="shared" si="213"/>
        <v>1.0075672059868724E-2</v>
      </c>
      <c r="AT253" s="39">
        <f t="shared" si="214"/>
        <v>325</v>
      </c>
      <c r="AU253" s="40">
        <f t="shared" si="215"/>
        <v>0.43499141565299976</v>
      </c>
      <c r="AV253" s="98">
        <v>111</v>
      </c>
      <c r="AW253" s="38">
        <f t="shared" si="216"/>
        <v>0.39867659222497931</v>
      </c>
      <c r="AX253" s="39">
        <f t="shared" si="236"/>
        <v>285</v>
      </c>
      <c r="AY253" s="41">
        <f t="shared" si="217"/>
        <v>0.97270483133814889</v>
      </c>
      <c r="AZ253" s="183">
        <v>48</v>
      </c>
      <c r="BA253" s="42">
        <f t="shared" si="218"/>
        <v>1.0033864291985452E-3</v>
      </c>
      <c r="BB253" s="43">
        <f t="shared" si="219"/>
        <v>213</v>
      </c>
      <c r="BC253" s="44">
        <f t="shared" si="220"/>
        <v>0.37445047848712271</v>
      </c>
      <c r="BD253" s="178">
        <v>13</v>
      </c>
      <c r="BE253" s="42">
        <f t="shared" si="221"/>
        <v>3.9702233250620347E-2</v>
      </c>
      <c r="BF253" s="43">
        <f t="shared" si="237"/>
        <v>148</v>
      </c>
      <c r="BG253" s="45">
        <f t="shared" si="222"/>
        <v>0.83732638487711741</v>
      </c>
      <c r="BH253" s="159">
        <v>197</v>
      </c>
      <c r="BI253" s="83">
        <f t="shared" si="223"/>
        <v>4.1180651365023621E-3</v>
      </c>
      <c r="BJ253" s="84">
        <f t="shared" si="224"/>
        <v>153</v>
      </c>
      <c r="BK253" s="85">
        <f t="shared" si="225"/>
        <v>0.73986621541854936</v>
      </c>
      <c r="BL253" s="156">
        <v>49</v>
      </c>
      <c r="BM253" s="83">
        <f t="shared" si="226"/>
        <v>0.16294458229942102</v>
      </c>
      <c r="BN253" s="84">
        <f t="shared" si="238"/>
        <v>94</v>
      </c>
      <c r="BO253" s="86">
        <f t="shared" si="227"/>
        <v>1.6544497578214028</v>
      </c>
      <c r="BP253" s="168">
        <f t="shared" si="228"/>
        <v>1209</v>
      </c>
      <c r="BQ253" s="75">
        <f t="shared" si="229"/>
        <v>2.5272795685438356E-2</v>
      </c>
      <c r="BR253" s="164">
        <f t="shared" si="184"/>
        <v>279</v>
      </c>
      <c r="BS253" s="76">
        <f t="shared" si="230"/>
        <v>389</v>
      </c>
      <c r="BT253" s="117">
        <f t="shared" si="231"/>
        <v>0.44719775376727866</v>
      </c>
      <c r="BU253" s="159">
        <v>47838</v>
      </c>
      <c r="BV253" s="153">
        <v>11879</v>
      </c>
    </row>
    <row r="254" spans="1:74">
      <c r="A254" s="34">
        <f t="shared" si="185"/>
        <v>0</v>
      </c>
      <c r="B254" s="35">
        <f t="shared" si="186"/>
        <v>0</v>
      </c>
      <c r="C254" s="35">
        <f t="shared" si="187"/>
        <v>0</v>
      </c>
      <c r="D254" s="35">
        <f t="shared" si="188"/>
        <v>0</v>
      </c>
      <c r="E254" s="35">
        <f t="shared" si="189"/>
        <v>0</v>
      </c>
      <c r="F254" s="35">
        <f t="shared" si="190"/>
        <v>0</v>
      </c>
      <c r="G254" s="35">
        <f t="shared" si="191"/>
        <v>0</v>
      </c>
      <c r="H254" s="35">
        <f t="shared" si="192"/>
        <v>0</v>
      </c>
      <c r="I254" s="35">
        <f t="shared" si="193"/>
        <v>0</v>
      </c>
      <c r="J254" s="48">
        <v>652</v>
      </c>
      <c r="K254" s="49" t="s">
        <v>626</v>
      </c>
      <c r="L254" s="65">
        <v>84</v>
      </c>
      <c r="M254" s="38">
        <f t="shared" si="183"/>
        <v>1.0577746436306855E-3</v>
      </c>
      <c r="N254" s="39">
        <f t="shared" si="194"/>
        <v>413</v>
      </c>
      <c r="O254" s="40">
        <f t="shared" si="195"/>
        <v>0.14016398332130886</v>
      </c>
      <c r="P254" s="98">
        <v>33</v>
      </c>
      <c r="Q254" s="38">
        <f t="shared" si="196"/>
        <v>7.0410729253981563E-2</v>
      </c>
      <c r="R254" s="39">
        <f t="shared" si="232"/>
        <v>369</v>
      </c>
      <c r="S254" s="41">
        <f t="shared" si="197"/>
        <v>0.52727331729244897</v>
      </c>
      <c r="T254" s="183">
        <v>44</v>
      </c>
      <c r="U254" s="42">
        <f t="shared" si="198"/>
        <v>5.5407243237797811E-4</v>
      </c>
      <c r="V254" s="43">
        <f t="shared" si="199"/>
        <v>274</v>
      </c>
      <c r="W254" s="44">
        <f t="shared" si="200"/>
        <v>0.2062631485371037</v>
      </c>
      <c r="X254" s="178">
        <v>9</v>
      </c>
      <c r="Y254" s="42">
        <f t="shared" si="201"/>
        <v>3.6881810561609385E-2</v>
      </c>
      <c r="Z254" s="43">
        <f t="shared" si="233"/>
        <v>194</v>
      </c>
      <c r="AA254" s="45">
        <f t="shared" si="202"/>
        <v>0.7759272531163125</v>
      </c>
      <c r="AB254" s="65">
        <v>73</v>
      </c>
      <c r="AC254" s="38">
        <f t="shared" si="203"/>
        <v>9.1925653553619105E-4</v>
      </c>
      <c r="AD254" s="39">
        <f t="shared" si="204"/>
        <v>478</v>
      </c>
      <c r="AE254" s="40">
        <f t="shared" si="205"/>
        <v>7.0878078989450713E-2</v>
      </c>
      <c r="AF254" s="98">
        <v>17</v>
      </c>
      <c r="AG254" s="38">
        <f t="shared" si="206"/>
        <v>6.119027661357921E-2</v>
      </c>
      <c r="AH254" s="39">
        <f t="shared" si="234"/>
        <v>457</v>
      </c>
      <c r="AI254" s="41">
        <f t="shared" si="207"/>
        <v>0.26663140520495104</v>
      </c>
      <c r="AJ254" s="183">
        <v>20</v>
      </c>
      <c r="AK254" s="42">
        <f t="shared" si="208"/>
        <v>2.5185110562635368E-4</v>
      </c>
      <c r="AL254" s="43">
        <f t="shared" si="209"/>
        <v>275</v>
      </c>
      <c r="AM254" s="44">
        <f t="shared" si="210"/>
        <v>0.13236471163133851</v>
      </c>
      <c r="AN254" s="178">
        <v>5</v>
      </c>
      <c r="AO254" s="42">
        <f t="shared" si="211"/>
        <v>1.6764459346186086E-2</v>
      </c>
      <c r="AP254" s="43">
        <f t="shared" si="235"/>
        <v>219</v>
      </c>
      <c r="AQ254" s="45">
        <f t="shared" si="212"/>
        <v>0.49793376972116821</v>
      </c>
      <c r="AR254" s="65">
        <v>930</v>
      </c>
      <c r="AS254" s="38">
        <f t="shared" si="213"/>
        <v>1.1711076411625446E-2</v>
      </c>
      <c r="AT254" s="39">
        <f t="shared" si="214"/>
        <v>305</v>
      </c>
      <c r="AU254" s="40">
        <f t="shared" si="215"/>
        <v>0.50559582297280303</v>
      </c>
      <c r="AV254" s="98">
        <v>74</v>
      </c>
      <c r="AW254" s="38">
        <f t="shared" si="216"/>
        <v>0.77954735959765298</v>
      </c>
      <c r="AX254" s="39">
        <f t="shared" si="236"/>
        <v>55</v>
      </c>
      <c r="AY254" s="41">
        <f t="shared" si="217"/>
        <v>1.9019664001482968</v>
      </c>
      <c r="AZ254" s="183">
        <v>5</v>
      </c>
      <c r="BA254" s="42">
        <f t="shared" si="218"/>
        <v>6.2962776406588419E-5</v>
      </c>
      <c r="BB254" s="43">
        <f t="shared" si="219"/>
        <v>341</v>
      </c>
      <c r="BC254" s="44">
        <f t="shared" si="220"/>
        <v>2.3496871261410656E-2</v>
      </c>
      <c r="BD254" s="178">
        <v>2</v>
      </c>
      <c r="BE254" s="42">
        <f t="shared" si="221"/>
        <v>4.1911148365465214E-3</v>
      </c>
      <c r="BF254" s="43">
        <f t="shared" si="237"/>
        <v>336</v>
      </c>
      <c r="BG254" s="45">
        <f t="shared" si="222"/>
        <v>8.8391275436263184E-2</v>
      </c>
      <c r="BH254" s="159">
        <v>37</v>
      </c>
      <c r="BI254" s="83">
        <f t="shared" si="223"/>
        <v>4.6592454540875434E-4</v>
      </c>
      <c r="BJ254" s="84">
        <f t="shared" si="224"/>
        <v>391</v>
      </c>
      <c r="BK254" s="85">
        <f t="shared" si="225"/>
        <v>8.3709659428789218E-2</v>
      </c>
      <c r="BL254" s="156">
        <v>23</v>
      </c>
      <c r="BM254" s="83">
        <f t="shared" si="226"/>
        <v>3.1014249790444259E-2</v>
      </c>
      <c r="BN254" s="84">
        <f t="shared" si="238"/>
        <v>367</v>
      </c>
      <c r="BO254" s="86">
        <f t="shared" si="227"/>
        <v>0.31490165141253257</v>
      </c>
      <c r="BP254" s="168">
        <f t="shared" si="228"/>
        <v>1193</v>
      </c>
      <c r="BQ254" s="75">
        <f t="shared" si="229"/>
        <v>1.5022918450611999E-2</v>
      </c>
      <c r="BR254" s="164">
        <f t="shared" si="184"/>
        <v>163</v>
      </c>
      <c r="BS254" s="76">
        <f t="shared" si="230"/>
        <v>463</v>
      </c>
      <c r="BT254" s="117">
        <f t="shared" si="231"/>
        <v>0.26582794676781973</v>
      </c>
      <c r="BU254" s="159">
        <v>79412</v>
      </c>
      <c r="BV254" s="153">
        <v>5275</v>
      </c>
    </row>
    <row r="255" spans="1:74">
      <c r="A255" s="34">
        <f t="shared" si="185"/>
        <v>8</v>
      </c>
      <c r="B255" s="35">
        <f t="shared" si="186"/>
        <v>7</v>
      </c>
      <c r="C255" s="35">
        <f t="shared" si="187"/>
        <v>0</v>
      </c>
      <c r="D255" s="35">
        <f t="shared" si="188"/>
        <v>0</v>
      </c>
      <c r="E255" s="35">
        <f t="shared" si="189"/>
        <v>1</v>
      </c>
      <c r="F255" s="35">
        <f t="shared" si="190"/>
        <v>0</v>
      </c>
      <c r="G255" s="35">
        <f t="shared" si="191"/>
        <v>0</v>
      </c>
      <c r="H255" s="35">
        <f t="shared" si="192"/>
        <v>0</v>
      </c>
      <c r="I255" s="35">
        <f t="shared" si="193"/>
        <v>0</v>
      </c>
      <c r="J255" s="48">
        <v>140</v>
      </c>
      <c r="K255" s="49" t="s">
        <v>110</v>
      </c>
      <c r="L255" s="65">
        <v>8</v>
      </c>
      <c r="M255" s="38">
        <f t="shared" si="183"/>
        <v>2.5244556642473968E-3</v>
      </c>
      <c r="N255" s="39">
        <f t="shared" si="194"/>
        <v>320</v>
      </c>
      <c r="O255" s="40">
        <f t="shared" si="195"/>
        <v>0.33451148006767284</v>
      </c>
      <c r="P255" s="98">
        <v>2</v>
      </c>
      <c r="Q255" s="38">
        <f t="shared" si="196"/>
        <v>6.7170445004198151E-3</v>
      </c>
      <c r="R255" s="39">
        <f t="shared" si="232"/>
        <v>505</v>
      </c>
      <c r="S255" s="41">
        <f t="shared" si="197"/>
        <v>5.0300833035855558E-2</v>
      </c>
      <c r="T255" s="183">
        <v>0</v>
      </c>
      <c r="U255" s="42">
        <f t="shared" si="198"/>
        <v>0</v>
      </c>
      <c r="V255" s="43">
        <f t="shared" si="199"/>
        <v>396</v>
      </c>
      <c r="W255" s="44">
        <f t="shared" si="200"/>
        <v>0</v>
      </c>
      <c r="X255" s="178">
        <v>0</v>
      </c>
      <c r="Y255" s="42">
        <f t="shared" si="201"/>
        <v>0</v>
      </c>
      <c r="Z255" s="43">
        <f t="shared" si="233"/>
        <v>396</v>
      </c>
      <c r="AA255" s="45">
        <f t="shared" si="202"/>
        <v>0</v>
      </c>
      <c r="AB255" s="65">
        <v>1181</v>
      </c>
      <c r="AC255" s="38">
        <f t="shared" si="203"/>
        <v>0.37267276743452193</v>
      </c>
      <c r="AD255" s="39">
        <f t="shared" si="204"/>
        <v>7</v>
      </c>
      <c r="AE255" s="40">
        <f t="shared" si="205"/>
        <v>28.734448792397309</v>
      </c>
      <c r="AF255" s="98">
        <v>7</v>
      </c>
      <c r="AG255" s="38">
        <f t="shared" si="206"/>
        <v>0.99160369437447526</v>
      </c>
      <c r="AH255" s="39">
        <f t="shared" si="234"/>
        <v>31</v>
      </c>
      <c r="AI255" s="41">
        <f t="shared" si="207"/>
        <v>4.3208284235605783</v>
      </c>
      <c r="AJ255" s="183">
        <v>0</v>
      </c>
      <c r="AK255" s="42">
        <f t="shared" si="208"/>
        <v>0</v>
      </c>
      <c r="AL255" s="43">
        <f t="shared" si="209"/>
        <v>337</v>
      </c>
      <c r="AM255" s="44">
        <f t="shared" si="210"/>
        <v>0</v>
      </c>
      <c r="AN255" s="178">
        <v>0</v>
      </c>
      <c r="AO255" s="42">
        <f t="shared" si="211"/>
        <v>0</v>
      </c>
      <c r="AP255" s="43">
        <f t="shared" si="235"/>
        <v>337</v>
      </c>
      <c r="AQ255" s="45">
        <f t="shared" si="212"/>
        <v>0</v>
      </c>
      <c r="AR255" s="65">
        <v>2</v>
      </c>
      <c r="AS255" s="38">
        <f t="shared" si="213"/>
        <v>6.3111391606184919E-4</v>
      </c>
      <c r="AT255" s="39">
        <f t="shared" si="214"/>
        <v>530</v>
      </c>
      <c r="AU255" s="40">
        <f t="shared" si="215"/>
        <v>2.7246731945504497E-2</v>
      </c>
      <c r="AV255" s="98">
        <v>1</v>
      </c>
      <c r="AW255" s="38">
        <f t="shared" si="216"/>
        <v>1.6792611251049538E-3</v>
      </c>
      <c r="AX255" s="39">
        <f t="shared" si="236"/>
        <v>561</v>
      </c>
      <c r="AY255" s="41">
        <f t="shared" si="217"/>
        <v>4.0971189212587562E-3</v>
      </c>
      <c r="AZ255" s="183">
        <v>0</v>
      </c>
      <c r="BA255" s="42">
        <f t="shared" si="218"/>
        <v>0</v>
      </c>
      <c r="BB255" s="43">
        <f t="shared" si="219"/>
        <v>356</v>
      </c>
      <c r="BC255" s="44">
        <f t="shared" si="220"/>
        <v>0</v>
      </c>
      <c r="BD255" s="178">
        <v>0</v>
      </c>
      <c r="BE255" s="42">
        <f t="shared" si="221"/>
        <v>0</v>
      </c>
      <c r="BF255" s="43">
        <f t="shared" si="237"/>
        <v>356</v>
      </c>
      <c r="BG255" s="45">
        <f t="shared" si="222"/>
        <v>0</v>
      </c>
      <c r="BH255" s="159">
        <v>0</v>
      </c>
      <c r="BI255" s="83">
        <f t="shared" si="223"/>
        <v>0</v>
      </c>
      <c r="BJ255" s="84">
        <f t="shared" si="224"/>
        <v>467</v>
      </c>
      <c r="BK255" s="85">
        <f t="shared" si="225"/>
        <v>0</v>
      </c>
      <c r="BL255" s="156">
        <v>0</v>
      </c>
      <c r="BM255" s="83">
        <f t="shared" si="226"/>
        <v>0</v>
      </c>
      <c r="BN255" s="84">
        <f t="shared" si="238"/>
        <v>467</v>
      </c>
      <c r="BO255" s="86">
        <f t="shared" si="227"/>
        <v>0</v>
      </c>
      <c r="BP255" s="168">
        <f t="shared" si="228"/>
        <v>1191</v>
      </c>
      <c r="BQ255" s="75">
        <f t="shared" si="229"/>
        <v>0.3758283370148312</v>
      </c>
      <c r="BR255" s="164">
        <f t="shared" si="184"/>
        <v>10</v>
      </c>
      <c r="BS255" s="76">
        <f t="shared" si="230"/>
        <v>13</v>
      </c>
      <c r="BT255" s="117">
        <f t="shared" si="231"/>
        <v>6.6502174989671756</v>
      </c>
      <c r="BU255" s="159">
        <v>3169</v>
      </c>
      <c r="BV255" s="153">
        <v>195</v>
      </c>
    </row>
    <row r="256" spans="1:74">
      <c r="A256" s="34">
        <f t="shared" si="185"/>
        <v>0</v>
      </c>
      <c r="B256" s="35">
        <f t="shared" si="186"/>
        <v>0</v>
      </c>
      <c r="C256" s="35">
        <f t="shared" si="187"/>
        <v>0</v>
      </c>
      <c r="D256" s="35">
        <f t="shared" si="188"/>
        <v>0</v>
      </c>
      <c r="E256" s="35">
        <f t="shared" si="189"/>
        <v>0</v>
      </c>
      <c r="F256" s="35">
        <f t="shared" si="190"/>
        <v>0</v>
      </c>
      <c r="G256" s="35">
        <f t="shared" si="191"/>
        <v>0</v>
      </c>
      <c r="H256" s="35">
        <f t="shared" si="192"/>
        <v>0</v>
      </c>
      <c r="I256" s="35">
        <f t="shared" si="193"/>
        <v>1</v>
      </c>
      <c r="J256" s="48">
        <v>625</v>
      </c>
      <c r="K256" s="49" t="s">
        <v>599</v>
      </c>
      <c r="L256" s="65">
        <v>0</v>
      </c>
      <c r="M256" s="38">
        <f t="shared" si="183"/>
        <v>0</v>
      </c>
      <c r="N256" s="39">
        <f t="shared" si="194"/>
        <v>517</v>
      </c>
      <c r="O256" s="40">
        <f t="shared" si="195"/>
        <v>0</v>
      </c>
      <c r="P256" s="98">
        <v>0</v>
      </c>
      <c r="Q256" s="38">
        <f t="shared" si="196"/>
        <v>0</v>
      </c>
      <c r="R256" s="39">
        <f t="shared" si="232"/>
        <v>517</v>
      </c>
      <c r="S256" s="41">
        <f t="shared" si="197"/>
        <v>0</v>
      </c>
      <c r="T256" s="183">
        <v>0</v>
      </c>
      <c r="U256" s="42">
        <f t="shared" si="198"/>
        <v>0</v>
      </c>
      <c r="V256" s="43">
        <f t="shared" si="199"/>
        <v>396</v>
      </c>
      <c r="W256" s="44">
        <f t="shared" si="200"/>
        <v>0</v>
      </c>
      <c r="X256" s="178">
        <v>0</v>
      </c>
      <c r="Y256" s="42">
        <f t="shared" si="201"/>
        <v>0</v>
      </c>
      <c r="Z256" s="43">
        <f t="shared" si="233"/>
        <v>396</v>
      </c>
      <c r="AA256" s="45">
        <f t="shared" si="202"/>
        <v>0</v>
      </c>
      <c r="AB256" s="65">
        <v>0</v>
      </c>
      <c r="AC256" s="38">
        <f t="shared" si="203"/>
        <v>0</v>
      </c>
      <c r="AD256" s="39">
        <f t="shared" si="204"/>
        <v>538</v>
      </c>
      <c r="AE256" s="40">
        <f t="shared" si="205"/>
        <v>0</v>
      </c>
      <c r="AF256" s="98">
        <v>0</v>
      </c>
      <c r="AG256" s="38">
        <f t="shared" si="206"/>
        <v>0</v>
      </c>
      <c r="AH256" s="39">
        <f t="shared" si="234"/>
        <v>538</v>
      </c>
      <c r="AI256" s="41">
        <f t="shared" si="207"/>
        <v>0</v>
      </c>
      <c r="AJ256" s="183">
        <v>0</v>
      </c>
      <c r="AK256" s="42">
        <f t="shared" si="208"/>
        <v>0</v>
      </c>
      <c r="AL256" s="43">
        <f t="shared" si="209"/>
        <v>337</v>
      </c>
      <c r="AM256" s="44">
        <f t="shared" si="210"/>
        <v>0</v>
      </c>
      <c r="AN256" s="178">
        <v>0</v>
      </c>
      <c r="AO256" s="42">
        <f t="shared" si="211"/>
        <v>0</v>
      </c>
      <c r="AP256" s="43">
        <f t="shared" si="235"/>
        <v>337</v>
      </c>
      <c r="AQ256" s="45">
        <f t="shared" si="212"/>
        <v>0</v>
      </c>
      <c r="AR256" s="65">
        <v>16</v>
      </c>
      <c r="AS256" s="38">
        <f t="shared" si="213"/>
        <v>5.1773233238415744E-4</v>
      </c>
      <c r="AT256" s="39">
        <f t="shared" si="214"/>
        <v>532</v>
      </c>
      <c r="AU256" s="40">
        <f t="shared" si="215"/>
        <v>2.2351771559747283E-2</v>
      </c>
      <c r="AV256" s="98">
        <v>3</v>
      </c>
      <c r="AW256" s="38">
        <f t="shared" si="216"/>
        <v>1.3651877133105802E-2</v>
      </c>
      <c r="AX256" s="39">
        <f t="shared" si="236"/>
        <v>551</v>
      </c>
      <c r="AY256" s="41">
        <f t="shared" si="217"/>
        <v>3.3308318329141148E-2</v>
      </c>
      <c r="AZ256" s="183">
        <v>0</v>
      </c>
      <c r="BA256" s="42">
        <f t="shared" si="218"/>
        <v>0</v>
      </c>
      <c r="BB256" s="43">
        <f t="shared" si="219"/>
        <v>356</v>
      </c>
      <c r="BC256" s="44">
        <f t="shared" si="220"/>
        <v>0</v>
      </c>
      <c r="BD256" s="178">
        <v>0</v>
      </c>
      <c r="BE256" s="42">
        <f t="shared" si="221"/>
        <v>0</v>
      </c>
      <c r="BF256" s="43">
        <f t="shared" si="237"/>
        <v>356</v>
      </c>
      <c r="BG256" s="45">
        <f t="shared" si="222"/>
        <v>0</v>
      </c>
      <c r="BH256" s="159">
        <v>1156</v>
      </c>
      <c r="BI256" s="83">
        <f t="shared" si="223"/>
        <v>3.7406161014755371E-2</v>
      </c>
      <c r="BJ256" s="84">
        <f t="shared" si="224"/>
        <v>7</v>
      </c>
      <c r="BK256" s="85">
        <f t="shared" si="225"/>
        <v>6.7205238057088863</v>
      </c>
      <c r="BL256" s="156">
        <v>2</v>
      </c>
      <c r="BM256" s="83">
        <f t="shared" si="226"/>
        <v>0.98634812286689422</v>
      </c>
      <c r="BN256" s="84">
        <f t="shared" si="238"/>
        <v>4</v>
      </c>
      <c r="BO256" s="86">
        <f t="shared" si="227"/>
        <v>10.014836884886886</v>
      </c>
      <c r="BP256" s="168">
        <f t="shared" si="228"/>
        <v>1172</v>
      </c>
      <c r="BQ256" s="75">
        <f t="shared" si="229"/>
        <v>3.7923893347139526E-2</v>
      </c>
      <c r="BR256" s="164">
        <f t="shared" si="184"/>
        <v>5</v>
      </c>
      <c r="BS256" s="76">
        <f t="shared" si="230"/>
        <v>283</v>
      </c>
      <c r="BT256" s="117">
        <f t="shared" si="231"/>
        <v>0.6710567414084041</v>
      </c>
      <c r="BU256" s="159">
        <v>30904</v>
      </c>
      <c r="BV256" s="153">
        <v>127</v>
      </c>
    </row>
    <row r="257" spans="1:74">
      <c r="A257" s="34">
        <f t="shared" si="185"/>
        <v>0</v>
      </c>
      <c r="B257" s="35">
        <f t="shared" si="186"/>
        <v>0</v>
      </c>
      <c r="C257" s="35">
        <f t="shared" si="187"/>
        <v>0</v>
      </c>
      <c r="D257" s="35">
        <f t="shared" si="188"/>
        <v>0</v>
      </c>
      <c r="E257" s="35">
        <f t="shared" si="189"/>
        <v>0</v>
      </c>
      <c r="F257" s="35">
        <f t="shared" si="190"/>
        <v>0</v>
      </c>
      <c r="G257" s="35">
        <f t="shared" si="191"/>
        <v>1</v>
      </c>
      <c r="H257" s="35">
        <f t="shared" si="192"/>
        <v>0</v>
      </c>
      <c r="I257" s="35">
        <f t="shared" si="193"/>
        <v>0</v>
      </c>
      <c r="J257" s="48">
        <v>127</v>
      </c>
      <c r="K257" s="49" t="s">
        <v>97</v>
      </c>
      <c r="L257" s="65">
        <v>45</v>
      </c>
      <c r="M257" s="38">
        <f t="shared" si="183"/>
        <v>1.1645359971015994E-3</v>
      </c>
      <c r="N257" s="39">
        <f t="shared" si="194"/>
        <v>406</v>
      </c>
      <c r="O257" s="40">
        <f t="shared" si="195"/>
        <v>0.15431075518558332</v>
      </c>
      <c r="P257" s="98">
        <v>1</v>
      </c>
      <c r="Q257" s="38">
        <f t="shared" si="196"/>
        <v>3.8659793814432991E-2</v>
      </c>
      <c r="R257" s="39">
        <f t="shared" si="232"/>
        <v>431</v>
      </c>
      <c r="S257" s="41">
        <f t="shared" si="197"/>
        <v>0.28950527776596635</v>
      </c>
      <c r="T257" s="183">
        <v>0</v>
      </c>
      <c r="U257" s="42">
        <f t="shared" si="198"/>
        <v>0</v>
      </c>
      <c r="V257" s="43">
        <f t="shared" si="199"/>
        <v>396</v>
      </c>
      <c r="W257" s="44">
        <f t="shared" si="200"/>
        <v>0</v>
      </c>
      <c r="X257" s="178">
        <v>0</v>
      </c>
      <c r="Y257" s="42">
        <f t="shared" si="201"/>
        <v>0</v>
      </c>
      <c r="Z257" s="43">
        <f t="shared" si="233"/>
        <v>396</v>
      </c>
      <c r="AA257" s="45">
        <f t="shared" si="202"/>
        <v>0</v>
      </c>
      <c r="AB257" s="65">
        <v>120</v>
      </c>
      <c r="AC257" s="38">
        <f t="shared" si="203"/>
        <v>3.1054293256042647E-3</v>
      </c>
      <c r="AD257" s="39">
        <f t="shared" si="204"/>
        <v>386</v>
      </c>
      <c r="AE257" s="40">
        <f t="shared" si="205"/>
        <v>0.2394400872091163</v>
      </c>
      <c r="AF257" s="98">
        <v>1</v>
      </c>
      <c r="AG257" s="38">
        <f t="shared" si="206"/>
        <v>0.10309278350515463</v>
      </c>
      <c r="AH257" s="39">
        <f t="shared" si="234"/>
        <v>420</v>
      </c>
      <c r="AI257" s="41">
        <f t="shared" si="207"/>
        <v>0.44921800086076347</v>
      </c>
      <c r="AJ257" s="183">
        <v>0</v>
      </c>
      <c r="AK257" s="42">
        <f t="shared" si="208"/>
        <v>0</v>
      </c>
      <c r="AL257" s="43">
        <f t="shared" si="209"/>
        <v>337</v>
      </c>
      <c r="AM257" s="44">
        <f t="shared" si="210"/>
        <v>0</v>
      </c>
      <c r="AN257" s="178">
        <v>0</v>
      </c>
      <c r="AO257" s="42">
        <f t="shared" si="211"/>
        <v>0</v>
      </c>
      <c r="AP257" s="43">
        <f t="shared" si="235"/>
        <v>337</v>
      </c>
      <c r="AQ257" s="45">
        <f t="shared" si="212"/>
        <v>0</v>
      </c>
      <c r="AR257" s="65">
        <v>997</v>
      </c>
      <c r="AS257" s="38">
        <f t="shared" si="213"/>
        <v>2.5800941980228767E-2</v>
      </c>
      <c r="AT257" s="39">
        <f t="shared" si="214"/>
        <v>106</v>
      </c>
      <c r="AU257" s="40">
        <f t="shared" si="215"/>
        <v>1.113889794196701</v>
      </c>
      <c r="AV257" s="98">
        <v>1</v>
      </c>
      <c r="AW257" s="38">
        <f t="shared" si="216"/>
        <v>0.85652920962199308</v>
      </c>
      <c r="AX257" s="39">
        <f t="shared" si="236"/>
        <v>43</v>
      </c>
      <c r="AY257" s="41">
        <f t="shared" si="217"/>
        <v>2.0897893596707564</v>
      </c>
      <c r="AZ257" s="183">
        <v>0</v>
      </c>
      <c r="BA257" s="42">
        <f t="shared" si="218"/>
        <v>0</v>
      </c>
      <c r="BB257" s="43">
        <f t="shared" si="219"/>
        <v>356</v>
      </c>
      <c r="BC257" s="44">
        <f t="shared" si="220"/>
        <v>0</v>
      </c>
      <c r="BD257" s="178">
        <v>0</v>
      </c>
      <c r="BE257" s="42">
        <f t="shared" si="221"/>
        <v>0</v>
      </c>
      <c r="BF257" s="43">
        <f t="shared" si="237"/>
        <v>356</v>
      </c>
      <c r="BG257" s="45">
        <f t="shared" si="222"/>
        <v>0</v>
      </c>
      <c r="BH257" s="159">
        <v>2</v>
      </c>
      <c r="BI257" s="83">
        <f t="shared" si="223"/>
        <v>5.1757155426737743E-5</v>
      </c>
      <c r="BJ257" s="84">
        <f t="shared" si="224"/>
        <v>452</v>
      </c>
      <c r="BK257" s="85">
        <f t="shared" si="225"/>
        <v>9.2988744561078463E-3</v>
      </c>
      <c r="BL257" s="156">
        <v>1</v>
      </c>
      <c r="BM257" s="83">
        <f t="shared" si="226"/>
        <v>1.718213058419244E-3</v>
      </c>
      <c r="BN257" s="84">
        <f t="shared" si="238"/>
        <v>457</v>
      </c>
      <c r="BO257" s="86">
        <f t="shared" si="227"/>
        <v>1.7445791313046872E-2</v>
      </c>
      <c r="BP257" s="168">
        <f t="shared" si="228"/>
        <v>1164</v>
      </c>
      <c r="BQ257" s="75">
        <f t="shared" si="229"/>
        <v>3.012266445836137E-2</v>
      </c>
      <c r="BR257" s="164">
        <f t="shared" si="184"/>
        <v>4</v>
      </c>
      <c r="BS257" s="76">
        <f t="shared" si="230"/>
        <v>357</v>
      </c>
      <c r="BT257" s="117">
        <f t="shared" si="231"/>
        <v>0.53301534388719107</v>
      </c>
      <c r="BU257" s="159">
        <v>38642</v>
      </c>
      <c r="BV257" s="153">
        <v>271</v>
      </c>
    </row>
    <row r="258" spans="1:74">
      <c r="A258" s="34">
        <f t="shared" si="185"/>
        <v>9</v>
      </c>
      <c r="B258" s="35">
        <f t="shared" si="186"/>
        <v>7</v>
      </c>
      <c r="C258" s="35">
        <f t="shared" si="187"/>
        <v>1</v>
      </c>
      <c r="D258" s="35">
        <f t="shared" si="188"/>
        <v>1</v>
      </c>
      <c r="E258" s="35">
        <f t="shared" si="189"/>
        <v>0</v>
      </c>
      <c r="F258" s="35">
        <f t="shared" si="190"/>
        <v>0</v>
      </c>
      <c r="G258" s="35">
        <f t="shared" si="191"/>
        <v>1</v>
      </c>
      <c r="H258" s="35">
        <f t="shared" si="192"/>
        <v>1</v>
      </c>
      <c r="I258" s="35">
        <f t="shared" si="193"/>
        <v>0</v>
      </c>
      <c r="J258" s="48">
        <v>89</v>
      </c>
      <c r="K258" s="49" t="s">
        <v>59</v>
      </c>
      <c r="L258" s="65">
        <v>149</v>
      </c>
      <c r="M258" s="38">
        <f t="shared" si="183"/>
        <v>8.1185637225521714E-3</v>
      </c>
      <c r="N258" s="39">
        <f t="shared" si="194"/>
        <v>121</v>
      </c>
      <c r="O258" s="40">
        <f t="shared" si="195"/>
        <v>1.0757775647702952</v>
      </c>
      <c r="P258" s="98">
        <v>7</v>
      </c>
      <c r="Q258" s="38">
        <f t="shared" si="196"/>
        <v>0.12967798085291557</v>
      </c>
      <c r="R258" s="39">
        <f t="shared" si="232"/>
        <v>239</v>
      </c>
      <c r="S258" s="41">
        <f t="shared" si="197"/>
        <v>0.97109829522518387</v>
      </c>
      <c r="T258" s="183">
        <v>106</v>
      </c>
      <c r="U258" s="42">
        <f t="shared" si="198"/>
        <v>5.7756225140304035E-3</v>
      </c>
      <c r="V258" s="43">
        <f t="shared" si="199"/>
        <v>32</v>
      </c>
      <c r="W258" s="44">
        <f t="shared" si="200"/>
        <v>2.1500764428810486</v>
      </c>
      <c r="X258" s="178">
        <v>6</v>
      </c>
      <c r="Y258" s="42">
        <f t="shared" si="201"/>
        <v>9.2254134029590942E-2</v>
      </c>
      <c r="Z258" s="43">
        <f t="shared" si="233"/>
        <v>53</v>
      </c>
      <c r="AA258" s="45">
        <f t="shared" si="202"/>
        <v>1.9408617884045938</v>
      </c>
      <c r="AB258" s="65">
        <v>43</v>
      </c>
      <c r="AC258" s="38">
        <f t="shared" si="203"/>
        <v>2.3429412085217674E-3</v>
      </c>
      <c r="AD258" s="39">
        <f t="shared" si="204"/>
        <v>411</v>
      </c>
      <c r="AE258" s="40">
        <f t="shared" si="205"/>
        <v>0.18064943312954782</v>
      </c>
      <c r="AF258" s="98">
        <v>2</v>
      </c>
      <c r="AG258" s="38">
        <f t="shared" si="206"/>
        <v>3.7423846823324627E-2</v>
      </c>
      <c r="AH258" s="39">
        <f t="shared" si="234"/>
        <v>485</v>
      </c>
      <c r="AI258" s="41">
        <f t="shared" si="207"/>
        <v>0.16307121684858525</v>
      </c>
      <c r="AJ258" s="183">
        <v>5</v>
      </c>
      <c r="AK258" s="42">
        <f t="shared" si="208"/>
        <v>2.7243502424671717E-4</v>
      </c>
      <c r="AL258" s="43">
        <f t="shared" si="209"/>
        <v>272</v>
      </c>
      <c r="AM258" s="44">
        <f t="shared" si="210"/>
        <v>0.14318294665814654</v>
      </c>
      <c r="AN258" s="178">
        <v>1</v>
      </c>
      <c r="AO258" s="42">
        <f t="shared" si="211"/>
        <v>4.3516100957354219E-3</v>
      </c>
      <c r="AP258" s="43">
        <f t="shared" si="235"/>
        <v>305</v>
      </c>
      <c r="AQ258" s="45">
        <f t="shared" si="212"/>
        <v>0.12925043239280976</v>
      </c>
      <c r="AR258" s="65">
        <v>740</v>
      </c>
      <c r="AS258" s="38">
        <f t="shared" si="213"/>
        <v>4.0320383588514142E-2</v>
      </c>
      <c r="AT258" s="39">
        <f t="shared" si="214"/>
        <v>58</v>
      </c>
      <c r="AU258" s="40">
        <f t="shared" si="215"/>
        <v>1.740729614126431</v>
      </c>
      <c r="AV258" s="98">
        <v>25</v>
      </c>
      <c r="AW258" s="38">
        <f t="shared" si="216"/>
        <v>0.64403829416884251</v>
      </c>
      <c r="AX258" s="39">
        <f t="shared" si="236"/>
        <v>92</v>
      </c>
      <c r="AY258" s="41">
        <f t="shared" si="217"/>
        <v>1.5713467319678818</v>
      </c>
      <c r="AZ258" s="183">
        <v>57</v>
      </c>
      <c r="BA258" s="42">
        <f t="shared" si="218"/>
        <v>3.1057592764125756E-3</v>
      </c>
      <c r="BB258" s="43">
        <f t="shared" si="219"/>
        <v>80</v>
      </c>
      <c r="BC258" s="44">
        <f t="shared" si="220"/>
        <v>1.1590280805844839</v>
      </c>
      <c r="BD258" s="178">
        <v>3</v>
      </c>
      <c r="BE258" s="42">
        <f t="shared" si="221"/>
        <v>4.960835509138381E-2</v>
      </c>
      <c r="BF258" s="43">
        <f t="shared" si="237"/>
        <v>110</v>
      </c>
      <c r="BG258" s="45">
        <f t="shared" si="222"/>
        <v>1.0462480628270379</v>
      </c>
      <c r="BH258" s="159">
        <v>49</v>
      </c>
      <c r="BI258" s="83">
        <f t="shared" si="223"/>
        <v>2.6698632376178279E-3</v>
      </c>
      <c r="BJ258" s="84">
        <f t="shared" si="224"/>
        <v>229</v>
      </c>
      <c r="BK258" s="85">
        <f t="shared" si="225"/>
        <v>0.47967711627289955</v>
      </c>
      <c r="BL258" s="156">
        <v>3</v>
      </c>
      <c r="BM258" s="83">
        <f t="shared" si="226"/>
        <v>4.2645778938207139E-2</v>
      </c>
      <c r="BN258" s="84">
        <f t="shared" si="238"/>
        <v>332</v>
      </c>
      <c r="BO258" s="86">
        <f t="shared" si="227"/>
        <v>0.43300180736768556</v>
      </c>
      <c r="BP258" s="168">
        <f t="shared" si="228"/>
        <v>1149</v>
      </c>
      <c r="BQ258" s="75">
        <f t="shared" si="229"/>
        <v>6.2605568571895601E-2</v>
      </c>
      <c r="BR258" s="164">
        <f t="shared" si="184"/>
        <v>47</v>
      </c>
      <c r="BS258" s="76">
        <f t="shared" si="230"/>
        <v>133</v>
      </c>
      <c r="BT258" s="117">
        <f t="shared" si="231"/>
        <v>1.107794720740229</v>
      </c>
      <c r="BU258" s="159">
        <v>18353</v>
      </c>
      <c r="BV258" s="153">
        <v>674</v>
      </c>
    </row>
    <row r="259" spans="1:74">
      <c r="A259" s="34">
        <f t="shared" si="185"/>
        <v>0</v>
      </c>
      <c r="B259" s="35">
        <f t="shared" si="186"/>
        <v>0</v>
      </c>
      <c r="C259" s="35">
        <f t="shared" si="187"/>
        <v>0</v>
      </c>
      <c r="D259" s="35">
        <f t="shared" si="188"/>
        <v>0</v>
      </c>
      <c r="E259" s="35">
        <f t="shared" si="189"/>
        <v>0</v>
      </c>
      <c r="F259" s="35">
        <f t="shared" si="190"/>
        <v>0</v>
      </c>
      <c r="G259" s="35">
        <f t="shared" si="191"/>
        <v>0</v>
      </c>
      <c r="H259" s="35">
        <f t="shared" si="192"/>
        <v>0</v>
      </c>
      <c r="I259" s="35">
        <f t="shared" si="193"/>
        <v>1</v>
      </c>
      <c r="J259" s="48">
        <v>637</v>
      </c>
      <c r="K259" s="49" t="s">
        <v>611</v>
      </c>
      <c r="L259" s="65">
        <v>5</v>
      </c>
      <c r="M259" s="38">
        <f t="shared" si="183"/>
        <v>9.4119418718469997E-5</v>
      </c>
      <c r="N259" s="39">
        <f t="shared" si="194"/>
        <v>508</v>
      </c>
      <c r="O259" s="40">
        <f t="shared" si="195"/>
        <v>1.2471609822472602E-2</v>
      </c>
      <c r="P259" s="98">
        <v>5</v>
      </c>
      <c r="Q259" s="38">
        <f t="shared" si="196"/>
        <v>4.370629370629371E-3</v>
      </c>
      <c r="R259" s="39">
        <f t="shared" si="232"/>
        <v>509</v>
      </c>
      <c r="S259" s="41">
        <f t="shared" si="197"/>
        <v>3.2729617649532326E-2</v>
      </c>
      <c r="T259" s="183">
        <v>7</v>
      </c>
      <c r="U259" s="42">
        <f t="shared" si="198"/>
        <v>1.31767186205858E-4</v>
      </c>
      <c r="V259" s="43">
        <f t="shared" si="199"/>
        <v>363</v>
      </c>
      <c r="W259" s="44">
        <f t="shared" si="200"/>
        <v>4.9052638450263607E-2</v>
      </c>
      <c r="X259" s="178">
        <v>1</v>
      </c>
      <c r="Y259" s="42">
        <f t="shared" si="201"/>
        <v>6.118881118881119E-3</v>
      </c>
      <c r="Z259" s="43">
        <f t="shared" si="233"/>
        <v>360</v>
      </c>
      <c r="AA259" s="45">
        <f t="shared" si="202"/>
        <v>0.12873030218480463</v>
      </c>
      <c r="AB259" s="65">
        <v>106</v>
      </c>
      <c r="AC259" s="38">
        <f t="shared" si="203"/>
        <v>1.9953316768315638E-3</v>
      </c>
      <c r="AD259" s="39">
        <f t="shared" si="204"/>
        <v>424</v>
      </c>
      <c r="AE259" s="40">
        <f t="shared" si="205"/>
        <v>0.153847452515667</v>
      </c>
      <c r="AF259" s="98">
        <v>3</v>
      </c>
      <c r="AG259" s="38">
        <f t="shared" si="206"/>
        <v>9.2657342657342656E-2</v>
      </c>
      <c r="AH259" s="39">
        <f t="shared" si="234"/>
        <v>431</v>
      </c>
      <c r="AI259" s="41">
        <f t="shared" si="207"/>
        <v>0.40374645846594143</v>
      </c>
      <c r="AJ259" s="183">
        <v>0</v>
      </c>
      <c r="AK259" s="42">
        <f t="shared" si="208"/>
        <v>0</v>
      </c>
      <c r="AL259" s="43">
        <f t="shared" si="209"/>
        <v>337</v>
      </c>
      <c r="AM259" s="44">
        <f t="shared" si="210"/>
        <v>0</v>
      </c>
      <c r="AN259" s="178">
        <v>0</v>
      </c>
      <c r="AO259" s="42">
        <f t="shared" si="211"/>
        <v>0</v>
      </c>
      <c r="AP259" s="43">
        <f t="shared" si="235"/>
        <v>337</v>
      </c>
      <c r="AQ259" s="45">
        <f t="shared" si="212"/>
        <v>0</v>
      </c>
      <c r="AR259" s="65">
        <v>705</v>
      </c>
      <c r="AS259" s="38">
        <f t="shared" si="213"/>
        <v>1.327083803930427E-2</v>
      </c>
      <c r="AT259" s="39">
        <f t="shared" si="214"/>
        <v>273</v>
      </c>
      <c r="AU259" s="40">
        <f t="shared" si="215"/>
        <v>0.57293454881399308</v>
      </c>
      <c r="AV259" s="98">
        <v>19</v>
      </c>
      <c r="AW259" s="38">
        <f t="shared" si="216"/>
        <v>0.61625874125874125</v>
      </c>
      <c r="AX259" s="39">
        <f t="shared" si="236"/>
        <v>105</v>
      </c>
      <c r="AY259" s="41">
        <f t="shared" si="217"/>
        <v>1.5035692254499653</v>
      </c>
      <c r="AZ259" s="183">
        <v>0</v>
      </c>
      <c r="BA259" s="42">
        <f t="shared" si="218"/>
        <v>0</v>
      </c>
      <c r="BB259" s="43">
        <f t="shared" si="219"/>
        <v>356</v>
      </c>
      <c r="BC259" s="44">
        <f t="shared" si="220"/>
        <v>0</v>
      </c>
      <c r="BD259" s="178">
        <v>0</v>
      </c>
      <c r="BE259" s="42">
        <f t="shared" si="221"/>
        <v>0</v>
      </c>
      <c r="BF259" s="43">
        <f t="shared" si="237"/>
        <v>356</v>
      </c>
      <c r="BG259" s="45">
        <f t="shared" si="222"/>
        <v>0</v>
      </c>
      <c r="BH259" s="159">
        <v>321</v>
      </c>
      <c r="BI259" s="83">
        <f t="shared" si="223"/>
        <v>6.0424666817257737E-3</v>
      </c>
      <c r="BJ259" s="84">
        <f t="shared" si="224"/>
        <v>88</v>
      </c>
      <c r="BK259" s="85">
        <f t="shared" si="225"/>
        <v>1.0856110351372934</v>
      </c>
      <c r="BL259" s="156">
        <v>14</v>
      </c>
      <c r="BM259" s="83">
        <f t="shared" si="226"/>
        <v>0.28059440559440557</v>
      </c>
      <c r="BN259" s="84">
        <f t="shared" si="238"/>
        <v>48</v>
      </c>
      <c r="BO259" s="86">
        <f t="shared" si="227"/>
        <v>2.849001420180107</v>
      </c>
      <c r="BP259" s="168">
        <f t="shared" si="228"/>
        <v>1144</v>
      </c>
      <c r="BQ259" s="75">
        <f t="shared" si="229"/>
        <v>2.1534523002785935E-2</v>
      </c>
      <c r="BR259" s="164">
        <f t="shared" si="184"/>
        <v>42</v>
      </c>
      <c r="BS259" s="76">
        <f t="shared" si="230"/>
        <v>418</v>
      </c>
      <c r="BT259" s="117">
        <f t="shared" si="231"/>
        <v>0.38104966443599159</v>
      </c>
      <c r="BU259" s="159">
        <v>53124</v>
      </c>
      <c r="BV259" s="153">
        <v>1024</v>
      </c>
    </row>
    <row r="260" spans="1:74">
      <c r="A260" s="34">
        <f t="shared" si="185"/>
        <v>7</v>
      </c>
      <c r="B260" s="35">
        <f t="shared" si="186"/>
        <v>7</v>
      </c>
      <c r="C260" s="35">
        <f t="shared" si="187"/>
        <v>0</v>
      </c>
      <c r="D260" s="35">
        <f t="shared" si="188"/>
        <v>0</v>
      </c>
      <c r="E260" s="35">
        <f t="shared" si="189"/>
        <v>0</v>
      </c>
      <c r="F260" s="35">
        <f t="shared" si="190"/>
        <v>0</v>
      </c>
      <c r="G260" s="35">
        <f t="shared" si="191"/>
        <v>1</v>
      </c>
      <c r="H260" s="35">
        <f t="shared" si="192"/>
        <v>1</v>
      </c>
      <c r="I260" s="35">
        <f t="shared" si="193"/>
        <v>0</v>
      </c>
      <c r="J260" s="48">
        <v>320</v>
      </c>
      <c r="K260" s="49" t="s">
        <v>291</v>
      </c>
      <c r="L260" s="65">
        <v>45</v>
      </c>
      <c r="M260" s="38">
        <f t="shared" ref="M260:M323" si="239">L260/$BU260</f>
        <v>3.7024847786736878E-3</v>
      </c>
      <c r="N260" s="39">
        <f t="shared" si="194"/>
        <v>246</v>
      </c>
      <c r="O260" s="40">
        <f t="shared" si="195"/>
        <v>0.49061018610180274</v>
      </c>
      <c r="P260" s="98">
        <v>14</v>
      </c>
      <c r="Q260" s="38">
        <f t="shared" si="196"/>
        <v>3.9752650176678443E-2</v>
      </c>
      <c r="R260" s="39">
        <f t="shared" si="232"/>
        <v>429</v>
      </c>
      <c r="S260" s="41">
        <f t="shared" si="197"/>
        <v>0.29768917254380284</v>
      </c>
      <c r="T260" s="183">
        <v>0</v>
      </c>
      <c r="U260" s="42">
        <f t="shared" si="198"/>
        <v>0</v>
      </c>
      <c r="V260" s="43">
        <f t="shared" si="199"/>
        <v>396</v>
      </c>
      <c r="W260" s="44">
        <f t="shared" si="200"/>
        <v>0</v>
      </c>
      <c r="X260" s="178">
        <v>0</v>
      </c>
      <c r="Y260" s="42">
        <f t="shared" si="201"/>
        <v>0</v>
      </c>
      <c r="Z260" s="43">
        <f t="shared" si="233"/>
        <v>396</v>
      </c>
      <c r="AA260" s="45">
        <f t="shared" si="202"/>
        <v>0</v>
      </c>
      <c r="AB260" s="65">
        <v>9</v>
      </c>
      <c r="AC260" s="38">
        <f t="shared" si="203"/>
        <v>7.4049695573473755E-4</v>
      </c>
      <c r="AD260" s="39">
        <f t="shared" si="204"/>
        <v>493</v>
      </c>
      <c r="AE260" s="40">
        <f t="shared" si="205"/>
        <v>5.7095054199860169E-2</v>
      </c>
      <c r="AF260" s="98">
        <v>4</v>
      </c>
      <c r="AG260" s="38">
        <f t="shared" si="206"/>
        <v>7.9505300353356883E-3</v>
      </c>
      <c r="AH260" s="39">
        <f t="shared" si="234"/>
        <v>522</v>
      </c>
      <c r="AI260" s="41">
        <f t="shared" si="207"/>
        <v>3.4643755720092449E-2</v>
      </c>
      <c r="AJ260" s="183">
        <v>14</v>
      </c>
      <c r="AK260" s="42">
        <f t="shared" si="208"/>
        <v>1.1518841533651473E-3</v>
      </c>
      <c r="AL260" s="43">
        <f t="shared" si="209"/>
        <v>149</v>
      </c>
      <c r="AM260" s="44">
        <f t="shared" si="210"/>
        <v>0.60539267204603409</v>
      </c>
      <c r="AN260" s="178">
        <v>3</v>
      </c>
      <c r="AO260" s="42">
        <f t="shared" si="211"/>
        <v>1.2367491166077738E-2</v>
      </c>
      <c r="AP260" s="43">
        <f t="shared" si="235"/>
        <v>251</v>
      </c>
      <c r="AQ260" s="45">
        <f t="shared" si="212"/>
        <v>0.36733612287468864</v>
      </c>
      <c r="AR260" s="65">
        <v>1000</v>
      </c>
      <c r="AS260" s="38">
        <f t="shared" si="213"/>
        <v>8.227743952608195E-2</v>
      </c>
      <c r="AT260" s="39">
        <f t="shared" si="214"/>
        <v>22</v>
      </c>
      <c r="AU260" s="40">
        <f t="shared" si="215"/>
        <v>3.5521183781184691</v>
      </c>
      <c r="AV260" s="98">
        <v>25</v>
      </c>
      <c r="AW260" s="38">
        <f t="shared" si="216"/>
        <v>0.88339222614840984</v>
      </c>
      <c r="AX260" s="39">
        <f t="shared" si="236"/>
        <v>40</v>
      </c>
      <c r="AY260" s="41">
        <f t="shared" si="217"/>
        <v>2.1553306692664216</v>
      </c>
      <c r="AZ260" s="183">
        <v>36</v>
      </c>
      <c r="BA260" s="42">
        <f t="shared" si="218"/>
        <v>2.9619878229389502E-3</v>
      </c>
      <c r="BB260" s="43">
        <f t="shared" si="219"/>
        <v>84</v>
      </c>
      <c r="BC260" s="44">
        <f t="shared" si="220"/>
        <v>1.1053744851407135</v>
      </c>
      <c r="BD260" s="178">
        <v>3</v>
      </c>
      <c r="BE260" s="42">
        <f t="shared" si="221"/>
        <v>3.1802120141342753E-2</v>
      </c>
      <c r="BF260" s="43">
        <f t="shared" si="237"/>
        <v>198</v>
      </c>
      <c r="BG260" s="45">
        <f t="shared" si="222"/>
        <v>0.67071174866371563</v>
      </c>
      <c r="BH260" s="159">
        <v>28</v>
      </c>
      <c r="BI260" s="83">
        <f t="shared" si="223"/>
        <v>2.3037683067302947E-3</v>
      </c>
      <c r="BJ260" s="84">
        <f t="shared" si="224"/>
        <v>252</v>
      </c>
      <c r="BK260" s="85">
        <f t="shared" si="225"/>
        <v>0.41390320012019682</v>
      </c>
      <c r="BL260" s="156">
        <v>9</v>
      </c>
      <c r="BM260" s="83">
        <f t="shared" si="226"/>
        <v>2.4734982332155476E-2</v>
      </c>
      <c r="BN260" s="84">
        <f t="shared" si="238"/>
        <v>390</v>
      </c>
      <c r="BO260" s="86">
        <f t="shared" si="227"/>
        <v>0.25114541982103517</v>
      </c>
      <c r="BP260" s="168">
        <f t="shared" si="228"/>
        <v>1132</v>
      </c>
      <c r="BQ260" s="75">
        <f t="shared" si="229"/>
        <v>9.3138061543524761E-2</v>
      </c>
      <c r="BR260" s="164">
        <f t="shared" si="184"/>
        <v>58</v>
      </c>
      <c r="BS260" s="76">
        <f t="shared" si="230"/>
        <v>73</v>
      </c>
      <c r="BT260" s="117">
        <f t="shared" si="231"/>
        <v>1.648061909371638</v>
      </c>
      <c r="BU260" s="159">
        <v>12154</v>
      </c>
      <c r="BV260" s="153">
        <v>828</v>
      </c>
    </row>
    <row r="261" spans="1:74">
      <c r="A261" s="34">
        <f t="shared" si="185"/>
        <v>7</v>
      </c>
      <c r="B261" s="35">
        <f t="shared" si="186"/>
        <v>7</v>
      </c>
      <c r="C261" s="35">
        <f t="shared" si="187"/>
        <v>0</v>
      </c>
      <c r="D261" s="35">
        <f t="shared" si="188"/>
        <v>0</v>
      </c>
      <c r="E261" s="35">
        <f t="shared" si="189"/>
        <v>0</v>
      </c>
      <c r="F261" s="35">
        <f t="shared" si="190"/>
        <v>0</v>
      </c>
      <c r="G261" s="35">
        <f t="shared" si="191"/>
        <v>1</v>
      </c>
      <c r="H261" s="35">
        <f t="shared" si="192"/>
        <v>0</v>
      </c>
      <c r="I261" s="35">
        <f t="shared" si="193"/>
        <v>0</v>
      </c>
      <c r="J261" s="48">
        <v>193</v>
      </c>
      <c r="K261" s="49" t="s">
        <v>163</v>
      </c>
      <c r="L261" s="65">
        <v>0</v>
      </c>
      <c r="M261" s="38">
        <f t="shared" si="239"/>
        <v>0</v>
      </c>
      <c r="N261" s="39">
        <f t="shared" si="194"/>
        <v>517</v>
      </c>
      <c r="O261" s="40">
        <f t="shared" si="195"/>
        <v>0</v>
      </c>
      <c r="P261" s="98">
        <v>0</v>
      </c>
      <c r="Q261" s="38">
        <f t="shared" si="196"/>
        <v>0</v>
      </c>
      <c r="R261" s="39">
        <f t="shared" si="232"/>
        <v>517</v>
      </c>
      <c r="S261" s="41">
        <f t="shared" si="197"/>
        <v>0</v>
      </c>
      <c r="T261" s="183">
        <v>0</v>
      </c>
      <c r="U261" s="42">
        <f t="shared" si="198"/>
        <v>0</v>
      </c>
      <c r="V261" s="43">
        <f t="shared" si="199"/>
        <v>396</v>
      </c>
      <c r="W261" s="44">
        <f t="shared" si="200"/>
        <v>0</v>
      </c>
      <c r="X261" s="178">
        <v>0</v>
      </c>
      <c r="Y261" s="42">
        <f t="shared" si="201"/>
        <v>0</v>
      </c>
      <c r="Z261" s="43">
        <f t="shared" si="233"/>
        <v>396</v>
      </c>
      <c r="AA261" s="45">
        <f t="shared" si="202"/>
        <v>0</v>
      </c>
      <c r="AB261" s="65">
        <v>0</v>
      </c>
      <c r="AC261" s="38">
        <f t="shared" si="203"/>
        <v>0</v>
      </c>
      <c r="AD261" s="39">
        <f t="shared" si="204"/>
        <v>538</v>
      </c>
      <c r="AE261" s="40">
        <f t="shared" si="205"/>
        <v>0</v>
      </c>
      <c r="AF261" s="98">
        <v>0</v>
      </c>
      <c r="AG261" s="38">
        <f t="shared" si="206"/>
        <v>0</v>
      </c>
      <c r="AH261" s="39">
        <f t="shared" si="234"/>
        <v>538</v>
      </c>
      <c r="AI261" s="41">
        <f t="shared" si="207"/>
        <v>0</v>
      </c>
      <c r="AJ261" s="183">
        <v>0</v>
      </c>
      <c r="AK261" s="42">
        <f t="shared" si="208"/>
        <v>0</v>
      </c>
      <c r="AL261" s="43">
        <f t="shared" si="209"/>
        <v>337</v>
      </c>
      <c r="AM261" s="44">
        <f t="shared" si="210"/>
        <v>0</v>
      </c>
      <c r="AN261" s="178">
        <v>0</v>
      </c>
      <c r="AO261" s="42">
        <f t="shared" si="211"/>
        <v>0</v>
      </c>
      <c r="AP261" s="43">
        <f t="shared" si="235"/>
        <v>337</v>
      </c>
      <c r="AQ261" s="45">
        <f t="shared" si="212"/>
        <v>0</v>
      </c>
      <c r="AR261" s="65">
        <v>1104</v>
      </c>
      <c r="AS261" s="38">
        <f t="shared" si="213"/>
        <v>0.10378866221679045</v>
      </c>
      <c r="AT261" s="39">
        <f t="shared" si="214"/>
        <v>18</v>
      </c>
      <c r="AU261" s="40">
        <f t="shared" si="215"/>
        <v>4.4808104946401865</v>
      </c>
      <c r="AV261" s="98">
        <v>10</v>
      </c>
      <c r="AW261" s="38">
        <f t="shared" si="216"/>
        <v>0.99909502262443439</v>
      </c>
      <c r="AX261" s="39">
        <f t="shared" si="236"/>
        <v>18</v>
      </c>
      <c r="AY261" s="41">
        <f t="shared" si="217"/>
        <v>2.4376263227520241</v>
      </c>
      <c r="AZ261" s="183">
        <v>1</v>
      </c>
      <c r="BA261" s="42">
        <f t="shared" si="218"/>
        <v>9.4011469399266708E-5</v>
      </c>
      <c r="BB261" s="43">
        <f t="shared" si="219"/>
        <v>337</v>
      </c>
      <c r="BC261" s="44">
        <f t="shared" si="220"/>
        <v>3.5083830790845975E-2</v>
      </c>
      <c r="BD261" s="178">
        <v>1</v>
      </c>
      <c r="BE261" s="42">
        <f t="shared" si="221"/>
        <v>9.049773755656109E-4</v>
      </c>
      <c r="BF261" s="43">
        <f t="shared" si="237"/>
        <v>352</v>
      </c>
      <c r="BG261" s="45">
        <f t="shared" si="222"/>
        <v>1.908611612587547E-2</v>
      </c>
      <c r="BH261" s="159">
        <v>0</v>
      </c>
      <c r="BI261" s="83">
        <f t="shared" si="223"/>
        <v>0</v>
      </c>
      <c r="BJ261" s="84">
        <f t="shared" si="224"/>
        <v>467</v>
      </c>
      <c r="BK261" s="85">
        <f t="shared" si="225"/>
        <v>0</v>
      </c>
      <c r="BL261" s="156">
        <v>0</v>
      </c>
      <c r="BM261" s="83">
        <f t="shared" si="226"/>
        <v>0</v>
      </c>
      <c r="BN261" s="84">
        <f t="shared" si="238"/>
        <v>467</v>
      </c>
      <c r="BO261" s="86">
        <f t="shared" si="227"/>
        <v>0</v>
      </c>
      <c r="BP261" s="168">
        <f t="shared" si="228"/>
        <v>1105</v>
      </c>
      <c r="BQ261" s="75">
        <f t="shared" si="229"/>
        <v>0.10388267368618971</v>
      </c>
      <c r="BR261" s="164">
        <f t="shared" ref="BR261:BR324" si="240">BL261+BD261+AV261+AN261+AF261+X261+P261</f>
        <v>11</v>
      </c>
      <c r="BS261" s="76">
        <f t="shared" si="230"/>
        <v>62</v>
      </c>
      <c r="BT261" s="117">
        <f t="shared" si="231"/>
        <v>1.8381859650996282</v>
      </c>
      <c r="BU261" s="159">
        <v>10637</v>
      </c>
      <c r="BV261" s="153">
        <v>114</v>
      </c>
    </row>
    <row r="262" spans="1:74">
      <c r="A262" s="34">
        <f t="shared" si="185"/>
        <v>1</v>
      </c>
      <c r="B262" s="35">
        <f t="shared" si="186"/>
        <v>0</v>
      </c>
      <c r="C262" s="35">
        <f t="shared" si="187"/>
        <v>0</v>
      </c>
      <c r="D262" s="35">
        <f t="shared" si="188"/>
        <v>0</v>
      </c>
      <c r="E262" s="35">
        <f t="shared" si="189"/>
        <v>1</v>
      </c>
      <c r="F262" s="35">
        <f t="shared" si="190"/>
        <v>0</v>
      </c>
      <c r="G262" s="35">
        <f t="shared" si="191"/>
        <v>0</v>
      </c>
      <c r="H262" s="35">
        <f t="shared" si="192"/>
        <v>0</v>
      </c>
      <c r="I262" s="35">
        <f t="shared" si="193"/>
        <v>0</v>
      </c>
      <c r="J262" s="48">
        <v>657</v>
      </c>
      <c r="K262" s="49" t="s">
        <v>631</v>
      </c>
      <c r="L262" s="65">
        <v>111</v>
      </c>
      <c r="M262" s="38">
        <f t="shared" si="239"/>
        <v>3.376836725381035E-3</v>
      </c>
      <c r="N262" s="39">
        <f t="shared" si="194"/>
        <v>264</v>
      </c>
      <c r="O262" s="40">
        <f t="shared" si="195"/>
        <v>0.44745909660918637</v>
      </c>
      <c r="P262" s="98">
        <v>24</v>
      </c>
      <c r="Q262" s="38">
        <f t="shared" si="196"/>
        <v>0.10063463281958296</v>
      </c>
      <c r="R262" s="39">
        <f t="shared" si="232"/>
        <v>309</v>
      </c>
      <c r="S262" s="41">
        <f t="shared" si="197"/>
        <v>0.75360612286640305</v>
      </c>
      <c r="T262" s="183">
        <v>18</v>
      </c>
      <c r="U262" s="42">
        <f t="shared" si="198"/>
        <v>5.475951446563841E-4</v>
      </c>
      <c r="V262" s="43">
        <f t="shared" si="199"/>
        <v>276</v>
      </c>
      <c r="W262" s="44">
        <f t="shared" si="200"/>
        <v>0.20385186495509489</v>
      </c>
      <c r="X262" s="178">
        <v>2</v>
      </c>
      <c r="Y262" s="42">
        <f t="shared" si="201"/>
        <v>1.6319129646418858E-2</v>
      </c>
      <c r="Z262" s="43">
        <f t="shared" si="233"/>
        <v>291</v>
      </c>
      <c r="AA262" s="45">
        <f t="shared" si="202"/>
        <v>0.34332526649261713</v>
      </c>
      <c r="AB262" s="65">
        <v>590</v>
      </c>
      <c r="AC262" s="38">
        <f t="shared" si="203"/>
        <v>1.7948951963737032E-2</v>
      </c>
      <c r="AD262" s="39">
        <f t="shared" si="204"/>
        <v>115</v>
      </c>
      <c r="AE262" s="40">
        <f t="shared" si="205"/>
        <v>1.3839305850804298</v>
      </c>
      <c r="AF262" s="98">
        <v>19</v>
      </c>
      <c r="AG262" s="38">
        <f t="shared" si="206"/>
        <v>0.53490480507706251</v>
      </c>
      <c r="AH262" s="39">
        <f t="shared" si="234"/>
        <v>112</v>
      </c>
      <c r="AI262" s="41">
        <f t="shared" si="207"/>
        <v>2.3308020117190837</v>
      </c>
      <c r="AJ262" s="183">
        <v>7</v>
      </c>
      <c r="AK262" s="42">
        <f t="shared" si="208"/>
        <v>2.1295366736637158E-4</v>
      </c>
      <c r="AL262" s="43">
        <f t="shared" si="209"/>
        <v>287</v>
      </c>
      <c r="AM262" s="44">
        <f t="shared" si="210"/>
        <v>0.11192148909445253</v>
      </c>
      <c r="AN262" s="178">
        <v>2</v>
      </c>
      <c r="AO262" s="42">
        <f t="shared" si="211"/>
        <v>6.3463281958295557E-3</v>
      </c>
      <c r="AP262" s="43">
        <f t="shared" si="235"/>
        <v>293</v>
      </c>
      <c r="AQ262" s="45">
        <f t="shared" si="212"/>
        <v>0.18849704945337606</v>
      </c>
      <c r="AR262" s="65">
        <v>292</v>
      </c>
      <c r="AS262" s="38">
        <f t="shared" si="213"/>
        <v>8.8832101244257864E-3</v>
      </c>
      <c r="AT262" s="39">
        <f t="shared" si="214"/>
        <v>345</v>
      </c>
      <c r="AU262" s="40">
        <f t="shared" si="215"/>
        <v>0.38350991622263841</v>
      </c>
      <c r="AV262" s="98">
        <v>52</v>
      </c>
      <c r="AW262" s="38">
        <f t="shared" si="216"/>
        <v>0.26473254759746145</v>
      </c>
      <c r="AX262" s="39">
        <f t="shared" si="236"/>
        <v>421</v>
      </c>
      <c r="AY262" s="41">
        <f t="shared" si="217"/>
        <v>0.6459035546165004</v>
      </c>
      <c r="AZ262" s="183">
        <v>4</v>
      </c>
      <c r="BA262" s="42">
        <f t="shared" si="218"/>
        <v>1.2168780992364089E-4</v>
      </c>
      <c r="BB262" s="43">
        <f t="shared" si="219"/>
        <v>332</v>
      </c>
      <c r="BC262" s="44">
        <f t="shared" si="220"/>
        <v>4.5412273204007016E-2</v>
      </c>
      <c r="BD262" s="178">
        <v>3</v>
      </c>
      <c r="BE262" s="42">
        <f t="shared" si="221"/>
        <v>3.6264732547597461E-3</v>
      </c>
      <c r="BF262" s="43">
        <f t="shared" si="237"/>
        <v>337</v>
      </c>
      <c r="BG262" s="45">
        <f t="shared" si="222"/>
        <v>7.6482895082837329E-2</v>
      </c>
      <c r="BH262" s="159">
        <v>81</v>
      </c>
      <c r="BI262" s="83">
        <f t="shared" si="223"/>
        <v>2.4641781509537283E-3</v>
      </c>
      <c r="BJ262" s="84">
        <f t="shared" si="224"/>
        <v>242</v>
      </c>
      <c r="BK262" s="85">
        <f t="shared" si="225"/>
        <v>0.4427230027283392</v>
      </c>
      <c r="BL262" s="156">
        <v>25</v>
      </c>
      <c r="BM262" s="83">
        <f t="shared" si="226"/>
        <v>7.3436083408884856E-2</v>
      </c>
      <c r="BN262" s="84">
        <f t="shared" si="238"/>
        <v>253</v>
      </c>
      <c r="BO262" s="86">
        <f t="shared" si="227"/>
        <v>0.74562964105136498</v>
      </c>
      <c r="BP262" s="168">
        <f t="shared" si="228"/>
        <v>1103</v>
      </c>
      <c r="BQ262" s="75">
        <f t="shared" si="229"/>
        <v>3.3555413586443976E-2</v>
      </c>
      <c r="BR262" s="164">
        <f t="shared" si="240"/>
        <v>127</v>
      </c>
      <c r="BS262" s="76">
        <f t="shared" si="230"/>
        <v>315</v>
      </c>
      <c r="BT262" s="117">
        <f t="shared" si="231"/>
        <v>0.59375724669969343</v>
      </c>
      <c r="BU262" s="159">
        <v>32871</v>
      </c>
      <c r="BV262" s="153">
        <v>3893</v>
      </c>
    </row>
    <row r="263" spans="1:74">
      <c r="A263" s="34">
        <f t="shared" ref="A263:A326" si="241">SUM(B263:F263)</f>
        <v>8</v>
      </c>
      <c r="B263" s="35">
        <f t="shared" ref="B263:B326" si="242">IF(BT263&gt;1,7,0)</f>
        <v>7</v>
      </c>
      <c r="C263" s="35">
        <f t="shared" ref="C263:C326" si="243">IF(O263&gt;1,1,0)</f>
        <v>0</v>
      </c>
      <c r="D263" s="35">
        <f t="shared" ref="D263:D326" si="244">IF(W263&gt;1,1,0)</f>
        <v>0</v>
      </c>
      <c r="E263" s="35">
        <f t="shared" ref="E263:E326" si="245">IF(AE263&gt;1,1,0)</f>
        <v>1</v>
      </c>
      <c r="F263" s="35">
        <f t="shared" ref="F263:F326" si="246">IF(AM263&gt;1,1,0)</f>
        <v>0</v>
      </c>
      <c r="G263" s="35">
        <f t="shared" ref="G263:G326" si="247">IF(AU263&gt;1,1,0)</f>
        <v>0</v>
      </c>
      <c r="H263" s="35">
        <f t="shared" ref="H263:H326" si="248">IF(BC263&gt;1,1,0)</f>
        <v>0</v>
      </c>
      <c r="I263" s="35">
        <f t="shared" ref="I263:I326" si="249">IF(BK263&gt;1,1,0)</f>
        <v>1</v>
      </c>
      <c r="J263" s="48">
        <v>327</v>
      </c>
      <c r="K263" s="49" t="s">
        <v>298</v>
      </c>
      <c r="L263" s="65">
        <v>88</v>
      </c>
      <c r="M263" s="38">
        <f t="shared" si="239"/>
        <v>5.9267241379310342E-3</v>
      </c>
      <c r="N263" s="39">
        <f t="shared" ref="N263:N326" si="250">RANK(M263,M$7:M$679)</f>
        <v>172</v>
      </c>
      <c r="O263" s="40">
        <f t="shared" ref="O263:O326" si="251">M263/M$4</f>
        <v>0.78534049593743305</v>
      </c>
      <c r="P263" s="98">
        <v>5</v>
      </c>
      <c r="Q263" s="38">
        <f t="shared" ref="Q263:Q326" si="252">L263/$BP263</f>
        <v>0.08</v>
      </c>
      <c r="R263" s="39">
        <f t="shared" si="232"/>
        <v>346</v>
      </c>
      <c r="S263" s="41">
        <f t="shared" ref="S263:S326" si="253">Q263/Q$4</f>
        <v>0.59908292145703967</v>
      </c>
      <c r="T263" s="183">
        <v>0</v>
      </c>
      <c r="U263" s="42">
        <f t="shared" ref="U263:U326" si="254">T263/$BU263</f>
        <v>0</v>
      </c>
      <c r="V263" s="43">
        <f t="shared" ref="V263:V326" si="255">RANK(U263,U$7:U$679)</f>
        <v>396</v>
      </c>
      <c r="W263" s="44">
        <f t="shared" ref="W263:W326" si="256">U263/U$4</f>
        <v>0</v>
      </c>
      <c r="X263" s="178">
        <v>0</v>
      </c>
      <c r="Y263" s="42">
        <f t="shared" ref="Y263:Y326" si="257">T263/$BP263</f>
        <v>0</v>
      </c>
      <c r="Z263" s="43">
        <f t="shared" si="233"/>
        <v>396</v>
      </c>
      <c r="AA263" s="45">
        <f t="shared" ref="AA263:AA326" si="258">Y263/Y$4</f>
        <v>0</v>
      </c>
      <c r="AB263" s="65">
        <v>439</v>
      </c>
      <c r="AC263" s="38">
        <f t="shared" ref="AC263:AC326" si="259">AB263/$BU263</f>
        <v>2.9566271551724137E-2</v>
      </c>
      <c r="AD263" s="39">
        <f t="shared" ref="AD263:AD326" si="260">RANK(AC263,AC$7:AC$679)</f>
        <v>67</v>
      </c>
      <c r="AE263" s="40">
        <f t="shared" ref="AE263:AE326" si="261">AC263/AC$4</f>
        <v>2.2796688948687374</v>
      </c>
      <c r="AF263" s="98">
        <v>3</v>
      </c>
      <c r="AG263" s="38">
        <f t="shared" ref="AG263:AG326" si="262">AB263/$BP263</f>
        <v>0.39909090909090911</v>
      </c>
      <c r="AH263" s="39">
        <f t="shared" si="234"/>
        <v>151</v>
      </c>
      <c r="AI263" s="41">
        <f t="shared" ref="AI263:AI326" si="263">AG263/AG$4</f>
        <v>1.739004557332172</v>
      </c>
      <c r="AJ263" s="183">
        <v>2</v>
      </c>
      <c r="AK263" s="42">
        <f t="shared" ref="AK263:AK326" si="264">AJ263/$BU263</f>
        <v>1.3469827586206896E-4</v>
      </c>
      <c r="AL263" s="43">
        <f t="shared" ref="AL263:AL326" si="265">RANK(AK263,AK$7:AK$679)</f>
        <v>305</v>
      </c>
      <c r="AM263" s="44">
        <f t="shared" ref="AM263:AM326" si="266">AK263/AK$4</f>
        <v>7.0793012392698376E-2</v>
      </c>
      <c r="AN263" s="178">
        <v>1</v>
      </c>
      <c r="AO263" s="42">
        <f t="shared" ref="AO263:AO326" si="267">AJ263/$BP263</f>
        <v>1.8181818181818182E-3</v>
      </c>
      <c r="AP263" s="43">
        <f t="shared" si="235"/>
        <v>319</v>
      </c>
      <c r="AQ263" s="45">
        <f t="shared" ref="AQ263:AQ326" si="268">AO263/AO$4</f>
        <v>5.4003180661577603E-2</v>
      </c>
      <c r="AR263" s="65">
        <v>35</v>
      </c>
      <c r="AS263" s="38">
        <f t="shared" ref="AS263:AS326" si="269">AR263/$BU263</f>
        <v>2.3572198275862068E-3</v>
      </c>
      <c r="AT263" s="39">
        <f t="shared" ref="AT263:AT326" si="270">RANK(AS263,AS$7:AS$679)</f>
        <v>469</v>
      </c>
      <c r="AU263" s="40">
        <f t="shared" ref="AU263:AU326" si="271">AS263/AS$4</f>
        <v>0.10176694752611903</v>
      </c>
      <c r="AV263" s="98">
        <v>4</v>
      </c>
      <c r="AW263" s="38">
        <f t="shared" ref="AW263:AW326" si="272">AR263/$BP263</f>
        <v>3.1818181818181815E-2</v>
      </c>
      <c r="AX263" s="39">
        <f t="shared" si="236"/>
        <v>541</v>
      </c>
      <c r="AY263" s="41">
        <f t="shared" ref="AY263:AY326" si="273">AW263/AW$4</f>
        <v>7.7631091923941464E-2</v>
      </c>
      <c r="AZ263" s="183">
        <v>1</v>
      </c>
      <c r="BA263" s="42">
        <f t="shared" ref="BA263:BA326" si="274">AZ263/$BU263</f>
        <v>6.7349137931034482E-5</v>
      </c>
      <c r="BB263" s="43">
        <f t="shared" ref="BB263:BB326" si="275">RANK(BA263,BA$7:BA$679)</f>
        <v>340</v>
      </c>
      <c r="BC263" s="44">
        <f t="shared" ref="BC263:BC326" si="276">BA263/BA$4</f>
        <v>2.5133803079352684E-2</v>
      </c>
      <c r="BD263" s="178">
        <v>1</v>
      </c>
      <c r="BE263" s="42">
        <f t="shared" ref="BE263:BE326" si="277">AZ263/$BP263</f>
        <v>9.0909090909090909E-4</v>
      </c>
      <c r="BF263" s="43">
        <f t="shared" si="237"/>
        <v>351</v>
      </c>
      <c r="BG263" s="45">
        <f t="shared" ref="BG263:BG326" si="278">BE263/BE$4</f>
        <v>1.9172871199174903E-2</v>
      </c>
      <c r="BH263" s="159">
        <v>535</v>
      </c>
      <c r="BI263" s="83">
        <f t="shared" ref="BI263:BI326" si="279">BH263/$BU263</f>
        <v>3.6031788793103446E-2</v>
      </c>
      <c r="BJ263" s="84">
        <f t="shared" ref="BJ263:BJ326" si="280">RANK(BI263,BI$7:BI$679)</f>
        <v>8</v>
      </c>
      <c r="BK263" s="85">
        <f t="shared" ref="BK263:BK326" si="281">BI263/BI$4</f>
        <v>6.4735992087187464</v>
      </c>
      <c r="BL263" s="156">
        <v>3</v>
      </c>
      <c r="BM263" s="83">
        <f t="shared" ref="BM263:BM326" si="282">BH263/$BP263</f>
        <v>0.48636363636363639</v>
      </c>
      <c r="BN263" s="84">
        <f t="shared" si="238"/>
        <v>24</v>
      </c>
      <c r="BO263" s="86">
        <f t="shared" ref="BO263:BO326" si="283">BM263/BM$4</f>
        <v>4.9382691283121858</v>
      </c>
      <c r="BP263" s="168">
        <f t="shared" ref="BP263:BP326" si="284">BH263+AZ263+AR263+AJ263+AB263+T263+L263</f>
        <v>1100</v>
      </c>
      <c r="BQ263" s="75">
        <f t="shared" ref="BQ263:BQ326" si="285">BP263/BU263</f>
        <v>7.4084051724137928E-2</v>
      </c>
      <c r="BR263" s="164">
        <f t="shared" si="240"/>
        <v>17</v>
      </c>
      <c r="BS263" s="76">
        <f t="shared" ref="BS263:BS326" si="286">RANK(BQ263,$BQ$7:$BQ$679)</f>
        <v>95</v>
      </c>
      <c r="BT263" s="117">
        <f t="shared" ref="BT263:BT326" si="287">BQ263/BQ$4</f>
        <v>1.3109044972061517</v>
      </c>
      <c r="BU263" s="159">
        <v>14848</v>
      </c>
      <c r="BV263" s="153">
        <v>1081</v>
      </c>
    </row>
    <row r="264" spans="1:74">
      <c r="A264" s="34">
        <f t="shared" si="241"/>
        <v>9</v>
      </c>
      <c r="B264" s="35">
        <f t="shared" si="242"/>
        <v>7</v>
      </c>
      <c r="C264" s="35">
        <f t="shared" si="243"/>
        <v>1</v>
      </c>
      <c r="D264" s="35">
        <f t="shared" si="244"/>
        <v>1</v>
      </c>
      <c r="E264" s="35">
        <f t="shared" si="245"/>
        <v>0</v>
      </c>
      <c r="F264" s="35">
        <f t="shared" si="246"/>
        <v>0</v>
      </c>
      <c r="G264" s="35">
        <f t="shared" si="247"/>
        <v>1</v>
      </c>
      <c r="H264" s="35">
        <f t="shared" si="248"/>
        <v>0</v>
      </c>
      <c r="I264" s="35">
        <f t="shared" si="249"/>
        <v>1</v>
      </c>
      <c r="J264" s="48">
        <v>176</v>
      </c>
      <c r="K264" s="49" t="s">
        <v>146</v>
      </c>
      <c r="L264" s="65">
        <v>280</v>
      </c>
      <c r="M264" s="38">
        <f t="shared" si="239"/>
        <v>1.6403046280023433E-2</v>
      </c>
      <c r="N264" s="39">
        <f t="shared" si="250"/>
        <v>45</v>
      </c>
      <c r="O264" s="40">
        <f t="shared" si="251"/>
        <v>2.1735407622557661</v>
      </c>
      <c r="P264" s="98">
        <v>26</v>
      </c>
      <c r="Q264" s="38">
        <f t="shared" si="252"/>
        <v>0.25641025641025639</v>
      </c>
      <c r="R264" s="39">
        <f t="shared" ref="R264:R327" si="288">RANK(Q264,Q$7:Q$632)</f>
        <v>87</v>
      </c>
      <c r="S264" s="41">
        <f t="shared" si="253"/>
        <v>1.9201375687725628</v>
      </c>
      <c r="T264" s="183">
        <v>75</v>
      </c>
      <c r="U264" s="42">
        <f t="shared" si="254"/>
        <v>4.3936731107205628E-3</v>
      </c>
      <c r="V264" s="43">
        <f t="shared" si="255"/>
        <v>45</v>
      </c>
      <c r="W264" s="44">
        <f t="shared" si="256"/>
        <v>1.6356216200300049</v>
      </c>
      <c r="X264" s="178">
        <v>5</v>
      </c>
      <c r="Y264" s="42">
        <f t="shared" si="257"/>
        <v>6.8681318681318687E-2</v>
      </c>
      <c r="Z264" s="43">
        <f t="shared" ref="Z264:Z327" si="289">RANK(Y264,Y$7:Y$632)</f>
        <v>88</v>
      </c>
      <c r="AA264" s="45">
        <f t="shared" si="258"/>
        <v>1.4449319632988276</v>
      </c>
      <c r="AB264" s="65">
        <v>107</v>
      </c>
      <c r="AC264" s="38">
        <f t="shared" si="259"/>
        <v>6.2683069712946692E-3</v>
      </c>
      <c r="AD264" s="39">
        <f t="shared" si="260"/>
        <v>314</v>
      </c>
      <c r="AE264" s="40">
        <f t="shared" si="261"/>
        <v>0.48330965238381662</v>
      </c>
      <c r="AF264" s="98">
        <v>6</v>
      </c>
      <c r="AG264" s="38">
        <f t="shared" si="262"/>
        <v>9.7985347985347984E-2</v>
      </c>
      <c r="AH264" s="39">
        <f t="shared" ref="AH264:AH327" si="290">RANK(AG264,AG$7:AG$632)</f>
        <v>425</v>
      </c>
      <c r="AI264" s="41">
        <f t="shared" si="263"/>
        <v>0.42696278671555532</v>
      </c>
      <c r="AJ264" s="183">
        <v>16</v>
      </c>
      <c r="AK264" s="42">
        <f t="shared" si="264"/>
        <v>9.3731693028705333E-4</v>
      </c>
      <c r="AL264" s="43">
        <f t="shared" si="265"/>
        <v>173</v>
      </c>
      <c r="AM264" s="44">
        <f t="shared" si="266"/>
        <v>0.49262315079404123</v>
      </c>
      <c r="AN264" s="178">
        <v>1</v>
      </c>
      <c r="AO264" s="42">
        <f t="shared" si="267"/>
        <v>1.4652014652014652E-2</v>
      </c>
      <c r="AP264" s="43">
        <f t="shared" ref="AP264:AP327" si="291">RANK(AO264,AO$7:AO$632)</f>
        <v>237</v>
      </c>
      <c r="AQ264" s="45">
        <f t="shared" si="268"/>
        <v>0.43519046686985619</v>
      </c>
      <c r="AR264" s="65">
        <v>456</v>
      </c>
      <c r="AS264" s="38">
        <f t="shared" si="269"/>
        <v>2.671353251318102E-2</v>
      </c>
      <c r="AT264" s="39">
        <f t="shared" si="270"/>
        <v>101</v>
      </c>
      <c r="AU264" s="40">
        <f t="shared" si="271"/>
        <v>1.1532885604012451</v>
      </c>
      <c r="AV264" s="98">
        <v>35</v>
      </c>
      <c r="AW264" s="38">
        <f t="shared" si="272"/>
        <v>0.4175824175824176</v>
      </c>
      <c r="AX264" s="39">
        <f t="shared" ref="AX264:AX327" si="292">RANK(AW264,AW$7:AW$632)</f>
        <v>270</v>
      </c>
      <c r="AY264" s="41">
        <f t="shared" si="273"/>
        <v>1.0188319128479604</v>
      </c>
      <c r="AZ264" s="183">
        <v>27</v>
      </c>
      <c r="BA264" s="42">
        <f t="shared" si="274"/>
        <v>1.5817223198594025E-3</v>
      </c>
      <c r="BB264" s="43">
        <f t="shared" si="275"/>
        <v>165</v>
      </c>
      <c r="BC264" s="44">
        <f t="shared" si="276"/>
        <v>0.59027774571178526</v>
      </c>
      <c r="BD264" s="178">
        <v>3</v>
      </c>
      <c r="BE264" s="42">
        <f t="shared" si="277"/>
        <v>2.4725274725274724E-2</v>
      </c>
      <c r="BF264" s="43">
        <f t="shared" ref="BF264:BF327" si="293">RANK(BE264,BE$7:BE$632)</f>
        <v>226</v>
      </c>
      <c r="BG264" s="45">
        <f t="shared" si="278"/>
        <v>0.52145995843909765</v>
      </c>
      <c r="BH264" s="159">
        <v>131</v>
      </c>
      <c r="BI264" s="83">
        <f t="shared" si="279"/>
        <v>7.6742823667252493E-3</v>
      </c>
      <c r="BJ264" s="84">
        <f t="shared" si="280"/>
        <v>70</v>
      </c>
      <c r="BK264" s="85">
        <f t="shared" si="281"/>
        <v>1.3787888395434227</v>
      </c>
      <c r="BL264" s="156">
        <v>12</v>
      </c>
      <c r="BM264" s="83">
        <f t="shared" si="282"/>
        <v>0.11996336996336997</v>
      </c>
      <c r="BN264" s="84">
        <f t="shared" ref="BN264:BN327" si="294">RANK(BM264,BM$7:BM$632)</f>
        <v>144</v>
      </c>
      <c r="BO264" s="86">
        <f t="shared" si="283"/>
        <v>1.2180421440378384</v>
      </c>
      <c r="BP264" s="168">
        <f t="shared" si="284"/>
        <v>1092</v>
      </c>
      <c r="BQ264" s="75">
        <f t="shared" si="285"/>
        <v>6.397188049209139E-2</v>
      </c>
      <c r="BR264" s="164">
        <f t="shared" si="240"/>
        <v>88</v>
      </c>
      <c r="BS264" s="76">
        <f t="shared" si="286"/>
        <v>126</v>
      </c>
      <c r="BT264" s="117">
        <f t="shared" si="287"/>
        <v>1.1319713741371091</v>
      </c>
      <c r="BU264" s="159">
        <v>17070</v>
      </c>
      <c r="BV264" s="153">
        <v>1196</v>
      </c>
    </row>
    <row r="265" spans="1:74">
      <c r="A265" s="34">
        <f t="shared" si="241"/>
        <v>0</v>
      </c>
      <c r="B265" s="35">
        <f t="shared" si="242"/>
        <v>0</v>
      </c>
      <c r="C265" s="35">
        <f t="shared" si="243"/>
        <v>0</v>
      </c>
      <c r="D265" s="35">
        <f t="shared" si="244"/>
        <v>0</v>
      </c>
      <c r="E265" s="35">
        <f t="shared" si="245"/>
        <v>0</v>
      </c>
      <c r="F265" s="35">
        <f t="shared" si="246"/>
        <v>0</v>
      </c>
      <c r="G265" s="35">
        <f t="shared" si="247"/>
        <v>0</v>
      </c>
      <c r="H265" s="35">
        <f t="shared" si="248"/>
        <v>0</v>
      </c>
      <c r="I265" s="35">
        <f t="shared" si="249"/>
        <v>0</v>
      </c>
      <c r="J265" s="48">
        <v>604</v>
      </c>
      <c r="K265" s="49" t="s">
        <v>577</v>
      </c>
      <c r="L265" s="65">
        <v>100</v>
      </c>
      <c r="M265" s="38">
        <f t="shared" si="239"/>
        <v>2.2895869585126843E-3</v>
      </c>
      <c r="N265" s="39">
        <f t="shared" si="250"/>
        <v>334</v>
      </c>
      <c r="O265" s="40">
        <f t="shared" si="251"/>
        <v>0.30338941304562433</v>
      </c>
      <c r="P265" s="98">
        <v>34</v>
      </c>
      <c r="Q265" s="38">
        <f t="shared" si="252"/>
        <v>9.1743119266055051E-2</v>
      </c>
      <c r="R265" s="39">
        <f t="shared" si="288"/>
        <v>323</v>
      </c>
      <c r="S265" s="41">
        <f t="shared" si="253"/>
        <v>0.68702169891862352</v>
      </c>
      <c r="T265" s="183">
        <v>25</v>
      </c>
      <c r="U265" s="42">
        <f t="shared" si="254"/>
        <v>5.7239673962817107E-4</v>
      </c>
      <c r="V265" s="43">
        <f t="shared" si="255"/>
        <v>270</v>
      </c>
      <c r="W265" s="44">
        <f t="shared" si="256"/>
        <v>0.21308469223305082</v>
      </c>
      <c r="X265" s="178">
        <v>11</v>
      </c>
      <c r="Y265" s="42">
        <f t="shared" si="257"/>
        <v>2.2935779816513763E-2</v>
      </c>
      <c r="Z265" s="43">
        <f t="shared" si="289"/>
        <v>253</v>
      </c>
      <c r="AA265" s="45">
        <f t="shared" si="258"/>
        <v>0.48252773820254424</v>
      </c>
      <c r="AB265" s="65">
        <v>218</v>
      </c>
      <c r="AC265" s="38">
        <f t="shared" si="259"/>
        <v>4.9912995695576522E-3</v>
      </c>
      <c r="AD265" s="39">
        <f t="shared" si="260"/>
        <v>338</v>
      </c>
      <c r="AE265" s="40">
        <f t="shared" si="261"/>
        <v>0.38484765837946067</v>
      </c>
      <c r="AF265" s="98">
        <v>47</v>
      </c>
      <c r="AG265" s="38">
        <f t="shared" si="262"/>
        <v>0.2</v>
      </c>
      <c r="AH265" s="39">
        <f t="shared" si="290"/>
        <v>313</v>
      </c>
      <c r="AI265" s="41">
        <f t="shared" si="263"/>
        <v>0.87148292166988117</v>
      </c>
      <c r="AJ265" s="183">
        <v>55</v>
      </c>
      <c r="AK265" s="42">
        <f t="shared" si="264"/>
        <v>1.2592728271819764E-3</v>
      </c>
      <c r="AL265" s="43">
        <f t="shared" si="265"/>
        <v>139</v>
      </c>
      <c r="AM265" s="44">
        <f t="shared" si="266"/>
        <v>0.66183264997221813</v>
      </c>
      <c r="AN265" s="178">
        <v>9</v>
      </c>
      <c r="AO265" s="42">
        <f t="shared" si="267"/>
        <v>5.0458715596330278E-2</v>
      </c>
      <c r="AP265" s="43">
        <f t="shared" si="291"/>
        <v>70</v>
      </c>
      <c r="AQ265" s="45">
        <f t="shared" si="268"/>
        <v>1.4987121238648833</v>
      </c>
      <c r="AR265" s="65">
        <v>571</v>
      </c>
      <c r="AS265" s="38">
        <f t="shared" si="269"/>
        <v>1.3073541533107427E-2</v>
      </c>
      <c r="AT265" s="39">
        <f t="shared" si="270"/>
        <v>282</v>
      </c>
      <c r="AU265" s="40">
        <f t="shared" si="271"/>
        <v>0.56441677590276629</v>
      </c>
      <c r="AV265" s="98">
        <v>106</v>
      </c>
      <c r="AW265" s="38">
        <f t="shared" si="272"/>
        <v>0.52385321100917426</v>
      </c>
      <c r="AX265" s="39">
        <f t="shared" si="292"/>
        <v>160</v>
      </c>
      <c r="AY265" s="41">
        <f t="shared" si="273"/>
        <v>1.2781150416101608</v>
      </c>
      <c r="AZ265" s="183">
        <v>22</v>
      </c>
      <c r="BA265" s="42">
        <f t="shared" si="274"/>
        <v>5.0370913087279055E-4</v>
      </c>
      <c r="BB265" s="43">
        <f t="shared" si="275"/>
        <v>255</v>
      </c>
      <c r="BC265" s="44">
        <f t="shared" si="276"/>
        <v>0.18797755240152556</v>
      </c>
      <c r="BD265" s="178">
        <v>6</v>
      </c>
      <c r="BE265" s="42">
        <f t="shared" si="277"/>
        <v>2.0183486238532111E-2</v>
      </c>
      <c r="BF265" s="43">
        <f t="shared" si="293"/>
        <v>245</v>
      </c>
      <c r="BG265" s="45">
        <f t="shared" si="278"/>
        <v>0.42567292020186487</v>
      </c>
      <c r="BH265" s="159">
        <v>99</v>
      </c>
      <c r="BI265" s="83">
        <f t="shared" si="279"/>
        <v>2.2666910889275575E-3</v>
      </c>
      <c r="BJ265" s="84">
        <f t="shared" si="280"/>
        <v>254</v>
      </c>
      <c r="BK265" s="85">
        <f t="shared" si="281"/>
        <v>0.40724177542081491</v>
      </c>
      <c r="BL265" s="156">
        <v>42</v>
      </c>
      <c r="BM265" s="83">
        <f t="shared" si="282"/>
        <v>9.08256880733945E-2</v>
      </c>
      <c r="BN265" s="84">
        <f t="shared" si="294"/>
        <v>206</v>
      </c>
      <c r="BO265" s="86">
        <f t="shared" si="283"/>
        <v>0.92219413199553635</v>
      </c>
      <c r="BP265" s="168">
        <f t="shared" si="284"/>
        <v>1090</v>
      </c>
      <c r="BQ265" s="75">
        <f t="shared" si="285"/>
        <v>2.4956497847788257E-2</v>
      </c>
      <c r="BR265" s="164">
        <f t="shared" si="240"/>
        <v>255</v>
      </c>
      <c r="BS265" s="76">
        <f t="shared" si="286"/>
        <v>392</v>
      </c>
      <c r="BT265" s="117">
        <f t="shared" si="287"/>
        <v>0.4416009181706505</v>
      </c>
      <c r="BU265" s="159">
        <v>43676</v>
      </c>
      <c r="BV265" s="153">
        <v>9167</v>
      </c>
    </row>
    <row r="266" spans="1:74">
      <c r="A266" s="34">
        <f t="shared" si="241"/>
        <v>0</v>
      </c>
      <c r="B266" s="35">
        <f t="shared" si="242"/>
        <v>0</v>
      </c>
      <c r="C266" s="35">
        <f t="shared" si="243"/>
        <v>0</v>
      </c>
      <c r="D266" s="35">
        <f t="shared" si="244"/>
        <v>0</v>
      </c>
      <c r="E266" s="35">
        <f t="shared" si="245"/>
        <v>0</v>
      </c>
      <c r="F266" s="35">
        <f t="shared" si="246"/>
        <v>0</v>
      </c>
      <c r="G266" s="35">
        <f t="shared" si="247"/>
        <v>0</v>
      </c>
      <c r="H266" s="35">
        <f t="shared" si="248"/>
        <v>0</v>
      </c>
      <c r="I266" s="35">
        <f t="shared" si="249"/>
        <v>0</v>
      </c>
      <c r="J266" s="48">
        <v>278</v>
      </c>
      <c r="K266" s="49" t="s">
        <v>248</v>
      </c>
      <c r="L266" s="65">
        <v>20</v>
      </c>
      <c r="M266" s="38">
        <f t="shared" si="239"/>
        <v>1.1517486423762877E-4</v>
      </c>
      <c r="N266" s="39">
        <f t="shared" si="250"/>
        <v>504</v>
      </c>
      <c r="O266" s="40">
        <f t="shared" si="251"/>
        <v>1.5261632378165942E-2</v>
      </c>
      <c r="P266" s="98">
        <v>3</v>
      </c>
      <c r="Q266" s="38">
        <f t="shared" si="252"/>
        <v>1.8518518518518517E-2</v>
      </c>
      <c r="R266" s="39">
        <f t="shared" si="288"/>
        <v>474</v>
      </c>
      <c r="S266" s="41">
        <f t="shared" si="253"/>
        <v>0.13867660218912956</v>
      </c>
      <c r="T266" s="183">
        <v>6</v>
      </c>
      <c r="U266" s="42">
        <f t="shared" si="254"/>
        <v>3.4552459271288633E-5</v>
      </c>
      <c r="V266" s="43">
        <f t="shared" si="255"/>
        <v>386</v>
      </c>
      <c r="W266" s="44">
        <f t="shared" si="256"/>
        <v>1.2862756965562569E-2</v>
      </c>
      <c r="X266" s="178">
        <v>2</v>
      </c>
      <c r="Y266" s="42">
        <f t="shared" si="257"/>
        <v>5.5555555555555558E-3</v>
      </c>
      <c r="Z266" s="43">
        <f t="shared" si="289"/>
        <v>362</v>
      </c>
      <c r="AA266" s="45">
        <f t="shared" si="258"/>
        <v>0.11687894103128295</v>
      </c>
      <c r="AB266" s="65">
        <v>1042</v>
      </c>
      <c r="AC266" s="38">
        <f t="shared" si="259"/>
        <v>6.000610426780459E-3</v>
      </c>
      <c r="AD266" s="39">
        <f t="shared" si="260"/>
        <v>320</v>
      </c>
      <c r="AE266" s="40">
        <f t="shared" si="261"/>
        <v>0.46266925865932274</v>
      </c>
      <c r="AF266" s="98">
        <v>9</v>
      </c>
      <c r="AG266" s="38">
        <f t="shared" si="262"/>
        <v>0.96481481481481479</v>
      </c>
      <c r="AH266" s="39">
        <f t="shared" si="290"/>
        <v>41</v>
      </c>
      <c r="AI266" s="41">
        <f t="shared" si="263"/>
        <v>4.2040981684260004</v>
      </c>
      <c r="AJ266" s="183">
        <v>0</v>
      </c>
      <c r="AK266" s="42">
        <f t="shared" si="264"/>
        <v>0</v>
      </c>
      <c r="AL266" s="43">
        <f t="shared" si="265"/>
        <v>337</v>
      </c>
      <c r="AM266" s="44">
        <f t="shared" si="266"/>
        <v>0</v>
      </c>
      <c r="AN266" s="178">
        <v>0</v>
      </c>
      <c r="AO266" s="42">
        <f t="shared" si="267"/>
        <v>0</v>
      </c>
      <c r="AP266" s="43">
        <f t="shared" si="291"/>
        <v>337</v>
      </c>
      <c r="AQ266" s="45">
        <f t="shared" si="268"/>
        <v>0</v>
      </c>
      <c r="AR266" s="65">
        <v>4</v>
      </c>
      <c r="AS266" s="38">
        <f t="shared" si="269"/>
        <v>2.3034972847525757E-5</v>
      </c>
      <c r="AT266" s="39">
        <f t="shared" si="270"/>
        <v>564</v>
      </c>
      <c r="AU266" s="40">
        <f t="shared" si="271"/>
        <v>9.9447613905411197E-4</v>
      </c>
      <c r="AV266" s="98">
        <v>1</v>
      </c>
      <c r="AW266" s="38">
        <f t="shared" si="272"/>
        <v>3.7037037037037038E-3</v>
      </c>
      <c r="AX266" s="39">
        <f t="shared" si="292"/>
        <v>557</v>
      </c>
      <c r="AY266" s="41">
        <f t="shared" si="273"/>
        <v>9.0364233985540336E-3</v>
      </c>
      <c r="AZ266" s="183">
        <v>0</v>
      </c>
      <c r="BA266" s="42">
        <f t="shared" si="274"/>
        <v>0</v>
      </c>
      <c r="BB266" s="43">
        <f t="shared" si="275"/>
        <v>356</v>
      </c>
      <c r="BC266" s="44">
        <f t="shared" si="276"/>
        <v>0</v>
      </c>
      <c r="BD266" s="178">
        <v>0</v>
      </c>
      <c r="BE266" s="42">
        <f t="shared" si="277"/>
        <v>0</v>
      </c>
      <c r="BF266" s="43">
        <f t="shared" si="293"/>
        <v>356</v>
      </c>
      <c r="BG266" s="45">
        <f t="shared" si="278"/>
        <v>0</v>
      </c>
      <c r="BH266" s="159">
        <v>8</v>
      </c>
      <c r="BI266" s="83">
        <f t="shared" si="279"/>
        <v>4.6069945695051513E-5</v>
      </c>
      <c r="BJ266" s="84">
        <f t="shared" si="280"/>
        <v>453</v>
      </c>
      <c r="BK266" s="85">
        <f t="shared" si="281"/>
        <v>8.2770901469727889E-3</v>
      </c>
      <c r="BL266" s="156">
        <v>2</v>
      </c>
      <c r="BM266" s="83">
        <f t="shared" si="282"/>
        <v>7.4074074074074077E-3</v>
      </c>
      <c r="BN266" s="84">
        <f t="shared" si="294"/>
        <v>438</v>
      </c>
      <c r="BO266" s="86">
        <f t="shared" si="283"/>
        <v>7.5210744771802063E-2</v>
      </c>
      <c r="BP266" s="168">
        <f t="shared" si="284"/>
        <v>1080</v>
      </c>
      <c r="BQ266" s="75">
        <f t="shared" si="285"/>
        <v>6.2194426688319537E-3</v>
      </c>
      <c r="BR266" s="164">
        <f t="shared" si="240"/>
        <v>17</v>
      </c>
      <c r="BS266" s="76">
        <f t="shared" si="286"/>
        <v>543</v>
      </c>
      <c r="BT266" s="117">
        <f t="shared" si="287"/>
        <v>0.11005196361352915</v>
      </c>
      <c r="BU266" s="159">
        <v>173649</v>
      </c>
      <c r="BV266" s="153">
        <v>2004</v>
      </c>
    </row>
    <row r="267" spans="1:74">
      <c r="A267" s="34">
        <f t="shared" si="241"/>
        <v>0</v>
      </c>
      <c r="B267" s="35">
        <f t="shared" si="242"/>
        <v>0</v>
      </c>
      <c r="C267" s="35">
        <f t="shared" si="243"/>
        <v>0</v>
      </c>
      <c r="D267" s="35">
        <f t="shared" si="244"/>
        <v>0</v>
      </c>
      <c r="E267" s="35">
        <f t="shared" si="245"/>
        <v>0</v>
      </c>
      <c r="F267" s="35">
        <f t="shared" si="246"/>
        <v>0</v>
      </c>
      <c r="G267" s="35">
        <f t="shared" si="247"/>
        <v>0</v>
      </c>
      <c r="H267" s="35">
        <f t="shared" si="248"/>
        <v>0</v>
      </c>
      <c r="I267" s="35">
        <f t="shared" si="249"/>
        <v>0</v>
      </c>
      <c r="J267" s="48">
        <v>405</v>
      </c>
      <c r="K267" s="49" t="s">
        <v>376</v>
      </c>
      <c r="L267" s="65">
        <v>99</v>
      </c>
      <c r="M267" s="38">
        <f t="shared" si="239"/>
        <v>1.7779214481978341E-3</v>
      </c>
      <c r="N267" s="39">
        <f t="shared" si="250"/>
        <v>364</v>
      </c>
      <c r="O267" s="40">
        <f t="shared" si="251"/>
        <v>0.23558945538384932</v>
      </c>
      <c r="P267" s="98">
        <v>16</v>
      </c>
      <c r="Q267" s="38">
        <f t="shared" si="252"/>
        <v>9.295774647887324E-2</v>
      </c>
      <c r="R267" s="39">
        <f t="shared" si="288"/>
        <v>320</v>
      </c>
      <c r="S267" s="41">
        <f t="shared" si="253"/>
        <v>0.69611747915782785</v>
      </c>
      <c r="T267" s="183">
        <v>0</v>
      </c>
      <c r="U267" s="42">
        <f t="shared" si="254"/>
        <v>0</v>
      </c>
      <c r="V267" s="43">
        <f t="shared" si="255"/>
        <v>396</v>
      </c>
      <c r="W267" s="44">
        <f t="shared" si="256"/>
        <v>0</v>
      </c>
      <c r="X267" s="178">
        <v>0</v>
      </c>
      <c r="Y267" s="42">
        <f t="shared" si="257"/>
        <v>0</v>
      </c>
      <c r="Z267" s="43">
        <f t="shared" si="289"/>
        <v>396</v>
      </c>
      <c r="AA267" s="45">
        <f t="shared" si="258"/>
        <v>0</v>
      </c>
      <c r="AB267" s="65">
        <v>340</v>
      </c>
      <c r="AC267" s="38">
        <f t="shared" si="259"/>
        <v>6.1059928523966023E-3</v>
      </c>
      <c r="AD267" s="39">
        <f t="shared" si="260"/>
        <v>318</v>
      </c>
      <c r="AE267" s="40">
        <f t="shared" si="261"/>
        <v>0.47079463345751676</v>
      </c>
      <c r="AF267" s="98">
        <v>17</v>
      </c>
      <c r="AG267" s="38">
        <f t="shared" si="262"/>
        <v>0.31924882629107981</v>
      </c>
      <c r="AH267" s="39">
        <f t="shared" si="290"/>
        <v>199</v>
      </c>
      <c r="AI267" s="41">
        <f t="shared" si="263"/>
        <v>1.391099499379153</v>
      </c>
      <c r="AJ267" s="183">
        <v>0</v>
      </c>
      <c r="AK267" s="42">
        <f t="shared" si="264"/>
        <v>0</v>
      </c>
      <c r="AL267" s="43">
        <f t="shared" si="265"/>
        <v>337</v>
      </c>
      <c r="AM267" s="44">
        <f t="shared" si="266"/>
        <v>0</v>
      </c>
      <c r="AN267" s="178">
        <v>0</v>
      </c>
      <c r="AO267" s="42">
        <f t="shared" si="267"/>
        <v>0</v>
      </c>
      <c r="AP267" s="43">
        <f t="shared" si="291"/>
        <v>337</v>
      </c>
      <c r="AQ267" s="45">
        <f t="shared" si="268"/>
        <v>0</v>
      </c>
      <c r="AR267" s="65">
        <v>344</v>
      </c>
      <c r="AS267" s="38">
        <f t="shared" si="269"/>
        <v>6.1778280624247978E-3</v>
      </c>
      <c r="AT267" s="39">
        <f t="shared" si="270"/>
        <v>384</v>
      </c>
      <c r="AU267" s="40">
        <f t="shared" si="271"/>
        <v>0.2667119531647405</v>
      </c>
      <c r="AV267" s="98">
        <v>42</v>
      </c>
      <c r="AW267" s="38">
        <f t="shared" si="272"/>
        <v>0.32300469483568073</v>
      </c>
      <c r="AX267" s="39">
        <f t="shared" si="292"/>
        <v>373</v>
      </c>
      <c r="AY267" s="41">
        <f t="shared" si="273"/>
        <v>0.78807793920910663</v>
      </c>
      <c r="AZ267" s="183">
        <v>55</v>
      </c>
      <c r="BA267" s="42">
        <f t="shared" si="274"/>
        <v>9.8773413788768574E-4</v>
      </c>
      <c r="BB267" s="43">
        <f t="shared" si="275"/>
        <v>214</v>
      </c>
      <c r="BC267" s="44">
        <f t="shared" si="276"/>
        <v>0.3686092514182529</v>
      </c>
      <c r="BD267" s="178">
        <v>3</v>
      </c>
      <c r="BE267" s="42">
        <f t="shared" si="277"/>
        <v>5.1643192488262914E-2</v>
      </c>
      <c r="BF267" s="43">
        <f t="shared" si="293"/>
        <v>99</v>
      </c>
      <c r="BG267" s="45">
        <f t="shared" si="278"/>
        <v>1.089163105680828</v>
      </c>
      <c r="BH267" s="159">
        <v>227</v>
      </c>
      <c r="BI267" s="83">
        <f t="shared" si="279"/>
        <v>4.0766481691000842E-3</v>
      </c>
      <c r="BJ267" s="84">
        <f t="shared" si="280"/>
        <v>158</v>
      </c>
      <c r="BK267" s="85">
        <f t="shared" si="281"/>
        <v>0.73242509588539328</v>
      </c>
      <c r="BL267" s="156">
        <v>9</v>
      </c>
      <c r="BM267" s="83">
        <f t="shared" si="282"/>
        <v>0.2131455399061033</v>
      </c>
      <c r="BN267" s="84">
        <f t="shared" si="294"/>
        <v>70</v>
      </c>
      <c r="BO267" s="86">
        <f t="shared" si="283"/>
        <v>2.1641626981519946</v>
      </c>
      <c r="BP267" s="168">
        <f t="shared" si="284"/>
        <v>1065</v>
      </c>
      <c r="BQ267" s="75">
        <f t="shared" si="285"/>
        <v>1.9126124670007003E-2</v>
      </c>
      <c r="BR267" s="164">
        <f t="shared" si="240"/>
        <v>87</v>
      </c>
      <c r="BS267" s="76">
        <f t="shared" si="286"/>
        <v>443</v>
      </c>
      <c r="BT267" s="117">
        <f t="shared" si="287"/>
        <v>0.33843347198933804</v>
      </c>
      <c r="BU267" s="159">
        <v>55683</v>
      </c>
      <c r="BV267" s="153">
        <v>5488</v>
      </c>
    </row>
    <row r="268" spans="1:74">
      <c r="A268" s="34">
        <f t="shared" si="241"/>
        <v>0</v>
      </c>
      <c r="B268" s="35">
        <f t="shared" si="242"/>
        <v>0</v>
      </c>
      <c r="C268" s="35">
        <f t="shared" si="243"/>
        <v>0</v>
      </c>
      <c r="D268" s="35">
        <f t="shared" si="244"/>
        <v>0</v>
      </c>
      <c r="E268" s="35">
        <f t="shared" si="245"/>
        <v>0</v>
      </c>
      <c r="F268" s="35">
        <f t="shared" si="246"/>
        <v>0</v>
      </c>
      <c r="G268" s="35">
        <f t="shared" si="247"/>
        <v>0</v>
      </c>
      <c r="H268" s="35">
        <f t="shared" si="248"/>
        <v>0</v>
      </c>
      <c r="I268" s="35">
        <f t="shared" si="249"/>
        <v>0</v>
      </c>
      <c r="J268" s="51">
        <v>7</v>
      </c>
      <c r="K268" s="49" t="s">
        <v>655</v>
      </c>
      <c r="L268" s="65">
        <v>11</v>
      </c>
      <c r="M268" s="38">
        <f t="shared" si="239"/>
        <v>7.5342981801245214E-5</v>
      </c>
      <c r="N268" s="39">
        <f t="shared" si="250"/>
        <v>510</v>
      </c>
      <c r="O268" s="40">
        <f t="shared" si="251"/>
        <v>9.9835749591427048E-3</v>
      </c>
      <c r="P268" s="98">
        <v>4</v>
      </c>
      <c r="Q268" s="38">
        <f t="shared" si="252"/>
        <v>1.0516252390057362E-2</v>
      </c>
      <c r="R268" s="39">
        <f t="shared" si="288"/>
        <v>490</v>
      </c>
      <c r="S268" s="41">
        <f t="shared" si="253"/>
        <v>7.8751340057689245E-2</v>
      </c>
      <c r="T268" s="183">
        <v>0</v>
      </c>
      <c r="U268" s="42">
        <f t="shared" si="254"/>
        <v>0</v>
      </c>
      <c r="V268" s="43">
        <f t="shared" si="255"/>
        <v>396</v>
      </c>
      <c r="W268" s="44">
        <f t="shared" si="256"/>
        <v>0</v>
      </c>
      <c r="X268" s="178">
        <v>0</v>
      </c>
      <c r="Y268" s="42">
        <f t="shared" si="257"/>
        <v>0</v>
      </c>
      <c r="Z268" s="43">
        <f t="shared" si="289"/>
        <v>396</v>
      </c>
      <c r="AA268" s="45">
        <f t="shared" si="258"/>
        <v>0</v>
      </c>
      <c r="AB268" s="65">
        <v>1004</v>
      </c>
      <c r="AC268" s="38">
        <f t="shared" si="259"/>
        <v>6.8767594298591089E-3</v>
      </c>
      <c r="AD268" s="39">
        <f t="shared" si="260"/>
        <v>297</v>
      </c>
      <c r="AE268" s="40">
        <f t="shared" si="261"/>
        <v>0.53022358745233478</v>
      </c>
      <c r="AF268" s="98">
        <v>2</v>
      </c>
      <c r="AG268" s="38">
        <f t="shared" si="262"/>
        <v>0.95984703632887192</v>
      </c>
      <c r="AH268" s="39">
        <f t="shared" si="290"/>
        <v>43</v>
      </c>
      <c r="AI268" s="41">
        <f t="shared" si="263"/>
        <v>4.1824514978803098</v>
      </c>
      <c r="AJ268" s="183">
        <v>0</v>
      </c>
      <c r="AK268" s="42">
        <f t="shared" si="264"/>
        <v>0</v>
      </c>
      <c r="AL268" s="43">
        <f t="shared" si="265"/>
        <v>337</v>
      </c>
      <c r="AM268" s="44">
        <f t="shared" si="266"/>
        <v>0</v>
      </c>
      <c r="AN268" s="178">
        <v>0</v>
      </c>
      <c r="AO268" s="42">
        <f t="shared" si="267"/>
        <v>0</v>
      </c>
      <c r="AP268" s="43">
        <f t="shared" si="291"/>
        <v>337</v>
      </c>
      <c r="AQ268" s="45">
        <f t="shared" si="268"/>
        <v>0</v>
      </c>
      <c r="AR268" s="65">
        <v>0</v>
      </c>
      <c r="AS268" s="38">
        <f t="shared" si="269"/>
        <v>0</v>
      </c>
      <c r="AT268" s="39">
        <f t="shared" si="270"/>
        <v>565</v>
      </c>
      <c r="AU268" s="40">
        <f t="shared" si="271"/>
        <v>0</v>
      </c>
      <c r="AV268" s="98">
        <v>0</v>
      </c>
      <c r="AW268" s="38">
        <f t="shared" si="272"/>
        <v>0</v>
      </c>
      <c r="AX268" s="39">
        <f t="shared" si="292"/>
        <v>565</v>
      </c>
      <c r="AY268" s="41">
        <f t="shared" si="273"/>
        <v>0</v>
      </c>
      <c r="AZ268" s="183">
        <v>0</v>
      </c>
      <c r="BA268" s="42">
        <f t="shared" si="274"/>
        <v>0</v>
      </c>
      <c r="BB268" s="43">
        <f t="shared" si="275"/>
        <v>356</v>
      </c>
      <c r="BC268" s="44">
        <f t="shared" si="276"/>
        <v>0</v>
      </c>
      <c r="BD268" s="178">
        <v>0</v>
      </c>
      <c r="BE268" s="42">
        <f t="shared" si="277"/>
        <v>0</v>
      </c>
      <c r="BF268" s="43">
        <f t="shared" si="293"/>
        <v>356</v>
      </c>
      <c r="BG268" s="45">
        <f t="shared" si="278"/>
        <v>0</v>
      </c>
      <c r="BH268" s="159">
        <v>31</v>
      </c>
      <c r="BI268" s="83">
        <f t="shared" si="279"/>
        <v>2.1233022143987289E-4</v>
      </c>
      <c r="BJ268" s="84">
        <f t="shared" si="280"/>
        <v>426</v>
      </c>
      <c r="BK268" s="85">
        <f t="shared" si="281"/>
        <v>3.814800207097481E-2</v>
      </c>
      <c r="BL268" s="156">
        <v>6</v>
      </c>
      <c r="BM268" s="83">
        <f t="shared" si="282"/>
        <v>2.9636711281070746E-2</v>
      </c>
      <c r="BN268" s="84">
        <f t="shared" si="294"/>
        <v>373</v>
      </c>
      <c r="BO268" s="86">
        <f t="shared" si="283"/>
        <v>0.30091488228488683</v>
      </c>
      <c r="BP268" s="168">
        <f t="shared" si="284"/>
        <v>1046</v>
      </c>
      <c r="BQ268" s="75">
        <f t="shared" si="285"/>
        <v>7.1644326331002268E-3</v>
      </c>
      <c r="BR268" s="164">
        <f t="shared" si="240"/>
        <v>12</v>
      </c>
      <c r="BS268" s="76">
        <f t="shared" si="286"/>
        <v>533</v>
      </c>
      <c r="BT268" s="117">
        <f t="shared" si="287"/>
        <v>0.12677339778382493</v>
      </c>
      <c r="BU268" s="159">
        <v>145999</v>
      </c>
      <c r="BV268" s="153">
        <v>9270</v>
      </c>
    </row>
    <row r="269" spans="1:74">
      <c r="A269" s="34">
        <f t="shared" si="241"/>
        <v>1</v>
      </c>
      <c r="B269" s="35">
        <f t="shared" si="242"/>
        <v>0</v>
      </c>
      <c r="C269" s="35">
        <f t="shared" si="243"/>
        <v>0</v>
      </c>
      <c r="D269" s="35">
        <f t="shared" si="244"/>
        <v>0</v>
      </c>
      <c r="E269" s="35">
        <f t="shared" si="245"/>
        <v>1</v>
      </c>
      <c r="F269" s="35">
        <f t="shared" si="246"/>
        <v>0</v>
      </c>
      <c r="G269" s="35">
        <f t="shared" si="247"/>
        <v>0</v>
      </c>
      <c r="H269" s="35">
        <f t="shared" si="248"/>
        <v>0</v>
      </c>
      <c r="I269" s="35">
        <f t="shared" si="249"/>
        <v>0</v>
      </c>
      <c r="J269" s="48">
        <v>40</v>
      </c>
      <c r="K269" s="49" t="s">
        <v>10</v>
      </c>
      <c r="L269" s="65">
        <v>0</v>
      </c>
      <c r="M269" s="38">
        <f t="shared" si="239"/>
        <v>0</v>
      </c>
      <c r="N269" s="39">
        <f t="shared" si="250"/>
        <v>517</v>
      </c>
      <c r="O269" s="40">
        <f t="shared" si="251"/>
        <v>0</v>
      </c>
      <c r="P269" s="98">
        <v>0</v>
      </c>
      <c r="Q269" s="38">
        <f t="shared" si="252"/>
        <v>0</v>
      </c>
      <c r="R269" s="39">
        <f t="shared" si="288"/>
        <v>517</v>
      </c>
      <c r="S269" s="41">
        <f t="shared" si="253"/>
        <v>0</v>
      </c>
      <c r="T269" s="183">
        <v>0</v>
      </c>
      <c r="U269" s="42">
        <f t="shared" si="254"/>
        <v>0</v>
      </c>
      <c r="V269" s="43">
        <f t="shared" si="255"/>
        <v>396</v>
      </c>
      <c r="W269" s="44">
        <f t="shared" si="256"/>
        <v>0</v>
      </c>
      <c r="X269" s="178">
        <v>0</v>
      </c>
      <c r="Y269" s="42">
        <f t="shared" si="257"/>
        <v>0</v>
      </c>
      <c r="Z269" s="43">
        <f t="shared" si="289"/>
        <v>396</v>
      </c>
      <c r="AA269" s="45">
        <f t="shared" si="258"/>
        <v>0</v>
      </c>
      <c r="AB269" s="65">
        <v>969</v>
      </c>
      <c r="AC269" s="38">
        <f t="shared" si="259"/>
        <v>3.0462118830556429E-2</v>
      </c>
      <c r="AD269" s="39">
        <f t="shared" si="260"/>
        <v>61</v>
      </c>
      <c r="AE269" s="40">
        <f t="shared" si="261"/>
        <v>2.3487420335813418</v>
      </c>
      <c r="AF269" s="98">
        <v>4</v>
      </c>
      <c r="AG269" s="38">
        <f t="shared" si="262"/>
        <v>0.94906953966699314</v>
      </c>
      <c r="AH269" s="39">
        <f t="shared" si="290"/>
        <v>46</v>
      </c>
      <c r="AI269" s="41">
        <f t="shared" si="263"/>
        <v>4.1354894764844019</v>
      </c>
      <c r="AJ269" s="183">
        <v>0</v>
      </c>
      <c r="AK269" s="42">
        <f t="shared" si="264"/>
        <v>0</v>
      </c>
      <c r="AL269" s="43">
        <f t="shared" si="265"/>
        <v>337</v>
      </c>
      <c r="AM269" s="44">
        <f t="shared" si="266"/>
        <v>0</v>
      </c>
      <c r="AN269" s="178">
        <v>0</v>
      </c>
      <c r="AO269" s="42">
        <f t="shared" si="267"/>
        <v>0</v>
      </c>
      <c r="AP269" s="43">
        <f t="shared" si="291"/>
        <v>337</v>
      </c>
      <c r="AQ269" s="45">
        <f t="shared" si="268"/>
        <v>0</v>
      </c>
      <c r="AR269" s="65">
        <v>51</v>
      </c>
      <c r="AS269" s="38">
        <f t="shared" si="269"/>
        <v>1.603269412134549E-3</v>
      </c>
      <c r="AT269" s="39">
        <f t="shared" si="270"/>
        <v>489</v>
      </c>
      <c r="AU269" s="40">
        <f t="shared" si="271"/>
        <v>6.921706334958333E-2</v>
      </c>
      <c r="AV269" s="98">
        <v>3</v>
      </c>
      <c r="AW269" s="38">
        <f t="shared" si="272"/>
        <v>4.9951028403525957E-2</v>
      </c>
      <c r="AX269" s="39">
        <f t="shared" si="292"/>
        <v>524</v>
      </c>
      <c r="AY269" s="41">
        <f t="shared" si="273"/>
        <v>0.12187223329881396</v>
      </c>
      <c r="AZ269" s="183">
        <v>0</v>
      </c>
      <c r="BA269" s="42">
        <f t="shared" si="274"/>
        <v>0</v>
      </c>
      <c r="BB269" s="43">
        <f t="shared" si="275"/>
        <v>356</v>
      </c>
      <c r="BC269" s="44">
        <f t="shared" si="276"/>
        <v>0</v>
      </c>
      <c r="BD269" s="178">
        <v>0</v>
      </c>
      <c r="BE269" s="42">
        <f t="shared" si="277"/>
        <v>0</v>
      </c>
      <c r="BF269" s="43">
        <f t="shared" si="293"/>
        <v>356</v>
      </c>
      <c r="BG269" s="45">
        <f t="shared" si="278"/>
        <v>0</v>
      </c>
      <c r="BH269" s="159">
        <v>1</v>
      </c>
      <c r="BI269" s="83">
        <f t="shared" si="279"/>
        <v>3.1436655139893116E-5</v>
      </c>
      <c r="BJ269" s="84">
        <f t="shared" si="280"/>
        <v>461</v>
      </c>
      <c r="BK269" s="85">
        <f t="shared" si="281"/>
        <v>5.6480211683891772E-3</v>
      </c>
      <c r="BL269" s="156">
        <v>1</v>
      </c>
      <c r="BM269" s="83">
        <f t="shared" si="282"/>
        <v>9.7943192948090111E-4</v>
      </c>
      <c r="BN269" s="84">
        <f t="shared" si="294"/>
        <v>461</v>
      </c>
      <c r="BO269" s="86">
        <f t="shared" si="283"/>
        <v>9.944613657388128E-3</v>
      </c>
      <c r="BP269" s="168">
        <f t="shared" si="284"/>
        <v>1021</v>
      </c>
      <c r="BQ269" s="75">
        <f t="shared" si="285"/>
        <v>3.2096824897830868E-2</v>
      </c>
      <c r="BR269" s="164">
        <f t="shared" si="240"/>
        <v>8</v>
      </c>
      <c r="BS269" s="76">
        <f t="shared" si="286"/>
        <v>334</v>
      </c>
      <c r="BT269" s="117">
        <f t="shared" si="287"/>
        <v>0.56794777182652101</v>
      </c>
      <c r="BU269" s="159">
        <v>31810</v>
      </c>
      <c r="BV269" s="153">
        <v>166</v>
      </c>
    </row>
    <row r="270" spans="1:74">
      <c r="A270" s="34">
        <f t="shared" si="241"/>
        <v>1</v>
      </c>
      <c r="B270" s="35">
        <f t="shared" si="242"/>
        <v>0</v>
      </c>
      <c r="C270" s="35">
        <f t="shared" si="243"/>
        <v>0</v>
      </c>
      <c r="D270" s="35">
        <f t="shared" si="244"/>
        <v>1</v>
      </c>
      <c r="E270" s="35">
        <f t="shared" si="245"/>
        <v>0</v>
      </c>
      <c r="F270" s="35">
        <f t="shared" si="246"/>
        <v>0</v>
      </c>
      <c r="G270" s="35">
        <f t="shared" si="247"/>
        <v>0</v>
      </c>
      <c r="H270" s="35">
        <f t="shared" si="248"/>
        <v>0</v>
      </c>
      <c r="I270" s="35">
        <f t="shared" si="249"/>
        <v>1</v>
      </c>
      <c r="J270" s="48">
        <v>400</v>
      </c>
      <c r="K270" s="49" t="s">
        <v>371</v>
      </c>
      <c r="L270" s="65">
        <v>197</v>
      </c>
      <c r="M270" s="38">
        <f t="shared" si="239"/>
        <v>7.1811322130281045E-3</v>
      </c>
      <c r="N270" s="39">
        <f t="shared" si="250"/>
        <v>144</v>
      </c>
      <c r="O270" s="40">
        <f t="shared" si="251"/>
        <v>0.9515600527917456</v>
      </c>
      <c r="P270" s="98">
        <v>28</v>
      </c>
      <c r="Q270" s="38">
        <f t="shared" si="252"/>
        <v>0.19466403162055335</v>
      </c>
      <c r="R270" s="39">
        <f t="shared" si="288"/>
        <v>126</v>
      </c>
      <c r="S270" s="41">
        <f t="shared" si="253"/>
        <v>1.457748709573083</v>
      </c>
      <c r="T270" s="183">
        <v>89</v>
      </c>
      <c r="U270" s="42">
        <f t="shared" si="254"/>
        <v>3.2442678525863014E-3</v>
      </c>
      <c r="V270" s="43">
        <f t="shared" si="255"/>
        <v>76</v>
      </c>
      <c r="W270" s="44">
        <f t="shared" si="256"/>
        <v>1.207735420259388</v>
      </c>
      <c r="X270" s="178">
        <v>8</v>
      </c>
      <c r="Y270" s="42">
        <f t="shared" si="257"/>
        <v>8.7944664031620559E-2</v>
      </c>
      <c r="Z270" s="43">
        <f t="shared" si="289"/>
        <v>57</v>
      </c>
      <c r="AA270" s="45">
        <f t="shared" si="258"/>
        <v>1.8501982562461985</v>
      </c>
      <c r="AB270" s="65">
        <v>3</v>
      </c>
      <c r="AC270" s="38">
        <f t="shared" si="259"/>
        <v>1.0935734334560565E-4</v>
      </c>
      <c r="AD270" s="39">
        <f t="shared" si="260"/>
        <v>528</v>
      </c>
      <c r="AE270" s="40">
        <f t="shared" si="261"/>
        <v>8.4318556573603626E-3</v>
      </c>
      <c r="AF270" s="98">
        <v>2</v>
      </c>
      <c r="AG270" s="38">
        <f t="shared" si="262"/>
        <v>2.9644268774703555E-3</v>
      </c>
      <c r="AH270" s="39">
        <f t="shared" si="290"/>
        <v>528</v>
      </c>
      <c r="AI270" s="41">
        <f t="shared" si="263"/>
        <v>1.2917236981272942E-2</v>
      </c>
      <c r="AJ270" s="183">
        <v>35</v>
      </c>
      <c r="AK270" s="42">
        <f t="shared" si="264"/>
        <v>1.2758356723653994E-3</v>
      </c>
      <c r="AL270" s="43">
        <f t="shared" si="265"/>
        <v>135</v>
      </c>
      <c r="AM270" s="44">
        <f t="shared" si="266"/>
        <v>0.67053754019315226</v>
      </c>
      <c r="AN270" s="178">
        <v>8</v>
      </c>
      <c r="AO270" s="42">
        <f t="shared" si="267"/>
        <v>3.4584980237154152E-2</v>
      </c>
      <c r="AP270" s="43">
        <f t="shared" si="291"/>
        <v>123</v>
      </c>
      <c r="AQ270" s="45">
        <f t="shared" si="268"/>
        <v>1.0272344147582697</v>
      </c>
      <c r="AR270" s="65">
        <v>430</v>
      </c>
      <c r="AS270" s="38">
        <f t="shared" si="269"/>
        <v>1.5674552546203476E-2</v>
      </c>
      <c r="AT270" s="39">
        <f t="shared" si="270"/>
        <v>229</v>
      </c>
      <c r="AU270" s="40">
        <f t="shared" si="271"/>
        <v>0.67670878540773172</v>
      </c>
      <c r="AV270" s="98">
        <v>57</v>
      </c>
      <c r="AW270" s="38">
        <f t="shared" si="272"/>
        <v>0.42490118577075098</v>
      </c>
      <c r="AX270" s="39">
        <f t="shared" si="292"/>
        <v>262</v>
      </c>
      <c r="AY270" s="41">
        <f t="shared" si="273"/>
        <v>1.0366884946364854</v>
      </c>
      <c r="AZ270" s="183">
        <v>6</v>
      </c>
      <c r="BA270" s="42">
        <f t="shared" si="274"/>
        <v>2.1871468669121131E-4</v>
      </c>
      <c r="BB270" s="43">
        <f t="shared" si="275"/>
        <v>310</v>
      </c>
      <c r="BC270" s="44">
        <f t="shared" si="276"/>
        <v>8.1621413944277757E-2</v>
      </c>
      <c r="BD270" s="178">
        <v>4</v>
      </c>
      <c r="BE270" s="42">
        <f t="shared" si="277"/>
        <v>5.9288537549407111E-3</v>
      </c>
      <c r="BF270" s="43">
        <f t="shared" si="293"/>
        <v>320</v>
      </c>
      <c r="BG270" s="45">
        <f t="shared" si="278"/>
        <v>0.12504046434244503</v>
      </c>
      <c r="BH270" s="159">
        <v>252</v>
      </c>
      <c r="BI270" s="83">
        <f t="shared" si="279"/>
        <v>9.1860168410308751E-3</v>
      </c>
      <c r="BJ270" s="84">
        <f t="shared" si="280"/>
        <v>51</v>
      </c>
      <c r="BK270" s="85">
        <f t="shared" si="281"/>
        <v>1.6503924269437484</v>
      </c>
      <c r="BL270" s="156">
        <v>29</v>
      </c>
      <c r="BM270" s="83">
        <f t="shared" si="282"/>
        <v>0.24901185770750989</v>
      </c>
      <c r="BN270" s="84">
        <f t="shared" si="294"/>
        <v>54</v>
      </c>
      <c r="BO270" s="86">
        <f t="shared" si="283"/>
        <v>2.5283295821508958</v>
      </c>
      <c r="BP270" s="168">
        <f t="shared" si="284"/>
        <v>1012</v>
      </c>
      <c r="BQ270" s="75">
        <f t="shared" si="285"/>
        <v>3.6889877155250973E-2</v>
      </c>
      <c r="BR270" s="164">
        <f t="shared" si="240"/>
        <v>136</v>
      </c>
      <c r="BS270" s="76">
        <f t="shared" si="286"/>
        <v>289</v>
      </c>
      <c r="BT270" s="117">
        <f t="shared" si="287"/>
        <v>0.65276000351968744</v>
      </c>
      <c r="BU270" s="159">
        <v>27433</v>
      </c>
      <c r="BV270" s="153">
        <v>3119</v>
      </c>
    </row>
    <row r="271" spans="1:74">
      <c r="A271" s="34">
        <f t="shared" si="241"/>
        <v>1</v>
      </c>
      <c r="B271" s="35">
        <f t="shared" si="242"/>
        <v>0</v>
      </c>
      <c r="C271" s="35">
        <f t="shared" si="243"/>
        <v>0</v>
      </c>
      <c r="D271" s="35">
        <f t="shared" si="244"/>
        <v>0</v>
      </c>
      <c r="E271" s="35">
        <f t="shared" si="245"/>
        <v>0</v>
      </c>
      <c r="F271" s="35">
        <f t="shared" si="246"/>
        <v>1</v>
      </c>
      <c r="G271" s="35">
        <f t="shared" si="247"/>
        <v>0</v>
      </c>
      <c r="H271" s="35">
        <f t="shared" si="248"/>
        <v>0</v>
      </c>
      <c r="I271" s="35">
        <f t="shared" si="249"/>
        <v>0</v>
      </c>
      <c r="J271" s="48">
        <v>392</v>
      </c>
      <c r="K271" s="49" t="s">
        <v>710</v>
      </c>
      <c r="L271" s="65">
        <v>155</v>
      </c>
      <c r="M271" s="38">
        <f t="shared" si="239"/>
        <v>4.9692228776609384E-3</v>
      </c>
      <c r="N271" s="39">
        <f t="shared" si="250"/>
        <v>195</v>
      </c>
      <c r="O271" s="40">
        <f t="shared" si="251"/>
        <v>0.65846357420107937</v>
      </c>
      <c r="P271" s="98">
        <v>21</v>
      </c>
      <c r="Q271" s="38">
        <f t="shared" si="252"/>
        <v>0.15469061876247506</v>
      </c>
      <c r="R271" s="39">
        <f t="shared" si="288"/>
        <v>188</v>
      </c>
      <c r="S271" s="41">
        <f t="shared" si="253"/>
        <v>1.1584063476277588</v>
      </c>
      <c r="T271" s="183">
        <v>47</v>
      </c>
      <c r="U271" s="42">
        <f t="shared" si="254"/>
        <v>1.5067966145165426E-3</v>
      </c>
      <c r="V271" s="43">
        <f t="shared" si="255"/>
        <v>167</v>
      </c>
      <c r="W271" s="44">
        <f t="shared" si="256"/>
        <v>0.56093137964173401</v>
      </c>
      <c r="X271" s="178">
        <v>4</v>
      </c>
      <c r="Y271" s="42">
        <f t="shared" si="257"/>
        <v>4.6906187624750496E-2</v>
      </c>
      <c r="Z271" s="43">
        <f t="shared" si="289"/>
        <v>150</v>
      </c>
      <c r="AA271" s="45">
        <f t="shared" si="258"/>
        <v>0.9868221967311912</v>
      </c>
      <c r="AB271" s="65">
        <v>326</v>
      </c>
      <c r="AC271" s="38">
        <f t="shared" si="259"/>
        <v>1.0451397794306233E-2</v>
      </c>
      <c r="AD271" s="39">
        <f t="shared" si="260"/>
        <v>203</v>
      </c>
      <c r="AE271" s="40">
        <f t="shared" si="261"/>
        <v>0.80584142704291262</v>
      </c>
      <c r="AF271" s="98">
        <v>26</v>
      </c>
      <c r="AG271" s="38">
        <f t="shared" si="262"/>
        <v>0.32534930139720558</v>
      </c>
      <c r="AH271" s="39">
        <f t="shared" si="290"/>
        <v>191</v>
      </c>
      <c r="AI271" s="41">
        <f t="shared" si="263"/>
        <v>1.4176817987244574</v>
      </c>
      <c r="AJ271" s="183">
        <v>116</v>
      </c>
      <c r="AK271" s="42">
        <f t="shared" si="264"/>
        <v>3.7189022826365735E-3</v>
      </c>
      <c r="AL271" s="43">
        <f t="shared" si="265"/>
        <v>38</v>
      </c>
      <c r="AM271" s="44">
        <f t="shared" si="266"/>
        <v>1.9545335209154127</v>
      </c>
      <c r="AN271" s="178">
        <v>1</v>
      </c>
      <c r="AO271" s="42">
        <f t="shared" si="267"/>
        <v>0.1157684630738523</v>
      </c>
      <c r="AP271" s="43">
        <f t="shared" si="291"/>
        <v>19</v>
      </c>
      <c r="AQ271" s="45">
        <f t="shared" si="268"/>
        <v>3.438525874459732</v>
      </c>
      <c r="AR271" s="65">
        <v>287</v>
      </c>
      <c r="AS271" s="38">
        <f t="shared" si="269"/>
        <v>9.2010771992818673E-3</v>
      </c>
      <c r="AT271" s="39">
        <f t="shared" si="270"/>
        <v>337</v>
      </c>
      <c r="AU271" s="40">
        <f t="shared" si="271"/>
        <v>0.39723301559105179</v>
      </c>
      <c r="AV271" s="98">
        <v>29</v>
      </c>
      <c r="AW271" s="38">
        <f t="shared" si="272"/>
        <v>0.28642714570858285</v>
      </c>
      <c r="AX271" s="39">
        <f t="shared" si="292"/>
        <v>405</v>
      </c>
      <c r="AY271" s="41">
        <f t="shared" si="273"/>
        <v>0.69883477959476259</v>
      </c>
      <c r="AZ271" s="183">
        <v>39</v>
      </c>
      <c r="BA271" s="42">
        <f t="shared" si="274"/>
        <v>1.2503205950243651E-3</v>
      </c>
      <c r="BB271" s="43">
        <f t="shared" si="275"/>
        <v>192</v>
      </c>
      <c r="BC271" s="44">
        <f t="shared" si="276"/>
        <v>0.46660302695456901</v>
      </c>
      <c r="BD271" s="178">
        <v>4</v>
      </c>
      <c r="BE271" s="42">
        <f t="shared" si="277"/>
        <v>3.8922155688622756E-2</v>
      </c>
      <c r="BF271" s="43">
        <f t="shared" si="293"/>
        <v>153</v>
      </c>
      <c r="BG271" s="45">
        <f t="shared" si="278"/>
        <v>0.82087442559341661</v>
      </c>
      <c r="BH271" s="159">
        <v>32</v>
      </c>
      <c r="BI271" s="83">
        <f t="shared" si="279"/>
        <v>1.0259040779687098E-3</v>
      </c>
      <c r="BJ271" s="84">
        <f t="shared" si="280"/>
        <v>340</v>
      </c>
      <c r="BK271" s="85">
        <f t="shared" si="281"/>
        <v>0.18431757206099994</v>
      </c>
      <c r="BL271" s="156">
        <v>10</v>
      </c>
      <c r="BM271" s="83">
        <f t="shared" si="282"/>
        <v>3.1936127744510975E-2</v>
      </c>
      <c r="BN271" s="84">
        <f t="shared" si="294"/>
        <v>364</v>
      </c>
      <c r="BO271" s="86">
        <f t="shared" si="283"/>
        <v>0.32426189362693103</v>
      </c>
      <c r="BP271" s="168">
        <f t="shared" si="284"/>
        <v>1002</v>
      </c>
      <c r="BQ271" s="75">
        <f t="shared" si="285"/>
        <v>3.2123621441395231E-2</v>
      </c>
      <c r="BR271" s="164">
        <f t="shared" si="240"/>
        <v>95</v>
      </c>
      <c r="BS271" s="76">
        <f t="shared" si="286"/>
        <v>332</v>
      </c>
      <c r="BT271" s="117">
        <f t="shared" si="287"/>
        <v>0.56842193203577773</v>
      </c>
      <c r="BU271" s="159">
        <v>31192</v>
      </c>
      <c r="BV271" s="153">
        <v>2813</v>
      </c>
    </row>
    <row r="272" spans="1:74">
      <c r="A272" s="34">
        <f t="shared" si="241"/>
        <v>0</v>
      </c>
      <c r="B272" s="35">
        <f t="shared" si="242"/>
        <v>0</v>
      </c>
      <c r="C272" s="35">
        <f t="shared" si="243"/>
        <v>0</v>
      </c>
      <c r="D272" s="35">
        <f t="shared" si="244"/>
        <v>0</v>
      </c>
      <c r="E272" s="35">
        <f t="shared" si="245"/>
        <v>0</v>
      </c>
      <c r="F272" s="35">
        <f t="shared" si="246"/>
        <v>0</v>
      </c>
      <c r="G272" s="35">
        <f t="shared" si="247"/>
        <v>0</v>
      </c>
      <c r="H272" s="35">
        <f t="shared" si="248"/>
        <v>0</v>
      </c>
      <c r="I272" s="35">
        <f t="shared" si="249"/>
        <v>0</v>
      </c>
      <c r="J272" s="48">
        <v>377</v>
      </c>
      <c r="K272" s="49" t="s">
        <v>348</v>
      </c>
      <c r="L272" s="65">
        <v>128</v>
      </c>
      <c r="M272" s="38">
        <f t="shared" si="239"/>
        <v>5.0463236743544257E-3</v>
      </c>
      <c r="N272" s="39">
        <f t="shared" si="250"/>
        <v>193</v>
      </c>
      <c r="O272" s="40">
        <f t="shared" si="251"/>
        <v>0.66868007432885013</v>
      </c>
      <c r="P272" s="98">
        <v>21</v>
      </c>
      <c r="Q272" s="38">
        <f t="shared" si="252"/>
        <v>0.128</v>
      </c>
      <c r="R272" s="39">
        <f t="shared" si="288"/>
        <v>243</v>
      </c>
      <c r="S272" s="41">
        <f t="shared" si="253"/>
        <v>0.95853267433126343</v>
      </c>
      <c r="T272" s="183">
        <v>13</v>
      </c>
      <c r="U272" s="42">
        <f t="shared" si="254"/>
        <v>5.1251724817662127E-4</v>
      </c>
      <c r="V272" s="43">
        <f t="shared" si="255"/>
        <v>282</v>
      </c>
      <c r="W272" s="44">
        <f t="shared" si="256"/>
        <v>0.1907935048036577</v>
      </c>
      <c r="X272" s="178">
        <v>2</v>
      </c>
      <c r="Y272" s="42">
        <f t="shared" si="257"/>
        <v>1.2999999999999999E-2</v>
      </c>
      <c r="Z272" s="43">
        <f t="shared" si="289"/>
        <v>311</v>
      </c>
      <c r="AA272" s="45">
        <f t="shared" si="258"/>
        <v>0.27349672201320208</v>
      </c>
      <c r="AB272" s="65">
        <v>182</v>
      </c>
      <c r="AC272" s="38">
        <f t="shared" si="259"/>
        <v>7.1752414744726987E-3</v>
      </c>
      <c r="AD272" s="39">
        <f t="shared" si="260"/>
        <v>283</v>
      </c>
      <c r="AE272" s="40">
        <f t="shared" si="261"/>
        <v>0.55323765710234263</v>
      </c>
      <c r="AF272" s="98">
        <v>17</v>
      </c>
      <c r="AG272" s="38">
        <f t="shared" si="262"/>
        <v>0.182</v>
      </c>
      <c r="AH272" s="39">
        <f t="shared" si="290"/>
        <v>338</v>
      </c>
      <c r="AI272" s="41">
        <f t="shared" si="263"/>
        <v>0.79304945871959187</v>
      </c>
      <c r="AJ272" s="183">
        <v>36</v>
      </c>
      <c r="AK272" s="42">
        <f t="shared" si="264"/>
        <v>1.4192785334121822E-3</v>
      </c>
      <c r="AL272" s="43">
        <f t="shared" si="265"/>
        <v>129</v>
      </c>
      <c r="AM272" s="44">
        <f t="shared" si="266"/>
        <v>0.74592642082090044</v>
      </c>
      <c r="AN272" s="178">
        <v>4</v>
      </c>
      <c r="AO272" s="42">
        <f t="shared" si="267"/>
        <v>3.5999999999999997E-2</v>
      </c>
      <c r="AP272" s="43">
        <f t="shared" si="291"/>
        <v>114</v>
      </c>
      <c r="AQ272" s="45">
        <f t="shared" si="268"/>
        <v>1.0692629770992366</v>
      </c>
      <c r="AR272" s="65">
        <v>572</v>
      </c>
      <c r="AS272" s="38">
        <f t="shared" si="269"/>
        <v>2.255075891977134E-2</v>
      </c>
      <c r="AT272" s="39">
        <f t="shared" si="270"/>
        <v>137</v>
      </c>
      <c r="AU272" s="40">
        <f t="shared" si="271"/>
        <v>0.9735714390339788</v>
      </c>
      <c r="AV272" s="98">
        <v>56</v>
      </c>
      <c r="AW272" s="38">
        <f t="shared" si="272"/>
        <v>0.57199999999999995</v>
      </c>
      <c r="AX272" s="39">
        <f t="shared" si="292"/>
        <v>124</v>
      </c>
      <c r="AY272" s="41">
        <f t="shared" si="273"/>
        <v>1.3955852296726849</v>
      </c>
      <c r="AZ272" s="183">
        <v>9</v>
      </c>
      <c r="BA272" s="42">
        <f t="shared" si="274"/>
        <v>3.5481963335304555E-4</v>
      </c>
      <c r="BB272" s="43">
        <f t="shared" si="275"/>
        <v>278</v>
      </c>
      <c r="BC272" s="44">
        <f t="shared" si="276"/>
        <v>0.13241397094815921</v>
      </c>
      <c r="BD272" s="178">
        <v>2</v>
      </c>
      <c r="BE272" s="42">
        <f t="shared" si="277"/>
        <v>8.9999999999999993E-3</v>
      </c>
      <c r="BF272" s="43">
        <f t="shared" si="293"/>
        <v>297</v>
      </c>
      <c r="BG272" s="45">
        <f t="shared" si="278"/>
        <v>0.18981142487183153</v>
      </c>
      <c r="BH272" s="159">
        <v>60</v>
      </c>
      <c r="BI272" s="83">
        <f t="shared" si="279"/>
        <v>2.3654642223536371E-3</v>
      </c>
      <c r="BJ272" s="84">
        <f t="shared" si="280"/>
        <v>249</v>
      </c>
      <c r="BK272" s="85">
        <f t="shared" si="281"/>
        <v>0.42498770754928383</v>
      </c>
      <c r="BL272" s="156">
        <v>12</v>
      </c>
      <c r="BM272" s="83">
        <f t="shared" si="282"/>
        <v>0.06</v>
      </c>
      <c r="BN272" s="84">
        <f t="shared" si="294"/>
        <v>292</v>
      </c>
      <c r="BO272" s="86">
        <f t="shared" si="283"/>
        <v>0.6092070326515967</v>
      </c>
      <c r="BP272" s="168">
        <f t="shared" si="284"/>
        <v>1000</v>
      </c>
      <c r="BQ272" s="75">
        <f t="shared" si="285"/>
        <v>3.9424403705893951E-2</v>
      </c>
      <c r="BR272" s="164">
        <f t="shared" si="240"/>
        <v>114</v>
      </c>
      <c r="BS272" s="76">
        <f t="shared" si="286"/>
        <v>268</v>
      </c>
      <c r="BT272" s="117">
        <f t="shared" si="287"/>
        <v>0.69760801299274022</v>
      </c>
      <c r="BU272" s="159">
        <v>25365</v>
      </c>
      <c r="BV272" s="153">
        <v>3170</v>
      </c>
    </row>
    <row r="273" spans="1:74">
      <c r="A273" s="34">
        <f t="shared" si="241"/>
        <v>0</v>
      </c>
      <c r="B273" s="35">
        <f t="shared" si="242"/>
        <v>0</v>
      </c>
      <c r="C273" s="35">
        <f t="shared" si="243"/>
        <v>0</v>
      </c>
      <c r="D273" s="35">
        <f t="shared" si="244"/>
        <v>0</v>
      </c>
      <c r="E273" s="35">
        <f t="shared" si="245"/>
        <v>0</v>
      </c>
      <c r="F273" s="35">
        <f t="shared" si="246"/>
        <v>0</v>
      </c>
      <c r="G273" s="35">
        <f t="shared" si="247"/>
        <v>0</v>
      </c>
      <c r="H273" s="35">
        <f t="shared" si="248"/>
        <v>0</v>
      </c>
      <c r="I273" s="35">
        <f t="shared" si="249"/>
        <v>0</v>
      </c>
      <c r="J273" s="48">
        <v>190</v>
      </c>
      <c r="K273" s="49" t="s">
        <v>160</v>
      </c>
      <c r="L273" s="65">
        <v>305</v>
      </c>
      <c r="M273" s="38">
        <f t="shared" si="239"/>
        <v>5.9363930086807582E-3</v>
      </c>
      <c r="N273" s="39">
        <f t="shared" si="250"/>
        <v>170</v>
      </c>
      <c r="O273" s="40">
        <f t="shared" si="251"/>
        <v>0.78662170214393523</v>
      </c>
      <c r="P273" s="98">
        <v>28</v>
      </c>
      <c r="Q273" s="38">
        <f t="shared" si="252"/>
        <v>0.30995934959349591</v>
      </c>
      <c r="R273" s="39">
        <f t="shared" si="288"/>
        <v>69</v>
      </c>
      <c r="S273" s="41">
        <f t="shared" si="253"/>
        <v>2.3211419085924425</v>
      </c>
      <c r="T273" s="183">
        <v>63</v>
      </c>
      <c r="U273" s="42">
        <f t="shared" si="254"/>
        <v>1.2262057690061894E-3</v>
      </c>
      <c r="V273" s="43">
        <f t="shared" si="255"/>
        <v>191</v>
      </c>
      <c r="W273" s="44">
        <f t="shared" si="256"/>
        <v>0.45647653247082859</v>
      </c>
      <c r="X273" s="178">
        <v>7</v>
      </c>
      <c r="Y273" s="42">
        <f t="shared" si="257"/>
        <v>6.402439024390244E-2</v>
      </c>
      <c r="Z273" s="43">
        <f t="shared" si="289"/>
        <v>98</v>
      </c>
      <c r="AA273" s="45">
        <f t="shared" si="258"/>
        <v>1.3469585277385656</v>
      </c>
      <c r="AB273" s="65">
        <v>117</v>
      </c>
      <c r="AC273" s="38">
        <f t="shared" si="259"/>
        <v>2.2772392852972089E-3</v>
      </c>
      <c r="AD273" s="39">
        <f t="shared" si="260"/>
        <v>414</v>
      </c>
      <c r="AE273" s="40">
        <f t="shared" si="261"/>
        <v>0.1755835718339816</v>
      </c>
      <c r="AF273" s="98">
        <v>13</v>
      </c>
      <c r="AG273" s="38">
        <f t="shared" si="262"/>
        <v>0.11890243902439024</v>
      </c>
      <c r="AH273" s="39">
        <f t="shared" si="290"/>
        <v>405</v>
      </c>
      <c r="AI273" s="41">
        <f t="shared" si="263"/>
        <v>0.51810722477325255</v>
      </c>
      <c r="AJ273" s="183">
        <v>46</v>
      </c>
      <c r="AK273" s="42">
        <f t="shared" si="264"/>
        <v>8.9532484721086849E-4</v>
      </c>
      <c r="AL273" s="43">
        <f t="shared" si="265"/>
        <v>176</v>
      </c>
      <c r="AM273" s="44">
        <f t="shared" si="266"/>
        <v>0.47055348406236258</v>
      </c>
      <c r="AN273" s="178">
        <v>6</v>
      </c>
      <c r="AO273" s="42">
        <f t="shared" si="267"/>
        <v>4.6747967479674794E-2</v>
      </c>
      <c r="AP273" s="43">
        <f t="shared" si="291"/>
        <v>75</v>
      </c>
      <c r="AQ273" s="45">
        <f t="shared" si="268"/>
        <v>1.3884964133515381</v>
      </c>
      <c r="AR273" s="65">
        <v>202</v>
      </c>
      <c r="AS273" s="38">
        <f t="shared" si="269"/>
        <v>3.9316438942738133E-3</v>
      </c>
      <c r="AT273" s="39">
        <f t="shared" si="270"/>
        <v>434</v>
      </c>
      <c r="AU273" s="40">
        <f t="shared" si="271"/>
        <v>0.1697386867348997</v>
      </c>
      <c r="AV273" s="98">
        <v>44</v>
      </c>
      <c r="AW273" s="38">
        <f t="shared" si="272"/>
        <v>0.20528455284552846</v>
      </c>
      <c r="AX273" s="39">
        <f t="shared" si="292"/>
        <v>456</v>
      </c>
      <c r="AY273" s="41">
        <f t="shared" si="273"/>
        <v>0.50086029690765954</v>
      </c>
      <c r="AZ273" s="183">
        <v>41</v>
      </c>
      <c r="BA273" s="42">
        <f t="shared" si="274"/>
        <v>7.9800692903577407E-4</v>
      </c>
      <c r="BB273" s="43">
        <f t="shared" si="275"/>
        <v>233</v>
      </c>
      <c r="BC273" s="44">
        <f t="shared" si="276"/>
        <v>0.29780557890558945</v>
      </c>
      <c r="BD273" s="178">
        <v>4</v>
      </c>
      <c r="BE273" s="42">
        <f t="shared" si="277"/>
        <v>4.1666666666666664E-2</v>
      </c>
      <c r="BF273" s="43">
        <f t="shared" si="293"/>
        <v>138</v>
      </c>
      <c r="BG273" s="45">
        <f t="shared" si="278"/>
        <v>0.87875659662884975</v>
      </c>
      <c r="BH273" s="159">
        <v>210</v>
      </c>
      <c r="BI273" s="83">
        <f t="shared" si="279"/>
        <v>4.0873525633539649E-3</v>
      </c>
      <c r="BJ273" s="84">
        <f t="shared" si="280"/>
        <v>157</v>
      </c>
      <c r="BK273" s="85">
        <f t="shared" si="281"/>
        <v>0.73434828539368102</v>
      </c>
      <c r="BL273" s="156">
        <v>27</v>
      </c>
      <c r="BM273" s="83">
        <f t="shared" si="282"/>
        <v>0.21341463414634146</v>
      </c>
      <c r="BN273" s="84">
        <f t="shared" si="294"/>
        <v>69</v>
      </c>
      <c r="BO273" s="86">
        <f t="shared" si="283"/>
        <v>2.1668949332119802</v>
      </c>
      <c r="BP273" s="168">
        <f t="shared" si="284"/>
        <v>984</v>
      </c>
      <c r="BQ273" s="75">
        <f t="shared" si="285"/>
        <v>1.9152166296858578E-2</v>
      </c>
      <c r="BR273" s="164">
        <f t="shared" si="240"/>
        <v>129</v>
      </c>
      <c r="BS273" s="76">
        <f t="shared" si="286"/>
        <v>441</v>
      </c>
      <c r="BT273" s="117">
        <f t="shared" si="287"/>
        <v>0.33889427407777417</v>
      </c>
      <c r="BU273" s="159">
        <v>51378</v>
      </c>
      <c r="BV273" s="153">
        <v>6254</v>
      </c>
    </row>
    <row r="274" spans="1:74">
      <c r="A274" s="34">
        <f t="shared" si="241"/>
        <v>0</v>
      </c>
      <c r="B274" s="35">
        <f t="shared" si="242"/>
        <v>0</v>
      </c>
      <c r="C274" s="35">
        <f t="shared" si="243"/>
        <v>0</v>
      </c>
      <c r="D274" s="35">
        <f t="shared" si="244"/>
        <v>0</v>
      </c>
      <c r="E274" s="35">
        <f t="shared" si="245"/>
        <v>0</v>
      </c>
      <c r="F274" s="35">
        <f t="shared" si="246"/>
        <v>0</v>
      </c>
      <c r="G274" s="35">
        <f t="shared" si="247"/>
        <v>0</v>
      </c>
      <c r="H274" s="35">
        <f t="shared" si="248"/>
        <v>0</v>
      </c>
      <c r="I274" s="35">
        <f t="shared" si="249"/>
        <v>1</v>
      </c>
      <c r="J274" s="48">
        <v>394</v>
      </c>
      <c r="K274" s="49" t="s">
        <v>365</v>
      </c>
      <c r="L274" s="65">
        <v>145</v>
      </c>
      <c r="M274" s="38">
        <f t="shared" si="239"/>
        <v>4.6948356807511738E-3</v>
      </c>
      <c r="N274" s="39">
        <f t="shared" si="250"/>
        <v>210</v>
      </c>
      <c r="O274" s="40">
        <f t="shared" si="251"/>
        <v>0.62210497672209808</v>
      </c>
      <c r="P274" s="98">
        <v>19</v>
      </c>
      <c r="Q274" s="38">
        <f t="shared" si="252"/>
        <v>0.14841351074718526</v>
      </c>
      <c r="R274" s="39">
        <f t="shared" si="288"/>
        <v>199</v>
      </c>
      <c r="S274" s="41">
        <f t="shared" si="253"/>
        <v>1.1113999950264937</v>
      </c>
      <c r="T274" s="183">
        <v>11</v>
      </c>
      <c r="U274" s="42">
        <f t="shared" si="254"/>
        <v>3.5615994819491662E-4</v>
      </c>
      <c r="V274" s="43">
        <f t="shared" si="255"/>
        <v>304</v>
      </c>
      <c r="W274" s="44">
        <f t="shared" si="256"/>
        <v>0.13258676664747029</v>
      </c>
      <c r="X274" s="178">
        <v>3</v>
      </c>
      <c r="Y274" s="42">
        <f t="shared" si="257"/>
        <v>1.1258955987717503E-2</v>
      </c>
      <c r="Z274" s="43">
        <f t="shared" si="289"/>
        <v>329</v>
      </c>
      <c r="AA274" s="45">
        <f t="shared" si="258"/>
        <v>0.23686827353320392</v>
      </c>
      <c r="AB274" s="65">
        <v>190</v>
      </c>
      <c r="AC274" s="38">
        <f t="shared" si="259"/>
        <v>6.151853650639469E-3</v>
      </c>
      <c r="AD274" s="39">
        <f t="shared" si="260"/>
        <v>317</v>
      </c>
      <c r="AE274" s="40">
        <f t="shared" si="261"/>
        <v>0.47433067062964435</v>
      </c>
      <c r="AF274" s="98">
        <v>13</v>
      </c>
      <c r="AG274" s="38">
        <f t="shared" si="262"/>
        <v>0.19447287615148415</v>
      </c>
      <c r="AH274" s="39">
        <f t="shared" si="290"/>
        <v>326</v>
      </c>
      <c r="AI274" s="41">
        <f t="shared" si="263"/>
        <v>0.84739895147020183</v>
      </c>
      <c r="AJ274" s="183">
        <v>16</v>
      </c>
      <c r="AK274" s="42">
        <f t="shared" si="264"/>
        <v>5.1805083373806051E-4</v>
      </c>
      <c r="AL274" s="43">
        <f t="shared" si="265"/>
        <v>227</v>
      </c>
      <c r="AM274" s="44">
        <f t="shared" si="266"/>
        <v>0.27227059038543899</v>
      </c>
      <c r="AN274" s="178">
        <v>1</v>
      </c>
      <c r="AO274" s="42">
        <f t="shared" si="267"/>
        <v>1.6376663254861822E-2</v>
      </c>
      <c r="AP274" s="43">
        <f t="shared" si="291"/>
        <v>223</v>
      </c>
      <c r="AQ274" s="45">
        <f t="shared" si="268"/>
        <v>0.48641554741236742</v>
      </c>
      <c r="AR274" s="65">
        <v>273</v>
      </c>
      <c r="AS274" s="38">
        <f t="shared" si="269"/>
        <v>8.8392423506556579E-3</v>
      </c>
      <c r="AT274" s="39">
        <f t="shared" si="270"/>
        <v>346</v>
      </c>
      <c r="AU274" s="40">
        <f t="shared" si="271"/>
        <v>0.38161171985005538</v>
      </c>
      <c r="AV274" s="98">
        <v>20</v>
      </c>
      <c r="AW274" s="38">
        <f t="shared" si="272"/>
        <v>0.27942681678607983</v>
      </c>
      <c r="AX274" s="39">
        <f t="shared" si="292"/>
        <v>410</v>
      </c>
      <c r="AY274" s="41">
        <f t="shared" si="273"/>
        <v>0.68175513685508482</v>
      </c>
      <c r="AZ274" s="183">
        <v>0</v>
      </c>
      <c r="BA274" s="42">
        <f t="shared" si="274"/>
        <v>0</v>
      </c>
      <c r="BB274" s="43">
        <f t="shared" si="275"/>
        <v>356</v>
      </c>
      <c r="BC274" s="44">
        <f t="shared" si="276"/>
        <v>0</v>
      </c>
      <c r="BD274" s="178">
        <v>0</v>
      </c>
      <c r="BE274" s="42">
        <f t="shared" si="277"/>
        <v>0</v>
      </c>
      <c r="BF274" s="43">
        <f t="shared" si="293"/>
        <v>356</v>
      </c>
      <c r="BG274" s="45">
        <f t="shared" si="278"/>
        <v>0</v>
      </c>
      <c r="BH274" s="159">
        <v>342</v>
      </c>
      <c r="BI274" s="83">
        <f t="shared" si="279"/>
        <v>1.1073336571151044E-2</v>
      </c>
      <c r="BJ274" s="84">
        <f t="shared" si="280"/>
        <v>42</v>
      </c>
      <c r="BK274" s="85">
        <f t="shared" si="281"/>
        <v>1.9894749959957658</v>
      </c>
      <c r="BL274" s="156">
        <v>29</v>
      </c>
      <c r="BM274" s="83">
        <f t="shared" si="282"/>
        <v>0.35005117707267142</v>
      </c>
      <c r="BN274" s="84">
        <f t="shared" si="294"/>
        <v>35</v>
      </c>
      <c r="BO274" s="86">
        <f t="shared" si="283"/>
        <v>3.5542273143440135</v>
      </c>
      <c r="BP274" s="168">
        <f t="shared" si="284"/>
        <v>977</v>
      </c>
      <c r="BQ274" s="75">
        <f t="shared" si="285"/>
        <v>3.1633479035130321E-2</v>
      </c>
      <c r="BR274" s="164">
        <f t="shared" si="240"/>
        <v>85</v>
      </c>
      <c r="BS274" s="76">
        <f t="shared" si="286"/>
        <v>341</v>
      </c>
      <c r="BT274" s="117">
        <f t="shared" si="287"/>
        <v>0.55974894682923604</v>
      </c>
      <c r="BU274" s="159">
        <v>30885</v>
      </c>
      <c r="BV274" s="153">
        <v>2541</v>
      </c>
    </row>
    <row r="275" spans="1:74">
      <c r="A275" s="34">
        <f t="shared" si="241"/>
        <v>0</v>
      </c>
      <c r="B275" s="35">
        <f t="shared" si="242"/>
        <v>0</v>
      </c>
      <c r="C275" s="35">
        <f t="shared" si="243"/>
        <v>0</v>
      </c>
      <c r="D275" s="35">
        <f t="shared" si="244"/>
        <v>0</v>
      </c>
      <c r="E275" s="35">
        <f t="shared" si="245"/>
        <v>0</v>
      </c>
      <c r="F275" s="35">
        <f t="shared" si="246"/>
        <v>0</v>
      </c>
      <c r="G275" s="35">
        <f t="shared" si="247"/>
        <v>0</v>
      </c>
      <c r="H275" s="35">
        <f t="shared" si="248"/>
        <v>0</v>
      </c>
      <c r="I275" s="35">
        <f t="shared" si="249"/>
        <v>0</v>
      </c>
      <c r="J275" s="48">
        <v>500</v>
      </c>
      <c r="K275" s="49" t="s">
        <v>472</v>
      </c>
      <c r="L275" s="65">
        <v>109</v>
      </c>
      <c r="M275" s="38">
        <f t="shared" si="239"/>
        <v>3.5092237854544282E-3</v>
      </c>
      <c r="N275" s="39">
        <f t="shared" si="250"/>
        <v>255</v>
      </c>
      <c r="O275" s="40">
        <f t="shared" si="251"/>
        <v>0.46500148883026787</v>
      </c>
      <c r="P275" s="98">
        <v>13</v>
      </c>
      <c r="Q275" s="38">
        <f t="shared" si="252"/>
        <v>0.11202466598150052</v>
      </c>
      <c r="R275" s="39">
        <f t="shared" si="288"/>
        <v>280</v>
      </c>
      <c r="S275" s="41">
        <f t="shared" si="253"/>
        <v>0.83890080214307972</v>
      </c>
      <c r="T275" s="183">
        <v>37</v>
      </c>
      <c r="U275" s="42">
        <f t="shared" si="254"/>
        <v>1.1912044042368243E-3</v>
      </c>
      <c r="V275" s="43">
        <f t="shared" si="255"/>
        <v>195</v>
      </c>
      <c r="W275" s="44">
        <f t="shared" si="256"/>
        <v>0.4434466625864163</v>
      </c>
      <c r="X275" s="178">
        <v>5</v>
      </c>
      <c r="Y275" s="42">
        <f t="shared" si="257"/>
        <v>3.8026721479958892E-2</v>
      </c>
      <c r="Z275" s="43">
        <f t="shared" si="289"/>
        <v>190</v>
      </c>
      <c r="AA275" s="45">
        <f t="shared" si="258"/>
        <v>0.80001412874444444</v>
      </c>
      <c r="AB275" s="65">
        <v>185</v>
      </c>
      <c r="AC275" s="38">
        <f t="shared" si="259"/>
        <v>5.9560220211841213E-3</v>
      </c>
      <c r="AD275" s="39">
        <f t="shared" si="260"/>
        <v>322</v>
      </c>
      <c r="AE275" s="40">
        <f t="shared" si="261"/>
        <v>0.45923132766650421</v>
      </c>
      <c r="AF275" s="98">
        <v>14</v>
      </c>
      <c r="AG275" s="38">
        <f t="shared" si="262"/>
        <v>0.19013360739979446</v>
      </c>
      <c r="AH275" s="39">
        <f t="shared" si="290"/>
        <v>329</v>
      </c>
      <c r="AI275" s="41">
        <f t="shared" si="263"/>
        <v>0.82849095842203502</v>
      </c>
      <c r="AJ275" s="183">
        <v>19</v>
      </c>
      <c r="AK275" s="42">
        <f t="shared" si="264"/>
        <v>6.1169955893242329E-4</v>
      </c>
      <c r="AL275" s="43">
        <f t="shared" si="265"/>
        <v>217</v>
      </c>
      <c r="AM275" s="44">
        <f t="shared" si="266"/>
        <v>0.32148930028216932</v>
      </c>
      <c r="AN275" s="178">
        <v>4</v>
      </c>
      <c r="AO275" s="42">
        <f t="shared" si="267"/>
        <v>1.9527235354573486E-2</v>
      </c>
      <c r="AP275" s="43">
        <f t="shared" si="291"/>
        <v>196</v>
      </c>
      <c r="AQ275" s="45">
        <f t="shared" si="268"/>
        <v>0.57999305027079762</v>
      </c>
      <c r="AR275" s="65">
        <v>494</v>
      </c>
      <c r="AS275" s="38">
        <f t="shared" si="269"/>
        <v>1.5904188532243006E-2</v>
      </c>
      <c r="AT275" s="39">
        <f t="shared" si="270"/>
        <v>224</v>
      </c>
      <c r="AU275" s="40">
        <f t="shared" si="271"/>
        <v>0.68662273279096053</v>
      </c>
      <c r="AV275" s="98">
        <v>38</v>
      </c>
      <c r="AW275" s="38">
        <f t="shared" si="272"/>
        <v>0.50770811921891057</v>
      </c>
      <c r="AX275" s="39">
        <f t="shared" si="292"/>
        <v>174</v>
      </c>
      <c r="AY275" s="41">
        <f t="shared" si="273"/>
        <v>1.2387236925993186</v>
      </c>
      <c r="AZ275" s="183">
        <v>46</v>
      </c>
      <c r="BA275" s="42">
        <f t="shared" si="274"/>
        <v>1.4809568268890248E-3</v>
      </c>
      <c r="BB275" s="43">
        <f t="shared" si="275"/>
        <v>173</v>
      </c>
      <c r="BC275" s="44">
        <f t="shared" si="276"/>
        <v>0.5526734030978564</v>
      </c>
      <c r="BD275" s="178">
        <v>9</v>
      </c>
      <c r="BE275" s="42">
        <f t="shared" si="277"/>
        <v>4.7276464542651594E-2</v>
      </c>
      <c r="BF275" s="43">
        <f t="shared" si="293"/>
        <v>118</v>
      </c>
      <c r="BG275" s="45">
        <f t="shared" si="278"/>
        <v>0.9970681219714802</v>
      </c>
      <c r="BH275" s="159">
        <v>83</v>
      </c>
      <c r="BI275" s="83">
        <f t="shared" si="279"/>
        <v>2.6721612311258491E-3</v>
      </c>
      <c r="BJ275" s="84">
        <f t="shared" si="280"/>
        <v>228</v>
      </c>
      <c r="BK275" s="85">
        <f t="shared" si="281"/>
        <v>0.48008998195216368</v>
      </c>
      <c r="BL275" s="156">
        <v>12</v>
      </c>
      <c r="BM275" s="83">
        <f t="shared" si="282"/>
        <v>8.5303186022610486E-2</v>
      </c>
      <c r="BN275" s="84">
        <f t="shared" si="294"/>
        <v>224</v>
      </c>
      <c r="BO275" s="86">
        <f t="shared" si="283"/>
        <v>0.86612168054269489</v>
      </c>
      <c r="BP275" s="168">
        <f t="shared" si="284"/>
        <v>973</v>
      </c>
      <c r="BQ275" s="75">
        <f t="shared" si="285"/>
        <v>3.132545636006568E-2</v>
      </c>
      <c r="BR275" s="164">
        <f t="shared" si="240"/>
        <v>95</v>
      </c>
      <c r="BS275" s="76">
        <f t="shared" si="286"/>
        <v>345</v>
      </c>
      <c r="BT275" s="117">
        <f t="shared" si="287"/>
        <v>0.55429853880501956</v>
      </c>
      <c r="BU275" s="159">
        <v>31061</v>
      </c>
      <c r="BV275" s="153">
        <v>1144</v>
      </c>
    </row>
    <row r="276" spans="1:74">
      <c r="A276" s="34">
        <f t="shared" si="241"/>
        <v>8</v>
      </c>
      <c r="B276" s="35">
        <f t="shared" si="242"/>
        <v>7</v>
      </c>
      <c r="C276" s="35">
        <f t="shared" si="243"/>
        <v>0</v>
      </c>
      <c r="D276" s="35">
        <f t="shared" si="244"/>
        <v>0</v>
      </c>
      <c r="E276" s="35">
        <f t="shared" si="245"/>
        <v>1</v>
      </c>
      <c r="F276" s="35">
        <f t="shared" si="246"/>
        <v>0</v>
      </c>
      <c r="G276" s="35">
        <f t="shared" si="247"/>
        <v>1</v>
      </c>
      <c r="H276" s="35">
        <f t="shared" si="248"/>
        <v>0</v>
      </c>
      <c r="I276" s="35">
        <f t="shared" si="249"/>
        <v>1</v>
      </c>
      <c r="J276" s="48">
        <v>341</v>
      </c>
      <c r="K276" s="49" t="s">
        <v>312</v>
      </c>
      <c r="L276" s="65">
        <v>15</v>
      </c>
      <c r="M276" s="38">
        <f t="shared" si="239"/>
        <v>1.6226741670272609E-3</v>
      </c>
      <c r="N276" s="39">
        <f t="shared" si="250"/>
        <v>372</v>
      </c>
      <c r="O276" s="40">
        <f t="shared" si="251"/>
        <v>0.21501789275498739</v>
      </c>
      <c r="P276" s="98">
        <v>2</v>
      </c>
      <c r="Q276" s="38">
        <f t="shared" si="252"/>
        <v>1.5592515592515593E-2</v>
      </c>
      <c r="R276" s="39">
        <f t="shared" si="288"/>
        <v>480</v>
      </c>
      <c r="S276" s="41">
        <f t="shared" si="253"/>
        <v>0.11676512242535857</v>
      </c>
      <c r="T276" s="183">
        <v>0</v>
      </c>
      <c r="U276" s="42">
        <f t="shared" si="254"/>
        <v>0</v>
      </c>
      <c r="V276" s="43">
        <f t="shared" si="255"/>
        <v>396</v>
      </c>
      <c r="W276" s="44">
        <f t="shared" si="256"/>
        <v>0</v>
      </c>
      <c r="X276" s="178">
        <v>1</v>
      </c>
      <c r="Y276" s="42">
        <f t="shared" si="257"/>
        <v>0</v>
      </c>
      <c r="Z276" s="43">
        <f t="shared" si="289"/>
        <v>396</v>
      </c>
      <c r="AA276" s="45">
        <f t="shared" si="258"/>
        <v>0</v>
      </c>
      <c r="AB276" s="65">
        <v>189</v>
      </c>
      <c r="AC276" s="38">
        <f t="shared" si="259"/>
        <v>2.0445694504543487E-2</v>
      </c>
      <c r="AD276" s="39">
        <f t="shared" si="260"/>
        <v>104</v>
      </c>
      <c r="AE276" s="40">
        <f t="shared" si="261"/>
        <v>1.576438669801721</v>
      </c>
      <c r="AF276" s="98">
        <v>6</v>
      </c>
      <c r="AG276" s="38">
        <f t="shared" si="262"/>
        <v>0.19646569646569648</v>
      </c>
      <c r="AH276" s="39">
        <f t="shared" si="290"/>
        <v>322</v>
      </c>
      <c r="AI276" s="41">
        <f t="shared" si="263"/>
        <v>0.85608249581916607</v>
      </c>
      <c r="AJ276" s="183">
        <v>0</v>
      </c>
      <c r="AK276" s="42">
        <f t="shared" si="264"/>
        <v>0</v>
      </c>
      <c r="AL276" s="43">
        <f t="shared" si="265"/>
        <v>337</v>
      </c>
      <c r="AM276" s="44">
        <f t="shared" si="266"/>
        <v>0</v>
      </c>
      <c r="AN276" s="178">
        <v>0</v>
      </c>
      <c r="AO276" s="42">
        <f t="shared" si="267"/>
        <v>0</v>
      </c>
      <c r="AP276" s="43">
        <f t="shared" si="291"/>
        <v>337</v>
      </c>
      <c r="AQ276" s="45">
        <f t="shared" si="268"/>
        <v>0</v>
      </c>
      <c r="AR276" s="65">
        <v>681</v>
      </c>
      <c r="AS276" s="38">
        <f t="shared" si="269"/>
        <v>7.3669407183037647E-2</v>
      </c>
      <c r="AT276" s="39">
        <f t="shared" si="270"/>
        <v>27</v>
      </c>
      <c r="AU276" s="40">
        <f t="shared" si="271"/>
        <v>3.180488560014163</v>
      </c>
      <c r="AV276" s="98">
        <v>10</v>
      </c>
      <c r="AW276" s="38">
        <f t="shared" si="272"/>
        <v>0.70790020790020791</v>
      </c>
      <c r="AX276" s="39">
        <f t="shared" si="292"/>
        <v>65</v>
      </c>
      <c r="AY276" s="41">
        <f t="shared" si="273"/>
        <v>1.7271592206778901</v>
      </c>
      <c r="AZ276" s="183">
        <v>11</v>
      </c>
      <c r="BA276" s="42">
        <f t="shared" si="274"/>
        <v>1.1899610558199914E-3</v>
      </c>
      <c r="BB276" s="43">
        <f t="shared" si="275"/>
        <v>195</v>
      </c>
      <c r="BC276" s="44">
        <f t="shared" si="276"/>
        <v>0.44407764921511417</v>
      </c>
      <c r="BD276" s="178">
        <v>3</v>
      </c>
      <c r="BE276" s="42">
        <f t="shared" si="277"/>
        <v>1.1434511434511435E-2</v>
      </c>
      <c r="BF276" s="43">
        <f t="shared" si="293"/>
        <v>287</v>
      </c>
      <c r="BG276" s="45">
        <f t="shared" si="278"/>
        <v>0.24115565645531845</v>
      </c>
      <c r="BH276" s="159">
        <v>66</v>
      </c>
      <c r="BI276" s="83">
        <f t="shared" si="279"/>
        <v>7.1397663349199482E-3</v>
      </c>
      <c r="BJ276" s="84">
        <f t="shared" si="280"/>
        <v>75</v>
      </c>
      <c r="BK276" s="85">
        <f t="shared" si="281"/>
        <v>1.2827557899379427</v>
      </c>
      <c r="BL276" s="156">
        <v>2</v>
      </c>
      <c r="BM276" s="83">
        <f t="shared" si="282"/>
        <v>6.8607068607068611E-2</v>
      </c>
      <c r="BN276" s="84">
        <f t="shared" si="294"/>
        <v>266</v>
      </c>
      <c r="BO276" s="86">
        <f t="shared" si="283"/>
        <v>0.69659847808394637</v>
      </c>
      <c r="BP276" s="168">
        <f t="shared" si="284"/>
        <v>962</v>
      </c>
      <c r="BQ276" s="75">
        <f t="shared" si="285"/>
        <v>0.10406750324534833</v>
      </c>
      <c r="BR276" s="164">
        <f t="shared" si="240"/>
        <v>24</v>
      </c>
      <c r="BS276" s="76">
        <f t="shared" si="286"/>
        <v>61</v>
      </c>
      <c r="BT276" s="117">
        <f t="shared" si="287"/>
        <v>1.8414564922195524</v>
      </c>
      <c r="BU276" s="159">
        <v>9244</v>
      </c>
      <c r="BV276" s="153">
        <v>529</v>
      </c>
    </row>
    <row r="277" spans="1:74">
      <c r="A277" s="34">
        <f t="shared" si="241"/>
        <v>0</v>
      </c>
      <c r="B277" s="35">
        <f t="shared" si="242"/>
        <v>0</v>
      </c>
      <c r="C277" s="35">
        <f t="shared" si="243"/>
        <v>0</v>
      </c>
      <c r="D277" s="35">
        <f t="shared" si="244"/>
        <v>0</v>
      </c>
      <c r="E277" s="35">
        <f t="shared" si="245"/>
        <v>0</v>
      </c>
      <c r="F277" s="35">
        <f t="shared" si="246"/>
        <v>0</v>
      </c>
      <c r="G277" s="35">
        <f t="shared" si="247"/>
        <v>0</v>
      </c>
      <c r="H277" s="35">
        <f t="shared" si="248"/>
        <v>0</v>
      </c>
      <c r="I277" s="35">
        <f t="shared" si="249"/>
        <v>0</v>
      </c>
      <c r="J277" s="48">
        <v>301</v>
      </c>
      <c r="K277" s="49" t="s">
        <v>272</v>
      </c>
      <c r="L277" s="65">
        <v>215</v>
      </c>
      <c r="M277" s="38">
        <f t="shared" si="239"/>
        <v>5.9573288999722916E-3</v>
      </c>
      <c r="N277" s="39">
        <f t="shared" si="250"/>
        <v>169</v>
      </c>
      <c r="O277" s="40">
        <f t="shared" si="251"/>
        <v>0.78939588276498984</v>
      </c>
      <c r="P277" s="98">
        <v>54</v>
      </c>
      <c r="Q277" s="38">
        <f t="shared" si="252"/>
        <v>0.22395833333333334</v>
      </c>
      <c r="R277" s="39">
        <f t="shared" si="288"/>
        <v>107</v>
      </c>
      <c r="S277" s="41">
        <f t="shared" si="253"/>
        <v>1.6771201577247856</v>
      </c>
      <c r="T277" s="183">
        <v>12</v>
      </c>
      <c r="U277" s="42">
        <f t="shared" si="254"/>
        <v>3.3250207813798836E-4</v>
      </c>
      <c r="V277" s="43">
        <f t="shared" si="255"/>
        <v>311</v>
      </c>
      <c r="W277" s="44">
        <f t="shared" si="256"/>
        <v>0.12377971096220418</v>
      </c>
      <c r="X277" s="178">
        <v>3</v>
      </c>
      <c r="Y277" s="42">
        <f t="shared" si="257"/>
        <v>1.2500000000000001E-2</v>
      </c>
      <c r="Z277" s="43">
        <f t="shared" si="289"/>
        <v>317</v>
      </c>
      <c r="AA277" s="45">
        <f t="shared" si="258"/>
        <v>0.2629776173203866</v>
      </c>
      <c r="AB277" s="65">
        <v>284</v>
      </c>
      <c r="AC277" s="38">
        <f t="shared" si="259"/>
        <v>7.8692158492657243E-3</v>
      </c>
      <c r="AD277" s="39">
        <f t="shared" si="260"/>
        <v>266</v>
      </c>
      <c r="AE277" s="40">
        <f t="shared" si="261"/>
        <v>0.6067456482362259</v>
      </c>
      <c r="AF277" s="98">
        <v>13</v>
      </c>
      <c r="AG277" s="38">
        <f t="shared" si="262"/>
        <v>0.29583333333333334</v>
      </c>
      <c r="AH277" s="39">
        <f t="shared" si="290"/>
        <v>217</v>
      </c>
      <c r="AI277" s="41">
        <f t="shared" si="263"/>
        <v>1.2890684883033658</v>
      </c>
      <c r="AJ277" s="183">
        <v>64</v>
      </c>
      <c r="AK277" s="42">
        <f t="shared" si="264"/>
        <v>1.7733444167359379E-3</v>
      </c>
      <c r="AL277" s="43">
        <f t="shared" si="265"/>
        <v>99</v>
      </c>
      <c r="AM277" s="44">
        <f t="shared" si="266"/>
        <v>0.93201187964026411</v>
      </c>
      <c r="AN277" s="178">
        <v>9</v>
      </c>
      <c r="AO277" s="42">
        <f t="shared" si="267"/>
        <v>6.6666666666666666E-2</v>
      </c>
      <c r="AP277" s="43">
        <f t="shared" si="291"/>
        <v>45</v>
      </c>
      <c r="AQ277" s="45">
        <f t="shared" si="268"/>
        <v>1.9801166242578456</v>
      </c>
      <c r="AR277" s="65">
        <v>255</v>
      </c>
      <c r="AS277" s="38">
        <f t="shared" si="269"/>
        <v>7.0656691604322527E-3</v>
      </c>
      <c r="AT277" s="39">
        <f t="shared" si="270"/>
        <v>370</v>
      </c>
      <c r="AU277" s="40">
        <f t="shared" si="271"/>
        <v>0.30504222570660094</v>
      </c>
      <c r="AV277" s="98">
        <v>59</v>
      </c>
      <c r="AW277" s="38">
        <f t="shared" si="272"/>
        <v>0.265625</v>
      </c>
      <c r="AX277" s="39">
        <f t="shared" si="292"/>
        <v>420</v>
      </c>
      <c r="AY277" s="41">
        <f t="shared" si="273"/>
        <v>0.64808099061504709</v>
      </c>
      <c r="AZ277" s="183">
        <v>22</v>
      </c>
      <c r="BA277" s="42">
        <f t="shared" si="274"/>
        <v>6.0958714325297868E-4</v>
      </c>
      <c r="BB277" s="43">
        <f t="shared" si="275"/>
        <v>246</v>
      </c>
      <c r="BC277" s="44">
        <f t="shared" si="276"/>
        <v>0.22748981930421253</v>
      </c>
      <c r="BD277" s="178">
        <v>5</v>
      </c>
      <c r="BE277" s="42">
        <f t="shared" si="277"/>
        <v>2.2916666666666665E-2</v>
      </c>
      <c r="BF277" s="43">
        <f t="shared" si="293"/>
        <v>233</v>
      </c>
      <c r="BG277" s="45">
        <f t="shared" si="278"/>
        <v>0.48331612814586733</v>
      </c>
      <c r="BH277" s="159">
        <v>108</v>
      </c>
      <c r="BI277" s="83">
        <f t="shared" si="279"/>
        <v>2.9925187032418953E-3</v>
      </c>
      <c r="BJ277" s="84">
        <f t="shared" si="280"/>
        <v>208</v>
      </c>
      <c r="BK277" s="85">
        <f t="shared" si="281"/>
        <v>0.53764654374002907</v>
      </c>
      <c r="BL277" s="156">
        <v>30</v>
      </c>
      <c r="BM277" s="83">
        <f t="shared" si="282"/>
        <v>0.1125</v>
      </c>
      <c r="BN277" s="84">
        <f t="shared" si="294"/>
        <v>155</v>
      </c>
      <c r="BO277" s="86">
        <f t="shared" si="283"/>
        <v>1.1422631862217438</v>
      </c>
      <c r="BP277" s="168">
        <f t="shared" si="284"/>
        <v>960</v>
      </c>
      <c r="BQ277" s="75">
        <f t="shared" si="285"/>
        <v>2.6600166251039069E-2</v>
      </c>
      <c r="BR277" s="164">
        <f t="shared" si="240"/>
        <v>173</v>
      </c>
      <c r="BS277" s="76">
        <f t="shared" si="286"/>
        <v>381</v>
      </c>
      <c r="BT277" s="117">
        <f t="shared" si="287"/>
        <v>0.47068534662173517</v>
      </c>
      <c r="BU277" s="159">
        <v>36090</v>
      </c>
      <c r="BV277" s="153">
        <v>4721</v>
      </c>
    </row>
    <row r="278" spans="1:74">
      <c r="A278" s="34">
        <f t="shared" si="241"/>
        <v>8</v>
      </c>
      <c r="B278" s="35">
        <f t="shared" si="242"/>
        <v>7</v>
      </c>
      <c r="C278" s="35">
        <f t="shared" si="243"/>
        <v>0</v>
      </c>
      <c r="D278" s="35">
        <f t="shared" si="244"/>
        <v>0</v>
      </c>
      <c r="E278" s="35">
        <f t="shared" si="245"/>
        <v>1</v>
      </c>
      <c r="F278" s="35">
        <f t="shared" si="246"/>
        <v>0</v>
      </c>
      <c r="G278" s="35">
        <f t="shared" si="247"/>
        <v>0</v>
      </c>
      <c r="H278" s="35">
        <f t="shared" si="248"/>
        <v>0</v>
      </c>
      <c r="I278" s="35">
        <f t="shared" si="249"/>
        <v>0</v>
      </c>
      <c r="J278" s="48">
        <v>235</v>
      </c>
      <c r="K278" s="49" t="s">
        <v>205</v>
      </c>
      <c r="L278" s="65">
        <v>0</v>
      </c>
      <c r="M278" s="38">
        <f t="shared" si="239"/>
        <v>0</v>
      </c>
      <c r="N278" s="39">
        <f t="shared" si="250"/>
        <v>517</v>
      </c>
      <c r="O278" s="40">
        <f t="shared" si="251"/>
        <v>0</v>
      </c>
      <c r="P278" s="98">
        <v>0</v>
      </c>
      <c r="Q278" s="38">
        <f t="shared" si="252"/>
        <v>0</v>
      </c>
      <c r="R278" s="39">
        <f t="shared" si="288"/>
        <v>517</v>
      </c>
      <c r="S278" s="41">
        <f t="shared" si="253"/>
        <v>0</v>
      </c>
      <c r="T278" s="183">
        <v>0</v>
      </c>
      <c r="U278" s="42">
        <f t="shared" si="254"/>
        <v>0</v>
      </c>
      <c r="V278" s="43">
        <f t="shared" si="255"/>
        <v>396</v>
      </c>
      <c r="W278" s="44">
        <f t="shared" si="256"/>
        <v>0</v>
      </c>
      <c r="X278" s="178">
        <v>0</v>
      </c>
      <c r="Y278" s="42">
        <f t="shared" si="257"/>
        <v>0</v>
      </c>
      <c r="Z278" s="43">
        <f t="shared" si="289"/>
        <v>396</v>
      </c>
      <c r="AA278" s="45">
        <f t="shared" si="258"/>
        <v>0</v>
      </c>
      <c r="AB278" s="65">
        <v>957</v>
      </c>
      <c r="AC278" s="38">
        <f t="shared" si="259"/>
        <v>0.4056803730394235</v>
      </c>
      <c r="AD278" s="39">
        <f t="shared" si="260"/>
        <v>5</v>
      </c>
      <c r="AE278" s="40">
        <f t="shared" si="261"/>
        <v>31.279457271398481</v>
      </c>
      <c r="AF278" s="98">
        <v>1</v>
      </c>
      <c r="AG278" s="38">
        <f t="shared" si="262"/>
        <v>1</v>
      </c>
      <c r="AH278" s="39">
        <f t="shared" si="290"/>
        <v>1</v>
      </c>
      <c r="AI278" s="41">
        <f t="shared" si="263"/>
        <v>4.3574146083494059</v>
      </c>
      <c r="AJ278" s="183">
        <v>0</v>
      </c>
      <c r="AK278" s="42">
        <f t="shared" si="264"/>
        <v>0</v>
      </c>
      <c r="AL278" s="43">
        <f t="shared" si="265"/>
        <v>337</v>
      </c>
      <c r="AM278" s="44">
        <f t="shared" si="266"/>
        <v>0</v>
      </c>
      <c r="AN278" s="178">
        <v>0</v>
      </c>
      <c r="AO278" s="42">
        <f t="shared" si="267"/>
        <v>0</v>
      </c>
      <c r="AP278" s="43">
        <f t="shared" si="291"/>
        <v>337</v>
      </c>
      <c r="AQ278" s="45">
        <f t="shared" si="268"/>
        <v>0</v>
      </c>
      <c r="AR278" s="65">
        <v>0</v>
      </c>
      <c r="AS278" s="38">
        <f t="shared" si="269"/>
        <v>0</v>
      </c>
      <c r="AT278" s="39">
        <f t="shared" si="270"/>
        <v>565</v>
      </c>
      <c r="AU278" s="40">
        <f t="shared" si="271"/>
        <v>0</v>
      </c>
      <c r="AV278" s="98">
        <v>0</v>
      </c>
      <c r="AW278" s="38">
        <f t="shared" si="272"/>
        <v>0</v>
      </c>
      <c r="AX278" s="39">
        <f t="shared" si="292"/>
        <v>565</v>
      </c>
      <c r="AY278" s="41">
        <f t="shared" si="273"/>
        <v>0</v>
      </c>
      <c r="AZ278" s="183">
        <v>0</v>
      </c>
      <c r="BA278" s="42">
        <f t="shared" si="274"/>
        <v>0</v>
      </c>
      <c r="BB278" s="43">
        <f t="shared" si="275"/>
        <v>356</v>
      </c>
      <c r="BC278" s="44">
        <f t="shared" si="276"/>
        <v>0</v>
      </c>
      <c r="BD278" s="178">
        <v>0</v>
      </c>
      <c r="BE278" s="42">
        <f t="shared" si="277"/>
        <v>0</v>
      </c>
      <c r="BF278" s="43">
        <f t="shared" si="293"/>
        <v>356</v>
      </c>
      <c r="BG278" s="45">
        <f t="shared" si="278"/>
        <v>0</v>
      </c>
      <c r="BH278" s="159">
        <v>0</v>
      </c>
      <c r="BI278" s="83">
        <f t="shared" si="279"/>
        <v>0</v>
      </c>
      <c r="BJ278" s="84">
        <f t="shared" si="280"/>
        <v>467</v>
      </c>
      <c r="BK278" s="85">
        <f t="shared" si="281"/>
        <v>0</v>
      </c>
      <c r="BL278" s="156">
        <v>0</v>
      </c>
      <c r="BM278" s="83">
        <f t="shared" si="282"/>
        <v>0</v>
      </c>
      <c r="BN278" s="84">
        <f t="shared" si="294"/>
        <v>467</v>
      </c>
      <c r="BO278" s="86">
        <f t="shared" si="283"/>
        <v>0</v>
      </c>
      <c r="BP278" s="168">
        <f t="shared" si="284"/>
        <v>957</v>
      </c>
      <c r="BQ278" s="75">
        <f t="shared" si="285"/>
        <v>0.4056803730394235</v>
      </c>
      <c r="BR278" s="164">
        <f t="shared" si="240"/>
        <v>1</v>
      </c>
      <c r="BS278" s="76">
        <f t="shared" si="286"/>
        <v>11</v>
      </c>
      <c r="BT278" s="117">
        <f t="shared" si="287"/>
        <v>7.1784441194700044</v>
      </c>
      <c r="BU278" s="159">
        <v>2359</v>
      </c>
      <c r="BV278" s="153">
        <v>24</v>
      </c>
    </row>
    <row r="279" spans="1:74">
      <c r="A279" s="34">
        <f t="shared" si="241"/>
        <v>2</v>
      </c>
      <c r="B279" s="35">
        <f t="shared" si="242"/>
        <v>0</v>
      </c>
      <c r="C279" s="35">
        <f t="shared" si="243"/>
        <v>1</v>
      </c>
      <c r="D279" s="35">
        <f t="shared" si="244"/>
        <v>0</v>
      </c>
      <c r="E279" s="35">
        <f t="shared" si="245"/>
        <v>0</v>
      </c>
      <c r="F279" s="35">
        <f t="shared" si="246"/>
        <v>1</v>
      </c>
      <c r="G279" s="35">
        <f t="shared" si="247"/>
        <v>0</v>
      </c>
      <c r="H279" s="35">
        <f t="shared" si="248"/>
        <v>0</v>
      </c>
      <c r="I279" s="35">
        <f t="shared" si="249"/>
        <v>1</v>
      </c>
      <c r="J279" s="48">
        <v>182</v>
      </c>
      <c r="K279" s="49" t="s">
        <v>152</v>
      </c>
      <c r="L279" s="65">
        <v>332</v>
      </c>
      <c r="M279" s="38">
        <f t="shared" si="239"/>
        <v>1.5917154089557965E-2</v>
      </c>
      <c r="N279" s="39">
        <f t="shared" si="250"/>
        <v>50</v>
      </c>
      <c r="O279" s="40">
        <f t="shared" si="251"/>
        <v>2.1091559849400658</v>
      </c>
      <c r="P279" s="98">
        <v>3</v>
      </c>
      <c r="Q279" s="38">
        <f t="shared" si="252"/>
        <v>0.3528161530286929</v>
      </c>
      <c r="R279" s="39">
        <f t="shared" si="288"/>
        <v>55</v>
      </c>
      <c r="S279" s="41">
        <f t="shared" si="253"/>
        <v>2.6420766461707914</v>
      </c>
      <c r="T279" s="183">
        <v>6</v>
      </c>
      <c r="U279" s="42">
        <f t="shared" si="254"/>
        <v>2.8765941125707164E-4</v>
      </c>
      <c r="V279" s="43">
        <f t="shared" si="255"/>
        <v>322</v>
      </c>
      <c r="W279" s="44">
        <f t="shared" si="256"/>
        <v>0.10708624433373165</v>
      </c>
      <c r="X279" s="178">
        <v>1</v>
      </c>
      <c r="Y279" s="42">
        <f t="shared" si="257"/>
        <v>6.376195536663124E-3</v>
      </c>
      <c r="Z279" s="43">
        <f t="shared" si="289"/>
        <v>358</v>
      </c>
      <c r="AA279" s="45">
        <f t="shared" si="258"/>
        <v>0.13414373678404418</v>
      </c>
      <c r="AB279" s="65">
        <v>155</v>
      </c>
      <c r="AC279" s="38">
        <f t="shared" si="259"/>
        <v>7.4312014574743502E-3</v>
      </c>
      <c r="AD279" s="39">
        <f t="shared" si="260"/>
        <v>279</v>
      </c>
      <c r="AE279" s="40">
        <f t="shared" si="261"/>
        <v>0.57297311852361776</v>
      </c>
      <c r="AF279" s="98">
        <v>4</v>
      </c>
      <c r="AG279" s="38">
        <f t="shared" si="262"/>
        <v>0.16471838469713071</v>
      </c>
      <c r="AH279" s="39">
        <f t="shared" si="290"/>
        <v>365</v>
      </c>
      <c r="AI279" s="41">
        <f t="shared" si="263"/>
        <v>0.71774629574299453</v>
      </c>
      <c r="AJ279" s="183">
        <v>140</v>
      </c>
      <c r="AK279" s="42">
        <f t="shared" si="264"/>
        <v>6.7120529293316711E-3</v>
      </c>
      <c r="AL279" s="43">
        <f t="shared" si="265"/>
        <v>18</v>
      </c>
      <c r="AM279" s="44">
        <f t="shared" si="266"/>
        <v>3.5276356966379794</v>
      </c>
      <c r="AN279" s="178">
        <v>3</v>
      </c>
      <c r="AO279" s="42">
        <f t="shared" si="267"/>
        <v>0.14877789585547291</v>
      </c>
      <c r="AP279" s="43">
        <f t="shared" si="291"/>
        <v>13</v>
      </c>
      <c r="AQ279" s="45">
        <f t="shared" si="268"/>
        <v>4.4189637735828651</v>
      </c>
      <c r="AR279" s="65">
        <v>164</v>
      </c>
      <c r="AS279" s="38">
        <f t="shared" si="269"/>
        <v>7.8626905743599575E-3</v>
      </c>
      <c r="AT279" s="39">
        <f t="shared" si="270"/>
        <v>359</v>
      </c>
      <c r="AU279" s="40">
        <f t="shared" si="271"/>
        <v>0.33945159027207339</v>
      </c>
      <c r="AV279" s="98">
        <v>8</v>
      </c>
      <c r="AW279" s="38">
        <f t="shared" si="272"/>
        <v>0.17428267800212541</v>
      </c>
      <c r="AX279" s="39">
        <f t="shared" si="292"/>
        <v>470</v>
      </c>
      <c r="AY279" s="41">
        <f t="shared" si="273"/>
        <v>0.4252208587544874</v>
      </c>
      <c r="AZ279" s="183">
        <v>24</v>
      </c>
      <c r="BA279" s="42">
        <f t="shared" si="274"/>
        <v>1.1506376450282866E-3</v>
      </c>
      <c r="BB279" s="43">
        <f t="shared" si="275"/>
        <v>198</v>
      </c>
      <c r="BC279" s="44">
        <f t="shared" si="276"/>
        <v>0.4294026749896197</v>
      </c>
      <c r="BD279" s="178">
        <v>1</v>
      </c>
      <c r="BE279" s="42">
        <f t="shared" si="277"/>
        <v>2.5504782146652496E-2</v>
      </c>
      <c r="BF279" s="43">
        <f t="shared" si="293"/>
        <v>222</v>
      </c>
      <c r="BG279" s="45">
        <f t="shared" si="278"/>
        <v>0.53789989336686228</v>
      </c>
      <c r="BH279" s="159">
        <v>120</v>
      </c>
      <c r="BI279" s="83">
        <f t="shared" si="279"/>
        <v>5.7531882251414326E-3</v>
      </c>
      <c r="BJ279" s="84">
        <f t="shared" si="280"/>
        <v>97</v>
      </c>
      <c r="BK279" s="85">
        <f t="shared" si="281"/>
        <v>1.0336382397149855</v>
      </c>
      <c r="BL279" s="156">
        <v>3</v>
      </c>
      <c r="BM279" s="83">
        <f t="shared" si="282"/>
        <v>0.1275239107332625</v>
      </c>
      <c r="BN279" s="84">
        <f t="shared" si="294"/>
        <v>131</v>
      </c>
      <c r="BO279" s="86">
        <f t="shared" si="283"/>
        <v>1.2948077208322992</v>
      </c>
      <c r="BP279" s="168">
        <f t="shared" si="284"/>
        <v>941</v>
      </c>
      <c r="BQ279" s="75">
        <f t="shared" si="285"/>
        <v>4.5114584332150737E-2</v>
      </c>
      <c r="BR279" s="164">
        <f t="shared" si="240"/>
        <v>23</v>
      </c>
      <c r="BS279" s="76">
        <f t="shared" si="286"/>
        <v>226</v>
      </c>
      <c r="BT279" s="117">
        <f t="shared" si="287"/>
        <v>0.79829477619315203</v>
      </c>
      <c r="BU279" s="159">
        <v>20858</v>
      </c>
      <c r="BV279" s="153">
        <v>361</v>
      </c>
    </row>
    <row r="280" spans="1:74">
      <c r="A280" s="34">
        <f t="shared" si="241"/>
        <v>2</v>
      </c>
      <c r="B280" s="35">
        <f t="shared" si="242"/>
        <v>0</v>
      </c>
      <c r="C280" s="35">
        <f t="shared" si="243"/>
        <v>0</v>
      </c>
      <c r="D280" s="35">
        <f t="shared" si="244"/>
        <v>1</v>
      </c>
      <c r="E280" s="35">
        <f t="shared" si="245"/>
        <v>1</v>
      </c>
      <c r="F280" s="35">
        <f t="shared" si="246"/>
        <v>0</v>
      </c>
      <c r="G280" s="35">
        <f t="shared" si="247"/>
        <v>0</v>
      </c>
      <c r="H280" s="35">
        <f t="shared" si="248"/>
        <v>0</v>
      </c>
      <c r="I280" s="35">
        <f t="shared" si="249"/>
        <v>0</v>
      </c>
      <c r="J280" s="48">
        <v>514</v>
      </c>
      <c r="K280" s="49" t="s">
        <v>486</v>
      </c>
      <c r="L280" s="65">
        <v>103</v>
      </c>
      <c r="M280" s="38">
        <f t="shared" si="239"/>
        <v>5.3963430607219575E-3</v>
      </c>
      <c r="N280" s="39">
        <f t="shared" si="250"/>
        <v>187</v>
      </c>
      <c r="O280" s="40">
        <f t="shared" si="251"/>
        <v>0.71506056919925132</v>
      </c>
      <c r="P280" s="98">
        <v>30</v>
      </c>
      <c r="Q280" s="38">
        <f t="shared" si="252"/>
        <v>0.11016042780748662</v>
      </c>
      <c r="R280" s="39">
        <f t="shared" si="288"/>
        <v>288</v>
      </c>
      <c r="S280" s="41">
        <f t="shared" si="253"/>
        <v>0.82494038649833001</v>
      </c>
      <c r="T280" s="183">
        <v>65</v>
      </c>
      <c r="U280" s="42">
        <f t="shared" si="254"/>
        <v>3.4054592130769632E-3</v>
      </c>
      <c r="V280" s="43">
        <f t="shared" si="255"/>
        <v>66</v>
      </c>
      <c r="W280" s="44">
        <f t="shared" si="256"/>
        <v>1.2677417219428873</v>
      </c>
      <c r="X280" s="178">
        <v>4</v>
      </c>
      <c r="Y280" s="42">
        <f t="shared" si="257"/>
        <v>6.9518716577540107E-2</v>
      </c>
      <c r="Z280" s="43">
        <f t="shared" si="289"/>
        <v>85</v>
      </c>
      <c r="AA280" s="45">
        <f t="shared" si="258"/>
        <v>1.4625493155786207</v>
      </c>
      <c r="AB280" s="65">
        <v>673</v>
      </c>
      <c r="AC280" s="38">
        <f t="shared" si="259"/>
        <v>3.5259600775396867E-2</v>
      </c>
      <c r="AD280" s="39">
        <f t="shared" si="260"/>
        <v>57</v>
      </c>
      <c r="AE280" s="40">
        <f t="shared" si="261"/>
        <v>2.7186456362122713</v>
      </c>
      <c r="AF280" s="98">
        <v>20</v>
      </c>
      <c r="AG280" s="38">
        <f t="shared" si="262"/>
        <v>0.71978609625668444</v>
      </c>
      <c r="AH280" s="39">
        <f t="shared" si="290"/>
        <v>88</v>
      </c>
      <c r="AI280" s="41">
        <f t="shared" si="263"/>
        <v>3.1364064507156684</v>
      </c>
      <c r="AJ280" s="183">
        <v>8</v>
      </c>
      <c r="AK280" s="42">
        <f t="shared" si="264"/>
        <v>4.1913344160947243E-4</v>
      </c>
      <c r="AL280" s="43">
        <f t="shared" si="265"/>
        <v>240</v>
      </c>
      <c r="AM280" s="44">
        <f t="shared" si="266"/>
        <v>0.22028284130702266</v>
      </c>
      <c r="AN280" s="178">
        <v>1</v>
      </c>
      <c r="AO280" s="42">
        <f t="shared" si="267"/>
        <v>8.5561497326203211E-3</v>
      </c>
      <c r="AP280" s="43">
        <f t="shared" si="291"/>
        <v>271</v>
      </c>
      <c r="AQ280" s="45">
        <f t="shared" si="268"/>
        <v>0.25413261487801225</v>
      </c>
      <c r="AR280" s="65">
        <v>61</v>
      </c>
      <c r="AS280" s="38">
        <f t="shared" si="269"/>
        <v>3.195892492272227E-3</v>
      </c>
      <c r="AT280" s="39">
        <f t="shared" si="270"/>
        <v>446</v>
      </c>
      <c r="AU280" s="40">
        <f t="shared" si="271"/>
        <v>0.137974498497761</v>
      </c>
      <c r="AV280" s="98">
        <v>17</v>
      </c>
      <c r="AW280" s="38">
        <f t="shared" si="272"/>
        <v>6.5240641711229952E-2</v>
      </c>
      <c r="AX280" s="39">
        <f t="shared" si="292"/>
        <v>512</v>
      </c>
      <c r="AY280" s="41">
        <f t="shared" si="273"/>
        <v>0.15917635654993043</v>
      </c>
      <c r="AZ280" s="183">
        <v>3</v>
      </c>
      <c r="BA280" s="42">
        <f t="shared" si="274"/>
        <v>1.5717504060355216E-4</v>
      </c>
      <c r="BB280" s="43">
        <f t="shared" si="275"/>
        <v>324</v>
      </c>
      <c r="BC280" s="44">
        <f t="shared" si="276"/>
        <v>5.8655636001817259E-2</v>
      </c>
      <c r="BD280" s="178">
        <v>1</v>
      </c>
      <c r="BE280" s="42">
        <f t="shared" si="277"/>
        <v>3.2085561497326204E-3</v>
      </c>
      <c r="BF280" s="43">
        <f t="shared" si="293"/>
        <v>339</v>
      </c>
      <c r="BG280" s="45">
        <f t="shared" si="278"/>
        <v>6.7668957173558489E-2</v>
      </c>
      <c r="BH280" s="159">
        <v>22</v>
      </c>
      <c r="BI280" s="83">
        <f t="shared" si="279"/>
        <v>1.1526169644260492E-3</v>
      </c>
      <c r="BJ280" s="84">
        <f t="shared" si="280"/>
        <v>329</v>
      </c>
      <c r="BK280" s="85">
        <f t="shared" si="281"/>
        <v>0.2070832594992463</v>
      </c>
      <c r="BL280" s="156">
        <v>6</v>
      </c>
      <c r="BM280" s="83">
        <f t="shared" si="282"/>
        <v>2.3529411764705882E-2</v>
      </c>
      <c r="BN280" s="84">
        <f t="shared" si="294"/>
        <v>395</v>
      </c>
      <c r="BO280" s="86">
        <f t="shared" si="283"/>
        <v>0.23890471868690066</v>
      </c>
      <c r="BP280" s="168">
        <f t="shared" si="284"/>
        <v>935</v>
      </c>
      <c r="BQ280" s="75">
        <f t="shared" si="285"/>
        <v>4.8986220988107086E-2</v>
      </c>
      <c r="BR280" s="164">
        <f t="shared" si="240"/>
        <v>79</v>
      </c>
      <c r="BS280" s="76">
        <f t="shared" si="286"/>
        <v>196</v>
      </c>
      <c r="BT280" s="117">
        <f t="shared" si="287"/>
        <v>0.86680271799336717</v>
      </c>
      <c r="BU280" s="159">
        <v>19087</v>
      </c>
      <c r="BV280" s="153">
        <v>2671</v>
      </c>
    </row>
    <row r="281" spans="1:74">
      <c r="A281" s="34">
        <f t="shared" si="241"/>
        <v>7</v>
      </c>
      <c r="B281" s="35">
        <f t="shared" si="242"/>
        <v>7</v>
      </c>
      <c r="C281" s="35">
        <f t="shared" si="243"/>
        <v>0</v>
      </c>
      <c r="D281" s="35">
        <f t="shared" si="244"/>
        <v>0</v>
      </c>
      <c r="E281" s="35">
        <f t="shared" si="245"/>
        <v>0</v>
      </c>
      <c r="F281" s="35">
        <f t="shared" si="246"/>
        <v>0</v>
      </c>
      <c r="G281" s="35">
        <f t="shared" si="247"/>
        <v>1</v>
      </c>
      <c r="H281" s="35">
        <f t="shared" si="248"/>
        <v>0</v>
      </c>
      <c r="I281" s="35">
        <f t="shared" si="249"/>
        <v>1</v>
      </c>
      <c r="J281" s="48">
        <v>52</v>
      </c>
      <c r="K281" s="49" t="s">
        <v>22</v>
      </c>
      <c r="L281" s="65">
        <v>32</v>
      </c>
      <c r="M281" s="38">
        <f t="shared" si="239"/>
        <v>2.4369811895514431E-3</v>
      </c>
      <c r="N281" s="39">
        <f t="shared" si="250"/>
        <v>324</v>
      </c>
      <c r="O281" s="40">
        <f t="shared" si="251"/>
        <v>0.32292038088019348</v>
      </c>
      <c r="P281" s="98">
        <v>1</v>
      </c>
      <c r="Q281" s="38">
        <f t="shared" si="252"/>
        <v>3.4297963558413719E-2</v>
      </c>
      <c r="R281" s="39">
        <f t="shared" si="288"/>
        <v>440</v>
      </c>
      <c r="S281" s="41">
        <f t="shared" si="253"/>
        <v>0.25684155260751967</v>
      </c>
      <c r="T281" s="183">
        <v>0</v>
      </c>
      <c r="U281" s="42">
        <f t="shared" si="254"/>
        <v>0</v>
      </c>
      <c r="V281" s="43">
        <f t="shared" si="255"/>
        <v>396</v>
      </c>
      <c r="W281" s="44">
        <f t="shared" si="256"/>
        <v>0</v>
      </c>
      <c r="X281" s="178">
        <v>0</v>
      </c>
      <c r="Y281" s="42">
        <f t="shared" si="257"/>
        <v>0</v>
      </c>
      <c r="Z281" s="43">
        <f t="shared" si="289"/>
        <v>396</v>
      </c>
      <c r="AA281" s="45">
        <f t="shared" si="258"/>
        <v>0</v>
      </c>
      <c r="AB281" s="65">
        <v>33</v>
      </c>
      <c r="AC281" s="38">
        <f t="shared" si="259"/>
        <v>2.5131368517249258E-3</v>
      </c>
      <c r="AD281" s="39">
        <f t="shared" si="260"/>
        <v>405</v>
      </c>
      <c r="AE281" s="40">
        <f t="shared" si="261"/>
        <v>0.19377214673155396</v>
      </c>
      <c r="AF281" s="98">
        <v>1</v>
      </c>
      <c r="AG281" s="38">
        <f t="shared" si="262"/>
        <v>3.5369774919614148E-2</v>
      </c>
      <c r="AH281" s="39">
        <f t="shared" si="290"/>
        <v>486</v>
      </c>
      <c r="AI281" s="41">
        <f t="shared" si="263"/>
        <v>0.15412077392875712</v>
      </c>
      <c r="AJ281" s="183">
        <v>0</v>
      </c>
      <c r="AK281" s="42">
        <f t="shared" si="264"/>
        <v>0</v>
      </c>
      <c r="AL281" s="43">
        <f t="shared" si="265"/>
        <v>337</v>
      </c>
      <c r="AM281" s="44">
        <f t="shared" si="266"/>
        <v>0</v>
      </c>
      <c r="AN281" s="178">
        <v>0</v>
      </c>
      <c r="AO281" s="42">
        <f t="shared" si="267"/>
        <v>0</v>
      </c>
      <c r="AP281" s="43">
        <f t="shared" si="291"/>
        <v>337</v>
      </c>
      <c r="AQ281" s="45">
        <f t="shared" si="268"/>
        <v>0</v>
      </c>
      <c r="AR281" s="65">
        <v>476</v>
      </c>
      <c r="AS281" s="38">
        <f t="shared" si="269"/>
        <v>3.6250095194577718E-2</v>
      </c>
      <c r="AT281" s="39">
        <f t="shared" si="270"/>
        <v>68</v>
      </c>
      <c r="AU281" s="40">
        <f t="shared" si="271"/>
        <v>1.5650053051102195</v>
      </c>
      <c r="AV281" s="98">
        <v>9</v>
      </c>
      <c r="AW281" s="38">
        <f t="shared" si="272"/>
        <v>0.51018220793140412</v>
      </c>
      <c r="AX281" s="39">
        <f t="shared" si="292"/>
        <v>172</v>
      </c>
      <c r="AY281" s="41">
        <f t="shared" si="273"/>
        <v>1.2447600591448709</v>
      </c>
      <c r="AZ281" s="183">
        <v>0</v>
      </c>
      <c r="BA281" s="42">
        <f t="shared" si="274"/>
        <v>0</v>
      </c>
      <c r="BB281" s="43">
        <f t="shared" si="275"/>
        <v>356</v>
      </c>
      <c r="BC281" s="44">
        <f t="shared" si="276"/>
        <v>0</v>
      </c>
      <c r="BD281" s="178">
        <v>0</v>
      </c>
      <c r="BE281" s="42">
        <f t="shared" si="277"/>
        <v>0</v>
      </c>
      <c r="BF281" s="43">
        <f t="shared" si="293"/>
        <v>356</v>
      </c>
      <c r="BG281" s="45">
        <f t="shared" si="278"/>
        <v>0</v>
      </c>
      <c r="BH281" s="159">
        <v>392</v>
      </c>
      <c r="BI281" s="83">
        <f t="shared" si="279"/>
        <v>2.9853019572005177E-2</v>
      </c>
      <c r="BJ281" s="84">
        <f t="shared" si="280"/>
        <v>12</v>
      </c>
      <c r="BK281" s="85">
        <f t="shared" si="281"/>
        <v>5.3634995750249184</v>
      </c>
      <c r="BL281" s="156">
        <v>3</v>
      </c>
      <c r="BM281" s="83">
        <f t="shared" si="282"/>
        <v>0.42015005359056806</v>
      </c>
      <c r="BN281" s="84">
        <f t="shared" si="294"/>
        <v>28</v>
      </c>
      <c r="BO281" s="86">
        <f t="shared" si="283"/>
        <v>4.2659727902719888</v>
      </c>
      <c r="BP281" s="168">
        <f t="shared" si="284"/>
        <v>933</v>
      </c>
      <c r="BQ281" s="75">
        <f t="shared" si="285"/>
        <v>7.105323280785926E-2</v>
      </c>
      <c r="BR281" s="164">
        <f t="shared" si="240"/>
        <v>14</v>
      </c>
      <c r="BS281" s="76">
        <f t="shared" si="286"/>
        <v>99</v>
      </c>
      <c r="BT281" s="117">
        <f t="shared" si="287"/>
        <v>1.2572746800578993</v>
      </c>
      <c r="BU281" s="159">
        <v>13131</v>
      </c>
      <c r="BV281" s="153">
        <v>670</v>
      </c>
    </row>
    <row r="282" spans="1:74">
      <c r="A282" s="34">
        <f t="shared" si="241"/>
        <v>1</v>
      </c>
      <c r="B282" s="35">
        <f t="shared" si="242"/>
        <v>0</v>
      </c>
      <c r="C282" s="35">
        <f t="shared" si="243"/>
        <v>0</v>
      </c>
      <c r="D282" s="35">
        <f t="shared" si="244"/>
        <v>0</v>
      </c>
      <c r="E282" s="35">
        <f t="shared" si="245"/>
        <v>1</v>
      </c>
      <c r="F282" s="35">
        <f t="shared" si="246"/>
        <v>0</v>
      </c>
      <c r="G282" s="35">
        <f t="shared" si="247"/>
        <v>0</v>
      </c>
      <c r="H282" s="35">
        <f t="shared" si="248"/>
        <v>0</v>
      </c>
      <c r="I282" s="35">
        <f t="shared" si="249"/>
        <v>0</v>
      </c>
      <c r="J282" s="48">
        <v>132</v>
      </c>
      <c r="K282" s="49" t="s">
        <v>102</v>
      </c>
      <c r="L282" s="65">
        <v>43</v>
      </c>
      <c r="M282" s="38">
        <f t="shared" si="239"/>
        <v>1.9312822816079048E-3</v>
      </c>
      <c r="N282" s="39">
        <f t="shared" si="250"/>
        <v>355</v>
      </c>
      <c r="O282" s="40">
        <f t="shared" si="251"/>
        <v>0.25591104791366254</v>
      </c>
      <c r="P282" s="98">
        <v>5</v>
      </c>
      <c r="Q282" s="38">
        <f t="shared" si="252"/>
        <v>4.6286329386437029E-2</v>
      </c>
      <c r="R282" s="39">
        <f t="shared" si="288"/>
        <v>412</v>
      </c>
      <c r="S282" s="41">
        <f t="shared" si="253"/>
        <v>0.34661686790436902</v>
      </c>
      <c r="T282" s="183">
        <v>0</v>
      </c>
      <c r="U282" s="42">
        <f t="shared" si="254"/>
        <v>0</v>
      </c>
      <c r="V282" s="43">
        <f t="shared" si="255"/>
        <v>396</v>
      </c>
      <c r="W282" s="44">
        <f t="shared" si="256"/>
        <v>0</v>
      </c>
      <c r="X282" s="178">
        <v>0</v>
      </c>
      <c r="Y282" s="42">
        <f t="shared" si="257"/>
        <v>0</v>
      </c>
      <c r="Z282" s="43">
        <f t="shared" si="289"/>
        <v>396</v>
      </c>
      <c r="AA282" s="45">
        <f t="shared" si="258"/>
        <v>0</v>
      </c>
      <c r="AB282" s="65">
        <v>842</v>
      </c>
      <c r="AC282" s="38">
        <f t="shared" si="259"/>
        <v>3.7817201886368737E-2</v>
      </c>
      <c r="AD282" s="39">
        <f t="shared" si="260"/>
        <v>51</v>
      </c>
      <c r="AE282" s="40">
        <f t="shared" si="261"/>
        <v>2.9158461417939194</v>
      </c>
      <c r="AF282" s="98">
        <v>19</v>
      </c>
      <c r="AG282" s="38">
        <f t="shared" si="262"/>
        <v>0.90635091496232512</v>
      </c>
      <c r="AH282" s="39">
        <f t="shared" si="290"/>
        <v>62</v>
      </c>
      <c r="AI282" s="41">
        <f t="shared" si="263"/>
        <v>3.9493467171476855</v>
      </c>
      <c r="AJ282" s="183">
        <v>0</v>
      </c>
      <c r="AK282" s="42">
        <f t="shared" si="264"/>
        <v>0</v>
      </c>
      <c r="AL282" s="43">
        <f t="shared" si="265"/>
        <v>337</v>
      </c>
      <c r="AM282" s="44">
        <f t="shared" si="266"/>
        <v>0</v>
      </c>
      <c r="AN282" s="178">
        <v>0</v>
      </c>
      <c r="AO282" s="42">
        <f t="shared" si="267"/>
        <v>0</v>
      </c>
      <c r="AP282" s="43">
        <f t="shared" si="291"/>
        <v>337</v>
      </c>
      <c r="AQ282" s="45">
        <f t="shared" si="268"/>
        <v>0</v>
      </c>
      <c r="AR282" s="65">
        <v>39</v>
      </c>
      <c r="AS282" s="38">
        <f t="shared" si="269"/>
        <v>1.7516281158769368E-3</v>
      </c>
      <c r="AT282" s="39">
        <f t="shared" si="270"/>
        <v>486</v>
      </c>
      <c r="AU282" s="40">
        <f t="shared" si="271"/>
        <v>7.5622071589419401E-2</v>
      </c>
      <c r="AV282" s="98">
        <v>8</v>
      </c>
      <c r="AW282" s="38">
        <f t="shared" si="272"/>
        <v>4.1980624327233582E-2</v>
      </c>
      <c r="AX282" s="39">
        <f t="shared" si="292"/>
        <v>531</v>
      </c>
      <c r="AY282" s="41">
        <f t="shared" si="273"/>
        <v>0.10242576790826047</v>
      </c>
      <c r="AZ282" s="183">
        <v>5</v>
      </c>
      <c r="BA282" s="42">
        <f t="shared" si="274"/>
        <v>2.2456770716370987E-4</v>
      </c>
      <c r="BB282" s="43">
        <f t="shared" si="275"/>
        <v>307</v>
      </c>
      <c r="BC282" s="44">
        <f t="shared" si="276"/>
        <v>8.3805683386981508E-2</v>
      </c>
      <c r="BD282" s="178">
        <v>1</v>
      </c>
      <c r="BE282" s="42">
        <f t="shared" si="277"/>
        <v>5.3821313240043061E-3</v>
      </c>
      <c r="BF282" s="43">
        <f t="shared" si="293"/>
        <v>324</v>
      </c>
      <c r="BG282" s="45">
        <f t="shared" si="278"/>
        <v>0.11351000171739718</v>
      </c>
      <c r="BH282" s="159">
        <v>0</v>
      </c>
      <c r="BI282" s="83">
        <f t="shared" si="279"/>
        <v>0</v>
      </c>
      <c r="BJ282" s="84">
        <f t="shared" si="280"/>
        <v>467</v>
      </c>
      <c r="BK282" s="85">
        <f t="shared" si="281"/>
        <v>0</v>
      </c>
      <c r="BL282" s="156">
        <v>0</v>
      </c>
      <c r="BM282" s="83">
        <f t="shared" si="282"/>
        <v>0</v>
      </c>
      <c r="BN282" s="84">
        <f t="shared" si="294"/>
        <v>467</v>
      </c>
      <c r="BO282" s="86">
        <f t="shared" si="283"/>
        <v>0</v>
      </c>
      <c r="BP282" s="168">
        <f t="shared" si="284"/>
        <v>929</v>
      </c>
      <c r="BQ282" s="75">
        <f t="shared" si="285"/>
        <v>4.172467999101729E-2</v>
      </c>
      <c r="BR282" s="164">
        <f t="shared" si="240"/>
        <v>33</v>
      </c>
      <c r="BS282" s="76">
        <f t="shared" si="286"/>
        <v>246</v>
      </c>
      <c r="BT282" s="117">
        <f t="shared" si="287"/>
        <v>0.73831100448425935</v>
      </c>
      <c r="BU282" s="159">
        <v>22265</v>
      </c>
      <c r="BV282" s="153">
        <v>1164</v>
      </c>
    </row>
    <row r="283" spans="1:74">
      <c r="A283" s="34">
        <f t="shared" si="241"/>
        <v>0</v>
      </c>
      <c r="B283" s="35">
        <f t="shared" si="242"/>
        <v>0</v>
      </c>
      <c r="C283" s="35">
        <f t="shared" si="243"/>
        <v>0</v>
      </c>
      <c r="D283" s="35">
        <f t="shared" si="244"/>
        <v>0</v>
      </c>
      <c r="E283" s="35">
        <f t="shared" si="245"/>
        <v>0</v>
      </c>
      <c r="F283" s="35">
        <f t="shared" si="246"/>
        <v>0</v>
      </c>
      <c r="G283" s="35">
        <f t="shared" si="247"/>
        <v>0</v>
      </c>
      <c r="H283" s="35">
        <f t="shared" si="248"/>
        <v>0</v>
      </c>
      <c r="I283" s="35">
        <f t="shared" si="249"/>
        <v>0</v>
      </c>
      <c r="J283" s="48">
        <v>566</v>
      </c>
      <c r="K283" s="49" t="s">
        <v>539</v>
      </c>
      <c r="L283" s="65">
        <v>73</v>
      </c>
      <c r="M283" s="38">
        <f t="shared" si="239"/>
        <v>2.3648320321357995E-3</v>
      </c>
      <c r="N283" s="39">
        <f t="shared" si="250"/>
        <v>330</v>
      </c>
      <c r="O283" s="40">
        <f t="shared" si="251"/>
        <v>0.31336001435264838</v>
      </c>
      <c r="P283" s="98">
        <v>24</v>
      </c>
      <c r="Q283" s="38">
        <f t="shared" si="252"/>
        <v>7.9175704989154008E-2</v>
      </c>
      <c r="R283" s="39">
        <f t="shared" si="288"/>
        <v>348</v>
      </c>
      <c r="S283" s="41">
        <f t="shared" si="253"/>
        <v>0.59291015816653869</v>
      </c>
      <c r="T283" s="183">
        <v>22</v>
      </c>
      <c r="U283" s="42">
        <f t="shared" si="254"/>
        <v>7.1268910557517248E-4</v>
      </c>
      <c r="V283" s="43">
        <f t="shared" si="255"/>
        <v>247</v>
      </c>
      <c r="W283" s="44">
        <f t="shared" si="256"/>
        <v>0.26531097786822505</v>
      </c>
      <c r="X283" s="178">
        <v>7</v>
      </c>
      <c r="Y283" s="42">
        <f t="shared" si="257"/>
        <v>2.3861171366594359E-2</v>
      </c>
      <c r="Z283" s="43">
        <f t="shared" si="289"/>
        <v>250</v>
      </c>
      <c r="AA283" s="45">
        <f t="shared" si="258"/>
        <v>0.50199631939683342</v>
      </c>
      <c r="AB283" s="65">
        <v>280</v>
      </c>
      <c r="AC283" s="38">
        <f t="shared" si="259"/>
        <v>9.0705886164112858E-3</v>
      </c>
      <c r="AD283" s="39">
        <f t="shared" si="260"/>
        <v>243</v>
      </c>
      <c r="AE283" s="40">
        <f t="shared" si="261"/>
        <v>0.69937593216001714</v>
      </c>
      <c r="AF283" s="98">
        <v>32</v>
      </c>
      <c r="AG283" s="38">
        <f t="shared" si="262"/>
        <v>0.3036876355748373</v>
      </c>
      <c r="AH283" s="39">
        <f t="shared" si="290"/>
        <v>211</v>
      </c>
      <c r="AI283" s="41">
        <f t="shared" si="263"/>
        <v>1.3232929396288868</v>
      </c>
      <c r="AJ283" s="183">
        <v>28</v>
      </c>
      <c r="AK283" s="42">
        <f t="shared" si="264"/>
        <v>9.0705886164112865E-4</v>
      </c>
      <c r="AL283" s="43">
        <f t="shared" si="265"/>
        <v>174</v>
      </c>
      <c r="AM283" s="44">
        <f t="shared" si="266"/>
        <v>0.47672049862629162</v>
      </c>
      <c r="AN283" s="178">
        <v>10</v>
      </c>
      <c r="AO283" s="42">
        <f t="shared" si="267"/>
        <v>3.0368763557483729E-2</v>
      </c>
      <c r="AP283" s="43">
        <f t="shared" si="291"/>
        <v>141</v>
      </c>
      <c r="AQ283" s="45">
        <f t="shared" si="268"/>
        <v>0.90200540367494042</v>
      </c>
      <c r="AR283" s="65">
        <v>423</v>
      </c>
      <c r="AS283" s="38">
        <f t="shared" si="269"/>
        <v>1.3703067802649908E-2</v>
      </c>
      <c r="AT283" s="39">
        <f t="shared" si="270"/>
        <v>266</v>
      </c>
      <c r="AU283" s="40">
        <f t="shared" si="271"/>
        <v>0.59159496526342747</v>
      </c>
      <c r="AV283" s="98">
        <v>69</v>
      </c>
      <c r="AW283" s="38">
        <f t="shared" si="272"/>
        <v>0.45878524945770066</v>
      </c>
      <c r="AX283" s="39">
        <f t="shared" si="292"/>
        <v>217</v>
      </c>
      <c r="AY283" s="41">
        <f t="shared" si="273"/>
        <v>1.1193599960399743</v>
      </c>
      <c r="AZ283" s="183">
        <v>50</v>
      </c>
      <c r="BA283" s="42">
        <f t="shared" si="274"/>
        <v>1.6197479672163011E-3</v>
      </c>
      <c r="BB283" s="43">
        <f t="shared" si="275"/>
        <v>160</v>
      </c>
      <c r="BC283" s="44">
        <f t="shared" si="276"/>
        <v>0.60446841187312295</v>
      </c>
      <c r="BD283" s="178">
        <v>12</v>
      </c>
      <c r="BE283" s="42">
        <f t="shared" si="277"/>
        <v>5.4229934924078092E-2</v>
      </c>
      <c r="BF283" s="43">
        <f t="shared" si="293"/>
        <v>96</v>
      </c>
      <c r="BG283" s="45">
        <f t="shared" si="278"/>
        <v>1.1437179131828847</v>
      </c>
      <c r="BH283" s="159">
        <v>46</v>
      </c>
      <c r="BI283" s="83">
        <f t="shared" si="279"/>
        <v>1.490168129838997E-3</v>
      </c>
      <c r="BJ283" s="84">
        <f t="shared" si="280"/>
        <v>303</v>
      </c>
      <c r="BK283" s="85">
        <f t="shared" si="281"/>
        <v>0.26772890132032612</v>
      </c>
      <c r="BL283" s="156">
        <v>19</v>
      </c>
      <c r="BM283" s="83">
        <f t="shared" si="282"/>
        <v>4.9891540130151846E-2</v>
      </c>
      <c r="BN283" s="84">
        <f t="shared" si="294"/>
        <v>320</v>
      </c>
      <c r="BO283" s="86">
        <f t="shared" si="283"/>
        <v>0.50657128528513107</v>
      </c>
      <c r="BP283" s="168">
        <f t="shared" si="284"/>
        <v>922</v>
      </c>
      <c r="BQ283" s="75">
        <f t="shared" si="285"/>
        <v>2.9868152515468593E-2</v>
      </c>
      <c r="BR283" s="164">
        <f t="shared" si="240"/>
        <v>173</v>
      </c>
      <c r="BS283" s="76">
        <f t="shared" si="286"/>
        <v>359</v>
      </c>
      <c r="BT283" s="117">
        <f t="shared" si="287"/>
        <v>0.52851179902475331</v>
      </c>
      <c r="BU283" s="159">
        <v>30869</v>
      </c>
      <c r="BV283" s="153">
        <v>3942</v>
      </c>
    </row>
    <row r="284" spans="1:74">
      <c r="A284" s="34">
        <f t="shared" si="241"/>
        <v>0</v>
      </c>
      <c r="B284" s="35">
        <f t="shared" si="242"/>
        <v>0</v>
      </c>
      <c r="C284" s="35">
        <f t="shared" si="243"/>
        <v>0</v>
      </c>
      <c r="D284" s="35">
        <f t="shared" si="244"/>
        <v>0</v>
      </c>
      <c r="E284" s="35">
        <f t="shared" si="245"/>
        <v>0</v>
      </c>
      <c r="F284" s="35">
        <f t="shared" si="246"/>
        <v>0</v>
      </c>
      <c r="G284" s="35">
        <f t="shared" si="247"/>
        <v>0</v>
      </c>
      <c r="H284" s="35">
        <f t="shared" si="248"/>
        <v>0</v>
      </c>
      <c r="I284" s="35">
        <f t="shared" si="249"/>
        <v>0</v>
      </c>
      <c r="J284" s="48">
        <v>469</v>
      </c>
      <c r="K284" s="49" t="s">
        <v>441</v>
      </c>
      <c r="L284" s="65">
        <v>57</v>
      </c>
      <c r="M284" s="38">
        <f t="shared" si="239"/>
        <v>7.8913485899406071E-4</v>
      </c>
      <c r="N284" s="39">
        <f t="shared" si="250"/>
        <v>430</v>
      </c>
      <c r="O284" s="40">
        <f t="shared" si="251"/>
        <v>0.10456696601712551</v>
      </c>
      <c r="P284" s="98">
        <v>8</v>
      </c>
      <c r="Q284" s="38">
        <f t="shared" si="252"/>
        <v>6.2091503267973858E-2</v>
      </c>
      <c r="R284" s="39">
        <f t="shared" si="288"/>
        <v>382</v>
      </c>
      <c r="S284" s="41">
        <f t="shared" si="253"/>
        <v>0.46497448969296379</v>
      </c>
      <c r="T284" s="183">
        <v>72</v>
      </c>
      <c r="U284" s="42">
        <f t="shared" si="254"/>
        <v>9.9680192715039255E-4</v>
      </c>
      <c r="V284" s="43">
        <f t="shared" si="255"/>
        <v>219</v>
      </c>
      <c r="W284" s="44">
        <f t="shared" si="256"/>
        <v>0.37107694219595044</v>
      </c>
      <c r="X284" s="178">
        <v>14</v>
      </c>
      <c r="Y284" s="42">
        <f t="shared" si="257"/>
        <v>7.8431372549019607E-2</v>
      </c>
      <c r="Z284" s="43">
        <f t="shared" si="289"/>
        <v>69</v>
      </c>
      <c r="AA284" s="45">
        <f t="shared" si="258"/>
        <v>1.6500556380887004</v>
      </c>
      <c r="AB284" s="65">
        <v>509</v>
      </c>
      <c r="AC284" s="38">
        <f t="shared" si="259"/>
        <v>7.0468358461048576E-3</v>
      </c>
      <c r="AD284" s="39">
        <f t="shared" si="260"/>
        <v>288</v>
      </c>
      <c r="AE284" s="40">
        <f t="shared" si="261"/>
        <v>0.54333710821493408</v>
      </c>
      <c r="AF284" s="98">
        <v>38</v>
      </c>
      <c r="AG284" s="38">
        <f t="shared" si="262"/>
        <v>0.55446623093681913</v>
      </c>
      <c r="AH284" s="39">
        <f t="shared" si="290"/>
        <v>107</v>
      </c>
      <c r="AI284" s="41">
        <f t="shared" si="263"/>
        <v>2.4160392545205309</v>
      </c>
      <c r="AJ284" s="183">
        <v>26</v>
      </c>
      <c r="AK284" s="42">
        <f t="shared" si="264"/>
        <v>3.5995625147097505E-4</v>
      </c>
      <c r="AL284" s="43">
        <f t="shared" si="265"/>
        <v>249</v>
      </c>
      <c r="AM284" s="44">
        <f t="shared" si="266"/>
        <v>0.18918124384389265</v>
      </c>
      <c r="AN284" s="178">
        <v>4</v>
      </c>
      <c r="AO284" s="42">
        <f t="shared" si="267"/>
        <v>2.8322440087145968E-2</v>
      </c>
      <c r="AP284" s="43">
        <f t="shared" si="291"/>
        <v>150</v>
      </c>
      <c r="AQ284" s="45">
        <f t="shared" si="268"/>
        <v>0.84122601684156839</v>
      </c>
      <c r="AR284" s="65">
        <v>217</v>
      </c>
      <c r="AS284" s="38">
        <f t="shared" si="269"/>
        <v>3.0042502526615995E-3</v>
      </c>
      <c r="AT284" s="39">
        <f t="shared" si="270"/>
        <v>452</v>
      </c>
      <c r="AU284" s="40">
        <f t="shared" si="271"/>
        <v>0.12970083410973759</v>
      </c>
      <c r="AV284" s="98">
        <v>40</v>
      </c>
      <c r="AW284" s="38">
        <f t="shared" si="272"/>
        <v>0.23638344226579522</v>
      </c>
      <c r="AX284" s="39">
        <f t="shared" si="292"/>
        <v>446</v>
      </c>
      <c r="AY284" s="41">
        <f t="shared" si="273"/>
        <v>0.57673643455477219</v>
      </c>
      <c r="AZ284" s="183">
        <v>8</v>
      </c>
      <c r="BA284" s="42">
        <f t="shared" si="274"/>
        <v>1.1075576968337695E-4</v>
      </c>
      <c r="BB284" s="43">
        <f t="shared" si="275"/>
        <v>335</v>
      </c>
      <c r="BC284" s="44">
        <f t="shared" si="276"/>
        <v>4.1332581093683173E-2</v>
      </c>
      <c r="BD284" s="178">
        <v>1</v>
      </c>
      <c r="BE284" s="42">
        <f t="shared" si="277"/>
        <v>8.7145969498910684E-3</v>
      </c>
      <c r="BF284" s="43">
        <f t="shared" si="293"/>
        <v>299</v>
      </c>
      <c r="BG284" s="45">
        <f t="shared" si="278"/>
        <v>0.18379222936028233</v>
      </c>
      <c r="BH284" s="159">
        <v>29</v>
      </c>
      <c r="BI284" s="83">
        <f t="shared" si="279"/>
        <v>4.0148966510224139E-4</v>
      </c>
      <c r="BJ284" s="84">
        <f t="shared" si="280"/>
        <v>404</v>
      </c>
      <c r="BK284" s="85">
        <f t="shared" si="281"/>
        <v>7.2133059872178593E-2</v>
      </c>
      <c r="BL284" s="156">
        <v>10</v>
      </c>
      <c r="BM284" s="83">
        <f t="shared" si="282"/>
        <v>3.1590413943355121E-2</v>
      </c>
      <c r="BN284" s="84">
        <f t="shared" si="294"/>
        <v>366</v>
      </c>
      <c r="BO284" s="86">
        <f t="shared" si="283"/>
        <v>0.32075170564444999</v>
      </c>
      <c r="BP284" s="168">
        <f t="shared" si="284"/>
        <v>918</v>
      </c>
      <c r="BQ284" s="75">
        <f t="shared" si="285"/>
        <v>1.2709224571167504E-2</v>
      </c>
      <c r="BR284" s="164">
        <f t="shared" si="240"/>
        <v>115</v>
      </c>
      <c r="BS284" s="76">
        <f t="shared" si="286"/>
        <v>486</v>
      </c>
      <c r="BT284" s="117">
        <f t="shared" si="287"/>
        <v>0.22488753326268313</v>
      </c>
      <c r="BU284" s="159">
        <v>72231</v>
      </c>
      <c r="BV284" s="153">
        <v>12836</v>
      </c>
    </row>
    <row r="285" spans="1:74">
      <c r="A285" s="34">
        <f t="shared" si="241"/>
        <v>0</v>
      </c>
      <c r="B285" s="35">
        <f t="shared" si="242"/>
        <v>0</v>
      </c>
      <c r="C285" s="35">
        <f t="shared" si="243"/>
        <v>0</v>
      </c>
      <c r="D285" s="35">
        <f t="shared" si="244"/>
        <v>0</v>
      </c>
      <c r="E285" s="35">
        <f t="shared" si="245"/>
        <v>0</v>
      </c>
      <c r="F285" s="35">
        <f t="shared" si="246"/>
        <v>0</v>
      </c>
      <c r="G285" s="35">
        <f t="shared" si="247"/>
        <v>0</v>
      </c>
      <c r="H285" s="35">
        <f t="shared" si="248"/>
        <v>0</v>
      </c>
      <c r="I285" s="35">
        <f t="shared" si="249"/>
        <v>0</v>
      </c>
      <c r="J285" s="48">
        <v>436</v>
      </c>
      <c r="K285" s="49" t="s">
        <v>407</v>
      </c>
      <c r="L285" s="65">
        <v>58</v>
      </c>
      <c r="M285" s="38">
        <f t="shared" si="239"/>
        <v>2.5985663082437275E-3</v>
      </c>
      <c r="N285" s="39">
        <f t="shared" si="250"/>
        <v>312</v>
      </c>
      <c r="O285" s="40">
        <f t="shared" si="251"/>
        <v>0.34433175996526877</v>
      </c>
      <c r="P285" s="98">
        <v>21</v>
      </c>
      <c r="Q285" s="38">
        <f t="shared" si="252"/>
        <v>6.4301552106430154E-2</v>
      </c>
      <c r="R285" s="39">
        <f t="shared" si="288"/>
        <v>375</v>
      </c>
      <c r="S285" s="41">
        <f t="shared" si="253"/>
        <v>0.48152452112677802</v>
      </c>
      <c r="T285" s="183">
        <v>30</v>
      </c>
      <c r="U285" s="42">
        <f t="shared" si="254"/>
        <v>1.3440860215053765E-3</v>
      </c>
      <c r="V285" s="43">
        <f t="shared" si="255"/>
        <v>183</v>
      </c>
      <c r="W285" s="44">
        <f t="shared" si="256"/>
        <v>0.50035951709520043</v>
      </c>
      <c r="X285" s="178">
        <v>8</v>
      </c>
      <c r="Y285" s="42">
        <f t="shared" si="257"/>
        <v>3.325942350332594E-2</v>
      </c>
      <c r="Z285" s="43">
        <f t="shared" si="289"/>
        <v>206</v>
      </c>
      <c r="AA285" s="45">
        <f t="shared" si="258"/>
        <v>0.69971871570834565</v>
      </c>
      <c r="AB285" s="65">
        <v>266</v>
      </c>
      <c r="AC285" s="38">
        <f t="shared" si="259"/>
        <v>1.1917562724014338E-2</v>
      </c>
      <c r="AD285" s="39">
        <f t="shared" si="260"/>
        <v>177</v>
      </c>
      <c r="AE285" s="40">
        <f t="shared" si="261"/>
        <v>0.91888816610014301</v>
      </c>
      <c r="AF285" s="98">
        <v>54</v>
      </c>
      <c r="AG285" s="38">
        <f t="shared" si="262"/>
        <v>0.29490022172949004</v>
      </c>
      <c r="AH285" s="39">
        <f t="shared" si="290"/>
        <v>220</v>
      </c>
      <c r="AI285" s="41">
        <f t="shared" si="263"/>
        <v>1.2850025341695588</v>
      </c>
      <c r="AJ285" s="183">
        <v>36</v>
      </c>
      <c r="AK285" s="42">
        <f t="shared" si="264"/>
        <v>1.6129032258064516E-3</v>
      </c>
      <c r="AL285" s="43">
        <f t="shared" si="265"/>
        <v>113</v>
      </c>
      <c r="AM285" s="44">
        <f t="shared" si="266"/>
        <v>0.84768923226353665</v>
      </c>
      <c r="AN285" s="178">
        <v>6</v>
      </c>
      <c r="AO285" s="42">
        <f t="shared" si="267"/>
        <v>3.9911308203991129E-2</v>
      </c>
      <c r="AP285" s="43">
        <f t="shared" si="291"/>
        <v>100</v>
      </c>
      <c r="AQ285" s="45">
        <f t="shared" si="268"/>
        <v>1.1854356730590205</v>
      </c>
      <c r="AR285" s="65">
        <v>398</v>
      </c>
      <c r="AS285" s="38">
        <f t="shared" si="269"/>
        <v>1.7831541218637992E-2</v>
      </c>
      <c r="AT285" s="39">
        <f t="shared" si="270"/>
        <v>202</v>
      </c>
      <c r="AU285" s="40">
        <f t="shared" si="271"/>
        <v>0.76983126404683888</v>
      </c>
      <c r="AV285" s="98">
        <v>91</v>
      </c>
      <c r="AW285" s="38">
        <f t="shared" si="272"/>
        <v>0.44124168514412415</v>
      </c>
      <c r="AX285" s="39">
        <f t="shared" si="292"/>
        <v>242</v>
      </c>
      <c r="AY285" s="41">
        <f t="shared" si="273"/>
        <v>1.0765566057745193</v>
      </c>
      <c r="AZ285" s="183">
        <v>14</v>
      </c>
      <c r="BA285" s="42">
        <f t="shared" si="274"/>
        <v>6.2724014336917563E-4</v>
      </c>
      <c r="BB285" s="43">
        <f t="shared" si="275"/>
        <v>244</v>
      </c>
      <c r="BC285" s="44">
        <f t="shared" si="276"/>
        <v>0.23407768430605741</v>
      </c>
      <c r="BD285" s="178">
        <v>7</v>
      </c>
      <c r="BE285" s="42">
        <f t="shared" si="277"/>
        <v>1.5521064301552107E-2</v>
      </c>
      <c r="BF285" s="43">
        <f t="shared" si="293"/>
        <v>267</v>
      </c>
      <c r="BG285" s="45">
        <f t="shared" si="278"/>
        <v>0.32734170340054719</v>
      </c>
      <c r="BH285" s="159">
        <v>100</v>
      </c>
      <c r="BI285" s="83">
        <f t="shared" si="279"/>
        <v>4.4802867383512543E-3</v>
      </c>
      <c r="BJ285" s="84">
        <f t="shared" si="280"/>
        <v>133</v>
      </c>
      <c r="BK285" s="85">
        <f t="shared" si="281"/>
        <v>0.80494423551281236</v>
      </c>
      <c r="BL285" s="156">
        <v>25</v>
      </c>
      <c r="BM285" s="83">
        <f t="shared" si="282"/>
        <v>0.11086474501108648</v>
      </c>
      <c r="BN285" s="84">
        <f t="shared" si="294"/>
        <v>160</v>
      </c>
      <c r="BO285" s="86">
        <f t="shared" si="283"/>
        <v>1.1256597055646651</v>
      </c>
      <c r="BP285" s="168">
        <f t="shared" si="284"/>
        <v>902</v>
      </c>
      <c r="BQ285" s="75">
        <f t="shared" si="285"/>
        <v>4.0412186379928314E-2</v>
      </c>
      <c r="BR285" s="164">
        <f t="shared" si="240"/>
        <v>212</v>
      </c>
      <c r="BS285" s="76">
        <f t="shared" si="286"/>
        <v>258</v>
      </c>
      <c r="BT285" s="117">
        <f t="shared" si="287"/>
        <v>0.71508665676988759</v>
      </c>
      <c r="BU285" s="159">
        <v>22320</v>
      </c>
      <c r="BV285" s="153">
        <v>5198</v>
      </c>
    </row>
    <row r="286" spans="1:74">
      <c r="A286" s="34">
        <f t="shared" si="241"/>
        <v>0</v>
      </c>
      <c r="B286" s="35">
        <f t="shared" si="242"/>
        <v>0</v>
      </c>
      <c r="C286" s="35">
        <f t="shared" si="243"/>
        <v>0</v>
      </c>
      <c r="D286" s="35">
        <f t="shared" si="244"/>
        <v>0</v>
      </c>
      <c r="E286" s="35">
        <f t="shared" si="245"/>
        <v>0</v>
      </c>
      <c r="F286" s="35">
        <f t="shared" si="246"/>
        <v>0</v>
      </c>
      <c r="G286" s="35">
        <f t="shared" si="247"/>
        <v>0</v>
      </c>
      <c r="H286" s="35">
        <f t="shared" si="248"/>
        <v>0</v>
      </c>
      <c r="I286" s="35">
        <f t="shared" si="249"/>
        <v>0</v>
      </c>
      <c r="J286" s="48">
        <v>214</v>
      </c>
      <c r="K286" s="49" t="s">
        <v>184</v>
      </c>
      <c r="L286" s="65">
        <v>105</v>
      </c>
      <c r="M286" s="38">
        <f t="shared" si="239"/>
        <v>2.3252723890512888E-3</v>
      </c>
      <c r="N286" s="39">
        <f t="shared" si="250"/>
        <v>333</v>
      </c>
      <c r="O286" s="40">
        <f t="shared" si="251"/>
        <v>0.30811803092368062</v>
      </c>
      <c r="P286" s="98">
        <v>41</v>
      </c>
      <c r="Q286" s="38">
        <f t="shared" si="252"/>
        <v>0.11666666666666667</v>
      </c>
      <c r="R286" s="39">
        <f t="shared" si="288"/>
        <v>266</v>
      </c>
      <c r="S286" s="41">
        <f t="shared" si="253"/>
        <v>0.87366259379151623</v>
      </c>
      <c r="T286" s="183">
        <v>4</v>
      </c>
      <c r="U286" s="42">
        <f t="shared" si="254"/>
        <v>8.8581805297191952E-5</v>
      </c>
      <c r="V286" s="43">
        <f t="shared" si="255"/>
        <v>369</v>
      </c>
      <c r="W286" s="44">
        <f t="shared" si="256"/>
        <v>3.2976125495511474E-2</v>
      </c>
      <c r="X286" s="178">
        <v>3</v>
      </c>
      <c r="Y286" s="42">
        <f t="shared" si="257"/>
        <v>4.4444444444444444E-3</v>
      </c>
      <c r="Z286" s="43">
        <f t="shared" si="289"/>
        <v>367</v>
      </c>
      <c r="AA286" s="45">
        <f t="shared" si="258"/>
        <v>9.3503152825026345E-2</v>
      </c>
      <c r="AB286" s="65">
        <v>123</v>
      </c>
      <c r="AC286" s="38">
        <f t="shared" si="259"/>
        <v>2.7238905128886526E-3</v>
      </c>
      <c r="AD286" s="39">
        <f t="shared" si="260"/>
        <v>397</v>
      </c>
      <c r="AE286" s="40">
        <f t="shared" si="261"/>
        <v>0.21002203353226678</v>
      </c>
      <c r="AF286" s="98">
        <v>23</v>
      </c>
      <c r="AG286" s="38">
        <f t="shared" si="262"/>
        <v>0.13666666666666666</v>
      </c>
      <c r="AH286" s="39">
        <f t="shared" si="290"/>
        <v>389</v>
      </c>
      <c r="AI286" s="41">
        <f t="shared" si="263"/>
        <v>0.59551332980775207</v>
      </c>
      <c r="AJ286" s="183">
        <v>11</v>
      </c>
      <c r="AK286" s="42">
        <f t="shared" si="264"/>
        <v>2.4359996456727788E-4</v>
      </c>
      <c r="AL286" s="43">
        <f t="shared" si="265"/>
        <v>277</v>
      </c>
      <c r="AM286" s="44">
        <f t="shared" si="266"/>
        <v>0.12802818150494552</v>
      </c>
      <c r="AN286" s="178">
        <v>4</v>
      </c>
      <c r="AO286" s="42">
        <f t="shared" si="267"/>
        <v>1.2222222222222223E-2</v>
      </c>
      <c r="AP286" s="43">
        <f t="shared" si="291"/>
        <v>253</v>
      </c>
      <c r="AQ286" s="45">
        <f t="shared" si="268"/>
        <v>0.36302138111393839</v>
      </c>
      <c r="AR286" s="65">
        <v>589</v>
      </c>
      <c r="AS286" s="38">
        <f t="shared" si="269"/>
        <v>1.3043670830011516E-2</v>
      </c>
      <c r="AT286" s="39">
        <f t="shared" si="270"/>
        <v>283</v>
      </c>
      <c r="AU286" s="40">
        <f t="shared" si="271"/>
        <v>0.56312718456344568</v>
      </c>
      <c r="AV286" s="98">
        <v>52</v>
      </c>
      <c r="AW286" s="38">
        <f t="shared" si="272"/>
        <v>0.6544444444444445</v>
      </c>
      <c r="AX286" s="39">
        <f t="shared" si="292"/>
        <v>87</v>
      </c>
      <c r="AY286" s="41">
        <f t="shared" si="273"/>
        <v>1.596736014524498</v>
      </c>
      <c r="AZ286" s="183">
        <v>13</v>
      </c>
      <c r="BA286" s="42">
        <f t="shared" si="274"/>
        <v>2.8789086721587388E-4</v>
      </c>
      <c r="BB286" s="43">
        <f t="shared" si="275"/>
        <v>293</v>
      </c>
      <c r="BC286" s="44">
        <f t="shared" si="276"/>
        <v>0.10743704503474562</v>
      </c>
      <c r="BD286" s="178">
        <v>9</v>
      </c>
      <c r="BE286" s="42">
        <f t="shared" si="277"/>
        <v>1.4444444444444444E-2</v>
      </c>
      <c r="BF286" s="43">
        <f t="shared" si="293"/>
        <v>274</v>
      </c>
      <c r="BG286" s="45">
        <f t="shared" si="278"/>
        <v>0.30463562016466789</v>
      </c>
      <c r="BH286" s="159">
        <v>55</v>
      </c>
      <c r="BI286" s="83">
        <f t="shared" si="279"/>
        <v>1.2179998228363895E-3</v>
      </c>
      <c r="BJ286" s="84">
        <f t="shared" si="280"/>
        <v>322</v>
      </c>
      <c r="BK286" s="85">
        <f t="shared" si="281"/>
        <v>0.21883017617050415</v>
      </c>
      <c r="BL286" s="156">
        <v>18</v>
      </c>
      <c r="BM286" s="83">
        <f t="shared" si="282"/>
        <v>6.1111111111111109E-2</v>
      </c>
      <c r="BN286" s="84">
        <f t="shared" si="294"/>
        <v>289</v>
      </c>
      <c r="BO286" s="86">
        <f t="shared" si="283"/>
        <v>0.62048864436736706</v>
      </c>
      <c r="BP286" s="168">
        <f t="shared" si="284"/>
        <v>900</v>
      </c>
      <c r="BQ286" s="75">
        <f t="shared" si="285"/>
        <v>1.993090619186819E-2</v>
      </c>
      <c r="BR286" s="164">
        <f t="shared" si="240"/>
        <v>150</v>
      </c>
      <c r="BS286" s="76">
        <f t="shared" si="286"/>
        <v>431</v>
      </c>
      <c r="BT286" s="117">
        <f t="shared" si="287"/>
        <v>0.35267394199231045</v>
      </c>
      <c r="BU286" s="159">
        <v>45156</v>
      </c>
      <c r="BV286" s="153">
        <v>5412</v>
      </c>
    </row>
    <row r="287" spans="1:74">
      <c r="A287" s="34">
        <f t="shared" si="241"/>
        <v>2</v>
      </c>
      <c r="B287" s="35">
        <f t="shared" si="242"/>
        <v>0</v>
      </c>
      <c r="C287" s="35">
        <f t="shared" si="243"/>
        <v>1</v>
      </c>
      <c r="D287" s="35">
        <f t="shared" si="244"/>
        <v>1</v>
      </c>
      <c r="E287" s="35">
        <f t="shared" si="245"/>
        <v>0</v>
      </c>
      <c r="F287" s="35">
        <f t="shared" si="246"/>
        <v>0</v>
      </c>
      <c r="G287" s="35">
        <f t="shared" si="247"/>
        <v>0</v>
      </c>
      <c r="H287" s="35">
        <f t="shared" si="248"/>
        <v>0</v>
      </c>
      <c r="I287" s="35">
        <f t="shared" si="249"/>
        <v>0</v>
      </c>
      <c r="J287" s="48">
        <v>600</v>
      </c>
      <c r="K287" s="49" t="s">
        <v>573</v>
      </c>
      <c r="L287" s="65">
        <v>183</v>
      </c>
      <c r="M287" s="38">
        <f t="shared" si="239"/>
        <v>7.8581243558914458E-3</v>
      </c>
      <c r="N287" s="39">
        <f t="shared" si="250"/>
        <v>126</v>
      </c>
      <c r="O287" s="40">
        <f t="shared" si="251"/>
        <v>1.0412671714037556</v>
      </c>
      <c r="P287" s="98">
        <v>18</v>
      </c>
      <c r="Q287" s="38">
        <f t="shared" si="252"/>
        <v>0.20631341600901917</v>
      </c>
      <c r="R287" s="39">
        <f t="shared" si="288"/>
        <v>116</v>
      </c>
      <c r="S287" s="41">
        <f t="shared" si="253"/>
        <v>1.5449855499808098</v>
      </c>
      <c r="T287" s="183">
        <v>70</v>
      </c>
      <c r="U287" s="42">
        <f t="shared" si="254"/>
        <v>3.0058399175541049E-3</v>
      </c>
      <c r="V287" s="43">
        <f t="shared" si="255"/>
        <v>89</v>
      </c>
      <c r="W287" s="44">
        <f t="shared" si="256"/>
        <v>1.1189764535519595</v>
      </c>
      <c r="X287" s="178">
        <v>6</v>
      </c>
      <c r="Y287" s="42">
        <f t="shared" si="257"/>
        <v>7.8917700112739575E-2</v>
      </c>
      <c r="Z287" s="43">
        <f t="shared" si="289"/>
        <v>67</v>
      </c>
      <c r="AA287" s="45">
        <f t="shared" si="258"/>
        <v>1.6602870992042447</v>
      </c>
      <c r="AB287" s="65">
        <v>193</v>
      </c>
      <c r="AC287" s="38">
        <f t="shared" si="259"/>
        <v>8.2875300583991757E-3</v>
      </c>
      <c r="AD287" s="39">
        <f t="shared" si="260"/>
        <v>259</v>
      </c>
      <c r="AE287" s="40">
        <f t="shared" si="261"/>
        <v>0.63899922099986828</v>
      </c>
      <c r="AF287" s="98">
        <v>25</v>
      </c>
      <c r="AG287" s="38">
        <f t="shared" si="262"/>
        <v>0.21758737316798196</v>
      </c>
      <c r="AH287" s="39">
        <f t="shared" si="290"/>
        <v>299</v>
      </c>
      <c r="AI287" s="41">
        <f t="shared" si="263"/>
        <v>0.94811839843453816</v>
      </c>
      <c r="AJ287" s="183">
        <v>24</v>
      </c>
      <c r="AK287" s="42">
        <f t="shared" si="264"/>
        <v>1.0305736860185502E-3</v>
      </c>
      <c r="AL287" s="43">
        <f t="shared" si="265"/>
        <v>162</v>
      </c>
      <c r="AM287" s="44">
        <f t="shared" si="266"/>
        <v>0.54163585434908212</v>
      </c>
      <c r="AN287" s="178">
        <v>7</v>
      </c>
      <c r="AO287" s="42">
        <f t="shared" si="267"/>
        <v>2.7057497181510709E-2</v>
      </c>
      <c r="AP287" s="43">
        <f t="shared" si="291"/>
        <v>158</v>
      </c>
      <c r="AQ287" s="45">
        <f t="shared" si="268"/>
        <v>0.8036549996987874</v>
      </c>
      <c r="AR287" s="65">
        <v>351</v>
      </c>
      <c r="AS287" s="38">
        <f t="shared" si="269"/>
        <v>1.5072140158021299E-2</v>
      </c>
      <c r="AT287" s="39">
        <f t="shared" si="270"/>
        <v>240</v>
      </c>
      <c r="AU287" s="40">
        <f t="shared" si="271"/>
        <v>0.65070116864676253</v>
      </c>
      <c r="AV287" s="98">
        <v>33</v>
      </c>
      <c r="AW287" s="38">
        <f t="shared" si="272"/>
        <v>0.39571589627959414</v>
      </c>
      <c r="AX287" s="39">
        <f t="shared" si="292"/>
        <v>288</v>
      </c>
      <c r="AY287" s="41">
        <f t="shared" si="273"/>
        <v>0.96548122376659051</v>
      </c>
      <c r="AZ287" s="183">
        <v>44</v>
      </c>
      <c r="BA287" s="42">
        <f t="shared" si="274"/>
        <v>1.8893850910340088E-3</v>
      </c>
      <c r="BB287" s="43">
        <f t="shared" si="275"/>
        <v>142</v>
      </c>
      <c r="BC287" s="44">
        <f t="shared" si="276"/>
        <v>0.70509340249819907</v>
      </c>
      <c r="BD287" s="178">
        <v>7</v>
      </c>
      <c r="BE287" s="42">
        <f t="shared" si="277"/>
        <v>4.96054114994363E-2</v>
      </c>
      <c r="BF287" s="43">
        <f t="shared" si="293"/>
        <v>111</v>
      </c>
      <c r="BG287" s="45">
        <f t="shared" si="278"/>
        <v>1.046185982006838</v>
      </c>
      <c r="BH287" s="159">
        <v>22</v>
      </c>
      <c r="BI287" s="83">
        <f t="shared" si="279"/>
        <v>9.4469254551700441E-4</v>
      </c>
      <c r="BJ287" s="84">
        <f t="shared" si="280"/>
        <v>345</v>
      </c>
      <c r="BK287" s="85">
        <f t="shared" si="281"/>
        <v>0.16972681956639099</v>
      </c>
      <c r="BL287" s="156">
        <v>9</v>
      </c>
      <c r="BM287" s="83">
        <f t="shared" si="282"/>
        <v>2.480270574971815E-2</v>
      </c>
      <c r="BN287" s="84">
        <f t="shared" si="294"/>
        <v>389</v>
      </c>
      <c r="BO287" s="86">
        <f t="shared" si="283"/>
        <v>0.25183304619194152</v>
      </c>
      <c r="BP287" s="168">
        <f t="shared" si="284"/>
        <v>887</v>
      </c>
      <c r="BQ287" s="75">
        <f t="shared" si="285"/>
        <v>3.8088285812435591E-2</v>
      </c>
      <c r="BR287" s="164">
        <f t="shared" si="240"/>
        <v>105</v>
      </c>
      <c r="BS287" s="76">
        <f t="shared" si="286"/>
        <v>281</v>
      </c>
      <c r="BT287" s="117">
        <f t="shared" si="287"/>
        <v>0.67396563768294737</v>
      </c>
      <c r="BU287" s="159">
        <v>23288</v>
      </c>
      <c r="BV287" s="153">
        <v>3610</v>
      </c>
    </row>
    <row r="288" spans="1:74">
      <c r="A288" s="34">
        <f t="shared" si="241"/>
        <v>0</v>
      </c>
      <c r="B288" s="35">
        <f t="shared" si="242"/>
        <v>0</v>
      </c>
      <c r="C288" s="35">
        <f t="shared" si="243"/>
        <v>0</v>
      </c>
      <c r="D288" s="35">
        <f t="shared" si="244"/>
        <v>0</v>
      </c>
      <c r="E288" s="35">
        <f t="shared" si="245"/>
        <v>0</v>
      </c>
      <c r="F288" s="35">
        <f t="shared" si="246"/>
        <v>0</v>
      </c>
      <c r="G288" s="35">
        <f t="shared" si="247"/>
        <v>0</v>
      </c>
      <c r="H288" s="35">
        <f t="shared" si="248"/>
        <v>0</v>
      </c>
      <c r="I288" s="35">
        <f t="shared" si="249"/>
        <v>0</v>
      </c>
      <c r="J288" s="48">
        <v>470</v>
      </c>
      <c r="K288" s="49" t="s">
        <v>442</v>
      </c>
      <c r="L288" s="65">
        <v>142</v>
      </c>
      <c r="M288" s="38">
        <f t="shared" si="239"/>
        <v>4.4169336526797102E-3</v>
      </c>
      <c r="N288" s="39">
        <f t="shared" si="250"/>
        <v>220</v>
      </c>
      <c r="O288" s="40">
        <f t="shared" si="251"/>
        <v>0.58528063473005632</v>
      </c>
      <c r="P288" s="98">
        <v>33</v>
      </c>
      <c r="Q288" s="38">
        <f t="shared" si="252"/>
        <v>0.16511627906976745</v>
      </c>
      <c r="R288" s="39">
        <f t="shared" si="288"/>
        <v>173</v>
      </c>
      <c r="S288" s="41">
        <f t="shared" si="253"/>
        <v>1.2364792855654017</v>
      </c>
      <c r="T288" s="183">
        <v>24</v>
      </c>
      <c r="U288" s="42">
        <f t="shared" si="254"/>
        <v>7.4652399763600736E-4</v>
      </c>
      <c r="V288" s="43">
        <f t="shared" si="255"/>
        <v>243</v>
      </c>
      <c r="W288" s="44">
        <f t="shared" si="256"/>
        <v>0.27790660789610561</v>
      </c>
      <c r="X288" s="178">
        <v>6</v>
      </c>
      <c r="Y288" s="42">
        <f t="shared" si="257"/>
        <v>2.7906976744186046E-2</v>
      </c>
      <c r="Z288" s="43">
        <f t="shared" si="289"/>
        <v>226</v>
      </c>
      <c r="AA288" s="45">
        <f t="shared" si="258"/>
        <v>0.58711282006411891</v>
      </c>
      <c r="AB288" s="65">
        <v>306</v>
      </c>
      <c r="AC288" s="38">
        <f t="shared" si="259"/>
        <v>9.5181809698590934E-3</v>
      </c>
      <c r="AD288" s="39">
        <f t="shared" si="260"/>
        <v>228</v>
      </c>
      <c r="AE288" s="40">
        <f t="shared" si="261"/>
        <v>0.73388695814281668</v>
      </c>
      <c r="AF288" s="98">
        <v>32</v>
      </c>
      <c r="AG288" s="38">
        <f t="shared" si="262"/>
        <v>0.35581395348837208</v>
      </c>
      <c r="AH288" s="39">
        <f t="shared" si="290"/>
        <v>175</v>
      </c>
      <c r="AI288" s="41">
        <f t="shared" si="263"/>
        <v>1.5504289187847886</v>
      </c>
      <c r="AJ288" s="183">
        <v>14</v>
      </c>
      <c r="AK288" s="42">
        <f t="shared" si="264"/>
        <v>4.3547233195433761E-4</v>
      </c>
      <c r="AL288" s="43">
        <f t="shared" si="265"/>
        <v>236</v>
      </c>
      <c r="AM288" s="44">
        <f t="shared" si="266"/>
        <v>0.22887002818275834</v>
      </c>
      <c r="AN288" s="178">
        <v>5</v>
      </c>
      <c r="AO288" s="42">
        <f t="shared" si="267"/>
        <v>1.627906976744186E-2</v>
      </c>
      <c r="AP288" s="43">
        <f t="shared" si="291"/>
        <v>224</v>
      </c>
      <c r="AQ288" s="45">
        <f t="shared" si="268"/>
        <v>0.48351685010947393</v>
      </c>
      <c r="AR288" s="65">
        <v>295</v>
      </c>
      <c r="AS288" s="38">
        <f t="shared" si="269"/>
        <v>9.176024137609257E-3</v>
      </c>
      <c r="AT288" s="39">
        <f t="shared" si="270"/>
        <v>338</v>
      </c>
      <c r="AU288" s="40">
        <f t="shared" si="271"/>
        <v>0.3961514136196243</v>
      </c>
      <c r="AV288" s="98">
        <v>56</v>
      </c>
      <c r="AW288" s="38">
        <f t="shared" si="272"/>
        <v>0.34302325581395349</v>
      </c>
      <c r="AX288" s="39">
        <f t="shared" si="292"/>
        <v>353</v>
      </c>
      <c r="AY288" s="41">
        <f t="shared" si="273"/>
        <v>0.83691991127305676</v>
      </c>
      <c r="AZ288" s="183">
        <v>15</v>
      </c>
      <c r="BA288" s="42">
        <f t="shared" si="274"/>
        <v>4.6657749852250461E-4</v>
      </c>
      <c r="BB288" s="43">
        <f t="shared" si="275"/>
        <v>261</v>
      </c>
      <c r="BC288" s="44">
        <f t="shared" si="276"/>
        <v>0.17412052075751749</v>
      </c>
      <c r="BD288" s="178">
        <v>6</v>
      </c>
      <c r="BE288" s="42">
        <f t="shared" si="277"/>
        <v>1.7441860465116279E-2</v>
      </c>
      <c r="BF288" s="43">
        <f t="shared" si="293"/>
        <v>252</v>
      </c>
      <c r="BG288" s="45">
        <f t="shared" si="278"/>
        <v>0.36785159858882083</v>
      </c>
      <c r="BH288" s="159">
        <v>64</v>
      </c>
      <c r="BI288" s="83">
        <f t="shared" si="279"/>
        <v>1.9907306603626864E-3</v>
      </c>
      <c r="BJ288" s="84">
        <f t="shared" si="280"/>
        <v>274</v>
      </c>
      <c r="BK288" s="85">
        <f t="shared" si="281"/>
        <v>0.35766174423631908</v>
      </c>
      <c r="BL288" s="156">
        <v>19</v>
      </c>
      <c r="BM288" s="83">
        <f t="shared" si="282"/>
        <v>7.441860465116279E-2</v>
      </c>
      <c r="BN288" s="84">
        <f t="shared" si="294"/>
        <v>252</v>
      </c>
      <c r="BO288" s="86">
        <f t="shared" si="283"/>
        <v>0.75560562189345326</v>
      </c>
      <c r="BP288" s="168">
        <f t="shared" si="284"/>
        <v>860</v>
      </c>
      <c r="BQ288" s="75">
        <f t="shared" si="285"/>
        <v>2.6750443248623596E-2</v>
      </c>
      <c r="BR288" s="164">
        <f t="shared" si="240"/>
        <v>157</v>
      </c>
      <c r="BS288" s="76">
        <f t="shared" si="286"/>
        <v>380</v>
      </c>
      <c r="BT288" s="117">
        <f t="shared" si="287"/>
        <v>0.473344472133576</v>
      </c>
      <c r="BU288" s="159">
        <v>32149</v>
      </c>
      <c r="BV288" s="153">
        <v>4345</v>
      </c>
    </row>
    <row r="289" spans="1:74">
      <c r="A289" s="34">
        <f t="shared" si="241"/>
        <v>0</v>
      </c>
      <c r="B289" s="35">
        <f t="shared" si="242"/>
        <v>0</v>
      </c>
      <c r="C289" s="35">
        <f t="shared" si="243"/>
        <v>0</v>
      </c>
      <c r="D289" s="35">
        <f t="shared" si="244"/>
        <v>0</v>
      </c>
      <c r="E289" s="35">
        <f t="shared" si="245"/>
        <v>0</v>
      </c>
      <c r="F289" s="35">
        <f t="shared" si="246"/>
        <v>0</v>
      </c>
      <c r="G289" s="35">
        <f t="shared" si="247"/>
        <v>0</v>
      </c>
      <c r="H289" s="35">
        <f t="shared" si="248"/>
        <v>0</v>
      </c>
      <c r="I289" s="35">
        <f t="shared" si="249"/>
        <v>0</v>
      </c>
      <c r="J289" s="48">
        <v>568</v>
      </c>
      <c r="K289" s="49" t="s">
        <v>541</v>
      </c>
      <c r="L289" s="65">
        <v>102</v>
      </c>
      <c r="M289" s="38">
        <f t="shared" si="239"/>
        <v>2.2071233825247762E-3</v>
      </c>
      <c r="N289" s="39">
        <f t="shared" si="250"/>
        <v>342</v>
      </c>
      <c r="O289" s="40">
        <f t="shared" si="251"/>
        <v>0.29246229982828376</v>
      </c>
      <c r="P289" s="98">
        <v>46</v>
      </c>
      <c r="Q289" s="38">
        <f t="shared" si="252"/>
        <v>0.11901983663943991</v>
      </c>
      <c r="R289" s="39">
        <f t="shared" si="288"/>
        <v>259</v>
      </c>
      <c r="S289" s="41">
        <f t="shared" si="253"/>
        <v>0.89128439306619089</v>
      </c>
      <c r="T289" s="183">
        <v>8</v>
      </c>
      <c r="U289" s="42">
        <f t="shared" si="254"/>
        <v>1.7310771627645303E-4</v>
      </c>
      <c r="V289" s="43">
        <f t="shared" si="255"/>
        <v>350</v>
      </c>
      <c r="W289" s="44">
        <f t="shared" si="256"/>
        <v>6.4442373431225011E-2</v>
      </c>
      <c r="X289" s="178">
        <v>1</v>
      </c>
      <c r="Y289" s="42">
        <f t="shared" si="257"/>
        <v>9.3348891481913644E-3</v>
      </c>
      <c r="Z289" s="43">
        <f t="shared" si="289"/>
        <v>336</v>
      </c>
      <c r="AA289" s="45">
        <f t="shared" si="258"/>
        <v>0.19638935249130388</v>
      </c>
      <c r="AB289" s="65">
        <v>180</v>
      </c>
      <c r="AC289" s="38">
        <f t="shared" si="259"/>
        <v>3.8949236162201932E-3</v>
      </c>
      <c r="AD289" s="39">
        <f t="shared" si="260"/>
        <v>364</v>
      </c>
      <c r="AE289" s="40">
        <f t="shared" si="261"/>
        <v>0.30031301715718201</v>
      </c>
      <c r="AF289" s="98">
        <v>31</v>
      </c>
      <c r="AG289" s="38">
        <f t="shared" si="262"/>
        <v>0.2100350058343057</v>
      </c>
      <c r="AH289" s="39">
        <f t="shared" si="290"/>
        <v>306</v>
      </c>
      <c r="AI289" s="41">
        <f t="shared" si="263"/>
        <v>0.91520960268715634</v>
      </c>
      <c r="AJ289" s="183">
        <v>16</v>
      </c>
      <c r="AK289" s="42">
        <f t="shared" si="264"/>
        <v>3.4621543255290607E-4</v>
      </c>
      <c r="AL289" s="43">
        <f t="shared" si="265"/>
        <v>253</v>
      </c>
      <c r="AM289" s="44">
        <f t="shared" si="266"/>
        <v>0.18195951841550795</v>
      </c>
      <c r="AN289" s="178">
        <v>5</v>
      </c>
      <c r="AO289" s="42">
        <f t="shared" si="267"/>
        <v>1.8669778296382729E-2</v>
      </c>
      <c r="AP289" s="43">
        <f t="shared" si="291"/>
        <v>205</v>
      </c>
      <c r="AQ289" s="45">
        <f t="shared" si="268"/>
        <v>0.55452507563813636</v>
      </c>
      <c r="AR289" s="65">
        <v>492</v>
      </c>
      <c r="AS289" s="38">
        <f t="shared" si="269"/>
        <v>1.064612455100186E-2</v>
      </c>
      <c r="AT289" s="39">
        <f t="shared" si="270"/>
        <v>316</v>
      </c>
      <c r="AU289" s="40">
        <f t="shared" si="271"/>
        <v>0.4596192454599195</v>
      </c>
      <c r="AV289" s="98">
        <v>60</v>
      </c>
      <c r="AW289" s="38">
        <f t="shared" si="272"/>
        <v>0.57409568261376898</v>
      </c>
      <c r="AX289" s="39">
        <f t="shared" si="292"/>
        <v>122</v>
      </c>
      <c r="AY289" s="41">
        <f t="shared" si="273"/>
        <v>1.4006983480325763</v>
      </c>
      <c r="AZ289" s="183">
        <v>14</v>
      </c>
      <c r="BA289" s="42">
        <f t="shared" si="274"/>
        <v>3.0293850348379279E-4</v>
      </c>
      <c r="BB289" s="43">
        <f t="shared" si="275"/>
        <v>290</v>
      </c>
      <c r="BC289" s="44">
        <f t="shared" si="276"/>
        <v>0.11305262287859093</v>
      </c>
      <c r="BD289" s="178">
        <v>5</v>
      </c>
      <c r="BE289" s="42">
        <f t="shared" si="277"/>
        <v>1.6336056009334889E-2</v>
      </c>
      <c r="BF289" s="43">
        <f t="shared" si="293"/>
        <v>259</v>
      </c>
      <c r="BG289" s="45">
        <f t="shared" si="278"/>
        <v>0.34453000754643354</v>
      </c>
      <c r="BH289" s="159">
        <v>45</v>
      </c>
      <c r="BI289" s="83">
        <f t="shared" si="279"/>
        <v>9.7373090405504829E-4</v>
      </c>
      <c r="BJ289" s="84">
        <f t="shared" si="280"/>
        <v>343</v>
      </c>
      <c r="BK289" s="85">
        <f t="shared" si="281"/>
        <v>0.17494395424526524</v>
      </c>
      <c r="BL289" s="156">
        <v>27</v>
      </c>
      <c r="BM289" s="83">
        <f t="shared" si="282"/>
        <v>5.2508751458576426E-2</v>
      </c>
      <c r="BN289" s="84">
        <f t="shared" si="294"/>
        <v>313</v>
      </c>
      <c r="BO289" s="86">
        <f t="shared" si="283"/>
        <v>0.53314501107199241</v>
      </c>
      <c r="BP289" s="168">
        <f t="shared" si="284"/>
        <v>857</v>
      </c>
      <c r="BQ289" s="75">
        <f t="shared" si="285"/>
        <v>1.8544164106115028E-2</v>
      </c>
      <c r="BR289" s="164">
        <f t="shared" si="240"/>
        <v>175</v>
      </c>
      <c r="BS289" s="76">
        <f t="shared" si="286"/>
        <v>448</v>
      </c>
      <c r="BT289" s="117">
        <f t="shared" si="287"/>
        <v>0.32813578034521251</v>
      </c>
      <c r="BU289" s="159">
        <v>46214</v>
      </c>
      <c r="BV289" s="153">
        <v>6203</v>
      </c>
    </row>
    <row r="290" spans="1:74">
      <c r="A290" s="34">
        <f t="shared" si="241"/>
        <v>1</v>
      </c>
      <c r="B290" s="35">
        <f t="shared" si="242"/>
        <v>0</v>
      </c>
      <c r="C290" s="35">
        <f t="shared" si="243"/>
        <v>1</v>
      </c>
      <c r="D290" s="35">
        <f t="shared" si="244"/>
        <v>0</v>
      </c>
      <c r="E290" s="35">
        <f t="shared" si="245"/>
        <v>0</v>
      </c>
      <c r="F290" s="35">
        <f t="shared" si="246"/>
        <v>0</v>
      </c>
      <c r="G290" s="35">
        <f t="shared" si="247"/>
        <v>0</v>
      </c>
      <c r="H290" s="35">
        <f t="shared" si="248"/>
        <v>0</v>
      </c>
      <c r="I290" s="35">
        <f t="shared" si="249"/>
        <v>1</v>
      </c>
      <c r="J290" s="48">
        <v>335</v>
      </c>
      <c r="K290" s="49" t="s">
        <v>306</v>
      </c>
      <c r="L290" s="65">
        <v>347</v>
      </c>
      <c r="M290" s="38">
        <f t="shared" si="239"/>
        <v>9.5978314985893671E-3</v>
      </c>
      <c r="N290" s="39">
        <f t="shared" si="250"/>
        <v>101</v>
      </c>
      <c r="O290" s="40">
        <f t="shared" si="251"/>
        <v>1.2717929118356748</v>
      </c>
      <c r="P290" s="98">
        <v>12</v>
      </c>
      <c r="Q290" s="38">
        <f t="shared" si="252"/>
        <v>0.41065088757396451</v>
      </c>
      <c r="R290" s="39">
        <f t="shared" si="288"/>
        <v>42</v>
      </c>
      <c r="S290" s="41">
        <f t="shared" si="253"/>
        <v>3.0751741678342124</v>
      </c>
      <c r="T290" s="183">
        <v>0</v>
      </c>
      <c r="U290" s="42">
        <f t="shared" si="254"/>
        <v>0</v>
      </c>
      <c r="V290" s="43">
        <f t="shared" si="255"/>
        <v>396</v>
      </c>
      <c r="W290" s="44">
        <f t="shared" si="256"/>
        <v>0</v>
      </c>
      <c r="X290" s="178">
        <v>0</v>
      </c>
      <c r="Y290" s="42">
        <f t="shared" si="257"/>
        <v>0</v>
      </c>
      <c r="Z290" s="43">
        <f t="shared" si="289"/>
        <v>396</v>
      </c>
      <c r="AA290" s="45">
        <f t="shared" si="258"/>
        <v>0</v>
      </c>
      <c r="AB290" s="65">
        <v>28</v>
      </c>
      <c r="AC290" s="38">
        <f t="shared" si="259"/>
        <v>7.7446478951153405E-4</v>
      </c>
      <c r="AD290" s="39">
        <f t="shared" si="260"/>
        <v>489</v>
      </c>
      <c r="AE290" s="40">
        <f t="shared" si="261"/>
        <v>5.9714099822557869E-2</v>
      </c>
      <c r="AF290" s="98">
        <v>8</v>
      </c>
      <c r="AG290" s="38">
        <f t="shared" si="262"/>
        <v>3.3136094674556214E-2</v>
      </c>
      <c r="AH290" s="39">
        <f t="shared" si="290"/>
        <v>488</v>
      </c>
      <c r="AI290" s="41">
        <f t="shared" si="263"/>
        <v>0.14438770299856021</v>
      </c>
      <c r="AJ290" s="183">
        <v>10</v>
      </c>
      <c r="AK290" s="42">
        <f t="shared" si="264"/>
        <v>2.7659456768269069E-4</v>
      </c>
      <c r="AL290" s="43">
        <f t="shared" si="265"/>
        <v>271</v>
      </c>
      <c r="AM290" s="44">
        <f t="shared" si="266"/>
        <v>0.14536906677086703</v>
      </c>
      <c r="AN290" s="178">
        <v>1</v>
      </c>
      <c r="AO290" s="42">
        <f t="shared" si="267"/>
        <v>1.1834319526627219E-2</v>
      </c>
      <c r="AP290" s="43">
        <f t="shared" si="291"/>
        <v>255</v>
      </c>
      <c r="AQ290" s="45">
        <f t="shared" si="268"/>
        <v>0.35149999247180691</v>
      </c>
      <c r="AR290" s="65">
        <v>147</v>
      </c>
      <c r="AS290" s="38">
        <f t="shared" si="269"/>
        <v>4.0659401449355537E-3</v>
      </c>
      <c r="AT290" s="39">
        <f t="shared" si="270"/>
        <v>432</v>
      </c>
      <c r="AU290" s="40">
        <f t="shared" si="271"/>
        <v>0.17553658446768894</v>
      </c>
      <c r="AV290" s="98">
        <v>15</v>
      </c>
      <c r="AW290" s="38">
        <f t="shared" si="272"/>
        <v>0.17396449704142011</v>
      </c>
      <c r="AX290" s="39">
        <f t="shared" si="292"/>
        <v>471</v>
      </c>
      <c r="AY290" s="41">
        <f t="shared" si="273"/>
        <v>0.42444454992734865</v>
      </c>
      <c r="AZ290" s="183">
        <v>12</v>
      </c>
      <c r="BA290" s="42">
        <f t="shared" si="274"/>
        <v>3.3191348121922883E-4</v>
      </c>
      <c r="BB290" s="43">
        <f t="shared" si="275"/>
        <v>282</v>
      </c>
      <c r="BC290" s="44">
        <f t="shared" si="276"/>
        <v>0.12386569943759317</v>
      </c>
      <c r="BD290" s="178">
        <v>3</v>
      </c>
      <c r="BE290" s="42">
        <f t="shared" si="277"/>
        <v>1.4201183431952662E-2</v>
      </c>
      <c r="BF290" s="43">
        <f t="shared" si="293"/>
        <v>275</v>
      </c>
      <c r="BG290" s="45">
        <f t="shared" si="278"/>
        <v>0.29950520689835353</v>
      </c>
      <c r="BH290" s="159">
        <v>301</v>
      </c>
      <c r="BI290" s="83">
        <f t="shared" si="279"/>
        <v>8.3254964872489911E-3</v>
      </c>
      <c r="BJ290" s="84">
        <f t="shared" si="280"/>
        <v>61</v>
      </c>
      <c r="BK290" s="85">
        <f t="shared" si="281"/>
        <v>1.495788282439132</v>
      </c>
      <c r="BL290" s="156">
        <v>18</v>
      </c>
      <c r="BM290" s="83">
        <f t="shared" si="282"/>
        <v>0.35621301775147929</v>
      </c>
      <c r="BN290" s="84">
        <f t="shared" si="294"/>
        <v>34</v>
      </c>
      <c r="BO290" s="86">
        <f t="shared" si="283"/>
        <v>3.6167912589374875</v>
      </c>
      <c r="BP290" s="168">
        <f t="shared" si="284"/>
        <v>845</v>
      </c>
      <c r="BQ290" s="75">
        <f t="shared" si="285"/>
        <v>2.3372240969187365E-2</v>
      </c>
      <c r="BR290" s="164">
        <f t="shared" si="240"/>
        <v>57</v>
      </c>
      <c r="BS290" s="76">
        <f t="shared" si="286"/>
        <v>407</v>
      </c>
      <c r="BT290" s="117">
        <f t="shared" si="287"/>
        <v>0.41356776638487919</v>
      </c>
      <c r="BU290" s="159">
        <v>36154</v>
      </c>
      <c r="BV290" s="153">
        <v>1741</v>
      </c>
    </row>
    <row r="291" spans="1:74">
      <c r="A291" s="34">
        <f t="shared" si="241"/>
        <v>10</v>
      </c>
      <c r="B291" s="35">
        <f t="shared" si="242"/>
        <v>7</v>
      </c>
      <c r="C291" s="35">
        <f t="shared" si="243"/>
        <v>1</v>
      </c>
      <c r="D291" s="35">
        <f t="shared" si="244"/>
        <v>1</v>
      </c>
      <c r="E291" s="35">
        <f t="shared" si="245"/>
        <v>1</v>
      </c>
      <c r="F291" s="35">
        <f t="shared" si="246"/>
        <v>0</v>
      </c>
      <c r="G291" s="35">
        <f t="shared" si="247"/>
        <v>0</v>
      </c>
      <c r="H291" s="35">
        <f t="shared" si="248"/>
        <v>1</v>
      </c>
      <c r="I291" s="35">
        <f t="shared" si="249"/>
        <v>0</v>
      </c>
      <c r="J291" s="48">
        <v>418</v>
      </c>
      <c r="K291" s="49" t="s">
        <v>389</v>
      </c>
      <c r="L291" s="65">
        <v>146</v>
      </c>
      <c r="M291" s="38">
        <f t="shared" si="239"/>
        <v>1.100723763570567E-2</v>
      </c>
      <c r="N291" s="39">
        <f t="shared" si="250"/>
        <v>84</v>
      </c>
      <c r="O291" s="40">
        <f t="shared" si="251"/>
        <v>1.4585510076978141</v>
      </c>
      <c r="P291" s="98">
        <v>27</v>
      </c>
      <c r="Q291" s="38">
        <f t="shared" si="252"/>
        <v>0.17422434367541767</v>
      </c>
      <c r="R291" s="39">
        <f t="shared" si="288"/>
        <v>157</v>
      </c>
      <c r="S291" s="41">
        <f t="shared" si="253"/>
        <v>1.3046853599750565</v>
      </c>
      <c r="T291" s="183">
        <v>128</v>
      </c>
      <c r="U291" s="42">
        <f t="shared" si="254"/>
        <v>9.6501809408926411E-3</v>
      </c>
      <c r="V291" s="43">
        <f t="shared" si="255"/>
        <v>15</v>
      </c>
      <c r="W291" s="44">
        <f t="shared" si="256"/>
        <v>3.5924485473469634</v>
      </c>
      <c r="X291" s="178">
        <v>15</v>
      </c>
      <c r="Y291" s="42">
        <f t="shared" si="257"/>
        <v>0.15274463007159905</v>
      </c>
      <c r="Z291" s="43">
        <f t="shared" si="289"/>
        <v>25</v>
      </c>
      <c r="AA291" s="45">
        <f t="shared" si="258"/>
        <v>3.2134735099770393</v>
      </c>
      <c r="AB291" s="65">
        <v>235</v>
      </c>
      <c r="AC291" s="38">
        <f t="shared" si="259"/>
        <v>1.7717129071170085E-2</v>
      </c>
      <c r="AD291" s="39">
        <f t="shared" si="260"/>
        <v>118</v>
      </c>
      <c r="AE291" s="40">
        <f t="shared" si="261"/>
        <v>1.3660561826087205</v>
      </c>
      <c r="AF291" s="98">
        <v>27</v>
      </c>
      <c r="AG291" s="38">
        <f t="shared" si="262"/>
        <v>0.28042959427207637</v>
      </c>
      <c r="AH291" s="39">
        <f t="shared" si="290"/>
        <v>230</v>
      </c>
      <c r="AI291" s="41">
        <f t="shared" si="263"/>
        <v>1.2219480106946425</v>
      </c>
      <c r="AJ291" s="183">
        <v>9</v>
      </c>
      <c r="AK291" s="42">
        <f t="shared" si="264"/>
        <v>6.785283474065139E-4</v>
      </c>
      <c r="AL291" s="43">
        <f t="shared" si="265"/>
        <v>210</v>
      </c>
      <c r="AM291" s="44">
        <f t="shared" si="266"/>
        <v>0.3566123278068859</v>
      </c>
      <c r="AN291" s="178">
        <v>3</v>
      </c>
      <c r="AO291" s="42">
        <f t="shared" si="267"/>
        <v>1.0739856801909307E-2</v>
      </c>
      <c r="AP291" s="43">
        <f t="shared" si="291"/>
        <v>261</v>
      </c>
      <c r="AQ291" s="45">
        <f t="shared" si="268"/>
        <v>0.31899253493413976</v>
      </c>
      <c r="AR291" s="65">
        <v>209</v>
      </c>
      <c r="AS291" s="38">
        <f t="shared" si="269"/>
        <v>1.5756936067551266E-2</v>
      </c>
      <c r="AT291" s="39">
        <f t="shared" si="270"/>
        <v>228</v>
      </c>
      <c r="AU291" s="40">
        <f t="shared" si="271"/>
        <v>0.68026548359765082</v>
      </c>
      <c r="AV291" s="98">
        <v>42</v>
      </c>
      <c r="AW291" s="38">
        <f t="shared" si="272"/>
        <v>0.2494033412887828</v>
      </c>
      <c r="AX291" s="39">
        <f t="shared" si="292"/>
        <v>436</v>
      </c>
      <c r="AY291" s="41">
        <f t="shared" si="273"/>
        <v>0.60850283100286884</v>
      </c>
      <c r="AZ291" s="183">
        <v>53</v>
      </c>
      <c r="BA291" s="42">
        <f t="shared" si="274"/>
        <v>3.9957780458383593E-3</v>
      </c>
      <c r="BB291" s="43">
        <f t="shared" si="275"/>
        <v>58</v>
      </c>
      <c r="BC291" s="44">
        <f t="shared" si="276"/>
        <v>1.491171255313489</v>
      </c>
      <c r="BD291" s="178">
        <v>7</v>
      </c>
      <c r="BE291" s="42">
        <f t="shared" si="277"/>
        <v>6.3245823389021474E-2</v>
      </c>
      <c r="BF291" s="43">
        <f t="shared" si="293"/>
        <v>82</v>
      </c>
      <c r="BG291" s="45">
        <f t="shared" si="278"/>
        <v>1.3338644282958196</v>
      </c>
      <c r="BH291" s="159">
        <v>58</v>
      </c>
      <c r="BI291" s="83">
        <f t="shared" si="279"/>
        <v>4.3727382388419785E-3</v>
      </c>
      <c r="BJ291" s="84">
        <f t="shared" si="280"/>
        <v>136</v>
      </c>
      <c r="BK291" s="85">
        <f t="shared" si="281"/>
        <v>0.78562168993174486</v>
      </c>
      <c r="BL291" s="156">
        <v>23</v>
      </c>
      <c r="BM291" s="83">
        <f t="shared" si="282"/>
        <v>6.9212410501193311E-2</v>
      </c>
      <c r="BN291" s="84">
        <f t="shared" si="294"/>
        <v>265</v>
      </c>
      <c r="BO291" s="86">
        <f t="shared" si="283"/>
        <v>0.70274478706826982</v>
      </c>
      <c r="BP291" s="168">
        <f t="shared" si="284"/>
        <v>838</v>
      </c>
      <c r="BQ291" s="75">
        <f t="shared" si="285"/>
        <v>6.3178528347406518E-2</v>
      </c>
      <c r="BR291" s="164">
        <f t="shared" si="240"/>
        <v>144</v>
      </c>
      <c r="BS291" s="76">
        <f t="shared" si="286"/>
        <v>132</v>
      </c>
      <c r="BT291" s="117">
        <f t="shared" si="287"/>
        <v>1.1179331449888419</v>
      </c>
      <c r="BU291" s="159">
        <v>13264</v>
      </c>
      <c r="BV291" s="153">
        <v>2461</v>
      </c>
    </row>
    <row r="292" spans="1:74">
      <c r="A292" s="34">
        <f t="shared" si="241"/>
        <v>1</v>
      </c>
      <c r="B292" s="35">
        <f t="shared" si="242"/>
        <v>0</v>
      </c>
      <c r="C292" s="35">
        <f t="shared" si="243"/>
        <v>0</v>
      </c>
      <c r="D292" s="35">
        <f t="shared" si="244"/>
        <v>1</v>
      </c>
      <c r="E292" s="35">
        <f t="shared" si="245"/>
        <v>0</v>
      </c>
      <c r="F292" s="35">
        <f t="shared" si="246"/>
        <v>0</v>
      </c>
      <c r="G292" s="35">
        <f t="shared" si="247"/>
        <v>1</v>
      </c>
      <c r="H292" s="35">
        <f t="shared" si="248"/>
        <v>0</v>
      </c>
      <c r="I292" s="35">
        <f t="shared" si="249"/>
        <v>0</v>
      </c>
      <c r="J292" s="48">
        <v>365</v>
      </c>
      <c r="K292" s="49" t="s">
        <v>336</v>
      </c>
      <c r="L292" s="65">
        <v>73</v>
      </c>
      <c r="M292" s="38">
        <f t="shared" si="239"/>
        <v>3.9425361849211495E-3</v>
      </c>
      <c r="N292" s="39">
        <f t="shared" si="250"/>
        <v>234</v>
      </c>
      <c r="O292" s="40">
        <f t="shared" si="251"/>
        <v>0.52241900426938348</v>
      </c>
      <c r="P292" s="98">
        <v>39</v>
      </c>
      <c r="Q292" s="38">
        <f t="shared" si="252"/>
        <v>8.7320574162679424E-2</v>
      </c>
      <c r="R292" s="39">
        <f t="shared" si="288"/>
        <v>333</v>
      </c>
      <c r="S292" s="41">
        <f t="shared" si="253"/>
        <v>0.65390330840855104</v>
      </c>
      <c r="T292" s="183">
        <v>58</v>
      </c>
      <c r="U292" s="42">
        <f t="shared" si="254"/>
        <v>3.1324260099373515E-3</v>
      </c>
      <c r="V292" s="43">
        <f t="shared" si="255"/>
        <v>84</v>
      </c>
      <c r="W292" s="44">
        <f t="shared" si="256"/>
        <v>1.1661003392575118</v>
      </c>
      <c r="X292" s="178">
        <v>19</v>
      </c>
      <c r="Y292" s="42">
        <f t="shared" si="257"/>
        <v>6.9377990430622011E-2</v>
      </c>
      <c r="Z292" s="43">
        <f t="shared" si="289"/>
        <v>86</v>
      </c>
      <c r="AA292" s="45">
        <f t="shared" si="258"/>
        <v>1.4595886894337247</v>
      </c>
      <c r="AB292" s="65">
        <v>190</v>
      </c>
      <c r="AC292" s="38">
        <f t="shared" si="259"/>
        <v>1.0261395549794772E-2</v>
      </c>
      <c r="AD292" s="39">
        <f t="shared" si="260"/>
        <v>208</v>
      </c>
      <c r="AE292" s="40">
        <f t="shared" si="261"/>
        <v>0.79119155122038043</v>
      </c>
      <c r="AF292" s="98">
        <v>46</v>
      </c>
      <c r="AG292" s="38">
        <f t="shared" si="262"/>
        <v>0.22727272727272727</v>
      </c>
      <c r="AH292" s="39">
        <f t="shared" si="290"/>
        <v>288</v>
      </c>
      <c r="AI292" s="41">
        <f t="shared" si="263"/>
        <v>0.99032150189759216</v>
      </c>
      <c r="AJ292" s="183">
        <v>13</v>
      </c>
      <c r="AK292" s="42">
        <f t="shared" si="264"/>
        <v>7.020954849859581E-4</v>
      </c>
      <c r="AL292" s="43">
        <f t="shared" si="265"/>
        <v>208</v>
      </c>
      <c r="AM292" s="44">
        <f t="shared" si="266"/>
        <v>0.36899844523893416</v>
      </c>
      <c r="AN292" s="178">
        <v>7</v>
      </c>
      <c r="AO292" s="42">
        <f t="shared" si="267"/>
        <v>1.555023923444976E-2</v>
      </c>
      <c r="AP292" s="43">
        <f t="shared" si="291"/>
        <v>228</v>
      </c>
      <c r="AQ292" s="45">
        <f t="shared" si="268"/>
        <v>0.46186930828980849</v>
      </c>
      <c r="AR292" s="65">
        <v>459</v>
      </c>
      <c r="AS292" s="38">
        <f t="shared" si="269"/>
        <v>2.4789371354504212E-2</v>
      </c>
      <c r="AT292" s="39">
        <f t="shared" si="270"/>
        <v>115</v>
      </c>
      <c r="AU292" s="40">
        <f t="shared" si="271"/>
        <v>1.0702178152058872</v>
      </c>
      <c r="AV292" s="98">
        <v>134</v>
      </c>
      <c r="AW292" s="38">
        <f t="shared" si="272"/>
        <v>0.54904306220095689</v>
      </c>
      <c r="AX292" s="39">
        <f t="shared" si="292"/>
        <v>141</v>
      </c>
      <c r="AY292" s="41">
        <f t="shared" si="273"/>
        <v>1.3395741050033509</v>
      </c>
      <c r="AZ292" s="183">
        <v>37</v>
      </c>
      <c r="BA292" s="42">
        <f t="shared" si="274"/>
        <v>1.9982717649600344E-3</v>
      </c>
      <c r="BB292" s="43">
        <f t="shared" si="275"/>
        <v>135</v>
      </c>
      <c r="BC292" s="44">
        <f t="shared" si="276"/>
        <v>0.74572846189903108</v>
      </c>
      <c r="BD292" s="178">
        <v>13</v>
      </c>
      <c r="BE292" s="42">
        <f t="shared" si="277"/>
        <v>4.4258373205741629E-2</v>
      </c>
      <c r="BF292" s="43">
        <f t="shared" si="293"/>
        <v>129</v>
      </c>
      <c r="BG292" s="45">
        <f t="shared" si="278"/>
        <v>0.93341609785456781</v>
      </c>
      <c r="BH292" s="159">
        <v>6</v>
      </c>
      <c r="BI292" s="83">
        <f t="shared" si="279"/>
        <v>3.2404406999351912E-4</v>
      </c>
      <c r="BJ292" s="84">
        <f t="shared" si="280"/>
        <v>411</v>
      </c>
      <c r="BK292" s="85">
        <f t="shared" si="281"/>
        <v>5.8218909062365432E-2</v>
      </c>
      <c r="BL292" s="156">
        <v>6</v>
      </c>
      <c r="BM292" s="83">
        <f t="shared" si="282"/>
        <v>7.1770334928229667E-3</v>
      </c>
      <c r="BN292" s="84">
        <f t="shared" si="294"/>
        <v>439</v>
      </c>
      <c r="BO292" s="86">
        <f t="shared" si="283"/>
        <v>7.2871654623396745E-2</v>
      </c>
      <c r="BP292" s="168">
        <f t="shared" si="284"/>
        <v>836</v>
      </c>
      <c r="BQ292" s="75">
        <f t="shared" si="285"/>
        <v>4.5150140419096998E-2</v>
      </c>
      <c r="BR292" s="164">
        <f t="shared" si="240"/>
        <v>264</v>
      </c>
      <c r="BS292" s="76">
        <f t="shared" si="286"/>
        <v>225</v>
      </c>
      <c r="BT292" s="117">
        <f t="shared" si="287"/>
        <v>0.79892393500933656</v>
      </c>
      <c r="BU292" s="159">
        <v>18516</v>
      </c>
      <c r="BV292" s="153">
        <v>4797</v>
      </c>
    </row>
    <row r="293" spans="1:74">
      <c r="A293" s="34">
        <f t="shared" si="241"/>
        <v>0</v>
      </c>
      <c r="B293" s="35">
        <f t="shared" si="242"/>
        <v>0</v>
      </c>
      <c r="C293" s="35">
        <f t="shared" si="243"/>
        <v>0</v>
      </c>
      <c r="D293" s="35">
        <f t="shared" si="244"/>
        <v>0</v>
      </c>
      <c r="E293" s="35">
        <f t="shared" si="245"/>
        <v>0</v>
      </c>
      <c r="F293" s="35">
        <f t="shared" si="246"/>
        <v>0</v>
      </c>
      <c r="G293" s="35">
        <f t="shared" si="247"/>
        <v>0</v>
      </c>
      <c r="H293" s="35">
        <f t="shared" si="248"/>
        <v>0</v>
      </c>
      <c r="I293" s="35">
        <f t="shared" si="249"/>
        <v>0</v>
      </c>
      <c r="J293" s="48">
        <v>404</v>
      </c>
      <c r="K293" s="49" t="s">
        <v>375</v>
      </c>
      <c r="L293" s="65">
        <v>140</v>
      </c>
      <c r="M293" s="38">
        <f t="shared" si="239"/>
        <v>3.2738582419381242E-3</v>
      </c>
      <c r="N293" s="39">
        <f t="shared" si="250"/>
        <v>270</v>
      </c>
      <c r="O293" s="40">
        <f t="shared" si="251"/>
        <v>0.43381358664857389</v>
      </c>
      <c r="P293" s="98">
        <v>28</v>
      </c>
      <c r="Q293" s="38">
        <f t="shared" si="252"/>
        <v>0.16766467065868262</v>
      </c>
      <c r="R293" s="39">
        <f t="shared" si="288"/>
        <v>166</v>
      </c>
      <c r="S293" s="41">
        <f t="shared" si="253"/>
        <v>1.2555630090416998</v>
      </c>
      <c r="T293" s="183">
        <v>22</v>
      </c>
      <c r="U293" s="42">
        <f t="shared" si="254"/>
        <v>5.1446343801884802E-4</v>
      </c>
      <c r="V293" s="43">
        <f t="shared" si="255"/>
        <v>281</v>
      </c>
      <c r="W293" s="44">
        <f t="shared" si="256"/>
        <v>0.19151800799322402</v>
      </c>
      <c r="X293" s="178">
        <v>5</v>
      </c>
      <c r="Y293" s="42">
        <f t="shared" si="257"/>
        <v>2.6347305389221556E-2</v>
      </c>
      <c r="Z293" s="43">
        <f t="shared" si="289"/>
        <v>240</v>
      </c>
      <c r="AA293" s="45">
        <f t="shared" si="258"/>
        <v>0.55430012752560531</v>
      </c>
      <c r="AB293" s="65">
        <v>243</v>
      </c>
      <c r="AC293" s="38">
        <f t="shared" si="259"/>
        <v>5.6824825199354584E-3</v>
      </c>
      <c r="AD293" s="39">
        <f t="shared" si="260"/>
        <v>328</v>
      </c>
      <c r="AE293" s="40">
        <f t="shared" si="261"/>
        <v>0.43814042036615097</v>
      </c>
      <c r="AF293" s="98">
        <v>17</v>
      </c>
      <c r="AG293" s="38">
        <f t="shared" si="262"/>
        <v>0.29101796407185626</v>
      </c>
      <c r="AH293" s="39">
        <f t="shared" si="290"/>
        <v>224</v>
      </c>
      <c r="AI293" s="41">
        <f t="shared" si="263"/>
        <v>1.268085927938809</v>
      </c>
      <c r="AJ293" s="183">
        <v>12</v>
      </c>
      <c r="AK293" s="42">
        <f t="shared" si="264"/>
        <v>2.8061642073755349E-4</v>
      </c>
      <c r="AL293" s="43">
        <f t="shared" si="265"/>
        <v>268</v>
      </c>
      <c r="AM293" s="44">
        <f t="shared" si="266"/>
        <v>0.14748282131844614</v>
      </c>
      <c r="AN293" s="178">
        <v>4</v>
      </c>
      <c r="AO293" s="42">
        <f t="shared" si="267"/>
        <v>1.437125748502994E-2</v>
      </c>
      <c r="AP293" s="43">
        <f t="shared" si="291"/>
        <v>241</v>
      </c>
      <c r="AQ293" s="45">
        <f t="shared" si="268"/>
        <v>0.42685148786396671</v>
      </c>
      <c r="AR293" s="65">
        <v>343</v>
      </c>
      <c r="AS293" s="38">
        <f t="shared" si="269"/>
        <v>8.0209526927484034E-3</v>
      </c>
      <c r="AT293" s="39">
        <f t="shared" si="270"/>
        <v>356</v>
      </c>
      <c r="AU293" s="40">
        <f t="shared" si="271"/>
        <v>0.34628415315353439</v>
      </c>
      <c r="AV293" s="98">
        <v>52</v>
      </c>
      <c r="AW293" s="38">
        <f t="shared" si="272"/>
        <v>0.41077844311377243</v>
      </c>
      <c r="AX293" s="39">
        <f t="shared" si="292"/>
        <v>276</v>
      </c>
      <c r="AY293" s="41">
        <f t="shared" si="273"/>
        <v>1.0022313424432203</v>
      </c>
      <c r="AZ293" s="183">
        <v>28</v>
      </c>
      <c r="BA293" s="42">
        <f t="shared" si="274"/>
        <v>6.547716483876248E-4</v>
      </c>
      <c r="BB293" s="43">
        <f t="shared" si="275"/>
        <v>240</v>
      </c>
      <c r="BC293" s="44">
        <f t="shared" si="276"/>
        <v>0.24435207603354306</v>
      </c>
      <c r="BD293" s="178">
        <v>5</v>
      </c>
      <c r="BE293" s="42">
        <f t="shared" si="277"/>
        <v>3.3532934131736525E-2</v>
      </c>
      <c r="BF293" s="43">
        <f t="shared" si="293"/>
        <v>182</v>
      </c>
      <c r="BG293" s="45">
        <f t="shared" si="278"/>
        <v>0.7072148897420204</v>
      </c>
      <c r="BH293" s="159">
        <v>47</v>
      </c>
      <c r="BI293" s="83">
        <f t="shared" si="279"/>
        <v>1.0990809812220846E-3</v>
      </c>
      <c r="BJ293" s="84">
        <f t="shared" si="280"/>
        <v>333</v>
      </c>
      <c r="BK293" s="85">
        <f t="shared" si="281"/>
        <v>0.1974647945238549</v>
      </c>
      <c r="BL293" s="156">
        <v>13</v>
      </c>
      <c r="BM293" s="83">
        <f t="shared" si="282"/>
        <v>5.6287425149700601E-2</v>
      </c>
      <c r="BN293" s="84">
        <f t="shared" si="294"/>
        <v>304</v>
      </c>
      <c r="BO293" s="86">
        <f t="shared" si="283"/>
        <v>0.571511587517466</v>
      </c>
      <c r="BP293" s="168">
        <f t="shared" si="284"/>
        <v>835</v>
      </c>
      <c r="BQ293" s="75">
        <f t="shared" si="285"/>
        <v>1.9526225942988099E-2</v>
      </c>
      <c r="BR293" s="164">
        <f t="shared" si="240"/>
        <v>124</v>
      </c>
      <c r="BS293" s="76">
        <f t="shared" si="286"/>
        <v>434</v>
      </c>
      <c r="BT293" s="117">
        <f t="shared" si="287"/>
        <v>0.34551319489706794</v>
      </c>
      <c r="BU293" s="159">
        <v>42763</v>
      </c>
      <c r="BV293" s="153">
        <v>5691</v>
      </c>
    </row>
    <row r="294" spans="1:74">
      <c r="A294" s="34">
        <f t="shared" si="241"/>
        <v>0</v>
      </c>
      <c r="B294" s="35">
        <f t="shared" si="242"/>
        <v>0</v>
      </c>
      <c r="C294" s="35">
        <f t="shared" si="243"/>
        <v>0</v>
      </c>
      <c r="D294" s="35">
        <f t="shared" si="244"/>
        <v>0</v>
      </c>
      <c r="E294" s="35">
        <f t="shared" si="245"/>
        <v>0</v>
      </c>
      <c r="F294" s="35">
        <f t="shared" si="246"/>
        <v>0</v>
      </c>
      <c r="G294" s="35">
        <f t="shared" si="247"/>
        <v>0</v>
      </c>
      <c r="H294" s="35">
        <f t="shared" si="248"/>
        <v>0</v>
      </c>
      <c r="I294" s="35">
        <f t="shared" si="249"/>
        <v>0</v>
      </c>
      <c r="J294" s="48">
        <v>672</v>
      </c>
      <c r="K294" s="49" t="s">
        <v>646</v>
      </c>
      <c r="L294" s="65">
        <v>113</v>
      </c>
      <c r="M294" s="38">
        <f t="shared" si="239"/>
        <v>3.1314950810586114E-3</v>
      </c>
      <c r="N294" s="39">
        <f t="shared" si="250"/>
        <v>280</v>
      </c>
      <c r="O294" s="40">
        <f t="shared" si="251"/>
        <v>0.41494927767006173</v>
      </c>
      <c r="P294" s="98">
        <v>71</v>
      </c>
      <c r="Q294" s="38">
        <f t="shared" si="252"/>
        <v>0.13630880579010857</v>
      </c>
      <c r="R294" s="39">
        <f t="shared" si="288"/>
        <v>222</v>
      </c>
      <c r="S294" s="41">
        <f t="shared" si="253"/>
        <v>1.020753469913231</v>
      </c>
      <c r="T294" s="183">
        <v>72</v>
      </c>
      <c r="U294" s="42">
        <f t="shared" si="254"/>
        <v>1.995288901205487E-3</v>
      </c>
      <c r="V294" s="43">
        <f t="shared" si="255"/>
        <v>136</v>
      </c>
      <c r="W294" s="44">
        <f t="shared" si="256"/>
        <v>0.74278117255800735</v>
      </c>
      <c r="X294" s="178">
        <v>31</v>
      </c>
      <c r="Y294" s="42">
        <f t="shared" si="257"/>
        <v>8.6851628468033779E-2</v>
      </c>
      <c r="Z294" s="43">
        <f t="shared" si="289"/>
        <v>60</v>
      </c>
      <c r="AA294" s="45">
        <f t="shared" si="258"/>
        <v>1.8272027451935187</v>
      </c>
      <c r="AB294" s="65">
        <v>122</v>
      </c>
      <c r="AC294" s="38">
        <f t="shared" si="259"/>
        <v>3.3809061937092977E-3</v>
      </c>
      <c r="AD294" s="39">
        <f t="shared" si="260"/>
        <v>377</v>
      </c>
      <c r="AE294" s="40">
        <f t="shared" si="261"/>
        <v>0.26068037265993027</v>
      </c>
      <c r="AF294" s="98">
        <v>31</v>
      </c>
      <c r="AG294" s="38">
        <f t="shared" si="262"/>
        <v>0.1471652593486128</v>
      </c>
      <c r="AH294" s="39">
        <f t="shared" si="290"/>
        <v>379</v>
      </c>
      <c r="AI294" s="41">
        <f t="shared" si="263"/>
        <v>0.64126005092717442</v>
      </c>
      <c r="AJ294" s="183">
        <v>20</v>
      </c>
      <c r="AK294" s="42">
        <f t="shared" si="264"/>
        <v>5.5424691700152419E-4</v>
      </c>
      <c r="AL294" s="43">
        <f t="shared" si="265"/>
        <v>222</v>
      </c>
      <c r="AM294" s="44">
        <f t="shared" si="266"/>
        <v>0.29129406900562155</v>
      </c>
      <c r="AN294" s="178">
        <v>10</v>
      </c>
      <c r="AO294" s="42">
        <f t="shared" si="267"/>
        <v>2.4125452352231604E-2</v>
      </c>
      <c r="AP294" s="43">
        <f t="shared" si="291"/>
        <v>178</v>
      </c>
      <c r="AQ294" s="45">
        <f t="shared" si="268"/>
        <v>0.7165681390559151</v>
      </c>
      <c r="AR294" s="65">
        <v>367</v>
      </c>
      <c r="AS294" s="38">
        <f t="shared" si="269"/>
        <v>1.0170430926977969E-2</v>
      </c>
      <c r="AT294" s="39">
        <f t="shared" si="270"/>
        <v>323</v>
      </c>
      <c r="AU294" s="40">
        <f t="shared" si="271"/>
        <v>0.43908238779903669</v>
      </c>
      <c r="AV294" s="98">
        <v>146</v>
      </c>
      <c r="AW294" s="38">
        <f t="shared" si="272"/>
        <v>0.44270205066344992</v>
      </c>
      <c r="AX294" s="39">
        <f t="shared" si="292"/>
        <v>240</v>
      </c>
      <c r="AY294" s="41">
        <f t="shared" si="273"/>
        <v>1.080119655684824</v>
      </c>
      <c r="AZ294" s="183">
        <v>28</v>
      </c>
      <c r="BA294" s="42">
        <f t="shared" si="274"/>
        <v>7.7594568380213384E-4</v>
      </c>
      <c r="BB294" s="43">
        <f t="shared" si="275"/>
        <v>235</v>
      </c>
      <c r="BC294" s="44">
        <f t="shared" si="276"/>
        <v>0.28957261541977003</v>
      </c>
      <c r="BD294" s="178">
        <v>15</v>
      </c>
      <c r="BE294" s="42">
        <f t="shared" si="277"/>
        <v>3.3775633293124246E-2</v>
      </c>
      <c r="BF294" s="43">
        <f t="shared" si="293"/>
        <v>180</v>
      </c>
      <c r="BG294" s="45">
        <f t="shared" si="278"/>
        <v>0.71233345347959842</v>
      </c>
      <c r="BH294" s="159">
        <v>107</v>
      </c>
      <c r="BI294" s="83">
        <f t="shared" si="279"/>
        <v>2.9652210059581542E-3</v>
      </c>
      <c r="BJ294" s="84">
        <f t="shared" si="280"/>
        <v>210</v>
      </c>
      <c r="BK294" s="85">
        <f t="shared" si="281"/>
        <v>0.53274214244731022</v>
      </c>
      <c r="BL294" s="156">
        <v>50</v>
      </c>
      <c r="BM294" s="83">
        <f t="shared" si="282"/>
        <v>0.12907117008443908</v>
      </c>
      <c r="BN294" s="84">
        <f t="shared" si="294"/>
        <v>128</v>
      </c>
      <c r="BO294" s="86">
        <f t="shared" si="283"/>
        <v>1.3105177421335112</v>
      </c>
      <c r="BP294" s="168">
        <f t="shared" si="284"/>
        <v>829</v>
      </c>
      <c r="BQ294" s="75">
        <f t="shared" si="285"/>
        <v>2.2973534709713177E-2</v>
      </c>
      <c r="BR294" s="164">
        <f t="shared" si="240"/>
        <v>354</v>
      </c>
      <c r="BS294" s="76">
        <f t="shared" si="286"/>
        <v>409</v>
      </c>
      <c r="BT294" s="117">
        <f t="shared" si="287"/>
        <v>0.40651272800016486</v>
      </c>
      <c r="BU294" s="159">
        <v>36085</v>
      </c>
      <c r="BV294" s="153">
        <v>11614</v>
      </c>
    </row>
    <row r="295" spans="1:74">
      <c r="A295" s="34">
        <f t="shared" si="241"/>
        <v>0</v>
      </c>
      <c r="B295" s="35">
        <f t="shared" si="242"/>
        <v>0</v>
      </c>
      <c r="C295" s="35">
        <f t="shared" si="243"/>
        <v>0</v>
      </c>
      <c r="D295" s="35">
        <f t="shared" si="244"/>
        <v>0</v>
      </c>
      <c r="E295" s="35">
        <f t="shared" si="245"/>
        <v>0</v>
      </c>
      <c r="F295" s="35">
        <f t="shared" si="246"/>
        <v>0</v>
      </c>
      <c r="G295" s="35">
        <f t="shared" si="247"/>
        <v>0</v>
      </c>
      <c r="H295" s="35">
        <f t="shared" si="248"/>
        <v>0</v>
      </c>
      <c r="I295" s="35">
        <f t="shared" si="249"/>
        <v>0</v>
      </c>
      <c r="J295" s="48">
        <v>272</v>
      </c>
      <c r="K295" s="49" t="s">
        <v>242</v>
      </c>
      <c r="L295" s="65">
        <v>279</v>
      </c>
      <c r="M295" s="38">
        <f t="shared" si="239"/>
        <v>4.4911625511091079E-3</v>
      </c>
      <c r="N295" s="39">
        <f t="shared" si="250"/>
        <v>216</v>
      </c>
      <c r="O295" s="40">
        <f t="shared" si="251"/>
        <v>0.59511658432864567</v>
      </c>
      <c r="P295" s="98">
        <v>34</v>
      </c>
      <c r="Q295" s="38">
        <f t="shared" si="252"/>
        <v>0.33736396614268438</v>
      </c>
      <c r="R295" s="39">
        <f t="shared" si="288"/>
        <v>58</v>
      </c>
      <c r="S295" s="41">
        <f t="shared" si="253"/>
        <v>2.5263623803886648</v>
      </c>
      <c r="T295" s="183">
        <v>17</v>
      </c>
      <c r="U295" s="42">
        <f t="shared" si="254"/>
        <v>2.7365506583818937E-4</v>
      </c>
      <c r="V295" s="43">
        <f t="shared" si="255"/>
        <v>326</v>
      </c>
      <c r="W295" s="44">
        <f t="shared" si="256"/>
        <v>0.10187288194552807</v>
      </c>
      <c r="X295" s="178">
        <v>3</v>
      </c>
      <c r="Y295" s="42">
        <f t="shared" si="257"/>
        <v>2.0556227327690448E-2</v>
      </c>
      <c r="Z295" s="43">
        <f t="shared" si="289"/>
        <v>265</v>
      </c>
      <c r="AA295" s="45">
        <f t="shared" si="258"/>
        <v>0.43246621469858015</v>
      </c>
      <c r="AB295" s="65">
        <v>122</v>
      </c>
      <c r="AC295" s="38">
        <f t="shared" si="259"/>
        <v>1.9638775313093591E-3</v>
      </c>
      <c r="AD295" s="39">
        <f t="shared" si="260"/>
        <v>427</v>
      </c>
      <c r="AE295" s="40">
        <f t="shared" si="261"/>
        <v>0.1514222215549014</v>
      </c>
      <c r="AF295" s="98">
        <v>7</v>
      </c>
      <c r="AG295" s="38">
        <f t="shared" si="262"/>
        <v>0.14752116082224909</v>
      </c>
      <c r="AH295" s="39">
        <f t="shared" si="290"/>
        <v>378</v>
      </c>
      <c r="AI295" s="41">
        <f t="shared" si="263"/>
        <v>0.64281086120753017</v>
      </c>
      <c r="AJ295" s="183">
        <v>3</v>
      </c>
      <c r="AK295" s="42">
        <f t="shared" si="264"/>
        <v>4.8292070442033416E-5</v>
      </c>
      <c r="AL295" s="43">
        <f t="shared" si="265"/>
        <v>324</v>
      </c>
      <c r="AM295" s="44">
        <f t="shared" si="266"/>
        <v>2.5380734232802842E-2</v>
      </c>
      <c r="AN295" s="178">
        <v>1</v>
      </c>
      <c r="AO295" s="42">
        <f t="shared" si="267"/>
        <v>3.6275695284159614E-3</v>
      </c>
      <c r="AP295" s="43">
        <f t="shared" si="291"/>
        <v>310</v>
      </c>
      <c r="AQ295" s="45">
        <f t="shared" si="268"/>
        <v>0.10774516093301457</v>
      </c>
      <c r="AR295" s="65">
        <v>295</v>
      </c>
      <c r="AS295" s="38">
        <f t="shared" si="269"/>
        <v>4.7487202601332861E-3</v>
      </c>
      <c r="AT295" s="39">
        <f t="shared" si="270"/>
        <v>413</v>
      </c>
      <c r="AU295" s="40">
        <f t="shared" si="271"/>
        <v>0.20501387264507423</v>
      </c>
      <c r="AV295" s="98">
        <v>35</v>
      </c>
      <c r="AW295" s="38">
        <f t="shared" si="272"/>
        <v>0.35671100362756952</v>
      </c>
      <c r="AX295" s="39">
        <f t="shared" si="292"/>
        <v>335</v>
      </c>
      <c r="AY295" s="41">
        <f t="shared" si="273"/>
        <v>0.87031574811950274</v>
      </c>
      <c r="AZ295" s="183">
        <v>0</v>
      </c>
      <c r="BA295" s="42">
        <f t="shared" si="274"/>
        <v>0</v>
      </c>
      <c r="BB295" s="43">
        <f t="shared" si="275"/>
        <v>356</v>
      </c>
      <c r="BC295" s="44">
        <f t="shared" si="276"/>
        <v>0</v>
      </c>
      <c r="BD295" s="178">
        <v>0</v>
      </c>
      <c r="BE295" s="42">
        <f t="shared" si="277"/>
        <v>0</v>
      </c>
      <c r="BF295" s="43">
        <f t="shared" si="293"/>
        <v>356</v>
      </c>
      <c r="BG295" s="45">
        <f t="shared" si="278"/>
        <v>0</v>
      </c>
      <c r="BH295" s="159">
        <v>111</v>
      </c>
      <c r="BI295" s="83">
        <f t="shared" si="279"/>
        <v>1.7868066063552366E-3</v>
      </c>
      <c r="BJ295" s="84">
        <f t="shared" si="280"/>
        <v>289</v>
      </c>
      <c r="BK295" s="85">
        <f t="shared" si="281"/>
        <v>0.32102402407644681</v>
      </c>
      <c r="BL295" s="156">
        <v>10</v>
      </c>
      <c r="BM295" s="83">
        <f t="shared" si="282"/>
        <v>0.13422007255139057</v>
      </c>
      <c r="BN295" s="84">
        <f t="shared" si="294"/>
        <v>123</v>
      </c>
      <c r="BO295" s="86">
        <f t="shared" si="283"/>
        <v>1.3627968686885779</v>
      </c>
      <c r="BP295" s="168">
        <f t="shared" si="284"/>
        <v>827</v>
      </c>
      <c r="BQ295" s="75">
        <f t="shared" si="285"/>
        <v>1.3312514085187212E-2</v>
      </c>
      <c r="BR295" s="164">
        <f t="shared" si="240"/>
        <v>90</v>
      </c>
      <c r="BS295" s="76">
        <f t="shared" si="286"/>
        <v>481</v>
      </c>
      <c r="BT295" s="117">
        <f t="shared" si="287"/>
        <v>0.2355626369947334</v>
      </c>
      <c r="BU295" s="159">
        <v>62122</v>
      </c>
      <c r="BV295" s="153">
        <v>1781</v>
      </c>
    </row>
    <row r="296" spans="1:74">
      <c r="A296" s="34">
        <f t="shared" si="241"/>
        <v>0</v>
      </c>
      <c r="B296" s="35">
        <f t="shared" si="242"/>
        <v>0</v>
      </c>
      <c r="C296" s="35">
        <f t="shared" si="243"/>
        <v>0</v>
      </c>
      <c r="D296" s="35">
        <f t="shared" si="244"/>
        <v>0</v>
      </c>
      <c r="E296" s="35">
        <f t="shared" si="245"/>
        <v>0</v>
      </c>
      <c r="F296" s="35">
        <f t="shared" si="246"/>
        <v>0</v>
      </c>
      <c r="G296" s="35">
        <f t="shared" si="247"/>
        <v>1</v>
      </c>
      <c r="H296" s="35">
        <f t="shared" si="248"/>
        <v>0</v>
      </c>
      <c r="I296" s="35">
        <f t="shared" si="249"/>
        <v>0</v>
      </c>
      <c r="J296" s="48">
        <v>126</v>
      </c>
      <c r="K296" s="49" t="s">
        <v>96</v>
      </c>
      <c r="L296" s="65">
        <v>24</v>
      </c>
      <c r="M296" s="38">
        <f t="shared" si="239"/>
        <v>1.4006419608987453E-3</v>
      </c>
      <c r="N296" s="39">
        <f t="shared" si="250"/>
        <v>385</v>
      </c>
      <c r="O296" s="40">
        <f t="shared" si="251"/>
        <v>0.18559676924443336</v>
      </c>
      <c r="P296" s="98">
        <v>2</v>
      </c>
      <c r="Q296" s="38">
        <f t="shared" si="252"/>
        <v>2.9339853300733496E-2</v>
      </c>
      <c r="R296" s="39">
        <f t="shared" si="288"/>
        <v>452</v>
      </c>
      <c r="S296" s="41">
        <f t="shared" si="253"/>
        <v>0.21971256288155488</v>
      </c>
      <c r="T296" s="183">
        <v>0</v>
      </c>
      <c r="U296" s="42">
        <f t="shared" si="254"/>
        <v>0</v>
      </c>
      <c r="V296" s="43">
        <f t="shared" si="255"/>
        <v>396</v>
      </c>
      <c r="W296" s="44">
        <f t="shared" si="256"/>
        <v>0</v>
      </c>
      <c r="X296" s="178">
        <v>0</v>
      </c>
      <c r="Y296" s="42">
        <f t="shared" si="257"/>
        <v>0</v>
      </c>
      <c r="Z296" s="43">
        <f t="shared" si="289"/>
        <v>396</v>
      </c>
      <c r="AA296" s="45">
        <f t="shared" si="258"/>
        <v>0</v>
      </c>
      <c r="AB296" s="65">
        <v>23</v>
      </c>
      <c r="AC296" s="38">
        <f t="shared" si="259"/>
        <v>1.3422818791946308E-3</v>
      </c>
      <c r="AD296" s="39">
        <f t="shared" si="260"/>
        <v>458</v>
      </c>
      <c r="AE296" s="40">
        <f t="shared" si="261"/>
        <v>0.10349489765027597</v>
      </c>
      <c r="AF296" s="98">
        <v>2</v>
      </c>
      <c r="AG296" s="38">
        <f t="shared" si="262"/>
        <v>2.8117359413202935E-2</v>
      </c>
      <c r="AH296" s="39">
        <f t="shared" si="290"/>
        <v>496</v>
      </c>
      <c r="AI296" s="41">
        <f t="shared" si="263"/>
        <v>0.12251899265530115</v>
      </c>
      <c r="AJ296" s="183">
        <v>0</v>
      </c>
      <c r="AK296" s="42">
        <f t="shared" si="264"/>
        <v>0</v>
      </c>
      <c r="AL296" s="43">
        <f t="shared" si="265"/>
        <v>337</v>
      </c>
      <c r="AM296" s="44">
        <f t="shared" si="266"/>
        <v>0</v>
      </c>
      <c r="AN296" s="178">
        <v>0</v>
      </c>
      <c r="AO296" s="42">
        <f t="shared" si="267"/>
        <v>0</v>
      </c>
      <c r="AP296" s="43">
        <f t="shared" si="291"/>
        <v>337</v>
      </c>
      <c r="AQ296" s="45">
        <f t="shared" si="268"/>
        <v>0</v>
      </c>
      <c r="AR296" s="65">
        <v>771</v>
      </c>
      <c r="AS296" s="38">
        <f t="shared" si="269"/>
        <v>4.4995622993872192E-2</v>
      </c>
      <c r="AT296" s="39">
        <f t="shared" si="270"/>
        <v>47</v>
      </c>
      <c r="AU296" s="40">
        <f t="shared" si="271"/>
        <v>1.9425711384802797</v>
      </c>
      <c r="AV296" s="98">
        <v>1</v>
      </c>
      <c r="AW296" s="38">
        <f t="shared" si="272"/>
        <v>0.94254278728606355</v>
      </c>
      <c r="AX296" s="39">
        <f t="shared" si="292"/>
        <v>30</v>
      </c>
      <c r="AY296" s="41">
        <f t="shared" si="273"/>
        <v>2.2996482382359331</v>
      </c>
      <c r="AZ296" s="183">
        <v>0</v>
      </c>
      <c r="BA296" s="42">
        <f t="shared" si="274"/>
        <v>0</v>
      </c>
      <c r="BB296" s="43">
        <f t="shared" si="275"/>
        <v>356</v>
      </c>
      <c r="BC296" s="44">
        <f t="shared" si="276"/>
        <v>0</v>
      </c>
      <c r="BD296" s="178">
        <v>0</v>
      </c>
      <c r="BE296" s="42">
        <f t="shared" si="277"/>
        <v>0</v>
      </c>
      <c r="BF296" s="43">
        <f t="shared" si="293"/>
        <v>356</v>
      </c>
      <c r="BG296" s="45">
        <f t="shared" si="278"/>
        <v>0</v>
      </c>
      <c r="BH296" s="159">
        <v>0</v>
      </c>
      <c r="BI296" s="83">
        <f t="shared" si="279"/>
        <v>0</v>
      </c>
      <c r="BJ296" s="84">
        <f t="shared" si="280"/>
        <v>467</v>
      </c>
      <c r="BK296" s="85">
        <f t="shared" si="281"/>
        <v>0</v>
      </c>
      <c r="BL296" s="156">
        <v>0</v>
      </c>
      <c r="BM296" s="83">
        <f t="shared" si="282"/>
        <v>0</v>
      </c>
      <c r="BN296" s="84">
        <f t="shared" si="294"/>
        <v>467</v>
      </c>
      <c r="BO296" s="86">
        <f t="shared" si="283"/>
        <v>0</v>
      </c>
      <c r="BP296" s="168">
        <f t="shared" si="284"/>
        <v>818</v>
      </c>
      <c r="BQ296" s="75">
        <f t="shared" si="285"/>
        <v>4.773854683396557E-2</v>
      </c>
      <c r="BR296" s="164">
        <f t="shared" si="240"/>
        <v>5</v>
      </c>
      <c r="BS296" s="76">
        <f t="shared" si="286"/>
        <v>207</v>
      </c>
      <c r="BT296" s="117">
        <f t="shared" si="287"/>
        <v>0.84472533937209104</v>
      </c>
      <c r="BU296" s="159">
        <v>17135</v>
      </c>
      <c r="BV296" s="153">
        <v>83</v>
      </c>
    </row>
    <row r="297" spans="1:74">
      <c r="A297" s="34">
        <f t="shared" si="241"/>
        <v>0</v>
      </c>
      <c r="B297" s="35">
        <f t="shared" si="242"/>
        <v>0</v>
      </c>
      <c r="C297" s="35">
        <f t="shared" si="243"/>
        <v>0</v>
      </c>
      <c r="D297" s="35">
        <f t="shared" si="244"/>
        <v>0</v>
      </c>
      <c r="E297" s="35">
        <f t="shared" si="245"/>
        <v>0</v>
      </c>
      <c r="F297" s="35">
        <f t="shared" si="246"/>
        <v>0</v>
      </c>
      <c r="G297" s="35">
        <f t="shared" si="247"/>
        <v>0</v>
      </c>
      <c r="H297" s="35">
        <f t="shared" si="248"/>
        <v>0</v>
      </c>
      <c r="I297" s="35">
        <f t="shared" si="249"/>
        <v>0</v>
      </c>
      <c r="J297" s="48">
        <v>550</v>
      </c>
      <c r="K297" s="49" t="s">
        <v>522</v>
      </c>
      <c r="L297" s="65">
        <v>112</v>
      </c>
      <c r="M297" s="38">
        <f t="shared" si="239"/>
        <v>2.5958975547572139E-3</v>
      </c>
      <c r="N297" s="39">
        <f t="shared" si="250"/>
        <v>313</v>
      </c>
      <c r="O297" s="40">
        <f t="shared" si="251"/>
        <v>0.34397812781741505</v>
      </c>
      <c r="P297" s="98">
        <v>48</v>
      </c>
      <c r="Q297" s="38">
        <f t="shared" si="252"/>
        <v>0.13725490196078433</v>
      </c>
      <c r="R297" s="39">
        <f t="shared" si="288"/>
        <v>221</v>
      </c>
      <c r="S297" s="41">
        <f t="shared" si="253"/>
        <v>1.0278383456370779</v>
      </c>
      <c r="T297" s="183">
        <v>13</v>
      </c>
      <c r="U297" s="42">
        <f t="shared" si="254"/>
        <v>3.0130953760574804E-4</v>
      </c>
      <c r="V297" s="43">
        <f t="shared" si="255"/>
        <v>317</v>
      </c>
      <c r="W297" s="44">
        <f t="shared" si="256"/>
        <v>0.11216774248104712</v>
      </c>
      <c r="X297" s="178">
        <v>4</v>
      </c>
      <c r="Y297" s="42">
        <f t="shared" si="257"/>
        <v>1.5931372549019607E-2</v>
      </c>
      <c r="Z297" s="43">
        <f t="shared" si="289"/>
        <v>293</v>
      </c>
      <c r="AA297" s="45">
        <f t="shared" si="258"/>
        <v>0.33516755148676725</v>
      </c>
      <c r="AB297" s="65">
        <v>172</v>
      </c>
      <c r="AC297" s="38">
        <f t="shared" si="259"/>
        <v>3.9865569590914361E-3</v>
      </c>
      <c r="AD297" s="39">
        <f t="shared" si="260"/>
        <v>363</v>
      </c>
      <c r="AE297" s="40">
        <f t="shared" si="261"/>
        <v>0.30737828682133189</v>
      </c>
      <c r="AF297" s="98">
        <v>46</v>
      </c>
      <c r="AG297" s="38">
        <f t="shared" si="262"/>
        <v>0.2107843137254902</v>
      </c>
      <c r="AH297" s="39">
        <f t="shared" si="290"/>
        <v>304</v>
      </c>
      <c r="AI297" s="41">
        <f t="shared" si="263"/>
        <v>0.9184746478383552</v>
      </c>
      <c r="AJ297" s="183">
        <v>15</v>
      </c>
      <c r="AK297" s="42">
        <f t="shared" si="264"/>
        <v>3.4766485108355543E-4</v>
      </c>
      <c r="AL297" s="43">
        <f t="shared" si="265"/>
        <v>251</v>
      </c>
      <c r="AM297" s="44">
        <f t="shared" si="266"/>
        <v>0.18272128543402225</v>
      </c>
      <c r="AN297" s="178">
        <v>6</v>
      </c>
      <c r="AO297" s="42">
        <f t="shared" si="267"/>
        <v>1.8382352941176471E-2</v>
      </c>
      <c r="AP297" s="43">
        <f t="shared" si="291"/>
        <v>207</v>
      </c>
      <c r="AQ297" s="45">
        <f t="shared" si="268"/>
        <v>0.54598803977697952</v>
      </c>
      <c r="AR297" s="65">
        <v>387</v>
      </c>
      <c r="AS297" s="38">
        <f t="shared" si="269"/>
        <v>8.9697531579557305E-3</v>
      </c>
      <c r="AT297" s="39">
        <f t="shared" si="270"/>
        <v>342</v>
      </c>
      <c r="AU297" s="40">
        <f t="shared" si="271"/>
        <v>0.38724619073082106</v>
      </c>
      <c r="AV297" s="98">
        <v>89</v>
      </c>
      <c r="AW297" s="38">
        <f t="shared" si="272"/>
        <v>0.47426470588235292</v>
      </c>
      <c r="AX297" s="39">
        <f t="shared" si="292"/>
        <v>201</v>
      </c>
      <c r="AY297" s="41">
        <f t="shared" si="273"/>
        <v>1.157127305042783</v>
      </c>
      <c r="AZ297" s="183">
        <v>24</v>
      </c>
      <c r="BA297" s="42">
        <f t="shared" si="274"/>
        <v>5.562637617336887E-4</v>
      </c>
      <c r="BB297" s="43">
        <f t="shared" si="275"/>
        <v>251</v>
      </c>
      <c r="BC297" s="44">
        <f t="shared" si="276"/>
        <v>0.20759024208908303</v>
      </c>
      <c r="BD297" s="178">
        <v>7</v>
      </c>
      <c r="BE297" s="42">
        <f t="shared" si="277"/>
        <v>2.9411764705882353E-2</v>
      </c>
      <c r="BF297" s="43">
        <f t="shared" si="293"/>
        <v>210</v>
      </c>
      <c r="BG297" s="45">
        <f t="shared" si="278"/>
        <v>0.6202987740909528</v>
      </c>
      <c r="BH297" s="159">
        <v>93</v>
      </c>
      <c r="BI297" s="83">
        <f t="shared" si="279"/>
        <v>2.1555220767180438E-3</v>
      </c>
      <c r="BJ297" s="84">
        <f t="shared" si="280"/>
        <v>261</v>
      </c>
      <c r="BK297" s="85">
        <f t="shared" si="281"/>
        <v>0.38726875566301433</v>
      </c>
      <c r="BL297" s="156">
        <v>38</v>
      </c>
      <c r="BM297" s="83">
        <f t="shared" si="282"/>
        <v>0.11397058823529412</v>
      </c>
      <c r="BN297" s="84">
        <f t="shared" si="294"/>
        <v>152</v>
      </c>
      <c r="BO297" s="86">
        <f t="shared" si="283"/>
        <v>1.1571947311396751</v>
      </c>
      <c r="BP297" s="168">
        <f t="shared" si="284"/>
        <v>816</v>
      </c>
      <c r="BQ297" s="75">
        <f t="shared" si="285"/>
        <v>1.8912967898945417E-2</v>
      </c>
      <c r="BR297" s="164">
        <f t="shared" si="240"/>
        <v>238</v>
      </c>
      <c r="BS297" s="76">
        <f t="shared" si="286"/>
        <v>444</v>
      </c>
      <c r="BT297" s="117">
        <f t="shared" si="287"/>
        <v>0.3346616997483291</v>
      </c>
      <c r="BU297" s="159">
        <v>43145</v>
      </c>
      <c r="BV297" s="153">
        <v>9807</v>
      </c>
    </row>
    <row r="298" spans="1:74">
      <c r="A298" s="34">
        <f t="shared" si="241"/>
        <v>8</v>
      </c>
      <c r="B298" s="35">
        <f t="shared" si="242"/>
        <v>7</v>
      </c>
      <c r="C298" s="35">
        <f t="shared" si="243"/>
        <v>0</v>
      </c>
      <c r="D298" s="35">
        <f t="shared" si="244"/>
        <v>0</v>
      </c>
      <c r="E298" s="35">
        <f t="shared" si="245"/>
        <v>1</v>
      </c>
      <c r="F298" s="35">
        <f t="shared" si="246"/>
        <v>0</v>
      </c>
      <c r="G298" s="35">
        <f t="shared" si="247"/>
        <v>0</v>
      </c>
      <c r="H298" s="35">
        <f t="shared" si="248"/>
        <v>0</v>
      </c>
      <c r="I298" s="35">
        <f t="shared" si="249"/>
        <v>0</v>
      </c>
      <c r="J298" s="48">
        <v>226</v>
      </c>
      <c r="K298" s="49" t="s">
        <v>196</v>
      </c>
      <c r="L298" s="65">
        <v>0</v>
      </c>
      <c r="M298" s="38">
        <f t="shared" si="239"/>
        <v>0</v>
      </c>
      <c r="N298" s="39">
        <f t="shared" si="250"/>
        <v>517</v>
      </c>
      <c r="O298" s="40">
        <f t="shared" si="251"/>
        <v>0</v>
      </c>
      <c r="P298" s="98">
        <v>0</v>
      </c>
      <c r="Q298" s="38">
        <f t="shared" si="252"/>
        <v>0</v>
      </c>
      <c r="R298" s="39">
        <f t="shared" si="288"/>
        <v>517</v>
      </c>
      <c r="S298" s="41">
        <f t="shared" si="253"/>
        <v>0</v>
      </c>
      <c r="T298" s="183">
        <v>0</v>
      </c>
      <c r="U298" s="42">
        <f t="shared" si="254"/>
        <v>0</v>
      </c>
      <c r="V298" s="43">
        <f t="shared" si="255"/>
        <v>396</v>
      </c>
      <c r="W298" s="44">
        <f t="shared" si="256"/>
        <v>0</v>
      </c>
      <c r="X298" s="178">
        <v>0</v>
      </c>
      <c r="Y298" s="42">
        <f t="shared" si="257"/>
        <v>0</v>
      </c>
      <c r="Z298" s="43">
        <f t="shared" si="289"/>
        <v>396</v>
      </c>
      <c r="AA298" s="45">
        <f t="shared" si="258"/>
        <v>0</v>
      </c>
      <c r="AB298" s="65">
        <v>814</v>
      </c>
      <c r="AC298" s="38">
        <f t="shared" si="259"/>
        <v>8.4562642842302096E-2</v>
      </c>
      <c r="AD298" s="39">
        <f t="shared" si="260"/>
        <v>29</v>
      </c>
      <c r="AE298" s="40">
        <f t="shared" si="261"/>
        <v>6.520092539170669</v>
      </c>
      <c r="AF298" s="98">
        <v>8</v>
      </c>
      <c r="AG298" s="38">
        <f t="shared" si="262"/>
        <v>1</v>
      </c>
      <c r="AH298" s="39">
        <f t="shared" si="290"/>
        <v>1</v>
      </c>
      <c r="AI298" s="41">
        <f t="shared" si="263"/>
        <v>4.3574146083494059</v>
      </c>
      <c r="AJ298" s="183">
        <v>0</v>
      </c>
      <c r="AK298" s="42">
        <f t="shared" si="264"/>
        <v>0</v>
      </c>
      <c r="AL298" s="43">
        <f t="shared" si="265"/>
        <v>337</v>
      </c>
      <c r="AM298" s="44">
        <f t="shared" si="266"/>
        <v>0</v>
      </c>
      <c r="AN298" s="178">
        <v>0</v>
      </c>
      <c r="AO298" s="42">
        <f t="shared" si="267"/>
        <v>0</v>
      </c>
      <c r="AP298" s="43">
        <f t="shared" si="291"/>
        <v>337</v>
      </c>
      <c r="AQ298" s="45">
        <f t="shared" si="268"/>
        <v>0</v>
      </c>
      <c r="AR298" s="65">
        <v>0</v>
      </c>
      <c r="AS298" s="38">
        <f t="shared" si="269"/>
        <v>0</v>
      </c>
      <c r="AT298" s="39">
        <f t="shared" si="270"/>
        <v>565</v>
      </c>
      <c r="AU298" s="40">
        <f t="shared" si="271"/>
        <v>0</v>
      </c>
      <c r="AV298" s="98">
        <v>0</v>
      </c>
      <c r="AW298" s="38">
        <f t="shared" si="272"/>
        <v>0</v>
      </c>
      <c r="AX298" s="39">
        <f t="shared" si="292"/>
        <v>565</v>
      </c>
      <c r="AY298" s="41">
        <f t="shared" si="273"/>
        <v>0</v>
      </c>
      <c r="AZ298" s="183">
        <v>0</v>
      </c>
      <c r="BA298" s="42">
        <f t="shared" si="274"/>
        <v>0</v>
      </c>
      <c r="BB298" s="43">
        <f t="shared" si="275"/>
        <v>356</v>
      </c>
      <c r="BC298" s="44">
        <f t="shared" si="276"/>
        <v>0</v>
      </c>
      <c r="BD298" s="178">
        <v>0</v>
      </c>
      <c r="BE298" s="42">
        <f t="shared" si="277"/>
        <v>0</v>
      </c>
      <c r="BF298" s="43">
        <f t="shared" si="293"/>
        <v>356</v>
      </c>
      <c r="BG298" s="45">
        <f t="shared" si="278"/>
        <v>0</v>
      </c>
      <c r="BH298" s="159">
        <v>0</v>
      </c>
      <c r="BI298" s="83">
        <f t="shared" si="279"/>
        <v>0</v>
      </c>
      <c r="BJ298" s="84">
        <f t="shared" si="280"/>
        <v>467</v>
      </c>
      <c r="BK298" s="85">
        <f t="shared" si="281"/>
        <v>0</v>
      </c>
      <c r="BL298" s="156">
        <v>0</v>
      </c>
      <c r="BM298" s="83">
        <f t="shared" si="282"/>
        <v>0</v>
      </c>
      <c r="BN298" s="84">
        <f t="shared" si="294"/>
        <v>467</v>
      </c>
      <c r="BO298" s="86">
        <f t="shared" si="283"/>
        <v>0</v>
      </c>
      <c r="BP298" s="168">
        <f t="shared" si="284"/>
        <v>814</v>
      </c>
      <c r="BQ298" s="75">
        <f t="shared" si="285"/>
        <v>8.4562642842302096E-2</v>
      </c>
      <c r="BR298" s="164">
        <f t="shared" si="240"/>
        <v>8</v>
      </c>
      <c r="BS298" s="76">
        <f t="shared" si="286"/>
        <v>84</v>
      </c>
      <c r="BT298" s="117">
        <f t="shared" si="287"/>
        <v>1.4963213568608493</v>
      </c>
      <c r="BU298" s="159">
        <v>9626</v>
      </c>
      <c r="BV298" s="153">
        <v>210</v>
      </c>
    </row>
    <row r="299" spans="1:74">
      <c r="A299" s="34">
        <f t="shared" si="241"/>
        <v>1</v>
      </c>
      <c r="B299" s="35">
        <f t="shared" si="242"/>
        <v>0</v>
      </c>
      <c r="C299" s="35">
        <f t="shared" si="243"/>
        <v>0</v>
      </c>
      <c r="D299" s="35">
        <f t="shared" si="244"/>
        <v>1</v>
      </c>
      <c r="E299" s="35">
        <f t="shared" si="245"/>
        <v>0</v>
      </c>
      <c r="F299" s="35">
        <f t="shared" si="246"/>
        <v>0</v>
      </c>
      <c r="G299" s="35">
        <f t="shared" si="247"/>
        <v>0</v>
      </c>
      <c r="H299" s="35">
        <f t="shared" si="248"/>
        <v>0</v>
      </c>
      <c r="I299" s="35">
        <f t="shared" si="249"/>
        <v>0</v>
      </c>
      <c r="J299" s="48">
        <v>74</v>
      </c>
      <c r="K299" s="49" t="s">
        <v>44</v>
      </c>
      <c r="L299" s="65">
        <v>52</v>
      </c>
      <c r="M299" s="38">
        <f t="shared" si="239"/>
        <v>2.4623543896202292E-3</v>
      </c>
      <c r="N299" s="39">
        <f t="shared" si="250"/>
        <v>323</v>
      </c>
      <c r="O299" s="40">
        <f t="shared" si="251"/>
        <v>0.32628254201032098</v>
      </c>
      <c r="P299" s="98">
        <v>10</v>
      </c>
      <c r="Q299" s="38">
        <f t="shared" si="252"/>
        <v>6.4356435643564358E-2</v>
      </c>
      <c r="R299" s="39">
        <f t="shared" si="288"/>
        <v>374</v>
      </c>
      <c r="S299" s="41">
        <f t="shared" si="253"/>
        <v>0.48193551849885619</v>
      </c>
      <c r="T299" s="183">
        <v>186</v>
      </c>
      <c r="U299" s="42">
        <f t="shared" si="254"/>
        <v>8.8076522397954344E-3</v>
      </c>
      <c r="V299" s="43">
        <f t="shared" si="255"/>
        <v>18</v>
      </c>
      <c r="W299" s="44">
        <f t="shared" si="256"/>
        <v>3.2788025103561989</v>
      </c>
      <c r="X299" s="178">
        <v>7</v>
      </c>
      <c r="Y299" s="42">
        <f t="shared" si="257"/>
        <v>0.23019801980198021</v>
      </c>
      <c r="Z299" s="43">
        <f t="shared" si="289"/>
        <v>14</v>
      </c>
      <c r="AA299" s="45">
        <f t="shared" si="258"/>
        <v>4.8429541407516741</v>
      </c>
      <c r="AB299" s="65">
        <v>76</v>
      </c>
      <c r="AC299" s="38">
        <f t="shared" si="259"/>
        <v>3.5988256463680272E-3</v>
      </c>
      <c r="AD299" s="39">
        <f t="shared" si="260"/>
        <v>374</v>
      </c>
      <c r="AE299" s="40">
        <f t="shared" si="261"/>
        <v>0.2774827684893752</v>
      </c>
      <c r="AF299" s="98">
        <v>8</v>
      </c>
      <c r="AG299" s="38">
        <f t="shared" si="262"/>
        <v>9.405940594059406E-2</v>
      </c>
      <c r="AH299" s="39">
        <f t="shared" si="290"/>
        <v>428</v>
      </c>
      <c r="AI299" s="41">
        <f t="shared" si="263"/>
        <v>0.40985582949821142</v>
      </c>
      <c r="AJ299" s="183">
        <v>0</v>
      </c>
      <c r="AK299" s="42">
        <f t="shared" si="264"/>
        <v>0</v>
      </c>
      <c r="AL299" s="43">
        <f t="shared" si="265"/>
        <v>337</v>
      </c>
      <c r="AM299" s="44">
        <f t="shared" si="266"/>
        <v>0</v>
      </c>
      <c r="AN299" s="178">
        <v>0</v>
      </c>
      <c r="AO299" s="42">
        <f t="shared" si="267"/>
        <v>0</v>
      </c>
      <c r="AP299" s="43">
        <f t="shared" si="291"/>
        <v>337</v>
      </c>
      <c r="AQ299" s="45">
        <f t="shared" si="268"/>
        <v>0</v>
      </c>
      <c r="AR299" s="65">
        <v>463</v>
      </c>
      <c r="AS299" s="38">
        <f t="shared" si="269"/>
        <v>2.1924424661426273E-2</v>
      </c>
      <c r="AT299" s="39">
        <f t="shared" si="270"/>
        <v>147</v>
      </c>
      <c r="AU299" s="40">
        <f t="shared" si="271"/>
        <v>0.94653105660681969</v>
      </c>
      <c r="AV299" s="98">
        <v>9</v>
      </c>
      <c r="AW299" s="38">
        <f t="shared" si="272"/>
        <v>0.57301980198019797</v>
      </c>
      <c r="AX299" s="39">
        <f t="shared" si="292"/>
        <v>123</v>
      </c>
      <c r="AY299" s="41">
        <f t="shared" si="273"/>
        <v>1.3980733775411383</v>
      </c>
      <c r="AZ299" s="183">
        <v>0</v>
      </c>
      <c r="BA299" s="42">
        <f t="shared" si="274"/>
        <v>0</v>
      </c>
      <c r="BB299" s="43">
        <f t="shared" si="275"/>
        <v>356</v>
      </c>
      <c r="BC299" s="44">
        <f t="shared" si="276"/>
        <v>0</v>
      </c>
      <c r="BD299" s="178">
        <v>0</v>
      </c>
      <c r="BE299" s="42">
        <f t="shared" si="277"/>
        <v>0</v>
      </c>
      <c r="BF299" s="43">
        <f t="shared" si="293"/>
        <v>356</v>
      </c>
      <c r="BG299" s="45">
        <f t="shared" si="278"/>
        <v>0</v>
      </c>
      <c r="BH299" s="159">
        <v>31</v>
      </c>
      <c r="BI299" s="83">
        <f t="shared" si="279"/>
        <v>1.4679420399659059E-3</v>
      </c>
      <c r="BJ299" s="84">
        <f t="shared" si="280"/>
        <v>307</v>
      </c>
      <c r="BK299" s="85">
        <f t="shared" si="281"/>
        <v>0.26373568303628425</v>
      </c>
      <c r="BL299" s="156">
        <v>3</v>
      </c>
      <c r="BM299" s="83">
        <f t="shared" si="282"/>
        <v>3.8366336633663366E-2</v>
      </c>
      <c r="BN299" s="84">
        <f t="shared" si="294"/>
        <v>346</v>
      </c>
      <c r="BO299" s="86">
        <f t="shared" si="283"/>
        <v>0.38955070157177185</v>
      </c>
      <c r="BP299" s="168">
        <f t="shared" si="284"/>
        <v>808</v>
      </c>
      <c r="BQ299" s="75">
        <f t="shared" si="285"/>
        <v>3.8261198977175871E-2</v>
      </c>
      <c r="BR299" s="164">
        <f t="shared" si="240"/>
        <v>37</v>
      </c>
      <c r="BS299" s="76">
        <f t="shared" si="286"/>
        <v>279</v>
      </c>
      <c r="BT299" s="117">
        <f t="shared" si="287"/>
        <v>0.67702530626220159</v>
      </c>
      <c r="BU299" s="159">
        <v>21118</v>
      </c>
      <c r="BV299" s="153">
        <v>854</v>
      </c>
    </row>
    <row r="300" spans="1:74">
      <c r="A300" s="34">
        <f t="shared" si="241"/>
        <v>1</v>
      </c>
      <c r="B300" s="35">
        <f t="shared" si="242"/>
        <v>0</v>
      </c>
      <c r="C300" s="35">
        <f t="shared" si="243"/>
        <v>0</v>
      </c>
      <c r="D300" s="35">
        <f t="shared" si="244"/>
        <v>0</v>
      </c>
      <c r="E300" s="35">
        <f t="shared" si="245"/>
        <v>1</v>
      </c>
      <c r="F300" s="35">
        <f t="shared" si="246"/>
        <v>0</v>
      </c>
      <c r="G300" s="35">
        <f t="shared" si="247"/>
        <v>0</v>
      </c>
      <c r="H300" s="35">
        <f t="shared" si="248"/>
        <v>1</v>
      </c>
      <c r="I300" s="35">
        <f t="shared" si="249"/>
        <v>0</v>
      </c>
      <c r="J300" s="48">
        <v>369</v>
      </c>
      <c r="K300" s="49" t="s">
        <v>340</v>
      </c>
      <c r="L300" s="65">
        <v>111</v>
      </c>
      <c r="M300" s="38">
        <f t="shared" si="239"/>
        <v>5.6265206812652069E-3</v>
      </c>
      <c r="N300" s="39">
        <f t="shared" si="250"/>
        <v>179</v>
      </c>
      <c r="O300" s="40">
        <f t="shared" si="251"/>
        <v>0.74556102821576264</v>
      </c>
      <c r="P300" s="98">
        <v>9</v>
      </c>
      <c r="Q300" s="38">
        <f t="shared" si="252"/>
        <v>0.13771712158808933</v>
      </c>
      <c r="R300" s="39">
        <f t="shared" si="288"/>
        <v>220</v>
      </c>
      <c r="S300" s="41">
        <f t="shared" si="253"/>
        <v>1.0312996941955863</v>
      </c>
      <c r="T300" s="183">
        <v>14</v>
      </c>
      <c r="U300" s="42">
        <f t="shared" si="254"/>
        <v>7.0965125709651254E-4</v>
      </c>
      <c r="V300" s="43">
        <f t="shared" si="255"/>
        <v>248</v>
      </c>
      <c r="W300" s="44">
        <f t="shared" si="256"/>
        <v>0.26418008566826878</v>
      </c>
      <c r="X300" s="178">
        <v>2</v>
      </c>
      <c r="Y300" s="42">
        <f t="shared" si="257"/>
        <v>1.7369727047146403E-2</v>
      </c>
      <c r="Z300" s="43">
        <f t="shared" si="289"/>
        <v>286</v>
      </c>
      <c r="AA300" s="45">
        <f t="shared" si="258"/>
        <v>0.36542795458912286</v>
      </c>
      <c r="AB300" s="65">
        <v>290</v>
      </c>
      <c r="AC300" s="38">
        <f t="shared" si="259"/>
        <v>1.469991889699919E-2</v>
      </c>
      <c r="AD300" s="39">
        <f t="shared" si="260"/>
        <v>143</v>
      </c>
      <c r="AE300" s="40">
        <f t="shared" si="261"/>
        <v>1.1334181182756553</v>
      </c>
      <c r="AF300" s="98">
        <v>9</v>
      </c>
      <c r="AG300" s="38">
        <f t="shared" si="262"/>
        <v>0.35980148883374691</v>
      </c>
      <c r="AH300" s="39">
        <f t="shared" si="290"/>
        <v>172</v>
      </c>
      <c r="AI300" s="41">
        <f t="shared" si="263"/>
        <v>1.5678042635500344</v>
      </c>
      <c r="AJ300" s="183">
        <v>5</v>
      </c>
      <c r="AK300" s="42">
        <f t="shared" si="264"/>
        <v>2.5344687753446875E-4</v>
      </c>
      <c r="AL300" s="43">
        <f t="shared" si="265"/>
        <v>274</v>
      </c>
      <c r="AM300" s="44">
        <f t="shared" si="266"/>
        <v>0.13320339720280633</v>
      </c>
      <c r="AN300" s="178">
        <v>1</v>
      </c>
      <c r="AO300" s="42">
        <f t="shared" si="267"/>
        <v>6.2034739454094297E-3</v>
      </c>
      <c r="AP300" s="43">
        <f t="shared" si="291"/>
        <v>295</v>
      </c>
      <c r="AQ300" s="45">
        <f t="shared" si="268"/>
        <v>0.18425402831183427</v>
      </c>
      <c r="AR300" s="65">
        <v>210</v>
      </c>
      <c r="AS300" s="38">
        <f t="shared" si="269"/>
        <v>1.0644768856447688E-2</v>
      </c>
      <c r="AT300" s="39">
        <f t="shared" si="270"/>
        <v>317</v>
      </c>
      <c r="AU300" s="40">
        <f t="shared" si="271"/>
        <v>0.45956071680894628</v>
      </c>
      <c r="AV300" s="98">
        <v>11</v>
      </c>
      <c r="AW300" s="38">
        <f t="shared" si="272"/>
        <v>0.26054590570719605</v>
      </c>
      <c r="AX300" s="39">
        <f t="shared" si="292"/>
        <v>424</v>
      </c>
      <c r="AY300" s="41">
        <f t="shared" si="273"/>
        <v>0.63568884205708898</v>
      </c>
      <c r="AZ300" s="183">
        <v>93</v>
      </c>
      <c r="BA300" s="42">
        <f t="shared" si="274"/>
        <v>4.7141119221411195E-3</v>
      </c>
      <c r="BB300" s="43">
        <f t="shared" si="275"/>
        <v>47</v>
      </c>
      <c r="BC300" s="44">
        <f t="shared" si="276"/>
        <v>1.7592439099435961</v>
      </c>
      <c r="BD300" s="178">
        <v>2</v>
      </c>
      <c r="BE300" s="42">
        <f t="shared" si="277"/>
        <v>0.11538461538461539</v>
      </c>
      <c r="BF300" s="43">
        <f t="shared" si="293"/>
        <v>36</v>
      </c>
      <c r="BG300" s="45">
        <f t="shared" si="278"/>
        <v>2.4334798060491227</v>
      </c>
      <c r="BH300" s="159">
        <v>83</v>
      </c>
      <c r="BI300" s="83">
        <f t="shared" si="279"/>
        <v>4.207218167072182E-3</v>
      </c>
      <c r="BJ300" s="84">
        <f t="shared" si="280"/>
        <v>148</v>
      </c>
      <c r="BK300" s="85">
        <f t="shared" si="281"/>
        <v>0.75588376568411175</v>
      </c>
      <c r="BL300" s="156">
        <v>10</v>
      </c>
      <c r="BM300" s="83">
        <f t="shared" si="282"/>
        <v>0.10297766749379653</v>
      </c>
      <c r="BN300" s="84">
        <f t="shared" si="294"/>
        <v>182</v>
      </c>
      <c r="BO300" s="86">
        <f t="shared" si="283"/>
        <v>1.0455786540546428</v>
      </c>
      <c r="BP300" s="168">
        <f t="shared" si="284"/>
        <v>806</v>
      </c>
      <c r="BQ300" s="75">
        <f t="shared" si="285"/>
        <v>4.085563665855637E-2</v>
      </c>
      <c r="BR300" s="164">
        <f t="shared" si="240"/>
        <v>44</v>
      </c>
      <c r="BS300" s="76">
        <f t="shared" si="286"/>
        <v>253</v>
      </c>
      <c r="BT300" s="117">
        <f t="shared" si="287"/>
        <v>0.72293343284398071</v>
      </c>
      <c r="BU300" s="159">
        <v>19728</v>
      </c>
      <c r="BV300" s="153">
        <v>1278</v>
      </c>
    </row>
    <row r="301" spans="1:74">
      <c r="A301" s="34">
        <f t="shared" si="241"/>
        <v>10</v>
      </c>
      <c r="B301" s="35">
        <f t="shared" si="242"/>
        <v>7</v>
      </c>
      <c r="C301" s="35">
        <f t="shared" si="243"/>
        <v>0</v>
      </c>
      <c r="D301" s="35">
        <f t="shared" si="244"/>
        <v>1</v>
      </c>
      <c r="E301" s="35">
        <f t="shared" si="245"/>
        <v>1</v>
      </c>
      <c r="F301" s="35">
        <f t="shared" si="246"/>
        <v>1</v>
      </c>
      <c r="G301" s="35">
        <f t="shared" si="247"/>
        <v>1</v>
      </c>
      <c r="H301" s="35">
        <f t="shared" si="248"/>
        <v>0</v>
      </c>
      <c r="I301" s="35">
        <f t="shared" si="249"/>
        <v>0</v>
      </c>
      <c r="J301" s="48">
        <v>462</v>
      </c>
      <c r="K301" s="49" t="s">
        <v>434</v>
      </c>
      <c r="L301" s="65">
        <v>58</v>
      </c>
      <c r="M301" s="38">
        <f t="shared" si="239"/>
        <v>7.4339912842860808E-3</v>
      </c>
      <c r="N301" s="39">
        <f t="shared" si="250"/>
        <v>139</v>
      </c>
      <c r="O301" s="40">
        <f t="shared" si="251"/>
        <v>0.98506599364583447</v>
      </c>
      <c r="P301" s="98">
        <v>3</v>
      </c>
      <c r="Q301" s="38">
        <f t="shared" si="252"/>
        <v>7.2049689440993783E-2</v>
      </c>
      <c r="R301" s="39">
        <f t="shared" si="288"/>
        <v>365</v>
      </c>
      <c r="S301" s="41">
        <f t="shared" si="253"/>
        <v>0.53954673050478719</v>
      </c>
      <c r="T301" s="183">
        <v>79</v>
      </c>
      <c r="U301" s="42">
        <f t="shared" si="254"/>
        <v>1.012560881825173E-2</v>
      </c>
      <c r="V301" s="43">
        <f t="shared" si="255"/>
        <v>13</v>
      </c>
      <c r="W301" s="44">
        <f t="shared" si="256"/>
        <v>3.7694348855149316</v>
      </c>
      <c r="X301" s="178">
        <v>8</v>
      </c>
      <c r="Y301" s="42">
        <f t="shared" si="257"/>
        <v>9.8136645962732916E-2</v>
      </c>
      <c r="Z301" s="43">
        <f t="shared" si="289"/>
        <v>45</v>
      </c>
      <c r="AA301" s="45">
        <f t="shared" si="258"/>
        <v>2.0646193061675073</v>
      </c>
      <c r="AB301" s="65">
        <v>370</v>
      </c>
      <c r="AC301" s="38">
        <f t="shared" si="259"/>
        <v>4.7423737503204305E-2</v>
      </c>
      <c r="AD301" s="39">
        <f t="shared" si="260"/>
        <v>38</v>
      </c>
      <c r="AE301" s="40">
        <f t="shared" si="261"/>
        <v>3.6565455700203247</v>
      </c>
      <c r="AF301" s="98">
        <v>14</v>
      </c>
      <c r="AG301" s="38">
        <f t="shared" si="262"/>
        <v>0.45962732919254656</v>
      </c>
      <c r="AH301" s="39">
        <f t="shared" si="290"/>
        <v>129</v>
      </c>
      <c r="AI301" s="41">
        <f t="shared" si="263"/>
        <v>2.0027868386202239</v>
      </c>
      <c r="AJ301" s="183">
        <v>43</v>
      </c>
      <c r="AK301" s="42">
        <f t="shared" si="264"/>
        <v>5.5114073314534735E-3</v>
      </c>
      <c r="AL301" s="43">
        <f t="shared" si="265"/>
        <v>21</v>
      </c>
      <c r="AM301" s="44">
        <f t="shared" si="266"/>
        <v>2.8966156026846819</v>
      </c>
      <c r="AN301" s="178">
        <v>1</v>
      </c>
      <c r="AO301" s="42">
        <f t="shared" si="267"/>
        <v>5.3416149068322982E-2</v>
      </c>
      <c r="AP301" s="43">
        <f t="shared" si="291"/>
        <v>63</v>
      </c>
      <c r="AQ301" s="45">
        <f t="shared" si="268"/>
        <v>1.5865530716103236</v>
      </c>
      <c r="AR301" s="65">
        <v>237</v>
      </c>
      <c r="AS301" s="38">
        <f t="shared" si="269"/>
        <v>3.0376826454755191E-2</v>
      </c>
      <c r="AT301" s="39">
        <f t="shared" si="270"/>
        <v>84</v>
      </c>
      <c r="AU301" s="40">
        <f t="shared" si="271"/>
        <v>1.3114419230881176</v>
      </c>
      <c r="AV301" s="98">
        <v>20</v>
      </c>
      <c r="AW301" s="38">
        <f t="shared" si="272"/>
        <v>0.29440993788819875</v>
      </c>
      <c r="AX301" s="39">
        <f t="shared" si="292"/>
        <v>400</v>
      </c>
      <c r="AY301" s="41">
        <f t="shared" si="273"/>
        <v>0.71831146990493489</v>
      </c>
      <c r="AZ301" s="183">
        <v>18</v>
      </c>
      <c r="BA301" s="42">
        <f t="shared" si="274"/>
        <v>2.3071007433991286E-3</v>
      </c>
      <c r="BB301" s="43">
        <f t="shared" si="275"/>
        <v>121</v>
      </c>
      <c r="BC301" s="44">
        <f t="shared" si="276"/>
        <v>0.86097933173546737</v>
      </c>
      <c r="BD301" s="178">
        <v>1</v>
      </c>
      <c r="BE301" s="42">
        <f t="shared" si="277"/>
        <v>2.236024844720497E-2</v>
      </c>
      <c r="BF301" s="43">
        <f t="shared" si="293"/>
        <v>236</v>
      </c>
      <c r="BG301" s="45">
        <f t="shared" si="278"/>
        <v>0.47158117980579273</v>
      </c>
      <c r="BH301" s="159">
        <v>0</v>
      </c>
      <c r="BI301" s="83">
        <f t="shared" si="279"/>
        <v>0</v>
      </c>
      <c r="BJ301" s="84">
        <f t="shared" si="280"/>
        <v>467</v>
      </c>
      <c r="BK301" s="85">
        <f t="shared" si="281"/>
        <v>0</v>
      </c>
      <c r="BL301" s="156">
        <v>0</v>
      </c>
      <c r="BM301" s="83">
        <f t="shared" si="282"/>
        <v>0</v>
      </c>
      <c r="BN301" s="84">
        <f t="shared" si="294"/>
        <v>467</v>
      </c>
      <c r="BO301" s="86">
        <f t="shared" si="283"/>
        <v>0</v>
      </c>
      <c r="BP301" s="168">
        <f t="shared" si="284"/>
        <v>805</v>
      </c>
      <c r="BQ301" s="75">
        <f t="shared" si="285"/>
        <v>0.10317867213534991</v>
      </c>
      <c r="BR301" s="164">
        <f t="shared" si="240"/>
        <v>47</v>
      </c>
      <c r="BS301" s="76">
        <f t="shared" si="286"/>
        <v>63</v>
      </c>
      <c r="BT301" s="117">
        <f t="shared" si="287"/>
        <v>1.825728779274095</v>
      </c>
      <c r="BU301" s="159">
        <v>7802</v>
      </c>
      <c r="BV301" s="153">
        <v>287</v>
      </c>
    </row>
    <row r="302" spans="1:74">
      <c r="A302" s="34">
        <f t="shared" si="241"/>
        <v>0</v>
      </c>
      <c r="B302" s="35">
        <f t="shared" si="242"/>
        <v>0</v>
      </c>
      <c r="C302" s="35">
        <f t="shared" si="243"/>
        <v>0</v>
      </c>
      <c r="D302" s="35">
        <f t="shared" si="244"/>
        <v>0</v>
      </c>
      <c r="E302" s="35">
        <f t="shared" si="245"/>
        <v>0</v>
      </c>
      <c r="F302" s="35">
        <f t="shared" si="246"/>
        <v>0</v>
      </c>
      <c r="G302" s="35">
        <f t="shared" si="247"/>
        <v>0</v>
      </c>
      <c r="H302" s="35">
        <f t="shared" si="248"/>
        <v>0</v>
      </c>
      <c r="I302" s="35">
        <f t="shared" si="249"/>
        <v>0</v>
      </c>
      <c r="J302" s="48">
        <v>208</v>
      </c>
      <c r="K302" s="49" t="s">
        <v>178</v>
      </c>
      <c r="L302" s="65">
        <v>211</v>
      </c>
      <c r="M302" s="38">
        <f t="shared" si="239"/>
        <v>3.1643196712706767E-3</v>
      </c>
      <c r="N302" s="39">
        <f t="shared" si="250"/>
        <v>279</v>
      </c>
      <c r="O302" s="40">
        <f t="shared" si="251"/>
        <v>0.41929881028810684</v>
      </c>
      <c r="P302" s="98">
        <v>54</v>
      </c>
      <c r="Q302" s="38">
        <f t="shared" si="252"/>
        <v>0.26276463262764632</v>
      </c>
      <c r="R302" s="39">
        <f t="shared" si="288"/>
        <v>84</v>
      </c>
      <c r="S302" s="41">
        <f t="shared" si="253"/>
        <v>1.9677225471269515</v>
      </c>
      <c r="T302" s="183">
        <v>15</v>
      </c>
      <c r="U302" s="42">
        <f t="shared" si="254"/>
        <v>2.2495163539838935E-4</v>
      </c>
      <c r="V302" s="43">
        <f t="shared" si="255"/>
        <v>337</v>
      </c>
      <c r="W302" s="44">
        <f t="shared" si="256"/>
        <v>8.3742178593338976E-2</v>
      </c>
      <c r="X302" s="178">
        <v>6</v>
      </c>
      <c r="Y302" s="42">
        <f t="shared" si="257"/>
        <v>1.86799501867995E-2</v>
      </c>
      <c r="Z302" s="43">
        <f t="shared" si="289"/>
        <v>277</v>
      </c>
      <c r="AA302" s="45">
        <f t="shared" si="258"/>
        <v>0.39299270334304348</v>
      </c>
      <c r="AB302" s="65">
        <v>158</v>
      </c>
      <c r="AC302" s="38">
        <f t="shared" si="259"/>
        <v>2.3694905595297009E-3</v>
      </c>
      <c r="AD302" s="39">
        <f t="shared" si="260"/>
        <v>409</v>
      </c>
      <c r="AE302" s="40">
        <f t="shared" si="261"/>
        <v>0.18269648629165708</v>
      </c>
      <c r="AF302" s="98">
        <v>18</v>
      </c>
      <c r="AG302" s="38">
        <f t="shared" si="262"/>
        <v>0.19676214196762143</v>
      </c>
      <c r="AH302" s="39">
        <f t="shared" si="290"/>
        <v>321</v>
      </c>
      <c r="AI302" s="41">
        <f t="shared" si="263"/>
        <v>0.8573742317798333</v>
      </c>
      <c r="AJ302" s="183">
        <v>15</v>
      </c>
      <c r="AK302" s="42">
        <f t="shared" si="264"/>
        <v>2.2495163539838935E-4</v>
      </c>
      <c r="AL302" s="43">
        <f t="shared" si="265"/>
        <v>283</v>
      </c>
      <c r="AM302" s="44">
        <f t="shared" si="266"/>
        <v>0.11822722904651836</v>
      </c>
      <c r="AN302" s="178">
        <v>5</v>
      </c>
      <c r="AO302" s="42">
        <f t="shared" si="267"/>
        <v>1.86799501867995E-2</v>
      </c>
      <c r="AP302" s="43">
        <f t="shared" si="291"/>
        <v>204</v>
      </c>
      <c r="AQ302" s="45">
        <f t="shared" si="268"/>
        <v>0.55482719857785212</v>
      </c>
      <c r="AR302" s="65">
        <v>255</v>
      </c>
      <c r="AS302" s="38">
        <f t="shared" si="269"/>
        <v>3.824177801772619E-3</v>
      </c>
      <c r="AT302" s="39">
        <f t="shared" si="270"/>
        <v>437</v>
      </c>
      <c r="AU302" s="40">
        <f t="shared" si="271"/>
        <v>0.16509911257706433</v>
      </c>
      <c r="AV302" s="98">
        <v>71</v>
      </c>
      <c r="AW302" s="38">
        <f t="shared" si="272"/>
        <v>0.31755915317559152</v>
      </c>
      <c r="AX302" s="39">
        <f t="shared" si="292"/>
        <v>375</v>
      </c>
      <c r="AY302" s="41">
        <f t="shared" si="273"/>
        <v>0.77479171978884831</v>
      </c>
      <c r="AZ302" s="183">
        <v>21</v>
      </c>
      <c r="BA302" s="42">
        <f t="shared" si="274"/>
        <v>3.149322895577451E-4</v>
      </c>
      <c r="BB302" s="43">
        <f t="shared" si="275"/>
        <v>288</v>
      </c>
      <c r="BC302" s="44">
        <f t="shared" si="276"/>
        <v>0.11752854442145141</v>
      </c>
      <c r="BD302" s="178">
        <v>7</v>
      </c>
      <c r="BE302" s="42">
        <f t="shared" si="277"/>
        <v>2.6151930261519303E-2</v>
      </c>
      <c r="BF302" s="43">
        <f t="shared" si="293"/>
        <v>216</v>
      </c>
      <c r="BG302" s="45">
        <f t="shared" si="278"/>
        <v>0.55154834956530552</v>
      </c>
      <c r="BH302" s="159">
        <v>128</v>
      </c>
      <c r="BI302" s="83">
        <f t="shared" si="279"/>
        <v>1.9195872887329225E-3</v>
      </c>
      <c r="BJ302" s="84">
        <f t="shared" si="280"/>
        <v>281</v>
      </c>
      <c r="BK302" s="85">
        <f t="shared" si="281"/>
        <v>0.34487987329084513</v>
      </c>
      <c r="BL302" s="156">
        <v>37</v>
      </c>
      <c r="BM302" s="83">
        <f t="shared" si="282"/>
        <v>0.15940224159402241</v>
      </c>
      <c r="BN302" s="84">
        <f t="shared" si="294"/>
        <v>99</v>
      </c>
      <c r="BO302" s="86">
        <f t="shared" si="283"/>
        <v>1.6184827766584553</v>
      </c>
      <c r="BP302" s="168">
        <f t="shared" si="284"/>
        <v>803</v>
      </c>
      <c r="BQ302" s="75">
        <f t="shared" si="285"/>
        <v>1.2042410881660442E-2</v>
      </c>
      <c r="BR302" s="164">
        <f t="shared" si="240"/>
        <v>198</v>
      </c>
      <c r="BS302" s="76">
        <f t="shared" si="286"/>
        <v>492</v>
      </c>
      <c r="BT302" s="117">
        <f t="shared" si="287"/>
        <v>0.21308838021921336</v>
      </c>
      <c r="BU302" s="159">
        <v>66681</v>
      </c>
      <c r="BV302" s="153">
        <v>9705</v>
      </c>
    </row>
    <row r="303" spans="1:74">
      <c r="A303" s="34">
        <f t="shared" si="241"/>
        <v>1</v>
      </c>
      <c r="B303" s="35">
        <f t="shared" si="242"/>
        <v>0</v>
      </c>
      <c r="C303" s="35">
        <f t="shared" si="243"/>
        <v>0</v>
      </c>
      <c r="D303" s="35">
        <f t="shared" si="244"/>
        <v>0</v>
      </c>
      <c r="E303" s="35">
        <f t="shared" si="245"/>
        <v>1</v>
      </c>
      <c r="F303" s="35">
        <f t="shared" si="246"/>
        <v>0</v>
      </c>
      <c r="G303" s="35">
        <f t="shared" si="247"/>
        <v>0</v>
      </c>
      <c r="H303" s="35">
        <f t="shared" si="248"/>
        <v>0</v>
      </c>
      <c r="I303" s="35">
        <f t="shared" si="249"/>
        <v>0</v>
      </c>
      <c r="J303" s="48">
        <v>275</v>
      </c>
      <c r="K303" s="49" t="s">
        <v>245</v>
      </c>
      <c r="L303" s="65">
        <v>0</v>
      </c>
      <c r="M303" s="38">
        <f t="shared" si="239"/>
        <v>0</v>
      </c>
      <c r="N303" s="39">
        <f t="shared" si="250"/>
        <v>517</v>
      </c>
      <c r="O303" s="40">
        <f t="shared" si="251"/>
        <v>0</v>
      </c>
      <c r="P303" s="98">
        <v>0</v>
      </c>
      <c r="Q303" s="38">
        <f t="shared" si="252"/>
        <v>0</v>
      </c>
      <c r="R303" s="39">
        <f t="shared" si="288"/>
        <v>517</v>
      </c>
      <c r="S303" s="41">
        <f t="shared" si="253"/>
        <v>0</v>
      </c>
      <c r="T303" s="183">
        <v>0</v>
      </c>
      <c r="U303" s="42">
        <f t="shared" si="254"/>
        <v>0</v>
      </c>
      <c r="V303" s="43">
        <f t="shared" si="255"/>
        <v>396</v>
      </c>
      <c r="W303" s="44">
        <f t="shared" si="256"/>
        <v>0</v>
      </c>
      <c r="X303" s="178">
        <v>0</v>
      </c>
      <c r="Y303" s="42">
        <f t="shared" si="257"/>
        <v>0</v>
      </c>
      <c r="Z303" s="43">
        <f t="shared" si="289"/>
        <v>396</v>
      </c>
      <c r="AA303" s="45">
        <f t="shared" si="258"/>
        <v>0</v>
      </c>
      <c r="AB303" s="65">
        <v>795</v>
      </c>
      <c r="AC303" s="38">
        <f t="shared" si="259"/>
        <v>5.2182474565146048E-2</v>
      </c>
      <c r="AD303" s="39">
        <f t="shared" si="260"/>
        <v>35</v>
      </c>
      <c r="AE303" s="40">
        <f t="shared" si="261"/>
        <v>4.0234617988721499</v>
      </c>
      <c r="AF303" s="98">
        <v>2</v>
      </c>
      <c r="AG303" s="38">
        <f t="shared" si="262"/>
        <v>1</v>
      </c>
      <c r="AH303" s="39">
        <f t="shared" si="290"/>
        <v>1</v>
      </c>
      <c r="AI303" s="41">
        <f t="shared" si="263"/>
        <v>4.3574146083494059</v>
      </c>
      <c r="AJ303" s="183">
        <v>0</v>
      </c>
      <c r="AK303" s="42">
        <f t="shared" si="264"/>
        <v>0</v>
      </c>
      <c r="AL303" s="43">
        <f t="shared" si="265"/>
        <v>337</v>
      </c>
      <c r="AM303" s="44">
        <f t="shared" si="266"/>
        <v>0</v>
      </c>
      <c r="AN303" s="178">
        <v>0</v>
      </c>
      <c r="AO303" s="42">
        <f t="shared" si="267"/>
        <v>0</v>
      </c>
      <c r="AP303" s="43">
        <f t="shared" si="291"/>
        <v>337</v>
      </c>
      <c r="AQ303" s="45">
        <f t="shared" si="268"/>
        <v>0</v>
      </c>
      <c r="AR303" s="65">
        <v>0</v>
      </c>
      <c r="AS303" s="38">
        <f t="shared" si="269"/>
        <v>0</v>
      </c>
      <c r="AT303" s="39">
        <f t="shared" si="270"/>
        <v>565</v>
      </c>
      <c r="AU303" s="40">
        <f t="shared" si="271"/>
        <v>0</v>
      </c>
      <c r="AV303" s="98">
        <v>0</v>
      </c>
      <c r="AW303" s="38">
        <f t="shared" si="272"/>
        <v>0</v>
      </c>
      <c r="AX303" s="39">
        <f t="shared" si="292"/>
        <v>565</v>
      </c>
      <c r="AY303" s="41">
        <f t="shared" si="273"/>
        <v>0</v>
      </c>
      <c r="AZ303" s="183">
        <v>0</v>
      </c>
      <c r="BA303" s="42">
        <f t="shared" si="274"/>
        <v>0</v>
      </c>
      <c r="BB303" s="43">
        <f t="shared" si="275"/>
        <v>356</v>
      </c>
      <c r="BC303" s="44">
        <f t="shared" si="276"/>
        <v>0</v>
      </c>
      <c r="BD303" s="178">
        <v>0</v>
      </c>
      <c r="BE303" s="42">
        <f t="shared" si="277"/>
        <v>0</v>
      </c>
      <c r="BF303" s="43">
        <f t="shared" si="293"/>
        <v>356</v>
      </c>
      <c r="BG303" s="45">
        <f t="shared" si="278"/>
        <v>0</v>
      </c>
      <c r="BH303" s="159">
        <v>0</v>
      </c>
      <c r="BI303" s="83">
        <f t="shared" si="279"/>
        <v>0</v>
      </c>
      <c r="BJ303" s="84">
        <f t="shared" si="280"/>
        <v>467</v>
      </c>
      <c r="BK303" s="85">
        <f t="shared" si="281"/>
        <v>0</v>
      </c>
      <c r="BL303" s="156">
        <v>0</v>
      </c>
      <c r="BM303" s="83">
        <f t="shared" si="282"/>
        <v>0</v>
      </c>
      <c r="BN303" s="84">
        <f t="shared" si="294"/>
        <v>467</v>
      </c>
      <c r="BO303" s="86">
        <f t="shared" si="283"/>
        <v>0</v>
      </c>
      <c r="BP303" s="168">
        <f t="shared" si="284"/>
        <v>795</v>
      </c>
      <c r="BQ303" s="75">
        <f t="shared" si="285"/>
        <v>5.2182474565146048E-2</v>
      </c>
      <c r="BR303" s="164">
        <f t="shared" si="240"/>
        <v>2</v>
      </c>
      <c r="BS303" s="76">
        <f t="shared" si="286"/>
        <v>176</v>
      </c>
      <c r="BT303" s="117">
        <f t="shared" si="287"/>
        <v>0.92335987288486254</v>
      </c>
      <c r="BU303" s="159">
        <v>15235</v>
      </c>
      <c r="BV303" s="153">
        <v>128</v>
      </c>
    </row>
    <row r="304" spans="1:74">
      <c r="A304" s="34">
        <f t="shared" si="241"/>
        <v>0</v>
      </c>
      <c r="B304" s="35">
        <f t="shared" si="242"/>
        <v>0</v>
      </c>
      <c r="C304" s="35">
        <f t="shared" si="243"/>
        <v>0</v>
      </c>
      <c r="D304" s="35">
        <f t="shared" si="244"/>
        <v>0</v>
      </c>
      <c r="E304" s="35">
        <f t="shared" si="245"/>
        <v>0</v>
      </c>
      <c r="F304" s="35">
        <f t="shared" si="246"/>
        <v>0</v>
      </c>
      <c r="G304" s="35">
        <f t="shared" si="247"/>
        <v>0</v>
      </c>
      <c r="H304" s="35">
        <f t="shared" si="248"/>
        <v>0</v>
      </c>
      <c r="I304" s="35">
        <f t="shared" si="249"/>
        <v>0</v>
      </c>
      <c r="J304" s="48">
        <v>623</v>
      </c>
      <c r="K304" s="49" t="s">
        <v>597</v>
      </c>
      <c r="L304" s="65">
        <v>182</v>
      </c>
      <c r="M304" s="38">
        <f t="shared" si="239"/>
        <v>4.6961682363565989E-3</v>
      </c>
      <c r="N304" s="39">
        <f t="shared" si="250"/>
        <v>209</v>
      </c>
      <c r="O304" s="40">
        <f t="shared" si="251"/>
        <v>0.6222815514800375</v>
      </c>
      <c r="P304" s="98">
        <v>5</v>
      </c>
      <c r="Q304" s="38">
        <f t="shared" si="252"/>
        <v>0.23008849557522124</v>
      </c>
      <c r="R304" s="39">
        <f t="shared" si="288"/>
        <v>101</v>
      </c>
      <c r="S304" s="41">
        <f t="shared" si="253"/>
        <v>1.7230261015357335</v>
      </c>
      <c r="T304" s="183">
        <v>20</v>
      </c>
      <c r="U304" s="42">
        <f t="shared" si="254"/>
        <v>5.1606244355567024E-4</v>
      </c>
      <c r="V304" s="43">
        <f t="shared" si="255"/>
        <v>280</v>
      </c>
      <c r="W304" s="44">
        <f t="shared" si="256"/>
        <v>0.19211326575607229</v>
      </c>
      <c r="X304" s="178">
        <v>4</v>
      </c>
      <c r="Y304" s="42">
        <f t="shared" si="257"/>
        <v>2.5284450063211124E-2</v>
      </c>
      <c r="Z304" s="43">
        <f t="shared" si="289"/>
        <v>244</v>
      </c>
      <c r="AA304" s="45">
        <f t="shared" si="258"/>
        <v>0.5319395546303648</v>
      </c>
      <c r="AB304" s="65">
        <v>318</v>
      </c>
      <c r="AC304" s="38">
        <f t="shared" si="259"/>
        <v>8.2053928525351559E-3</v>
      </c>
      <c r="AD304" s="39">
        <f t="shared" si="260"/>
        <v>260</v>
      </c>
      <c r="AE304" s="40">
        <f t="shared" si="261"/>
        <v>0.63266613862280685</v>
      </c>
      <c r="AF304" s="98">
        <v>11</v>
      </c>
      <c r="AG304" s="38">
        <f t="shared" si="262"/>
        <v>0.40202275600505688</v>
      </c>
      <c r="AH304" s="39">
        <f t="shared" si="290"/>
        <v>150</v>
      </c>
      <c r="AI304" s="41">
        <f t="shared" si="263"/>
        <v>1.7517798299053238</v>
      </c>
      <c r="AJ304" s="183">
        <v>0</v>
      </c>
      <c r="AK304" s="42">
        <f t="shared" si="264"/>
        <v>0</v>
      </c>
      <c r="AL304" s="43">
        <f t="shared" si="265"/>
        <v>337</v>
      </c>
      <c r="AM304" s="44">
        <f t="shared" si="266"/>
        <v>0</v>
      </c>
      <c r="AN304" s="178">
        <v>0</v>
      </c>
      <c r="AO304" s="42">
        <f t="shared" si="267"/>
        <v>0</v>
      </c>
      <c r="AP304" s="43">
        <f t="shared" si="291"/>
        <v>337</v>
      </c>
      <c r="AQ304" s="45">
        <f t="shared" si="268"/>
        <v>0</v>
      </c>
      <c r="AR304" s="65">
        <v>262</v>
      </c>
      <c r="AS304" s="38">
        <f t="shared" si="269"/>
        <v>6.7604180105792803E-3</v>
      </c>
      <c r="AT304" s="39">
        <f t="shared" si="270"/>
        <v>376</v>
      </c>
      <c r="AU304" s="40">
        <f t="shared" si="271"/>
        <v>0.29186378668880897</v>
      </c>
      <c r="AV304" s="98">
        <v>9</v>
      </c>
      <c r="AW304" s="38">
        <f t="shared" si="272"/>
        <v>0.33122629582806573</v>
      </c>
      <c r="AX304" s="39">
        <f t="shared" si="292"/>
        <v>365</v>
      </c>
      <c r="AY304" s="41">
        <f t="shared" si="273"/>
        <v>0.80813728345602065</v>
      </c>
      <c r="AZ304" s="183">
        <v>0</v>
      </c>
      <c r="BA304" s="42">
        <f t="shared" si="274"/>
        <v>0</v>
      </c>
      <c r="BB304" s="43">
        <f t="shared" si="275"/>
        <v>356</v>
      </c>
      <c r="BC304" s="44">
        <f t="shared" si="276"/>
        <v>0</v>
      </c>
      <c r="BD304" s="178">
        <v>0</v>
      </c>
      <c r="BE304" s="42">
        <f t="shared" si="277"/>
        <v>0</v>
      </c>
      <c r="BF304" s="43">
        <f t="shared" si="293"/>
        <v>356</v>
      </c>
      <c r="BG304" s="45">
        <f t="shared" si="278"/>
        <v>0</v>
      </c>
      <c r="BH304" s="159">
        <v>9</v>
      </c>
      <c r="BI304" s="83">
        <f t="shared" si="279"/>
        <v>2.3222809960005161E-4</v>
      </c>
      <c r="BJ304" s="84">
        <f t="shared" si="280"/>
        <v>423</v>
      </c>
      <c r="BK304" s="85">
        <f t="shared" si="281"/>
        <v>4.1722925565685395E-2</v>
      </c>
      <c r="BL304" s="156">
        <v>1</v>
      </c>
      <c r="BM304" s="83">
        <f t="shared" si="282"/>
        <v>1.1378002528445006E-2</v>
      </c>
      <c r="BN304" s="84">
        <f t="shared" si="294"/>
        <v>424</v>
      </c>
      <c r="BO304" s="86">
        <f t="shared" si="283"/>
        <v>0.11552598596427245</v>
      </c>
      <c r="BP304" s="168">
        <f t="shared" si="284"/>
        <v>791</v>
      </c>
      <c r="BQ304" s="75">
        <f t="shared" si="285"/>
        <v>2.0410269642626759E-2</v>
      </c>
      <c r="BR304" s="164">
        <f t="shared" si="240"/>
        <v>30</v>
      </c>
      <c r="BS304" s="76">
        <f t="shared" si="286"/>
        <v>426</v>
      </c>
      <c r="BT304" s="117">
        <f t="shared" si="287"/>
        <v>0.36115619544323668</v>
      </c>
      <c r="BU304" s="159">
        <v>38755</v>
      </c>
      <c r="BV304" s="153">
        <v>439</v>
      </c>
    </row>
    <row r="305" spans="1:74">
      <c r="A305" s="34">
        <f t="shared" si="241"/>
        <v>1</v>
      </c>
      <c r="B305" s="35">
        <f t="shared" si="242"/>
        <v>0</v>
      </c>
      <c r="C305" s="35">
        <f t="shared" si="243"/>
        <v>0</v>
      </c>
      <c r="D305" s="35">
        <f t="shared" si="244"/>
        <v>0</v>
      </c>
      <c r="E305" s="35">
        <f t="shared" si="245"/>
        <v>1</v>
      </c>
      <c r="F305" s="35">
        <f t="shared" si="246"/>
        <v>0</v>
      </c>
      <c r="G305" s="35">
        <f t="shared" si="247"/>
        <v>0</v>
      </c>
      <c r="H305" s="35">
        <f t="shared" si="248"/>
        <v>0</v>
      </c>
      <c r="I305" s="35">
        <f t="shared" si="249"/>
        <v>0</v>
      </c>
      <c r="J305" s="48">
        <v>160</v>
      </c>
      <c r="K305" s="49" t="s">
        <v>130</v>
      </c>
      <c r="L305" s="65">
        <v>6</v>
      </c>
      <c r="M305" s="38">
        <f t="shared" si="239"/>
        <v>2.5174121003608291E-4</v>
      </c>
      <c r="N305" s="39">
        <f t="shared" si="250"/>
        <v>483</v>
      </c>
      <c r="O305" s="40">
        <f t="shared" si="251"/>
        <v>3.3357814896821408E-2</v>
      </c>
      <c r="P305" s="98">
        <v>3</v>
      </c>
      <c r="Q305" s="38">
        <f t="shared" si="252"/>
        <v>7.6824583866837385E-3</v>
      </c>
      <c r="R305" s="39">
        <f t="shared" si="288"/>
        <v>500</v>
      </c>
      <c r="S305" s="41">
        <f t="shared" si="253"/>
        <v>5.7530370178332874E-2</v>
      </c>
      <c r="T305" s="183">
        <v>10</v>
      </c>
      <c r="U305" s="42">
        <f t="shared" si="254"/>
        <v>4.1956868339347152E-4</v>
      </c>
      <c r="V305" s="43">
        <f t="shared" si="255"/>
        <v>295</v>
      </c>
      <c r="W305" s="44">
        <f t="shared" si="256"/>
        <v>0.15619177675540366</v>
      </c>
      <c r="X305" s="178">
        <v>3</v>
      </c>
      <c r="Y305" s="42">
        <f t="shared" si="257"/>
        <v>1.2804097311139564E-2</v>
      </c>
      <c r="Z305" s="43">
        <f t="shared" si="289"/>
        <v>315</v>
      </c>
      <c r="AA305" s="45">
        <f t="shared" si="258"/>
        <v>0.26937528022574814</v>
      </c>
      <c r="AB305" s="65">
        <v>373</v>
      </c>
      <c r="AC305" s="38">
        <f t="shared" si="259"/>
        <v>1.5649911890576487E-2</v>
      </c>
      <c r="AD305" s="39">
        <f t="shared" si="260"/>
        <v>135</v>
      </c>
      <c r="AE305" s="40">
        <f t="shared" si="261"/>
        <v>1.2066660918665326</v>
      </c>
      <c r="AF305" s="98">
        <v>7</v>
      </c>
      <c r="AG305" s="38">
        <f t="shared" si="262"/>
        <v>0.47759282970550576</v>
      </c>
      <c r="AH305" s="39">
        <f t="shared" si="290"/>
        <v>125</v>
      </c>
      <c r="AI305" s="41">
        <f t="shared" si="263"/>
        <v>2.0810699730017008</v>
      </c>
      <c r="AJ305" s="183">
        <v>19</v>
      </c>
      <c r="AK305" s="42">
        <f t="shared" si="264"/>
        <v>7.971804984475959E-4</v>
      </c>
      <c r="AL305" s="43">
        <f t="shared" si="265"/>
        <v>197</v>
      </c>
      <c r="AM305" s="44">
        <f t="shared" si="266"/>
        <v>0.41897202131679373</v>
      </c>
      <c r="AN305" s="178">
        <v>1</v>
      </c>
      <c r="AO305" s="42">
        <f t="shared" si="267"/>
        <v>2.4327784891165175E-2</v>
      </c>
      <c r="AP305" s="43">
        <f t="shared" si="291"/>
        <v>176</v>
      </c>
      <c r="AQ305" s="45">
        <f t="shared" si="268"/>
        <v>0.72257776941547502</v>
      </c>
      <c r="AR305" s="65">
        <v>332</v>
      </c>
      <c r="AS305" s="38">
        <f t="shared" si="269"/>
        <v>1.3929680288663255E-2</v>
      </c>
      <c r="AT305" s="39">
        <f t="shared" si="270"/>
        <v>258</v>
      </c>
      <c r="AU305" s="40">
        <f t="shared" si="271"/>
        <v>0.60137838075272387</v>
      </c>
      <c r="AV305" s="98">
        <v>12</v>
      </c>
      <c r="AW305" s="38">
        <f t="shared" si="272"/>
        <v>0.42509603072983354</v>
      </c>
      <c r="AX305" s="39">
        <f t="shared" si="292"/>
        <v>260</v>
      </c>
      <c r="AY305" s="41">
        <f t="shared" si="273"/>
        <v>1.0371638840542683</v>
      </c>
      <c r="AZ305" s="183">
        <v>35</v>
      </c>
      <c r="BA305" s="42">
        <f t="shared" si="274"/>
        <v>1.4684903918771503E-3</v>
      </c>
      <c r="BB305" s="43">
        <f t="shared" si="275"/>
        <v>175</v>
      </c>
      <c r="BC305" s="44">
        <f t="shared" si="276"/>
        <v>0.54802109525375531</v>
      </c>
      <c r="BD305" s="178">
        <v>3</v>
      </c>
      <c r="BE305" s="42">
        <f t="shared" si="277"/>
        <v>4.4814340588988477E-2</v>
      </c>
      <c r="BF305" s="43">
        <f t="shared" si="293"/>
        <v>128</v>
      </c>
      <c r="BG305" s="45">
        <f t="shared" si="278"/>
        <v>0.94514153798749534</v>
      </c>
      <c r="BH305" s="159">
        <v>6</v>
      </c>
      <c r="BI305" s="83">
        <f t="shared" si="279"/>
        <v>2.5174121003608291E-4</v>
      </c>
      <c r="BJ305" s="84">
        <f t="shared" si="280"/>
        <v>419</v>
      </c>
      <c r="BK305" s="85">
        <f t="shared" si="281"/>
        <v>4.5228720323854929E-2</v>
      </c>
      <c r="BL305" s="156">
        <v>2</v>
      </c>
      <c r="BM305" s="83">
        <f t="shared" si="282"/>
        <v>7.6824583866837385E-3</v>
      </c>
      <c r="BN305" s="84">
        <f t="shared" si="294"/>
        <v>434</v>
      </c>
      <c r="BO305" s="86">
        <f t="shared" si="283"/>
        <v>7.8003461287016226E-2</v>
      </c>
      <c r="BP305" s="168">
        <f t="shared" si="284"/>
        <v>781</v>
      </c>
      <c r="BQ305" s="75">
        <f t="shared" si="285"/>
        <v>3.2768314173030125E-2</v>
      </c>
      <c r="BR305" s="164">
        <f t="shared" si="240"/>
        <v>31</v>
      </c>
      <c r="BS305" s="76">
        <f t="shared" si="286"/>
        <v>322</v>
      </c>
      <c r="BT305" s="117">
        <f t="shared" si="287"/>
        <v>0.57982965855110469</v>
      </c>
      <c r="BU305" s="159">
        <v>23834</v>
      </c>
      <c r="BV305" s="153">
        <v>687</v>
      </c>
    </row>
    <row r="306" spans="1:74">
      <c r="A306" s="34">
        <f t="shared" si="241"/>
        <v>1</v>
      </c>
      <c r="B306" s="35">
        <f t="shared" si="242"/>
        <v>0</v>
      </c>
      <c r="C306" s="35">
        <f t="shared" si="243"/>
        <v>0</v>
      </c>
      <c r="D306" s="35">
        <f t="shared" si="244"/>
        <v>0</v>
      </c>
      <c r="E306" s="35">
        <f t="shared" si="245"/>
        <v>1</v>
      </c>
      <c r="F306" s="35">
        <f t="shared" si="246"/>
        <v>0</v>
      </c>
      <c r="G306" s="35">
        <f t="shared" si="247"/>
        <v>0</v>
      </c>
      <c r="H306" s="35">
        <f t="shared" si="248"/>
        <v>0</v>
      </c>
      <c r="I306" s="35">
        <f t="shared" si="249"/>
        <v>0</v>
      </c>
      <c r="J306" s="48">
        <v>243</v>
      </c>
      <c r="K306" s="49" t="s">
        <v>213</v>
      </c>
      <c r="L306" s="65">
        <v>4</v>
      </c>
      <c r="M306" s="38">
        <f t="shared" si="239"/>
        <v>1.2660231049216647E-4</v>
      </c>
      <c r="N306" s="39">
        <f t="shared" si="250"/>
        <v>502</v>
      </c>
      <c r="O306" s="40">
        <f t="shared" si="251"/>
        <v>1.6775864540820622E-2</v>
      </c>
      <c r="P306" s="98">
        <v>1</v>
      </c>
      <c r="Q306" s="38">
        <f t="shared" si="252"/>
        <v>5.1347881899871627E-3</v>
      </c>
      <c r="R306" s="39">
        <f t="shared" si="288"/>
        <v>507</v>
      </c>
      <c r="S306" s="41">
        <f t="shared" si="253"/>
        <v>3.8452048874007681E-2</v>
      </c>
      <c r="T306" s="183">
        <v>0</v>
      </c>
      <c r="U306" s="42">
        <f t="shared" si="254"/>
        <v>0</v>
      </c>
      <c r="V306" s="43">
        <f t="shared" si="255"/>
        <v>396</v>
      </c>
      <c r="W306" s="44">
        <f t="shared" si="256"/>
        <v>0</v>
      </c>
      <c r="X306" s="178">
        <v>0</v>
      </c>
      <c r="Y306" s="42">
        <f t="shared" si="257"/>
        <v>0</v>
      </c>
      <c r="Z306" s="43">
        <f t="shared" si="289"/>
        <v>396</v>
      </c>
      <c r="AA306" s="45">
        <f t="shared" si="258"/>
        <v>0</v>
      </c>
      <c r="AB306" s="65">
        <v>773</v>
      </c>
      <c r="AC306" s="38">
        <f t="shared" si="259"/>
        <v>2.4465896502611172E-2</v>
      </c>
      <c r="AD306" s="39">
        <f t="shared" si="260"/>
        <v>81</v>
      </c>
      <c r="AE306" s="40">
        <f t="shared" si="261"/>
        <v>1.8864111135726913</v>
      </c>
      <c r="AF306" s="98">
        <v>4</v>
      </c>
      <c r="AG306" s="38">
        <f t="shared" si="262"/>
        <v>0.99229781771501924</v>
      </c>
      <c r="AH306" s="39">
        <f t="shared" si="290"/>
        <v>30</v>
      </c>
      <c r="AI306" s="41">
        <f t="shared" si="263"/>
        <v>4.3238530067446606</v>
      </c>
      <c r="AJ306" s="183">
        <v>0</v>
      </c>
      <c r="AK306" s="42">
        <f t="shared" si="264"/>
        <v>0</v>
      </c>
      <c r="AL306" s="43">
        <f t="shared" si="265"/>
        <v>337</v>
      </c>
      <c r="AM306" s="44">
        <f t="shared" si="266"/>
        <v>0</v>
      </c>
      <c r="AN306" s="178">
        <v>0</v>
      </c>
      <c r="AO306" s="42">
        <f t="shared" si="267"/>
        <v>0</v>
      </c>
      <c r="AP306" s="43">
        <f t="shared" si="291"/>
        <v>337</v>
      </c>
      <c r="AQ306" s="45">
        <f t="shared" si="268"/>
        <v>0</v>
      </c>
      <c r="AR306" s="65">
        <v>1</v>
      </c>
      <c r="AS306" s="38">
        <f t="shared" si="269"/>
        <v>3.1650577623041619E-5</v>
      </c>
      <c r="AT306" s="39">
        <f t="shared" si="270"/>
        <v>563</v>
      </c>
      <c r="AU306" s="40">
        <f t="shared" si="271"/>
        <v>1.3664328775961979E-3</v>
      </c>
      <c r="AV306" s="98">
        <v>1</v>
      </c>
      <c r="AW306" s="38">
        <f t="shared" si="272"/>
        <v>1.2836970474967907E-3</v>
      </c>
      <c r="AX306" s="39">
        <f t="shared" si="292"/>
        <v>563</v>
      </c>
      <c r="AY306" s="41">
        <f t="shared" si="273"/>
        <v>3.1320081098967765E-3</v>
      </c>
      <c r="AZ306" s="183">
        <v>0</v>
      </c>
      <c r="BA306" s="42">
        <f t="shared" si="274"/>
        <v>0</v>
      </c>
      <c r="BB306" s="43">
        <f t="shared" si="275"/>
        <v>356</v>
      </c>
      <c r="BC306" s="44">
        <f t="shared" si="276"/>
        <v>0</v>
      </c>
      <c r="BD306" s="178">
        <v>0</v>
      </c>
      <c r="BE306" s="42">
        <f t="shared" si="277"/>
        <v>0</v>
      </c>
      <c r="BF306" s="43">
        <f t="shared" si="293"/>
        <v>356</v>
      </c>
      <c r="BG306" s="45">
        <f t="shared" si="278"/>
        <v>0</v>
      </c>
      <c r="BH306" s="159">
        <v>1</v>
      </c>
      <c r="BI306" s="83">
        <f t="shared" si="279"/>
        <v>3.1650577623041619E-5</v>
      </c>
      <c r="BJ306" s="84">
        <f t="shared" si="280"/>
        <v>460</v>
      </c>
      <c r="BK306" s="85">
        <f t="shared" si="281"/>
        <v>5.6864552418566137E-3</v>
      </c>
      <c r="BL306" s="156">
        <v>1</v>
      </c>
      <c r="BM306" s="83">
        <f t="shared" si="282"/>
        <v>1.2836970474967907E-3</v>
      </c>
      <c r="BN306" s="84">
        <f t="shared" si="294"/>
        <v>460</v>
      </c>
      <c r="BO306" s="86">
        <f t="shared" si="283"/>
        <v>1.3033954485485595E-2</v>
      </c>
      <c r="BP306" s="168">
        <f t="shared" si="284"/>
        <v>779</v>
      </c>
      <c r="BQ306" s="75">
        <f t="shared" si="285"/>
        <v>2.4655799968349424E-2</v>
      </c>
      <c r="BR306" s="164">
        <f t="shared" si="240"/>
        <v>7</v>
      </c>
      <c r="BS306" s="76">
        <f t="shared" si="286"/>
        <v>396</v>
      </c>
      <c r="BT306" s="117">
        <f t="shared" si="287"/>
        <v>0.43628012113967107</v>
      </c>
      <c r="BU306" s="159">
        <v>31595</v>
      </c>
      <c r="BV306" s="153">
        <v>1268</v>
      </c>
    </row>
    <row r="307" spans="1:74">
      <c r="A307" s="34">
        <f t="shared" si="241"/>
        <v>0</v>
      </c>
      <c r="B307" s="35">
        <f t="shared" si="242"/>
        <v>0</v>
      </c>
      <c r="C307" s="35">
        <f t="shared" si="243"/>
        <v>0</v>
      </c>
      <c r="D307" s="35">
        <f t="shared" si="244"/>
        <v>0</v>
      </c>
      <c r="E307" s="35">
        <f t="shared" si="245"/>
        <v>0</v>
      </c>
      <c r="F307" s="35">
        <f t="shared" si="246"/>
        <v>0</v>
      </c>
      <c r="G307" s="35">
        <f t="shared" si="247"/>
        <v>0</v>
      </c>
      <c r="H307" s="35">
        <f t="shared" si="248"/>
        <v>0</v>
      </c>
      <c r="I307" s="35">
        <f t="shared" si="249"/>
        <v>0</v>
      </c>
      <c r="J307" s="48">
        <v>162</v>
      </c>
      <c r="K307" s="49" t="s">
        <v>132</v>
      </c>
      <c r="L307" s="65">
        <v>20</v>
      </c>
      <c r="M307" s="38">
        <f t="shared" si="239"/>
        <v>4.4643853657447714E-4</v>
      </c>
      <c r="N307" s="39">
        <f t="shared" si="250"/>
        <v>461</v>
      </c>
      <c r="O307" s="40">
        <f t="shared" si="251"/>
        <v>5.915683834094819E-2</v>
      </c>
      <c r="P307" s="98">
        <v>6</v>
      </c>
      <c r="Q307" s="38">
        <f t="shared" si="252"/>
        <v>2.6041666666666668E-2</v>
      </c>
      <c r="R307" s="39">
        <f t="shared" si="288"/>
        <v>457</v>
      </c>
      <c r="S307" s="41">
        <f t="shared" si="253"/>
        <v>0.19501397182846344</v>
      </c>
      <c r="T307" s="183">
        <v>6</v>
      </c>
      <c r="U307" s="42">
        <f t="shared" si="254"/>
        <v>1.3393156097234312E-4</v>
      </c>
      <c r="V307" s="43">
        <f t="shared" si="255"/>
        <v>362</v>
      </c>
      <c r="W307" s="44">
        <f t="shared" si="256"/>
        <v>4.9858364791914425E-2</v>
      </c>
      <c r="X307" s="178">
        <v>4</v>
      </c>
      <c r="Y307" s="42">
        <f t="shared" si="257"/>
        <v>7.8125E-3</v>
      </c>
      <c r="Z307" s="43">
        <f t="shared" si="289"/>
        <v>347</v>
      </c>
      <c r="AA307" s="45">
        <f t="shared" si="258"/>
        <v>0.16436101082524163</v>
      </c>
      <c r="AB307" s="65">
        <v>40</v>
      </c>
      <c r="AC307" s="38">
        <f t="shared" si="259"/>
        <v>8.9287707314895427E-4</v>
      </c>
      <c r="AD307" s="39">
        <f t="shared" si="260"/>
        <v>480</v>
      </c>
      <c r="AE307" s="40">
        <f t="shared" si="261"/>
        <v>6.8844124868372603E-2</v>
      </c>
      <c r="AF307" s="98">
        <v>4</v>
      </c>
      <c r="AG307" s="38">
        <f t="shared" si="262"/>
        <v>5.2083333333333336E-2</v>
      </c>
      <c r="AH307" s="39">
        <f t="shared" si="290"/>
        <v>465</v>
      </c>
      <c r="AI307" s="41">
        <f t="shared" si="263"/>
        <v>0.22694867751819822</v>
      </c>
      <c r="AJ307" s="183">
        <v>0</v>
      </c>
      <c r="AK307" s="42">
        <f t="shared" si="264"/>
        <v>0</v>
      </c>
      <c r="AL307" s="43">
        <f t="shared" si="265"/>
        <v>337</v>
      </c>
      <c r="AM307" s="44">
        <f t="shared" si="266"/>
        <v>0</v>
      </c>
      <c r="AN307" s="178">
        <v>0</v>
      </c>
      <c r="AO307" s="42">
        <f t="shared" si="267"/>
        <v>0</v>
      </c>
      <c r="AP307" s="43">
        <f t="shared" si="291"/>
        <v>337</v>
      </c>
      <c r="AQ307" s="45">
        <f t="shared" si="268"/>
        <v>0</v>
      </c>
      <c r="AR307" s="65">
        <v>697</v>
      </c>
      <c r="AS307" s="38">
        <f t="shared" si="269"/>
        <v>1.5558382999620528E-2</v>
      </c>
      <c r="AT307" s="39">
        <f t="shared" si="270"/>
        <v>233</v>
      </c>
      <c r="AU307" s="40">
        <f t="shared" si="271"/>
        <v>0.67169346184185708</v>
      </c>
      <c r="AV307" s="98">
        <v>16</v>
      </c>
      <c r="AW307" s="38">
        <f t="shared" si="272"/>
        <v>0.90755208333333337</v>
      </c>
      <c r="AX307" s="39">
        <f t="shared" si="292"/>
        <v>36</v>
      </c>
      <c r="AY307" s="41">
        <f t="shared" si="273"/>
        <v>2.2142767179347445</v>
      </c>
      <c r="AZ307" s="183">
        <v>0</v>
      </c>
      <c r="BA307" s="42">
        <f t="shared" si="274"/>
        <v>0</v>
      </c>
      <c r="BB307" s="43">
        <f t="shared" si="275"/>
        <v>356</v>
      </c>
      <c r="BC307" s="44">
        <f t="shared" si="276"/>
        <v>0</v>
      </c>
      <c r="BD307" s="178">
        <v>0</v>
      </c>
      <c r="BE307" s="42">
        <f t="shared" si="277"/>
        <v>0</v>
      </c>
      <c r="BF307" s="43">
        <f t="shared" si="293"/>
        <v>356</v>
      </c>
      <c r="BG307" s="45">
        <f t="shared" si="278"/>
        <v>0</v>
      </c>
      <c r="BH307" s="159">
        <v>5</v>
      </c>
      <c r="BI307" s="83">
        <f t="shared" si="279"/>
        <v>1.1160963414361928E-4</v>
      </c>
      <c r="BJ307" s="84">
        <f t="shared" si="280"/>
        <v>440</v>
      </c>
      <c r="BK307" s="85">
        <f t="shared" si="281"/>
        <v>2.0052183460173189E-2</v>
      </c>
      <c r="BL307" s="156">
        <v>1</v>
      </c>
      <c r="BM307" s="83">
        <f t="shared" si="282"/>
        <v>6.510416666666667E-3</v>
      </c>
      <c r="BN307" s="84">
        <f t="shared" si="294"/>
        <v>443</v>
      </c>
      <c r="BO307" s="86">
        <f t="shared" si="283"/>
        <v>6.6103193647091663E-2</v>
      </c>
      <c r="BP307" s="168">
        <f t="shared" si="284"/>
        <v>768</v>
      </c>
      <c r="BQ307" s="75">
        <f t="shared" si="285"/>
        <v>1.714323980445992E-2</v>
      </c>
      <c r="BR307" s="164">
        <f t="shared" si="240"/>
        <v>31</v>
      </c>
      <c r="BS307" s="76">
        <f t="shared" si="286"/>
        <v>452</v>
      </c>
      <c r="BT307" s="117">
        <f t="shared" si="287"/>
        <v>0.30334666683771372</v>
      </c>
      <c r="BU307" s="159">
        <v>44799</v>
      </c>
      <c r="BV307" s="153">
        <v>1484</v>
      </c>
    </row>
    <row r="308" spans="1:74">
      <c r="A308" s="34">
        <f t="shared" si="241"/>
        <v>1</v>
      </c>
      <c r="B308" s="35">
        <f t="shared" si="242"/>
        <v>0</v>
      </c>
      <c r="C308" s="35">
        <f t="shared" si="243"/>
        <v>0</v>
      </c>
      <c r="D308" s="35">
        <f t="shared" si="244"/>
        <v>0</v>
      </c>
      <c r="E308" s="35">
        <f t="shared" si="245"/>
        <v>1</v>
      </c>
      <c r="F308" s="35">
        <f t="shared" si="246"/>
        <v>0</v>
      </c>
      <c r="G308" s="35">
        <f t="shared" si="247"/>
        <v>0</v>
      </c>
      <c r="H308" s="35">
        <f t="shared" si="248"/>
        <v>0</v>
      </c>
      <c r="I308" s="35">
        <f t="shared" si="249"/>
        <v>0</v>
      </c>
      <c r="J308" s="48">
        <v>615</v>
      </c>
      <c r="K308" s="49" t="s">
        <v>589</v>
      </c>
      <c r="L308" s="65">
        <v>0</v>
      </c>
      <c r="M308" s="38">
        <f t="shared" si="239"/>
        <v>0</v>
      </c>
      <c r="N308" s="39">
        <f t="shared" si="250"/>
        <v>517</v>
      </c>
      <c r="O308" s="40">
        <f t="shared" si="251"/>
        <v>0</v>
      </c>
      <c r="P308" s="98">
        <v>0</v>
      </c>
      <c r="Q308" s="38">
        <f t="shared" si="252"/>
        <v>0</v>
      </c>
      <c r="R308" s="39">
        <f t="shared" si="288"/>
        <v>517</v>
      </c>
      <c r="S308" s="41">
        <f t="shared" si="253"/>
        <v>0</v>
      </c>
      <c r="T308" s="183">
        <v>0</v>
      </c>
      <c r="U308" s="42">
        <f t="shared" si="254"/>
        <v>0</v>
      </c>
      <c r="V308" s="43">
        <f t="shared" si="255"/>
        <v>396</v>
      </c>
      <c r="W308" s="44">
        <f t="shared" si="256"/>
        <v>0</v>
      </c>
      <c r="X308" s="178">
        <v>0</v>
      </c>
      <c r="Y308" s="42">
        <f t="shared" si="257"/>
        <v>0</v>
      </c>
      <c r="Z308" s="43">
        <f t="shared" si="289"/>
        <v>396</v>
      </c>
      <c r="AA308" s="45">
        <f t="shared" si="258"/>
        <v>0</v>
      </c>
      <c r="AB308" s="65">
        <v>768</v>
      </c>
      <c r="AC308" s="38">
        <f t="shared" si="259"/>
        <v>3.6848670952883598E-2</v>
      </c>
      <c r="AD308" s="39">
        <f t="shared" si="260"/>
        <v>52</v>
      </c>
      <c r="AE308" s="40">
        <f t="shared" si="261"/>
        <v>2.8411688244689524</v>
      </c>
      <c r="AF308" s="98">
        <v>1</v>
      </c>
      <c r="AG308" s="38">
        <f t="shared" si="262"/>
        <v>1</v>
      </c>
      <c r="AH308" s="39">
        <f t="shared" si="290"/>
        <v>1</v>
      </c>
      <c r="AI308" s="41">
        <f t="shared" si="263"/>
        <v>4.3574146083494059</v>
      </c>
      <c r="AJ308" s="183">
        <v>0</v>
      </c>
      <c r="AK308" s="42">
        <f t="shared" si="264"/>
        <v>0</v>
      </c>
      <c r="AL308" s="43">
        <f t="shared" si="265"/>
        <v>337</v>
      </c>
      <c r="AM308" s="44">
        <f t="shared" si="266"/>
        <v>0</v>
      </c>
      <c r="AN308" s="178">
        <v>0</v>
      </c>
      <c r="AO308" s="42">
        <f t="shared" si="267"/>
        <v>0</v>
      </c>
      <c r="AP308" s="43">
        <f t="shared" si="291"/>
        <v>337</v>
      </c>
      <c r="AQ308" s="45">
        <f t="shared" si="268"/>
        <v>0</v>
      </c>
      <c r="AR308" s="65">
        <v>0</v>
      </c>
      <c r="AS308" s="38">
        <f t="shared" si="269"/>
        <v>0</v>
      </c>
      <c r="AT308" s="39">
        <f t="shared" si="270"/>
        <v>565</v>
      </c>
      <c r="AU308" s="40">
        <f t="shared" si="271"/>
        <v>0</v>
      </c>
      <c r="AV308" s="98">
        <v>0</v>
      </c>
      <c r="AW308" s="38">
        <f t="shared" si="272"/>
        <v>0</v>
      </c>
      <c r="AX308" s="39">
        <f t="shared" si="292"/>
        <v>565</v>
      </c>
      <c r="AY308" s="41">
        <f t="shared" si="273"/>
        <v>0</v>
      </c>
      <c r="AZ308" s="183">
        <v>0</v>
      </c>
      <c r="BA308" s="42">
        <f t="shared" si="274"/>
        <v>0</v>
      </c>
      <c r="BB308" s="43">
        <f t="shared" si="275"/>
        <v>356</v>
      </c>
      <c r="BC308" s="44">
        <f t="shared" si="276"/>
        <v>0</v>
      </c>
      <c r="BD308" s="178">
        <v>0</v>
      </c>
      <c r="BE308" s="42">
        <f t="shared" si="277"/>
        <v>0</v>
      </c>
      <c r="BF308" s="43">
        <f t="shared" si="293"/>
        <v>356</v>
      </c>
      <c r="BG308" s="45">
        <f t="shared" si="278"/>
        <v>0</v>
      </c>
      <c r="BH308" s="159">
        <v>0</v>
      </c>
      <c r="BI308" s="83">
        <f t="shared" si="279"/>
        <v>0</v>
      </c>
      <c r="BJ308" s="84">
        <f t="shared" si="280"/>
        <v>467</v>
      </c>
      <c r="BK308" s="85">
        <f t="shared" si="281"/>
        <v>0</v>
      </c>
      <c r="BL308" s="156">
        <v>0</v>
      </c>
      <c r="BM308" s="83">
        <f t="shared" si="282"/>
        <v>0</v>
      </c>
      <c r="BN308" s="84">
        <f t="shared" si="294"/>
        <v>467</v>
      </c>
      <c r="BO308" s="86">
        <f t="shared" si="283"/>
        <v>0</v>
      </c>
      <c r="BP308" s="168">
        <f t="shared" si="284"/>
        <v>768</v>
      </c>
      <c r="BQ308" s="75">
        <f t="shared" si="285"/>
        <v>3.6848670952883598E-2</v>
      </c>
      <c r="BR308" s="164">
        <f t="shared" si="240"/>
        <v>1</v>
      </c>
      <c r="BS308" s="76">
        <f t="shared" si="286"/>
        <v>290</v>
      </c>
      <c r="BT308" s="117">
        <f t="shared" si="287"/>
        <v>0.65203086688718626</v>
      </c>
      <c r="BU308" s="159">
        <v>20842</v>
      </c>
      <c r="BV308" s="153">
        <v>11</v>
      </c>
    </row>
    <row r="309" spans="1:74">
      <c r="A309" s="34">
        <f t="shared" si="241"/>
        <v>1</v>
      </c>
      <c r="B309" s="35">
        <f t="shared" si="242"/>
        <v>0</v>
      </c>
      <c r="C309" s="35">
        <f t="shared" si="243"/>
        <v>0</v>
      </c>
      <c r="D309" s="35">
        <f t="shared" si="244"/>
        <v>0</v>
      </c>
      <c r="E309" s="35">
        <f t="shared" si="245"/>
        <v>1</v>
      </c>
      <c r="F309" s="35">
        <f t="shared" si="246"/>
        <v>0</v>
      </c>
      <c r="G309" s="35">
        <f t="shared" si="247"/>
        <v>0</v>
      </c>
      <c r="H309" s="35">
        <f t="shared" si="248"/>
        <v>0</v>
      </c>
      <c r="I309" s="35">
        <f t="shared" si="249"/>
        <v>0</v>
      </c>
      <c r="J309" s="48">
        <v>494</v>
      </c>
      <c r="K309" s="49" t="s">
        <v>466</v>
      </c>
      <c r="L309" s="65">
        <v>88</v>
      </c>
      <c r="M309" s="38">
        <f t="shared" si="239"/>
        <v>6.0832296419189823E-3</v>
      </c>
      <c r="N309" s="39">
        <f t="shared" si="250"/>
        <v>167</v>
      </c>
      <c r="O309" s="40">
        <f t="shared" si="251"/>
        <v>0.80607878360839258</v>
      </c>
      <c r="P309" s="98">
        <v>10</v>
      </c>
      <c r="Q309" s="38">
        <f t="shared" si="252"/>
        <v>0.11503267973856209</v>
      </c>
      <c r="R309" s="39">
        <f t="shared" si="288"/>
        <v>269</v>
      </c>
      <c r="S309" s="41">
        <f t="shared" si="253"/>
        <v>0.8614264230101224</v>
      </c>
      <c r="T309" s="183">
        <v>32</v>
      </c>
      <c r="U309" s="42">
        <f t="shared" si="254"/>
        <v>2.2120835061523571E-3</v>
      </c>
      <c r="V309" s="43">
        <f t="shared" si="255"/>
        <v>126</v>
      </c>
      <c r="W309" s="44">
        <f t="shared" si="256"/>
        <v>0.82348675397501248</v>
      </c>
      <c r="X309" s="178">
        <v>2</v>
      </c>
      <c r="Y309" s="42">
        <f t="shared" si="257"/>
        <v>4.1830065359477121E-2</v>
      </c>
      <c r="Z309" s="43">
        <f t="shared" si="289"/>
        <v>173</v>
      </c>
      <c r="AA309" s="45">
        <f t="shared" si="258"/>
        <v>0.88002967364730678</v>
      </c>
      <c r="AB309" s="65">
        <v>299</v>
      </c>
      <c r="AC309" s="38">
        <f t="shared" si="259"/>
        <v>2.0669155260611086E-2</v>
      </c>
      <c r="AD309" s="39">
        <f t="shared" si="260"/>
        <v>102</v>
      </c>
      <c r="AE309" s="40">
        <f t="shared" si="261"/>
        <v>1.5936683206198827</v>
      </c>
      <c r="AF309" s="98">
        <v>10</v>
      </c>
      <c r="AG309" s="38">
        <f t="shared" si="262"/>
        <v>0.39084967320261438</v>
      </c>
      <c r="AH309" s="39">
        <f t="shared" si="290"/>
        <v>156</v>
      </c>
      <c r="AI309" s="41">
        <f t="shared" si="263"/>
        <v>1.7030940756816633</v>
      </c>
      <c r="AJ309" s="183">
        <v>22</v>
      </c>
      <c r="AK309" s="42">
        <f t="shared" si="264"/>
        <v>1.5208074104797456E-3</v>
      </c>
      <c r="AL309" s="43">
        <f t="shared" si="265"/>
        <v>119</v>
      </c>
      <c r="AM309" s="44">
        <f t="shared" si="266"/>
        <v>0.79928668105036904</v>
      </c>
      <c r="AN309" s="178">
        <v>1</v>
      </c>
      <c r="AO309" s="42">
        <f t="shared" si="267"/>
        <v>2.8758169934640521E-2</v>
      </c>
      <c r="AP309" s="43">
        <f t="shared" si="291"/>
        <v>148</v>
      </c>
      <c r="AQ309" s="45">
        <f t="shared" si="268"/>
        <v>0.85416795556220781</v>
      </c>
      <c r="AR309" s="65">
        <v>231</v>
      </c>
      <c r="AS309" s="38">
        <f t="shared" si="269"/>
        <v>1.5968477810037331E-2</v>
      </c>
      <c r="AT309" s="39">
        <f t="shared" si="270"/>
        <v>223</v>
      </c>
      <c r="AU309" s="40">
        <f t="shared" si="271"/>
        <v>0.68939825821426681</v>
      </c>
      <c r="AV309" s="98">
        <v>13</v>
      </c>
      <c r="AW309" s="38">
        <f t="shared" si="272"/>
        <v>0.30196078431372547</v>
      </c>
      <c r="AX309" s="39">
        <f t="shared" si="292"/>
        <v>392</v>
      </c>
      <c r="AY309" s="41">
        <f t="shared" si="273"/>
        <v>0.73673428414093467</v>
      </c>
      <c r="AZ309" s="183">
        <v>37</v>
      </c>
      <c r="BA309" s="42">
        <f t="shared" si="274"/>
        <v>2.5577215539886629E-3</v>
      </c>
      <c r="BB309" s="43">
        <f t="shared" si="275"/>
        <v>106</v>
      </c>
      <c r="BC309" s="44">
        <f t="shared" si="276"/>
        <v>0.95450768702630018</v>
      </c>
      <c r="BD309" s="178">
        <v>2</v>
      </c>
      <c r="BE309" s="42">
        <f t="shared" si="277"/>
        <v>4.8366013071895426E-2</v>
      </c>
      <c r="BF309" s="43">
        <f t="shared" si="293"/>
        <v>116</v>
      </c>
      <c r="BG309" s="45">
        <f t="shared" si="278"/>
        <v>1.0200468729495669</v>
      </c>
      <c r="BH309" s="159">
        <v>56</v>
      </c>
      <c r="BI309" s="83">
        <f t="shared" si="279"/>
        <v>3.8711461357666252E-3</v>
      </c>
      <c r="BJ309" s="84">
        <f t="shared" si="280"/>
        <v>167</v>
      </c>
      <c r="BK309" s="85">
        <f t="shared" si="281"/>
        <v>0.69550387035267136</v>
      </c>
      <c r="BL309" s="156">
        <v>5</v>
      </c>
      <c r="BM309" s="83">
        <f t="shared" si="282"/>
        <v>7.3202614379084971E-2</v>
      </c>
      <c r="BN309" s="84">
        <f t="shared" si="294"/>
        <v>254</v>
      </c>
      <c r="BO309" s="86">
        <f t="shared" si="283"/>
        <v>0.74325912480369105</v>
      </c>
      <c r="BP309" s="168">
        <f t="shared" si="284"/>
        <v>765</v>
      </c>
      <c r="BQ309" s="75">
        <f t="shared" si="285"/>
        <v>5.2882621318954791E-2</v>
      </c>
      <c r="BR309" s="164">
        <f t="shared" si="240"/>
        <v>43</v>
      </c>
      <c r="BS309" s="76">
        <f t="shared" si="286"/>
        <v>173</v>
      </c>
      <c r="BT309" s="117">
        <f t="shared" si="287"/>
        <v>0.93574884874284903</v>
      </c>
      <c r="BU309" s="159">
        <v>14466</v>
      </c>
      <c r="BV309" s="153">
        <v>767</v>
      </c>
    </row>
    <row r="310" spans="1:74">
      <c r="A310" s="34">
        <f t="shared" si="241"/>
        <v>10</v>
      </c>
      <c r="B310" s="35">
        <f t="shared" si="242"/>
        <v>7</v>
      </c>
      <c r="C310" s="35">
        <f t="shared" si="243"/>
        <v>1</v>
      </c>
      <c r="D310" s="35">
        <f t="shared" si="244"/>
        <v>1</v>
      </c>
      <c r="E310" s="35">
        <f t="shared" si="245"/>
        <v>0</v>
      </c>
      <c r="F310" s="35">
        <f t="shared" si="246"/>
        <v>1</v>
      </c>
      <c r="G310" s="35">
        <f t="shared" si="247"/>
        <v>0</v>
      </c>
      <c r="H310" s="35">
        <f t="shared" si="248"/>
        <v>0</v>
      </c>
      <c r="I310" s="35">
        <f t="shared" si="249"/>
        <v>1</v>
      </c>
      <c r="J310" s="51">
        <v>38</v>
      </c>
      <c r="K310" s="49" t="s">
        <v>686</v>
      </c>
      <c r="L310" s="65">
        <v>252</v>
      </c>
      <c r="M310" s="38">
        <f t="shared" si="239"/>
        <v>3.5538005923000986E-2</v>
      </c>
      <c r="N310" s="39">
        <f t="shared" si="250"/>
        <v>16</v>
      </c>
      <c r="O310" s="40">
        <f t="shared" si="251"/>
        <v>4.7090828840128802</v>
      </c>
      <c r="P310" s="98">
        <v>47</v>
      </c>
      <c r="Q310" s="38">
        <f t="shared" si="252"/>
        <v>0.33555259653794939</v>
      </c>
      <c r="R310" s="39">
        <f t="shared" si="288"/>
        <v>59</v>
      </c>
      <c r="S310" s="41">
        <f t="shared" si="253"/>
        <v>2.5127978729556255</v>
      </c>
      <c r="T310" s="183">
        <v>96</v>
      </c>
      <c r="U310" s="42">
        <f t="shared" si="254"/>
        <v>1.3538287970667043E-2</v>
      </c>
      <c r="V310" s="43">
        <f t="shared" si="255"/>
        <v>8</v>
      </c>
      <c r="W310" s="44">
        <f t="shared" si="256"/>
        <v>5.0398643560862491</v>
      </c>
      <c r="X310" s="178">
        <v>17</v>
      </c>
      <c r="Y310" s="42">
        <f t="shared" si="257"/>
        <v>0.12782956058588549</v>
      </c>
      <c r="Z310" s="43">
        <f t="shared" si="289"/>
        <v>31</v>
      </c>
      <c r="AA310" s="45">
        <f t="shared" si="258"/>
        <v>2.6893050612790534</v>
      </c>
      <c r="AB310" s="65">
        <v>88</v>
      </c>
      <c r="AC310" s="38">
        <f t="shared" si="259"/>
        <v>1.241009730644479E-2</v>
      </c>
      <c r="AD310" s="39">
        <f t="shared" si="260"/>
        <v>168</v>
      </c>
      <c r="AE310" s="40">
        <f t="shared" si="261"/>
        <v>0.95686440416754948</v>
      </c>
      <c r="AF310" s="98">
        <v>19</v>
      </c>
      <c r="AG310" s="38">
        <f t="shared" si="262"/>
        <v>0.11717709720372836</v>
      </c>
      <c r="AH310" s="39">
        <f t="shared" si="290"/>
        <v>411</v>
      </c>
      <c r="AI310" s="41">
        <f t="shared" si="263"/>
        <v>0.51058919511950429</v>
      </c>
      <c r="AJ310" s="183">
        <v>50</v>
      </c>
      <c r="AK310" s="42">
        <f t="shared" si="264"/>
        <v>7.0511916513890851E-3</v>
      </c>
      <c r="AL310" s="43">
        <f t="shared" si="265"/>
        <v>15</v>
      </c>
      <c r="AM310" s="44">
        <f t="shared" si="266"/>
        <v>3.705875927255625</v>
      </c>
      <c r="AN310" s="178">
        <v>16</v>
      </c>
      <c r="AO310" s="42">
        <f t="shared" si="267"/>
        <v>6.6577896138482029E-2</v>
      </c>
      <c r="AP310" s="43">
        <f t="shared" si="291"/>
        <v>46</v>
      </c>
      <c r="AQ310" s="45">
        <f t="shared" si="268"/>
        <v>1.9774799842788073</v>
      </c>
      <c r="AR310" s="65">
        <v>32</v>
      </c>
      <c r="AS310" s="38">
        <f t="shared" si="269"/>
        <v>4.5127626568890146E-3</v>
      </c>
      <c r="AT310" s="39">
        <f t="shared" si="270"/>
        <v>421</v>
      </c>
      <c r="AU310" s="40">
        <f t="shared" si="271"/>
        <v>0.19482700557958821</v>
      </c>
      <c r="AV310" s="98">
        <v>18</v>
      </c>
      <c r="AW310" s="38">
        <f t="shared" si="272"/>
        <v>4.2609853528628498E-2</v>
      </c>
      <c r="AX310" s="39">
        <f t="shared" si="292"/>
        <v>529</v>
      </c>
      <c r="AY310" s="41">
        <f t="shared" si="273"/>
        <v>0.10396098290746586</v>
      </c>
      <c r="AZ310" s="183">
        <v>8</v>
      </c>
      <c r="BA310" s="42">
        <f t="shared" si="274"/>
        <v>1.1281906642222536E-3</v>
      </c>
      <c r="BB310" s="43">
        <f t="shared" si="275"/>
        <v>202</v>
      </c>
      <c r="BC310" s="44">
        <f t="shared" si="276"/>
        <v>0.42102576011533344</v>
      </c>
      <c r="BD310" s="178">
        <v>2</v>
      </c>
      <c r="BE310" s="42">
        <f t="shared" si="277"/>
        <v>1.0652463382157125E-2</v>
      </c>
      <c r="BF310" s="43">
        <f t="shared" si="293"/>
        <v>289</v>
      </c>
      <c r="BG310" s="45">
        <f t="shared" si="278"/>
        <v>0.22466213921802819</v>
      </c>
      <c r="BH310" s="159">
        <v>225</v>
      </c>
      <c r="BI310" s="83">
        <f t="shared" si="279"/>
        <v>3.173036243125088E-2</v>
      </c>
      <c r="BJ310" s="84">
        <f t="shared" si="280"/>
        <v>10</v>
      </c>
      <c r="BK310" s="85">
        <f t="shared" si="281"/>
        <v>5.7007896640041507</v>
      </c>
      <c r="BL310" s="156">
        <v>21</v>
      </c>
      <c r="BM310" s="83">
        <f t="shared" si="282"/>
        <v>0.2996005326231691</v>
      </c>
      <c r="BN310" s="84">
        <f t="shared" si="294"/>
        <v>42</v>
      </c>
      <c r="BO310" s="86">
        <f t="shared" si="283"/>
        <v>3.0419791910033127</v>
      </c>
      <c r="BP310" s="168">
        <f t="shared" si="284"/>
        <v>751</v>
      </c>
      <c r="BQ310" s="75">
        <f t="shared" si="285"/>
        <v>0.10590889860386406</v>
      </c>
      <c r="BR310" s="164">
        <f t="shared" si="240"/>
        <v>140</v>
      </c>
      <c r="BS310" s="76">
        <f t="shared" si="286"/>
        <v>59</v>
      </c>
      <c r="BT310" s="117">
        <f t="shared" si="287"/>
        <v>1.8740396649866313</v>
      </c>
      <c r="BU310" s="159">
        <v>7091</v>
      </c>
      <c r="BV310" s="153">
        <v>1271</v>
      </c>
    </row>
    <row r="311" spans="1:74">
      <c r="A311" s="34">
        <f t="shared" si="241"/>
        <v>1</v>
      </c>
      <c r="B311" s="35">
        <f t="shared" si="242"/>
        <v>0</v>
      </c>
      <c r="C311" s="35">
        <f t="shared" si="243"/>
        <v>0</v>
      </c>
      <c r="D311" s="35">
        <f t="shared" si="244"/>
        <v>0</v>
      </c>
      <c r="E311" s="35">
        <f t="shared" si="245"/>
        <v>1</v>
      </c>
      <c r="F311" s="35">
        <f t="shared" si="246"/>
        <v>0</v>
      </c>
      <c r="G311" s="35">
        <f t="shared" si="247"/>
        <v>0</v>
      </c>
      <c r="H311" s="35">
        <f t="shared" si="248"/>
        <v>0</v>
      </c>
      <c r="I311" s="35">
        <f t="shared" si="249"/>
        <v>0</v>
      </c>
      <c r="J311" s="48">
        <v>308</v>
      </c>
      <c r="K311" s="49" t="s">
        <v>279</v>
      </c>
      <c r="L311" s="65">
        <v>7</v>
      </c>
      <c r="M311" s="38">
        <f t="shared" si="239"/>
        <v>4.5754624485260474E-4</v>
      </c>
      <c r="N311" s="39">
        <f t="shared" si="250"/>
        <v>460</v>
      </c>
      <c r="O311" s="40">
        <f t="shared" si="251"/>
        <v>6.0628702548705685E-2</v>
      </c>
      <c r="P311" s="98">
        <v>2</v>
      </c>
      <c r="Q311" s="38">
        <f t="shared" si="252"/>
        <v>9.3209054593874838E-3</v>
      </c>
      <c r="R311" s="39">
        <f t="shared" si="288"/>
        <v>491</v>
      </c>
      <c r="S311" s="41">
        <f t="shared" si="253"/>
        <v>6.9799940915434053E-2</v>
      </c>
      <c r="T311" s="183">
        <v>0</v>
      </c>
      <c r="U311" s="42">
        <f t="shared" si="254"/>
        <v>0</v>
      </c>
      <c r="V311" s="43">
        <f t="shared" si="255"/>
        <v>396</v>
      </c>
      <c r="W311" s="44">
        <f t="shared" si="256"/>
        <v>0</v>
      </c>
      <c r="X311" s="178">
        <v>0</v>
      </c>
      <c r="Y311" s="42">
        <f t="shared" si="257"/>
        <v>0</v>
      </c>
      <c r="Z311" s="43">
        <f t="shared" si="289"/>
        <v>396</v>
      </c>
      <c r="AA311" s="45">
        <f t="shared" si="258"/>
        <v>0</v>
      </c>
      <c r="AB311" s="65">
        <v>656</v>
      </c>
      <c r="AC311" s="38">
        <f t="shared" si="259"/>
        <v>4.2878619517615534E-2</v>
      </c>
      <c r="AD311" s="39">
        <f t="shared" si="260"/>
        <v>42</v>
      </c>
      <c r="AE311" s="40">
        <f t="shared" si="261"/>
        <v>3.3061001620787556</v>
      </c>
      <c r="AF311" s="98">
        <v>17</v>
      </c>
      <c r="AG311" s="38">
        <f t="shared" si="262"/>
        <v>0.87350199733688416</v>
      </c>
      <c r="AH311" s="39">
        <f t="shared" si="290"/>
        <v>64</v>
      </c>
      <c r="AI311" s="41">
        <f t="shared" si="263"/>
        <v>3.8062103636181228</v>
      </c>
      <c r="AJ311" s="183">
        <v>0</v>
      </c>
      <c r="AK311" s="42">
        <f t="shared" si="264"/>
        <v>0</v>
      </c>
      <c r="AL311" s="43">
        <f t="shared" si="265"/>
        <v>337</v>
      </c>
      <c r="AM311" s="44">
        <f t="shared" si="266"/>
        <v>0</v>
      </c>
      <c r="AN311" s="178">
        <v>0</v>
      </c>
      <c r="AO311" s="42">
        <f t="shared" si="267"/>
        <v>0</v>
      </c>
      <c r="AP311" s="43">
        <f t="shared" si="291"/>
        <v>337</v>
      </c>
      <c r="AQ311" s="45">
        <f t="shared" si="268"/>
        <v>0</v>
      </c>
      <c r="AR311" s="65">
        <v>74</v>
      </c>
      <c r="AS311" s="38">
        <f t="shared" si="269"/>
        <v>4.836917445584679E-3</v>
      </c>
      <c r="AT311" s="39">
        <f t="shared" si="270"/>
        <v>408</v>
      </c>
      <c r="AU311" s="40">
        <f t="shared" si="271"/>
        <v>0.20882156093903123</v>
      </c>
      <c r="AV311" s="98">
        <v>9</v>
      </c>
      <c r="AW311" s="38">
        <f t="shared" si="272"/>
        <v>9.8535286284953394E-2</v>
      </c>
      <c r="AX311" s="39">
        <f t="shared" si="292"/>
        <v>501</v>
      </c>
      <c r="AY311" s="41">
        <f t="shared" si="273"/>
        <v>0.24040977297351476</v>
      </c>
      <c r="AZ311" s="183">
        <v>14</v>
      </c>
      <c r="BA311" s="42">
        <f t="shared" si="274"/>
        <v>9.1509248970520949E-4</v>
      </c>
      <c r="BB311" s="43">
        <f t="shared" si="275"/>
        <v>222</v>
      </c>
      <c r="BC311" s="44">
        <f t="shared" si="276"/>
        <v>0.34150035386046151</v>
      </c>
      <c r="BD311" s="178">
        <v>1</v>
      </c>
      <c r="BE311" s="42">
        <f t="shared" si="277"/>
        <v>1.8641810918774968E-2</v>
      </c>
      <c r="BF311" s="43">
        <f t="shared" si="293"/>
        <v>248</v>
      </c>
      <c r="BG311" s="45">
        <f t="shared" si="278"/>
        <v>0.39315874363154935</v>
      </c>
      <c r="BH311" s="159">
        <v>0</v>
      </c>
      <c r="BI311" s="83">
        <f t="shared" si="279"/>
        <v>0</v>
      </c>
      <c r="BJ311" s="84">
        <f t="shared" si="280"/>
        <v>467</v>
      </c>
      <c r="BK311" s="85">
        <f t="shared" si="281"/>
        <v>0</v>
      </c>
      <c r="BL311" s="156">
        <v>0</v>
      </c>
      <c r="BM311" s="83">
        <f t="shared" si="282"/>
        <v>0</v>
      </c>
      <c r="BN311" s="84">
        <f t="shared" si="294"/>
        <v>467</v>
      </c>
      <c r="BO311" s="86">
        <f t="shared" si="283"/>
        <v>0</v>
      </c>
      <c r="BP311" s="168">
        <f t="shared" si="284"/>
        <v>751</v>
      </c>
      <c r="BQ311" s="75">
        <f t="shared" si="285"/>
        <v>4.9088175697758023E-2</v>
      </c>
      <c r="BR311" s="164">
        <f t="shared" si="240"/>
        <v>29</v>
      </c>
      <c r="BS311" s="76">
        <f t="shared" si="286"/>
        <v>195</v>
      </c>
      <c r="BT311" s="117">
        <f t="shared" si="287"/>
        <v>0.86860678896791965</v>
      </c>
      <c r="BU311" s="159">
        <v>15299</v>
      </c>
      <c r="BV311" s="153">
        <v>513</v>
      </c>
    </row>
    <row r="312" spans="1:74">
      <c r="A312" s="34">
        <f t="shared" si="241"/>
        <v>1</v>
      </c>
      <c r="B312" s="35">
        <f t="shared" si="242"/>
        <v>0</v>
      </c>
      <c r="C312" s="35">
        <f t="shared" si="243"/>
        <v>0</v>
      </c>
      <c r="D312" s="35">
        <f t="shared" si="244"/>
        <v>0</v>
      </c>
      <c r="E312" s="35">
        <f t="shared" si="245"/>
        <v>1</v>
      </c>
      <c r="F312" s="35">
        <f t="shared" si="246"/>
        <v>0</v>
      </c>
      <c r="G312" s="35">
        <f t="shared" si="247"/>
        <v>0</v>
      </c>
      <c r="H312" s="35">
        <f t="shared" si="248"/>
        <v>0</v>
      </c>
      <c r="I312" s="35">
        <f t="shared" si="249"/>
        <v>0</v>
      </c>
      <c r="J312" s="48">
        <v>490</v>
      </c>
      <c r="K312" s="49" t="s">
        <v>462</v>
      </c>
      <c r="L312" s="65">
        <v>114</v>
      </c>
      <c r="M312" s="38">
        <f t="shared" si="239"/>
        <v>4.882645194449203E-3</v>
      </c>
      <c r="N312" s="39">
        <f t="shared" si="250"/>
        <v>200</v>
      </c>
      <c r="O312" s="40">
        <f t="shared" si="251"/>
        <v>0.64699130738247324</v>
      </c>
      <c r="P312" s="98">
        <v>26</v>
      </c>
      <c r="Q312" s="38">
        <f t="shared" si="252"/>
        <v>0.152</v>
      </c>
      <c r="R312" s="39">
        <f t="shared" si="288"/>
        <v>191</v>
      </c>
      <c r="S312" s="41">
        <f t="shared" si="253"/>
        <v>1.1382575507683754</v>
      </c>
      <c r="T312" s="183">
        <v>16</v>
      </c>
      <c r="U312" s="42">
        <f t="shared" si="254"/>
        <v>6.8528353606304613E-4</v>
      </c>
      <c r="V312" s="43">
        <f t="shared" si="255"/>
        <v>251</v>
      </c>
      <c r="W312" s="44">
        <f t="shared" si="256"/>
        <v>0.25510877554828104</v>
      </c>
      <c r="X312" s="178">
        <v>5</v>
      </c>
      <c r="Y312" s="42">
        <f t="shared" si="257"/>
        <v>2.1333333333333333E-2</v>
      </c>
      <c r="Z312" s="43">
        <f t="shared" si="289"/>
        <v>260</v>
      </c>
      <c r="AA312" s="45">
        <f t="shared" si="258"/>
        <v>0.44881513356012648</v>
      </c>
      <c r="AB312" s="65">
        <v>413</v>
      </c>
      <c r="AC312" s="38">
        <f t="shared" si="259"/>
        <v>1.7688881274627376E-2</v>
      </c>
      <c r="AD312" s="39">
        <f t="shared" si="260"/>
        <v>120</v>
      </c>
      <c r="AE312" s="40">
        <f t="shared" si="261"/>
        <v>1.3638781730137555</v>
      </c>
      <c r="AF312" s="98">
        <v>26</v>
      </c>
      <c r="AG312" s="38">
        <f t="shared" si="262"/>
        <v>0.55066666666666664</v>
      </c>
      <c r="AH312" s="39">
        <f t="shared" si="290"/>
        <v>109</v>
      </c>
      <c r="AI312" s="41">
        <f t="shared" si="263"/>
        <v>2.3994829776644062</v>
      </c>
      <c r="AJ312" s="183">
        <v>0</v>
      </c>
      <c r="AK312" s="42">
        <f t="shared" si="264"/>
        <v>0</v>
      </c>
      <c r="AL312" s="43">
        <f t="shared" si="265"/>
        <v>337</v>
      </c>
      <c r="AM312" s="44">
        <f t="shared" si="266"/>
        <v>0</v>
      </c>
      <c r="AN312" s="178">
        <v>0</v>
      </c>
      <c r="AO312" s="42">
        <f t="shared" si="267"/>
        <v>0</v>
      </c>
      <c r="AP312" s="43">
        <f t="shared" si="291"/>
        <v>337</v>
      </c>
      <c r="AQ312" s="45">
        <f t="shared" si="268"/>
        <v>0</v>
      </c>
      <c r="AR312" s="65">
        <v>151</v>
      </c>
      <c r="AS312" s="38">
        <f t="shared" si="269"/>
        <v>6.4673633715949972E-3</v>
      </c>
      <c r="AT312" s="39">
        <f t="shared" si="270"/>
        <v>381</v>
      </c>
      <c r="AU312" s="40">
        <f t="shared" si="271"/>
        <v>0.27921190088724657</v>
      </c>
      <c r="AV312" s="98">
        <v>27</v>
      </c>
      <c r="AW312" s="38">
        <f t="shared" si="272"/>
        <v>0.20133333333333334</v>
      </c>
      <c r="AX312" s="39">
        <f t="shared" si="292"/>
        <v>459</v>
      </c>
      <c r="AY312" s="41">
        <f t="shared" si="273"/>
        <v>0.49121997594539729</v>
      </c>
      <c r="AZ312" s="183">
        <v>13</v>
      </c>
      <c r="BA312" s="42">
        <f t="shared" si="274"/>
        <v>5.5679287305122492E-4</v>
      </c>
      <c r="BB312" s="43">
        <f t="shared" si="275"/>
        <v>250</v>
      </c>
      <c r="BC312" s="44">
        <f t="shared" si="276"/>
        <v>0.20778769939990457</v>
      </c>
      <c r="BD312" s="178">
        <v>1</v>
      </c>
      <c r="BE312" s="42">
        <f t="shared" si="277"/>
        <v>1.7333333333333333E-2</v>
      </c>
      <c r="BF312" s="43">
        <f t="shared" si="293"/>
        <v>254</v>
      </c>
      <c r="BG312" s="45">
        <f t="shared" si="278"/>
        <v>0.36556274419760149</v>
      </c>
      <c r="BH312" s="159">
        <v>43</v>
      </c>
      <c r="BI312" s="83">
        <f t="shared" si="279"/>
        <v>1.8416995031694363E-3</v>
      </c>
      <c r="BJ312" s="84">
        <f t="shared" si="280"/>
        <v>285</v>
      </c>
      <c r="BK312" s="85">
        <f t="shared" si="281"/>
        <v>0.33088627697266437</v>
      </c>
      <c r="BL312" s="156">
        <v>15</v>
      </c>
      <c r="BM312" s="83">
        <f t="shared" si="282"/>
        <v>5.7333333333333333E-2</v>
      </c>
      <c r="BN312" s="84">
        <f t="shared" si="294"/>
        <v>301</v>
      </c>
      <c r="BO312" s="86">
        <f t="shared" si="283"/>
        <v>0.58213116453374802</v>
      </c>
      <c r="BP312" s="168">
        <f t="shared" si="284"/>
        <v>750</v>
      </c>
      <c r="BQ312" s="75">
        <f t="shared" si="285"/>
        <v>3.2122665752955283E-2</v>
      </c>
      <c r="BR312" s="164">
        <f t="shared" si="240"/>
        <v>100</v>
      </c>
      <c r="BS312" s="76">
        <f t="shared" si="286"/>
        <v>333</v>
      </c>
      <c r="BT312" s="117">
        <f t="shared" si="287"/>
        <v>0.56840502129392845</v>
      </c>
      <c r="BU312" s="159">
        <v>23348</v>
      </c>
      <c r="BV312" s="153">
        <v>2909</v>
      </c>
    </row>
    <row r="313" spans="1:74">
      <c r="A313" s="34">
        <f t="shared" si="241"/>
        <v>3</v>
      </c>
      <c r="B313" s="35">
        <f t="shared" si="242"/>
        <v>0</v>
      </c>
      <c r="C313" s="35">
        <f t="shared" si="243"/>
        <v>1</v>
      </c>
      <c r="D313" s="35">
        <f t="shared" si="244"/>
        <v>1</v>
      </c>
      <c r="E313" s="35">
        <f t="shared" si="245"/>
        <v>0</v>
      </c>
      <c r="F313" s="35">
        <f t="shared" si="246"/>
        <v>1</v>
      </c>
      <c r="G313" s="35">
        <f t="shared" si="247"/>
        <v>0</v>
      </c>
      <c r="H313" s="35">
        <f t="shared" si="248"/>
        <v>0</v>
      </c>
      <c r="I313" s="35">
        <f t="shared" si="249"/>
        <v>0</v>
      </c>
      <c r="J313" s="48">
        <v>449</v>
      </c>
      <c r="K313" s="49" t="s">
        <v>421</v>
      </c>
      <c r="L313" s="65">
        <v>408</v>
      </c>
      <c r="M313" s="38">
        <f t="shared" si="239"/>
        <v>2.4923640806353085E-2</v>
      </c>
      <c r="N313" s="39">
        <f t="shared" si="250"/>
        <v>27</v>
      </c>
      <c r="O313" s="40">
        <f t="shared" si="251"/>
        <v>3.3025907695209051</v>
      </c>
      <c r="P313" s="98">
        <v>51</v>
      </c>
      <c r="Q313" s="38">
        <f t="shared" si="252"/>
        <v>0.54472630173564751</v>
      </c>
      <c r="R313" s="39">
        <f t="shared" si="288"/>
        <v>25</v>
      </c>
      <c r="S313" s="41">
        <f t="shared" si="253"/>
        <v>4.0792028029785072</v>
      </c>
      <c r="T313" s="183">
        <v>59</v>
      </c>
      <c r="U313" s="42">
        <f t="shared" si="254"/>
        <v>3.6041539401343923E-3</v>
      </c>
      <c r="V313" s="43">
        <f t="shared" si="255"/>
        <v>63</v>
      </c>
      <c r="W313" s="44">
        <f t="shared" si="256"/>
        <v>1.3417093074166717</v>
      </c>
      <c r="X313" s="178">
        <v>26</v>
      </c>
      <c r="Y313" s="42">
        <f t="shared" si="257"/>
        <v>7.8771695594125501E-2</v>
      </c>
      <c r="Z313" s="43">
        <f t="shared" si="289"/>
        <v>68</v>
      </c>
      <c r="AA313" s="45">
        <f t="shared" si="258"/>
        <v>1.6572154255703937</v>
      </c>
      <c r="AB313" s="65">
        <v>33</v>
      </c>
      <c r="AC313" s="38">
        <f t="shared" si="259"/>
        <v>2.0158827122785583E-3</v>
      </c>
      <c r="AD313" s="39">
        <f t="shared" si="260"/>
        <v>423</v>
      </c>
      <c r="AE313" s="40">
        <f t="shared" si="261"/>
        <v>0.15543201336176146</v>
      </c>
      <c r="AF313" s="98">
        <v>13</v>
      </c>
      <c r="AG313" s="38">
        <f t="shared" si="262"/>
        <v>4.4058744993324434E-2</v>
      </c>
      <c r="AH313" s="39">
        <f t="shared" si="290"/>
        <v>472</v>
      </c>
      <c r="AI313" s="41">
        <f t="shared" si="263"/>
        <v>0.19198221905945315</v>
      </c>
      <c r="AJ313" s="183">
        <v>138</v>
      </c>
      <c r="AK313" s="42">
        <f t="shared" si="264"/>
        <v>8.4300549786194261E-3</v>
      </c>
      <c r="AL313" s="43">
        <f t="shared" si="265"/>
        <v>11</v>
      </c>
      <c r="AM313" s="44">
        <f t="shared" si="266"/>
        <v>4.4305614363144894</v>
      </c>
      <c r="AN313" s="178">
        <v>27</v>
      </c>
      <c r="AO313" s="42">
        <f t="shared" si="267"/>
        <v>0.18424566088117489</v>
      </c>
      <c r="AP313" s="43">
        <f t="shared" si="291"/>
        <v>11</v>
      </c>
      <c r="AQ313" s="45">
        <f t="shared" si="268"/>
        <v>5.4724184408728176</v>
      </c>
      <c r="AR313" s="65">
        <v>87</v>
      </c>
      <c r="AS313" s="38">
        <f t="shared" si="269"/>
        <v>5.3145998778252905E-3</v>
      </c>
      <c r="AT313" s="39">
        <f t="shared" si="270"/>
        <v>400</v>
      </c>
      <c r="AU313" s="40">
        <f t="shared" si="271"/>
        <v>0.22944428031678149</v>
      </c>
      <c r="AV313" s="98">
        <v>41</v>
      </c>
      <c r="AW313" s="38">
        <f t="shared" si="272"/>
        <v>0.11615487316421896</v>
      </c>
      <c r="AX313" s="39">
        <f t="shared" si="292"/>
        <v>499</v>
      </c>
      <c r="AY313" s="41">
        <f t="shared" si="273"/>
        <v>0.28339864570365053</v>
      </c>
      <c r="AZ313" s="183">
        <v>0</v>
      </c>
      <c r="BA313" s="42">
        <f t="shared" si="274"/>
        <v>0</v>
      </c>
      <c r="BB313" s="43">
        <f t="shared" si="275"/>
        <v>356</v>
      </c>
      <c r="BC313" s="44">
        <f t="shared" si="276"/>
        <v>0</v>
      </c>
      <c r="BD313" s="178">
        <v>0</v>
      </c>
      <c r="BE313" s="42">
        <f t="shared" si="277"/>
        <v>0</v>
      </c>
      <c r="BF313" s="43">
        <f t="shared" si="293"/>
        <v>356</v>
      </c>
      <c r="BG313" s="45">
        <f t="shared" si="278"/>
        <v>0</v>
      </c>
      <c r="BH313" s="159">
        <v>24</v>
      </c>
      <c r="BI313" s="83">
        <f t="shared" si="279"/>
        <v>1.4660965180207698E-3</v>
      </c>
      <c r="BJ313" s="84">
        <f t="shared" si="280"/>
        <v>308</v>
      </c>
      <c r="BK313" s="85">
        <f t="shared" si="281"/>
        <v>0.26340411000580533</v>
      </c>
      <c r="BL313" s="156">
        <v>5</v>
      </c>
      <c r="BM313" s="83">
        <f t="shared" si="282"/>
        <v>3.2042723631508681E-2</v>
      </c>
      <c r="BN313" s="84">
        <f t="shared" si="294"/>
        <v>363</v>
      </c>
      <c r="BO313" s="86">
        <f t="shared" si="283"/>
        <v>0.32534420969377664</v>
      </c>
      <c r="BP313" s="168">
        <f t="shared" si="284"/>
        <v>749</v>
      </c>
      <c r="BQ313" s="75">
        <f t="shared" si="285"/>
        <v>4.5754428833231518E-2</v>
      </c>
      <c r="BR313" s="164">
        <f t="shared" si="240"/>
        <v>163</v>
      </c>
      <c r="BS313" s="76">
        <f t="shared" si="286"/>
        <v>219</v>
      </c>
      <c r="BT313" s="117">
        <f t="shared" si="287"/>
        <v>0.80961671410635794</v>
      </c>
      <c r="BU313" s="159">
        <v>16370</v>
      </c>
      <c r="BV313" s="153">
        <v>5248</v>
      </c>
    </row>
    <row r="314" spans="1:74">
      <c r="A314" s="34">
        <f t="shared" si="241"/>
        <v>0</v>
      </c>
      <c r="B314" s="35">
        <f t="shared" si="242"/>
        <v>0</v>
      </c>
      <c r="C314" s="35">
        <f t="shared" si="243"/>
        <v>0</v>
      </c>
      <c r="D314" s="35">
        <f t="shared" si="244"/>
        <v>0</v>
      </c>
      <c r="E314" s="35">
        <f t="shared" si="245"/>
        <v>0</v>
      </c>
      <c r="F314" s="35">
        <f t="shared" si="246"/>
        <v>0</v>
      </c>
      <c r="G314" s="35">
        <f t="shared" si="247"/>
        <v>0</v>
      </c>
      <c r="H314" s="35">
        <f t="shared" si="248"/>
        <v>0</v>
      </c>
      <c r="I314" s="35">
        <f t="shared" si="249"/>
        <v>0</v>
      </c>
      <c r="J314" s="48">
        <v>668</v>
      </c>
      <c r="K314" s="49" t="s">
        <v>642</v>
      </c>
      <c r="L314" s="65">
        <v>124</v>
      </c>
      <c r="M314" s="38">
        <f t="shared" si="239"/>
        <v>4.8709588718230746E-3</v>
      </c>
      <c r="N314" s="39">
        <f t="shared" si="250"/>
        <v>201</v>
      </c>
      <c r="O314" s="40">
        <f t="shared" si="251"/>
        <v>0.64544277193636546</v>
      </c>
      <c r="P314" s="98">
        <v>63</v>
      </c>
      <c r="Q314" s="38">
        <f t="shared" si="252"/>
        <v>0.16577540106951871</v>
      </c>
      <c r="R314" s="39">
        <f t="shared" si="288"/>
        <v>171</v>
      </c>
      <c r="S314" s="41">
        <f t="shared" si="253"/>
        <v>1.2414151447304966</v>
      </c>
      <c r="T314" s="183">
        <v>12</v>
      </c>
      <c r="U314" s="42">
        <f t="shared" si="254"/>
        <v>4.7138311662803944E-4</v>
      </c>
      <c r="V314" s="43">
        <f t="shared" si="255"/>
        <v>291</v>
      </c>
      <c r="W314" s="44">
        <f t="shared" si="256"/>
        <v>0.17548060528051024</v>
      </c>
      <c r="X314" s="178">
        <v>13</v>
      </c>
      <c r="Y314" s="42">
        <f t="shared" si="257"/>
        <v>1.6042780748663103E-2</v>
      </c>
      <c r="Z314" s="43">
        <f t="shared" si="289"/>
        <v>292</v>
      </c>
      <c r="AA314" s="45">
        <f t="shared" si="258"/>
        <v>0.33751138051814328</v>
      </c>
      <c r="AB314" s="65">
        <v>97</v>
      </c>
      <c r="AC314" s="38">
        <f t="shared" si="259"/>
        <v>3.8103468594099855E-3</v>
      </c>
      <c r="AD314" s="39">
        <f t="shared" si="260"/>
        <v>369</v>
      </c>
      <c r="AE314" s="40">
        <f t="shared" si="261"/>
        <v>0.29379183637888179</v>
      </c>
      <c r="AF314" s="98">
        <v>32</v>
      </c>
      <c r="AG314" s="38">
        <f t="shared" si="262"/>
        <v>0.12967914438502673</v>
      </c>
      <c r="AH314" s="39">
        <f t="shared" si="290"/>
        <v>393</v>
      </c>
      <c r="AI314" s="41">
        <f t="shared" si="263"/>
        <v>0.56506579814156732</v>
      </c>
      <c r="AJ314" s="183">
        <v>34</v>
      </c>
      <c r="AK314" s="42">
        <f t="shared" si="264"/>
        <v>1.3355854971127785E-3</v>
      </c>
      <c r="AL314" s="43">
        <f t="shared" si="265"/>
        <v>132</v>
      </c>
      <c r="AM314" s="44">
        <f t="shared" si="266"/>
        <v>0.70194009569530402</v>
      </c>
      <c r="AN314" s="178">
        <v>17</v>
      </c>
      <c r="AO314" s="42">
        <f t="shared" si="267"/>
        <v>4.5454545454545456E-2</v>
      </c>
      <c r="AP314" s="43">
        <f t="shared" si="291"/>
        <v>81</v>
      </c>
      <c r="AQ314" s="45">
        <f t="shared" si="268"/>
        <v>1.3500795165394401</v>
      </c>
      <c r="AR314" s="65">
        <v>313</v>
      </c>
      <c r="AS314" s="38">
        <f t="shared" si="269"/>
        <v>1.2295242958714696E-2</v>
      </c>
      <c r="AT314" s="39">
        <f t="shared" si="270"/>
        <v>300</v>
      </c>
      <c r="AU314" s="40">
        <f t="shared" si="271"/>
        <v>0.53081572213045669</v>
      </c>
      <c r="AV314" s="98">
        <v>86</v>
      </c>
      <c r="AW314" s="38">
        <f t="shared" si="272"/>
        <v>0.41844919786096257</v>
      </c>
      <c r="AX314" s="39">
        <f t="shared" si="292"/>
        <v>268</v>
      </c>
      <c r="AY314" s="41">
        <f t="shared" si="273"/>
        <v>1.0209467131173815</v>
      </c>
      <c r="AZ314" s="183">
        <v>27</v>
      </c>
      <c r="BA314" s="42">
        <f t="shared" si="274"/>
        <v>1.0606120124130888E-3</v>
      </c>
      <c r="BB314" s="43">
        <f t="shared" si="275"/>
        <v>209</v>
      </c>
      <c r="BC314" s="44">
        <f t="shared" si="276"/>
        <v>0.39580630550733292</v>
      </c>
      <c r="BD314" s="178">
        <v>11</v>
      </c>
      <c r="BE314" s="42">
        <f t="shared" si="277"/>
        <v>3.6096256684491977E-2</v>
      </c>
      <c r="BF314" s="43">
        <f t="shared" si="293"/>
        <v>167</v>
      </c>
      <c r="BG314" s="45">
        <f t="shared" si="278"/>
        <v>0.76127576820253295</v>
      </c>
      <c r="BH314" s="159">
        <v>141</v>
      </c>
      <c r="BI314" s="83">
        <f t="shared" si="279"/>
        <v>5.5387516203794637E-3</v>
      </c>
      <c r="BJ314" s="84">
        <f t="shared" si="280"/>
        <v>100</v>
      </c>
      <c r="BK314" s="85">
        <f t="shared" si="281"/>
        <v>0.99511179733161104</v>
      </c>
      <c r="BL314" s="156">
        <v>40</v>
      </c>
      <c r="BM314" s="83">
        <f t="shared" si="282"/>
        <v>0.18850267379679145</v>
      </c>
      <c r="BN314" s="84">
        <f t="shared" si="294"/>
        <v>81</v>
      </c>
      <c r="BO314" s="86">
        <f t="shared" si="283"/>
        <v>1.9139525758439202</v>
      </c>
      <c r="BP314" s="168">
        <f t="shared" si="284"/>
        <v>748</v>
      </c>
      <c r="BQ314" s="75">
        <f t="shared" si="285"/>
        <v>2.9382880936481125E-2</v>
      </c>
      <c r="BR314" s="164">
        <f t="shared" si="240"/>
        <v>262</v>
      </c>
      <c r="BS314" s="76">
        <f t="shared" si="286"/>
        <v>363</v>
      </c>
      <c r="BT314" s="117">
        <f t="shared" si="287"/>
        <v>0.51992500226544835</v>
      </c>
      <c r="BU314" s="159">
        <v>25457</v>
      </c>
      <c r="BV314" s="153">
        <v>8508</v>
      </c>
    </row>
    <row r="315" spans="1:74">
      <c r="A315" s="34">
        <f t="shared" si="241"/>
        <v>1</v>
      </c>
      <c r="B315" s="35">
        <f t="shared" si="242"/>
        <v>0</v>
      </c>
      <c r="C315" s="35">
        <f t="shared" si="243"/>
        <v>1</v>
      </c>
      <c r="D315" s="35">
        <f t="shared" si="244"/>
        <v>0</v>
      </c>
      <c r="E315" s="35">
        <f t="shared" si="245"/>
        <v>0</v>
      </c>
      <c r="F315" s="35">
        <f t="shared" si="246"/>
        <v>0</v>
      </c>
      <c r="G315" s="35">
        <f t="shared" si="247"/>
        <v>0</v>
      </c>
      <c r="H315" s="35">
        <f t="shared" si="248"/>
        <v>1</v>
      </c>
      <c r="I315" s="35">
        <f t="shared" si="249"/>
        <v>0</v>
      </c>
      <c r="J315" s="48">
        <v>582</v>
      </c>
      <c r="K315" s="49" t="s">
        <v>555</v>
      </c>
      <c r="L315" s="65">
        <v>171</v>
      </c>
      <c r="M315" s="38">
        <f t="shared" si="239"/>
        <v>1.2142299226017185E-2</v>
      </c>
      <c r="N315" s="39">
        <f t="shared" si="250"/>
        <v>68</v>
      </c>
      <c r="O315" s="40">
        <f t="shared" si="251"/>
        <v>1.6089561575764382</v>
      </c>
      <c r="P315" s="98">
        <v>8</v>
      </c>
      <c r="Q315" s="38">
        <f t="shared" si="252"/>
        <v>0.2289156626506024</v>
      </c>
      <c r="R315" s="39">
        <f t="shared" si="288"/>
        <v>103</v>
      </c>
      <c r="S315" s="41">
        <f t="shared" si="253"/>
        <v>1.7142432993499628</v>
      </c>
      <c r="T315" s="183">
        <v>3</v>
      </c>
      <c r="U315" s="42">
        <f t="shared" si="254"/>
        <v>2.1302279343889797E-4</v>
      </c>
      <c r="V315" s="43">
        <f t="shared" si="255"/>
        <v>339</v>
      </c>
      <c r="W315" s="44">
        <f t="shared" si="256"/>
        <v>7.9301458649186057E-2</v>
      </c>
      <c r="X315" s="178">
        <v>1</v>
      </c>
      <c r="Y315" s="42">
        <f t="shared" si="257"/>
        <v>4.0160642570281121E-3</v>
      </c>
      <c r="Z315" s="43">
        <f t="shared" si="289"/>
        <v>370</v>
      </c>
      <c r="AA315" s="45">
        <f t="shared" si="258"/>
        <v>8.4490800745505731E-2</v>
      </c>
      <c r="AB315" s="65">
        <v>109</v>
      </c>
      <c r="AC315" s="38">
        <f t="shared" si="259"/>
        <v>7.7398281616132929E-3</v>
      </c>
      <c r="AD315" s="39">
        <f t="shared" si="260"/>
        <v>270</v>
      </c>
      <c r="AE315" s="40">
        <f t="shared" si="261"/>
        <v>0.59676937894558413</v>
      </c>
      <c r="AF315" s="98">
        <v>12</v>
      </c>
      <c r="AG315" s="38">
        <f t="shared" si="262"/>
        <v>0.1459170013386881</v>
      </c>
      <c r="AH315" s="39">
        <f t="shared" si="290"/>
        <v>381</v>
      </c>
      <c r="AI315" s="41">
        <f t="shared" si="263"/>
        <v>0.63582087323973935</v>
      </c>
      <c r="AJ315" s="183">
        <v>0</v>
      </c>
      <c r="AK315" s="42">
        <f t="shared" si="264"/>
        <v>0</v>
      </c>
      <c r="AL315" s="43">
        <f t="shared" si="265"/>
        <v>337</v>
      </c>
      <c r="AM315" s="44">
        <f t="shared" si="266"/>
        <v>0</v>
      </c>
      <c r="AN315" s="178">
        <v>0</v>
      </c>
      <c r="AO315" s="42">
        <f t="shared" si="267"/>
        <v>0</v>
      </c>
      <c r="AP315" s="43">
        <f t="shared" si="291"/>
        <v>337</v>
      </c>
      <c r="AQ315" s="45">
        <f t="shared" si="268"/>
        <v>0</v>
      </c>
      <c r="AR315" s="65">
        <v>157</v>
      </c>
      <c r="AS315" s="38">
        <f t="shared" si="269"/>
        <v>1.1148192856635659E-2</v>
      </c>
      <c r="AT315" s="39">
        <f t="shared" si="270"/>
        <v>309</v>
      </c>
      <c r="AU315" s="40">
        <f t="shared" si="271"/>
        <v>0.48129476265861987</v>
      </c>
      <c r="AV315" s="98">
        <v>25</v>
      </c>
      <c r="AW315" s="38">
        <f t="shared" si="272"/>
        <v>0.21017402945113789</v>
      </c>
      <c r="AX315" s="39">
        <f t="shared" si="292"/>
        <v>453</v>
      </c>
      <c r="AY315" s="41">
        <f t="shared" si="273"/>
        <v>0.51278980972517474</v>
      </c>
      <c r="AZ315" s="183">
        <v>269</v>
      </c>
      <c r="BA315" s="42">
        <f t="shared" si="274"/>
        <v>1.910104381168785E-2</v>
      </c>
      <c r="BB315" s="43">
        <f t="shared" si="275"/>
        <v>6</v>
      </c>
      <c r="BC315" s="44">
        <f t="shared" si="276"/>
        <v>7.1282556617822559</v>
      </c>
      <c r="BD315" s="178">
        <v>3</v>
      </c>
      <c r="BE315" s="42">
        <f t="shared" si="277"/>
        <v>0.36010709504685406</v>
      </c>
      <c r="BF315" s="43">
        <f t="shared" si="293"/>
        <v>9</v>
      </c>
      <c r="BG315" s="45">
        <f t="shared" si="278"/>
        <v>7.5947156463666055</v>
      </c>
      <c r="BH315" s="159">
        <v>38</v>
      </c>
      <c r="BI315" s="83">
        <f t="shared" si="279"/>
        <v>2.6982887168927076E-3</v>
      </c>
      <c r="BJ315" s="84">
        <f t="shared" si="280"/>
        <v>225</v>
      </c>
      <c r="BK315" s="85">
        <f t="shared" si="281"/>
        <v>0.48478413888556909</v>
      </c>
      <c r="BL315" s="156">
        <v>7</v>
      </c>
      <c r="BM315" s="83">
        <f t="shared" si="282"/>
        <v>5.0870147255689425E-2</v>
      </c>
      <c r="BN315" s="84">
        <f t="shared" si="294"/>
        <v>319</v>
      </c>
      <c r="BO315" s="86">
        <f t="shared" si="283"/>
        <v>0.51650752433647207</v>
      </c>
      <c r="BP315" s="168">
        <f t="shared" si="284"/>
        <v>747</v>
      </c>
      <c r="BQ315" s="75">
        <f t="shared" si="285"/>
        <v>5.3042675566285592E-2</v>
      </c>
      <c r="BR315" s="164">
        <f t="shared" si="240"/>
        <v>56</v>
      </c>
      <c r="BS315" s="76">
        <f t="shared" si="286"/>
        <v>170</v>
      </c>
      <c r="BT315" s="117">
        <f t="shared" si="287"/>
        <v>0.93858098099992604</v>
      </c>
      <c r="BU315" s="159">
        <v>14083</v>
      </c>
      <c r="BV315" s="153">
        <v>1225</v>
      </c>
    </row>
    <row r="316" spans="1:74">
      <c r="A316" s="34">
        <f t="shared" si="241"/>
        <v>8</v>
      </c>
      <c r="B316" s="35">
        <f t="shared" si="242"/>
        <v>7</v>
      </c>
      <c r="C316" s="35">
        <f t="shared" si="243"/>
        <v>0</v>
      </c>
      <c r="D316" s="35">
        <f t="shared" si="244"/>
        <v>0</v>
      </c>
      <c r="E316" s="35">
        <f t="shared" si="245"/>
        <v>1</v>
      </c>
      <c r="F316" s="35">
        <f t="shared" si="246"/>
        <v>0</v>
      </c>
      <c r="G316" s="35">
        <f t="shared" si="247"/>
        <v>0</v>
      </c>
      <c r="H316" s="35">
        <f t="shared" si="248"/>
        <v>0</v>
      </c>
      <c r="I316" s="35">
        <f t="shared" si="249"/>
        <v>0</v>
      </c>
      <c r="J316" s="48">
        <v>232</v>
      </c>
      <c r="K316" s="49" t="s">
        <v>202</v>
      </c>
      <c r="L316" s="65">
        <v>0</v>
      </c>
      <c r="M316" s="38">
        <f t="shared" si="239"/>
        <v>0</v>
      </c>
      <c r="N316" s="39">
        <f t="shared" si="250"/>
        <v>517</v>
      </c>
      <c r="O316" s="40">
        <f t="shared" si="251"/>
        <v>0</v>
      </c>
      <c r="P316" s="98">
        <v>0</v>
      </c>
      <c r="Q316" s="38">
        <f t="shared" si="252"/>
        <v>0</v>
      </c>
      <c r="R316" s="39">
        <f t="shared" si="288"/>
        <v>517</v>
      </c>
      <c r="S316" s="41">
        <f t="shared" si="253"/>
        <v>0</v>
      </c>
      <c r="T316" s="183">
        <v>0</v>
      </c>
      <c r="U316" s="42">
        <f t="shared" si="254"/>
        <v>0</v>
      </c>
      <c r="V316" s="43">
        <f t="shared" si="255"/>
        <v>396</v>
      </c>
      <c r="W316" s="44">
        <f t="shared" si="256"/>
        <v>0</v>
      </c>
      <c r="X316" s="178">
        <v>0</v>
      </c>
      <c r="Y316" s="42">
        <f t="shared" si="257"/>
        <v>0</v>
      </c>
      <c r="Z316" s="43">
        <f t="shared" si="289"/>
        <v>396</v>
      </c>
      <c r="AA316" s="45">
        <f t="shared" si="258"/>
        <v>0</v>
      </c>
      <c r="AB316" s="65">
        <v>745</v>
      </c>
      <c r="AC316" s="38">
        <f t="shared" si="259"/>
        <v>0.25357385976855001</v>
      </c>
      <c r="AD316" s="39">
        <f t="shared" si="260"/>
        <v>11</v>
      </c>
      <c r="AE316" s="40">
        <f t="shared" si="261"/>
        <v>19.55148249433098</v>
      </c>
      <c r="AF316" s="98">
        <v>6</v>
      </c>
      <c r="AG316" s="38">
        <f t="shared" si="262"/>
        <v>1</v>
      </c>
      <c r="AH316" s="39">
        <f t="shared" si="290"/>
        <v>1</v>
      </c>
      <c r="AI316" s="41">
        <f t="shared" si="263"/>
        <v>4.3574146083494059</v>
      </c>
      <c r="AJ316" s="183">
        <v>0</v>
      </c>
      <c r="AK316" s="42">
        <f t="shared" si="264"/>
        <v>0</v>
      </c>
      <c r="AL316" s="43">
        <f t="shared" si="265"/>
        <v>337</v>
      </c>
      <c r="AM316" s="44">
        <f t="shared" si="266"/>
        <v>0</v>
      </c>
      <c r="AN316" s="178">
        <v>0</v>
      </c>
      <c r="AO316" s="42">
        <f t="shared" si="267"/>
        <v>0</v>
      </c>
      <c r="AP316" s="43">
        <f t="shared" si="291"/>
        <v>337</v>
      </c>
      <c r="AQ316" s="45">
        <f t="shared" si="268"/>
        <v>0</v>
      </c>
      <c r="AR316" s="65">
        <v>0</v>
      </c>
      <c r="AS316" s="38">
        <f t="shared" si="269"/>
        <v>0</v>
      </c>
      <c r="AT316" s="39">
        <f t="shared" si="270"/>
        <v>565</v>
      </c>
      <c r="AU316" s="40">
        <f t="shared" si="271"/>
        <v>0</v>
      </c>
      <c r="AV316" s="98">
        <v>0</v>
      </c>
      <c r="AW316" s="38">
        <f t="shared" si="272"/>
        <v>0</v>
      </c>
      <c r="AX316" s="39">
        <f t="shared" si="292"/>
        <v>565</v>
      </c>
      <c r="AY316" s="41">
        <f t="shared" si="273"/>
        <v>0</v>
      </c>
      <c r="AZ316" s="183">
        <v>0</v>
      </c>
      <c r="BA316" s="42">
        <f t="shared" si="274"/>
        <v>0</v>
      </c>
      <c r="BB316" s="43">
        <f t="shared" si="275"/>
        <v>356</v>
      </c>
      <c r="BC316" s="44">
        <f t="shared" si="276"/>
        <v>0</v>
      </c>
      <c r="BD316" s="178">
        <v>0</v>
      </c>
      <c r="BE316" s="42">
        <f t="shared" si="277"/>
        <v>0</v>
      </c>
      <c r="BF316" s="43">
        <f t="shared" si="293"/>
        <v>356</v>
      </c>
      <c r="BG316" s="45">
        <f t="shared" si="278"/>
        <v>0</v>
      </c>
      <c r="BH316" s="159">
        <v>0</v>
      </c>
      <c r="BI316" s="83">
        <f t="shared" si="279"/>
        <v>0</v>
      </c>
      <c r="BJ316" s="84">
        <f t="shared" si="280"/>
        <v>467</v>
      </c>
      <c r="BK316" s="85">
        <f t="shared" si="281"/>
        <v>0</v>
      </c>
      <c r="BL316" s="156">
        <v>0</v>
      </c>
      <c r="BM316" s="83">
        <f t="shared" si="282"/>
        <v>0</v>
      </c>
      <c r="BN316" s="84">
        <f t="shared" si="294"/>
        <v>467</v>
      </c>
      <c r="BO316" s="86">
        <f t="shared" si="283"/>
        <v>0</v>
      </c>
      <c r="BP316" s="168">
        <f t="shared" si="284"/>
        <v>745</v>
      </c>
      <c r="BQ316" s="75">
        <f t="shared" si="285"/>
        <v>0.25357385976855001</v>
      </c>
      <c r="BR316" s="164">
        <f t="shared" si="240"/>
        <v>6</v>
      </c>
      <c r="BS316" s="76">
        <f t="shared" si="286"/>
        <v>22</v>
      </c>
      <c r="BT316" s="117">
        <f t="shared" si="287"/>
        <v>4.4869456436088617</v>
      </c>
      <c r="BU316" s="159">
        <v>2938</v>
      </c>
      <c r="BV316" s="153">
        <v>127</v>
      </c>
    </row>
    <row r="317" spans="1:74">
      <c r="A317" s="34">
        <f t="shared" si="241"/>
        <v>1</v>
      </c>
      <c r="B317" s="35">
        <f t="shared" si="242"/>
        <v>0</v>
      </c>
      <c r="C317" s="35">
        <f t="shared" si="243"/>
        <v>0</v>
      </c>
      <c r="D317" s="35">
        <f t="shared" si="244"/>
        <v>1</v>
      </c>
      <c r="E317" s="35">
        <f t="shared" si="245"/>
        <v>0</v>
      </c>
      <c r="F317" s="35">
        <f t="shared" si="246"/>
        <v>0</v>
      </c>
      <c r="G317" s="35">
        <f t="shared" si="247"/>
        <v>0</v>
      </c>
      <c r="H317" s="35">
        <f t="shared" si="248"/>
        <v>1</v>
      </c>
      <c r="I317" s="35">
        <f t="shared" si="249"/>
        <v>0</v>
      </c>
      <c r="J317" s="48">
        <v>548</v>
      </c>
      <c r="K317" s="49" t="s">
        <v>520</v>
      </c>
      <c r="L317" s="65">
        <v>94</v>
      </c>
      <c r="M317" s="38">
        <f t="shared" si="239"/>
        <v>6.3197525884093044E-3</v>
      </c>
      <c r="N317" s="39">
        <f t="shared" si="250"/>
        <v>160</v>
      </c>
      <c r="O317" s="40">
        <f t="shared" si="251"/>
        <v>0.83742005136008113</v>
      </c>
      <c r="P317" s="98">
        <v>29</v>
      </c>
      <c r="Q317" s="38">
        <f t="shared" si="252"/>
        <v>0.12737127371273713</v>
      </c>
      <c r="R317" s="39">
        <f t="shared" si="288"/>
        <v>246</v>
      </c>
      <c r="S317" s="41">
        <f t="shared" si="253"/>
        <v>0.95382443456913502</v>
      </c>
      <c r="T317" s="183">
        <v>47</v>
      </c>
      <c r="U317" s="42">
        <f t="shared" si="254"/>
        <v>3.1598762942046522E-3</v>
      </c>
      <c r="V317" s="43">
        <f t="shared" si="255"/>
        <v>81</v>
      </c>
      <c r="W317" s="44">
        <f t="shared" si="256"/>
        <v>1.1763191874267154</v>
      </c>
      <c r="X317" s="178">
        <v>10</v>
      </c>
      <c r="Y317" s="42">
        <f t="shared" si="257"/>
        <v>6.3685636856368563E-2</v>
      </c>
      <c r="Z317" s="43">
        <f t="shared" si="289"/>
        <v>101</v>
      </c>
      <c r="AA317" s="45">
        <f t="shared" si="258"/>
        <v>1.3398317630415362</v>
      </c>
      <c r="AB317" s="65">
        <v>120</v>
      </c>
      <c r="AC317" s="38">
        <f t="shared" si="259"/>
        <v>8.0677692617991126E-3</v>
      </c>
      <c r="AD317" s="39">
        <f t="shared" si="260"/>
        <v>263</v>
      </c>
      <c r="AE317" s="40">
        <f t="shared" si="261"/>
        <v>0.62205485074187661</v>
      </c>
      <c r="AF317" s="98">
        <v>18</v>
      </c>
      <c r="AG317" s="38">
        <f t="shared" si="262"/>
        <v>0.16260162601626016</v>
      </c>
      <c r="AH317" s="39">
        <f t="shared" si="290"/>
        <v>366</v>
      </c>
      <c r="AI317" s="41">
        <f t="shared" si="263"/>
        <v>0.70852270054461886</v>
      </c>
      <c r="AJ317" s="183">
        <v>14</v>
      </c>
      <c r="AK317" s="42">
        <f t="shared" si="264"/>
        <v>9.4123974720989646E-4</v>
      </c>
      <c r="AL317" s="43">
        <f t="shared" si="265"/>
        <v>170</v>
      </c>
      <c r="AM317" s="44">
        <f t="shared" si="266"/>
        <v>0.49468485518673511</v>
      </c>
      <c r="AN317" s="178">
        <v>10</v>
      </c>
      <c r="AO317" s="42">
        <f t="shared" si="267"/>
        <v>1.8970189701897018E-2</v>
      </c>
      <c r="AP317" s="43">
        <f t="shared" si="291"/>
        <v>202</v>
      </c>
      <c r="AQ317" s="45">
        <f t="shared" si="268"/>
        <v>0.56344781991076909</v>
      </c>
      <c r="AR317" s="65">
        <v>275</v>
      </c>
      <c r="AS317" s="38">
        <f t="shared" si="269"/>
        <v>1.8488637891622965E-2</v>
      </c>
      <c r="AT317" s="39">
        <f t="shared" si="270"/>
        <v>189</v>
      </c>
      <c r="AU317" s="40">
        <f t="shared" si="271"/>
        <v>0.79819973518248377</v>
      </c>
      <c r="AV317" s="98">
        <v>55</v>
      </c>
      <c r="AW317" s="38">
        <f t="shared" si="272"/>
        <v>0.37262872628726285</v>
      </c>
      <c r="AX317" s="39">
        <f t="shared" si="292"/>
        <v>320</v>
      </c>
      <c r="AY317" s="41">
        <f t="shared" si="273"/>
        <v>0.90915235412281437</v>
      </c>
      <c r="AZ317" s="183">
        <v>108</v>
      </c>
      <c r="BA317" s="42">
        <f t="shared" si="274"/>
        <v>7.2609923356192017E-3</v>
      </c>
      <c r="BB317" s="43">
        <f t="shared" si="275"/>
        <v>27</v>
      </c>
      <c r="BC317" s="44">
        <f t="shared" si="276"/>
        <v>2.7097058274304624</v>
      </c>
      <c r="BD317" s="178">
        <v>17</v>
      </c>
      <c r="BE317" s="42">
        <f t="shared" si="277"/>
        <v>0.14634146341463414</v>
      </c>
      <c r="BF317" s="43">
        <f t="shared" si="293"/>
        <v>22</v>
      </c>
      <c r="BG317" s="45">
        <f t="shared" si="278"/>
        <v>3.0863646320623017</v>
      </c>
      <c r="BH317" s="159">
        <v>80</v>
      </c>
      <c r="BI317" s="83">
        <f t="shared" si="279"/>
        <v>5.3785128411994081E-3</v>
      </c>
      <c r="BJ317" s="84">
        <f t="shared" si="280"/>
        <v>104</v>
      </c>
      <c r="BK317" s="85">
        <f t="shared" si="281"/>
        <v>0.96632272887701876</v>
      </c>
      <c r="BL317" s="156">
        <v>19</v>
      </c>
      <c r="BM317" s="83">
        <f t="shared" si="282"/>
        <v>0.10840108401084012</v>
      </c>
      <c r="BN317" s="84">
        <f t="shared" si="294"/>
        <v>169</v>
      </c>
      <c r="BO317" s="86">
        <f t="shared" si="283"/>
        <v>1.1006450454410059</v>
      </c>
      <c r="BP317" s="168">
        <f t="shared" si="284"/>
        <v>738</v>
      </c>
      <c r="BQ317" s="75">
        <f t="shared" si="285"/>
        <v>4.9616780960064541E-2</v>
      </c>
      <c r="BR317" s="164">
        <f t="shared" si="240"/>
        <v>158</v>
      </c>
      <c r="BS317" s="76">
        <f t="shared" si="286"/>
        <v>188</v>
      </c>
      <c r="BT317" s="117">
        <f t="shared" si="287"/>
        <v>0.8779603677676423</v>
      </c>
      <c r="BU317" s="159">
        <v>14874</v>
      </c>
      <c r="BV317" s="153">
        <v>2630</v>
      </c>
    </row>
    <row r="318" spans="1:74">
      <c r="A318" s="34">
        <f t="shared" si="241"/>
        <v>0</v>
      </c>
      <c r="B318" s="35">
        <f t="shared" si="242"/>
        <v>0</v>
      </c>
      <c r="C318" s="35">
        <f t="shared" si="243"/>
        <v>0</v>
      </c>
      <c r="D318" s="35">
        <f t="shared" si="244"/>
        <v>0</v>
      </c>
      <c r="E318" s="35">
        <f t="shared" si="245"/>
        <v>0</v>
      </c>
      <c r="F318" s="35">
        <f t="shared" si="246"/>
        <v>0</v>
      </c>
      <c r="G318" s="35">
        <f t="shared" si="247"/>
        <v>0</v>
      </c>
      <c r="H318" s="35">
        <f t="shared" si="248"/>
        <v>0</v>
      </c>
      <c r="I318" s="35">
        <f t="shared" si="249"/>
        <v>0</v>
      </c>
      <c r="J318" s="48">
        <v>82</v>
      </c>
      <c r="K318" s="49" t="s">
        <v>52</v>
      </c>
      <c r="L318" s="65">
        <v>60</v>
      </c>
      <c r="M318" s="38">
        <f t="shared" si="239"/>
        <v>1.2129053125252689E-3</v>
      </c>
      <c r="N318" s="39">
        <f t="shared" si="250"/>
        <v>402</v>
      </c>
      <c r="O318" s="40">
        <f t="shared" si="251"/>
        <v>0.16072009384871866</v>
      </c>
      <c r="P318" s="98">
        <v>6</v>
      </c>
      <c r="Q318" s="38">
        <f t="shared" si="252"/>
        <v>8.1967213114754092E-2</v>
      </c>
      <c r="R318" s="39">
        <f t="shared" si="288"/>
        <v>344</v>
      </c>
      <c r="S318" s="41">
        <f t="shared" si="253"/>
        <v>0.61381446870598322</v>
      </c>
      <c r="T318" s="183">
        <v>15</v>
      </c>
      <c r="U318" s="42">
        <f t="shared" si="254"/>
        <v>3.0322632813131723E-4</v>
      </c>
      <c r="V318" s="43">
        <f t="shared" si="255"/>
        <v>316</v>
      </c>
      <c r="W318" s="44">
        <f t="shared" si="256"/>
        <v>0.11288130126106648</v>
      </c>
      <c r="X318" s="178">
        <v>5</v>
      </c>
      <c r="Y318" s="42">
        <f t="shared" si="257"/>
        <v>2.0491803278688523E-2</v>
      </c>
      <c r="Z318" s="43">
        <f t="shared" si="289"/>
        <v>267</v>
      </c>
      <c r="AA318" s="45">
        <f t="shared" si="258"/>
        <v>0.43111084806620753</v>
      </c>
      <c r="AB318" s="65">
        <v>131</v>
      </c>
      <c r="AC318" s="38">
        <f t="shared" si="259"/>
        <v>2.6481765990135036E-3</v>
      </c>
      <c r="AD318" s="39">
        <f t="shared" si="260"/>
        <v>399</v>
      </c>
      <c r="AE318" s="40">
        <f t="shared" si="261"/>
        <v>0.20418421072569509</v>
      </c>
      <c r="AF318" s="98">
        <v>8</v>
      </c>
      <c r="AG318" s="38">
        <f t="shared" si="262"/>
        <v>0.17896174863387979</v>
      </c>
      <c r="AH318" s="39">
        <f t="shared" si="290"/>
        <v>343</v>
      </c>
      <c r="AI318" s="41">
        <f t="shared" si="263"/>
        <v>0.77981053783302212</v>
      </c>
      <c r="AJ318" s="183">
        <v>8</v>
      </c>
      <c r="AK318" s="42">
        <f t="shared" si="264"/>
        <v>1.6172070833670252E-4</v>
      </c>
      <c r="AL318" s="43">
        <f t="shared" si="265"/>
        <v>298</v>
      </c>
      <c r="AM318" s="44">
        <f t="shared" si="266"/>
        <v>8.4995119916453907E-2</v>
      </c>
      <c r="AN318" s="178">
        <v>2</v>
      </c>
      <c r="AO318" s="42">
        <f t="shared" si="267"/>
        <v>1.092896174863388E-2</v>
      </c>
      <c r="AP318" s="43">
        <f t="shared" si="291"/>
        <v>258</v>
      </c>
      <c r="AQ318" s="45">
        <f t="shared" si="268"/>
        <v>0.3246092826652206</v>
      </c>
      <c r="AR318" s="65">
        <v>484</v>
      </c>
      <c r="AS318" s="38">
        <f t="shared" si="269"/>
        <v>9.7841028543705025E-3</v>
      </c>
      <c r="AT318" s="39">
        <f t="shared" si="270"/>
        <v>330</v>
      </c>
      <c r="AU318" s="40">
        <f t="shared" si="271"/>
        <v>0.42240365964954124</v>
      </c>
      <c r="AV318" s="98">
        <v>8</v>
      </c>
      <c r="AW318" s="38">
        <f t="shared" si="272"/>
        <v>0.66120218579234968</v>
      </c>
      <c r="AX318" s="39">
        <f t="shared" si="292"/>
        <v>82</v>
      </c>
      <c r="AY318" s="41">
        <f t="shared" si="273"/>
        <v>1.6132237837746464</v>
      </c>
      <c r="AZ318" s="183">
        <v>13</v>
      </c>
      <c r="BA318" s="42">
        <f t="shared" si="274"/>
        <v>2.6279615104714157E-4</v>
      </c>
      <c r="BB318" s="43">
        <f t="shared" si="275"/>
        <v>298</v>
      </c>
      <c r="BC318" s="44">
        <f t="shared" si="276"/>
        <v>9.8072030516474729E-2</v>
      </c>
      <c r="BD318" s="178">
        <v>1</v>
      </c>
      <c r="BE318" s="42">
        <f t="shared" si="277"/>
        <v>1.7759562841530054E-2</v>
      </c>
      <c r="BF318" s="43">
        <f t="shared" si="293"/>
        <v>249</v>
      </c>
      <c r="BG318" s="45">
        <f t="shared" si="278"/>
        <v>0.37455199200573924</v>
      </c>
      <c r="BH318" s="159">
        <v>21</v>
      </c>
      <c r="BI318" s="83">
        <f t="shared" si="279"/>
        <v>4.2451685938384409E-4</v>
      </c>
      <c r="BJ318" s="84">
        <f t="shared" si="280"/>
        <v>396</v>
      </c>
      <c r="BK318" s="85">
        <f t="shared" si="281"/>
        <v>7.627020742087115E-2</v>
      </c>
      <c r="BL318" s="156">
        <v>2</v>
      </c>
      <c r="BM318" s="83">
        <f t="shared" si="282"/>
        <v>2.8688524590163935E-2</v>
      </c>
      <c r="BN318" s="84">
        <f t="shared" si="294"/>
        <v>380</v>
      </c>
      <c r="BO318" s="86">
        <f t="shared" si="283"/>
        <v>0.29128751561210225</v>
      </c>
      <c r="BP318" s="168">
        <f t="shared" si="284"/>
        <v>732</v>
      </c>
      <c r="BQ318" s="75">
        <f t="shared" si="285"/>
        <v>1.4797444812808281E-2</v>
      </c>
      <c r="BR318" s="164">
        <f t="shared" si="240"/>
        <v>32</v>
      </c>
      <c r="BS318" s="76">
        <f t="shared" si="286"/>
        <v>465</v>
      </c>
      <c r="BT318" s="117">
        <f t="shared" si="287"/>
        <v>0.26183822969755288</v>
      </c>
      <c r="BU318" s="159">
        <v>49468</v>
      </c>
      <c r="BV318" s="153">
        <v>2492</v>
      </c>
    </row>
    <row r="319" spans="1:74">
      <c r="A319" s="34">
        <f t="shared" si="241"/>
        <v>1</v>
      </c>
      <c r="B319" s="35">
        <f t="shared" si="242"/>
        <v>0</v>
      </c>
      <c r="C319" s="35">
        <f t="shared" si="243"/>
        <v>1</v>
      </c>
      <c r="D319" s="35">
        <f t="shared" si="244"/>
        <v>0</v>
      </c>
      <c r="E319" s="35">
        <f t="shared" si="245"/>
        <v>0</v>
      </c>
      <c r="F319" s="35">
        <f t="shared" si="246"/>
        <v>0</v>
      </c>
      <c r="G319" s="35">
        <f t="shared" si="247"/>
        <v>0</v>
      </c>
      <c r="H319" s="35">
        <f t="shared" si="248"/>
        <v>1</v>
      </c>
      <c r="I319" s="35">
        <f t="shared" si="249"/>
        <v>0</v>
      </c>
      <c r="J319" s="48">
        <v>598</v>
      </c>
      <c r="K319" s="49" t="s">
        <v>571</v>
      </c>
      <c r="L319" s="65">
        <v>208</v>
      </c>
      <c r="M319" s="38">
        <f t="shared" si="239"/>
        <v>1.1479028697571744E-2</v>
      </c>
      <c r="N319" s="39">
        <f t="shared" si="250"/>
        <v>76</v>
      </c>
      <c r="O319" s="40">
        <f t="shared" si="251"/>
        <v>1.5210672675880703</v>
      </c>
      <c r="P319" s="98">
        <v>14</v>
      </c>
      <c r="Q319" s="38">
        <f t="shared" si="252"/>
        <v>0.287292817679558</v>
      </c>
      <c r="R319" s="39">
        <f t="shared" si="288"/>
        <v>78</v>
      </c>
      <c r="S319" s="41">
        <f t="shared" si="253"/>
        <v>2.1514027566136784</v>
      </c>
      <c r="T319" s="183">
        <v>15</v>
      </c>
      <c r="U319" s="42">
        <f t="shared" si="254"/>
        <v>8.2781456953642384E-4</v>
      </c>
      <c r="V319" s="43">
        <f t="shared" si="255"/>
        <v>234</v>
      </c>
      <c r="W319" s="44">
        <f t="shared" si="256"/>
        <v>0.30816844430366647</v>
      </c>
      <c r="X319" s="178">
        <v>3</v>
      </c>
      <c r="Y319" s="42">
        <f t="shared" si="257"/>
        <v>2.0718232044198894E-2</v>
      </c>
      <c r="Z319" s="43">
        <f t="shared" si="289"/>
        <v>264</v>
      </c>
      <c r="AA319" s="45">
        <f t="shared" si="258"/>
        <v>0.43587450384594462</v>
      </c>
      <c r="AB319" s="65">
        <v>85</v>
      </c>
      <c r="AC319" s="38">
        <f t="shared" si="259"/>
        <v>4.6909492273730681E-3</v>
      </c>
      <c r="AD319" s="39">
        <f t="shared" si="260"/>
        <v>345</v>
      </c>
      <c r="AE319" s="40">
        <f t="shared" si="261"/>
        <v>0.36168953607636456</v>
      </c>
      <c r="AF319" s="98">
        <v>9</v>
      </c>
      <c r="AG319" s="38">
        <f t="shared" si="262"/>
        <v>0.11740331491712708</v>
      </c>
      <c r="AH319" s="39">
        <f t="shared" si="290"/>
        <v>410</v>
      </c>
      <c r="AI319" s="41">
        <f t="shared" si="263"/>
        <v>0.51157491948853528</v>
      </c>
      <c r="AJ319" s="183">
        <v>14</v>
      </c>
      <c r="AK319" s="42">
        <f t="shared" si="264"/>
        <v>7.7262693156732892E-4</v>
      </c>
      <c r="AL319" s="43">
        <f t="shared" si="265"/>
        <v>201</v>
      </c>
      <c r="AM319" s="44">
        <f t="shared" si="266"/>
        <v>0.40606746887679346</v>
      </c>
      <c r="AN319" s="178">
        <v>3</v>
      </c>
      <c r="AO319" s="42">
        <f t="shared" si="267"/>
        <v>1.9337016574585635E-2</v>
      </c>
      <c r="AP319" s="43">
        <f t="shared" si="291"/>
        <v>198</v>
      </c>
      <c r="AQ319" s="45">
        <f t="shared" si="268"/>
        <v>0.57434321974329772</v>
      </c>
      <c r="AR319" s="65">
        <v>230</v>
      </c>
      <c r="AS319" s="38">
        <f t="shared" si="269"/>
        <v>1.2693156732891833E-2</v>
      </c>
      <c r="AT319" s="39">
        <f t="shared" si="270"/>
        <v>290</v>
      </c>
      <c r="AU319" s="40">
        <f t="shared" si="271"/>
        <v>0.5479946333642346</v>
      </c>
      <c r="AV319" s="98">
        <v>39</v>
      </c>
      <c r="AW319" s="38">
        <f t="shared" si="272"/>
        <v>0.31767955801104975</v>
      </c>
      <c r="AX319" s="39">
        <f t="shared" si="292"/>
        <v>374</v>
      </c>
      <c r="AY319" s="41">
        <f t="shared" si="273"/>
        <v>0.77508548763840546</v>
      </c>
      <c r="AZ319" s="183">
        <v>139</v>
      </c>
      <c r="BA319" s="42">
        <f t="shared" si="274"/>
        <v>7.6710816777041946E-3</v>
      </c>
      <c r="BB319" s="43">
        <f t="shared" si="275"/>
        <v>24</v>
      </c>
      <c r="BC319" s="44">
        <f t="shared" si="276"/>
        <v>2.8627457190391712</v>
      </c>
      <c r="BD319" s="178">
        <v>4</v>
      </c>
      <c r="BE319" s="42">
        <f t="shared" si="277"/>
        <v>0.1919889502762431</v>
      </c>
      <c r="BF319" s="43">
        <f t="shared" si="293"/>
        <v>17</v>
      </c>
      <c r="BG319" s="45">
        <f t="shared" si="278"/>
        <v>4.0490773568423251</v>
      </c>
      <c r="BH319" s="159">
        <v>33</v>
      </c>
      <c r="BI319" s="83">
        <f t="shared" si="279"/>
        <v>1.8211920529801326E-3</v>
      </c>
      <c r="BJ319" s="84">
        <f t="shared" si="280"/>
        <v>287</v>
      </c>
      <c r="BK319" s="85">
        <f t="shared" si="281"/>
        <v>0.32720183560116839</v>
      </c>
      <c r="BL319" s="156">
        <v>11</v>
      </c>
      <c r="BM319" s="83">
        <f t="shared" si="282"/>
        <v>4.5580110497237571E-2</v>
      </c>
      <c r="BN319" s="84">
        <f t="shared" si="294"/>
        <v>328</v>
      </c>
      <c r="BO319" s="86">
        <f t="shared" si="283"/>
        <v>0.46279539773256662</v>
      </c>
      <c r="BP319" s="168">
        <f t="shared" si="284"/>
        <v>724</v>
      </c>
      <c r="BQ319" s="75">
        <f t="shared" si="285"/>
        <v>3.9955849889624723E-2</v>
      </c>
      <c r="BR319" s="164">
        <f t="shared" si="240"/>
        <v>83</v>
      </c>
      <c r="BS319" s="76">
        <f t="shared" si="286"/>
        <v>264</v>
      </c>
      <c r="BT319" s="117">
        <f t="shared" si="287"/>
        <v>0.70701186140629468</v>
      </c>
      <c r="BU319" s="159">
        <v>18120</v>
      </c>
      <c r="BV319" s="153">
        <v>2250</v>
      </c>
    </row>
    <row r="320" spans="1:74">
      <c r="A320" s="34">
        <f t="shared" si="241"/>
        <v>8</v>
      </c>
      <c r="B320" s="35">
        <f t="shared" si="242"/>
        <v>7</v>
      </c>
      <c r="C320" s="35">
        <f t="shared" si="243"/>
        <v>0</v>
      </c>
      <c r="D320" s="35">
        <f t="shared" si="244"/>
        <v>0</v>
      </c>
      <c r="E320" s="35">
        <f t="shared" si="245"/>
        <v>0</v>
      </c>
      <c r="F320" s="35">
        <f t="shared" si="246"/>
        <v>1</v>
      </c>
      <c r="G320" s="35">
        <f t="shared" si="247"/>
        <v>0</v>
      </c>
      <c r="H320" s="35">
        <f t="shared" si="248"/>
        <v>0</v>
      </c>
      <c r="I320" s="35">
        <f t="shared" si="249"/>
        <v>0</v>
      </c>
      <c r="J320" s="48">
        <v>390</v>
      </c>
      <c r="K320" s="49" t="s">
        <v>715</v>
      </c>
      <c r="L320" s="65">
        <v>25</v>
      </c>
      <c r="M320" s="38">
        <f t="shared" si="239"/>
        <v>2.336011960381237E-3</v>
      </c>
      <c r="N320" s="39">
        <f t="shared" si="250"/>
        <v>332</v>
      </c>
      <c r="O320" s="40">
        <f t="shared" si="251"/>
        <v>0.30954111390816408</v>
      </c>
      <c r="P320" s="98">
        <v>3</v>
      </c>
      <c r="Q320" s="38">
        <f t="shared" si="252"/>
        <v>3.5714285714285712E-2</v>
      </c>
      <c r="R320" s="39">
        <f t="shared" si="288"/>
        <v>437</v>
      </c>
      <c r="S320" s="41">
        <f t="shared" si="253"/>
        <v>0.26744773279332129</v>
      </c>
      <c r="T320" s="183">
        <v>0</v>
      </c>
      <c r="U320" s="42">
        <f t="shared" si="254"/>
        <v>0</v>
      </c>
      <c r="V320" s="43">
        <f t="shared" si="255"/>
        <v>396</v>
      </c>
      <c r="W320" s="44">
        <f t="shared" si="256"/>
        <v>0</v>
      </c>
      <c r="X320" s="178">
        <v>0</v>
      </c>
      <c r="Y320" s="42">
        <f t="shared" si="257"/>
        <v>0</v>
      </c>
      <c r="Z320" s="43">
        <f t="shared" si="289"/>
        <v>396</v>
      </c>
      <c r="AA320" s="45">
        <f t="shared" si="258"/>
        <v>0</v>
      </c>
      <c r="AB320" s="65">
        <v>22</v>
      </c>
      <c r="AC320" s="38">
        <f t="shared" si="259"/>
        <v>2.0556905251354887E-3</v>
      </c>
      <c r="AD320" s="39">
        <f t="shared" si="260"/>
        <v>421</v>
      </c>
      <c r="AE320" s="40">
        <f t="shared" si="261"/>
        <v>0.15850134297215693</v>
      </c>
      <c r="AF320" s="98">
        <v>3</v>
      </c>
      <c r="AG320" s="38">
        <f t="shared" si="262"/>
        <v>3.1428571428571431E-2</v>
      </c>
      <c r="AH320" s="39">
        <f t="shared" si="290"/>
        <v>491</v>
      </c>
      <c r="AI320" s="41">
        <f t="shared" si="263"/>
        <v>0.13694731626240991</v>
      </c>
      <c r="AJ320" s="183">
        <v>510</v>
      </c>
      <c r="AK320" s="42">
        <f t="shared" si="264"/>
        <v>4.765464399177724E-2</v>
      </c>
      <c r="AL320" s="43">
        <f t="shared" si="265"/>
        <v>2</v>
      </c>
      <c r="AM320" s="44">
        <f t="shared" si="266"/>
        <v>25.04572371909272</v>
      </c>
      <c r="AN320" s="178">
        <v>2</v>
      </c>
      <c r="AO320" s="42">
        <f t="shared" si="267"/>
        <v>0.72857142857142854</v>
      </c>
      <c r="AP320" s="43">
        <f t="shared" si="291"/>
        <v>5</v>
      </c>
      <c r="AQ320" s="45">
        <f t="shared" si="268"/>
        <v>21.639845965103596</v>
      </c>
      <c r="AR320" s="65">
        <v>90</v>
      </c>
      <c r="AS320" s="38">
        <f t="shared" si="269"/>
        <v>8.4096430573724536E-3</v>
      </c>
      <c r="AT320" s="39">
        <f t="shared" si="270"/>
        <v>350</v>
      </c>
      <c r="AU320" s="40">
        <f t="shared" si="271"/>
        <v>0.36306486722936537</v>
      </c>
      <c r="AV320" s="98">
        <v>16</v>
      </c>
      <c r="AW320" s="38">
        <f t="shared" si="272"/>
        <v>0.12857142857142856</v>
      </c>
      <c r="AX320" s="39">
        <f t="shared" si="292"/>
        <v>492</v>
      </c>
      <c r="AY320" s="41">
        <f t="shared" si="273"/>
        <v>0.31369298369266141</v>
      </c>
      <c r="AZ320" s="183">
        <v>9</v>
      </c>
      <c r="BA320" s="42">
        <f t="shared" si="274"/>
        <v>8.4096430573724534E-4</v>
      </c>
      <c r="BB320" s="43">
        <f t="shared" si="275"/>
        <v>229</v>
      </c>
      <c r="BC320" s="44">
        <f t="shared" si="276"/>
        <v>0.31383670090637805</v>
      </c>
      <c r="BD320" s="178">
        <v>2</v>
      </c>
      <c r="BE320" s="42">
        <f t="shared" si="277"/>
        <v>1.2857142857142857E-2</v>
      </c>
      <c r="BF320" s="43">
        <f t="shared" si="293"/>
        <v>281</v>
      </c>
      <c r="BG320" s="45">
        <f t="shared" si="278"/>
        <v>0.27115917838833081</v>
      </c>
      <c r="BH320" s="159">
        <v>44</v>
      </c>
      <c r="BI320" s="83">
        <f t="shared" si="279"/>
        <v>4.1113810502709774E-3</v>
      </c>
      <c r="BJ320" s="84">
        <f t="shared" si="280"/>
        <v>154</v>
      </c>
      <c r="BK320" s="85">
        <f t="shared" si="281"/>
        <v>0.73866532873521096</v>
      </c>
      <c r="BL320" s="156">
        <v>8</v>
      </c>
      <c r="BM320" s="83">
        <f t="shared" si="282"/>
        <v>6.2857142857142861E-2</v>
      </c>
      <c r="BN320" s="84">
        <f t="shared" si="294"/>
        <v>283</v>
      </c>
      <c r="BO320" s="86">
        <f t="shared" si="283"/>
        <v>0.63821689134929183</v>
      </c>
      <c r="BP320" s="168">
        <f t="shared" si="284"/>
        <v>700</v>
      </c>
      <c r="BQ320" s="75">
        <f t="shared" si="285"/>
        <v>6.5408334890674644E-2</v>
      </c>
      <c r="BR320" s="164">
        <f t="shared" si="240"/>
        <v>34</v>
      </c>
      <c r="BS320" s="76">
        <f t="shared" si="286"/>
        <v>119</v>
      </c>
      <c r="BT320" s="117">
        <f t="shared" si="287"/>
        <v>1.1573891865719117</v>
      </c>
      <c r="BU320" s="159">
        <v>10702</v>
      </c>
      <c r="BV320" s="153">
        <v>1011</v>
      </c>
    </row>
    <row r="321" spans="1:74">
      <c r="A321" s="34">
        <f t="shared" si="241"/>
        <v>8</v>
      </c>
      <c r="B321" s="35">
        <f t="shared" si="242"/>
        <v>7</v>
      </c>
      <c r="C321" s="35">
        <f t="shared" si="243"/>
        <v>0</v>
      </c>
      <c r="D321" s="35">
        <f t="shared" si="244"/>
        <v>0</v>
      </c>
      <c r="E321" s="35">
        <f t="shared" si="245"/>
        <v>1</v>
      </c>
      <c r="F321" s="35">
        <f t="shared" si="246"/>
        <v>0</v>
      </c>
      <c r="G321" s="35">
        <f t="shared" si="247"/>
        <v>0</v>
      </c>
      <c r="H321" s="35">
        <f t="shared" si="248"/>
        <v>0</v>
      </c>
      <c r="I321" s="35">
        <f t="shared" si="249"/>
        <v>0</v>
      </c>
      <c r="J321" s="48">
        <v>646</v>
      </c>
      <c r="K321" s="49" t="s">
        <v>620</v>
      </c>
      <c r="L321" s="65">
        <v>0</v>
      </c>
      <c r="M321" s="38">
        <f t="shared" si="239"/>
        <v>0</v>
      </c>
      <c r="N321" s="39">
        <f t="shared" si="250"/>
        <v>517</v>
      </c>
      <c r="O321" s="40">
        <f t="shared" si="251"/>
        <v>0</v>
      </c>
      <c r="P321" s="98">
        <v>0</v>
      </c>
      <c r="Q321" s="38">
        <f t="shared" si="252"/>
        <v>0</v>
      </c>
      <c r="R321" s="39">
        <f t="shared" si="288"/>
        <v>517</v>
      </c>
      <c r="S321" s="41">
        <f t="shared" si="253"/>
        <v>0</v>
      </c>
      <c r="T321" s="183">
        <v>0</v>
      </c>
      <c r="U321" s="42">
        <f t="shared" si="254"/>
        <v>0</v>
      </c>
      <c r="V321" s="43">
        <f t="shared" si="255"/>
        <v>396</v>
      </c>
      <c r="W321" s="44">
        <f t="shared" si="256"/>
        <v>0</v>
      </c>
      <c r="X321" s="178">
        <v>0</v>
      </c>
      <c r="Y321" s="42">
        <f t="shared" si="257"/>
        <v>0</v>
      </c>
      <c r="Z321" s="43">
        <f t="shared" si="289"/>
        <v>396</v>
      </c>
      <c r="AA321" s="45">
        <f t="shared" si="258"/>
        <v>0</v>
      </c>
      <c r="AB321" s="65">
        <v>683</v>
      </c>
      <c r="AC321" s="38">
        <f t="shared" si="259"/>
        <v>0.30301685891748004</v>
      </c>
      <c r="AD321" s="39">
        <f t="shared" si="260"/>
        <v>10</v>
      </c>
      <c r="AE321" s="40">
        <f t="shared" si="261"/>
        <v>23.363720605979672</v>
      </c>
      <c r="AF321" s="98">
        <v>2</v>
      </c>
      <c r="AG321" s="38">
        <f t="shared" si="262"/>
        <v>0.98273381294964024</v>
      </c>
      <c r="AH321" s="39">
        <f t="shared" si="290"/>
        <v>35</v>
      </c>
      <c r="AI321" s="41">
        <f t="shared" si="263"/>
        <v>4.2821786726656752</v>
      </c>
      <c r="AJ321" s="183">
        <v>0</v>
      </c>
      <c r="AK321" s="42">
        <f t="shared" si="264"/>
        <v>0</v>
      </c>
      <c r="AL321" s="43">
        <f t="shared" si="265"/>
        <v>337</v>
      </c>
      <c r="AM321" s="44">
        <f t="shared" si="266"/>
        <v>0</v>
      </c>
      <c r="AN321" s="178">
        <v>0</v>
      </c>
      <c r="AO321" s="42">
        <f t="shared" si="267"/>
        <v>0</v>
      </c>
      <c r="AP321" s="43">
        <f t="shared" si="291"/>
        <v>337</v>
      </c>
      <c r="AQ321" s="45">
        <f t="shared" si="268"/>
        <v>0</v>
      </c>
      <c r="AR321" s="65">
        <v>10</v>
      </c>
      <c r="AS321" s="38">
        <f t="shared" si="269"/>
        <v>4.4365572315882874E-3</v>
      </c>
      <c r="AT321" s="39">
        <f t="shared" si="270"/>
        <v>422</v>
      </c>
      <c r="AU321" s="40">
        <f t="shared" si="271"/>
        <v>0.1915370309123863</v>
      </c>
      <c r="AV321" s="98">
        <v>1</v>
      </c>
      <c r="AW321" s="38">
        <f t="shared" si="272"/>
        <v>1.4388489208633094E-2</v>
      </c>
      <c r="AX321" s="39">
        <f t="shared" si="292"/>
        <v>548</v>
      </c>
      <c r="AY321" s="41">
        <f t="shared" si="273"/>
        <v>3.5105529749778264E-2</v>
      </c>
      <c r="AZ321" s="183">
        <v>0</v>
      </c>
      <c r="BA321" s="42">
        <f t="shared" si="274"/>
        <v>0</v>
      </c>
      <c r="BB321" s="43">
        <f t="shared" si="275"/>
        <v>356</v>
      </c>
      <c r="BC321" s="44">
        <f t="shared" si="276"/>
        <v>0</v>
      </c>
      <c r="BD321" s="178">
        <v>0</v>
      </c>
      <c r="BE321" s="42">
        <f t="shared" si="277"/>
        <v>0</v>
      </c>
      <c r="BF321" s="43">
        <f t="shared" si="293"/>
        <v>356</v>
      </c>
      <c r="BG321" s="45">
        <f t="shared" si="278"/>
        <v>0</v>
      </c>
      <c r="BH321" s="159">
        <v>2</v>
      </c>
      <c r="BI321" s="83">
        <f t="shared" si="279"/>
        <v>8.8731144631765753E-4</v>
      </c>
      <c r="BJ321" s="84">
        <f t="shared" si="280"/>
        <v>354</v>
      </c>
      <c r="BK321" s="85">
        <f t="shared" si="281"/>
        <v>0.15941752738816303</v>
      </c>
      <c r="BL321" s="156">
        <v>2</v>
      </c>
      <c r="BM321" s="83">
        <f t="shared" si="282"/>
        <v>2.8776978417266188E-3</v>
      </c>
      <c r="BN321" s="84">
        <f t="shared" si="294"/>
        <v>454</v>
      </c>
      <c r="BO321" s="86">
        <f t="shared" si="283"/>
        <v>2.921856271710296E-2</v>
      </c>
      <c r="BP321" s="168">
        <f t="shared" si="284"/>
        <v>695</v>
      </c>
      <c r="BQ321" s="75">
        <f t="shared" si="285"/>
        <v>0.308340727595386</v>
      </c>
      <c r="BR321" s="164">
        <f t="shared" si="240"/>
        <v>5</v>
      </c>
      <c r="BS321" s="76">
        <f t="shared" si="286"/>
        <v>18</v>
      </c>
      <c r="BT321" s="117">
        <f t="shared" si="287"/>
        <v>5.4560359088042567</v>
      </c>
      <c r="BU321" s="159">
        <v>2254</v>
      </c>
      <c r="BV321" s="153">
        <v>135</v>
      </c>
    </row>
    <row r="322" spans="1:74">
      <c r="A322" s="34">
        <f t="shared" si="241"/>
        <v>8</v>
      </c>
      <c r="B322" s="35">
        <f t="shared" si="242"/>
        <v>7</v>
      </c>
      <c r="C322" s="35">
        <f t="shared" si="243"/>
        <v>0</v>
      </c>
      <c r="D322" s="35">
        <f t="shared" si="244"/>
        <v>1</v>
      </c>
      <c r="E322" s="35">
        <f t="shared" si="245"/>
        <v>0</v>
      </c>
      <c r="F322" s="35">
        <f t="shared" si="246"/>
        <v>0</v>
      </c>
      <c r="G322" s="35">
        <f t="shared" si="247"/>
        <v>1</v>
      </c>
      <c r="H322" s="35">
        <f t="shared" si="248"/>
        <v>1</v>
      </c>
      <c r="I322" s="35">
        <f t="shared" si="249"/>
        <v>0</v>
      </c>
      <c r="J322" s="36">
        <v>60</v>
      </c>
      <c r="K322" s="37" t="s">
        <v>30</v>
      </c>
      <c r="L322" s="65">
        <v>21</v>
      </c>
      <c r="M322" s="38">
        <f t="shared" si="239"/>
        <v>1.8251347123240049E-3</v>
      </c>
      <c r="N322" s="39">
        <f t="shared" si="250"/>
        <v>361</v>
      </c>
      <c r="O322" s="40">
        <f t="shared" si="251"/>
        <v>0.24184560758542889</v>
      </c>
      <c r="P322" s="98">
        <v>3</v>
      </c>
      <c r="Q322" s="38">
        <f t="shared" si="252"/>
        <v>3.074670571010249E-2</v>
      </c>
      <c r="R322" s="39">
        <f t="shared" si="288"/>
        <v>450</v>
      </c>
      <c r="S322" s="41">
        <f t="shared" si="253"/>
        <v>0.23024782852485054</v>
      </c>
      <c r="T322" s="183">
        <v>64</v>
      </c>
      <c r="U322" s="42">
        <f t="shared" si="254"/>
        <v>5.5623153137493485E-3</v>
      </c>
      <c r="V322" s="43">
        <f t="shared" si="255"/>
        <v>33</v>
      </c>
      <c r="W322" s="44">
        <f t="shared" si="256"/>
        <v>2.0706691088132332</v>
      </c>
      <c r="X322" s="178">
        <v>3</v>
      </c>
      <c r="Y322" s="42">
        <f t="shared" si="257"/>
        <v>9.3704245973645683E-2</v>
      </c>
      <c r="Z322" s="43">
        <f t="shared" si="289"/>
        <v>48</v>
      </c>
      <c r="AA322" s="45">
        <f t="shared" si="258"/>
        <v>1.9713695471162218</v>
      </c>
      <c r="AB322" s="65">
        <v>0</v>
      </c>
      <c r="AC322" s="38">
        <f t="shared" si="259"/>
        <v>0</v>
      </c>
      <c r="AD322" s="39">
        <f t="shared" si="260"/>
        <v>538</v>
      </c>
      <c r="AE322" s="40">
        <f t="shared" si="261"/>
        <v>0</v>
      </c>
      <c r="AF322" s="98">
        <v>0</v>
      </c>
      <c r="AG322" s="38">
        <f t="shared" si="262"/>
        <v>0</v>
      </c>
      <c r="AH322" s="39">
        <f t="shared" si="290"/>
        <v>538</v>
      </c>
      <c r="AI322" s="41">
        <f t="shared" si="263"/>
        <v>0</v>
      </c>
      <c r="AJ322" s="183">
        <v>0</v>
      </c>
      <c r="AK322" s="42">
        <f t="shared" si="264"/>
        <v>0</v>
      </c>
      <c r="AL322" s="43">
        <f t="shared" si="265"/>
        <v>337</v>
      </c>
      <c r="AM322" s="44">
        <f t="shared" si="266"/>
        <v>0</v>
      </c>
      <c r="AN322" s="178">
        <v>0</v>
      </c>
      <c r="AO322" s="42">
        <f t="shared" si="267"/>
        <v>0</v>
      </c>
      <c r="AP322" s="43">
        <f t="shared" si="291"/>
        <v>337</v>
      </c>
      <c r="AQ322" s="45">
        <f t="shared" si="268"/>
        <v>0</v>
      </c>
      <c r="AR322" s="65">
        <v>541</v>
      </c>
      <c r="AS322" s="38">
        <f t="shared" si="269"/>
        <v>4.7018946636537461E-2</v>
      </c>
      <c r="AT322" s="39">
        <f t="shared" si="270"/>
        <v>46</v>
      </c>
      <c r="AU322" s="40">
        <f t="shared" si="271"/>
        <v>2.0299229707369775</v>
      </c>
      <c r="AV322" s="98">
        <v>45</v>
      </c>
      <c r="AW322" s="38">
        <f t="shared" si="272"/>
        <v>0.7920937042459737</v>
      </c>
      <c r="AX322" s="39">
        <f t="shared" si="292"/>
        <v>52</v>
      </c>
      <c r="AY322" s="41">
        <f t="shared" si="273"/>
        <v>1.932577402381827</v>
      </c>
      <c r="AZ322" s="183">
        <v>57</v>
      </c>
      <c r="BA322" s="42">
        <f t="shared" si="274"/>
        <v>4.9539370763080131E-3</v>
      </c>
      <c r="BB322" s="43">
        <f t="shared" si="275"/>
        <v>43</v>
      </c>
      <c r="BC322" s="44">
        <f t="shared" si="276"/>
        <v>1.8487434697520453</v>
      </c>
      <c r="BD322" s="178">
        <v>5</v>
      </c>
      <c r="BE322" s="42">
        <f t="shared" si="277"/>
        <v>8.3455344070278187E-2</v>
      </c>
      <c r="BF322" s="43">
        <f t="shared" si="293"/>
        <v>53</v>
      </c>
      <c r="BG322" s="45">
        <f t="shared" si="278"/>
        <v>1.7600864190164958</v>
      </c>
      <c r="BH322" s="159">
        <v>0</v>
      </c>
      <c r="BI322" s="83">
        <f t="shared" si="279"/>
        <v>0</v>
      </c>
      <c r="BJ322" s="84">
        <f t="shared" si="280"/>
        <v>467</v>
      </c>
      <c r="BK322" s="85">
        <f t="shared" si="281"/>
        <v>0</v>
      </c>
      <c r="BL322" s="156">
        <v>0</v>
      </c>
      <c r="BM322" s="83">
        <f t="shared" si="282"/>
        <v>0</v>
      </c>
      <c r="BN322" s="84">
        <f t="shared" si="294"/>
        <v>467</v>
      </c>
      <c r="BO322" s="86">
        <f t="shared" si="283"/>
        <v>0</v>
      </c>
      <c r="BP322" s="168">
        <f t="shared" si="284"/>
        <v>683</v>
      </c>
      <c r="BQ322" s="75">
        <f t="shared" si="285"/>
        <v>5.9360333738918823E-2</v>
      </c>
      <c r="BR322" s="164">
        <f t="shared" si="240"/>
        <v>56</v>
      </c>
      <c r="BS322" s="76">
        <f t="shared" si="286"/>
        <v>146</v>
      </c>
      <c r="BT322" s="117">
        <f t="shared" si="287"/>
        <v>1.0503708509864473</v>
      </c>
      <c r="BU322" s="159">
        <v>11506</v>
      </c>
      <c r="BV322" s="153">
        <v>580</v>
      </c>
    </row>
    <row r="323" spans="1:74">
      <c r="A323" s="34">
        <f t="shared" si="241"/>
        <v>1</v>
      </c>
      <c r="B323" s="35">
        <f t="shared" si="242"/>
        <v>0</v>
      </c>
      <c r="C323" s="35">
        <f t="shared" si="243"/>
        <v>0</v>
      </c>
      <c r="D323" s="35">
        <f t="shared" si="244"/>
        <v>0</v>
      </c>
      <c r="E323" s="35">
        <f t="shared" si="245"/>
        <v>1</v>
      </c>
      <c r="F323" s="35">
        <f t="shared" si="246"/>
        <v>0</v>
      </c>
      <c r="G323" s="35">
        <f t="shared" si="247"/>
        <v>0</v>
      </c>
      <c r="H323" s="35">
        <f t="shared" si="248"/>
        <v>0</v>
      </c>
      <c r="I323" s="35">
        <f t="shared" si="249"/>
        <v>0</v>
      </c>
      <c r="J323" s="48">
        <v>175</v>
      </c>
      <c r="K323" s="49" t="s">
        <v>145</v>
      </c>
      <c r="L323" s="65">
        <v>0</v>
      </c>
      <c r="M323" s="38">
        <f t="shared" si="239"/>
        <v>0</v>
      </c>
      <c r="N323" s="39">
        <f t="shared" si="250"/>
        <v>517</v>
      </c>
      <c r="O323" s="40">
        <f t="shared" si="251"/>
        <v>0</v>
      </c>
      <c r="P323" s="98">
        <v>0</v>
      </c>
      <c r="Q323" s="38">
        <f t="shared" si="252"/>
        <v>0</v>
      </c>
      <c r="R323" s="39">
        <f t="shared" si="288"/>
        <v>517</v>
      </c>
      <c r="S323" s="41">
        <f t="shared" si="253"/>
        <v>0</v>
      </c>
      <c r="T323" s="183">
        <v>6</v>
      </c>
      <c r="U323" s="42">
        <f t="shared" si="254"/>
        <v>2.0095116886596556E-4</v>
      </c>
      <c r="V323" s="43">
        <f t="shared" si="255"/>
        <v>343</v>
      </c>
      <c r="W323" s="44">
        <f t="shared" si="256"/>
        <v>7.4807585381236996E-2</v>
      </c>
      <c r="X323" s="178">
        <v>1</v>
      </c>
      <c r="Y323" s="42">
        <f t="shared" si="257"/>
        <v>8.8495575221238937E-3</v>
      </c>
      <c r="Z323" s="43">
        <f t="shared" si="289"/>
        <v>339</v>
      </c>
      <c r="AA323" s="45">
        <f t="shared" si="258"/>
        <v>0.18617884412062768</v>
      </c>
      <c r="AB323" s="65">
        <v>662</v>
      </c>
      <c r="AC323" s="38">
        <f t="shared" si="259"/>
        <v>2.2171612298211536E-2</v>
      </c>
      <c r="AD323" s="39">
        <f t="shared" si="260"/>
        <v>96</v>
      </c>
      <c r="AE323" s="40">
        <f t="shared" si="261"/>
        <v>1.7095133154310274</v>
      </c>
      <c r="AF323" s="98">
        <v>1</v>
      </c>
      <c r="AG323" s="38">
        <f t="shared" si="262"/>
        <v>0.97640117994100295</v>
      </c>
      <c r="AH323" s="39">
        <f t="shared" si="290"/>
        <v>37</v>
      </c>
      <c r="AI323" s="41">
        <f t="shared" si="263"/>
        <v>4.2545847650845232</v>
      </c>
      <c r="AJ323" s="183">
        <v>0</v>
      </c>
      <c r="AK323" s="42">
        <f t="shared" si="264"/>
        <v>0</v>
      </c>
      <c r="AL323" s="43">
        <f t="shared" si="265"/>
        <v>337</v>
      </c>
      <c r="AM323" s="44">
        <f t="shared" si="266"/>
        <v>0</v>
      </c>
      <c r="AN323" s="178">
        <v>0</v>
      </c>
      <c r="AO323" s="42">
        <f t="shared" si="267"/>
        <v>0</v>
      </c>
      <c r="AP323" s="43">
        <f t="shared" si="291"/>
        <v>337</v>
      </c>
      <c r="AQ323" s="45">
        <f t="shared" si="268"/>
        <v>0</v>
      </c>
      <c r="AR323" s="65">
        <v>10</v>
      </c>
      <c r="AS323" s="38">
        <f t="shared" si="269"/>
        <v>3.3491861477660931E-4</v>
      </c>
      <c r="AT323" s="39">
        <f t="shared" si="270"/>
        <v>544</v>
      </c>
      <c r="AU323" s="40">
        <f t="shared" si="271"/>
        <v>1.4459256067938868E-2</v>
      </c>
      <c r="AV323" s="98">
        <v>2</v>
      </c>
      <c r="AW323" s="38">
        <f t="shared" si="272"/>
        <v>1.4749262536873156E-2</v>
      </c>
      <c r="AX323" s="39">
        <f t="shared" si="292"/>
        <v>547</v>
      </c>
      <c r="AY323" s="41">
        <f t="shared" si="273"/>
        <v>3.5985756896896592E-2</v>
      </c>
      <c r="AZ323" s="183">
        <v>0</v>
      </c>
      <c r="BA323" s="42">
        <f t="shared" si="274"/>
        <v>0</v>
      </c>
      <c r="BB323" s="43">
        <f t="shared" si="275"/>
        <v>356</v>
      </c>
      <c r="BC323" s="44">
        <f t="shared" si="276"/>
        <v>0</v>
      </c>
      <c r="BD323" s="178">
        <v>0</v>
      </c>
      <c r="BE323" s="42">
        <f t="shared" si="277"/>
        <v>0</v>
      </c>
      <c r="BF323" s="43">
        <f t="shared" si="293"/>
        <v>356</v>
      </c>
      <c r="BG323" s="45">
        <f t="shared" si="278"/>
        <v>0</v>
      </c>
      <c r="BH323" s="159">
        <v>0</v>
      </c>
      <c r="BI323" s="83">
        <f t="shared" si="279"/>
        <v>0</v>
      </c>
      <c r="BJ323" s="84">
        <f t="shared" si="280"/>
        <v>467</v>
      </c>
      <c r="BK323" s="85">
        <f t="shared" si="281"/>
        <v>0</v>
      </c>
      <c r="BL323" s="156">
        <v>0</v>
      </c>
      <c r="BM323" s="83">
        <f t="shared" si="282"/>
        <v>0</v>
      </c>
      <c r="BN323" s="84">
        <f t="shared" si="294"/>
        <v>467</v>
      </c>
      <c r="BO323" s="86">
        <f t="shared" si="283"/>
        <v>0</v>
      </c>
      <c r="BP323" s="168">
        <f t="shared" si="284"/>
        <v>678</v>
      </c>
      <c r="BQ323" s="75">
        <f t="shared" si="285"/>
        <v>2.2707482081854108E-2</v>
      </c>
      <c r="BR323" s="164">
        <f t="shared" si="240"/>
        <v>4</v>
      </c>
      <c r="BS323" s="76">
        <f t="shared" si="286"/>
        <v>412</v>
      </c>
      <c r="BT323" s="117">
        <f t="shared" si="287"/>
        <v>0.40180497271090693</v>
      </c>
      <c r="BU323" s="159">
        <v>29858</v>
      </c>
      <c r="BV323" s="153">
        <v>82</v>
      </c>
    </row>
    <row r="324" spans="1:74">
      <c r="A324" s="34">
        <f t="shared" si="241"/>
        <v>1</v>
      </c>
      <c r="B324" s="35">
        <f t="shared" si="242"/>
        <v>0</v>
      </c>
      <c r="C324" s="35">
        <f t="shared" si="243"/>
        <v>0</v>
      </c>
      <c r="D324" s="35">
        <f t="shared" si="244"/>
        <v>1</v>
      </c>
      <c r="E324" s="35">
        <f t="shared" si="245"/>
        <v>0</v>
      </c>
      <c r="F324" s="35">
        <f t="shared" si="246"/>
        <v>0</v>
      </c>
      <c r="G324" s="35">
        <f t="shared" si="247"/>
        <v>1</v>
      </c>
      <c r="H324" s="35">
        <f t="shared" si="248"/>
        <v>1</v>
      </c>
      <c r="I324" s="35">
        <f t="shared" si="249"/>
        <v>0</v>
      </c>
      <c r="J324" s="48">
        <v>663</v>
      </c>
      <c r="K324" s="49" t="s">
        <v>637</v>
      </c>
      <c r="L324" s="65">
        <v>11</v>
      </c>
      <c r="M324" s="38">
        <f t="shared" ref="M324:M387" si="295">L324/$BU324</f>
        <v>5.8167204272645549E-4</v>
      </c>
      <c r="N324" s="39">
        <f t="shared" si="250"/>
        <v>449</v>
      </c>
      <c r="O324" s="40">
        <f t="shared" si="251"/>
        <v>7.7076408463850443E-2</v>
      </c>
      <c r="P324" s="98">
        <v>8</v>
      </c>
      <c r="Q324" s="38">
        <f t="shared" si="252"/>
        <v>1.6296296296296295E-2</v>
      </c>
      <c r="R324" s="39">
        <f t="shared" si="288"/>
        <v>479</v>
      </c>
      <c r="S324" s="41">
        <f t="shared" si="253"/>
        <v>0.122035409926434</v>
      </c>
      <c r="T324" s="183">
        <v>88</v>
      </c>
      <c r="U324" s="42">
        <f t="shared" si="254"/>
        <v>4.653376341811644E-3</v>
      </c>
      <c r="V324" s="43">
        <f t="shared" si="255"/>
        <v>42</v>
      </c>
      <c r="W324" s="44">
        <f t="shared" si="256"/>
        <v>1.7323006876028215</v>
      </c>
      <c r="X324" s="178">
        <v>5</v>
      </c>
      <c r="Y324" s="42">
        <f t="shared" si="257"/>
        <v>0.13037037037037036</v>
      </c>
      <c r="Z324" s="43">
        <f t="shared" si="289"/>
        <v>29</v>
      </c>
      <c r="AA324" s="45">
        <f t="shared" si="258"/>
        <v>2.7427591495341059</v>
      </c>
      <c r="AB324" s="65">
        <v>43</v>
      </c>
      <c r="AC324" s="38">
        <f t="shared" si="259"/>
        <v>2.2738088942943261E-3</v>
      </c>
      <c r="AD324" s="39">
        <f t="shared" si="260"/>
        <v>415</v>
      </c>
      <c r="AE324" s="40">
        <f t="shared" si="261"/>
        <v>0.17531907599950247</v>
      </c>
      <c r="AF324" s="98">
        <v>8</v>
      </c>
      <c r="AG324" s="38">
        <f t="shared" si="262"/>
        <v>6.3703703703703707E-2</v>
      </c>
      <c r="AH324" s="39">
        <f t="shared" si="290"/>
        <v>455</v>
      </c>
      <c r="AI324" s="41">
        <f t="shared" si="263"/>
        <v>0.27758344912448069</v>
      </c>
      <c r="AJ324" s="183">
        <v>2</v>
      </c>
      <c r="AK324" s="42">
        <f t="shared" si="264"/>
        <v>1.0575855322299191E-4</v>
      </c>
      <c r="AL324" s="43">
        <f t="shared" si="265"/>
        <v>313</v>
      </c>
      <c r="AM324" s="44">
        <f t="shared" si="266"/>
        <v>5.5583239807878243E-2</v>
      </c>
      <c r="AN324" s="178">
        <v>1</v>
      </c>
      <c r="AO324" s="42">
        <f t="shared" si="267"/>
        <v>2.9629629629629628E-3</v>
      </c>
      <c r="AP324" s="43">
        <f t="shared" si="291"/>
        <v>313</v>
      </c>
      <c r="AQ324" s="45">
        <f t="shared" si="268"/>
        <v>8.8005183300348691E-2</v>
      </c>
      <c r="AR324" s="65">
        <v>449</v>
      </c>
      <c r="AS324" s="38">
        <f t="shared" si="269"/>
        <v>2.3742795198561685E-2</v>
      </c>
      <c r="AT324" s="39">
        <f t="shared" si="270"/>
        <v>122</v>
      </c>
      <c r="AU324" s="40">
        <f t="shared" si="271"/>
        <v>1.0250345618251648</v>
      </c>
      <c r="AV324" s="98">
        <v>19</v>
      </c>
      <c r="AW324" s="38">
        <f t="shared" si="272"/>
        <v>0.66518518518518521</v>
      </c>
      <c r="AX324" s="39">
        <f t="shared" si="292"/>
        <v>79</v>
      </c>
      <c r="AY324" s="41">
        <f t="shared" si="273"/>
        <v>1.6229416423803045</v>
      </c>
      <c r="AZ324" s="183">
        <v>68</v>
      </c>
      <c r="BA324" s="42">
        <f t="shared" si="274"/>
        <v>3.5957908095817248E-3</v>
      </c>
      <c r="BB324" s="43">
        <f t="shared" si="275"/>
        <v>69</v>
      </c>
      <c r="BC324" s="44">
        <f t="shared" si="276"/>
        <v>1.3419013353239673</v>
      </c>
      <c r="BD324" s="178">
        <v>1</v>
      </c>
      <c r="BE324" s="42">
        <f t="shared" si="277"/>
        <v>0.10074074074074074</v>
      </c>
      <c r="BF324" s="43">
        <f t="shared" si="293"/>
        <v>41</v>
      </c>
      <c r="BG324" s="45">
        <f t="shared" si="278"/>
        <v>2.1246381714048637</v>
      </c>
      <c r="BH324" s="159">
        <v>14</v>
      </c>
      <c r="BI324" s="83">
        <f t="shared" si="279"/>
        <v>7.403098725609434E-4</v>
      </c>
      <c r="BJ324" s="84">
        <f t="shared" si="280"/>
        <v>368</v>
      </c>
      <c r="BK324" s="85">
        <f t="shared" si="281"/>
        <v>0.13300670229657005</v>
      </c>
      <c r="BL324" s="156">
        <v>7</v>
      </c>
      <c r="BM324" s="83">
        <f t="shared" si="282"/>
        <v>2.074074074074074E-2</v>
      </c>
      <c r="BN324" s="84">
        <f t="shared" si="294"/>
        <v>400</v>
      </c>
      <c r="BO324" s="86">
        <f t="shared" si="283"/>
        <v>0.21059008536104579</v>
      </c>
      <c r="BP324" s="168">
        <f t="shared" si="284"/>
        <v>675</v>
      </c>
      <c r="BQ324" s="75">
        <f t="shared" si="285"/>
        <v>3.5693511712759772E-2</v>
      </c>
      <c r="BR324" s="164">
        <f t="shared" si="240"/>
        <v>49</v>
      </c>
      <c r="BS324" s="76">
        <f t="shared" si="286"/>
        <v>299</v>
      </c>
      <c r="BT324" s="117">
        <f t="shared" si="287"/>
        <v>0.63159052368746116</v>
      </c>
      <c r="BU324" s="159">
        <v>18911</v>
      </c>
      <c r="BV324" s="153">
        <v>1530</v>
      </c>
    </row>
    <row r="325" spans="1:74">
      <c r="A325" s="34">
        <f t="shared" si="241"/>
        <v>8</v>
      </c>
      <c r="B325" s="35">
        <f t="shared" si="242"/>
        <v>7</v>
      </c>
      <c r="C325" s="35">
        <f t="shared" si="243"/>
        <v>1</v>
      </c>
      <c r="D325" s="35">
        <f t="shared" si="244"/>
        <v>0</v>
      </c>
      <c r="E325" s="35">
        <f t="shared" si="245"/>
        <v>0</v>
      </c>
      <c r="F325" s="35">
        <f t="shared" si="246"/>
        <v>0</v>
      </c>
      <c r="G325" s="35">
        <f t="shared" si="247"/>
        <v>1</v>
      </c>
      <c r="H325" s="35">
        <f t="shared" si="248"/>
        <v>0</v>
      </c>
      <c r="I325" s="35">
        <f t="shared" si="249"/>
        <v>0</v>
      </c>
      <c r="J325" s="48">
        <v>43</v>
      </c>
      <c r="K325" s="49" t="s">
        <v>13</v>
      </c>
      <c r="L325" s="65">
        <v>623</v>
      </c>
      <c r="M325" s="38">
        <f t="shared" si="295"/>
        <v>0.88746438746438749</v>
      </c>
      <c r="N325" s="39">
        <f t="shared" si="250"/>
        <v>1</v>
      </c>
      <c r="O325" s="40">
        <f t="shared" si="251"/>
        <v>117.59645057841267</v>
      </c>
      <c r="P325" s="98">
        <v>26</v>
      </c>
      <c r="Q325" s="38">
        <f t="shared" si="252"/>
        <v>0.93263473053892221</v>
      </c>
      <c r="R325" s="39">
        <f t="shared" si="288"/>
        <v>11</v>
      </c>
      <c r="S325" s="41">
        <f t="shared" si="253"/>
        <v>6.984069237794456</v>
      </c>
      <c r="T325" s="183">
        <v>1</v>
      </c>
      <c r="U325" s="42">
        <f t="shared" si="254"/>
        <v>1.4245014245014246E-3</v>
      </c>
      <c r="V325" s="43">
        <f t="shared" si="255"/>
        <v>175</v>
      </c>
      <c r="W325" s="44">
        <f t="shared" si="256"/>
        <v>0.53029555657952865</v>
      </c>
      <c r="X325" s="178">
        <v>1</v>
      </c>
      <c r="Y325" s="42">
        <f t="shared" si="257"/>
        <v>1.4970059880239522E-3</v>
      </c>
      <c r="Z325" s="43">
        <f t="shared" si="289"/>
        <v>384</v>
      </c>
      <c r="AA325" s="45">
        <f t="shared" si="258"/>
        <v>3.1494325427591216E-2</v>
      </c>
      <c r="AB325" s="65">
        <v>1</v>
      </c>
      <c r="AC325" s="38">
        <f t="shared" si="259"/>
        <v>1.4245014245014246E-3</v>
      </c>
      <c r="AD325" s="39">
        <f t="shared" si="260"/>
        <v>453</v>
      </c>
      <c r="AE325" s="40">
        <f t="shared" si="261"/>
        <v>0.10983432870292822</v>
      </c>
      <c r="AF325" s="98">
        <v>1</v>
      </c>
      <c r="AG325" s="38">
        <f t="shared" si="262"/>
        <v>1.4970059880239522E-3</v>
      </c>
      <c r="AH325" s="39">
        <f t="shared" si="290"/>
        <v>533</v>
      </c>
      <c r="AI325" s="41">
        <f t="shared" si="263"/>
        <v>6.5230757610021048E-3</v>
      </c>
      <c r="AJ325" s="183">
        <v>0</v>
      </c>
      <c r="AK325" s="42">
        <f t="shared" si="264"/>
        <v>0</v>
      </c>
      <c r="AL325" s="43">
        <f t="shared" si="265"/>
        <v>337</v>
      </c>
      <c r="AM325" s="44">
        <f t="shared" si="266"/>
        <v>0</v>
      </c>
      <c r="AN325" s="178">
        <v>0</v>
      </c>
      <c r="AO325" s="42">
        <f t="shared" si="267"/>
        <v>0</v>
      </c>
      <c r="AP325" s="43">
        <f t="shared" si="291"/>
        <v>337</v>
      </c>
      <c r="AQ325" s="45">
        <f t="shared" si="268"/>
        <v>0</v>
      </c>
      <c r="AR325" s="65">
        <v>43</v>
      </c>
      <c r="AS325" s="38">
        <f t="shared" si="269"/>
        <v>6.1253561253561253E-2</v>
      </c>
      <c r="AT325" s="39">
        <f t="shared" si="270"/>
        <v>32</v>
      </c>
      <c r="AU325" s="40">
        <f t="shared" si="271"/>
        <v>2.6444661125484763</v>
      </c>
      <c r="AV325" s="98">
        <v>4</v>
      </c>
      <c r="AW325" s="38">
        <f t="shared" si="272"/>
        <v>6.4371257485029934E-2</v>
      </c>
      <c r="AX325" s="39">
        <f t="shared" si="292"/>
        <v>513</v>
      </c>
      <c r="AY325" s="41">
        <f t="shared" si="273"/>
        <v>0.15705520307965917</v>
      </c>
      <c r="AZ325" s="183">
        <v>0</v>
      </c>
      <c r="BA325" s="42">
        <f t="shared" si="274"/>
        <v>0</v>
      </c>
      <c r="BB325" s="43">
        <f t="shared" si="275"/>
        <v>356</v>
      </c>
      <c r="BC325" s="44">
        <f t="shared" si="276"/>
        <v>0</v>
      </c>
      <c r="BD325" s="178">
        <v>0</v>
      </c>
      <c r="BE325" s="42">
        <f t="shared" si="277"/>
        <v>0</v>
      </c>
      <c r="BF325" s="43">
        <f t="shared" si="293"/>
        <v>356</v>
      </c>
      <c r="BG325" s="45">
        <f t="shared" si="278"/>
        <v>0</v>
      </c>
      <c r="BH325" s="159">
        <v>0</v>
      </c>
      <c r="BI325" s="83">
        <f t="shared" si="279"/>
        <v>0</v>
      </c>
      <c r="BJ325" s="84">
        <f t="shared" si="280"/>
        <v>467</v>
      </c>
      <c r="BK325" s="85">
        <f t="shared" si="281"/>
        <v>0</v>
      </c>
      <c r="BL325" s="156">
        <v>0</v>
      </c>
      <c r="BM325" s="83">
        <f t="shared" si="282"/>
        <v>0</v>
      </c>
      <c r="BN325" s="84">
        <f t="shared" si="294"/>
        <v>467</v>
      </c>
      <c r="BO325" s="86">
        <f t="shared" si="283"/>
        <v>0</v>
      </c>
      <c r="BP325" s="168">
        <f t="shared" si="284"/>
        <v>668</v>
      </c>
      <c r="BQ325" s="75">
        <f t="shared" si="285"/>
        <v>0.95156695156695159</v>
      </c>
      <c r="BR325" s="164">
        <f t="shared" ref="BR325:BR388" si="296">BL325+BD325+AV325+AN325+AF325+X325+P325</f>
        <v>32</v>
      </c>
      <c r="BS325" s="76">
        <f t="shared" si="286"/>
        <v>1</v>
      </c>
      <c r="BT325" s="117">
        <f t="shared" si="287"/>
        <v>16.837812824368449</v>
      </c>
      <c r="BU325" s="159">
        <v>702</v>
      </c>
      <c r="BV325" s="153">
        <v>35</v>
      </c>
    </row>
    <row r="326" spans="1:74">
      <c r="A326" s="34">
        <f t="shared" si="241"/>
        <v>9</v>
      </c>
      <c r="B326" s="35">
        <f t="shared" si="242"/>
        <v>7</v>
      </c>
      <c r="C326" s="35">
        <f t="shared" si="243"/>
        <v>1</v>
      </c>
      <c r="D326" s="35">
        <f t="shared" si="244"/>
        <v>1</v>
      </c>
      <c r="E326" s="35">
        <f t="shared" si="245"/>
        <v>0</v>
      </c>
      <c r="F326" s="35">
        <f t="shared" si="246"/>
        <v>0</v>
      </c>
      <c r="G326" s="35">
        <f t="shared" si="247"/>
        <v>0</v>
      </c>
      <c r="H326" s="35">
        <f t="shared" si="248"/>
        <v>0</v>
      </c>
      <c r="I326" s="35">
        <f t="shared" si="249"/>
        <v>1</v>
      </c>
      <c r="J326" s="48">
        <v>279</v>
      </c>
      <c r="K326" s="49" t="s">
        <v>249</v>
      </c>
      <c r="L326" s="65">
        <v>162</v>
      </c>
      <c r="M326" s="38">
        <f t="shared" si="295"/>
        <v>1.5988945913936046E-2</v>
      </c>
      <c r="N326" s="39">
        <f t="shared" si="250"/>
        <v>49</v>
      </c>
      <c r="O326" s="40">
        <f t="shared" si="251"/>
        <v>2.1186690018528149</v>
      </c>
      <c r="P326" s="98">
        <v>23</v>
      </c>
      <c r="Q326" s="38">
        <f t="shared" si="252"/>
        <v>0.24657534246575341</v>
      </c>
      <c r="R326" s="39">
        <f t="shared" si="288"/>
        <v>94</v>
      </c>
      <c r="S326" s="41">
        <f t="shared" si="253"/>
        <v>1.8464884565456701</v>
      </c>
      <c r="T326" s="183">
        <v>38</v>
      </c>
      <c r="U326" s="42">
        <f t="shared" si="254"/>
        <v>3.750493485984998E-3</v>
      </c>
      <c r="V326" s="43">
        <f t="shared" si="255"/>
        <v>59</v>
      </c>
      <c r="W326" s="44">
        <f t="shared" si="256"/>
        <v>1.3961867614800143</v>
      </c>
      <c r="X326" s="178">
        <v>9</v>
      </c>
      <c r="Y326" s="42">
        <f t="shared" si="257"/>
        <v>5.7838660578386603E-2</v>
      </c>
      <c r="Z326" s="43">
        <f t="shared" si="289"/>
        <v>115</v>
      </c>
      <c r="AA326" s="45">
        <f t="shared" si="258"/>
        <v>1.2168218518325347</v>
      </c>
      <c r="AB326" s="65">
        <v>67</v>
      </c>
      <c r="AC326" s="38">
        <f t="shared" si="259"/>
        <v>6.6127121989735492E-3</v>
      </c>
      <c r="AD326" s="39">
        <f t="shared" si="260"/>
        <v>306</v>
      </c>
      <c r="AE326" s="40">
        <f t="shared" si="261"/>
        <v>0.5098645693065067</v>
      </c>
      <c r="AF326" s="98">
        <v>9</v>
      </c>
      <c r="AG326" s="38">
        <f t="shared" si="262"/>
        <v>0.1019786910197869</v>
      </c>
      <c r="AH326" s="39">
        <f t="shared" si="290"/>
        <v>422</v>
      </c>
      <c r="AI326" s="41">
        <f t="shared" si="263"/>
        <v>0.44436343798996986</v>
      </c>
      <c r="AJ326" s="183">
        <v>16</v>
      </c>
      <c r="AK326" s="42">
        <f t="shared" si="264"/>
        <v>1.5791551519936833E-3</v>
      </c>
      <c r="AL326" s="43">
        <f t="shared" si="265"/>
        <v>116</v>
      </c>
      <c r="AM326" s="44">
        <f t="shared" si="266"/>
        <v>0.82995234741949098</v>
      </c>
      <c r="AN326" s="178">
        <v>2</v>
      </c>
      <c r="AO326" s="42">
        <f t="shared" si="267"/>
        <v>2.4353120243531201E-2</v>
      </c>
      <c r="AP326" s="43">
        <f t="shared" si="291"/>
        <v>175</v>
      </c>
      <c r="AQ326" s="45">
        <f t="shared" si="268"/>
        <v>0.72333027370149605</v>
      </c>
      <c r="AR326" s="65">
        <v>194</v>
      </c>
      <c r="AS326" s="38">
        <f t="shared" si="269"/>
        <v>1.914725621792341E-2</v>
      </c>
      <c r="AT326" s="39">
        <f t="shared" si="270"/>
        <v>179</v>
      </c>
      <c r="AU326" s="40">
        <f t="shared" si="271"/>
        <v>0.82663389981488966</v>
      </c>
      <c r="AV326" s="98">
        <v>36</v>
      </c>
      <c r="AW326" s="38">
        <f t="shared" si="272"/>
        <v>0.29528158295281581</v>
      </c>
      <c r="AX326" s="39">
        <f t="shared" si="292"/>
        <v>397</v>
      </c>
      <c r="AY326" s="41">
        <f t="shared" si="273"/>
        <v>0.7204381394463627</v>
      </c>
      <c r="AZ326" s="183">
        <v>24</v>
      </c>
      <c r="BA326" s="42">
        <f t="shared" si="274"/>
        <v>2.3687327279905252E-3</v>
      </c>
      <c r="BB326" s="43">
        <f t="shared" si="275"/>
        <v>117</v>
      </c>
      <c r="BC326" s="44">
        <f t="shared" si="276"/>
        <v>0.88397956918017051</v>
      </c>
      <c r="BD326" s="178">
        <v>3</v>
      </c>
      <c r="BE326" s="42">
        <f t="shared" si="277"/>
        <v>3.6529680365296802E-2</v>
      </c>
      <c r="BF326" s="43">
        <f t="shared" si="293"/>
        <v>162</v>
      </c>
      <c r="BG326" s="45">
        <f t="shared" si="278"/>
        <v>0.77041674224995049</v>
      </c>
      <c r="BH326" s="159">
        <v>156</v>
      </c>
      <c r="BI326" s="83">
        <f t="shared" si="279"/>
        <v>1.5396762731938412E-2</v>
      </c>
      <c r="BJ326" s="84">
        <f t="shared" si="280"/>
        <v>29</v>
      </c>
      <c r="BK326" s="85">
        <f t="shared" si="281"/>
        <v>2.7662371027603352</v>
      </c>
      <c r="BL326" s="156">
        <v>23</v>
      </c>
      <c r="BM326" s="83">
        <f t="shared" si="282"/>
        <v>0.23744292237442921</v>
      </c>
      <c r="BN326" s="84">
        <f t="shared" si="294"/>
        <v>59</v>
      </c>
      <c r="BO326" s="86">
        <f t="shared" si="283"/>
        <v>2.4108649693974908</v>
      </c>
      <c r="BP326" s="168">
        <f t="shared" si="284"/>
        <v>657</v>
      </c>
      <c r="BQ326" s="75">
        <f t="shared" si="285"/>
        <v>6.4844058428740622E-2</v>
      </c>
      <c r="BR326" s="164">
        <f t="shared" si="296"/>
        <v>105</v>
      </c>
      <c r="BS326" s="76">
        <f t="shared" si="286"/>
        <v>122</v>
      </c>
      <c r="BT326" s="117">
        <f t="shared" si="287"/>
        <v>1.1474044120569957</v>
      </c>
      <c r="BU326" s="159">
        <v>10132</v>
      </c>
      <c r="BV326" s="153">
        <v>1458</v>
      </c>
    </row>
    <row r="327" spans="1:74">
      <c r="A327" s="34">
        <f t="shared" ref="A327:A390" si="297">SUM(B327:F327)</f>
        <v>1</v>
      </c>
      <c r="B327" s="35">
        <f t="shared" ref="B327:B390" si="298">IF(BT327&gt;1,7,0)</f>
        <v>0</v>
      </c>
      <c r="C327" s="35">
        <f t="shared" ref="C327:C390" si="299">IF(O327&gt;1,1,0)</f>
        <v>0</v>
      </c>
      <c r="D327" s="35">
        <f t="shared" ref="D327:D390" si="300">IF(W327&gt;1,1,0)</f>
        <v>0</v>
      </c>
      <c r="E327" s="35">
        <f t="shared" ref="E327:E390" si="301">IF(AE327&gt;1,1,0)</f>
        <v>0</v>
      </c>
      <c r="F327" s="35">
        <f t="shared" ref="F327:F390" si="302">IF(AM327&gt;1,1,0)</f>
        <v>1</v>
      </c>
      <c r="G327" s="35">
        <f t="shared" ref="G327:G390" si="303">IF(AU327&gt;1,1,0)</f>
        <v>0</v>
      </c>
      <c r="H327" s="35">
        <f t="shared" ref="H327:H390" si="304">IF(BC327&gt;1,1,0)</f>
        <v>1</v>
      </c>
      <c r="I327" s="35">
        <f t="shared" ref="I327:I390" si="305">IF(BK327&gt;1,1,0)</f>
        <v>0</v>
      </c>
      <c r="J327" s="48">
        <v>479</v>
      </c>
      <c r="K327" s="49" t="s">
        <v>451</v>
      </c>
      <c r="L327" s="65">
        <v>65</v>
      </c>
      <c r="M327" s="38">
        <f t="shared" si="295"/>
        <v>2.954142616915875E-3</v>
      </c>
      <c r="N327" s="39">
        <f t="shared" ref="N327:N390" si="306">RANK(M327,M$7:M$679)</f>
        <v>297</v>
      </c>
      <c r="O327" s="40">
        <f t="shared" ref="O327:O390" si="307">M327/M$4</f>
        <v>0.3914485934971344</v>
      </c>
      <c r="P327" s="98">
        <v>20</v>
      </c>
      <c r="Q327" s="38">
        <f t="shared" ref="Q327:Q390" si="308">L327/$BP327</f>
        <v>9.9236641221374045E-2</v>
      </c>
      <c r="R327" s="39">
        <f t="shared" si="288"/>
        <v>311</v>
      </c>
      <c r="S327" s="41">
        <f t="shared" ref="S327:S390" si="309">Q327/Q$4</f>
        <v>0.74313721173106062</v>
      </c>
      <c r="T327" s="183">
        <v>5</v>
      </c>
      <c r="U327" s="42">
        <f t="shared" ref="U327:U390" si="310">T327/$BU327</f>
        <v>2.2724173976275964E-4</v>
      </c>
      <c r="V327" s="43">
        <f t="shared" ref="V327:V390" si="311">RANK(U327,U$7:U$679)</f>
        <v>336</v>
      </c>
      <c r="W327" s="44">
        <f t="shared" ref="W327:W390" si="312">U327/U$4</f>
        <v>8.4594709975646304E-2</v>
      </c>
      <c r="X327" s="178">
        <v>3</v>
      </c>
      <c r="Y327" s="42">
        <f t="shared" ref="Y327:Y390" si="313">T327/$BP327</f>
        <v>7.6335877862595417E-3</v>
      </c>
      <c r="Z327" s="43">
        <f t="shared" si="289"/>
        <v>349</v>
      </c>
      <c r="AA327" s="45">
        <f t="shared" ref="AA327:AA390" si="314">Y327/Y$4</f>
        <v>0.16059701821092312</v>
      </c>
      <c r="AB327" s="65">
        <v>272</v>
      </c>
      <c r="AC327" s="38">
        <f t="shared" ref="AC327:AC390" si="315">AB327/$BU327</f>
        <v>1.2361950643094123E-2</v>
      </c>
      <c r="AD327" s="39">
        <f t="shared" ref="AD327:AD390" si="316">RANK(AC327,AC$7:AC$679)</f>
        <v>171</v>
      </c>
      <c r="AE327" s="40">
        <f t="shared" ref="AE327:AE390" si="317">AC327/AC$4</f>
        <v>0.9531521183407683</v>
      </c>
      <c r="AF327" s="98">
        <v>39</v>
      </c>
      <c r="AG327" s="38">
        <f t="shared" ref="AG327:AG390" si="318">AB327/$BP327</f>
        <v>0.41526717557251908</v>
      </c>
      <c r="AH327" s="39">
        <f t="shared" si="290"/>
        <v>146</v>
      </c>
      <c r="AI327" s="41">
        <f t="shared" ref="AI327:AI390" si="319">AG327/AG$4</f>
        <v>1.8094912572076922</v>
      </c>
      <c r="AJ327" s="183">
        <v>47</v>
      </c>
      <c r="AK327" s="42">
        <f t="shared" ref="AK327:AK390" si="320">AJ327/$BU327</f>
        <v>2.1360723537699406E-3</v>
      </c>
      <c r="AL327" s="43">
        <f t="shared" ref="AL327:AL390" si="321">RANK(AK327,AK$7:AK$679)</f>
        <v>82</v>
      </c>
      <c r="AM327" s="44">
        <f t="shared" ref="AM327:AM390" si="322">AK327/AK$4</f>
        <v>1.122649830848496</v>
      </c>
      <c r="AN327" s="178">
        <v>12</v>
      </c>
      <c r="AO327" s="42">
        <f t="shared" ref="AO327:AO390" si="323">AJ327/$BP327</f>
        <v>7.1755725190839698E-2</v>
      </c>
      <c r="AP327" s="43">
        <f t="shared" si="291"/>
        <v>40</v>
      </c>
      <c r="AQ327" s="45">
        <f t="shared" ref="AQ327:AQ390" si="324">AO327/AO$4</f>
        <v>2.1312705650408872</v>
      </c>
      <c r="AR327" s="65">
        <v>182</v>
      </c>
      <c r="AS327" s="38">
        <f t="shared" ref="AS327:AS390" si="325">AR327/$BU327</f>
        <v>8.2715993273644508E-3</v>
      </c>
      <c r="AT327" s="39">
        <f t="shared" ref="AT327:AT390" si="326">RANK(AS327,AS$7:AS$679)</f>
        <v>353</v>
      </c>
      <c r="AU327" s="40">
        <f t="shared" ref="AU327:AU390" si="327">AS327/AS$4</f>
        <v>0.3571051816439868</v>
      </c>
      <c r="AV327" s="98">
        <v>34</v>
      </c>
      <c r="AW327" s="38">
        <f t="shared" ref="AW327:AW390" si="328">AR327/$BP327</f>
        <v>0.27786259541984731</v>
      </c>
      <c r="AX327" s="39">
        <f t="shared" si="292"/>
        <v>413</v>
      </c>
      <c r="AY327" s="41">
        <f t="shared" ref="AY327:AY390" si="329">AW327/AW$4</f>
        <v>0.67793869588541256</v>
      </c>
      <c r="AZ327" s="183">
        <v>64</v>
      </c>
      <c r="BA327" s="42">
        <f t="shared" ref="BA327:BA390" si="330">AZ327/$BU327</f>
        <v>2.9086942689633233E-3</v>
      </c>
      <c r="BB327" s="43">
        <f t="shared" ref="BB327:BB390" si="331">RANK(BA327,BA$7:BA$679)</f>
        <v>90</v>
      </c>
      <c r="BC327" s="44">
        <f t="shared" ref="BC327:BC390" si="332">BA327/BA$4</f>
        <v>1.0854860391684149</v>
      </c>
      <c r="BD327" s="178">
        <v>4</v>
      </c>
      <c r="BE327" s="42">
        <f t="shared" ref="BE327:BE390" si="333">AZ327/$BP327</f>
        <v>9.7709923664122136E-2</v>
      </c>
      <c r="BF327" s="43">
        <f t="shared" si="293"/>
        <v>44</v>
      </c>
      <c r="BG327" s="45">
        <f t="shared" ref="BG327:BG390" si="334">BE327/BE$4</f>
        <v>2.0607177594227681</v>
      </c>
      <c r="BH327" s="159">
        <v>20</v>
      </c>
      <c r="BI327" s="83">
        <f t="shared" ref="BI327:BI390" si="335">BH327/$BU327</f>
        <v>9.0896695905103855E-4</v>
      </c>
      <c r="BJ327" s="84">
        <f t="shared" ref="BJ327:BJ390" si="336">RANK(BI327,BI$7:BI$679)</f>
        <v>349</v>
      </c>
      <c r="BK327" s="85">
        <f t="shared" ref="BK327:BK390" si="337">BI327/BI$4</f>
        <v>0.16330823375581488</v>
      </c>
      <c r="BL327" s="156">
        <v>15</v>
      </c>
      <c r="BM327" s="83">
        <f t="shared" ref="BM327:BM390" si="338">BH327/$BP327</f>
        <v>3.0534351145038167E-2</v>
      </c>
      <c r="BN327" s="84">
        <f t="shared" si="294"/>
        <v>369</v>
      </c>
      <c r="BO327" s="86">
        <f t="shared" ref="BO327:BO390" si="339">BM327/BM$4</f>
        <v>0.31002902425017642</v>
      </c>
      <c r="BP327" s="168">
        <f t="shared" ref="BP327:BP390" si="340">BH327+AZ327+AR327+AJ327+AB327+T327+L327</f>
        <v>655</v>
      </c>
      <c r="BQ327" s="75">
        <f t="shared" ref="BQ327:BQ390" si="341">BP327/BU327</f>
        <v>2.976866790892151E-2</v>
      </c>
      <c r="BR327" s="164">
        <f t="shared" si="296"/>
        <v>127</v>
      </c>
      <c r="BS327" s="76">
        <f t="shared" ref="BS327:BS390" si="342">RANK(BQ327,$BQ$7:$BQ$679)</f>
        <v>362</v>
      </c>
      <c r="BT327" s="117">
        <f t="shared" ref="BT327:BT390" si="343">BQ327/BQ$4</f>
        <v>0.52675143609791208</v>
      </c>
      <c r="BU327" s="159">
        <v>22003</v>
      </c>
      <c r="BV327" s="153">
        <v>4637</v>
      </c>
    </row>
    <row r="328" spans="1:74">
      <c r="A328" s="34">
        <f t="shared" si="297"/>
        <v>1</v>
      </c>
      <c r="B328" s="35">
        <f t="shared" si="298"/>
        <v>0</v>
      </c>
      <c r="C328" s="35">
        <f t="shared" si="299"/>
        <v>1</v>
      </c>
      <c r="D328" s="35">
        <f t="shared" si="300"/>
        <v>0</v>
      </c>
      <c r="E328" s="35">
        <f t="shared" si="301"/>
        <v>0</v>
      </c>
      <c r="F328" s="35">
        <f t="shared" si="302"/>
        <v>0</v>
      </c>
      <c r="G328" s="35">
        <f t="shared" si="303"/>
        <v>0</v>
      </c>
      <c r="H328" s="35">
        <f t="shared" si="304"/>
        <v>0</v>
      </c>
      <c r="I328" s="35">
        <f t="shared" si="305"/>
        <v>0</v>
      </c>
      <c r="J328" s="48">
        <v>250</v>
      </c>
      <c r="K328" s="49" t="s">
        <v>220</v>
      </c>
      <c r="L328" s="65">
        <v>499</v>
      </c>
      <c r="M328" s="38">
        <f t="shared" si="295"/>
        <v>1.9017493044704448E-2</v>
      </c>
      <c r="N328" s="39">
        <f t="shared" si="306"/>
        <v>34</v>
      </c>
      <c r="O328" s="40">
        <f t="shared" si="307"/>
        <v>2.5199768154602555</v>
      </c>
      <c r="P328" s="98">
        <v>1</v>
      </c>
      <c r="Q328" s="38">
        <f t="shared" si="308"/>
        <v>0.76416539050535992</v>
      </c>
      <c r="R328" s="39">
        <f t="shared" ref="R328:R391" si="344">RANK(Q328,Q$7:Q$632)</f>
        <v>13</v>
      </c>
      <c r="S328" s="41">
        <f t="shared" si="309"/>
        <v>5.7224804327538825</v>
      </c>
      <c r="T328" s="183">
        <v>4</v>
      </c>
      <c r="U328" s="42">
        <f t="shared" si="310"/>
        <v>1.5244483402568695E-4</v>
      </c>
      <c r="V328" s="43">
        <f t="shared" si="311"/>
        <v>355</v>
      </c>
      <c r="W328" s="44">
        <f t="shared" si="312"/>
        <v>5.6750254311342521E-2</v>
      </c>
      <c r="X328" s="178">
        <v>1</v>
      </c>
      <c r="Y328" s="42">
        <f t="shared" si="313"/>
        <v>6.1255742725880554E-3</v>
      </c>
      <c r="Z328" s="43">
        <f t="shared" ref="Z328:Z391" si="345">RANK(Y328,Y$7:Y$632)</f>
        <v>359</v>
      </c>
      <c r="AA328" s="45">
        <f t="shared" si="314"/>
        <v>0.12887111415394137</v>
      </c>
      <c r="AB328" s="65">
        <v>20</v>
      </c>
      <c r="AC328" s="38">
        <f t="shared" si="315"/>
        <v>7.6222417012843482E-4</v>
      </c>
      <c r="AD328" s="39">
        <f t="shared" si="316"/>
        <v>491</v>
      </c>
      <c r="AE328" s="40">
        <f t="shared" si="317"/>
        <v>5.8770302793136636E-2</v>
      </c>
      <c r="AF328" s="98">
        <v>2</v>
      </c>
      <c r="AG328" s="38">
        <f t="shared" si="318"/>
        <v>3.0627871362940276E-2</v>
      </c>
      <c r="AH328" s="39">
        <f t="shared" ref="AH328:AH391" si="346">RANK(AG328,AG$7:AG$632)</f>
        <v>493</v>
      </c>
      <c r="AI328" s="41">
        <f t="shared" si="319"/>
        <v>0.13345833409952237</v>
      </c>
      <c r="AJ328" s="183">
        <v>0</v>
      </c>
      <c r="AK328" s="42">
        <f t="shared" si="320"/>
        <v>0</v>
      </c>
      <c r="AL328" s="43">
        <f t="shared" si="321"/>
        <v>337</v>
      </c>
      <c r="AM328" s="44">
        <f t="shared" si="322"/>
        <v>0</v>
      </c>
      <c r="AN328" s="178">
        <v>0</v>
      </c>
      <c r="AO328" s="42">
        <f t="shared" si="323"/>
        <v>0</v>
      </c>
      <c r="AP328" s="43">
        <f t="shared" ref="AP328:AP391" si="347">RANK(AO328,AO$7:AO$632)</f>
        <v>337</v>
      </c>
      <c r="AQ328" s="45">
        <f t="shared" si="324"/>
        <v>0</v>
      </c>
      <c r="AR328" s="65">
        <v>122</v>
      </c>
      <c r="AS328" s="38">
        <f t="shared" si="325"/>
        <v>4.6495674377834521E-3</v>
      </c>
      <c r="AT328" s="39">
        <f t="shared" si="326"/>
        <v>415</v>
      </c>
      <c r="AU328" s="40">
        <f t="shared" si="327"/>
        <v>0.20073320270031358</v>
      </c>
      <c r="AV328" s="98">
        <v>6</v>
      </c>
      <c r="AW328" s="38">
        <f t="shared" si="328"/>
        <v>0.18683001531393567</v>
      </c>
      <c r="AX328" s="39">
        <f t="shared" ref="AX328:AX391" si="348">RANK(AW328,AW$7:AW$632)</f>
        <v>465</v>
      </c>
      <c r="AY328" s="41">
        <f t="shared" si="329"/>
        <v>0.45583428292246531</v>
      </c>
      <c r="AZ328" s="183">
        <v>3</v>
      </c>
      <c r="BA328" s="42">
        <f t="shared" si="330"/>
        <v>1.1433362551926521E-4</v>
      </c>
      <c r="BB328" s="43">
        <f t="shared" si="331"/>
        <v>334</v>
      </c>
      <c r="BC328" s="44">
        <f t="shared" si="332"/>
        <v>4.2667789335214222E-2</v>
      </c>
      <c r="BD328" s="178">
        <v>1</v>
      </c>
      <c r="BE328" s="42">
        <f t="shared" si="333"/>
        <v>4.5941807044410417E-3</v>
      </c>
      <c r="BF328" s="43">
        <f t="shared" ref="BF328:BF391" si="349">RANK(BE328,BE$7:BE$632)</f>
        <v>330</v>
      </c>
      <c r="BG328" s="45">
        <f t="shared" si="334"/>
        <v>9.6891998403180996E-2</v>
      </c>
      <c r="BH328" s="159">
        <v>5</v>
      </c>
      <c r="BI328" s="83">
        <f t="shared" si="335"/>
        <v>1.905560425321087E-4</v>
      </c>
      <c r="BJ328" s="84">
        <f t="shared" si="336"/>
        <v>433</v>
      </c>
      <c r="BK328" s="85">
        <f t="shared" si="337"/>
        <v>3.4235975716768882E-2</v>
      </c>
      <c r="BL328" s="156">
        <v>1</v>
      </c>
      <c r="BM328" s="83">
        <f t="shared" si="338"/>
        <v>7.656967840735069E-3</v>
      </c>
      <c r="BN328" s="84">
        <f t="shared" ref="BN328:BN391" si="350">RANK(BM328,BM$7:BM$632)</f>
        <v>435</v>
      </c>
      <c r="BO328" s="86">
        <f t="shared" si="339"/>
        <v>7.7744644289381923E-2</v>
      </c>
      <c r="BP328" s="168">
        <f t="shared" si="340"/>
        <v>653</v>
      </c>
      <c r="BQ328" s="75">
        <f t="shared" si="341"/>
        <v>2.4886619154693396E-2</v>
      </c>
      <c r="BR328" s="164">
        <f t="shared" si="296"/>
        <v>12</v>
      </c>
      <c r="BS328" s="76">
        <f t="shared" si="342"/>
        <v>393</v>
      </c>
      <c r="BT328" s="117">
        <f t="shared" si="343"/>
        <v>0.44036442676791182</v>
      </c>
      <c r="BU328" s="159">
        <v>26239</v>
      </c>
      <c r="BV328" s="153">
        <v>696</v>
      </c>
    </row>
    <row r="329" spans="1:74">
      <c r="A329" s="34">
        <f t="shared" si="297"/>
        <v>0</v>
      </c>
      <c r="B329" s="35">
        <f t="shared" si="298"/>
        <v>0</v>
      </c>
      <c r="C329" s="35">
        <f t="shared" si="299"/>
        <v>0</v>
      </c>
      <c r="D329" s="35">
        <f t="shared" si="300"/>
        <v>0</v>
      </c>
      <c r="E329" s="35">
        <f t="shared" si="301"/>
        <v>0</v>
      </c>
      <c r="F329" s="35">
        <f t="shared" si="302"/>
        <v>0</v>
      </c>
      <c r="G329" s="35">
        <f t="shared" si="303"/>
        <v>0</v>
      </c>
      <c r="H329" s="35">
        <f t="shared" si="304"/>
        <v>0</v>
      </c>
      <c r="I329" s="35">
        <f t="shared" si="305"/>
        <v>0</v>
      </c>
      <c r="J329" s="48">
        <v>531</v>
      </c>
      <c r="K329" s="49" t="s">
        <v>503</v>
      </c>
      <c r="L329" s="65">
        <v>121</v>
      </c>
      <c r="M329" s="38">
        <f t="shared" si="295"/>
        <v>3.5408070699089926E-3</v>
      </c>
      <c r="N329" s="39">
        <f t="shared" si="306"/>
        <v>253</v>
      </c>
      <c r="O329" s="40">
        <f t="shared" si="307"/>
        <v>0.46918653805807609</v>
      </c>
      <c r="P329" s="98">
        <v>9</v>
      </c>
      <c r="Q329" s="38">
        <f t="shared" si="308"/>
        <v>0.18730650154798761</v>
      </c>
      <c r="R329" s="39">
        <f t="shared" si="344"/>
        <v>134</v>
      </c>
      <c r="S329" s="41">
        <f t="shared" si="309"/>
        <v>1.4026515769408243</v>
      </c>
      <c r="T329" s="183">
        <v>3</v>
      </c>
      <c r="U329" s="42">
        <f t="shared" si="310"/>
        <v>8.7788605039065934E-5</v>
      </c>
      <c r="V329" s="43">
        <f t="shared" si="311"/>
        <v>370</v>
      </c>
      <c r="W329" s="44">
        <f t="shared" si="312"/>
        <v>3.2680842833713378E-2</v>
      </c>
      <c r="X329" s="178">
        <v>1</v>
      </c>
      <c r="Y329" s="42">
        <f t="shared" si="313"/>
        <v>4.6439628482972135E-3</v>
      </c>
      <c r="Z329" s="43">
        <f t="shared" si="345"/>
        <v>366</v>
      </c>
      <c r="AA329" s="45">
        <f t="shared" si="314"/>
        <v>9.7700662781567776E-2</v>
      </c>
      <c r="AB329" s="65">
        <v>152</v>
      </c>
      <c r="AC329" s="38">
        <f t="shared" si="315"/>
        <v>4.447955988646007E-3</v>
      </c>
      <c r="AD329" s="39">
        <f t="shared" si="316"/>
        <v>350</v>
      </c>
      <c r="AE329" s="40">
        <f t="shared" si="317"/>
        <v>0.3429538585993987</v>
      </c>
      <c r="AF329" s="98">
        <v>20</v>
      </c>
      <c r="AG329" s="38">
        <f t="shared" si="318"/>
        <v>0.23529411764705882</v>
      </c>
      <c r="AH329" s="39">
        <f t="shared" si="346"/>
        <v>277</v>
      </c>
      <c r="AI329" s="41">
        <f t="shared" si="319"/>
        <v>1.0252740254939778</v>
      </c>
      <c r="AJ329" s="183">
        <v>0</v>
      </c>
      <c r="AK329" s="42">
        <f t="shared" si="320"/>
        <v>0</v>
      </c>
      <c r="AL329" s="43">
        <f t="shared" si="321"/>
        <v>337</v>
      </c>
      <c r="AM329" s="44">
        <f t="shared" si="322"/>
        <v>0</v>
      </c>
      <c r="AN329" s="178">
        <v>0</v>
      </c>
      <c r="AO329" s="42">
        <f t="shared" si="323"/>
        <v>0</v>
      </c>
      <c r="AP329" s="43">
        <f t="shared" si="347"/>
        <v>337</v>
      </c>
      <c r="AQ329" s="45">
        <f t="shared" si="324"/>
        <v>0</v>
      </c>
      <c r="AR329" s="65">
        <v>305</v>
      </c>
      <c r="AS329" s="38">
        <f t="shared" si="325"/>
        <v>8.9251748456383694E-3</v>
      </c>
      <c r="AT329" s="39">
        <f t="shared" si="326"/>
        <v>343</v>
      </c>
      <c r="AU329" s="40">
        <f t="shared" si="327"/>
        <v>0.38532163591530799</v>
      </c>
      <c r="AV329" s="98">
        <v>16</v>
      </c>
      <c r="AW329" s="38">
        <f t="shared" si="328"/>
        <v>0.47213622291021673</v>
      </c>
      <c r="AX329" s="39">
        <f t="shared" si="348"/>
        <v>203</v>
      </c>
      <c r="AY329" s="41">
        <f t="shared" si="329"/>
        <v>1.1519341592429175</v>
      </c>
      <c r="AZ329" s="183">
        <v>3</v>
      </c>
      <c r="BA329" s="42">
        <f t="shared" si="330"/>
        <v>8.7788605039065934E-5</v>
      </c>
      <c r="BB329" s="43">
        <f t="shared" si="331"/>
        <v>339</v>
      </c>
      <c r="BC329" s="44">
        <f t="shared" si="332"/>
        <v>3.2761540525171509E-2</v>
      </c>
      <c r="BD329" s="178">
        <v>1</v>
      </c>
      <c r="BE329" s="42">
        <f t="shared" si="333"/>
        <v>4.6439628482972135E-3</v>
      </c>
      <c r="BF329" s="43">
        <f t="shared" si="349"/>
        <v>329</v>
      </c>
      <c r="BG329" s="45">
        <f t="shared" si="334"/>
        <v>9.7941911698571485E-2</v>
      </c>
      <c r="BH329" s="159">
        <v>62</v>
      </c>
      <c r="BI329" s="83">
        <f t="shared" si="335"/>
        <v>1.8142978374740292E-3</v>
      </c>
      <c r="BJ329" s="84">
        <f t="shared" si="336"/>
        <v>288</v>
      </c>
      <c r="BK329" s="85">
        <f t="shared" si="337"/>
        <v>0.32596319634566773</v>
      </c>
      <c r="BL329" s="156">
        <v>8</v>
      </c>
      <c r="BM329" s="83">
        <f t="shared" si="338"/>
        <v>9.5975232198142413E-2</v>
      </c>
      <c r="BN329" s="84">
        <f t="shared" si="350"/>
        <v>194</v>
      </c>
      <c r="BO329" s="86">
        <f t="shared" si="339"/>
        <v>0.97447977359130533</v>
      </c>
      <c r="BP329" s="168">
        <f t="shared" si="340"/>
        <v>646</v>
      </c>
      <c r="BQ329" s="75">
        <f t="shared" si="341"/>
        <v>1.8903812951745529E-2</v>
      </c>
      <c r="BR329" s="164">
        <f t="shared" si="296"/>
        <v>55</v>
      </c>
      <c r="BS329" s="76">
        <f t="shared" si="342"/>
        <v>445</v>
      </c>
      <c r="BT329" s="117">
        <f t="shared" si="343"/>
        <v>0.33449970453914823</v>
      </c>
      <c r="BU329" s="159">
        <v>34173</v>
      </c>
      <c r="BV329" s="153">
        <v>2980</v>
      </c>
    </row>
    <row r="330" spans="1:74">
      <c r="A330" s="34">
        <f t="shared" si="297"/>
        <v>0</v>
      </c>
      <c r="B330" s="35">
        <f t="shared" si="298"/>
        <v>0</v>
      </c>
      <c r="C330" s="35">
        <f t="shared" si="299"/>
        <v>0</v>
      </c>
      <c r="D330" s="35">
        <f t="shared" si="300"/>
        <v>0</v>
      </c>
      <c r="E330" s="35">
        <f t="shared" si="301"/>
        <v>0</v>
      </c>
      <c r="F330" s="35">
        <f t="shared" si="302"/>
        <v>0</v>
      </c>
      <c r="G330" s="35">
        <f t="shared" si="303"/>
        <v>0</v>
      </c>
      <c r="H330" s="35">
        <f t="shared" si="304"/>
        <v>0</v>
      </c>
      <c r="I330" s="35">
        <f t="shared" si="305"/>
        <v>0</v>
      </c>
      <c r="J330" s="48">
        <v>142</v>
      </c>
      <c r="K330" s="49" t="s">
        <v>112</v>
      </c>
      <c r="L330" s="65">
        <v>0</v>
      </c>
      <c r="M330" s="38">
        <f t="shared" si="295"/>
        <v>0</v>
      </c>
      <c r="N330" s="39">
        <f t="shared" si="306"/>
        <v>517</v>
      </c>
      <c r="O330" s="40">
        <f t="shared" si="307"/>
        <v>0</v>
      </c>
      <c r="P330" s="98">
        <v>0</v>
      </c>
      <c r="Q330" s="38">
        <f t="shared" si="308"/>
        <v>0</v>
      </c>
      <c r="R330" s="39">
        <f t="shared" si="344"/>
        <v>517</v>
      </c>
      <c r="S330" s="41">
        <f t="shared" si="309"/>
        <v>0</v>
      </c>
      <c r="T330" s="183">
        <v>0</v>
      </c>
      <c r="U330" s="42">
        <f t="shared" si="310"/>
        <v>0</v>
      </c>
      <c r="V330" s="43">
        <f t="shared" si="311"/>
        <v>396</v>
      </c>
      <c r="W330" s="44">
        <f t="shared" si="312"/>
        <v>0</v>
      </c>
      <c r="X330" s="178">
        <v>0</v>
      </c>
      <c r="Y330" s="42">
        <f t="shared" si="313"/>
        <v>0</v>
      </c>
      <c r="Z330" s="43">
        <f t="shared" si="345"/>
        <v>396</v>
      </c>
      <c r="AA330" s="45">
        <f t="shared" si="314"/>
        <v>0</v>
      </c>
      <c r="AB330" s="65">
        <v>412</v>
      </c>
      <c r="AC330" s="38">
        <f t="shared" si="315"/>
        <v>1.2860933354143905E-2</v>
      </c>
      <c r="AD330" s="39">
        <f t="shared" si="316"/>
        <v>161</v>
      </c>
      <c r="AE330" s="40">
        <f t="shared" si="317"/>
        <v>0.99162553097473727</v>
      </c>
      <c r="AF330" s="98">
        <v>1</v>
      </c>
      <c r="AG330" s="38">
        <f t="shared" si="318"/>
        <v>0.64074650077760498</v>
      </c>
      <c r="AH330" s="39">
        <f t="shared" si="346"/>
        <v>99</v>
      </c>
      <c r="AI330" s="41">
        <f t="shared" si="319"/>
        <v>2.7919981627370998</v>
      </c>
      <c r="AJ330" s="183">
        <v>0</v>
      </c>
      <c r="AK330" s="42">
        <f t="shared" si="320"/>
        <v>0</v>
      </c>
      <c r="AL330" s="43">
        <f t="shared" si="321"/>
        <v>337</v>
      </c>
      <c r="AM330" s="44">
        <f t="shared" si="322"/>
        <v>0</v>
      </c>
      <c r="AN330" s="178">
        <v>0</v>
      </c>
      <c r="AO330" s="42">
        <f t="shared" si="323"/>
        <v>0</v>
      </c>
      <c r="AP330" s="43">
        <f t="shared" si="347"/>
        <v>337</v>
      </c>
      <c r="AQ330" s="45">
        <f t="shared" si="324"/>
        <v>0</v>
      </c>
      <c r="AR330" s="65">
        <v>231</v>
      </c>
      <c r="AS330" s="38">
        <f t="shared" si="325"/>
        <v>7.21086311846418E-3</v>
      </c>
      <c r="AT330" s="39">
        <f t="shared" si="326"/>
        <v>364</v>
      </c>
      <c r="AU330" s="40">
        <f t="shared" si="327"/>
        <v>0.31131060413071898</v>
      </c>
      <c r="AV330" s="98">
        <v>4</v>
      </c>
      <c r="AW330" s="38">
        <f t="shared" si="328"/>
        <v>0.35925349922239502</v>
      </c>
      <c r="AX330" s="39">
        <f t="shared" si="348"/>
        <v>333</v>
      </c>
      <c r="AY330" s="41">
        <f t="shared" si="329"/>
        <v>0.87651901612412919</v>
      </c>
      <c r="AZ330" s="183">
        <v>0</v>
      </c>
      <c r="BA330" s="42">
        <f t="shared" si="330"/>
        <v>0</v>
      </c>
      <c r="BB330" s="43">
        <f t="shared" si="331"/>
        <v>356</v>
      </c>
      <c r="BC330" s="44">
        <f t="shared" si="332"/>
        <v>0</v>
      </c>
      <c r="BD330" s="178">
        <v>0</v>
      </c>
      <c r="BE330" s="42">
        <f t="shared" si="333"/>
        <v>0</v>
      </c>
      <c r="BF330" s="43">
        <f t="shared" si="349"/>
        <v>356</v>
      </c>
      <c r="BG330" s="45">
        <f t="shared" si="334"/>
        <v>0</v>
      </c>
      <c r="BH330" s="159">
        <v>0</v>
      </c>
      <c r="BI330" s="83">
        <f t="shared" si="335"/>
        <v>0</v>
      </c>
      <c r="BJ330" s="84">
        <f t="shared" si="336"/>
        <v>467</v>
      </c>
      <c r="BK330" s="85">
        <f t="shared" si="337"/>
        <v>0</v>
      </c>
      <c r="BL330" s="156">
        <v>0</v>
      </c>
      <c r="BM330" s="83">
        <f t="shared" si="338"/>
        <v>0</v>
      </c>
      <c r="BN330" s="84">
        <f t="shared" si="350"/>
        <v>467</v>
      </c>
      <c r="BO330" s="86">
        <f t="shared" si="339"/>
        <v>0</v>
      </c>
      <c r="BP330" s="168">
        <f t="shared" si="340"/>
        <v>643</v>
      </c>
      <c r="BQ330" s="75">
        <f t="shared" si="341"/>
        <v>2.0071796472608084E-2</v>
      </c>
      <c r="BR330" s="164">
        <f t="shared" si="296"/>
        <v>5</v>
      </c>
      <c r="BS330" s="76">
        <f t="shared" si="342"/>
        <v>429</v>
      </c>
      <c r="BT330" s="117">
        <f t="shared" si="343"/>
        <v>0.35516697117114499</v>
      </c>
      <c r="BU330" s="159">
        <v>32035</v>
      </c>
      <c r="BV330" s="153">
        <v>121</v>
      </c>
    </row>
    <row r="331" spans="1:74">
      <c r="A331" s="34">
        <f t="shared" si="297"/>
        <v>8</v>
      </c>
      <c r="B331" s="35">
        <f t="shared" si="298"/>
        <v>7</v>
      </c>
      <c r="C331" s="35">
        <f t="shared" si="299"/>
        <v>1</v>
      </c>
      <c r="D331" s="35">
        <f t="shared" si="300"/>
        <v>0</v>
      </c>
      <c r="E331" s="35">
        <f t="shared" si="301"/>
        <v>0</v>
      </c>
      <c r="F331" s="35">
        <f t="shared" si="302"/>
        <v>0</v>
      </c>
      <c r="G331" s="35">
        <f t="shared" si="303"/>
        <v>1</v>
      </c>
      <c r="H331" s="35">
        <f t="shared" si="304"/>
        <v>0</v>
      </c>
      <c r="I331" s="35">
        <f t="shared" si="305"/>
        <v>0</v>
      </c>
      <c r="J331" s="36">
        <v>63</v>
      </c>
      <c r="K331" s="37" t="s">
        <v>33</v>
      </c>
      <c r="L331" s="65">
        <v>68</v>
      </c>
      <c r="M331" s="38">
        <f t="shared" si="295"/>
        <v>8.6021505376344086E-3</v>
      </c>
      <c r="N331" s="39">
        <f t="shared" si="306"/>
        <v>115</v>
      </c>
      <c r="O331" s="40">
        <f t="shared" si="307"/>
        <v>1.1398568605746831</v>
      </c>
      <c r="P331" s="98">
        <v>1</v>
      </c>
      <c r="Q331" s="38">
        <f t="shared" si="308"/>
        <v>0.10641627543035993</v>
      </c>
      <c r="R331" s="39">
        <f t="shared" si="344"/>
        <v>299</v>
      </c>
      <c r="S331" s="41">
        <f t="shared" si="309"/>
        <v>0.79690216469246278</v>
      </c>
      <c r="T331" s="183">
        <v>0</v>
      </c>
      <c r="U331" s="42">
        <f t="shared" si="310"/>
        <v>0</v>
      </c>
      <c r="V331" s="43">
        <f t="shared" si="311"/>
        <v>396</v>
      </c>
      <c r="W331" s="44">
        <f t="shared" si="312"/>
        <v>0</v>
      </c>
      <c r="X331" s="178">
        <v>0</v>
      </c>
      <c r="Y331" s="42">
        <f t="shared" si="313"/>
        <v>0</v>
      </c>
      <c r="Z331" s="43">
        <f t="shared" si="345"/>
        <v>396</v>
      </c>
      <c r="AA331" s="45">
        <f t="shared" si="314"/>
        <v>0</v>
      </c>
      <c r="AB331" s="65">
        <v>0</v>
      </c>
      <c r="AC331" s="38">
        <f t="shared" si="315"/>
        <v>0</v>
      </c>
      <c r="AD331" s="39">
        <f t="shared" si="316"/>
        <v>538</v>
      </c>
      <c r="AE331" s="40">
        <f t="shared" si="317"/>
        <v>0</v>
      </c>
      <c r="AF331" s="98">
        <v>0</v>
      </c>
      <c r="AG331" s="38">
        <f t="shared" si="318"/>
        <v>0</v>
      </c>
      <c r="AH331" s="39">
        <f t="shared" si="346"/>
        <v>538</v>
      </c>
      <c r="AI331" s="41">
        <f t="shared" si="319"/>
        <v>0</v>
      </c>
      <c r="AJ331" s="183">
        <v>0</v>
      </c>
      <c r="AK331" s="42">
        <f t="shared" si="320"/>
        <v>0</v>
      </c>
      <c r="AL331" s="43">
        <f t="shared" si="321"/>
        <v>337</v>
      </c>
      <c r="AM331" s="44">
        <f t="shared" si="322"/>
        <v>0</v>
      </c>
      <c r="AN331" s="178">
        <v>0</v>
      </c>
      <c r="AO331" s="42">
        <f t="shared" si="323"/>
        <v>0</v>
      </c>
      <c r="AP331" s="43">
        <f t="shared" si="347"/>
        <v>337</v>
      </c>
      <c r="AQ331" s="45">
        <f t="shared" si="324"/>
        <v>0</v>
      </c>
      <c r="AR331" s="65">
        <v>571</v>
      </c>
      <c r="AS331" s="38">
        <f t="shared" si="325"/>
        <v>7.2232764073371286E-2</v>
      </c>
      <c r="AT331" s="39">
        <f t="shared" si="326"/>
        <v>28</v>
      </c>
      <c r="AU331" s="40">
        <f t="shared" si="327"/>
        <v>3.1184651618379786</v>
      </c>
      <c r="AV331" s="98">
        <v>3</v>
      </c>
      <c r="AW331" s="38">
        <f t="shared" si="328"/>
        <v>0.89358372456964008</v>
      </c>
      <c r="AX331" s="39">
        <f t="shared" si="348"/>
        <v>38</v>
      </c>
      <c r="AY331" s="41">
        <f t="shared" si="329"/>
        <v>2.180196236862403</v>
      </c>
      <c r="AZ331" s="183">
        <v>0</v>
      </c>
      <c r="BA331" s="42">
        <f t="shared" si="330"/>
        <v>0</v>
      </c>
      <c r="BB331" s="43">
        <f t="shared" si="331"/>
        <v>356</v>
      </c>
      <c r="BC331" s="44">
        <f t="shared" si="332"/>
        <v>0</v>
      </c>
      <c r="BD331" s="178">
        <v>0</v>
      </c>
      <c r="BE331" s="42">
        <f t="shared" si="333"/>
        <v>0</v>
      </c>
      <c r="BF331" s="43">
        <f t="shared" si="349"/>
        <v>356</v>
      </c>
      <c r="BG331" s="45">
        <f t="shared" si="334"/>
        <v>0</v>
      </c>
      <c r="BH331" s="159">
        <v>0</v>
      </c>
      <c r="BI331" s="83">
        <f t="shared" si="335"/>
        <v>0</v>
      </c>
      <c r="BJ331" s="84">
        <f t="shared" si="336"/>
        <v>467</v>
      </c>
      <c r="BK331" s="85">
        <f t="shared" si="337"/>
        <v>0</v>
      </c>
      <c r="BL331" s="156">
        <v>0</v>
      </c>
      <c r="BM331" s="83">
        <f t="shared" si="338"/>
        <v>0</v>
      </c>
      <c r="BN331" s="84">
        <f t="shared" si="350"/>
        <v>467</v>
      </c>
      <c r="BO331" s="86">
        <f t="shared" si="339"/>
        <v>0</v>
      </c>
      <c r="BP331" s="168">
        <f t="shared" si="340"/>
        <v>639</v>
      </c>
      <c r="BQ331" s="75">
        <f t="shared" si="341"/>
        <v>8.0834914611005698E-2</v>
      </c>
      <c r="BR331" s="164">
        <f t="shared" si="296"/>
        <v>4</v>
      </c>
      <c r="BS331" s="76">
        <f t="shared" si="342"/>
        <v>87</v>
      </c>
      <c r="BT331" s="117">
        <f t="shared" si="343"/>
        <v>1.4303598497747485</v>
      </c>
      <c r="BU331" s="159">
        <v>7905</v>
      </c>
      <c r="BV331" s="153">
        <v>82</v>
      </c>
    </row>
    <row r="332" spans="1:74">
      <c r="A332" s="34">
        <f t="shared" si="297"/>
        <v>0</v>
      </c>
      <c r="B332" s="35">
        <f t="shared" si="298"/>
        <v>0</v>
      </c>
      <c r="C332" s="35">
        <f t="shared" si="299"/>
        <v>0</v>
      </c>
      <c r="D332" s="35">
        <f t="shared" si="300"/>
        <v>0</v>
      </c>
      <c r="E332" s="35">
        <f t="shared" si="301"/>
        <v>0</v>
      </c>
      <c r="F332" s="35">
        <f t="shared" si="302"/>
        <v>0</v>
      </c>
      <c r="G332" s="35">
        <f t="shared" si="303"/>
        <v>0</v>
      </c>
      <c r="H332" s="35">
        <f t="shared" si="304"/>
        <v>0</v>
      </c>
      <c r="I332" s="35">
        <f t="shared" si="305"/>
        <v>0</v>
      </c>
      <c r="J332" s="51">
        <v>12</v>
      </c>
      <c r="K332" s="49" t="s">
        <v>660</v>
      </c>
      <c r="L332" s="65">
        <v>172</v>
      </c>
      <c r="M332" s="38">
        <f t="shared" si="295"/>
        <v>6.2849417181276724E-3</v>
      </c>
      <c r="N332" s="39">
        <f t="shared" si="306"/>
        <v>161</v>
      </c>
      <c r="O332" s="40">
        <f t="shared" si="307"/>
        <v>0.83280732002743407</v>
      </c>
      <c r="P332" s="98">
        <v>39</v>
      </c>
      <c r="Q332" s="38">
        <f t="shared" si="308"/>
        <v>0.27476038338658149</v>
      </c>
      <c r="R332" s="39">
        <f t="shared" si="344"/>
        <v>80</v>
      </c>
      <c r="S332" s="41">
        <f t="shared" si="309"/>
        <v>2.0575531647486187</v>
      </c>
      <c r="T332" s="183">
        <v>26</v>
      </c>
      <c r="U332" s="42">
        <f t="shared" si="310"/>
        <v>9.5004932948441556E-4</v>
      </c>
      <c r="V332" s="43">
        <f t="shared" si="311"/>
        <v>223</v>
      </c>
      <c r="W332" s="44">
        <f t="shared" si="312"/>
        <v>0.35367247044577615</v>
      </c>
      <c r="X332" s="178">
        <v>10</v>
      </c>
      <c r="Y332" s="42">
        <f t="shared" si="313"/>
        <v>4.1533546325878593E-2</v>
      </c>
      <c r="Z332" s="43">
        <f t="shared" si="345"/>
        <v>178</v>
      </c>
      <c r="AA332" s="45">
        <f t="shared" si="314"/>
        <v>0.87379144413163601</v>
      </c>
      <c r="AB332" s="65">
        <v>119</v>
      </c>
      <c r="AC332" s="38">
        <f t="shared" si="315"/>
        <v>4.3483027003325169E-3</v>
      </c>
      <c r="AD332" s="39">
        <f t="shared" si="316"/>
        <v>354</v>
      </c>
      <c r="AE332" s="40">
        <f t="shared" si="317"/>
        <v>0.33527022147788271</v>
      </c>
      <c r="AF332" s="98">
        <v>33</v>
      </c>
      <c r="AG332" s="38">
        <f t="shared" si="318"/>
        <v>0.19009584664536741</v>
      </c>
      <c r="AH332" s="39">
        <f t="shared" si="346"/>
        <v>330</v>
      </c>
      <c r="AI332" s="41">
        <f t="shared" si="319"/>
        <v>0.82832641915907235</v>
      </c>
      <c r="AJ332" s="183">
        <v>42</v>
      </c>
      <c r="AK332" s="42">
        <f t="shared" si="320"/>
        <v>1.5346950707055944E-3</v>
      </c>
      <c r="AL332" s="43">
        <f t="shared" si="321"/>
        <v>118</v>
      </c>
      <c r="AM332" s="44">
        <f t="shared" si="322"/>
        <v>0.80658558147193682</v>
      </c>
      <c r="AN332" s="178">
        <v>4</v>
      </c>
      <c r="AO332" s="42">
        <f t="shared" si="323"/>
        <v>6.7092651757188496E-2</v>
      </c>
      <c r="AP332" s="43">
        <f t="shared" si="347"/>
        <v>43</v>
      </c>
      <c r="AQ332" s="45">
        <f t="shared" si="324"/>
        <v>1.9927691266492695</v>
      </c>
      <c r="AR332" s="65">
        <v>153</v>
      </c>
      <c r="AS332" s="38">
        <f t="shared" si="325"/>
        <v>5.5906749004275219E-3</v>
      </c>
      <c r="AT332" s="39">
        <f t="shared" si="326"/>
        <v>395</v>
      </c>
      <c r="AU332" s="40">
        <f t="shared" si="327"/>
        <v>0.24136311453395462</v>
      </c>
      <c r="AV332" s="98">
        <v>39</v>
      </c>
      <c r="AW332" s="38">
        <f t="shared" si="328"/>
        <v>0.24440894568690097</v>
      </c>
      <c r="AX332" s="39">
        <f t="shared" si="348"/>
        <v>440</v>
      </c>
      <c r="AY332" s="41">
        <f t="shared" si="329"/>
        <v>0.59631733321767921</v>
      </c>
      <c r="AZ332" s="183">
        <v>24</v>
      </c>
      <c r="BA332" s="42">
        <f t="shared" si="330"/>
        <v>8.7696861183176819E-4</v>
      </c>
      <c r="BB332" s="43">
        <f t="shared" si="331"/>
        <v>225</v>
      </c>
      <c r="BC332" s="44">
        <f t="shared" si="332"/>
        <v>0.3272730293760181</v>
      </c>
      <c r="BD332" s="178">
        <v>5</v>
      </c>
      <c r="BE332" s="42">
        <f t="shared" si="333"/>
        <v>3.8338658146964855E-2</v>
      </c>
      <c r="BF332" s="43">
        <f t="shared" si="349"/>
        <v>155</v>
      </c>
      <c r="BG332" s="45">
        <f t="shared" si="334"/>
        <v>0.8085683700610502</v>
      </c>
      <c r="BH332" s="159">
        <v>90</v>
      </c>
      <c r="BI332" s="83">
        <f t="shared" si="335"/>
        <v>3.2886322943691307E-3</v>
      </c>
      <c r="BJ332" s="84">
        <f t="shared" si="336"/>
        <v>197</v>
      </c>
      <c r="BK332" s="85">
        <f t="shared" si="337"/>
        <v>0.59084736372205116</v>
      </c>
      <c r="BL332" s="156">
        <v>24</v>
      </c>
      <c r="BM332" s="83">
        <f t="shared" si="338"/>
        <v>0.14376996805111822</v>
      </c>
      <c r="BN332" s="84">
        <f t="shared" si="350"/>
        <v>111</v>
      </c>
      <c r="BO332" s="86">
        <f t="shared" si="339"/>
        <v>1.4597612603472765</v>
      </c>
      <c r="BP332" s="168">
        <f t="shared" si="340"/>
        <v>626</v>
      </c>
      <c r="BQ332" s="75">
        <f t="shared" si="341"/>
        <v>2.2874264625278619E-2</v>
      </c>
      <c r="BR332" s="164">
        <f t="shared" si="296"/>
        <v>154</v>
      </c>
      <c r="BS332" s="76">
        <f t="shared" si="342"/>
        <v>410</v>
      </c>
      <c r="BT332" s="117">
        <f t="shared" si="343"/>
        <v>0.40475616100504602</v>
      </c>
      <c r="BU332" s="159">
        <v>27367</v>
      </c>
      <c r="BV332" s="153">
        <v>5538</v>
      </c>
    </row>
    <row r="333" spans="1:74">
      <c r="A333" s="34">
        <f t="shared" si="297"/>
        <v>0</v>
      </c>
      <c r="B333" s="35">
        <f t="shared" si="298"/>
        <v>0</v>
      </c>
      <c r="C333" s="35">
        <f t="shared" si="299"/>
        <v>0</v>
      </c>
      <c r="D333" s="35">
        <f t="shared" si="300"/>
        <v>0</v>
      </c>
      <c r="E333" s="35">
        <f t="shared" si="301"/>
        <v>0</v>
      </c>
      <c r="F333" s="35">
        <f t="shared" si="302"/>
        <v>0</v>
      </c>
      <c r="G333" s="35">
        <f t="shared" si="303"/>
        <v>0</v>
      </c>
      <c r="H333" s="35">
        <f t="shared" si="304"/>
        <v>0</v>
      </c>
      <c r="I333" s="35">
        <f t="shared" si="305"/>
        <v>0</v>
      </c>
      <c r="J333" s="48">
        <v>61</v>
      </c>
      <c r="K333" s="49" t="s">
        <v>31</v>
      </c>
      <c r="L333" s="65">
        <v>46</v>
      </c>
      <c r="M333" s="38">
        <f t="shared" si="295"/>
        <v>2.3815687289671238E-3</v>
      </c>
      <c r="N333" s="39">
        <f t="shared" si="306"/>
        <v>328</v>
      </c>
      <c r="O333" s="40">
        <f t="shared" si="307"/>
        <v>0.31557776660228404</v>
      </c>
      <c r="P333" s="98">
        <v>12</v>
      </c>
      <c r="Q333" s="38">
        <f t="shared" si="308"/>
        <v>7.3954983922829579E-2</v>
      </c>
      <c r="R333" s="39">
        <f t="shared" si="344"/>
        <v>361</v>
      </c>
      <c r="S333" s="41">
        <f t="shared" si="309"/>
        <v>0.55381459780996434</v>
      </c>
      <c r="T333" s="183">
        <v>13</v>
      </c>
      <c r="U333" s="42">
        <f t="shared" si="310"/>
        <v>6.7305203209940456E-4</v>
      </c>
      <c r="V333" s="43">
        <f t="shared" si="311"/>
        <v>253</v>
      </c>
      <c r="W333" s="44">
        <f t="shared" si="312"/>
        <v>0.25055538438233382</v>
      </c>
      <c r="X333" s="178">
        <v>2</v>
      </c>
      <c r="Y333" s="42">
        <f t="shared" si="313"/>
        <v>2.0900321543408359E-2</v>
      </c>
      <c r="Z333" s="43">
        <f t="shared" si="345"/>
        <v>262</v>
      </c>
      <c r="AA333" s="45">
        <f t="shared" si="314"/>
        <v>0.43970534085723806</v>
      </c>
      <c r="AB333" s="65">
        <v>137</v>
      </c>
      <c r="AC333" s="38">
        <f t="shared" si="315"/>
        <v>7.0929329536629565E-3</v>
      </c>
      <c r="AD333" s="39">
        <f t="shared" si="316"/>
        <v>287</v>
      </c>
      <c r="AE333" s="40">
        <f t="shared" si="317"/>
        <v>0.54689136570931496</v>
      </c>
      <c r="AF333" s="98">
        <v>11</v>
      </c>
      <c r="AG333" s="38">
        <f t="shared" si="318"/>
        <v>0.22025723472668809</v>
      </c>
      <c r="AH333" s="39">
        <f t="shared" si="346"/>
        <v>293</v>
      </c>
      <c r="AI333" s="41">
        <f t="shared" si="319"/>
        <v>0.95975209219271473</v>
      </c>
      <c r="AJ333" s="183">
        <v>3</v>
      </c>
      <c r="AK333" s="42">
        <f t="shared" si="320"/>
        <v>1.553196997152472E-4</v>
      </c>
      <c r="AL333" s="43">
        <f t="shared" si="321"/>
        <v>300</v>
      </c>
      <c r="AM333" s="44">
        <f t="shared" si="322"/>
        <v>8.1630958944352988E-2</v>
      </c>
      <c r="AN333" s="178">
        <v>1</v>
      </c>
      <c r="AO333" s="42">
        <f t="shared" si="323"/>
        <v>4.8231511254019296E-3</v>
      </c>
      <c r="AP333" s="43">
        <f t="shared" si="347"/>
        <v>302</v>
      </c>
      <c r="AQ333" s="45">
        <f t="shared" si="324"/>
        <v>0.14325602587074446</v>
      </c>
      <c r="AR333" s="65">
        <v>410</v>
      </c>
      <c r="AS333" s="38">
        <f t="shared" si="325"/>
        <v>2.1227025627750452E-2</v>
      </c>
      <c r="AT333" s="39">
        <f t="shared" si="326"/>
        <v>156</v>
      </c>
      <c r="AU333" s="40">
        <f t="shared" si="327"/>
        <v>0.91642263394963841</v>
      </c>
      <c r="AV333" s="98">
        <v>31</v>
      </c>
      <c r="AW333" s="38">
        <f t="shared" si="328"/>
        <v>0.65916398713826363</v>
      </c>
      <c r="AX333" s="39">
        <f t="shared" si="348"/>
        <v>84</v>
      </c>
      <c r="AY333" s="41">
        <f t="shared" si="329"/>
        <v>1.6082509167523014</v>
      </c>
      <c r="AZ333" s="183">
        <v>5</v>
      </c>
      <c r="BA333" s="42">
        <f t="shared" si="330"/>
        <v>2.5886616619207872E-4</v>
      </c>
      <c r="BB333" s="43">
        <f t="shared" si="331"/>
        <v>299</v>
      </c>
      <c r="BC333" s="44">
        <f t="shared" si="332"/>
        <v>9.6605412405443611E-2</v>
      </c>
      <c r="BD333" s="178">
        <v>3</v>
      </c>
      <c r="BE333" s="42">
        <f t="shared" si="333"/>
        <v>8.0385852090032149E-3</v>
      </c>
      <c r="BF333" s="43">
        <f t="shared" si="349"/>
        <v>304</v>
      </c>
      <c r="BG333" s="45">
        <f t="shared" si="334"/>
        <v>0.16953503471939224</v>
      </c>
      <c r="BH333" s="159">
        <v>8</v>
      </c>
      <c r="BI333" s="83">
        <f t="shared" si="335"/>
        <v>4.141858659073259E-4</v>
      </c>
      <c r="BJ333" s="84">
        <f t="shared" si="336"/>
        <v>401</v>
      </c>
      <c r="BK333" s="85">
        <f t="shared" si="337"/>
        <v>7.4414104423074168E-2</v>
      </c>
      <c r="BL333" s="156">
        <v>4</v>
      </c>
      <c r="BM333" s="83">
        <f t="shared" si="338"/>
        <v>1.2861736334405145E-2</v>
      </c>
      <c r="BN333" s="84">
        <f t="shared" si="350"/>
        <v>423</v>
      </c>
      <c r="BO333" s="86">
        <f t="shared" si="339"/>
        <v>0.13059100378383637</v>
      </c>
      <c r="BP333" s="168">
        <f t="shared" si="340"/>
        <v>622</v>
      </c>
      <c r="BQ333" s="75">
        <f t="shared" si="341"/>
        <v>3.2202951074294592E-2</v>
      </c>
      <c r="BR333" s="164">
        <f t="shared" si="296"/>
        <v>64</v>
      </c>
      <c r="BS333" s="76">
        <f t="shared" si="342"/>
        <v>331</v>
      </c>
      <c r="BT333" s="117">
        <f t="shared" si="343"/>
        <v>0.56982565618570302</v>
      </c>
      <c r="BU333" s="159">
        <v>19315</v>
      </c>
      <c r="BV333" s="153">
        <v>656</v>
      </c>
    </row>
    <row r="334" spans="1:74">
      <c r="A334" s="34">
        <f t="shared" si="297"/>
        <v>0</v>
      </c>
      <c r="B334" s="35">
        <f t="shared" si="298"/>
        <v>0</v>
      </c>
      <c r="C334" s="35">
        <f t="shared" si="299"/>
        <v>0</v>
      </c>
      <c r="D334" s="35">
        <f t="shared" si="300"/>
        <v>0</v>
      </c>
      <c r="E334" s="35">
        <f t="shared" si="301"/>
        <v>0</v>
      </c>
      <c r="F334" s="35">
        <f t="shared" si="302"/>
        <v>0</v>
      </c>
      <c r="G334" s="35">
        <f t="shared" si="303"/>
        <v>0</v>
      </c>
      <c r="H334" s="35">
        <f t="shared" si="304"/>
        <v>0</v>
      </c>
      <c r="I334" s="35">
        <f t="shared" si="305"/>
        <v>0</v>
      </c>
      <c r="J334" s="48">
        <v>383</v>
      </c>
      <c r="K334" s="49" t="s">
        <v>713</v>
      </c>
      <c r="L334" s="65">
        <v>80</v>
      </c>
      <c r="M334" s="38">
        <f t="shared" si="295"/>
        <v>2.5239777889954568E-3</v>
      </c>
      <c r="N334" s="39">
        <f t="shared" si="306"/>
        <v>321</v>
      </c>
      <c r="O334" s="40">
        <f t="shared" si="307"/>
        <v>0.33444815760173369</v>
      </c>
      <c r="P334" s="98">
        <v>33</v>
      </c>
      <c r="Q334" s="38">
        <f t="shared" si="308"/>
        <v>0.12861736334405144</v>
      </c>
      <c r="R334" s="39">
        <f t="shared" si="344"/>
        <v>240</v>
      </c>
      <c r="S334" s="41">
        <f t="shared" si="309"/>
        <v>0.96315582227819874</v>
      </c>
      <c r="T334" s="183">
        <v>9</v>
      </c>
      <c r="U334" s="42">
        <f t="shared" si="310"/>
        <v>2.8394750126198889E-4</v>
      </c>
      <c r="V334" s="43">
        <f t="shared" si="311"/>
        <v>323</v>
      </c>
      <c r="W334" s="44">
        <f t="shared" si="312"/>
        <v>0.10570442095120715</v>
      </c>
      <c r="X334" s="178">
        <v>4</v>
      </c>
      <c r="Y334" s="42">
        <f t="shared" si="313"/>
        <v>1.4469453376205787E-2</v>
      </c>
      <c r="Z334" s="43">
        <f t="shared" si="345"/>
        <v>301</v>
      </c>
      <c r="AA334" s="45">
        <f t="shared" si="314"/>
        <v>0.30441138982424171</v>
      </c>
      <c r="AB334" s="65">
        <v>286</v>
      </c>
      <c r="AC334" s="38">
        <f t="shared" si="315"/>
        <v>9.0232205956587586E-3</v>
      </c>
      <c r="AD334" s="39">
        <f t="shared" si="316"/>
        <v>245</v>
      </c>
      <c r="AE334" s="40">
        <f t="shared" si="317"/>
        <v>0.69572368255755634</v>
      </c>
      <c r="AF334" s="98">
        <v>25</v>
      </c>
      <c r="AG334" s="38">
        <f t="shared" si="318"/>
        <v>0.45980707395498394</v>
      </c>
      <c r="AH334" s="39">
        <f t="shared" si="346"/>
        <v>128</v>
      </c>
      <c r="AI334" s="41">
        <f t="shared" si="319"/>
        <v>2.0035700610738427</v>
      </c>
      <c r="AJ334" s="183">
        <v>0</v>
      </c>
      <c r="AK334" s="42">
        <f t="shared" si="320"/>
        <v>0</v>
      </c>
      <c r="AL334" s="43">
        <f t="shared" si="321"/>
        <v>337</v>
      </c>
      <c r="AM334" s="44">
        <f t="shared" si="322"/>
        <v>0</v>
      </c>
      <c r="AN334" s="178">
        <v>0</v>
      </c>
      <c r="AO334" s="42">
        <f t="shared" si="323"/>
        <v>0</v>
      </c>
      <c r="AP334" s="43">
        <f t="shared" si="347"/>
        <v>337</v>
      </c>
      <c r="AQ334" s="45">
        <f t="shared" si="324"/>
        <v>0</v>
      </c>
      <c r="AR334" s="65">
        <v>153</v>
      </c>
      <c r="AS334" s="38">
        <f t="shared" si="325"/>
        <v>4.8271075214538113E-3</v>
      </c>
      <c r="AT334" s="39">
        <f t="shared" si="326"/>
        <v>410</v>
      </c>
      <c r="AU334" s="40">
        <f t="shared" si="327"/>
        <v>0.20839804251169664</v>
      </c>
      <c r="AV334" s="98">
        <v>35</v>
      </c>
      <c r="AW334" s="38">
        <f t="shared" si="328"/>
        <v>0.2459807073954984</v>
      </c>
      <c r="AX334" s="39">
        <f t="shared" si="348"/>
        <v>438</v>
      </c>
      <c r="AY334" s="41">
        <f t="shared" si="329"/>
        <v>0.60015217137341992</v>
      </c>
      <c r="AZ334" s="183">
        <v>9</v>
      </c>
      <c r="BA334" s="42">
        <f t="shared" si="330"/>
        <v>2.8394750126198889E-4</v>
      </c>
      <c r="BB334" s="43">
        <f t="shared" si="331"/>
        <v>295</v>
      </c>
      <c r="BC334" s="44">
        <f t="shared" si="332"/>
        <v>0.105965433275494</v>
      </c>
      <c r="BD334" s="178">
        <v>1</v>
      </c>
      <c r="BE334" s="42">
        <f t="shared" si="333"/>
        <v>1.4469453376205787E-2</v>
      </c>
      <c r="BF334" s="43">
        <f t="shared" si="349"/>
        <v>273</v>
      </c>
      <c r="BG334" s="45">
        <f t="shared" si="334"/>
        <v>0.30516306249490605</v>
      </c>
      <c r="BH334" s="159">
        <v>85</v>
      </c>
      <c r="BI334" s="83">
        <f t="shared" si="335"/>
        <v>2.6817264008076728E-3</v>
      </c>
      <c r="BJ334" s="84">
        <f t="shared" si="336"/>
        <v>226</v>
      </c>
      <c r="BK334" s="85">
        <f t="shared" si="337"/>
        <v>0.48180849432575329</v>
      </c>
      <c r="BL334" s="156">
        <v>15</v>
      </c>
      <c r="BM334" s="83">
        <f t="shared" si="338"/>
        <v>0.13665594855305466</v>
      </c>
      <c r="BN334" s="84">
        <f t="shared" si="350"/>
        <v>121</v>
      </c>
      <c r="BO334" s="86">
        <f t="shared" si="339"/>
        <v>1.3875294152032616</v>
      </c>
      <c r="BP334" s="168">
        <f t="shared" si="340"/>
        <v>622</v>
      </c>
      <c r="BQ334" s="75">
        <f t="shared" si="341"/>
        <v>1.9623927309439678E-2</v>
      </c>
      <c r="BR334" s="164">
        <f t="shared" si="296"/>
        <v>113</v>
      </c>
      <c r="BS334" s="76">
        <f t="shared" si="342"/>
        <v>433</v>
      </c>
      <c r="BT334" s="117">
        <f t="shared" si="343"/>
        <v>0.34724200369847463</v>
      </c>
      <c r="BU334" s="159">
        <v>31696</v>
      </c>
      <c r="BV334" s="153">
        <v>2723</v>
      </c>
    </row>
    <row r="335" spans="1:74">
      <c r="A335" s="34">
        <f t="shared" si="297"/>
        <v>1</v>
      </c>
      <c r="B335" s="35">
        <f t="shared" si="298"/>
        <v>0</v>
      </c>
      <c r="C335" s="35">
        <f t="shared" si="299"/>
        <v>0</v>
      </c>
      <c r="D335" s="35">
        <f t="shared" si="300"/>
        <v>0</v>
      </c>
      <c r="E335" s="35">
        <f t="shared" si="301"/>
        <v>1</v>
      </c>
      <c r="F335" s="35">
        <f t="shared" si="302"/>
        <v>0</v>
      </c>
      <c r="G335" s="35">
        <f t="shared" si="303"/>
        <v>0</v>
      </c>
      <c r="H335" s="35">
        <f t="shared" si="304"/>
        <v>0</v>
      </c>
      <c r="I335" s="35">
        <f t="shared" si="305"/>
        <v>0</v>
      </c>
      <c r="J335" s="48">
        <v>274</v>
      </c>
      <c r="K335" s="49" t="s">
        <v>244</v>
      </c>
      <c r="L335" s="65">
        <v>0</v>
      </c>
      <c r="M335" s="38">
        <f t="shared" si="295"/>
        <v>0</v>
      </c>
      <c r="N335" s="39">
        <f t="shared" si="306"/>
        <v>517</v>
      </c>
      <c r="O335" s="40">
        <f t="shared" si="307"/>
        <v>0</v>
      </c>
      <c r="P335" s="98">
        <v>0</v>
      </c>
      <c r="Q335" s="38">
        <f t="shared" si="308"/>
        <v>0</v>
      </c>
      <c r="R335" s="39">
        <f t="shared" si="344"/>
        <v>517</v>
      </c>
      <c r="S335" s="41">
        <f t="shared" si="309"/>
        <v>0</v>
      </c>
      <c r="T335" s="183">
        <v>0</v>
      </c>
      <c r="U335" s="42">
        <f t="shared" si="310"/>
        <v>0</v>
      </c>
      <c r="V335" s="43">
        <f t="shared" si="311"/>
        <v>396</v>
      </c>
      <c r="W335" s="44">
        <f t="shared" si="312"/>
        <v>0</v>
      </c>
      <c r="X335" s="178">
        <v>0</v>
      </c>
      <c r="Y335" s="42">
        <f t="shared" si="313"/>
        <v>0</v>
      </c>
      <c r="Z335" s="43">
        <f t="shared" si="345"/>
        <v>396</v>
      </c>
      <c r="AA335" s="45">
        <f t="shared" si="314"/>
        <v>0</v>
      </c>
      <c r="AB335" s="65">
        <v>583</v>
      </c>
      <c r="AC335" s="38">
        <f t="shared" si="315"/>
        <v>4.3220401808881308E-2</v>
      </c>
      <c r="AD335" s="39">
        <f t="shared" si="316"/>
        <v>41</v>
      </c>
      <c r="AE335" s="40">
        <f t="shared" si="317"/>
        <v>3.3324528409024103</v>
      </c>
      <c r="AF335" s="98">
        <v>1</v>
      </c>
      <c r="AG335" s="38">
        <f t="shared" si="318"/>
        <v>0.95261437908496727</v>
      </c>
      <c r="AH335" s="39">
        <f t="shared" si="346"/>
        <v>44</v>
      </c>
      <c r="AI335" s="41">
        <f t="shared" si="319"/>
        <v>4.1509358115485355</v>
      </c>
      <c r="AJ335" s="183">
        <v>0</v>
      </c>
      <c r="AK335" s="42">
        <f t="shared" si="320"/>
        <v>0</v>
      </c>
      <c r="AL335" s="43">
        <f t="shared" si="321"/>
        <v>337</v>
      </c>
      <c r="AM335" s="44">
        <f t="shared" si="322"/>
        <v>0</v>
      </c>
      <c r="AN335" s="178">
        <v>0</v>
      </c>
      <c r="AO335" s="42">
        <f t="shared" si="323"/>
        <v>0</v>
      </c>
      <c r="AP335" s="43">
        <f t="shared" si="347"/>
        <v>337</v>
      </c>
      <c r="AQ335" s="45">
        <f t="shared" si="324"/>
        <v>0</v>
      </c>
      <c r="AR335" s="65">
        <v>20</v>
      </c>
      <c r="AS335" s="38">
        <f t="shared" si="325"/>
        <v>1.4826895989324634E-3</v>
      </c>
      <c r="AT335" s="39">
        <f t="shared" si="326"/>
        <v>493</v>
      </c>
      <c r="AU335" s="40">
        <f t="shared" si="327"/>
        <v>6.4011337782862887E-2</v>
      </c>
      <c r="AV335" s="98">
        <v>3</v>
      </c>
      <c r="AW335" s="38">
        <f t="shared" si="328"/>
        <v>3.2679738562091505E-2</v>
      </c>
      <c r="AX335" s="39">
        <f t="shared" si="348"/>
        <v>540</v>
      </c>
      <c r="AY335" s="41">
        <f t="shared" si="329"/>
        <v>7.9733147634300311E-2</v>
      </c>
      <c r="AZ335" s="183">
        <v>0</v>
      </c>
      <c r="BA335" s="42">
        <f t="shared" si="330"/>
        <v>0</v>
      </c>
      <c r="BB335" s="43">
        <f t="shared" si="331"/>
        <v>356</v>
      </c>
      <c r="BC335" s="44">
        <f t="shared" si="332"/>
        <v>0</v>
      </c>
      <c r="BD335" s="178">
        <v>0</v>
      </c>
      <c r="BE335" s="42">
        <f t="shared" si="333"/>
        <v>0</v>
      </c>
      <c r="BF335" s="43">
        <f t="shared" si="349"/>
        <v>356</v>
      </c>
      <c r="BG335" s="45">
        <f t="shared" si="334"/>
        <v>0</v>
      </c>
      <c r="BH335" s="159">
        <v>9</v>
      </c>
      <c r="BI335" s="83">
        <f t="shared" si="335"/>
        <v>6.6721031951960858E-4</v>
      </c>
      <c r="BJ335" s="84">
        <f t="shared" si="336"/>
        <v>375</v>
      </c>
      <c r="BK335" s="85">
        <f t="shared" si="337"/>
        <v>0.11987337684766383</v>
      </c>
      <c r="BL335" s="156">
        <v>1</v>
      </c>
      <c r="BM335" s="83">
        <f t="shared" si="338"/>
        <v>1.4705882352941176E-2</v>
      </c>
      <c r="BN335" s="84">
        <f t="shared" si="350"/>
        <v>417</v>
      </c>
      <c r="BO335" s="86">
        <f t="shared" si="339"/>
        <v>0.14931544917931291</v>
      </c>
      <c r="BP335" s="168">
        <f t="shared" si="340"/>
        <v>612</v>
      </c>
      <c r="BQ335" s="75">
        <f t="shared" si="341"/>
        <v>4.5370301727333383E-2</v>
      </c>
      <c r="BR335" s="164">
        <f t="shared" si="296"/>
        <v>5</v>
      </c>
      <c r="BS335" s="76">
        <f t="shared" si="342"/>
        <v>221</v>
      </c>
      <c r="BT335" s="117">
        <f t="shared" si="343"/>
        <v>0.80281965132561672</v>
      </c>
      <c r="BU335" s="159">
        <v>13489</v>
      </c>
      <c r="BV335" s="153">
        <v>112</v>
      </c>
    </row>
    <row r="336" spans="1:74">
      <c r="A336" s="34">
        <f t="shared" si="297"/>
        <v>1</v>
      </c>
      <c r="B336" s="35">
        <f t="shared" si="298"/>
        <v>0</v>
      </c>
      <c r="C336" s="35">
        <f t="shared" si="299"/>
        <v>0</v>
      </c>
      <c r="D336" s="35">
        <f t="shared" si="300"/>
        <v>0</v>
      </c>
      <c r="E336" s="35">
        <f t="shared" si="301"/>
        <v>1</v>
      </c>
      <c r="F336" s="35">
        <f t="shared" si="302"/>
        <v>0</v>
      </c>
      <c r="G336" s="35">
        <f t="shared" si="303"/>
        <v>0</v>
      </c>
      <c r="H336" s="35">
        <f t="shared" si="304"/>
        <v>0</v>
      </c>
      <c r="I336" s="35">
        <f t="shared" si="305"/>
        <v>0</v>
      </c>
      <c r="J336" s="48">
        <v>206</v>
      </c>
      <c r="K336" s="49" t="s">
        <v>176</v>
      </c>
      <c r="L336" s="65">
        <v>63</v>
      </c>
      <c r="M336" s="38">
        <f t="shared" si="295"/>
        <v>3.9379922490311286E-3</v>
      </c>
      <c r="N336" s="39">
        <f t="shared" si="306"/>
        <v>235</v>
      </c>
      <c r="O336" s="40">
        <f t="shared" si="307"/>
        <v>0.52181689477646165</v>
      </c>
      <c r="P336" s="98">
        <v>5</v>
      </c>
      <c r="Q336" s="38">
        <f t="shared" si="308"/>
        <v>0.10344827586206896</v>
      </c>
      <c r="R336" s="39">
        <f t="shared" si="344"/>
        <v>302</v>
      </c>
      <c r="S336" s="41">
        <f t="shared" si="309"/>
        <v>0.77467619153927547</v>
      </c>
      <c r="T336" s="183">
        <v>0</v>
      </c>
      <c r="U336" s="42">
        <f t="shared" si="310"/>
        <v>0</v>
      </c>
      <c r="V336" s="43">
        <f t="shared" si="311"/>
        <v>396</v>
      </c>
      <c r="W336" s="44">
        <f t="shared" si="312"/>
        <v>0</v>
      </c>
      <c r="X336" s="178">
        <v>0</v>
      </c>
      <c r="Y336" s="42">
        <f t="shared" si="313"/>
        <v>0</v>
      </c>
      <c r="Z336" s="43">
        <f t="shared" si="345"/>
        <v>396</v>
      </c>
      <c r="AA336" s="45">
        <f t="shared" si="314"/>
        <v>0</v>
      </c>
      <c r="AB336" s="65">
        <v>507</v>
      </c>
      <c r="AC336" s="38">
        <f t="shared" si="315"/>
        <v>3.1691461432679084E-2</v>
      </c>
      <c r="AD336" s="39">
        <f t="shared" si="316"/>
        <v>59</v>
      </c>
      <c r="AE336" s="40">
        <f t="shared" si="317"/>
        <v>2.4435288952352789</v>
      </c>
      <c r="AF336" s="98">
        <v>8</v>
      </c>
      <c r="AG336" s="38">
        <f t="shared" si="318"/>
        <v>0.83251231527093594</v>
      </c>
      <c r="AH336" s="39">
        <f t="shared" si="346"/>
        <v>70</v>
      </c>
      <c r="AI336" s="41">
        <f t="shared" si="319"/>
        <v>3.6276013241923626</v>
      </c>
      <c r="AJ336" s="183">
        <v>0</v>
      </c>
      <c r="AK336" s="42">
        <f t="shared" si="320"/>
        <v>0</v>
      </c>
      <c r="AL336" s="43">
        <f t="shared" si="321"/>
        <v>337</v>
      </c>
      <c r="AM336" s="44">
        <f t="shared" si="322"/>
        <v>0</v>
      </c>
      <c r="AN336" s="178">
        <v>0</v>
      </c>
      <c r="AO336" s="42">
        <f t="shared" si="323"/>
        <v>0</v>
      </c>
      <c r="AP336" s="43">
        <f t="shared" si="347"/>
        <v>337</v>
      </c>
      <c r="AQ336" s="45">
        <f t="shared" si="324"/>
        <v>0</v>
      </c>
      <c r="AR336" s="65">
        <v>38</v>
      </c>
      <c r="AS336" s="38">
        <f t="shared" si="325"/>
        <v>2.3752969121140144E-3</v>
      </c>
      <c r="AT336" s="39">
        <f t="shared" si="326"/>
        <v>468</v>
      </c>
      <c r="AU336" s="40">
        <f t="shared" si="327"/>
        <v>0.10254737949561014</v>
      </c>
      <c r="AV336" s="98">
        <v>3</v>
      </c>
      <c r="AW336" s="38">
        <f t="shared" si="328"/>
        <v>6.2397372742200329E-2</v>
      </c>
      <c r="AX336" s="39">
        <f t="shared" si="348"/>
        <v>515</v>
      </c>
      <c r="AY336" s="41">
        <f t="shared" si="329"/>
        <v>0.15223925134509753</v>
      </c>
      <c r="AZ336" s="183">
        <v>0</v>
      </c>
      <c r="BA336" s="42">
        <f t="shared" si="330"/>
        <v>0</v>
      </c>
      <c r="BB336" s="43">
        <f t="shared" si="331"/>
        <v>356</v>
      </c>
      <c r="BC336" s="44">
        <f t="shared" si="332"/>
        <v>0</v>
      </c>
      <c r="BD336" s="178">
        <v>0</v>
      </c>
      <c r="BE336" s="42">
        <f t="shared" si="333"/>
        <v>0</v>
      </c>
      <c r="BF336" s="43">
        <f t="shared" si="349"/>
        <v>356</v>
      </c>
      <c r="BG336" s="45">
        <f t="shared" si="334"/>
        <v>0</v>
      </c>
      <c r="BH336" s="159">
        <v>1</v>
      </c>
      <c r="BI336" s="83">
        <f t="shared" si="335"/>
        <v>6.250781347668459E-5</v>
      </c>
      <c r="BJ336" s="84">
        <f t="shared" si="336"/>
        <v>450</v>
      </c>
      <c r="BK336" s="85">
        <f t="shared" si="337"/>
        <v>1.1230375882389032E-2</v>
      </c>
      <c r="BL336" s="156">
        <v>2</v>
      </c>
      <c r="BM336" s="83">
        <f t="shared" si="338"/>
        <v>1.6420361247947454E-3</v>
      </c>
      <c r="BN336" s="84">
        <f t="shared" si="350"/>
        <v>458</v>
      </c>
      <c r="BO336" s="86">
        <f t="shared" si="339"/>
        <v>1.6672332584882231E-2</v>
      </c>
      <c r="BP336" s="168">
        <f t="shared" si="340"/>
        <v>609</v>
      </c>
      <c r="BQ336" s="75">
        <f t="shared" si="341"/>
        <v>3.8067258407300915E-2</v>
      </c>
      <c r="BR336" s="164">
        <f t="shared" si="296"/>
        <v>18</v>
      </c>
      <c r="BS336" s="76">
        <f t="shared" si="342"/>
        <v>282</v>
      </c>
      <c r="BT336" s="117">
        <f t="shared" si="343"/>
        <v>0.67359356138158277</v>
      </c>
      <c r="BU336" s="159">
        <v>15998</v>
      </c>
      <c r="BV336" s="153">
        <v>790</v>
      </c>
    </row>
    <row r="337" spans="1:74">
      <c r="A337" s="34">
        <f t="shared" si="297"/>
        <v>1</v>
      </c>
      <c r="B337" s="35">
        <f t="shared" si="298"/>
        <v>0</v>
      </c>
      <c r="C337" s="35">
        <f t="shared" si="299"/>
        <v>0</v>
      </c>
      <c r="D337" s="35">
        <f t="shared" si="300"/>
        <v>0</v>
      </c>
      <c r="E337" s="35">
        <f t="shared" si="301"/>
        <v>1</v>
      </c>
      <c r="F337" s="35">
        <f t="shared" si="302"/>
        <v>0</v>
      </c>
      <c r="G337" s="35">
        <f t="shared" si="303"/>
        <v>0</v>
      </c>
      <c r="H337" s="35">
        <f t="shared" si="304"/>
        <v>0</v>
      </c>
      <c r="I337" s="35">
        <f t="shared" si="305"/>
        <v>0</v>
      </c>
      <c r="J337" s="48">
        <v>53</v>
      </c>
      <c r="K337" s="49" t="s">
        <v>23</v>
      </c>
      <c r="L337" s="65">
        <v>0</v>
      </c>
      <c r="M337" s="38">
        <f t="shared" si="295"/>
        <v>0</v>
      </c>
      <c r="N337" s="39">
        <f t="shared" si="306"/>
        <v>517</v>
      </c>
      <c r="O337" s="40">
        <f t="shared" si="307"/>
        <v>0</v>
      </c>
      <c r="P337" s="98">
        <v>0</v>
      </c>
      <c r="Q337" s="38">
        <f t="shared" si="308"/>
        <v>0</v>
      </c>
      <c r="R337" s="39">
        <f t="shared" si="344"/>
        <v>517</v>
      </c>
      <c r="S337" s="41">
        <f t="shared" si="309"/>
        <v>0</v>
      </c>
      <c r="T337" s="183">
        <v>0</v>
      </c>
      <c r="U337" s="42">
        <f t="shared" si="310"/>
        <v>0</v>
      </c>
      <c r="V337" s="43">
        <f t="shared" si="311"/>
        <v>396</v>
      </c>
      <c r="W337" s="44">
        <f t="shared" si="312"/>
        <v>0</v>
      </c>
      <c r="X337" s="178">
        <v>0</v>
      </c>
      <c r="Y337" s="42">
        <f t="shared" si="313"/>
        <v>0</v>
      </c>
      <c r="Z337" s="43">
        <f t="shared" si="345"/>
        <v>396</v>
      </c>
      <c r="AA337" s="45">
        <f t="shared" si="314"/>
        <v>0</v>
      </c>
      <c r="AB337" s="65">
        <v>592</v>
      </c>
      <c r="AC337" s="38">
        <f t="shared" si="315"/>
        <v>1.9722814498933903E-2</v>
      </c>
      <c r="AD337" s="39">
        <f t="shared" si="316"/>
        <v>107</v>
      </c>
      <c r="AE337" s="40">
        <f t="shared" si="317"/>
        <v>1.5207019476171948</v>
      </c>
      <c r="AF337" s="98">
        <v>8</v>
      </c>
      <c r="AG337" s="38">
        <f t="shared" si="318"/>
        <v>1</v>
      </c>
      <c r="AH337" s="39">
        <f t="shared" si="346"/>
        <v>1</v>
      </c>
      <c r="AI337" s="41">
        <f t="shared" si="319"/>
        <v>4.3574146083494059</v>
      </c>
      <c r="AJ337" s="183">
        <v>0</v>
      </c>
      <c r="AK337" s="42">
        <f t="shared" si="320"/>
        <v>0</v>
      </c>
      <c r="AL337" s="43">
        <f t="shared" si="321"/>
        <v>337</v>
      </c>
      <c r="AM337" s="44">
        <f t="shared" si="322"/>
        <v>0</v>
      </c>
      <c r="AN337" s="178">
        <v>0</v>
      </c>
      <c r="AO337" s="42">
        <f t="shared" si="323"/>
        <v>0</v>
      </c>
      <c r="AP337" s="43">
        <f t="shared" si="347"/>
        <v>337</v>
      </c>
      <c r="AQ337" s="45">
        <f t="shared" si="324"/>
        <v>0</v>
      </c>
      <c r="AR337" s="65">
        <v>0</v>
      </c>
      <c r="AS337" s="38">
        <f t="shared" si="325"/>
        <v>0</v>
      </c>
      <c r="AT337" s="39">
        <f t="shared" si="326"/>
        <v>565</v>
      </c>
      <c r="AU337" s="40">
        <f t="shared" si="327"/>
        <v>0</v>
      </c>
      <c r="AV337" s="98">
        <v>0</v>
      </c>
      <c r="AW337" s="38">
        <f t="shared" si="328"/>
        <v>0</v>
      </c>
      <c r="AX337" s="39">
        <f t="shared" si="348"/>
        <v>565</v>
      </c>
      <c r="AY337" s="41">
        <f t="shared" si="329"/>
        <v>0</v>
      </c>
      <c r="AZ337" s="183">
        <v>0</v>
      </c>
      <c r="BA337" s="42">
        <f t="shared" si="330"/>
        <v>0</v>
      </c>
      <c r="BB337" s="43">
        <f t="shared" si="331"/>
        <v>356</v>
      </c>
      <c r="BC337" s="44">
        <f t="shared" si="332"/>
        <v>0</v>
      </c>
      <c r="BD337" s="178">
        <v>0</v>
      </c>
      <c r="BE337" s="42">
        <f t="shared" si="333"/>
        <v>0</v>
      </c>
      <c r="BF337" s="43">
        <f t="shared" si="349"/>
        <v>356</v>
      </c>
      <c r="BG337" s="45">
        <f t="shared" si="334"/>
        <v>0</v>
      </c>
      <c r="BH337" s="159">
        <v>0</v>
      </c>
      <c r="BI337" s="83">
        <f t="shared" si="335"/>
        <v>0</v>
      </c>
      <c r="BJ337" s="84">
        <f t="shared" si="336"/>
        <v>467</v>
      </c>
      <c r="BK337" s="85">
        <f t="shared" si="337"/>
        <v>0</v>
      </c>
      <c r="BL337" s="156">
        <v>0</v>
      </c>
      <c r="BM337" s="83">
        <f t="shared" si="338"/>
        <v>0</v>
      </c>
      <c r="BN337" s="84">
        <f t="shared" si="350"/>
        <v>467</v>
      </c>
      <c r="BO337" s="86">
        <f t="shared" si="339"/>
        <v>0</v>
      </c>
      <c r="BP337" s="168">
        <f t="shared" si="340"/>
        <v>592</v>
      </c>
      <c r="BQ337" s="75">
        <f t="shared" si="341"/>
        <v>1.9722814498933903E-2</v>
      </c>
      <c r="BR337" s="164">
        <f t="shared" si="296"/>
        <v>8</v>
      </c>
      <c r="BS337" s="76">
        <f t="shared" si="342"/>
        <v>432</v>
      </c>
      <c r="BT337" s="117">
        <f t="shared" si="343"/>
        <v>0.34899179543376957</v>
      </c>
      <c r="BU337" s="159">
        <v>30016</v>
      </c>
      <c r="BV337" s="153">
        <v>282</v>
      </c>
    </row>
    <row r="338" spans="1:74">
      <c r="A338" s="34">
        <f t="shared" si="297"/>
        <v>11</v>
      </c>
      <c r="B338" s="35">
        <f t="shared" si="298"/>
        <v>7</v>
      </c>
      <c r="C338" s="35">
        <f t="shared" si="299"/>
        <v>1</v>
      </c>
      <c r="D338" s="35">
        <f t="shared" si="300"/>
        <v>1</v>
      </c>
      <c r="E338" s="35">
        <f t="shared" si="301"/>
        <v>1</v>
      </c>
      <c r="F338" s="35">
        <f t="shared" si="302"/>
        <v>1</v>
      </c>
      <c r="G338" s="35">
        <f t="shared" si="303"/>
        <v>1</v>
      </c>
      <c r="H338" s="35">
        <f t="shared" si="304"/>
        <v>1</v>
      </c>
      <c r="I338" s="35">
        <f t="shared" si="305"/>
        <v>1</v>
      </c>
      <c r="J338" s="48">
        <v>396</v>
      </c>
      <c r="K338" s="49" t="s">
        <v>367</v>
      </c>
      <c r="L338" s="65">
        <v>93</v>
      </c>
      <c r="M338" s="38">
        <f t="shared" si="295"/>
        <v>1.9330700478071085E-2</v>
      </c>
      <c r="N338" s="39">
        <f t="shared" si="306"/>
        <v>33</v>
      </c>
      <c r="O338" s="40">
        <f t="shared" si="307"/>
        <v>2.5614794188085721</v>
      </c>
      <c r="P338" s="98">
        <v>15</v>
      </c>
      <c r="Q338" s="38">
        <f t="shared" si="308"/>
        <v>0.15897435897435896</v>
      </c>
      <c r="R338" s="39">
        <f t="shared" si="344"/>
        <v>182</v>
      </c>
      <c r="S338" s="41">
        <f t="shared" si="309"/>
        <v>1.1904852926389891</v>
      </c>
      <c r="T338" s="183">
        <v>53</v>
      </c>
      <c r="U338" s="42">
        <f t="shared" si="310"/>
        <v>1.101642070255664E-2</v>
      </c>
      <c r="V338" s="43">
        <f t="shared" si="311"/>
        <v>12</v>
      </c>
      <c r="W338" s="44">
        <f t="shared" si="312"/>
        <v>4.1010551814795138</v>
      </c>
      <c r="X338" s="178">
        <v>3</v>
      </c>
      <c r="Y338" s="42">
        <f t="shared" si="313"/>
        <v>9.0598290598290596E-2</v>
      </c>
      <c r="Z338" s="43">
        <f t="shared" si="345"/>
        <v>54</v>
      </c>
      <c r="AA338" s="45">
        <f t="shared" si="314"/>
        <v>1.9060258075870755</v>
      </c>
      <c r="AB338" s="65">
        <v>104</v>
      </c>
      <c r="AC338" s="38">
        <f t="shared" si="315"/>
        <v>2.1617127416337558E-2</v>
      </c>
      <c r="AD338" s="39">
        <f t="shared" si="316"/>
        <v>99</v>
      </c>
      <c r="AE338" s="40">
        <f t="shared" si="317"/>
        <v>1.6667604801378886</v>
      </c>
      <c r="AF338" s="98">
        <v>8</v>
      </c>
      <c r="AG338" s="38">
        <f t="shared" si="318"/>
        <v>0.17777777777777778</v>
      </c>
      <c r="AH338" s="39">
        <f t="shared" si="346"/>
        <v>346</v>
      </c>
      <c r="AI338" s="41">
        <f t="shared" si="319"/>
        <v>0.7746514859287833</v>
      </c>
      <c r="AJ338" s="183">
        <v>82</v>
      </c>
      <c r="AK338" s="42">
        <f t="shared" si="320"/>
        <v>1.7044273539804613E-2</v>
      </c>
      <c r="AL338" s="43">
        <f t="shared" si="321"/>
        <v>5</v>
      </c>
      <c r="AM338" s="44">
        <f t="shared" si="322"/>
        <v>8.957913233896944</v>
      </c>
      <c r="AN338" s="178">
        <v>7</v>
      </c>
      <c r="AO338" s="42">
        <f t="shared" si="323"/>
        <v>0.14017094017094017</v>
      </c>
      <c r="AP338" s="43">
        <f t="shared" si="347"/>
        <v>15</v>
      </c>
      <c r="AQ338" s="45">
        <f t="shared" si="324"/>
        <v>4.1633221330549572</v>
      </c>
      <c r="AR338" s="65">
        <v>202</v>
      </c>
      <c r="AS338" s="38">
        <f t="shared" si="325"/>
        <v>4.1987112866347952E-2</v>
      </c>
      <c r="AT338" s="39">
        <f t="shared" si="326"/>
        <v>56</v>
      </c>
      <c r="AU338" s="40">
        <f t="shared" si="327"/>
        <v>1.812686395149798</v>
      </c>
      <c r="AV338" s="98">
        <v>18</v>
      </c>
      <c r="AW338" s="38">
        <f t="shared" si="328"/>
        <v>0.34529914529914529</v>
      </c>
      <c r="AX338" s="39">
        <f t="shared" si="348"/>
        <v>349</v>
      </c>
      <c r="AY338" s="41">
        <f t="shared" si="329"/>
        <v>0.84247270454211454</v>
      </c>
      <c r="AZ338" s="183">
        <v>20</v>
      </c>
      <c r="BA338" s="42">
        <f t="shared" si="330"/>
        <v>4.1571398877572234E-3</v>
      </c>
      <c r="BB338" s="43">
        <f t="shared" si="331"/>
        <v>55</v>
      </c>
      <c r="BC338" s="44">
        <f t="shared" si="332"/>
        <v>1.5513893499157294</v>
      </c>
      <c r="BD338" s="178">
        <v>1</v>
      </c>
      <c r="BE338" s="42">
        <f t="shared" si="333"/>
        <v>3.4188034188034191E-2</v>
      </c>
      <c r="BF338" s="43">
        <f t="shared" si="349"/>
        <v>175</v>
      </c>
      <c r="BG338" s="45">
        <f t="shared" si="334"/>
        <v>0.72103105364418452</v>
      </c>
      <c r="BH338" s="159">
        <v>31</v>
      </c>
      <c r="BI338" s="83">
        <f t="shared" si="335"/>
        <v>6.443566826023696E-3</v>
      </c>
      <c r="BJ338" s="84">
        <f t="shared" si="336"/>
        <v>80</v>
      </c>
      <c r="BK338" s="85">
        <f t="shared" si="337"/>
        <v>1.1576741123176577</v>
      </c>
      <c r="BL338" s="156">
        <v>10</v>
      </c>
      <c r="BM338" s="83">
        <f t="shared" si="338"/>
        <v>5.2991452991452991E-2</v>
      </c>
      <c r="BN338" s="84">
        <f t="shared" si="350"/>
        <v>311</v>
      </c>
      <c r="BO338" s="86">
        <f t="shared" si="339"/>
        <v>0.53804609721366092</v>
      </c>
      <c r="BP338" s="168">
        <f t="shared" si="340"/>
        <v>585</v>
      </c>
      <c r="BQ338" s="75">
        <f t="shared" si="341"/>
        <v>0.12159634171689877</v>
      </c>
      <c r="BR338" s="164">
        <f t="shared" si="296"/>
        <v>62</v>
      </c>
      <c r="BS338" s="76">
        <f t="shared" si="342"/>
        <v>48</v>
      </c>
      <c r="BT338" s="117">
        <f t="shared" si="343"/>
        <v>2.1516262608590937</v>
      </c>
      <c r="BU338" s="159">
        <v>4811</v>
      </c>
      <c r="BV338" s="153">
        <v>443</v>
      </c>
    </row>
    <row r="339" spans="1:74">
      <c r="A339" s="34">
        <f t="shared" si="297"/>
        <v>0</v>
      </c>
      <c r="B339" s="35">
        <f t="shared" si="298"/>
        <v>0</v>
      </c>
      <c r="C339" s="35">
        <f t="shared" si="299"/>
        <v>0</v>
      </c>
      <c r="D339" s="35">
        <f t="shared" si="300"/>
        <v>0</v>
      </c>
      <c r="E339" s="35">
        <f t="shared" si="301"/>
        <v>0</v>
      </c>
      <c r="F339" s="35">
        <f t="shared" si="302"/>
        <v>0</v>
      </c>
      <c r="G339" s="35">
        <f t="shared" si="303"/>
        <v>0</v>
      </c>
      <c r="H339" s="35">
        <f t="shared" si="304"/>
        <v>0</v>
      </c>
      <c r="I339" s="35">
        <f t="shared" si="305"/>
        <v>0</v>
      </c>
      <c r="J339" s="48">
        <v>138</v>
      </c>
      <c r="K339" s="49" t="s">
        <v>108</v>
      </c>
      <c r="L339" s="65">
        <v>43</v>
      </c>
      <c r="M339" s="38">
        <f t="shared" si="295"/>
        <v>1.9291161956034096E-3</v>
      </c>
      <c r="N339" s="39">
        <f t="shared" si="306"/>
        <v>357</v>
      </c>
      <c r="O339" s="40">
        <f t="shared" si="307"/>
        <v>0.25562402340949736</v>
      </c>
      <c r="P339" s="98">
        <v>8</v>
      </c>
      <c r="Q339" s="38">
        <f t="shared" si="308"/>
        <v>7.4010327022375214E-2</v>
      </c>
      <c r="R339" s="39">
        <f t="shared" si="344"/>
        <v>360</v>
      </c>
      <c r="S339" s="41">
        <f t="shared" si="309"/>
        <v>0.5542290366319429</v>
      </c>
      <c r="T339" s="183">
        <v>11</v>
      </c>
      <c r="U339" s="42">
        <f t="shared" si="310"/>
        <v>4.9349484073575589E-4</v>
      </c>
      <c r="V339" s="43">
        <f t="shared" si="311"/>
        <v>286</v>
      </c>
      <c r="W339" s="44">
        <f t="shared" si="312"/>
        <v>0.18371208110843965</v>
      </c>
      <c r="X339" s="178">
        <v>4</v>
      </c>
      <c r="Y339" s="42">
        <f t="shared" si="313"/>
        <v>1.8932874354561102E-2</v>
      </c>
      <c r="Z339" s="43">
        <f t="shared" si="345"/>
        <v>276</v>
      </c>
      <c r="AA339" s="45">
        <f t="shared" si="314"/>
        <v>0.3983137749430985</v>
      </c>
      <c r="AB339" s="65">
        <v>256</v>
      </c>
      <c r="AC339" s="38">
        <f t="shared" si="315"/>
        <v>1.148497083894123E-2</v>
      </c>
      <c r="AD339" s="39">
        <f t="shared" si="316"/>
        <v>184</v>
      </c>
      <c r="AE339" s="40">
        <f t="shared" si="317"/>
        <v>0.885533731712007</v>
      </c>
      <c r="AF339" s="98">
        <v>34</v>
      </c>
      <c r="AG339" s="38">
        <f t="shared" si="318"/>
        <v>0.44061962134251292</v>
      </c>
      <c r="AH339" s="39">
        <f t="shared" si="346"/>
        <v>135</v>
      </c>
      <c r="AI339" s="41">
        <f t="shared" si="319"/>
        <v>1.9199623747632495</v>
      </c>
      <c r="AJ339" s="183">
        <v>1</v>
      </c>
      <c r="AK339" s="42">
        <f t="shared" si="320"/>
        <v>4.4863167339614178E-5</v>
      </c>
      <c r="AL339" s="43">
        <f t="shared" si="321"/>
        <v>325</v>
      </c>
      <c r="AM339" s="44">
        <f t="shared" si="322"/>
        <v>2.3578614804997431E-2</v>
      </c>
      <c r="AN339" s="178">
        <v>1</v>
      </c>
      <c r="AO339" s="42">
        <f t="shared" si="323"/>
        <v>1.7211703958691911E-3</v>
      </c>
      <c r="AP339" s="43">
        <f t="shared" si="347"/>
        <v>320</v>
      </c>
      <c r="AQ339" s="45">
        <f t="shared" si="324"/>
        <v>5.1121771710615639E-2</v>
      </c>
      <c r="AR339" s="65">
        <v>219</v>
      </c>
      <c r="AS339" s="38">
        <f t="shared" si="325"/>
        <v>9.8250336473755043E-3</v>
      </c>
      <c r="AT339" s="39">
        <f t="shared" si="326"/>
        <v>328</v>
      </c>
      <c r="AU339" s="40">
        <f t="shared" si="327"/>
        <v>0.42417074213170747</v>
      </c>
      <c r="AV339" s="98">
        <v>31</v>
      </c>
      <c r="AW339" s="38">
        <f t="shared" si="328"/>
        <v>0.37693631669535282</v>
      </c>
      <c r="AX339" s="39">
        <f t="shared" si="348"/>
        <v>312</v>
      </c>
      <c r="AY339" s="41">
        <f t="shared" si="329"/>
        <v>0.91966216102667819</v>
      </c>
      <c r="AZ339" s="183">
        <v>3</v>
      </c>
      <c r="BA339" s="42">
        <f t="shared" si="330"/>
        <v>1.3458950201884252E-4</v>
      </c>
      <c r="BB339" s="43">
        <f t="shared" si="331"/>
        <v>329</v>
      </c>
      <c r="BC339" s="44">
        <f t="shared" si="332"/>
        <v>5.0227013206221888E-2</v>
      </c>
      <c r="BD339" s="178">
        <v>2</v>
      </c>
      <c r="BE339" s="42">
        <f t="shared" si="333"/>
        <v>5.1635111876075735E-3</v>
      </c>
      <c r="BF339" s="43">
        <f t="shared" si="349"/>
        <v>326</v>
      </c>
      <c r="BG339" s="45">
        <f t="shared" si="334"/>
        <v>0.10889926842904851</v>
      </c>
      <c r="BH339" s="159">
        <v>48</v>
      </c>
      <c r="BI339" s="83">
        <f t="shared" si="335"/>
        <v>2.1534320323014803E-3</v>
      </c>
      <c r="BJ339" s="84">
        <f t="shared" si="336"/>
        <v>262</v>
      </c>
      <c r="BK339" s="85">
        <f t="shared" si="337"/>
        <v>0.38689325085644083</v>
      </c>
      <c r="BL339" s="156">
        <v>12</v>
      </c>
      <c r="BM339" s="83">
        <f t="shared" si="338"/>
        <v>8.2616179001721177E-2</v>
      </c>
      <c r="BN339" s="84">
        <f t="shared" si="350"/>
        <v>232</v>
      </c>
      <c r="BO339" s="86">
        <f t="shared" si="339"/>
        <v>0.83883928764419524</v>
      </c>
      <c r="BP339" s="168">
        <f t="shared" si="340"/>
        <v>581</v>
      </c>
      <c r="BQ339" s="75">
        <f t="shared" si="341"/>
        <v>2.6065500224315835E-2</v>
      </c>
      <c r="BR339" s="164">
        <f t="shared" si="296"/>
        <v>92</v>
      </c>
      <c r="BS339" s="76">
        <f t="shared" si="342"/>
        <v>383</v>
      </c>
      <c r="BT339" s="117">
        <f t="shared" si="343"/>
        <v>0.46122452364265842</v>
      </c>
      <c r="BU339" s="159">
        <v>22290</v>
      </c>
      <c r="BV339" s="153">
        <v>2745</v>
      </c>
    </row>
    <row r="340" spans="1:74">
      <c r="A340" s="34">
        <f t="shared" si="297"/>
        <v>0</v>
      </c>
      <c r="B340" s="35">
        <f t="shared" si="298"/>
        <v>0</v>
      </c>
      <c r="C340" s="35">
        <f t="shared" si="299"/>
        <v>0</v>
      </c>
      <c r="D340" s="35">
        <f t="shared" si="300"/>
        <v>0</v>
      </c>
      <c r="E340" s="35">
        <f t="shared" si="301"/>
        <v>0</v>
      </c>
      <c r="F340" s="35">
        <f t="shared" si="302"/>
        <v>0</v>
      </c>
      <c r="G340" s="35">
        <f t="shared" si="303"/>
        <v>0</v>
      </c>
      <c r="H340" s="35">
        <f t="shared" si="304"/>
        <v>0</v>
      </c>
      <c r="I340" s="35">
        <f t="shared" si="305"/>
        <v>0</v>
      </c>
      <c r="J340" s="48">
        <v>161</v>
      </c>
      <c r="K340" s="49" t="s">
        <v>131</v>
      </c>
      <c r="L340" s="65">
        <v>123</v>
      </c>
      <c r="M340" s="38">
        <f t="shared" si="295"/>
        <v>5.548788740018947E-3</v>
      </c>
      <c r="N340" s="39">
        <f t="shared" si="306"/>
        <v>181</v>
      </c>
      <c r="O340" s="40">
        <f t="shared" si="307"/>
        <v>0.73526089615835466</v>
      </c>
      <c r="P340" s="98">
        <v>14</v>
      </c>
      <c r="Q340" s="38">
        <f t="shared" si="308"/>
        <v>0.21391304347826087</v>
      </c>
      <c r="R340" s="39">
        <f t="shared" si="344"/>
        <v>110</v>
      </c>
      <c r="S340" s="41">
        <f t="shared" si="309"/>
        <v>1.601895637809041</v>
      </c>
      <c r="T340" s="183">
        <v>32</v>
      </c>
      <c r="U340" s="42">
        <f t="shared" si="310"/>
        <v>1.443587314476474E-3</v>
      </c>
      <c r="V340" s="43">
        <f t="shared" si="311"/>
        <v>172</v>
      </c>
      <c r="W340" s="44">
        <f t="shared" si="312"/>
        <v>0.53740061275781703</v>
      </c>
      <c r="X340" s="178">
        <v>1</v>
      </c>
      <c r="Y340" s="42">
        <f t="shared" si="313"/>
        <v>5.565217391304348E-2</v>
      </c>
      <c r="Z340" s="43">
        <f t="shared" si="345"/>
        <v>121</v>
      </c>
      <c r="AA340" s="45">
        <f t="shared" si="314"/>
        <v>1.1708220875481561</v>
      </c>
      <c r="AB340" s="65">
        <v>97</v>
      </c>
      <c r="AC340" s="38">
        <f t="shared" si="315"/>
        <v>4.3758740470068117E-3</v>
      </c>
      <c r="AD340" s="39">
        <f t="shared" si="316"/>
        <v>352</v>
      </c>
      <c r="AE340" s="40">
        <f t="shared" si="317"/>
        <v>0.33739607428597435</v>
      </c>
      <c r="AF340" s="98">
        <v>5</v>
      </c>
      <c r="AG340" s="38">
        <f t="shared" si="318"/>
        <v>0.16869565217391305</v>
      </c>
      <c r="AH340" s="39">
        <f t="shared" si="346"/>
        <v>357</v>
      </c>
      <c r="AI340" s="41">
        <f t="shared" si="319"/>
        <v>0.73507689914763896</v>
      </c>
      <c r="AJ340" s="183">
        <v>0</v>
      </c>
      <c r="AK340" s="42">
        <f t="shared" si="320"/>
        <v>0</v>
      </c>
      <c r="AL340" s="43">
        <f t="shared" si="321"/>
        <v>337</v>
      </c>
      <c r="AM340" s="44">
        <f t="shared" si="322"/>
        <v>0</v>
      </c>
      <c r="AN340" s="178">
        <v>0</v>
      </c>
      <c r="AO340" s="42">
        <f t="shared" si="323"/>
        <v>0</v>
      </c>
      <c r="AP340" s="43">
        <f t="shared" si="347"/>
        <v>337</v>
      </c>
      <c r="AQ340" s="45">
        <f t="shared" si="324"/>
        <v>0</v>
      </c>
      <c r="AR340" s="65">
        <v>322</v>
      </c>
      <c r="AS340" s="38">
        <f t="shared" si="325"/>
        <v>1.452609735191952E-2</v>
      </c>
      <c r="AT340" s="39">
        <f t="shared" si="326"/>
        <v>251</v>
      </c>
      <c r="AU340" s="40">
        <f t="shared" si="327"/>
        <v>0.62712716466747431</v>
      </c>
      <c r="AV340" s="98">
        <v>11</v>
      </c>
      <c r="AW340" s="38">
        <f t="shared" si="328"/>
        <v>0.56000000000000005</v>
      </c>
      <c r="AX340" s="39">
        <f t="shared" si="348"/>
        <v>132</v>
      </c>
      <c r="AY340" s="41">
        <f t="shared" si="329"/>
        <v>1.36630721786137</v>
      </c>
      <c r="AZ340" s="183">
        <v>0</v>
      </c>
      <c r="BA340" s="42">
        <f t="shared" si="330"/>
        <v>0</v>
      </c>
      <c r="BB340" s="43">
        <f t="shared" si="331"/>
        <v>356</v>
      </c>
      <c r="BC340" s="44">
        <f t="shared" si="332"/>
        <v>0</v>
      </c>
      <c r="BD340" s="178">
        <v>0</v>
      </c>
      <c r="BE340" s="42">
        <f t="shared" si="333"/>
        <v>0</v>
      </c>
      <c r="BF340" s="43">
        <f t="shared" si="349"/>
        <v>356</v>
      </c>
      <c r="BG340" s="45">
        <f t="shared" si="334"/>
        <v>0</v>
      </c>
      <c r="BH340" s="159">
        <v>1</v>
      </c>
      <c r="BI340" s="83">
        <f t="shared" si="335"/>
        <v>4.5112103577389813E-5</v>
      </c>
      <c r="BJ340" s="84">
        <f t="shared" si="336"/>
        <v>454</v>
      </c>
      <c r="BK340" s="85">
        <f t="shared" si="337"/>
        <v>8.1050008285496328E-3</v>
      </c>
      <c r="BL340" s="156">
        <v>1</v>
      </c>
      <c r="BM340" s="83">
        <f t="shared" si="338"/>
        <v>1.7391304347826088E-3</v>
      </c>
      <c r="BN340" s="84">
        <f t="shared" si="350"/>
        <v>456</v>
      </c>
      <c r="BO340" s="86">
        <f t="shared" si="339"/>
        <v>1.7658174859466573E-2</v>
      </c>
      <c r="BP340" s="168">
        <f t="shared" si="340"/>
        <v>575</v>
      </c>
      <c r="BQ340" s="75">
        <f t="shared" si="341"/>
        <v>2.5939459556999143E-2</v>
      </c>
      <c r="BR340" s="164">
        <f t="shared" si="296"/>
        <v>32</v>
      </c>
      <c r="BS340" s="76">
        <f t="shared" si="342"/>
        <v>385</v>
      </c>
      <c r="BT340" s="117">
        <f t="shared" si="343"/>
        <v>0.45899425580807018</v>
      </c>
      <c r="BU340" s="159">
        <v>22167</v>
      </c>
      <c r="BV340" s="153">
        <v>1215</v>
      </c>
    </row>
    <row r="341" spans="1:74">
      <c r="A341" s="34">
        <f t="shared" si="297"/>
        <v>0</v>
      </c>
      <c r="B341" s="35">
        <f t="shared" si="298"/>
        <v>0</v>
      </c>
      <c r="C341" s="35">
        <f t="shared" si="299"/>
        <v>0</v>
      </c>
      <c r="D341" s="35">
        <f t="shared" si="300"/>
        <v>0</v>
      </c>
      <c r="E341" s="35">
        <f t="shared" si="301"/>
        <v>0</v>
      </c>
      <c r="F341" s="35">
        <f t="shared" si="302"/>
        <v>0</v>
      </c>
      <c r="G341" s="35">
        <f t="shared" si="303"/>
        <v>0</v>
      </c>
      <c r="H341" s="35">
        <f t="shared" si="304"/>
        <v>0</v>
      </c>
      <c r="I341" s="35">
        <f t="shared" si="305"/>
        <v>0</v>
      </c>
      <c r="J341" s="51">
        <v>11</v>
      </c>
      <c r="K341" s="49" t="s">
        <v>659</v>
      </c>
      <c r="L341" s="65">
        <v>64</v>
      </c>
      <c r="M341" s="38">
        <f t="shared" si="295"/>
        <v>1.2342345817101864E-3</v>
      </c>
      <c r="N341" s="39">
        <f t="shared" si="306"/>
        <v>400</v>
      </c>
      <c r="O341" s="40">
        <f t="shared" si="307"/>
        <v>0.16354640032930232</v>
      </c>
      <c r="P341" s="98">
        <v>37</v>
      </c>
      <c r="Q341" s="38">
        <f t="shared" si="308"/>
        <v>0.11169284467713787</v>
      </c>
      <c r="R341" s="39">
        <f t="shared" si="344"/>
        <v>283</v>
      </c>
      <c r="S341" s="41">
        <f t="shared" si="309"/>
        <v>0.83641594618783899</v>
      </c>
      <c r="T341" s="183">
        <v>11</v>
      </c>
      <c r="U341" s="42">
        <f t="shared" si="310"/>
        <v>2.1213406873143826E-4</v>
      </c>
      <c r="V341" s="43">
        <f t="shared" si="311"/>
        <v>340</v>
      </c>
      <c r="W341" s="44">
        <f t="shared" si="312"/>
        <v>7.8970615341287465E-2</v>
      </c>
      <c r="X341" s="178">
        <v>9</v>
      </c>
      <c r="Y341" s="42">
        <f t="shared" si="313"/>
        <v>1.9197207678883072E-2</v>
      </c>
      <c r="Z341" s="43">
        <f t="shared" si="345"/>
        <v>273</v>
      </c>
      <c r="AA341" s="45">
        <f t="shared" si="314"/>
        <v>0.403874874767784</v>
      </c>
      <c r="AB341" s="65">
        <v>18</v>
      </c>
      <c r="AC341" s="38">
        <f t="shared" si="315"/>
        <v>3.4712847610598991E-4</v>
      </c>
      <c r="AD341" s="39">
        <f t="shared" si="316"/>
        <v>513</v>
      </c>
      <c r="AE341" s="40">
        <f t="shared" si="317"/>
        <v>2.6764889449033845E-2</v>
      </c>
      <c r="AF341" s="98">
        <v>9</v>
      </c>
      <c r="AG341" s="38">
        <f t="shared" si="318"/>
        <v>3.1413612565445025E-2</v>
      </c>
      <c r="AH341" s="39">
        <f t="shared" si="346"/>
        <v>492</v>
      </c>
      <c r="AI341" s="41">
        <f t="shared" si="319"/>
        <v>0.13688213429369861</v>
      </c>
      <c r="AJ341" s="183">
        <v>51</v>
      </c>
      <c r="AK341" s="42">
        <f t="shared" si="320"/>
        <v>9.8353068230030462E-4</v>
      </c>
      <c r="AL341" s="43">
        <f t="shared" si="321"/>
        <v>166</v>
      </c>
      <c r="AM341" s="44">
        <f t="shared" si="322"/>
        <v>0.5169115887718021</v>
      </c>
      <c r="AN341" s="178">
        <v>9</v>
      </c>
      <c r="AO341" s="42">
        <f t="shared" si="323"/>
        <v>8.9005235602094238E-2</v>
      </c>
      <c r="AP341" s="43">
        <f t="shared" si="347"/>
        <v>32</v>
      </c>
      <c r="AQ341" s="45">
        <f t="shared" si="324"/>
        <v>2.6436111999253957</v>
      </c>
      <c r="AR341" s="65">
        <v>260</v>
      </c>
      <c r="AS341" s="38">
        <f t="shared" si="325"/>
        <v>5.0140779881976318E-3</v>
      </c>
      <c r="AT341" s="39">
        <f t="shared" si="326"/>
        <v>406</v>
      </c>
      <c r="AU341" s="40">
        <f t="shared" si="327"/>
        <v>0.21647001503431726</v>
      </c>
      <c r="AV341" s="98">
        <v>92</v>
      </c>
      <c r="AW341" s="38">
        <f t="shared" si="328"/>
        <v>0.4537521815008726</v>
      </c>
      <c r="AX341" s="39">
        <f t="shared" si="348"/>
        <v>224</v>
      </c>
      <c r="AY341" s="41">
        <f t="shared" si="329"/>
        <v>1.1070801441160441</v>
      </c>
      <c r="AZ341" s="183">
        <v>0</v>
      </c>
      <c r="BA341" s="42">
        <f t="shared" si="330"/>
        <v>0</v>
      </c>
      <c r="BB341" s="43">
        <f t="shared" si="331"/>
        <v>356</v>
      </c>
      <c r="BC341" s="44">
        <f t="shared" si="332"/>
        <v>0</v>
      </c>
      <c r="BD341" s="178">
        <v>1</v>
      </c>
      <c r="BE341" s="42">
        <f t="shared" si="333"/>
        <v>0</v>
      </c>
      <c r="BF341" s="43">
        <f t="shared" si="349"/>
        <v>356</v>
      </c>
      <c r="BG341" s="45">
        <f t="shared" si="334"/>
        <v>0</v>
      </c>
      <c r="BH341" s="159">
        <v>169</v>
      </c>
      <c r="BI341" s="83">
        <f t="shared" si="335"/>
        <v>3.2591506923284608E-3</v>
      </c>
      <c r="BJ341" s="84">
        <f t="shared" si="336"/>
        <v>200</v>
      </c>
      <c r="BK341" s="85">
        <f t="shared" si="337"/>
        <v>0.58555059434048851</v>
      </c>
      <c r="BL341" s="156">
        <v>53</v>
      </c>
      <c r="BM341" s="83">
        <f t="shared" si="338"/>
        <v>0.29493891797556721</v>
      </c>
      <c r="BN341" s="84">
        <f t="shared" si="350"/>
        <v>44</v>
      </c>
      <c r="BO341" s="86">
        <f t="shared" si="339"/>
        <v>2.9946477172227999</v>
      </c>
      <c r="BP341" s="168">
        <f t="shared" si="340"/>
        <v>573</v>
      </c>
      <c r="BQ341" s="75">
        <f t="shared" si="341"/>
        <v>1.1050256489374011E-2</v>
      </c>
      <c r="BR341" s="164">
        <f t="shared" si="296"/>
        <v>210</v>
      </c>
      <c r="BS341" s="76">
        <f t="shared" si="342"/>
        <v>500</v>
      </c>
      <c r="BT341" s="117">
        <f t="shared" si="343"/>
        <v>0.19553237964281192</v>
      </c>
      <c r="BU341" s="159">
        <v>51854</v>
      </c>
      <c r="BV341" s="153">
        <v>9668</v>
      </c>
    </row>
    <row r="342" spans="1:74">
      <c r="A342" s="34">
        <f t="shared" si="297"/>
        <v>0</v>
      </c>
      <c r="B342" s="35">
        <f t="shared" si="298"/>
        <v>0</v>
      </c>
      <c r="C342" s="35">
        <f t="shared" si="299"/>
        <v>0</v>
      </c>
      <c r="D342" s="35">
        <f t="shared" si="300"/>
        <v>0</v>
      </c>
      <c r="E342" s="35">
        <f t="shared" si="301"/>
        <v>0</v>
      </c>
      <c r="F342" s="35">
        <f t="shared" si="302"/>
        <v>0</v>
      </c>
      <c r="G342" s="35">
        <f t="shared" si="303"/>
        <v>0</v>
      </c>
      <c r="H342" s="35">
        <f t="shared" si="304"/>
        <v>0</v>
      </c>
      <c r="I342" s="35">
        <f t="shared" si="305"/>
        <v>0</v>
      </c>
      <c r="J342" s="48">
        <v>69</v>
      </c>
      <c r="K342" s="49" t="s">
        <v>39</v>
      </c>
      <c r="L342" s="65">
        <v>0</v>
      </c>
      <c r="M342" s="38">
        <f t="shared" si="295"/>
        <v>0</v>
      </c>
      <c r="N342" s="39">
        <f t="shared" si="306"/>
        <v>517</v>
      </c>
      <c r="O342" s="40">
        <f t="shared" si="307"/>
        <v>0</v>
      </c>
      <c r="P342" s="98">
        <v>0</v>
      </c>
      <c r="Q342" s="38">
        <f t="shared" si="308"/>
        <v>0</v>
      </c>
      <c r="R342" s="39">
        <f t="shared" si="344"/>
        <v>517</v>
      </c>
      <c r="S342" s="41">
        <f t="shared" si="309"/>
        <v>0</v>
      </c>
      <c r="T342" s="183">
        <v>0</v>
      </c>
      <c r="U342" s="42">
        <f t="shared" si="310"/>
        <v>0</v>
      </c>
      <c r="V342" s="43">
        <f t="shared" si="311"/>
        <v>396</v>
      </c>
      <c r="W342" s="44">
        <f t="shared" si="312"/>
        <v>0</v>
      </c>
      <c r="X342" s="178">
        <v>0</v>
      </c>
      <c r="Y342" s="42">
        <f t="shared" si="313"/>
        <v>0</v>
      </c>
      <c r="Z342" s="43">
        <f t="shared" si="345"/>
        <v>396</v>
      </c>
      <c r="AA342" s="45">
        <f t="shared" si="314"/>
        <v>0</v>
      </c>
      <c r="AB342" s="65">
        <v>221</v>
      </c>
      <c r="AC342" s="38">
        <f t="shared" si="315"/>
        <v>9.0733669992199371E-3</v>
      </c>
      <c r="AD342" s="39">
        <f t="shared" si="316"/>
        <v>242</v>
      </c>
      <c r="AE342" s="40">
        <f t="shared" si="317"/>
        <v>0.69959015575110606</v>
      </c>
      <c r="AF342" s="98">
        <v>4</v>
      </c>
      <c r="AG342" s="38">
        <f t="shared" si="318"/>
        <v>0.38568935427574169</v>
      </c>
      <c r="AH342" s="39">
        <f t="shared" si="346"/>
        <v>159</v>
      </c>
      <c r="AI342" s="41">
        <f t="shared" si="319"/>
        <v>1.6806084266059662</v>
      </c>
      <c r="AJ342" s="183">
        <v>0</v>
      </c>
      <c r="AK342" s="42">
        <f t="shared" si="320"/>
        <v>0</v>
      </c>
      <c r="AL342" s="43">
        <f t="shared" si="321"/>
        <v>337</v>
      </c>
      <c r="AM342" s="44">
        <f t="shared" si="322"/>
        <v>0</v>
      </c>
      <c r="AN342" s="178">
        <v>0</v>
      </c>
      <c r="AO342" s="42">
        <f t="shared" si="323"/>
        <v>0</v>
      </c>
      <c r="AP342" s="43">
        <f t="shared" si="347"/>
        <v>337</v>
      </c>
      <c r="AQ342" s="45">
        <f t="shared" si="324"/>
        <v>0</v>
      </c>
      <c r="AR342" s="65">
        <v>352</v>
      </c>
      <c r="AS342" s="38">
        <f t="shared" si="325"/>
        <v>1.4451697663915918E-2</v>
      </c>
      <c r="AT342" s="39">
        <f t="shared" si="326"/>
        <v>253</v>
      </c>
      <c r="AU342" s="40">
        <f t="shared" si="327"/>
        <v>0.62391514809760884</v>
      </c>
      <c r="AV342" s="98">
        <v>8</v>
      </c>
      <c r="AW342" s="38">
        <f t="shared" si="328"/>
        <v>0.61431064572425831</v>
      </c>
      <c r="AX342" s="39">
        <f t="shared" si="348"/>
        <v>106</v>
      </c>
      <c r="AY342" s="41">
        <f t="shared" si="329"/>
        <v>1.4988161951109518</v>
      </c>
      <c r="AZ342" s="183">
        <v>0</v>
      </c>
      <c r="BA342" s="42">
        <f t="shared" si="330"/>
        <v>0</v>
      </c>
      <c r="BB342" s="43">
        <f t="shared" si="331"/>
        <v>356</v>
      </c>
      <c r="BC342" s="44">
        <f t="shared" si="332"/>
        <v>0</v>
      </c>
      <c r="BD342" s="178">
        <v>1</v>
      </c>
      <c r="BE342" s="42">
        <f t="shared" si="333"/>
        <v>0</v>
      </c>
      <c r="BF342" s="43">
        <f t="shared" si="349"/>
        <v>356</v>
      </c>
      <c r="BG342" s="45">
        <f t="shared" si="334"/>
        <v>0</v>
      </c>
      <c r="BH342" s="159">
        <v>0</v>
      </c>
      <c r="BI342" s="83">
        <f t="shared" si="335"/>
        <v>0</v>
      </c>
      <c r="BJ342" s="84">
        <f t="shared" si="336"/>
        <v>467</v>
      </c>
      <c r="BK342" s="85">
        <f t="shared" si="337"/>
        <v>0</v>
      </c>
      <c r="BL342" s="156">
        <v>0</v>
      </c>
      <c r="BM342" s="83">
        <f t="shared" si="338"/>
        <v>0</v>
      </c>
      <c r="BN342" s="84">
        <f t="shared" si="350"/>
        <v>467</v>
      </c>
      <c r="BO342" s="86">
        <f t="shared" si="339"/>
        <v>0</v>
      </c>
      <c r="BP342" s="168">
        <f t="shared" si="340"/>
        <v>573</v>
      </c>
      <c r="BQ342" s="75">
        <f t="shared" si="341"/>
        <v>2.3525064663135854E-2</v>
      </c>
      <c r="BR342" s="164">
        <f t="shared" si="296"/>
        <v>13</v>
      </c>
      <c r="BS342" s="76">
        <f t="shared" si="342"/>
        <v>405</v>
      </c>
      <c r="BT342" s="117">
        <f t="shared" si="343"/>
        <v>0.41627195524893745</v>
      </c>
      <c r="BU342" s="159">
        <v>24357</v>
      </c>
      <c r="BV342" s="153">
        <v>425</v>
      </c>
    </row>
    <row r="343" spans="1:74">
      <c r="A343" s="34">
        <f t="shared" si="297"/>
        <v>2</v>
      </c>
      <c r="B343" s="35">
        <f t="shared" si="298"/>
        <v>0</v>
      </c>
      <c r="C343" s="35">
        <f t="shared" si="299"/>
        <v>1</v>
      </c>
      <c r="D343" s="35">
        <f t="shared" si="300"/>
        <v>1</v>
      </c>
      <c r="E343" s="35">
        <f t="shared" si="301"/>
        <v>0</v>
      </c>
      <c r="F343" s="35">
        <f t="shared" si="302"/>
        <v>0</v>
      </c>
      <c r="G343" s="35">
        <f t="shared" si="303"/>
        <v>0</v>
      </c>
      <c r="H343" s="35">
        <f t="shared" si="304"/>
        <v>0</v>
      </c>
      <c r="I343" s="35">
        <f t="shared" si="305"/>
        <v>0</v>
      </c>
      <c r="J343" s="48">
        <v>77</v>
      </c>
      <c r="K343" s="49" t="s">
        <v>47</v>
      </c>
      <c r="L343" s="65">
        <v>200</v>
      </c>
      <c r="M343" s="38">
        <f t="shared" si="295"/>
        <v>1.1672016340822877E-2</v>
      </c>
      <c r="N343" s="39">
        <f t="shared" si="306"/>
        <v>71</v>
      </c>
      <c r="O343" s="40">
        <f t="shared" si="307"/>
        <v>1.5466397437036112</v>
      </c>
      <c r="P343" s="98">
        <v>29</v>
      </c>
      <c r="Q343" s="38">
        <f t="shared" si="308"/>
        <v>0.352112676056338</v>
      </c>
      <c r="R343" s="39">
        <f t="shared" si="344"/>
        <v>56</v>
      </c>
      <c r="S343" s="41">
        <f t="shared" si="309"/>
        <v>2.6368086331735898</v>
      </c>
      <c r="T343" s="183">
        <v>74</v>
      </c>
      <c r="U343" s="42">
        <f t="shared" si="310"/>
        <v>4.3186460461044646E-3</v>
      </c>
      <c r="V343" s="43">
        <f t="shared" si="311"/>
        <v>47</v>
      </c>
      <c r="W343" s="44">
        <f t="shared" si="312"/>
        <v>1.6076914836996412</v>
      </c>
      <c r="X343" s="178">
        <v>11</v>
      </c>
      <c r="Y343" s="42">
        <f t="shared" si="313"/>
        <v>0.13028169014084506</v>
      </c>
      <c r="Z343" s="43">
        <f t="shared" si="345"/>
        <v>30</v>
      </c>
      <c r="AA343" s="45">
        <f t="shared" si="314"/>
        <v>2.740893476296987</v>
      </c>
      <c r="AB343" s="65">
        <v>164</v>
      </c>
      <c r="AC343" s="38">
        <f t="shared" si="315"/>
        <v>9.5710533994747601E-3</v>
      </c>
      <c r="AD343" s="39">
        <f t="shared" si="316"/>
        <v>227</v>
      </c>
      <c r="AE343" s="40">
        <f t="shared" si="317"/>
        <v>0.73796361802805488</v>
      </c>
      <c r="AF343" s="98">
        <v>8</v>
      </c>
      <c r="AG343" s="38">
        <f t="shared" si="318"/>
        <v>0.28873239436619719</v>
      </c>
      <c r="AH343" s="39">
        <f t="shared" si="346"/>
        <v>226</v>
      </c>
      <c r="AI343" s="41">
        <f t="shared" si="319"/>
        <v>1.2581267531149694</v>
      </c>
      <c r="AJ343" s="183">
        <v>0</v>
      </c>
      <c r="AK343" s="42">
        <f t="shared" si="320"/>
        <v>0</v>
      </c>
      <c r="AL343" s="43">
        <f t="shared" si="321"/>
        <v>337</v>
      </c>
      <c r="AM343" s="44">
        <f t="shared" si="322"/>
        <v>0</v>
      </c>
      <c r="AN343" s="178">
        <v>0</v>
      </c>
      <c r="AO343" s="42">
        <f t="shared" si="323"/>
        <v>0</v>
      </c>
      <c r="AP343" s="43">
        <f t="shared" si="347"/>
        <v>337</v>
      </c>
      <c r="AQ343" s="45">
        <f t="shared" si="324"/>
        <v>0</v>
      </c>
      <c r="AR343" s="65">
        <v>91</v>
      </c>
      <c r="AS343" s="38">
        <f t="shared" si="325"/>
        <v>5.3107674350744089E-3</v>
      </c>
      <c r="AT343" s="39">
        <f t="shared" si="326"/>
        <v>401</v>
      </c>
      <c r="AU343" s="40">
        <f t="shared" si="327"/>
        <v>0.22927882438612898</v>
      </c>
      <c r="AV343" s="98">
        <v>7</v>
      </c>
      <c r="AW343" s="38">
        <f t="shared" si="328"/>
        <v>0.16021126760563381</v>
      </c>
      <c r="AX343" s="39">
        <f t="shared" si="348"/>
        <v>478</v>
      </c>
      <c r="AY343" s="41">
        <f t="shared" si="329"/>
        <v>0.39088894877195884</v>
      </c>
      <c r="AZ343" s="183">
        <v>19</v>
      </c>
      <c r="BA343" s="42">
        <f t="shared" si="330"/>
        <v>1.1088415523781733E-3</v>
      </c>
      <c r="BB343" s="43">
        <f t="shared" si="331"/>
        <v>204</v>
      </c>
      <c r="BC343" s="44">
        <f t="shared" si="332"/>
        <v>0.41380492876115227</v>
      </c>
      <c r="BD343" s="178">
        <v>1</v>
      </c>
      <c r="BE343" s="42">
        <f t="shared" si="333"/>
        <v>3.345070422535211E-2</v>
      </c>
      <c r="BF343" s="43">
        <f t="shared" si="349"/>
        <v>183</v>
      </c>
      <c r="BG343" s="45">
        <f t="shared" si="334"/>
        <v>0.70548064799780896</v>
      </c>
      <c r="BH343" s="159">
        <v>20</v>
      </c>
      <c r="BI343" s="83">
        <f t="shared" si="335"/>
        <v>1.1672016340822876E-3</v>
      </c>
      <c r="BJ343" s="84">
        <f t="shared" si="336"/>
        <v>328</v>
      </c>
      <c r="BK343" s="85">
        <f t="shared" si="337"/>
        <v>0.20970359307436207</v>
      </c>
      <c r="BL343" s="156">
        <v>4</v>
      </c>
      <c r="BM343" s="83">
        <f t="shared" si="338"/>
        <v>3.5211267605633804E-2</v>
      </c>
      <c r="BN343" s="84">
        <f t="shared" si="350"/>
        <v>356</v>
      </c>
      <c r="BO343" s="86">
        <f t="shared" si="339"/>
        <v>0.3575158642321577</v>
      </c>
      <c r="BP343" s="168">
        <f t="shared" si="340"/>
        <v>568</v>
      </c>
      <c r="BQ343" s="75">
        <f t="shared" si="341"/>
        <v>3.3148526407936973E-2</v>
      </c>
      <c r="BR343" s="164">
        <f t="shared" si="296"/>
        <v>60</v>
      </c>
      <c r="BS343" s="76">
        <f t="shared" si="342"/>
        <v>318</v>
      </c>
      <c r="BT343" s="117">
        <f t="shared" si="343"/>
        <v>0.58655744836595081</v>
      </c>
      <c r="BU343" s="159">
        <v>17135</v>
      </c>
      <c r="BV343" s="153">
        <v>1149</v>
      </c>
    </row>
    <row r="344" spans="1:74">
      <c r="A344" s="34">
        <f t="shared" si="297"/>
        <v>0</v>
      </c>
      <c r="B344" s="35">
        <f t="shared" si="298"/>
        <v>0</v>
      </c>
      <c r="C344" s="35">
        <f t="shared" si="299"/>
        <v>0</v>
      </c>
      <c r="D344" s="35">
        <f t="shared" si="300"/>
        <v>0</v>
      </c>
      <c r="E344" s="35">
        <f t="shared" si="301"/>
        <v>0</v>
      </c>
      <c r="F344" s="35">
        <f t="shared" si="302"/>
        <v>0</v>
      </c>
      <c r="G344" s="35">
        <f t="shared" si="303"/>
        <v>0</v>
      </c>
      <c r="H344" s="35">
        <f t="shared" si="304"/>
        <v>0</v>
      </c>
      <c r="I344" s="35">
        <f t="shared" si="305"/>
        <v>0</v>
      </c>
      <c r="J344" s="48">
        <v>170</v>
      </c>
      <c r="K344" s="49" t="s">
        <v>140</v>
      </c>
      <c r="L344" s="65">
        <v>18</v>
      </c>
      <c r="M344" s="38">
        <f t="shared" si="295"/>
        <v>4.1661844693901168E-4</v>
      </c>
      <c r="N344" s="39">
        <f t="shared" si="306"/>
        <v>465</v>
      </c>
      <c r="O344" s="40">
        <f t="shared" si="307"/>
        <v>5.5205427167052984E-2</v>
      </c>
      <c r="P344" s="98">
        <v>3</v>
      </c>
      <c r="Q344" s="38">
        <f t="shared" si="308"/>
        <v>3.1746031746031744E-2</v>
      </c>
      <c r="R344" s="39">
        <f t="shared" si="344"/>
        <v>447</v>
      </c>
      <c r="S344" s="41">
        <f t="shared" si="309"/>
        <v>0.23773131803850781</v>
      </c>
      <c r="T344" s="183">
        <v>0</v>
      </c>
      <c r="U344" s="42">
        <f t="shared" si="310"/>
        <v>0</v>
      </c>
      <c r="V344" s="43">
        <f t="shared" si="311"/>
        <v>396</v>
      </c>
      <c r="W344" s="44">
        <f t="shared" si="312"/>
        <v>0</v>
      </c>
      <c r="X344" s="178">
        <v>0</v>
      </c>
      <c r="Y344" s="42">
        <f t="shared" si="313"/>
        <v>0</v>
      </c>
      <c r="Z344" s="43">
        <f t="shared" si="345"/>
        <v>396</v>
      </c>
      <c r="AA344" s="45">
        <f t="shared" si="314"/>
        <v>0</v>
      </c>
      <c r="AB344" s="65">
        <v>430</v>
      </c>
      <c r="AC344" s="38">
        <f t="shared" si="315"/>
        <v>9.9525517879875021E-3</v>
      </c>
      <c r="AD344" s="39">
        <f t="shared" si="316"/>
        <v>217</v>
      </c>
      <c r="AE344" s="40">
        <f t="shared" si="317"/>
        <v>0.76737855484934414</v>
      </c>
      <c r="AF344" s="98">
        <v>16</v>
      </c>
      <c r="AG344" s="38">
        <f t="shared" si="318"/>
        <v>0.75837742504409167</v>
      </c>
      <c r="AH344" s="39">
        <f t="shared" si="346"/>
        <v>83</v>
      </c>
      <c r="AI344" s="41">
        <f t="shared" si="319"/>
        <v>3.3045648705295316</v>
      </c>
      <c r="AJ344" s="183">
        <v>0</v>
      </c>
      <c r="AK344" s="42">
        <f t="shared" si="320"/>
        <v>0</v>
      </c>
      <c r="AL344" s="43">
        <f t="shared" si="321"/>
        <v>337</v>
      </c>
      <c r="AM344" s="44">
        <f t="shared" si="322"/>
        <v>0</v>
      </c>
      <c r="AN344" s="178">
        <v>0</v>
      </c>
      <c r="AO344" s="42">
        <f t="shared" si="323"/>
        <v>0</v>
      </c>
      <c r="AP344" s="43">
        <f t="shared" si="347"/>
        <v>337</v>
      </c>
      <c r="AQ344" s="45">
        <f t="shared" si="324"/>
        <v>0</v>
      </c>
      <c r="AR344" s="65">
        <v>108</v>
      </c>
      <c r="AS344" s="38">
        <f t="shared" si="325"/>
        <v>2.49971068163407E-3</v>
      </c>
      <c r="AT344" s="39">
        <f t="shared" si="326"/>
        <v>464</v>
      </c>
      <c r="AU344" s="40">
        <f t="shared" si="327"/>
        <v>0.10791862633737766</v>
      </c>
      <c r="AV344" s="98">
        <v>6</v>
      </c>
      <c r="AW344" s="38">
        <f t="shared" si="328"/>
        <v>0.19047619047619047</v>
      </c>
      <c r="AX344" s="39">
        <f t="shared" si="348"/>
        <v>462</v>
      </c>
      <c r="AY344" s="41">
        <f t="shared" si="329"/>
        <v>0.46473034621135029</v>
      </c>
      <c r="AZ344" s="183">
        <v>0</v>
      </c>
      <c r="BA344" s="42">
        <f t="shared" si="330"/>
        <v>0</v>
      </c>
      <c r="BB344" s="43">
        <f t="shared" si="331"/>
        <v>356</v>
      </c>
      <c r="BC344" s="44">
        <f t="shared" si="332"/>
        <v>0</v>
      </c>
      <c r="BD344" s="178">
        <v>0</v>
      </c>
      <c r="BE344" s="42">
        <f t="shared" si="333"/>
        <v>0</v>
      </c>
      <c r="BF344" s="43">
        <f t="shared" si="349"/>
        <v>356</v>
      </c>
      <c r="BG344" s="45">
        <f t="shared" si="334"/>
        <v>0</v>
      </c>
      <c r="BH344" s="159">
        <v>11</v>
      </c>
      <c r="BI344" s="83">
        <f t="shared" si="335"/>
        <v>2.5460016201828492E-4</v>
      </c>
      <c r="BJ344" s="84">
        <f t="shared" si="336"/>
        <v>418</v>
      </c>
      <c r="BK344" s="85">
        <f t="shared" si="337"/>
        <v>4.5742369795881421E-2</v>
      </c>
      <c r="BL344" s="156">
        <v>2</v>
      </c>
      <c r="BM344" s="83">
        <f t="shared" si="338"/>
        <v>1.9400352733686066E-2</v>
      </c>
      <c r="BN344" s="84">
        <f t="shared" si="350"/>
        <v>405</v>
      </c>
      <c r="BO344" s="86">
        <f t="shared" si="339"/>
        <v>0.19698052202138636</v>
      </c>
      <c r="BP344" s="168">
        <f t="shared" si="340"/>
        <v>567</v>
      </c>
      <c r="BQ344" s="75">
        <f t="shared" si="341"/>
        <v>1.3123481078578868E-2</v>
      </c>
      <c r="BR344" s="164">
        <f t="shared" si="296"/>
        <v>27</v>
      </c>
      <c r="BS344" s="76">
        <f t="shared" si="342"/>
        <v>485</v>
      </c>
      <c r="BT344" s="117">
        <f t="shared" si="343"/>
        <v>0.23221773059833364</v>
      </c>
      <c r="BU344" s="159">
        <v>43205</v>
      </c>
      <c r="BV344" s="153">
        <v>1319</v>
      </c>
    </row>
    <row r="345" spans="1:74">
      <c r="A345" s="34">
        <f t="shared" si="297"/>
        <v>9</v>
      </c>
      <c r="B345" s="35">
        <f t="shared" si="298"/>
        <v>7</v>
      </c>
      <c r="C345" s="35">
        <f t="shared" si="299"/>
        <v>0</v>
      </c>
      <c r="D345" s="35">
        <f t="shared" si="300"/>
        <v>1</v>
      </c>
      <c r="E345" s="35">
        <f t="shared" si="301"/>
        <v>0</v>
      </c>
      <c r="F345" s="35">
        <f t="shared" si="302"/>
        <v>1</v>
      </c>
      <c r="G345" s="35">
        <f t="shared" si="303"/>
        <v>0</v>
      </c>
      <c r="H345" s="35">
        <f t="shared" si="304"/>
        <v>0</v>
      </c>
      <c r="I345" s="35">
        <f t="shared" si="305"/>
        <v>0</v>
      </c>
      <c r="J345" s="48">
        <v>580</v>
      </c>
      <c r="K345" s="49" t="s">
        <v>553</v>
      </c>
      <c r="L345" s="65">
        <v>13</v>
      </c>
      <c r="M345" s="38">
        <f t="shared" si="295"/>
        <v>1.9898974437471298E-3</v>
      </c>
      <c r="N345" s="39">
        <f t="shared" si="306"/>
        <v>353</v>
      </c>
      <c r="O345" s="40">
        <f t="shared" si="307"/>
        <v>0.26367804692231583</v>
      </c>
      <c r="P345" s="98">
        <v>7</v>
      </c>
      <c r="Q345" s="38">
        <f t="shared" si="308"/>
        <v>2.2968197879858657E-2</v>
      </c>
      <c r="R345" s="39">
        <f t="shared" si="344"/>
        <v>462</v>
      </c>
      <c r="S345" s="41">
        <f t="shared" si="309"/>
        <v>0.17199818858086385</v>
      </c>
      <c r="T345" s="183">
        <v>375</v>
      </c>
      <c r="U345" s="42">
        <f t="shared" si="310"/>
        <v>5.7400887800397982E-2</v>
      </c>
      <c r="V345" s="43">
        <f t="shared" si="311"/>
        <v>3</v>
      </c>
      <c r="W345" s="44">
        <f t="shared" si="312"/>
        <v>21.368483892478327</v>
      </c>
      <c r="X345" s="178">
        <v>2</v>
      </c>
      <c r="Y345" s="42">
        <f t="shared" si="313"/>
        <v>0.66254416961130747</v>
      </c>
      <c r="Z345" s="43">
        <f t="shared" si="345"/>
        <v>4</v>
      </c>
      <c r="AA345" s="45">
        <f t="shared" si="314"/>
        <v>13.93874296751166</v>
      </c>
      <c r="AB345" s="65">
        <v>1</v>
      </c>
      <c r="AC345" s="38">
        <f t="shared" si="315"/>
        <v>1.5306903413439462E-4</v>
      </c>
      <c r="AD345" s="39">
        <f t="shared" si="316"/>
        <v>523</v>
      </c>
      <c r="AE345" s="40">
        <f t="shared" si="317"/>
        <v>1.18021886957685E-2</v>
      </c>
      <c r="AF345" s="98">
        <v>1</v>
      </c>
      <c r="AG345" s="38">
        <f t="shared" si="318"/>
        <v>1.7667844522968198E-3</v>
      </c>
      <c r="AH345" s="39">
        <f t="shared" si="346"/>
        <v>531</v>
      </c>
      <c r="AI345" s="41">
        <f t="shared" si="319"/>
        <v>7.6986123822427666E-3</v>
      </c>
      <c r="AJ345" s="183">
        <v>15</v>
      </c>
      <c r="AK345" s="42">
        <f t="shared" si="320"/>
        <v>2.2960355120159193E-3</v>
      </c>
      <c r="AL345" s="43">
        <f t="shared" si="321"/>
        <v>75</v>
      </c>
      <c r="AM345" s="44">
        <f t="shared" si="322"/>
        <v>1.2067212398669664</v>
      </c>
      <c r="AN345" s="178">
        <v>1</v>
      </c>
      <c r="AO345" s="42">
        <f t="shared" si="323"/>
        <v>2.6501766784452298E-2</v>
      </c>
      <c r="AP345" s="43">
        <f t="shared" si="347"/>
        <v>162</v>
      </c>
      <c r="AQ345" s="45">
        <f t="shared" si="324"/>
        <v>0.78714883473147579</v>
      </c>
      <c r="AR345" s="65">
        <v>133</v>
      </c>
      <c r="AS345" s="38">
        <f t="shared" si="325"/>
        <v>2.0358181539874485E-2</v>
      </c>
      <c r="AT345" s="39">
        <f t="shared" si="326"/>
        <v>161</v>
      </c>
      <c r="AU345" s="40">
        <f t="shared" si="327"/>
        <v>0.87891250881642424</v>
      </c>
      <c r="AV345" s="98">
        <v>28</v>
      </c>
      <c r="AW345" s="38">
        <f t="shared" si="328"/>
        <v>0.23498233215547704</v>
      </c>
      <c r="AX345" s="39">
        <f t="shared" si="348"/>
        <v>447</v>
      </c>
      <c r="AY345" s="41">
        <f t="shared" si="329"/>
        <v>0.57331795802486818</v>
      </c>
      <c r="AZ345" s="183">
        <v>0</v>
      </c>
      <c r="BA345" s="42">
        <f t="shared" si="330"/>
        <v>0</v>
      </c>
      <c r="BB345" s="43">
        <f t="shared" si="331"/>
        <v>356</v>
      </c>
      <c r="BC345" s="44">
        <f t="shared" si="332"/>
        <v>0</v>
      </c>
      <c r="BD345" s="178">
        <v>0</v>
      </c>
      <c r="BE345" s="42">
        <f t="shared" si="333"/>
        <v>0</v>
      </c>
      <c r="BF345" s="43">
        <f t="shared" si="349"/>
        <v>356</v>
      </c>
      <c r="BG345" s="45">
        <f t="shared" si="334"/>
        <v>0</v>
      </c>
      <c r="BH345" s="159">
        <v>29</v>
      </c>
      <c r="BI345" s="83">
        <f t="shared" si="335"/>
        <v>4.4390019898974441E-3</v>
      </c>
      <c r="BJ345" s="84">
        <f t="shared" si="336"/>
        <v>135</v>
      </c>
      <c r="BK345" s="85">
        <f t="shared" si="337"/>
        <v>0.79752687090576035</v>
      </c>
      <c r="BL345" s="156">
        <v>16</v>
      </c>
      <c r="BM345" s="83">
        <f t="shared" si="338"/>
        <v>5.1236749116607777E-2</v>
      </c>
      <c r="BN345" s="84">
        <f t="shared" si="350"/>
        <v>318</v>
      </c>
      <c r="BO345" s="86">
        <f t="shared" si="339"/>
        <v>0.52022979820071569</v>
      </c>
      <c r="BP345" s="168">
        <f t="shared" si="340"/>
        <v>566</v>
      </c>
      <c r="BQ345" s="75">
        <f t="shared" si="341"/>
        <v>8.6637073320067357E-2</v>
      </c>
      <c r="BR345" s="164">
        <f t="shared" si="296"/>
        <v>55</v>
      </c>
      <c r="BS345" s="76">
        <f t="shared" si="342"/>
        <v>82</v>
      </c>
      <c r="BT345" s="117">
        <f t="shared" si="343"/>
        <v>1.5330280458061296</v>
      </c>
      <c r="BU345" s="159">
        <v>6533</v>
      </c>
      <c r="BV345" s="153">
        <v>1206</v>
      </c>
    </row>
    <row r="346" spans="1:74">
      <c r="A346" s="34">
        <f t="shared" si="297"/>
        <v>0</v>
      </c>
      <c r="B346" s="35">
        <f t="shared" si="298"/>
        <v>0</v>
      </c>
      <c r="C346" s="35">
        <f t="shared" si="299"/>
        <v>0</v>
      </c>
      <c r="D346" s="35">
        <f t="shared" si="300"/>
        <v>0</v>
      </c>
      <c r="E346" s="35">
        <f t="shared" si="301"/>
        <v>0</v>
      </c>
      <c r="F346" s="35">
        <f t="shared" si="302"/>
        <v>0</v>
      </c>
      <c r="G346" s="35">
        <f t="shared" si="303"/>
        <v>0</v>
      </c>
      <c r="H346" s="35">
        <f t="shared" si="304"/>
        <v>0</v>
      </c>
      <c r="I346" s="35">
        <f t="shared" si="305"/>
        <v>0</v>
      </c>
      <c r="J346" s="48">
        <v>389</v>
      </c>
      <c r="K346" s="49" t="s">
        <v>716</v>
      </c>
      <c r="L346" s="65">
        <v>20</v>
      </c>
      <c r="M346" s="38">
        <f t="shared" si="295"/>
        <v>5.2859710328787403E-4</v>
      </c>
      <c r="N346" s="39">
        <f t="shared" si="306"/>
        <v>452</v>
      </c>
      <c r="O346" s="40">
        <f t="shared" si="307"/>
        <v>7.0043535279525795E-2</v>
      </c>
      <c r="P346" s="98">
        <v>8</v>
      </c>
      <c r="Q346" s="38">
        <f t="shared" si="308"/>
        <v>3.6363636363636362E-2</v>
      </c>
      <c r="R346" s="39">
        <f t="shared" si="344"/>
        <v>435</v>
      </c>
      <c r="S346" s="41">
        <f t="shared" si="309"/>
        <v>0.27231041884410895</v>
      </c>
      <c r="T346" s="183">
        <v>4</v>
      </c>
      <c r="U346" s="42">
        <f t="shared" si="310"/>
        <v>1.057194206575748E-4</v>
      </c>
      <c r="V346" s="43">
        <f t="shared" si="311"/>
        <v>367</v>
      </c>
      <c r="W346" s="44">
        <f t="shared" si="312"/>
        <v>3.9355902391249503E-2</v>
      </c>
      <c r="X346" s="178">
        <v>1</v>
      </c>
      <c r="Y346" s="42">
        <f t="shared" si="313"/>
        <v>7.2727272727272727E-3</v>
      </c>
      <c r="Z346" s="43">
        <f t="shared" si="345"/>
        <v>354</v>
      </c>
      <c r="AA346" s="45">
        <f t="shared" si="314"/>
        <v>0.15300515916822494</v>
      </c>
      <c r="AB346" s="65">
        <v>129</v>
      </c>
      <c r="AC346" s="38">
        <f t="shared" si="315"/>
        <v>3.4094513162067873E-3</v>
      </c>
      <c r="AD346" s="39">
        <f t="shared" si="316"/>
        <v>376</v>
      </c>
      <c r="AE346" s="40">
        <f t="shared" si="317"/>
        <v>0.26288130718574304</v>
      </c>
      <c r="AF346" s="98">
        <v>26</v>
      </c>
      <c r="AG346" s="38">
        <f t="shared" si="318"/>
        <v>0.23454545454545456</v>
      </c>
      <c r="AH346" s="39">
        <f t="shared" si="346"/>
        <v>278</v>
      </c>
      <c r="AI346" s="41">
        <f t="shared" si="319"/>
        <v>1.0220117899583152</v>
      </c>
      <c r="AJ346" s="183">
        <v>0</v>
      </c>
      <c r="AK346" s="42">
        <f t="shared" si="320"/>
        <v>0</v>
      </c>
      <c r="AL346" s="43">
        <f t="shared" si="321"/>
        <v>337</v>
      </c>
      <c r="AM346" s="44">
        <f t="shared" si="322"/>
        <v>0</v>
      </c>
      <c r="AN346" s="178">
        <v>0</v>
      </c>
      <c r="AO346" s="42">
        <f t="shared" si="323"/>
        <v>0</v>
      </c>
      <c r="AP346" s="43">
        <f t="shared" si="347"/>
        <v>337</v>
      </c>
      <c r="AQ346" s="45">
        <f t="shared" si="324"/>
        <v>0</v>
      </c>
      <c r="AR346" s="65">
        <v>376</v>
      </c>
      <c r="AS346" s="38">
        <f t="shared" si="325"/>
        <v>9.9376255418120313E-3</v>
      </c>
      <c r="AT346" s="39">
        <f t="shared" si="326"/>
        <v>326</v>
      </c>
      <c r="AU346" s="40">
        <f t="shared" si="327"/>
        <v>0.4290316097007375</v>
      </c>
      <c r="AV346" s="98">
        <v>30</v>
      </c>
      <c r="AW346" s="38">
        <f t="shared" si="328"/>
        <v>0.6836363636363636</v>
      </c>
      <c r="AX346" s="39">
        <f t="shared" si="348"/>
        <v>71</v>
      </c>
      <c r="AY346" s="41">
        <f t="shared" si="329"/>
        <v>1.6679594607658281</v>
      </c>
      <c r="AZ346" s="183">
        <v>12</v>
      </c>
      <c r="BA346" s="42">
        <f t="shared" si="330"/>
        <v>3.1715826197272439E-4</v>
      </c>
      <c r="BB346" s="43">
        <f t="shared" si="331"/>
        <v>287</v>
      </c>
      <c r="BC346" s="44">
        <f t="shared" si="332"/>
        <v>0.11835924773936843</v>
      </c>
      <c r="BD346" s="178">
        <v>2</v>
      </c>
      <c r="BE346" s="42">
        <f t="shared" si="333"/>
        <v>2.181818181818182E-2</v>
      </c>
      <c r="BF346" s="43">
        <f t="shared" si="349"/>
        <v>239</v>
      </c>
      <c r="BG346" s="45">
        <f t="shared" si="334"/>
        <v>0.46014890878019776</v>
      </c>
      <c r="BH346" s="159">
        <v>9</v>
      </c>
      <c r="BI346" s="83">
        <f t="shared" si="335"/>
        <v>2.378686964795433E-4</v>
      </c>
      <c r="BJ346" s="84">
        <f t="shared" si="336"/>
        <v>422</v>
      </c>
      <c r="BK346" s="85">
        <f t="shared" si="337"/>
        <v>4.2736335244162635E-2</v>
      </c>
      <c r="BL346" s="156">
        <v>5</v>
      </c>
      <c r="BM346" s="83">
        <f t="shared" si="338"/>
        <v>1.6363636363636365E-2</v>
      </c>
      <c r="BN346" s="84">
        <f t="shared" si="350"/>
        <v>416</v>
      </c>
      <c r="BO346" s="86">
        <f t="shared" si="339"/>
        <v>0.16614737254134457</v>
      </c>
      <c r="BP346" s="168">
        <f t="shared" si="340"/>
        <v>550</v>
      </c>
      <c r="BQ346" s="75">
        <f t="shared" si="341"/>
        <v>1.4536420340416535E-2</v>
      </c>
      <c r="BR346" s="164">
        <f t="shared" si="296"/>
        <v>72</v>
      </c>
      <c r="BS346" s="76">
        <f t="shared" si="342"/>
        <v>469</v>
      </c>
      <c r="BT346" s="117">
        <f t="shared" si="343"/>
        <v>0.25721944675067321</v>
      </c>
      <c r="BU346" s="159">
        <v>37836</v>
      </c>
      <c r="BV346" s="153">
        <v>4502</v>
      </c>
    </row>
    <row r="347" spans="1:74">
      <c r="A347" s="34">
        <f t="shared" si="297"/>
        <v>1</v>
      </c>
      <c r="B347" s="35">
        <f t="shared" si="298"/>
        <v>0</v>
      </c>
      <c r="C347" s="35">
        <f t="shared" si="299"/>
        <v>0</v>
      </c>
      <c r="D347" s="35">
        <f t="shared" si="300"/>
        <v>0</v>
      </c>
      <c r="E347" s="35">
        <f t="shared" si="301"/>
        <v>0</v>
      </c>
      <c r="F347" s="35">
        <f t="shared" si="302"/>
        <v>1</v>
      </c>
      <c r="G347" s="35">
        <f t="shared" si="303"/>
        <v>0</v>
      </c>
      <c r="H347" s="35">
        <f t="shared" si="304"/>
        <v>0</v>
      </c>
      <c r="I347" s="35">
        <f t="shared" si="305"/>
        <v>0</v>
      </c>
      <c r="J347" s="48">
        <v>571</v>
      </c>
      <c r="K347" s="49" t="s">
        <v>544</v>
      </c>
      <c r="L347" s="65">
        <v>91</v>
      </c>
      <c r="M347" s="38">
        <f t="shared" si="295"/>
        <v>4.971590909090909E-3</v>
      </c>
      <c r="N347" s="39">
        <f t="shared" si="306"/>
        <v>194</v>
      </c>
      <c r="O347" s="40">
        <f t="shared" si="307"/>
        <v>0.65877735816239225</v>
      </c>
      <c r="P347" s="98">
        <v>41</v>
      </c>
      <c r="Q347" s="38">
        <f t="shared" si="308"/>
        <v>0.17009345794392525</v>
      </c>
      <c r="R347" s="39">
        <f t="shared" si="344"/>
        <v>160</v>
      </c>
      <c r="S347" s="41">
        <f t="shared" si="309"/>
        <v>1.2737510713222107</v>
      </c>
      <c r="T347" s="183">
        <v>19</v>
      </c>
      <c r="U347" s="42">
        <f t="shared" si="310"/>
        <v>1.0380244755244755E-3</v>
      </c>
      <c r="V347" s="43">
        <f t="shared" si="311"/>
        <v>214</v>
      </c>
      <c r="W347" s="44">
        <f t="shared" si="312"/>
        <v>0.38642275642798035</v>
      </c>
      <c r="X347" s="178">
        <v>10</v>
      </c>
      <c r="Y347" s="42">
        <f t="shared" si="313"/>
        <v>3.5514018691588788E-2</v>
      </c>
      <c r="Z347" s="43">
        <f t="shared" si="345"/>
        <v>198</v>
      </c>
      <c r="AA347" s="45">
        <f t="shared" si="314"/>
        <v>0.74715136135885551</v>
      </c>
      <c r="AB347" s="65">
        <v>21</v>
      </c>
      <c r="AC347" s="38">
        <f t="shared" si="315"/>
        <v>1.1472902097902098E-3</v>
      </c>
      <c r="AD347" s="39">
        <f t="shared" si="316"/>
        <v>467</v>
      </c>
      <c r="AE347" s="40">
        <f t="shared" si="317"/>
        <v>8.8460318713864061E-2</v>
      </c>
      <c r="AF347" s="98">
        <v>13</v>
      </c>
      <c r="AG347" s="38">
        <f t="shared" si="318"/>
        <v>3.925233644859813E-2</v>
      </c>
      <c r="AH347" s="39">
        <f t="shared" si="346"/>
        <v>483</v>
      </c>
      <c r="AI347" s="41">
        <f t="shared" si="319"/>
        <v>0.17103870425296733</v>
      </c>
      <c r="AJ347" s="183">
        <v>42</v>
      </c>
      <c r="AK347" s="42">
        <f t="shared" si="320"/>
        <v>2.2945804195804195E-3</v>
      </c>
      <c r="AL347" s="43">
        <f t="shared" si="321"/>
        <v>76</v>
      </c>
      <c r="AM347" s="44">
        <f t="shared" si="322"/>
        <v>1.2059564908294631</v>
      </c>
      <c r="AN347" s="178">
        <v>7</v>
      </c>
      <c r="AO347" s="42">
        <f t="shared" si="323"/>
        <v>7.8504672897196259E-2</v>
      </c>
      <c r="AP347" s="43">
        <f t="shared" si="347"/>
        <v>34</v>
      </c>
      <c r="AQ347" s="45">
        <f t="shared" si="324"/>
        <v>2.3317261182849394</v>
      </c>
      <c r="AR347" s="65">
        <v>263</v>
      </c>
      <c r="AS347" s="38">
        <f t="shared" si="325"/>
        <v>1.4368444055944056E-2</v>
      </c>
      <c r="AT347" s="39">
        <f t="shared" si="326"/>
        <v>254</v>
      </c>
      <c r="AU347" s="40">
        <f t="shared" si="327"/>
        <v>0.62032088613922876</v>
      </c>
      <c r="AV347" s="98">
        <v>59</v>
      </c>
      <c r="AW347" s="38">
        <f t="shared" si="328"/>
        <v>0.49158878504672898</v>
      </c>
      <c r="AX347" s="39">
        <f t="shared" si="348"/>
        <v>190</v>
      </c>
      <c r="AY347" s="41">
        <f t="shared" si="329"/>
        <v>1.199395187909013</v>
      </c>
      <c r="AZ347" s="183">
        <v>17</v>
      </c>
      <c r="BA347" s="42">
        <f t="shared" si="330"/>
        <v>9.2875874125874125E-4</v>
      </c>
      <c r="BB347" s="43">
        <f t="shared" si="331"/>
        <v>218</v>
      </c>
      <c r="BC347" s="44">
        <f t="shared" si="332"/>
        <v>0.34660041729009433</v>
      </c>
      <c r="BD347" s="178">
        <v>4</v>
      </c>
      <c r="BE347" s="42">
        <f t="shared" si="333"/>
        <v>3.1775700934579439E-2</v>
      </c>
      <c r="BF347" s="43">
        <f t="shared" si="349"/>
        <v>199</v>
      </c>
      <c r="BG347" s="45">
        <f t="shared" si="334"/>
        <v>0.67015456341041257</v>
      </c>
      <c r="BH347" s="159">
        <v>82</v>
      </c>
      <c r="BI347" s="83">
        <f t="shared" si="335"/>
        <v>4.479895104895105E-3</v>
      </c>
      <c r="BJ347" s="84">
        <f t="shared" si="336"/>
        <v>134</v>
      </c>
      <c r="BK347" s="85">
        <f t="shared" si="337"/>
        <v>0.80487387325446336</v>
      </c>
      <c r="BL347" s="156">
        <v>19</v>
      </c>
      <c r="BM347" s="83">
        <f t="shared" si="338"/>
        <v>0.15327102803738318</v>
      </c>
      <c r="BN347" s="84">
        <f t="shared" si="350"/>
        <v>101</v>
      </c>
      <c r="BO347" s="86">
        <f t="shared" si="339"/>
        <v>1.5562298030352315</v>
      </c>
      <c r="BP347" s="168">
        <f t="shared" si="340"/>
        <v>535</v>
      </c>
      <c r="BQ347" s="75">
        <f t="shared" si="341"/>
        <v>2.9228583916083916E-2</v>
      </c>
      <c r="BR347" s="164">
        <f t="shared" si="296"/>
        <v>153</v>
      </c>
      <c r="BS347" s="76">
        <f t="shared" si="342"/>
        <v>364</v>
      </c>
      <c r="BT347" s="117">
        <f t="shared" si="343"/>
        <v>0.51719474314439784</v>
      </c>
      <c r="BU347" s="159">
        <v>18304</v>
      </c>
      <c r="BV347" s="153">
        <v>5169</v>
      </c>
    </row>
    <row r="348" spans="1:74">
      <c r="A348" s="34">
        <f t="shared" si="297"/>
        <v>0</v>
      </c>
      <c r="B348" s="35">
        <f t="shared" si="298"/>
        <v>0</v>
      </c>
      <c r="C348" s="35">
        <f t="shared" si="299"/>
        <v>0</v>
      </c>
      <c r="D348" s="35">
        <f t="shared" si="300"/>
        <v>0</v>
      </c>
      <c r="E348" s="35">
        <f t="shared" si="301"/>
        <v>0</v>
      </c>
      <c r="F348" s="35">
        <f t="shared" si="302"/>
        <v>0</v>
      </c>
      <c r="G348" s="35">
        <f t="shared" si="303"/>
        <v>0</v>
      </c>
      <c r="H348" s="35">
        <f t="shared" si="304"/>
        <v>0</v>
      </c>
      <c r="I348" s="35">
        <f t="shared" si="305"/>
        <v>0</v>
      </c>
      <c r="J348" s="48">
        <v>163</v>
      </c>
      <c r="K348" s="49" t="s">
        <v>133</v>
      </c>
      <c r="L348" s="65">
        <v>9</v>
      </c>
      <c r="M348" s="38">
        <f t="shared" si="295"/>
        <v>3.1703536705650272E-4</v>
      </c>
      <c r="N348" s="39">
        <f t="shared" si="306"/>
        <v>476</v>
      </c>
      <c r="O348" s="40">
        <f t="shared" si="307"/>
        <v>4.200983656390947E-2</v>
      </c>
      <c r="P348" s="98">
        <v>2</v>
      </c>
      <c r="Q348" s="38">
        <f t="shared" si="308"/>
        <v>1.7110266159695818E-2</v>
      </c>
      <c r="R348" s="39">
        <f t="shared" si="344"/>
        <v>478</v>
      </c>
      <c r="S348" s="41">
        <f t="shared" si="309"/>
        <v>0.12813085297322616</v>
      </c>
      <c r="T348" s="183">
        <v>22</v>
      </c>
      <c r="U348" s="42">
        <f t="shared" si="310"/>
        <v>7.7497534169367337E-4</v>
      </c>
      <c r="V348" s="43">
        <f t="shared" si="311"/>
        <v>238</v>
      </c>
      <c r="W348" s="44">
        <f t="shared" si="312"/>
        <v>0.28849811807151754</v>
      </c>
      <c r="X348" s="178">
        <v>2</v>
      </c>
      <c r="Y348" s="42">
        <f t="shared" si="313"/>
        <v>4.1825095057034217E-2</v>
      </c>
      <c r="Z348" s="43">
        <f t="shared" si="345"/>
        <v>174</v>
      </c>
      <c r="AA348" s="45">
        <f t="shared" si="314"/>
        <v>0.87992510738380303</v>
      </c>
      <c r="AB348" s="65">
        <v>74</v>
      </c>
      <c r="AC348" s="38">
        <f t="shared" si="315"/>
        <v>2.6067352402423557E-3</v>
      </c>
      <c r="AD348" s="39">
        <f t="shared" si="316"/>
        <v>400</v>
      </c>
      <c r="AE348" s="40">
        <f t="shared" si="317"/>
        <v>0.2009889286832364</v>
      </c>
      <c r="AF348" s="98">
        <v>3</v>
      </c>
      <c r="AG348" s="38">
        <f t="shared" si="318"/>
        <v>0.14068441064638784</v>
      </c>
      <c r="AH348" s="39">
        <f t="shared" si="346"/>
        <v>385</v>
      </c>
      <c r="AI348" s="41">
        <f t="shared" si="319"/>
        <v>0.61302030611759706</v>
      </c>
      <c r="AJ348" s="183">
        <v>0</v>
      </c>
      <c r="AK348" s="42">
        <f t="shared" si="320"/>
        <v>0</v>
      </c>
      <c r="AL348" s="43">
        <f t="shared" si="321"/>
        <v>337</v>
      </c>
      <c r="AM348" s="44">
        <f t="shared" si="322"/>
        <v>0</v>
      </c>
      <c r="AN348" s="178">
        <v>0</v>
      </c>
      <c r="AO348" s="42">
        <f t="shared" si="323"/>
        <v>0</v>
      </c>
      <c r="AP348" s="43">
        <f t="shared" si="347"/>
        <v>337</v>
      </c>
      <c r="AQ348" s="45">
        <f t="shared" si="324"/>
        <v>0</v>
      </c>
      <c r="AR348" s="65">
        <v>297</v>
      </c>
      <c r="AS348" s="38">
        <f t="shared" si="325"/>
        <v>1.0462167112864591E-2</v>
      </c>
      <c r="AT348" s="39">
        <f t="shared" si="326"/>
        <v>318</v>
      </c>
      <c r="AU348" s="40">
        <f t="shared" si="327"/>
        <v>0.45167735275442461</v>
      </c>
      <c r="AV348" s="98">
        <v>8</v>
      </c>
      <c r="AW348" s="38">
        <f t="shared" si="328"/>
        <v>0.56463878326996197</v>
      </c>
      <c r="AX348" s="39">
        <f t="shared" si="348"/>
        <v>129</v>
      </c>
      <c r="AY348" s="41">
        <f t="shared" si="329"/>
        <v>1.3776250804753765</v>
      </c>
      <c r="AZ348" s="183">
        <v>0</v>
      </c>
      <c r="BA348" s="42">
        <f t="shared" si="330"/>
        <v>0</v>
      </c>
      <c r="BB348" s="43">
        <f t="shared" si="331"/>
        <v>356</v>
      </c>
      <c r="BC348" s="44">
        <f t="shared" si="332"/>
        <v>0</v>
      </c>
      <c r="BD348" s="178">
        <v>0</v>
      </c>
      <c r="BE348" s="42">
        <f t="shared" si="333"/>
        <v>0</v>
      </c>
      <c r="BF348" s="43">
        <f t="shared" si="349"/>
        <v>356</v>
      </c>
      <c r="BG348" s="45">
        <f t="shared" si="334"/>
        <v>0</v>
      </c>
      <c r="BH348" s="159">
        <v>124</v>
      </c>
      <c r="BI348" s="83">
        <f t="shared" si="335"/>
        <v>4.3680428350007048E-3</v>
      </c>
      <c r="BJ348" s="84">
        <f t="shared" si="336"/>
        <v>137</v>
      </c>
      <c r="BK348" s="85">
        <f t="shared" si="337"/>
        <v>0.78477809699313117</v>
      </c>
      <c r="BL348" s="156">
        <v>5</v>
      </c>
      <c r="BM348" s="83">
        <f t="shared" si="338"/>
        <v>0.23574144486692014</v>
      </c>
      <c r="BN348" s="84">
        <f t="shared" si="350"/>
        <v>60</v>
      </c>
      <c r="BO348" s="86">
        <f t="shared" si="339"/>
        <v>2.3935891016729403</v>
      </c>
      <c r="BP348" s="168">
        <f t="shared" si="340"/>
        <v>526</v>
      </c>
      <c r="BQ348" s="75">
        <f t="shared" si="341"/>
        <v>1.8528955896857827E-2</v>
      </c>
      <c r="BR348" s="164">
        <f t="shared" si="296"/>
        <v>20</v>
      </c>
      <c r="BS348" s="76">
        <f t="shared" si="342"/>
        <v>449</v>
      </c>
      <c r="BT348" s="117">
        <f t="shared" si="343"/>
        <v>0.32786667370963118</v>
      </c>
      <c r="BU348" s="159">
        <v>28388</v>
      </c>
      <c r="BV348" s="153">
        <v>1085</v>
      </c>
    </row>
    <row r="349" spans="1:74">
      <c r="A349" s="34">
        <f t="shared" si="297"/>
        <v>0</v>
      </c>
      <c r="B349" s="35">
        <f t="shared" si="298"/>
        <v>0</v>
      </c>
      <c r="C349" s="35">
        <f t="shared" si="299"/>
        <v>0</v>
      </c>
      <c r="D349" s="35">
        <f t="shared" si="300"/>
        <v>0</v>
      </c>
      <c r="E349" s="35">
        <f t="shared" si="301"/>
        <v>0</v>
      </c>
      <c r="F349" s="35">
        <f t="shared" si="302"/>
        <v>0</v>
      </c>
      <c r="G349" s="35">
        <f t="shared" si="303"/>
        <v>0</v>
      </c>
      <c r="H349" s="35">
        <f t="shared" si="304"/>
        <v>0</v>
      </c>
      <c r="I349" s="35">
        <f t="shared" si="305"/>
        <v>0</v>
      </c>
      <c r="J349" s="48">
        <v>644</v>
      </c>
      <c r="K349" s="49" t="s">
        <v>618</v>
      </c>
      <c r="L349" s="65">
        <v>61</v>
      </c>
      <c r="M349" s="38">
        <f t="shared" si="295"/>
        <v>3.7352274814769458E-3</v>
      </c>
      <c r="N349" s="39">
        <f t="shared" si="306"/>
        <v>245</v>
      </c>
      <c r="O349" s="40">
        <f t="shared" si="307"/>
        <v>0.49494886795359871</v>
      </c>
      <c r="P349" s="98">
        <v>23</v>
      </c>
      <c r="Q349" s="38">
        <f t="shared" si="308"/>
        <v>0.11596958174904944</v>
      </c>
      <c r="R349" s="39">
        <f t="shared" si="344"/>
        <v>267</v>
      </c>
      <c r="S349" s="41">
        <f t="shared" si="309"/>
        <v>0.86844244792964409</v>
      </c>
      <c r="T349" s="183">
        <v>4</v>
      </c>
      <c r="U349" s="42">
        <f t="shared" si="310"/>
        <v>2.4493294960504564E-4</v>
      </c>
      <c r="V349" s="43">
        <f t="shared" si="311"/>
        <v>331</v>
      </c>
      <c r="W349" s="44">
        <f t="shared" si="312"/>
        <v>9.1180572094502269E-2</v>
      </c>
      <c r="X349" s="178">
        <v>4</v>
      </c>
      <c r="Y349" s="42">
        <f t="shared" si="313"/>
        <v>7.6045627376425855E-3</v>
      </c>
      <c r="Z349" s="43">
        <f t="shared" si="345"/>
        <v>350</v>
      </c>
      <c r="AA349" s="45">
        <f t="shared" si="314"/>
        <v>0.15998638316069147</v>
      </c>
      <c r="AB349" s="65">
        <v>143</v>
      </c>
      <c r="AC349" s="38">
        <f t="shared" si="315"/>
        <v>8.7563529483803814E-3</v>
      </c>
      <c r="AD349" s="39">
        <f t="shared" si="316"/>
        <v>248</v>
      </c>
      <c r="AE349" s="40">
        <f t="shared" si="317"/>
        <v>0.67514719987582827</v>
      </c>
      <c r="AF349" s="98">
        <v>19</v>
      </c>
      <c r="AG349" s="38">
        <f t="shared" si="318"/>
        <v>0.27186311787072243</v>
      </c>
      <c r="AH349" s="39">
        <f t="shared" si="346"/>
        <v>240</v>
      </c>
      <c r="AI349" s="41">
        <f t="shared" si="319"/>
        <v>1.1846203212813022</v>
      </c>
      <c r="AJ349" s="183">
        <v>4</v>
      </c>
      <c r="AK349" s="42">
        <f t="shared" si="320"/>
        <v>2.4493294960504564E-4</v>
      </c>
      <c r="AL349" s="43">
        <f t="shared" si="321"/>
        <v>276</v>
      </c>
      <c r="AM349" s="44">
        <f t="shared" si="322"/>
        <v>0.12872875488418167</v>
      </c>
      <c r="AN349" s="178">
        <v>4</v>
      </c>
      <c r="AO349" s="42">
        <f t="shared" si="323"/>
        <v>7.6045627376425855E-3</v>
      </c>
      <c r="AP349" s="43">
        <f t="shared" si="347"/>
        <v>281</v>
      </c>
      <c r="AQ349" s="45">
        <f t="shared" si="324"/>
        <v>0.22586881645526755</v>
      </c>
      <c r="AR349" s="65">
        <v>258</v>
      </c>
      <c r="AS349" s="38">
        <f t="shared" si="325"/>
        <v>1.5798175249525443E-2</v>
      </c>
      <c r="AT349" s="39">
        <f t="shared" si="326"/>
        <v>227</v>
      </c>
      <c r="AU349" s="40">
        <f t="shared" si="327"/>
        <v>0.6820458799861725</v>
      </c>
      <c r="AV349" s="98">
        <v>36</v>
      </c>
      <c r="AW349" s="38">
        <f t="shared" si="328"/>
        <v>0.49049429657794674</v>
      </c>
      <c r="AX349" s="39">
        <f t="shared" si="348"/>
        <v>192</v>
      </c>
      <c r="AY349" s="41">
        <f t="shared" si="329"/>
        <v>1.1967248173826501</v>
      </c>
      <c r="AZ349" s="183">
        <v>24</v>
      </c>
      <c r="BA349" s="42">
        <f t="shared" si="330"/>
        <v>1.4695976976302736E-3</v>
      </c>
      <c r="BB349" s="43">
        <f t="shared" si="331"/>
        <v>174</v>
      </c>
      <c r="BC349" s="44">
        <f t="shared" si="332"/>
        <v>0.54843432704264816</v>
      </c>
      <c r="BD349" s="178">
        <v>6</v>
      </c>
      <c r="BE349" s="42">
        <f t="shared" si="333"/>
        <v>4.5627376425855515E-2</v>
      </c>
      <c r="BF349" s="43">
        <f t="shared" si="349"/>
        <v>126</v>
      </c>
      <c r="BG349" s="45">
        <f t="shared" si="334"/>
        <v>0.96228859250611687</v>
      </c>
      <c r="BH349" s="159">
        <v>32</v>
      </c>
      <c r="BI349" s="83">
        <f t="shared" si="335"/>
        <v>1.9594635968403652E-3</v>
      </c>
      <c r="BJ349" s="84">
        <f t="shared" si="336"/>
        <v>277</v>
      </c>
      <c r="BK349" s="85">
        <f t="shared" si="337"/>
        <v>0.35204419250056407</v>
      </c>
      <c r="BL349" s="156">
        <v>17</v>
      </c>
      <c r="BM349" s="83">
        <f t="shared" si="338"/>
        <v>6.0836501901140684E-2</v>
      </c>
      <c r="BN349" s="84">
        <f t="shared" si="350"/>
        <v>291</v>
      </c>
      <c r="BO349" s="86">
        <f t="shared" si="339"/>
        <v>0.61770041333495229</v>
      </c>
      <c r="BP349" s="168">
        <f t="shared" si="340"/>
        <v>526</v>
      </c>
      <c r="BQ349" s="75">
        <f t="shared" si="341"/>
        <v>3.2208682873063499E-2</v>
      </c>
      <c r="BR349" s="164">
        <f t="shared" si="296"/>
        <v>109</v>
      </c>
      <c r="BS349" s="76">
        <f t="shared" si="342"/>
        <v>330</v>
      </c>
      <c r="BT349" s="117">
        <f t="shared" si="343"/>
        <v>0.56992707937474807</v>
      </c>
      <c r="BU349" s="159">
        <v>16331</v>
      </c>
      <c r="BV349" s="153">
        <v>3872</v>
      </c>
    </row>
    <row r="350" spans="1:74">
      <c r="A350" s="34">
        <f t="shared" si="297"/>
        <v>0</v>
      </c>
      <c r="B350" s="35">
        <f t="shared" si="298"/>
        <v>0</v>
      </c>
      <c r="C350" s="35">
        <f t="shared" si="299"/>
        <v>0</v>
      </c>
      <c r="D350" s="35">
        <f t="shared" si="300"/>
        <v>0</v>
      </c>
      <c r="E350" s="35">
        <f t="shared" si="301"/>
        <v>0</v>
      </c>
      <c r="F350" s="35">
        <f t="shared" si="302"/>
        <v>0</v>
      </c>
      <c r="G350" s="35">
        <f t="shared" si="303"/>
        <v>0</v>
      </c>
      <c r="H350" s="35">
        <f t="shared" si="304"/>
        <v>0</v>
      </c>
      <c r="I350" s="35">
        <f t="shared" si="305"/>
        <v>0</v>
      </c>
      <c r="J350" s="48">
        <v>107</v>
      </c>
      <c r="K350" s="49" t="s">
        <v>77</v>
      </c>
      <c r="L350" s="65">
        <v>206</v>
      </c>
      <c r="M350" s="38">
        <f t="shared" si="295"/>
        <v>2.3817507023852192E-3</v>
      </c>
      <c r="N350" s="39">
        <f t="shared" si="306"/>
        <v>327</v>
      </c>
      <c r="O350" s="40">
        <f t="shared" si="307"/>
        <v>0.31560187960148706</v>
      </c>
      <c r="P350" s="98">
        <v>25</v>
      </c>
      <c r="Q350" s="38">
        <f t="shared" si="308"/>
        <v>0.3931297709923664</v>
      </c>
      <c r="R350" s="39">
        <f t="shared" si="344"/>
        <v>46</v>
      </c>
      <c r="S350" s="41">
        <f t="shared" si="309"/>
        <v>2.9439666464730481</v>
      </c>
      <c r="T350" s="183">
        <v>0</v>
      </c>
      <c r="U350" s="42">
        <f t="shared" si="310"/>
        <v>0</v>
      </c>
      <c r="V350" s="43">
        <f t="shared" si="311"/>
        <v>396</v>
      </c>
      <c r="W350" s="44">
        <f t="shared" si="312"/>
        <v>0</v>
      </c>
      <c r="X350" s="178">
        <v>0</v>
      </c>
      <c r="Y350" s="42">
        <f t="shared" si="313"/>
        <v>0</v>
      </c>
      <c r="Z350" s="43">
        <f t="shared" si="345"/>
        <v>396</v>
      </c>
      <c r="AA350" s="45">
        <f t="shared" si="314"/>
        <v>0</v>
      </c>
      <c r="AB350" s="65">
        <v>49</v>
      </c>
      <c r="AC350" s="38">
        <f t="shared" si="315"/>
        <v>5.6653293406250358E-4</v>
      </c>
      <c r="AD350" s="39">
        <f t="shared" si="316"/>
        <v>502</v>
      </c>
      <c r="AE350" s="40">
        <f t="shared" si="317"/>
        <v>4.3681784679600474E-2</v>
      </c>
      <c r="AF350" s="98">
        <v>7</v>
      </c>
      <c r="AG350" s="38">
        <f t="shared" si="318"/>
        <v>9.3511450381679392E-2</v>
      </c>
      <c r="AH350" s="39">
        <f t="shared" si="346"/>
        <v>430</v>
      </c>
      <c r="AI350" s="41">
        <f t="shared" si="319"/>
        <v>0.40746815994107038</v>
      </c>
      <c r="AJ350" s="183">
        <v>14</v>
      </c>
      <c r="AK350" s="42">
        <f t="shared" si="320"/>
        <v>1.6186655258928676E-4</v>
      </c>
      <c r="AL350" s="43">
        <f t="shared" si="321"/>
        <v>297</v>
      </c>
      <c r="AM350" s="44">
        <f t="shared" si="322"/>
        <v>8.5071770890005879E-2</v>
      </c>
      <c r="AN350" s="178">
        <v>4</v>
      </c>
      <c r="AO350" s="42">
        <f t="shared" si="323"/>
        <v>2.6717557251908396E-2</v>
      </c>
      <c r="AP350" s="43">
        <f t="shared" si="347"/>
        <v>161</v>
      </c>
      <c r="AQ350" s="45">
        <f t="shared" si="324"/>
        <v>0.79355818911096865</v>
      </c>
      <c r="AR350" s="65">
        <v>89</v>
      </c>
      <c r="AS350" s="38">
        <f t="shared" si="325"/>
        <v>1.0290087986033229E-3</v>
      </c>
      <c r="AT350" s="39">
        <f t="shared" si="326"/>
        <v>514</v>
      </c>
      <c r="AU350" s="40">
        <f t="shared" si="327"/>
        <v>4.4424827581147359E-2</v>
      </c>
      <c r="AV350" s="98">
        <v>16</v>
      </c>
      <c r="AW350" s="38">
        <f t="shared" si="328"/>
        <v>0.16984732824427481</v>
      </c>
      <c r="AX350" s="39">
        <f t="shared" si="348"/>
        <v>472</v>
      </c>
      <c r="AY350" s="41">
        <f t="shared" si="329"/>
        <v>0.41439934020468217</v>
      </c>
      <c r="AZ350" s="183">
        <v>1</v>
      </c>
      <c r="BA350" s="42">
        <f t="shared" si="330"/>
        <v>1.1561896613520481E-5</v>
      </c>
      <c r="BB350" s="43">
        <f t="shared" si="331"/>
        <v>355</v>
      </c>
      <c r="BC350" s="44">
        <f t="shared" si="332"/>
        <v>4.3147461368492519E-3</v>
      </c>
      <c r="BD350" s="178">
        <v>1</v>
      </c>
      <c r="BE350" s="42">
        <f t="shared" si="333"/>
        <v>1.9083969465648854E-3</v>
      </c>
      <c r="BF350" s="43">
        <f t="shared" si="349"/>
        <v>347</v>
      </c>
      <c r="BG350" s="45">
        <f t="shared" si="334"/>
        <v>4.0248393738725942E-2</v>
      </c>
      <c r="BH350" s="159">
        <v>165</v>
      </c>
      <c r="BI350" s="83">
        <f t="shared" si="335"/>
        <v>1.9077129412308795E-3</v>
      </c>
      <c r="BJ350" s="84">
        <f t="shared" si="336"/>
        <v>282</v>
      </c>
      <c r="BK350" s="85">
        <f t="shared" si="337"/>
        <v>0.34274648582471995</v>
      </c>
      <c r="BL350" s="156">
        <v>21</v>
      </c>
      <c r="BM350" s="83">
        <f t="shared" si="338"/>
        <v>0.3148854961832061</v>
      </c>
      <c r="BN350" s="84">
        <f t="shared" si="350"/>
        <v>39</v>
      </c>
      <c r="BO350" s="86">
        <f t="shared" si="339"/>
        <v>3.1971743125799446</v>
      </c>
      <c r="BP350" s="168">
        <f t="shared" si="340"/>
        <v>524</v>
      </c>
      <c r="BQ350" s="75">
        <f t="shared" si="341"/>
        <v>6.0584338254847329E-3</v>
      </c>
      <c r="BR350" s="164">
        <f t="shared" si="296"/>
        <v>74</v>
      </c>
      <c r="BS350" s="76">
        <f t="shared" si="342"/>
        <v>546</v>
      </c>
      <c r="BT350" s="117">
        <f t="shared" si="343"/>
        <v>0.10720293994484847</v>
      </c>
      <c r="BU350" s="159">
        <v>86491</v>
      </c>
      <c r="BV350" s="153">
        <v>6485</v>
      </c>
    </row>
    <row r="351" spans="1:74">
      <c r="A351" s="34">
        <f t="shared" si="297"/>
        <v>1</v>
      </c>
      <c r="B351" s="35">
        <f t="shared" si="298"/>
        <v>0</v>
      </c>
      <c r="C351" s="35">
        <f t="shared" si="299"/>
        <v>0</v>
      </c>
      <c r="D351" s="35">
        <f t="shared" si="300"/>
        <v>0</v>
      </c>
      <c r="E351" s="35">
        <f t="shared" si="301"/>
        <v>1</v>
      </c>
      <c r="F351" s="35">
        <f t="shared" si="302"/>
        <v>0</v>
      </c>
      <c r="G351" s="35">
        <f t="shared" si="303"/>
        <v>0</v>
      </c>
      <c r="H351" s="35">
        <f t="shared" si="304"/>
        <v>0</v>
      </c>
      <c r="I351" s="35">
        <f t="shared" si="305"/>
        <v>0</v>
      </c>
      <c r="J351" s="48">
        <v>325</v>
      </c>
      <c r="K351" s="49" t="s">
        <v>296</v>
      </c>
      <c r="L351" s="65">
        <v>44</v>
      </c>
      <c r="M351" s="38">
        <f t="shared" si="295"/>
        <v>4.4538920943415329E-3</v>
      </c>
      <c r="N351" s="39">
        <f t="shared" si="306"/>
        <v>219</v>
      </c>
      <c r="O351" s="40">
        <f t="shared" si="307"/>
        <v>0.59017793722436518</v>
      </c>
      <c r="P351" s="98">
        <v>10</v>
      </c>
      <c r="Q351" s="38">
        <f t="shared" si="308"/>
        <v>8.461538461538462E-2</v>
      </c>
      <c r="R351" s="39">
        <f t="shared" si="344"/>
        <v>338</v>
      </c>
      <c r="S351" s="41">
        <f t="shared" si="309"/>
        <v>0.63364539769494588</v>
      </c>
      <c r="T351" s="183">
        <v>10</v>
      </c>
      <c r="U351" s="42">
        <f t="shared" si="310"/>
        <v>1.0122482032594391E-3</v>
      </c>
      <c r="V351" s="43">
        <f t="shared" si="311"/>
        <v>218</v>
      </c>
      <c r="W351" s="44">
        <f t="shared" si="312"/>
        <v>0.37682708848955265</v>
      </c>
      <c r="X351" s="178">
        <v>2</v>
      </c>
      <c r="Y351" s="42">
        <f t="shared" si="313"/>
        <v>1.9230769230769232E-2</v>
      </c>
      <c r="Z351" s="43">
        <f t="shared" si="345"/>
        <v>272</v>
      </c>
      <c r="AA351" s="45">
        <f t="shared" si="314"/>
        <v>0.40458094972367176</v>
      </c>
      <c r="AB351" s="65">
        <v>396</v>
      </c>
      <c r="AC351" s="38">
        <f t="shared" si="315"/>
        <v>4.0085028849073792E-2</v>
      </c>
      <c r="AD351" s="39">
        <f t="shared" si="316"/>
        <v>45</v>
      </c>
      <c r="AE351" s="40">
        <f t="shared" si="317"/>
        <v>3.0907039887422227</v>
      </c>
      <c r="AF351" s="98">
        <v>14</v>
      </c>
      <c r="AG351" s="38">
        <f t="shared" si="318"/>
        <v>0.7615384615384615</v>
      </c>
      <c r="AH351" s="39">
        <f t="shared" si="346"/>
        <v>80</v>
      </c>
      <c r="AI351" s="41">
        <f t="shared" si="319"/>
        <v>3.3183388171276245</v>
      </c>
      <c r="AJ351" s="183">
        <v>0</v>
      </c>
      <c r="AK351" s="42">
        <f t="shared" si="320"/>
        <v>0</v>
      </c>
      <c r="AL351" s="43">
        <f t="shared" si="321"/>
        <v>337</v>
      </c>
      <c r="AM351" s="44">
        <f t="shared" si="322"/>
        <v>0</v>
      </c>
      <c r="AN351" s="178">
        <v>0</v>
      </c>
      <c r="AO351" s="42">
        <f t="shared" si="323"/>
        <v>0</v>
      </c>
      <c r="AP351" s="43">
        <f t="shared" si="347"/>
        <v>337</v>
      </c>
      <c r="AQ351" s="45">
        <f t="shared" si="324"/>
        <v>0</v>
      </c>
      <c r="AR351" s="65">
        <v>42</v>
      </c>
      <c r="AS351" s="38">
        <f t="shared" si="325"/>
        <v>4.2514424536896451E-3</v>
      </c>
      <c r="AT351" s="39">
        <f t="shared" si="326"/>
        <v>427</v>
      </c>
      <c r="AU351" s="40">
        <f t="shared" si="327"/>
        <v>0.18354517301765147</v>
      </c>
      <c r="AV351" s="98">
        <v>8</v>
      </c>
      <c r="AW351" s="38">
        <f t="shared" si="328"/>
        <v>8.0769230769230774E-2</v>
      </c>
      <c r="AX351" s="39">
        <f t="shared" si="348"/>
        <v>506</v>
      </c>
      <c r="AY351" s="41">
        <f t="shared" si="329"/>
        <v>0.1970635410376976</v>
      </c>
      <c r="AZ351" s="183">
        <v>21</v>
      </c>
      <c r="BA351" s="42">
        <f t="shared" si="330"/>
        <v>2.1257212268448226E-3</v>
      </c>
      <c r="BB351" s="43">
        <f t="shared" si="331"/>
        <v>132</v>
      </c>
      <c r="BC351" s="44">
        <f t="shared" si="332"/>
        <v>0.79329090703176464</v>
      </c>
      <c r="BD351" s="178">
        <v>2</v>
      </c>
      <c r="BE351" s="42">
        <f t="shared" si="333"/>
        <v>4.0384615384615387E-2</v>
      </c>
      <c r="BF351" s="43">
        <f t="shared" si="349"/>
        <v>143</v>
      </c>
      <c r="BG351" s="45">
        <f t="shared" si="334"/>
        <v>0.85171793211719293</v>
      </c>
      <c r="BH351" s="159">
        <v>7</v>
      </c>
      <c r="BI351" s="83">
        <f t="shared" si="335"/>
        <v>7.0857374228160748E-4</v>
      </c>
      <c r="BJ351" s="84">
        <f t="shared" si="336"/>
        <v>371</v>
      </c>
      <c r="BK351" s="85">
        <f t="shared" si="337"/>
        <v>0.12730487636048365</v>
      </c>
      <c r="BL351" s="156">
        <v>8</v>
      </c>
      <c r="BM351" s="83">
        <f t="shared" si="338"/>
        <v>1.3461538461538462E-2</v>
      </c>
      <c r="BN351" s="84">
        <f t="shared" si="350"/>
        <v>420</v>
      </c>
      <c r="BO351" s="86">
        <f t="shared" si="339"/>
        <v>0.13668106501798646</v>
      </c>
      <c r="BP351" s="168">
        <f t="shared" si="340"/>
        <v>520</v>
      </c>
      <c r="BQ351" s="75">
        <f t="shared" si="341"/>
        <v>5.2636906569490841E-2</v>
      </c>
      <c r="BR351" s="164">
        <f t="shared" si="296"/>
        <v>44</v>
      </c>
      <c r="BS351" s="76">
        <f t="shared" si="342"/>
        <v>175</v>
      </c>
      <c r="BT351" s="117">
        <f t="shared" si="343"/>
        <v>0.93140096869841538</v>
      </c>
      <c r="BU351" s="159">
        <v>9879</v>
      </c>
      <c r="BV351" s="153">
        <v>918</v>
      </c>
    </row>
    <row r="352" spans="1:74">
      <c r="A352" s="34">
        <f t="shared" si="297"/>
        <v>0</v>
      </c>
      <c r="B352" s="35">
        <f t="shared" si="298"/>
        <v>0</v>
      </c>
      <c r="C352" s="35">
        <f t="shared" si="299"/>
        <v>0</v>
      </c>
      <c r="D352" s="35">
        <f t="shared" si="300"/>
        <v>0</v>
      </c>
      <c r="E352" s="35">
        <f t="shared" si="301"/>
        <v>0</v>
      </c>
      <c r="F352" s="35">
        <f t="shared" si="302"/>
        <v>0</v>
      </c>
      <c r="G352" s="35">
        <f t="shared" si="303"/>
        <v>1</v>
      </c>
      <c r="H352" s="35">
        <f t="shared" si="304"/>
        <v>0</v>
      </c>
      <c r="I352" s="35">
        <f t="shared" si="305"/>
        <v>0</v>
      </c>
      <c r="J352" s="48">
        <v>484</v>
      </c>
      <c r="K352" s="49" t="s">
        <v>456</v>
      </c>
      <c r="L352" s="65">
        <v>26</v>
      </c>
      <c r="M352" s="38">
        <f t="shared" si="295"/>
        <v>2.5452765540871268E-3</v>
      </c>
      <c r="N352" s="39">
        <f t="shared" si="306"/>
        <v>319</v>
      </c>
      <c r="O352" s="40">
        <f t="shared" si="307"/>
        <v>0.33727042203494656</v>
      </c>
      <c r="P352" s="98">
        <v>14</v>
      </c>
      <c r="Q352" s="38">
        <f t="shared" si="308"/>
        <v>5.0980392156862744E-2</v>
      </c>
      <c r="R352" s="39">
        <f t="shared" si="344"/>
        <v>404</v>
      </c>
      <c r="S352" s="41">
        <f t="shared" si="309"/>
        <v>0.38176852837948605</v>
      </c>
      <c r="T352" s="183">
        <v>24</v>
      </c>
      <c r="U352" s="42">
        <f t="shared" si="310"/>
        <v>2.3494860499265785E-3</v>
      </c>
      <c r="V352" s="43">
        <f t="shared" si="311"/>
        <v>118</v>
      </c>
      <c r="W352" s="44">
        <f t="shared" si="312"/>
        <v>0.87463725279020044</v>
      </c>
      <c r="X352" s="178">
        <v>2</v>
      </c>
      <c r="Y352" s="42">
        <f t="shared" si="313"/>
        <v>4.7058823529411764E-2</v>
      </c>
      <c r="Z352" s="43">
        <f t="shared" si="345"/>
        <v>149</v>
      </c>
      <c r="AA352" s="45">
        <f t="shared" si="314"/>
        <v>0.99003338285322018</v>
      </c>
      <c r="AB352" s="65">
        <v>22</v>
      </c>
      <c r="AC352" s="38">
        <f t="shared" si="315"/>
        <v>2.1536955457660302E-3</v>
      </c>
      <c r="AD352" s="39">
        <f t="shared" si="316"/>
        <v>418</v>
      </c>
      <c r="AE352" s="40">
        <f t="shared" si="317"/>
        <v>0.16605789255878836</v>
      </c>
      <c r="AF352" s="98">
        <v>4</v>
      </c>
      <c r="AG352" s="38">
        <f t="shared" si="318"/>
        <v>4.3137254901960784E-2</v>
      </c>
      <c r="AH352" s="39">
        <f t="shared" si="346"/>
        <v>475</v>
      </c>
      <c r="AI352" s="41">
        <f t="shared" si="319"/>
        <v>0.18796690467389593</v>
      </c>
      <c r="AJ352" s="183">
        <v>0</v>
      </c>
      <c r="AK352" s="42">
        <f t="shared" si="320"/>
        <v>0</v>
      </c>
      <c r="AL352" s="43">
        <f t="shared" si="321"/>
        <v>337</v>
      </c>
      <c r="AM352" s="44">
        <f t="shared" si="322"/>
        <v>0</v>
      </c>
      <c r="AN352" s="178">
        <v>0</v>
      </c>
      <c r="AO352" s="42">
        <f t="shared" si="323"/>
        <v>0</v>
      </c>
      <c r="AP352" s="43">
        <f t="shared" si="347"/>
        <v>337</v>
      </c>
      <c r="AQ352" s="45">
        <f t="shared" si="324"/>
        <v>0</v>
      </c>
      <c r="AR352" s="65">
        <v>431</v>
      </c>
      <c r="AS352" s="38">
        <f t="shared" si="325"/>
        <v>4.2192853646598139E-2</v>
      </c>
      <c r="AT352" s="39">
        <f t="shared" si="326"/>
        <v>54</v>
      </c>
      <c r="AU352" s="40">
        <f t="shared" si="327"/>
        <v>1.8215687280330843</v>
      </c>
      <c r="AV352" s="98">
        <v>7</v>
      </c>
      <c r="AW352" s="38">
        <f t="shared" si="328"/>
        <v>0.84509803921568627</v>
      </c>
      <c r="AX352" s="39">
        <f t="shared" si="348"/>
        <v>44</v>
      </c>
      <c r="AY352" s="41">
        <f t="shared" si="329"/>
        <v>2.0618991978230059</v>
      </c>
      <c r="AZ352" s="183">
        <v>0</v>
      </c>
      <c r="BA352" s="42">
        <f t="shared" si="330"/>
        <v>0</v>
      </c>
      <c r="BB352" s="43">
        <f t="shared" si="331"/>
        <v>356</v>
      </c>
      <c r="BC352" s="44">
        <f t="shared" si="332"/>
        <v>0</v>
      </c>
      <c r="BD352" s="178">
        <v>1</v>
      </c>
      <c r="BE352" s="42">
        <f t="shared" si="333"/>
        <v>0</v>
      </c>
      <c r="BF352" s="43">
        <f t="shared" si="349"/>
        <v>356</v>
      </c>
      <c r="BG352" s="45">
        <f t="shared" si="334"/>
        <v>0</v>
      </c>
      <c r="BH352" s="159">
        <v>7</v>
      </c>
      <c r="BI352" s="83">
        <f t="shared" si="335"/>
        <v>6.8526676456191879E-4</v>
      </c>
      <c r="BJ352" s="84">
        <f t="shared" si="336"/>
        <v>373</v>
      </c>
      <c r="BK352" s="85">
        <f t="shared" si="337"/>
        <v>0.12311746192513148</v>
      </c>
      <c r="BL352" s="156">
        <v>3</v>
      </c>
      <c r="BM352" s="83">
        <f t="shared" si="338"/>
        <v>1.3725490196078431E-2</v>
      </c>
      <c r="BN352" s="84">
        <f t="shared" si="350"/>
        <v>418</v>
      </c>
      <c r="BO352" s="86">
        <f t="shared" si="339"/>
        <v>0.13936108590069207</v>
      </c>
      <c r="BP352" s="168">
        <f t="shared" si="340"/>
        <v>510</v>
      </c>
      <c r="BQ352" s="75">
        <f t="shared" si="341"/>
        <v>4.9926578560939794E-2</v>
      </c>
      <c r="BR352" s="164">
        <f t="shared" si="296"/>
        <v>31</v>
      </c>
      <c r="BS352" s="76">
        <f t="shared" si="342"/>
        <v>185</v>
      </c>
      <c r="BT352" s="117">
        <f t="shared" si="343"/>
        <v>0.88344218279745823</v>
      </c>
      <c r="BU352" s="159">
        <v>10215</v>
      </c>
      <c r="BV352" s="153">
        <v>983</v>
      </c>
    </row>
    <row r="353" spans="1:74">
      <c r="A353" s="34">
        <f t="shared" si="297"/>
        <v>7</v>
      </c>
      <c r="B353" s="35">
        <f t="shared" si="298"/>
        <v>7</v>
      </c>
      <c r="C353" s="35">
        <f t="shared" si="299"/>
        <v>0</v>
      </c>
      <c r="D353" s="35">
        <f t="shared" si="300"/>
        <v>0</v>
      </c>
      <c r="E353" s="35">
        <f t="shared" si="301"/>
        <v>0</v>
      </c>
      <c r="F353" s="35">
        <f t="shared" si="302"/>
        <v>0</v>
      </c>
      <c r="G353" s="35">
        <f t="shared" si="303"/>
        <v>1</v>
      </c>
      <c r="H353" s="35">
        <f t="shared" si="304"/>
        <v>1</v>
      </c>
      <c r="I353" s="35">
        <f t="shared" si="305"/>
        <v>0</v>
      </c>
      <c r="J353" s="48">
        <v>302</v>
      </c>
      <c r="K353" s="49" t="s">
        <v>273</v>
      </c>
      <c r="L353" s="65">
        <v>30</v>
      </c>
      <c r="M353" s="38">
        <f t="shared" si="295"/>
        <v>4.6699875466998751E-3</v>
      </c>
      <c r="N353" s="39">
        <f t="shared" si="306"/>
        <v>212</v>
      </c>
      <c r="O353" s="40">
        <f t="shared" si="307"/>
        <v>0.61881239122886156</v>
      </c>
      <c r="P353" s="98">
        <v>5</v>
      </c>
      <c r="Q353" s="38">
        <f t="shared" si="308"/>
        <v>5.9171597633136092E-2</v>
      </c>
      <c r="R353" s="39">
        <f t="shared" si="344"/>
        <v>390</v>
      </c>
      <c r="S353" s="41">
        <f t="shared" si="309"/>
        <v>0.44310866971674528</v>
      </c>
      <c r="T353" s="183">
        <v>0</v>
      </c>
      <c r="U353" s="42">
        <f t="shared" si="310"/>
        <v>0</v>
      </c>
      <c r="V353" s="43">
        <f t="shared" si="311"/>
        <v>396</v>
      </c>
      <c r="W353" s="44">
        <f t="shared" si="312"/>
        <v>0</v>
      </c>
      <c r="X353" s="178">
        <v>0</v>
      </c>
      <c r="Y353" s="42">
        <f t="shared" si="313"/>
        <v>0</v>
      </c>
      <c r="Z353" s="43">
        <f t="shared" si="345"/>
        <v>396</v>
      </c>
      <c r="AA353" s="45">
        <f t="shared" si="314"/>
        <v>0</v>
      </c>
      <c r="AB353" s="65">
        <v>3</v>
      </c>
      <c r="AC353" s="38">
        <f t="shared" si="315"/>
        <v>4.6699875466998757E-4</v>
      </c>
      <c r="AD353" s="39">
        <f t="shared" si="316"/>
        <v>507</v>
      </c>
      <c r="AE353" s="40">
        <f t="shared" si="317"/>
        <v>3.6007331296445649E-2</v>
      </c>
      <c r="AF353" s="98">
        <v>3</v>
      </c>
      <c r="AG353" s="38">
        <f t="shared" si="318"/>
        <v>5.9171597633136093E-3</v>
      </c>
      <c r="AH353" s="39">
        <f t="shared" si="346"/>
        <v>525</v>
      </c>
      <c r="AI353" s="41">
        <f t="shared" si="319"/>
        <v>2.5783518392600034E-2</v>
      </c>
      <c r="AJ353" s="183">
        <v>1</v>
      </c>
      <c r="AK353" s="42">
        <f t="shared" si="320"/>
        <v>1.5566625155666251E-4</v>
      </c>
      <c r="AL353" s="43">
        <f t="shared" si="321"/>
        <v>299</v>
      </c>
      <c r="AM353" s="44">
        <f t="shared" si="322"/>
        <v>8.1813095268274086E-2</v>
      </c>
      <c r="AN353" s="178">
        <v>1</v>
      </c>
      <c r="AO353" s="42">
        <f t="shared" si="323"/>
        <v>1.9723865877712033E-3</v>
      </c>
      <c r="AP353" s="43">
        <f t="shared" si="347"/>
        <v>318</v>
      </c>
      <c r="AQ353" s="45">
        <f t="shared" si="324"/>
        <v>5.858333207863449E-2</v>
      </c>
      <c r="AR353" s="65">
        <v>356</v>
      </c>
      <c r="AS353" s="38">
        <f t="shared" si="325"/>
        <v>5.5417185554171855E-2</v>
      </c>
      <c r="AT353" s="39">
        <f t="shared" si="326"/>
        <v>37</v>
      </c>
      <c r="AU353" s="40">
        <f t="shared" si="327"/>
        <v>2.3924954933505709</v>
      </c>
      <c r="AV353" s="98">
        <v>6</v>
      </c>
      <c r="AW353" s="38">
        <f t="shared" si="328"/>
        <v>0.70216962524654836</v>
      </c>
      <c r="AX353" s="39">
        <f t="shared" si="348"/>
        <v>67</v>
      </c>
      <c r="AY353" s="41">
        <f t="shared" si="329"/>
        <v>1.7131775484595932</v>
      </c>
      <c r="AZ353" s="183">
        <v>112</v>
      </c>
      <c r="BA353" s="42">
        <f t="shared" si="330"/>
        <v>1.7434620174346202E-2</v>
      </c>
      <c r="BB353" s="43">
        <f t="shared" si="331"/>
        <v>8</v>
      </c>
      <c r="BC353" s="44">
        <f t="shared" si="332"/>
        <v>6.5063685102256557</v>
      </c>
      <c r="BD353" s="178">
        <v>3</v>
      </c>
      <c r="BE353" s="42">
        <f t="shared" si="333"/>
        <v>0.22090729783037474</v>
      </c>
      <c r="BF353" s="43">
        <f t="shared" si="349"/>
        <v>13</v>
      </c>
      <c r="BG353" s="45">
        <f t="shared" si="334"/>
        <v>4.658969885085499</v>
      </c>
      <c r="BH353" s="159">
        <v>5</v>
      </c>
      <c r="BI353" s="83">
        <f t="shared" si="335"/>
        <v>7.7833125778331254E-4</v>
      </c>
      <c r="BJ353" s="84">
        <f t="shared" si="336"/>
        <v>363</v>
      </c>
      <c r="BK353" s="85">
        <f t="shared" si="337"/>
        <v>0.13983775946953589</v>
      </c>
      <c r="BL353" s="156">
        <v>1</v>
      </c>
      <c r="BM353" s="83">
        <f t="shared" si="338"/>
        <v>9.8619329388560158E-3</v>
      </c>
      <c r="BN353" s="84">
        <f t="shared" si="350"/>
        <v>428</v>
      </c>
      <c r="BO353" s="86">
        <f t="shared" si="339"/>
        <v>0.10013264836482523</v>
      </c>
      <c r="BP353" s="168">
        <f t="shared" si="340"/>
        <v>507</v>
      </c>
      <c r="BQ353" s="75">
        <f t="shared" si="341"/>
        <v>7.8922789539227892E-2</v>
      </c>
      <c r="BR353" s="164">
        <f t="shared" si="296"/>
        <v>19</v>
      </c>
      <c r="BS353" s="76">
        <f t="shared" si="342"/>
        <v>90</v>
      </c>
      <c r="BT353" s="117">
        <f t="shared" si="343"/>
        <v>1.3965251269500862</v>
      </c>
      <c r="BU353" s="159">
        <v>6424</v>
      </c>
      <c r="BV353" s="153">
        <v>624</v>
      </c>
    </row>
    <row r="354" spans="1:74">
      <c r="A354" s="34">
        <f t="shared" si="297"/>
        <v>1</v>
      </c>
      <c r="B354" s="35">
        <f t="shared" si="298"/>
        <v>0</v>
      </c>
      <c r="C354" s="35">
        <f t="shared" si="299"/>
        <v>0</v>
      </c>
      <c r="D354" s="35">
        <f t="shared" si="300"/>
        <v>0</v>
      </c>
      <c r="E354" s="35">
        <f t="shared" si="301"/>
        <v>1</v>
      </c>
      <c r="F354" s="35">
        <f t="shared" si="302"/>
        <v>0</v>
      </c>
      <c r="G354" s="35">
        <f t="shared" si="303"/>
        <v>0</v>
      </c>
      <c r="H354" s="35">
        <f t="shared" si="304"/>
        <v>0</v>
      </c>
      <c r="I354" s="35">
        <f t="shared" si="305"/>
        <v>0</v>
      </c>
      <c r="J354" s="48">
        <v>178</v>
      </c>
      <c r="K354" s="49" t="s">
        <v>148</v>
      </c>
      <c r="L354" s="65">
        <v>66</v>
      </c>
      <c r="M354" s="38">
        <f t="shared" si="295"/>
        <v>3.2272260525157692E-3</v>
      </c>
      <c r="N354" s="39">
        <f t="shared" si="306"/>
        <v>275</v>
      </c>
      <c r="O354" s="40">
        <f t="shared" si="307"/>
        <v>0.42763443170305876</v>
      </c>
      <c r="P354" s="98">
        <v>2</v>
      </c>
      <c r="Q354" s="38">
        <f t="shared" si="308"/>
        <v>0.13043478260869565</v>
      </c>
      <c r="R354" s="39">
        <f t="shared" si="344"/>
        <v>237</v>
      </c>
      <c r="S354" s="41">
        <f t="shared" si="309"/>
        <v>0.97676563281039075</v>
      </c>
      <c r="T354" s="183">
        <v>0</v>
      </c>
      <c r="U354" s="42">
        <f t="shared" si="310"/>
        <v>0</v>
      </c>
      <c r="V354" s="43">
        <f t="shared" si="311"/>
        <v>396</v>
      </c>
      <c r="W354" s="44">
        <f t="shared" si="312"/>
        <v>0</v>
      </c>
      <c r="X354" s="178">
        <v>0</v>
      </c>
      <c r="Y354" s="42">
        <f t="shared" si="313"/>
        <v>0</v>
      </c>
      <c r="Z354" s="43">
        <f t="shared" si="345"/>
        <v>396</v>
      </c>
      <c r="AA354" s="45">
        <f t="shared" si="314"/>
        <v>0</v>
      </c>
      <c r="AB354" s="65">
        <v>420</v>
      </c>
      <c r="AC354" s="38">
        <f t="shared" si="315"/>
        <v>2.0536893061463987E-2</v>
      </c>
      <c r="AD354" s="39">
        <f t="shared" si="316"/>
        <v>103</v>
      </c>
      <c r="AE354" s="40">
        <f t="shared" si="317"/>
        <v>1.5834704158609043</v>
      </c>
      <c r="AF354" s="98">
        <v>11</v>
      </c>
      <c r="AG354" s="38">
        <f t="shared" si="318"/>
        <v>0.83003952569169959</v>
      </c>
      <c r="AH354" s="39">
        <f t="shared" si="346"/>
        <v>71</v>
      </c>
      <c r="AI354" s="41">
        <f t="shared" si="319"/>
        <v>3.6168263547564239</v>
      </c>
      <c r="AJ354" s="183">
        <v>0</v>
      </c>
      <c r="AK354" s="42">
        <f t="shared" si="320"/>
        <v>0</v>
      </c>
      <c r="AL354" s="43">
        <f t="shared" si="321"/>
        <v>337</v>
      </c>
      <c r="AM354" s="44">
        <f t="shared" si="322"/>
        <v>0</v>
      </c>
      <c r="AN354" s="178">
        <v>0</v>
      </c>
      <c r="AO354" s="42">
        <f t="shared" si="323"/>
        <v>0</v>
      </c>
      <c r="AP354" s="43">
        <f t="shared" si="347"/>
        <v>337</v>
      </c>
      <c r="AQ354" s="45">
        <f t="shared" si="324"/>
        <v>0</v>
      </c>
      <c r="AR354" s="65">
        <v>10</v>
      </c>
      <c r="AS354" s="38">
        <f t="shared" si="325"/>
        <v>4.8897364432057115E-4</v>
      </c>
      <c r="AT354" s="39">
        <f t="shared" si="326"/>
        <v>536</v>
      </c>
      <c r="AU354" s="40">
        <f t="shared" si="327"/>
        <v>2.1110188630214598E-2</v>
      </c>
      <c r="AV354" s="98">
        <v>1</v>
      </c>
      <c r="AW354" s="38">
        <f t="shared" si="328"/>
        <v>1.9762845849802372E-2</v>
      </c>
      <c r="AX354" s="39">
        <f t="shared" si="348"/>
        <v>543</v>
      </c>
      <c r="AY354" s="41">
        <f t="shared" si="329"/>
        <v>4.8218069517976074E-2</v>
      </c>
      <c r="AZ354" s="183">
        <v>0</v>
      </c>
      <c r="BA354" s="42">
        <f t="shared" si="330"/>
        <v>0</v>
      </c>
      <c r="BB354" s="43">
        <f t="shared" si="331"/>
        <v>356</v>
      </c>
      <c r="BC354" s="44">
        <f t="shared" si="332"/>
        <v>0</v>
      </c>
      <c r="BD354" s="178">
        <v>0</v>
      </c>
      <c r="BE354" s="42">
        <f t="shared" si="333"/>
        <v>0</v>
      </c>
      <c r="BF354" s="43">
        <f t="shared" si="349"/>
        <v>356</v>
      </c>
      <c r="BG354" s="45">
        <f t="shared" si="334"/>
        <v>0</v>
      </c>
      <c r="BH354" s="159">
        <v>10</v>
      </c>
      <c r="BI354" s="83">
        <f t="shared" si="335"/>
        <v>4.8897364432057115E-4</v>
      </c>
      <c r="BJ354" s="84">
        <f t="shared" si="336"/>
        <v>385</v>
      </c>
      <c r="BK354" s="85">
        <f t="shared" si="337"/>
        <v>8.7850742441181226E-2</v>
      </c>
      <c r="BL354" s="156">
        <v>1</v>
      </c>
      <c r="BM354" s="83">
        <f t="shared" si="338"/>
        <v>1.9762845849802372E-2</v>
      </c>
      <c r="BN354" s="84">
        <f t="shared" si="350"/>
        <v>403</v>
      </c>
      <c r="BO354" s="86">
        <f t="shared" si="339"/>
        <v>0.20066107794848378</v>
      </c>
      <c r="BP354" s="168">
        <f t="shared" si="340"/>
        <v>506</v>
      </c>
      <c r="BQ354" s="75">
        <f t="shared" si="341"/>
        <v>2.4742066402620898E-2</v>
      </c>
      <c r="BR354" s="164">
        <f t="shared" si="296"/>
        <v>15</v>
      </c>
      <c r="BS354" s="76">
        <f t="shared" si="342"/>
        <v>395</v>
      </c>
      <c r="BT354" s="117">
        <f t="shared" si="343"/>
        <v>0.43780659079154038</v>
      </c>
      <c r="BU354" s="159">
        <v>20451</v>
      </c>
      <c r="BV354" s="153">
        <v>480</v>
      </c>
    </row>
    <row r="355" spans="1:74">
      <c r="A355" s="34">
        <f t="shared" si="297"/>
        <v>1</v>
      </c>
      <c r="B355" s="35">
        <f t="shared" si="298"/>
        <v>0</v>
      </c>
      <c r="C355" s="35">
        <f t="shared" si="299"/>
        <v>0</v>
      </c>
      <c r="D355" s="35">
        <f t="shared" si="300"/>
        <v>0</v>
      </c>
      <c r="E355" s="35">
        <f t="shared" si="301"/>
        <v>1</v>
      </c>
      <c r="F355" s="35">
        <f t="shared" si="302"/>
        <v>0</v>
      </c>
      <c r="G355" s="35">
        <f t="shared" si="303"/>
        <v>0</v>
      </c>
      <c r="H355" s="35">
        <f t="shared" si="304"/>
        <v>0</v>
      </c>
      <c r="I355" s="35">
        <f t="shared" si="305"/>
        <v>0</v>
      </c>
      <c r="J355" s="48">
        <v>238</v>
      </c>
      <c r="K355" s="49" t="s">
        <v>208</v>
      </c>
      <c r="L355" s="65">
        <v>0</v>
      </c>
      <c r="M355" s="38">
        <f t="shared" si="295"/>
        <v>0</v>
      </c>
      <c r="N355" s="39">
        <f t="shared" si="306"/>
        <v>517</v>
      </c>
      <c r="O355" s="40">
        <f t="shared" si="307"/>
        <v>0</v>
      </c>
      <c r="P355" s="98">
        <v>0</v>
      </c>
      <c r="Q355" s="38">
        <f t="shared" si="308"/>
        <v>0</v>
      </c>
      <c r="R355" s="39">
        <f t="shared" si="344"/>
        <v>517</v>
      </c>
      <c r="S355" s="41">
        <f t="shared" si="309"/>
        <v>0</v>
      </c>
      <c r="T355" s="183">
        <v>0</v>
      </c>
      <c r="U355" s="42">
        <f t="shared" si="310"/>
        <v>0</v>
      </c>
      <c r="V355" s="43">
        <f t="shared" si="311"/>
        <v>396</v>
      </c>
      <c r="W355" s="44">
        <f t="shared" si="312"/>
        <v>0</v>
      </c>
      <c r="X355" s="178">
        <v>0</v>
      </c>
      <c r="Y355" s="42">
        <f t="shared" si="313"/>
        <v>0</v>
      </c>
      <c r="Z355" s="43">
        <f t="shared" si="345"/>
        <v>396</v>
      </c>
      <c r="AA355" s="45">
        <f t="shared" si="314"/>
        <v>0</v>
      </c>
      <c r="AB355" s="65">
        <v>505</v>
      </c>
      <c r="AC355" s="38">
        <f t="shared" si="315"/>
        <v>5.1347229283172341E-2</v>
      </c>
      <c r="AD355" s="39">
        <f t="shared" si="316"/>
        <v>36</v>
      </c>
      <c r="AE355" s="40">
        <f t="shared" si="317"/>
        <v>3.9590612982689457</v>
      </c>
      <c r="AF355" s="98">
        <v>4</v>
      </c>
      <c r="AG355" s="38">
        <f t="shared" si="318"/>
        <v>1</v>
      </c>
      <c r="AH355" s="39">
        <f t="shared" si="346"/>
        <v>1</v>
      </c>
      <c r="AI355" s="41">
        <f t="shared" si="319"/>
        <v>4.3574146083494059</v>
      </c>
      <c r="AJ355" s="183">
        <v>0</v>
      </c>
      <c r="AK355" s="42">
        <f t="shared" si="320"/>
        <v>0</v>
      </c>
      <c r="AL355" s="43">
        <f t="shared" si="321"/>
        <v>337</v>
      </c>
      <c r="AM355" s="44">
        <f t="shared" si="322"/>
        <v>0</v>
      </c>
      <c r="AN355" s="178">
        <v>0</v>
      </c>
      <c r="AO355" s="42">
        <f t="shared" si="323"/>
        <v>0</v>
      </c>
      <c r="AP355" s="43">
        <f t="shared" si="347"/>
        <v>337</v>
      </c>
      <c r="AQ355" s="45">
        <f t="shared" si="324"/>
        <v>0</v>
      </c>
      <c r="AR355" s="65">
        <v>0</v>
      </c>
      <c r="AS355" s="38">
        <f t="shared" si="325"/>
        <v>0</v>
      </c>
      <c r="AT355" s="39">
        <f t="shared" si="326"/>
        <v>565</v>
      </c>
      <c r="AU355" s="40">
        <f t="shared" si="327"/>
        <v>0</v>
      </c>
      <c r="AV355" s="98">
        <v>0</v>
      </c>
      <c r="AW355" s="38">
        <f t="shared" si="328"/>
        <v>0</v>
      </c>
      <c r="AX355" s="39">
        <f t="shared" si="348"/>
        <v>565</v>
      </c>
      <c r="AY355" s="41">
        <f t="shared" si="329"/>
        <v>0</v>
      </c>
      <c r="AZ355" s="183">
        <v>0</v>
      </c>
      <c r="BA355" s="42">
        <f t="shared" si="330"/>
        <v>0</v>
      </c>
      <c r="BB355" s="43">
        <f t="shared" si="331"/>
        <v>356</v>
      </c>
      <c r="BC355" s="44">
        <f t="shared" si="332"/>
        <v>0</v>
      </c>
      <c r="BD355" s="178">
        <v>0</v>
      </c>
      <c r="BE355" s="42">
        <f t="shared" si="333"/>
        <v>0</v>
      </c>
      <c r="BF355" s="43">
        <f t="shared" si="349"/>
        <v>356</v>
      </c>
      <c r="BG355" s="45">
        <f t="shared" si="334"/>
        <v>0</v>
      </c>
      <c r="BH355" s="159">
        <v>0</v>
      </c>
      <c r="BI355" s="83">
        <f t="shared" si="335"/>
        <v>0</v>
      </c>
      <c r="BJ355" s="84">
        <f t="shared" si="336"/>
        <v>467</v>
      </c>
      <c r="BK355" s="85">
        <f t="shared" si="337"/>
        <v>0</v>
      </c>
      <c r="BL355" s="156">
        <v>0</v>
      </c>
      <c r="BM355" s="83">
        <f t="shared" si="338"/>
        <v>0</v>
      </c>
      <c r="BN355" s="84">
        <f t="shared" si="350"/>
        <v>467</v>
      </c>
      <c r="BO355" s="86">
        <f t="shared" si="339"/>
        <v>0</v>
      </c>
      <c r="BP355" s="168">
        <f t="shared" si="340"/>
        <v>505</v>
      </c>
      <c r="BQ355" s="75">
        <f t="shared" si="341"/>
        <v>5.1347229283172341E-2</v>
      </c>
      <c r="BR355" s="164">
        <f t="shared" si="296"/>
        <v>4</v>
      </c>
      <c r="BS355" s="76">
        <f t="shared" si="342"/>
        <v>181</v>
      </c>
      <c r="BT355" s="117">
        <f t="shared" si="343"/>
        <v>0.90858035190932707</v>
      </c>
      <c r="BU355" s="159">
        <v>9835</v>
      </c>
      <c r="BV355" s="153">
        <v>267</v>
      </c>
    </row>
    <row r="356" spans="1:74">
      <c r="A356" s="34">
        <f t="shared" si="297"/>
        <v>0</v>
      </c>
      <c r="B356" s="35">
        <f t="shared" si="298"/>
        <v>0</v>
      </c>
      <c r="C356" s="35">
        <f t="shared" si="299"/>
        <v>0</v>
      </c>
      <c r="D356" s="35">
        <f t="shared" si="300"/>
        <v>0</v>
      </c>
      <c r="E356" s="35">
        <f t="shared" si="301"/>
        <v>0</v>
      </c>
      <c r="F356" s="35">
        <f t="shared" si="302"/>
        <v>0</v>
      </c>
      <c r="G356" s="35">
        <f t="shared" si="303"/>
        <v>0</v>
      </c>
      <c r="H356" s="35">
        <f t="shared" si="304"/>
        <v>0</v>
      </c>
      <c r="I356" s="35">
        <f t="shared" si="305"/>
        <v>1</v>
      </c>
      <c r="J356" s="48">
        <v>367</v>
      </c>
      <c r="K356" s="49" t="s">
        <v>338</v>
      </c>
      <c r="L356" s="65">
        <v>36</v>
      </c>
      <c r="M356" s="38">
        <f t="shared" si="295"/>
        <v>2.9600394671928957E-3</v>
      </c>
      <c r="N356" s="39">
        <f t="shared" si="306"/>
        <v>296</v>
      </c>
      <c r="O356" s="40">
        <f t="shared" si="307"/>
        <v>0.39222997545675448</v>
      </c>
      <c r="P356" s="98">
        <v>3</v>
      </c>
      <c r="Q356" s="38">
        <f t="shared" si="308"/>
        <v>7.43801652892562E-2</v>
      </c>
      <c r="R356" s="39">
        <f t="shared" si="344"/>
        <v>359</v>
      </c>
      <c r="S356" s="41">
        <f t="shared" si="309"/>
        <v>0.55699858399931379</v>
      </c>
      <c r="T356" s="183">
        <v>0</v>
      </c>
      <c r="U356" s="42">
        <f t="shared" si="310"/>
        <v>0</v>
      </c>
      <c r="V356" s="43">
        <f t="shared" si="311"/>
        <v>396</v>
      </c>
      <c r="W356" s="44">
        <f t="shared" si="312"/>
        <v>0</v>
      </c>
      <c r="X356" s="178">
        <v>0</v>
      </c>
      <c r="Y356" s="42">
        <f t="shared" si="313"/>
        <v>0</v>
      </c>
      <c r="Z356" s="43">
        <f t="shared" si="345"/>
        <v>396</v>
      </c>
      <c r="AA356" s="45">
        <f t="shared" si="314"/>
        <v>0</v>
      </c>
      <c r="AB356" s="65">
        <v>111</v>
      </c>
      <c r="AC356" s="38">
        <f t="shared" si="315"/>
        <v>9.1267883571780964E-3</v>
      </c>
      <c r="AD356" s="39">
        <f t="shared" si="316"/>
        <v>240</v>
      </c>
      <c r="AE356" s="40">
        <f t="shared" si="317"/>
        <v>0.70370914004189877</v>
      </c>
      <c r="AF356" s="98">
        <v>3</v>
      </c>
      <c r="AG356" s="38">
        <f t="shared" si="318"/>
        <v>0.22933884297520662</v>
      </c>
      <c r="AH356" s="39">
        <f t="shared" si="346"/>
        <v>281</v>
      </c>
      <c r="AI356" s="41">
        <f t="shared" si="319"/>
        <v>0.9993244246421159</v>
      </c>
      <c r="AJ356" s="183">
        <v>7</v>
      </c>
      <c r="AK356" s="42">
        <f t="shared" si="320"/>
        <v>5.7556322973195196E-4</v>
      </c>
      <c r="AL356" s="43">
        <f t="shared" si="321"/>
        <v>220</v>
      </c>
      <c r="AM356" s="44">
        <f t="shared" si="322"/>
        <v>0.30249722644497196</v>
      </c>
      <c r="AN356" s="178">
        <v>1</v>
      </c>
      <c r="AO356" s="42">
        <f t="shared" si="323"/>
        <v>1.4462809917355372E-2</v>
      </c>
      <c r="AP356" s="43">
        <f t="shared" si="347"/>
        <v>239</v>
      </c>
      <c r="AQ356" s="45">
        <f t="shared" si="324"/>
        <v>0.42957075526254918</v>
      </c>
      <c r="AR356" s="65">
        <v>227</v>
      </c>
      <c r="AS356" s="38">
        <f t="shared" si="325"/>
        <v>1.8664693307021873E-2</v>
      </c>
      <c r="AT356" s="39">
        <f t="shared" si="326"/>
        <v>187</v>
      </c>
      <c r="AU356" s="40">
        <f t="shared" si="327"/>
        <v>0.80580047823195</v>
      </c>
      <c r="AV356" s="98">
        <v>3</v>
      </c>
      <c r="AW356" s="38">
        <f t="shared" si="328"/>
        <v>0.46900826446280991</v>
      </c>
      <c r="AX356" s="39">
        <f t="shared" si="348"/>
        <v>207</v>
      </c>
      <c r="AY356" s="41">
        <f t="shared" si="329"/>
        <v>1.1443024588788775</v>
      </c>
      <c r="AZ356" s="183">
        <v>0</v>
      </c>
      <c r="BA356" s="42">
        <f t="shared" si="330"/>
        <v>0</v>
      </c>
      <c r="BB356" s="43">
        <f t="shared" si="331"/>
        <v>356</v>
      </c>
      <c r="BC356" s="44">
        <f t="shared" si="332"/>
        <v>0</v>
      </c>
      <c r="BD356" s="178">
        <v>0</v>
      </c>
      <c r="BE356" s="42">
        <f t="shared" si="333"/>
        <v>0</v>
      </c>
      <c r="BF356" s="43">
        <f t="shared" si="349"/>
        <v>356</v>
      </c>
      <c r="BG356" s="45">
        <f t="shared" si="334"/>
        <v>0</v>
      </c>
      <c r="BH356" s="159">
        <v>103</v>
      </c>
      <c r="BI356" s="83">
        <f t="shared" si="335"/>
        <v>8.4690018089130081E-3</v>
      </c>
      <c r="BJ356" s="84">
        <f t="shared" si="336"/>
        <v>58</v>
      </c>
      <c r="BK356" s="85">
        <f t="shared" si="337"/>
        <v>1.5215709584562862</v>
      </c>
      <c r="BL356" s="156">
        <v>13</v>
      </c>
      <c r="BM356" s="83">
        <f t="shared" si="338"/>
        <v>0.21280991735537191</v>
      </c>
      <c r="BN356" s="84">
        <f t="shared" si="350"/>
        <v>71</v>
      </c>
      <c r="BO356" s="86">
        <f t="shared" si="339"/>
        <v>2.1607549711816278</v>
      </c>
      <c r="BP356" s="168">
        <f t="shared" si="340"/>
        <v>484</v>
      </c>
      <c r="BQ356" s="75">
        <f t="shared" si="341"/>
        <v>3.9796086170037825E-2</v>
      </c>
      <c r="BR356" s="164">
        <f t="shared" si="296"/>
        <v>23</v>
      </c>
      <c r="BS356" s="76">
        <f t="shared" si="342"/>
        <v>265</v>
      </c>
      <c r="BT356" s="117">
        <f t="shared" si="343"/>
        <v>0.70418486998745722</v>
      </c>
      <c r="BU356" s="159">
        <v>12162</v>
      </c>
      <c r="BV356" s="153">
        <v>863</v>
      </c>
    </row>
    <row r="357" spans="1:74">
      <c r="A357" s="34">
        <f t="shared" si="297"/>
        <v>2</v>
      </c>
      <c r="B357" s="35">
        <f t="shared" si="298"/>
        <v>0</v>
      </c>
      <c r="C357" s="35">
        <f t="shared" si="299"/>
        <v>1</v>
      </c>
      <c r="D357" s="35">
        <f t="shared" si="300"/>
        <v>0</v>
      </c>
      <c r="E357" s="35">
        <f t="shared" si="301"/>
        <v>1</v>
      </c>
      <c r="F357" s="35">
        <f t="shared" si="302"/>
        <v>0</v>
      </c>
      <c r="G357" s="35">
        <f t="shared" si="303"/>
        <v>0</v>
      </c>
      <c r="H357" s="35">
        <f t="shared" si="304"/>
        <v>0</v>
      </c>
      <c r="I357" s="35">
        <f t="shared" si="305"/>
        <v>0</v>
      </c>
      <c r="J357" s="48">
        <v>407</v>
      </c>
      <c r="K357" s="49" t="s">
        <v>378</v>
      </c>
      <c r="L357" s="65">
        <v>179</v>
      </c>
      <c r="M357" s="38">
        <f t="shared" si="295"/>
        <v>1.8108244815376835E-2</v>
      </c>
      <c r="N357" s="39">
        <f t="shared" si="306"/>
        <v>38</v>
      </c>
      <c r="O357" s="40">
        <f t="shared" si="307"/>
        <v>2.3994938237211367</v>
      </c>
      <c r="P357" s="98">
        <v>21</v>
      </c>
      <c r="Q357" s="38">
        <f t="shared" si="308"/>
        <v>0.37447698744769875</v>
      </c>
      <c r="R357" s="39">
        <f t="shared" si="344"/>
        <v>49</v>
      </c>
      <c r="S357" s="41">
        <f t="shared" si="309"/>
        <v>2.8042845957324816</v>
      </c>
      <c r="T357" s="183">
        <v>0</v>
      </c>
      <c r="U357" s="42">
        <f t="shared" si="310"/>
        <v>0</v>
      </c>
      <c r="V357" s="43">
        <f t="shared" si="311"/>
        <v>396</v>
      </c>
      <c r="W357" s="44">
        <f t="shared" si="312"/>
        <v>0</v>
      </c>
      <c r="X357" s="178">
        <v>0</v>
      </c>
      <c r="Y357" s="42">
        <f t="shared" si="313"/>
        <v>0</v>
      </c>
      <c r="Z357" s="43">
        <f t="shared" si="345"/>
        <v>396</v>
      </c>
      <c r="AA357" s="45">
        <f t="shared" si="314"/>
        <v>0</v>
      </c>
      <c r="AB357" s="65">
        <v>166</v>
      </c>
      <c r="AC357" s="38">
        <f t="shared" si="315"/>
        <v>1.6793120890237732E-2</v>
      </c>
      <c r="AD357" s="39">
        <f t="shared" si="316"/>
        <v>127</v>
      </c>
      <c r="AE357" s="40">
        <f t="shared" si="317"/>
        <v>1.2948117341840799</v>
      </c>
      <c r="AF357" s="98">
        <v>4</v>
      </c>
      <c r="AG357" s="38">
        <f t="shared" si="318"/>
        <v>0.34728033472803349</v>
      </c>
      <c r="AH357" s="39">
        <f t="shared" si="346"/>
        <v>182</v>
      </c>
      <c r="AI357" s="41">
        <f t="shared" si="319"/>
        <v>1.5132444037364046</v>
      </c>
      <c r="AJ357" s="183">
        <v>8</v>
      </c>
      <c r="AK357" s="42">
        <f t="shared" si="320"/>
        <v>8.0930703085483051E-4</v>
      </c>
      <c r="AL357" s="43">
        <f t="shared" si="321"/>
        <v>193</v>
      </c>
      <c r="AM357" s="44">
        <f t="shared" si="322"/>
        <v>0.42534533050350443</v>
      </c>
      <c r="AN357" s="178">
        <v>5</v>
      </c>
      <c r="AO357" s="42">
        <f t="shared" si="323"/>
        <v>1.6736401673640166E-2</v>
      </c>
      <c r="AP357" s="43">
        <f t="shared" si="347"/>
        <v>220</v>
      </c>
      <c r="AQ357" s="45">
        <f t="shared" si="324"/>
        <v>0.49710040776347586</v>
      </c>
      <c r="AR357" s="65">
        <v>87</v>
      </c>
      <c r="AS357" s="38">
        <f t="shared" si="325"/>
        <v>8.8012139605462818E-3</v>
      </c>
      <c r="AT357" s="39">
        <f t="shared" si="326"/>
        <v>347</v>
      </c>
      <c r="AU357" s="40">
        <f t="shared" si="327"/>
        <v>0.37996994120239885</v>
      </c>
      <c r="AV357" s="98">
        <v>33</v>
      </c>
      <c r="AW357" s="38">
        <f t="shared" si="328"/>
        <v>0.18200836820083682</v>
      </c>
      <c r="AX357" s="39">
        <f t="shared" si="348"/>
        <v>468</v>
      </c>
      <c r="AY357" s="41">
        <f t="shared" si="329"/>
        <v>0.44407026282852358</v>
      </c>
      <c r="AZ357" s="183">
        <v>0</v>
      </c>
      <c r="BA357" s="42">
        <f t="shared" si="330"/>
        <v>0</v>
      </c>
      <c r="BB357" s="43">
        <f t="shared" si="331"/>
        <v>356</v>
      </c>
      <c r="BC357" s="44">
        <f t="shared" si="332"/>
        <v>0</v>
      </c>
      <c r="BD357" s="178">
        <v>0</v>
      </c>
      <c r="BE357" s="42">
        <f t="shared" si="333"/>
        <v>0</v>
      </c>
      <c r="BF357" s="43">
        <f t="shared" si="349"/>
        <v>356</v>
      </c>
      <c r="BG357" s="45">
        <f t="shared" si="334"/>
        <v>0</v>
      </c>
      <c r="BH357" s="159">
        <v>38</v>
      </c>
      <c r="BI357" s="83">
        <f t="shared" si="335"/>
        <v>3.8442083965604451E-3</v>
      </c>
      <c r="BJ357" s="84">
        <f t="shared" si="336"/>
        <v>169</v>
      </c>
      <c r="BK357" s="85">
        <f t="shared" si="337"/>
        <v>0.69066414040723001</v>
      </c>
      <c r="BL357" s="156">
        <v>11</v>
      </c>
      <c r="BM357" s="83">
        <f t="shared" si="338"/>
        <v>7.9497907949790794E-2</v>
      </c>
      <c r="BN357" s="84">
        <f t="shared" si="350"/>
        <v>242</v>
      </c>
      <c r="BO357" s="86">
        <f t="shared" si="339"/>
        <v>0.8071780767350305</v>
      </c>
      <c r="BP357" s="168">
        <f t="shared" si="340"/>
        <v>478</v>
      </c>
      <c r="BQ357" s="75">
        <f t="shared" si="341"/>
        <v>4.8356095093576128E-2</v>
      </c>
      <c r="BR357" s="164">
        <f t="shared" si="296"/>
        <v>74</v>
      </c>
      <c r="BS357" s="76">
        <f t="shared" si="342"/>
        <v>202</v>
      </c>
      <c r="BT357" s="117">
        <f t="shared" si="343"/>
        <v>0.85565274914416689</v>
      </c>
      <c r="BU357" s="159">
        <v>9885</v>
      </c>
      <c r="BV357" s="153">
        <v>1081</v>
      </c>
    </row>
    <row r="358" spans="1:74">
      <c r="A358" s="34">
        <f t="shared" si="297"/>
        <v>0</v>
      </c>
      <c r="B358" s="35">
        <f t="shared" si="298"/>
        <v>0</v>
      </c>
      <c r="C358" s="35">
        <f t="shared" si="299"/>
        <v>0</v>
      </c>
      <c r="D358" s="35">
        <f t="shared" si="300"/>
        <v>0</v>
      </c>
      <c r="E358" s="35">
        <f t="shared" si="301"/>
        <v>0</v>
      </c>
      <c r="F358" s="35">
        <f t="shared" si="302"/>
        <v>0</v>
      </c>
      <c r="G358" s="35">
        <f t="shared" si="303"/>
        <v>0</v>
      </c>
      <c r="H358" s="35">
        <f t="shared" si="304"/>
        <v>0</v>
      </c>
      <c r="I358" s="35">
        <f t="shared" si="305"/>
        <v>0</v>
      </c>
      <c r="J358" s="48">
        <v>304</v>
      </c>
      <c r="K358" s="49" t="s">
        <v>275</v>
      </c>
      <c r="L358" s="65">
        <v>41</v>
      </c>
      <c r="M358" s="38">
        <f t="shared" si="295"/>
        <v>2.6554404145077721E-3</v>
      </c>
      <c r="N358" s="39">
        <f t="shared" si="306"/>
        <v>309</v>
      </c>
      <c r="O358" s="40">
        <f t="shared" si="307"/>
        <v>0.35186805451516079</v>
      </c>
      <c r="P358" s="98">
        <v>17</v>
      </c>
      <c r="Q358" s="38">
        <f t="shared" si="308"/>
        <v>8.6497890295358648E-2</v>
      </c>
      <c r="R358" s="39">
        <f t="shared" si="344"/>
        <v>334</v>
      </c>
      <c r="S358" s="41">
        <f t="shared" si="309"/>
        <v>0.64774261022517476</v>
      </c>
      <c r="T358" s="183">
        <v>2</v>
      </c>
      <c r="U358" s="42">
        <f t="shared" si="310"/>
        <v>1.2953367875647668E-4</v>
      </c>
      <c r="V358" s="43">
        <f t="shared" si="311"/>
        <v>364</v>
      </c>
      <c r="W358" s="44">
        <f t="shared" si="312"/>
        <v>4.8221176258915685E-2</v>
      </c>
      <c r="X358" s="178">
        <v>1</v>
      </c>
      <c r="Y358" s="42">
        <f t="shared" si="313"/>
        <v>4.2194092827004216E-3</v>
      </c>
      <c r="Z358" s="43">
        <f t="shared" si="345"/>
        <v>368</v>
      </c>
      <c r="AA358" s="45">
        <f t="shared" si="314"/>
        <v>8.8768815973126275E-2</v>
      </c>
      <c r="AB358" s="65">
        <v>145</v>
      </c>
      <c r="AC358" s="38">
        <f t="shared" si="315"/>
        <v>9.39119170984456E-3</v>
      </c>
      <c r="AD358" s="39">
        <f t="shared" si="316"/>
        <v>232</v>
      </c>
      <c r="AE358" s="40">
        <f t="shared" si="317"/>
        <v>0.72409561649423981</v>
      </c>
      <c r="AF358" s="98">
        <v>17</v>
      </c>
      <c r="AG358" s="38">
        <f t="shared" si="318"/>
        <v>0.30590717299578057</v>
      </c>
      <c r="AH358" s="39">
        <f t="shared" si="346"/>
        <v>209</v>
      </c>
      <c r="AI358" s="41">
        <f t="shared" si="319"/>
        <v>1.3329643844106831</v>
      </c>
      <c r="AJ358" s="183">
        <v>8</v>
      </c>
      <c r="AK358" s="42">
        <f t="shared" si="320"/>
        <v>5.1813471502590671E-4</v>
      </c>
      <c r="AL358" s="43">
        <f t="shared" si="321"/>
        <v>226</v>
      </c>
      <c r="AM358" s="44">
        <f t="shared" si="322"/>
        <v>0.27231467564942624</v>
      </c>
      <c r="AN358" s="178">
        <v>2</v>
      </c>
      <c r="AO358" s="42">
        <f t="shared" si="323"/>
        <v>1.6877637130801686E-2</v>
      </c>
      <c r="AP358" s="43">
        <f t="shared" si="347"/>
        <v>218</v>
      </c>
      <c r="AQ358" s="45">
        <f t="shared" si="324"/>
        <v>0.5012953479133786</v>
      </c>
      <c r="AR358" s="65">
        <v>230</v>
      </c>
      <c r="AS358" s="38">
        <f t="shared" si="325"/>
        <v>1.4896373056994818E-2</v>
      </c>
      <c r="AT358" s="39">
        <f t="shared" si="326"/>
        <v>244</v>
      </c>
      <c r="AU358" s="40">
        <f t="shared" si="327"/>
        <v>0.64311287283419238</v>
      </c>
      <c r="AV358" s="98">
        <v>33</v>
      </c>
      <c r="AW358" s="38">
        <f t="shared" si="328"/>
        <v>0.48523206751054854</v>
      </c>
      <c r="AX358" s="39">
        <f t="shared" si="348"/>
        <v>195</v>
      </c>
      <c r="AY358" s="41">
        <f t="shared" si="329"/>
        <v>1.1838858503168892</v>
      </c>
      <c r="AZ358" s="183">
        <v>8</v>
      </c>
      <c r="BA358" s="42">
        <f t="shared" si="330"/>
        <v>5.1813471502590671E-4</v>
      </c>
      <c r="BB358" s="43">
        <f t="shared" si="331"/>
        <v>254</v>
      </c>
      <c r="BC358" s="44">
        <f t="shared" si="332"/>
        <v>0.19336098866436716</v>
      </c>
      <c r="BD358" s="178">
        <v>3</v>
      </c>
      <c r="BE358" s="42">
        <f t="shared" si="333"/>
        <v>1.6877637130801686E-2</v>
      </c>
      <c r="BF358" s="43">
        <f t="shared" si="349"/>
        <v>258</v>
      </c>
      <c r="BG358" s="45">
        <f t="shared" si="334"/>
        <v>0.35595203914079987</v>
      </c>
      <c r="BH358" s="159">
        <v>40</v>
      </c>
      <c r="BI358" s="83">
        <f t="shared" si="335"/>
        <v>2.5906735751295338E-3</v>
      </c>
      <c r="BJ358" s="84">
        <f t="shared" si="336"/>
        <v>235</v>
      </c>
      <c r="BK358" s="85">
        <f t="shared" si="337"/>
        <v>0.46544962012036195</v>
      </c>
      <c r="BL358" s="156">
        <v>10</v>
      </c>
      <c r="BM358" s="83">
        <f t="shared" si="338"/>
        <v>8.4388185654008435E-2</v>
      </c>
      <c r="BN358" s="84">
        <f t="shared" si="350"/>
        <v>225</v>
      </c>
      <c r="BO358" s="86">
        <f t="shared" si="339"/>
        <v>0.85683126955217537</v>
      </c>
      <c r="BP358" s="168">
        <f t="shared" si="340"/>
        <v>474</v>
      </c>
      <c r="BQ358" s="75">
        <f t="shared" si="341"/>
        <v>3.0699481865284973E-2</v>
      </c>
      <c r="BR358" s="164">
        <f t="shared" si="296"/>
        <v>83</v>
      </c>
      <c r="BS358" s="76">
        <f t="shared" si="342"/>
        <v>350</v>
      </c>
      <c r="BT358" s="117">
        <f t="shared" si="343"/>
        <v>0.54322202825724386</v>
      </c>
      <c r="BU358" s="159">
        <v>15440</v>
      </c>
      <c r="BV358" s="153">
        <v>1967</v>
      </c>
    </row>
    <row r="359" spans="1:74">
      <c r="A359" s="34">
        <f t="shared" si="297"/>
        <v>0</v>
      </c>
      <c r="B359" s="35">
        <f t="shared" si="298"/>
        <v>0</v>
      </c>
      <c r="C359" s="35">
        <f t="shared" si="299"/>
        <v>0</v>
      </c>
      <c r="D359" s="35">
        <f t="shared" si="300"/>
        <v>0</v>
      </c>
      <c r="E359" s="35">
        <f t="shared" si="301"/>
        <v>0</v>
      </c>
      <c r="F359" s="35">
        <f t="shared" si="302"/>
        <v>0</v>
      </c>
      <c r="G359" s="35">
        <f t="shared" si="303"/>
        <v>0</v>
      </c>
      <c r="H359" s="35">
        <f t="shared" si="304"/>
        <v>0</v>
      </c>
      <c r="I359" s="35">
        <f t="shared" si="305"/>
        <v>0</v>
      </c>
      <c r="J359" s="48">
        <v>654</v>
      </c>
      <c r="K359" s="49" t="s">
        <v>628</v>
      </c>
      <c r="L359" s="65">
        <v>45</v>
      </c>
      <c r="M359" s="38">
        <f t="shared" si="295"/>
        <v>3.0720917531403603E-3</v>
      </c>
      <c r="N359" s="39">
        <f t="shared" si="306"/>
        <v>285</v>
      </c>
      <c r="O359" s="40">
        <f t="shared" si="307"/>
        <v>0.4070778401065886</v>
      </c>
      <c r="P359" s="98">
        <v>15</v>
      </c>
      <c r="Q359" s="38">
        <f t="shared" si="308"/>
        <v>9.5137420718816063E-2</v>
      </c>
      <c r="R359" s="39">
        <f t="shared" si="344"/>
        <v>316</v>
      </c>
      <c r="S359" s="41">
        <f t="shared" si="309"/>
        <v>0.71244004930144778</v>
      </c>
      <c r="T359" s="183">
        <v>25</v>
      </c>
      <c r="U359" s="42">
        <f t="shared" si="310"/>
        <v>1.7067176406335336E-3</v>
      </c>
      <c r="V359" s="43">
        <f t="shared" si="311"/>
        <v>151</v>
      </c>
      <c r="W359" s="44">
        <f t="shared" si="312"/>
        <v>0.63535547637702938</v>
      </c>
      <c r="X359" s="178">
        <v>5</v>
      </c>
      <c r="Y359" s="42">
        <f t="shared" si="313"/>
        <v>5.2854122621564484E-2</v>
      </c>
      <c r="Z359" s="43">
        <f t="shared" si="345"/>
        <v>126</v>
      </c>
      <c r="AA359" s="45">
        <f t="shared" si="314"/>
        <v>1.111956098606286</v>
      </c>
      <c r="AB359" s="65">
        <v>123</v>
      </c>
      <c r="AC359" s="38">
        <f t="shared" si="315"/>
        <v>8.3970507919169848E-3</v>
      </c>
      <c r="AD359" s="39">
        <f t="shared" si="316"/>
        <v>257</v>
      </c>
      <c r="AE359" s="40">
        <f t="shared" si="317"/>
        <v>0.64744367464384478</v>
      </c>
      <c r="AF359" s="98">
        <v>10</v>
      </c>
      <c r="AG359" s="38">
        <f t="shared" si="318"/>
        <v>0.26004228329809725</v>
      </c>
      <c r="AH359" s="39">
        <f t="shared" si="346"/>
        <v>250</v>
      </c>
      <c r="AI359" s="41">
        <f t="shared" si="319"/>
        <v>1.1331120440316638</v>
      </c>
      <c r="AJ359" s="183">
        <v>17</v>
      </c>
      <c r="AK359" s="42">
        <f t="shared" si="320"/>
        <v>1.1605679956308028E-3</v>
      </c>
      <c r="AL359" s="43">
        <f t="shared" si="321"/>
        <v>146</v>
      </c>
      <c r="AM359" s="44">
        <f t="shared" si="322"/>
        <v>0.60995661578766214</v>
      </c>
      <c r="AN359" s="178">
        <v>2</v>
      </c>
      <c r="AO359" s="42">
        <f t="shared" si="323"/>
        <v>3.5940803382663845E-2</v>
      </c>
      <c r="AP359" s="43">
        <f t="shared" si="347"/>
        <v>115</v>
      </c>
      <c r="AQ359" s="45">
        <f t="shared" si="324"/>
        <v>1.0675047340079293</v>
      </c>
      <c r="AR359" s="65">
        <v>247</v>
      </c>
      <c r="AS359" s="38">
        <f t="shared" si="325"/>
        <v>1.6862370289459312E-2</v>
      </c>
      <c r="AT359" s="39">
        <f t="shared" si="326"/>
        <v>215</v>
      </c>
      <c r="AU359" s="40">
        <f t="shared" si="327"/>
        <v>0.72798978369811662</v>
      </c>
      <c r="AV359" s="98">
        <v>22</v>
      </c>
      <c r="AW359" s="38">
        <f t="shared" si="328"/>
        <v>0.52219873150105711</v>
      </c>
      <c r="AX359" s="39">
        <f t="shared" si="348"/>
        <v>161</v>
      </c>
      <c r="AY359" s="41">
        <f t="shared" si="329"/>
        <v>1.2740783857284748</v>
      </c>
      <c r="AZ359" s="183">
        <v>3</v>
      </c>
      <c r="BA359" s="42">
        <f t="shared" si="330"/>
        <v>2.0480611687602403E-4</v>
      </c>
      <c r="BB359" s="43">
        <f t="shared" si="331"/>
        <v>314</v>
      </c>
      <c r="BC359" s="44">
        <f t="shared" si="332"/>
        <v>7.6430920560259824E-2</v>
      </c>
      <c r="BD359" s="178">
        <v>2</v>
      </c>
      <c r="BE359" s="42">
        <f t="shared" si="333"/>
        <v>6.3424947145877377E-3</v>
      </c>
      <c r="BF359" s="43">
        <f t="shared" si="349"/>
        <v>317</v>
      </c>
      <c r="BG359" s="45">
        <f t="shared" si="334"/>
        <v>0.13376421766866212</v>
      </c>
      <c r="BH359" s="159">
        <v>13</v>
      </c>
      <c r="BI359" s="83">
        <f t="shared" si="335"/>
        <v>8.8749317312943748E-4</v>
      </c>
      <c r="BJ359" s="84">
        <f t="shared" si="336"/>
        <v>353</v>
      </c>
      <c r="BK359" s="85">
        <f t="shared" si="337"/>
        <v>0.15945017707290937</v>
      </c>
      <c r="BL359" s="156">
        <v>5</v>
      </c>
      <c r="BM359" s="83">
        <f t="shared" si="338"/>
        <v>2.748414376321353E-2</v>
      </c>
      <c r="BN359" s="84">
        <f t="shared" si="350"/>
        <v>383</v>
      </c>
      <c r="BO359" s="86">
        <f t="shared" si="339"/>
        <v>0.27905889444928672</v>
      </c>
      <c r="BP359" s="168">
        <f t="shared" si="340"/>
        <v>473</v>
      </c>
      <c r="BQ359" s="75">
        <f t="shared" si="341"/>
        <v>3.2291097760786452E-2</v>
      </c>
      <c r="BR359" s="164">
        <f t="shared" si="296"/>
        <v>61</v>
      </c>
      <c r="BS359" s="76">
        <f t="shared" si="342"/>
        <v>328</v>
      </c>
      <c r="BT359" s="117">
        <f t="shared" si="343"/>
        <v>0.57138539657579768</v>
      </c>
      <c r="BU359" s="159">
        <v>14648</v>
      </c>
      <c r="BV359" s="153">
        <v>2041</v>
      </c>
    </row>
    <row r="360" spans="1:74">
      <c r="A360" s="34">
        <f t="shared" si="297"/>
        <v>7</v>
      </c>
      <c r="B360" s="35">
        <f t="shared" si="298"/>
        <v>7</v>
      </c>
      <c r="C360" s="35">
        <f t="shared" si="299"/>
        <v>0</v>
      </c>
      <c r="D360" s="35">
        <f t="shared" si="300"/>
        <v>0</v>
      </c>
      <c r="E360" s="35">
        <f t="shared" si="301"/>
        <v>0</v>
      </c>
      <c r="F360" s="35">
        <f t="shared" si="302"/>
        <v>0</v>
      </c>
      <c r="G360" s="35">
        <f t="shared" si="303"/>
        <v>1</v>
      </c>
      <c r="H360" s="35">
        <f t="shared" si="304"/>
        <v>0</v>
      </c>
      <c r="I360" s="35">
        <f t="shared" si="305"/>
        <v>0</v>
      </c>
      <c r="J360" s="48">
        <v>534</v>
      </c>
      <c r="K360" s="49" t="s">
        <v>506</v>
      </c>
      <c r="L360" s="65">
        <v>21</v>
      </c>
      <c r="M360" s="38">
        <f t="shared" si="295"/>
        <v>3.2497678737233053E-3</v>
      </c>
      <c r="N360" s="39">
        <f t="shared" si="306"/>
        <v>273</v>
      </c>
      <c r="O360" s="40">
        <f t="shared" si="307"/>
        <v>0.43062141146362498</v>
      </c>
      <c r="P360" s="98">
        <v>12</v>
      </c>
      <c r="Q360" s="38">
        <f t="shared" si="308"/>
        <v>4.5064377682403435E-2</v>
      </c>
      <c r="R360" s="39">
        <f t="shared" si="344"/>
        <v>417</v>
      </c>
      <c r="S360" s="41">
        <f t="shared" si="309"/>
        <v>0.33746623794522085</v>
      </c>
      <c r="T360" s="183">
        <v>5</v>
      </c>
      <c r="U360" s="42">
        <f t="shared" si="310"/>
        <v>7.7375425564840607E-4</v>
      </c>
      <c r="V360" s="43">
        <f t="shared" si="311"/>
        <v>239</v>
      </c>
      <c r="W360" s="44">
        <f t="shared" si="312"/>
        <v>0.28804354744570498</v>
      </c>
      <c r="X360" s="178">
        <v>3</v>
      </c>
      <c r="Y360" s="42">
        <f t="shared" si="313"/>
        <v>1.0729613733905579E-2</v>
      </c>
      <c r="Z360" s="43">
        <f t="shared" si="345"/>
        <v>331</v>
      </c>
      <c r="AA360" s="45">
        <f t="shared" si="314"/>
        <v>0.22573186036084689</v>
      </c>
      <c r="AB360" s="65">
        <v>64</v>
      </c>
      <c r="AC360" s="38">
        <f t="shared" si="315"/>
        <v>9.9040544722995977E-3</v>
      </c>
      <c r="AD360" s="39">
        <f t="shared" si="316"/>
        <v>218</v>
      </c>
      <c r="AE360" s="40">
        <f t="shared" si="317"/>
        <v>0.76363923243038667</v>
      </c>
      <c r="AF360" s="98">
        <v>13</v>
      </c>
      <c r="AG360" s="38">
        <f t="shared" si="318"/>
        <v>0.13733905579399142</v>
      </c>
      <c r="AH360" s="39">
        <f t="shared" si="346"/>
        <v>387</v>
      </c>
      <c r="AI360" s="41">
        <f t="shared" si="319"/>
        <v>0.59844320801365236</v>
      </c>
      <c r="AJ360" s="183">
        <v>0</v>
      </c>
      <c r="AK360" s="42">
        <f t="shared" si="320"/>
        <v>0</v>
      </c>
      <c r="AL360" s="43">
        <f t="shared" si="321"/>
        <v>337</v>
      </c>
      <c r="AM360" s="44">
        <f t="shared" si="322"/>
        <v>0</v>
      </c>
      <c r="AN360" s="178">
        <v>0</v>
      </c>
      <c r="AO360" s="42">
        <f t="shared" si="323"/>
        <v>0</v>
      </c>
      <c r="AP360" s="43">
        <f t="shared" si="347"/>
        <v>337</v>
      </c>
      <c r="AQ360" s="45">
        <f t="shared" si="324"/>
        <v>0</v>
      </c>
      <c r="AR360" s="65">
        <v>362</v>
      </c>
      <c r="AS360" s="38">
        <f t="shared" si="325"/>
        <v>5.6019808108944601E-2</v>
      </c>
      <c r="AT360" s="39">
        <f t="shared" si="326"/>
        <v>35</v>
      </c>
      <c r="AU360" s="40">
        <f t="shared" si="327"/>
        <v>2.4185121835174832</v>
      </c>
      <c r="AV360" s="98">
        <v>45</v>
      </c>
      <c r="AW360" s="38">
        <f t="shared" si="328"/>
        <v>0.77682403433476399</v>
      </c>
      <c r="AX360" s="39">
        <f t="shared" si="348"/>
        <v>56</v>
      </c>
      <c r="AY360" s="41">
        <f t="shared" si="329"/>
        <v>1.895321937713887</v>
      </c>
      <c r="AZ360" s="183">
        <v>0</v>
      </c>
      <c r="BA360" s="42">
        <f t="shared" si="330"/>
        <v>0</v>
      </c>
      <c r="BB360" s="43">
        <f t="shared" si="331"/>
        <v>356</v>
      </c>
      <c r="BC360" s="44">
        <f t="shared" si="332"/>
        <v>0</v>
      </c>
      <c r="BD360" s="178">
        <v>0</v>
      </c>
      <c r="BE360" s="42">
        <f t="shared" si="333"/>
        <v>0</v>
      </c>
      <c r="BF360" s="43">
        <f t="shared" si="349"/>
        <v>356</v>
      </c>
      <c r="BG360" s="45">
        <f t="shared" si="334"/>
        <v>0</v>
      </c>
      <c r="BH360" s="159">
        <v>14</v>
      </c>
      <c r="BI360" s="83">
        <f t="shared" si="335"/>
        <v>2.166511915815537E-3</v>
      </c>
      <c r="BJ360" s="84">
        <f t="shared" si="336"/>
        <v>260</v>
      </c>
      <c r="BK360" s="85">
        <f t="shared" si="337"/>
        <v>0.38924322920619558</v>
      </c>
      <c r="BL360" s="156">
        <v>10</v>
      </c>
      <c r="BM360" s="83">
        <f t="shared" si="338"/>
        <v>3.0042918454935622E-2</v>
      </c>
      <c r="BN360" s="84">
        <f t="shared" si="350"/>
        <v>371</v>
      </c>
      <c r="BO360" s="86">
        <f t="shared" si="339"/>
        <v>0.30503928673542041</v>
      </c>
      <c r="BP360" s="168">
        <f t="shared" si="340"/>
        <v>466</v>
      </c>
      <c r="BQ360" s="75">
        <f t="shared" si="341"/>
        <v>7.2113896626431445E-2</v>
      </c>
      <c r="BR360" s="164">
        <f t="shared" si="296"/>
        <v>83</v>
      </c>
      <c r="BS360" s="76">
        <f t="shared" si="342"/>
        <v>98</v>
      </c>
      <c r="BT360" s="117">
        <f t="shared" si="343"/>
        <v>1.2760429430973939</v>
      </c>
      <c r="BU360" s="159">
        <v>6462</v>
      </c>
      <c r="BV360" s="153">
        <v>2084</v>
      </c>
    </row>
    <row r="361" spans="1:74">
      <c r="A361" s="34">
        <f t="shared" si="297"/>
        <v>1</v>
      </c>
      <c r="B361" s="35">
        <f t="shared" si="298"/>
        <v>0</v>
      </c>
      <c r="C361" s="35">
        <f t="shared" si="299"/>
        <v>0</v>
      </c>
      <c r="D361" s="35">
        <f t="shared" si="300"/>
        <v>0</v>
      </c>
      <c r="E361" s="35">
        <f t="shared" si="301"/>
        <v>1</v>
      </c>
      <c r="F361" s="35">
        <f t="shared" si="302"/>
        <v>0</v>
      </c>
      <c r="G361" s="35">
        <f t="shared" si="303"/>
        <v>0</v>
      </c>
      <c r="H361" s="35">
        <f t="shared" si="304"/>
        <v>0</v>
      </c>
      <c r="I361" s="35">
        <f t="shared" si="305"/>
        <v>0</v>
      </c>
      <c r="J361" s="48">
        <v>297</v>
      </c>
      <c r="K361" s="49" t="s">
        <v>268</v>
      </c>
      <c r="L361" s="65">
        <v>40</v>
      </c>
      <c r="M361" s="38">
        <f t="shared" si="295"/>
        <v>2.8294546226214899E-3</v>
      </c>
      <c r="N361" s="39">
        <f t="shared" si="306"/>
        <v>302</v>
      </c>
      <c r="O361" s="40">
        <f t="shared" si="307"/>
        <v>0.37492639185628324</v>
      </c>
      <c r="P361" s="98">
        <v>5</v>
      </c>
      <c r="Q361" s="38">
        <f t="shared" si="308"/>
        <v>8.6021505376344093E-2</v>
      </c>
      <c r="R361" s="39">
        <f t="shared" si="344"/>
        <v>336</v>
      </c>
      <c r="S361" s="41">
        <f t="shared" si="309"/>
        <v>0.64417518436240828</v>
      </c>
      <c r="T361" s="183">
        <v>0</v>
      </c>
      <c r="U361" s="42">
        <f t="shared" si="310"/>
        <v>0</v>
      </c>
      <c r="V361" s="43">
        <f t="shared" si="311"/>
        <v>396</v>
      </c>
      <c r="W361" s="44">
        <f t="shared" si="312"/>
        <v>0</v>
      </c>
      <c r="X361" s="178">
        <v>0</v>
      </c>
      <c r="Y361" s="42">
        <f t="shared" si="313"/>
        <v>0</v>
      </c>
      <c r="Z361" s="43">
        <f t="shared" si="345"/>
        <v>396</v>
      </c>
      <c r="AA361" s="45">
        <f t="shared" si="314"/>
        <v>0</v>
      </c>
      <c r="AB361" s="65">
        <v>354</v>
      </c>
      <c r="AC361" s="38">
        <f t="shared" si="315"/>
        <v>2.5040673410200182E-2</v>
      </c>
      <c r="AD361" s="39">
        <f t="shared" si="316"/>
        <v>80</v>
      </c>
      <c r="AE361" s="40">
        <f t="shared" si="317"/>
        <v>1.930728539103578</v>
      </c>
      <c r="AF361" s="98">
        <v>3</v>
      </c>
      <c r="AG361" s="38">
        <f t="shared" si="318"/>
        <v>0.76129032258064511</v>
      </c>
      <c r="AH361" s="39">
        <f t="shared" si="346"/>
        <v>81</v>
      </c>
      <c r="AI361" s="41">
        <f t="shared" si="319"/>
        <v>3.3172575728079345</v>
      </c>
      <c r="AJ361" s="183">
        <v>0</v>
      </c>
      <c r="AK361" s="42">
        <f t="shared" si="320"/>
        <v>0</v>
      </c>
      <c r="AL361" s="43">
        <f t="shared" si="321"/>
        <v>337</v>
      </c>
      <c r="AM361" s="44">
        <f t="shared" si="322"/>
        <v>0</v>
      </c>
      <c r="AN361" s="178">
        <v>0</v>
      </c>
      <c r="AO361" s="42">
        <f t="shared" si="323"/>
        <v>0</v>
      </c>
      <c r="AP361" s="43">
        <f t="shared" si="347"/>
        <v>337</v>
      </c>
      <c r="AQ361" s="45">
        <f t="shared" si="324"/>
        <v>0</v>
      </c>
      <c r="AR361" s="65">
        <v>53</v>
      </c>
      <c r="AS361" s="38">
        <f t="shared" si="325"/>
        <v>3.749027374973474E-3</v>
      </c>
      <c r="AT361" s="39">
        <f t="shared" si="326"/>
        <v>439</v>
      </c>
      <c r="AU361" s="40">
        <f t="shared" si="327"/>
        <v>0.16185468477651194</v>
      </c>
      <c r="AV361" s="98">
        <v>11</v>
      </c>
      <c r="AW361" s="38">
        <f t="shared" si="328"/>
        <v>0.11397849462365592</v>
      </c>
      <c r="AX361" s="39">
        <f t="shared" si="348"/>
        <v>500</v>
      </c>
      <c r="AY361" s="41">
        <f t="shared" si="329"/>
        <v>0.27808864265227579</v>
      </c>
      <c r="AZ361" s="183">
        <v>0</v>
      </c>
      <c r="BA361" s="42">
        <f t="shared" si="330"/>
        <v>0</v>
      </c>
      <c r="BB361" s="43">
        <f t="shared" si="331"/>
        <v>356</v>
      </c>
      <c r="BC361" s="44">
        <f t="shared" si="332"/>
        <v>0</v>
      </c>
      <c r="BD361" s="178">
        <v>0</v>
      </c>
      <c r="BE361" s="42">
        <f t="shared" si="333"/>
        <v>0</v>
      </c>
      <c r="BF361" s="43">
        <f t="shared" si="349"/>
        <v>356</v>
      </c>
      <c r="BG361" s="45">
        <f t="shared" si="334"/>
        <v>0</v>
      </c>
      <c r="BH361" s="159">
        <v>18</v>
      </c>
      <c r="BI361" s="83">
        <f t="shared" si="335"/>
        <v>1.2732545801796703E-3</v>
      </c>
      <c r="BJ361" s="84">
        <f t="shared" si="336"/>
        <v>316</v>
      </c>
      <c r="BK361" s="85">
        <f t="shared" si="337"/>
        <v>0.22875744221519945</v>
      </c>
      <c r="BL361" s="156">
        <v>4</v>
      </c>
      <c r="BM361" s="83">
        <f t="shared" si="338"/>
        <v>3.870967741935484E-2</v>
      </c>
      <c r="BN361" s="84">
        <f t="shared" si="350"/>
        <v>344</v>
      </c>
      <c r="BO361" s="86">
        <f t="shared" si="339"/>
        <v>0.39303679525909468</v>
      </c>
      <c r="BP361" s="168">
        <f t="shared" si="340"/>
        <v>465</v>
      </c>
      <c r="BQ361" s="75">
        <f t="shared" si="341"/>
        <v>3.2892409987974817E-2</v>
      </c>
      <c r="BR361" s="164">
        <f t="shared" si="296"/>
        <v>23</v>
      </c>
      <c r="BS361" s="76">
        <f t="shared" si="342"/>
        <v>320</v>
      </c>
      <c r="BT361" s="117">
        <f t="shared" si="343"/>
        <v>0.58202551255894441</v>
      </c>
      <c r="BU361" s="159">
        <v>14137</v>
      </c>
      <c r="BV361" s="153">
        <v>680</v>
      </c>
    </row>
    <row r="362" spans="1:74">
      <c r="A362" s="34">
        <f t="shared" si="297"/>
        <v>0</v>
      </c>
      <c r="B362" s="35">
        <f t="shared" si="298"/>
        <v>0</v>
      </c>
      <c r="C362" s="35">
        <f t="shared" si="299"/>
        <v>0</v>
      </c>
      <c r="D362" s="35">
        <f t="shared" si="300"/>
        <v>0</v>
      </c>
      <c r="E362" s="35">
        <f t="shared" si="301"/>
        <v>0</v>
      </c>
      <c r="F362" s="35">
        <f t="shared" si="302"/>
        <v>0</v>
      </c>
      <c r="G362" s="35">
        <f t="shared" si="303"/>
        <v>0</v>
      </c>
      <c r="H362" s="35">
        <f t="shared" si="304"/>
        <v>0</v>
      </c>
      <c r="I362" s="35">
        <f t="shared" si="305"/>
        <v>0</v>
      </c>
      <c r="J362" s="48">
        <v>216</v>
      </c>
      <c r="K362" s="49" t="s">
        <v>186</v>
      </c>
      <c r="L362" s="65">
        <v>135</v>
      </c>
      <c r="M362" s="38">
        <f t="shared" si="295"/>
        <v>3.435988801221685E-3</v>
      </c>
      <c r="N362" s="39">
        <f t="shared" si="306"/>
        <v>260</v>
      </c>
      <c r="O362" s="40">
        <f t="shared" si="307"/>
        <v>0.45529724117189951</v>
      </c>
      <c r="P362" s="98">
        <v>56</v>
      </c>
      <c r="Q362" s="38">
        <f t="shared" si="308"/>
        <v>0.29157667386609071</v>
      </c>
      <c r="R362" s="39">
        <f t="shared" si="344"/>
        <v>74</v>
      </c>
      <c r="S362" s="41">
        <f t="shared" si="309"/>
        <v>2.1834825701053013</v>
      </c>
      <c r="T362" s="183">
        <v>53</v>
      </c>
      <c r="U362" s="42">
        <f t="shared" si="310"/>
        <v>1.3489437515907356E-3</v>
      </c>
      <c r="V362" s="43">
        <f t="shared" si="311"/>
        <v>182</v>
      </c>
      <c r="W362" s="44">
        <f t="shared" si="312"/>
        <v>0.50216789203608914</v>
      </c>
      <c r="X362" s="178">
        <v>5</v>
      </c>
      <c r="Y362" s="42">
        <f t="shared" si="313"/>
        <v>0.11447084233261338</v>
      </c>
      <c r="Z362" s="43">
        <f t="shared" si="345"/>
        <v>36</v>
      </c>
      <c r="AA362" s="45">
        <f t="shared" si="314"/>
        <v>2.4082615495430653</v>
      </c>
      <c r="AB362" s="65">
        <v>32</v>
      </c>
      <c r="AC362" s="38">
        <f t="shared" si="315"/>
        <v>8.1445660473402899E-4</v>
      </c>
      <c r="AD362" s="39">
        <f t="shared" si="316"/>
        <v>485</v>
      </c>
      <c r="AE362" s="40">
        <f t="shared" si="317"/>
        <v>6.2797616695917005E-2</v>
      </c>
      <c r="AF362" s="98">
        <v>7</v>
      </c>
      <c r="AG362" s="38">
        <f t="shared" si="318"/>
        <v>6.9114470842332618E-2</v>
      </c>
      <c r="AH362" s="39">
        <f t="shared" si="346"/>
        <v>447</v>
      </c>
      <c r="AI362" s="41">
        <f t="shared" si="319"/>
        <v>0.30116040489671919</v>
      </c>
      <c r="AJ362" s="183">
        <v>22</v>
      </c>
      <c r="AK362" s="42">
        <f t="shared" si="320"/>
        <v>5.5993891575464492E-4</v>
      </c>
      <c r="AL362" s="43">
        <f t="shared" si="321"/>
        <v>221</v>
      </c>
      <c r="AM362" s="44">
        <f t="shared" si="322"/>
        <v>0.2942855975585299</v>
      </c>
      <c r="AN362" s="178">
        <v>8</v>
      </c>
      <c r="AO362" s="42">
        <f t="shared" si="323"/>
        <v>4.7516198704103674E-2</v>
      </c>
      <c r="AP362" s="43">
        <f t="shared" si="347"/>
        <v>74</v>
      </c>
      <c r="AQ362" s="45">
        <f t="shared" si="324"/>
        <v>1.4113142246330217</v>
      </c>
      <c r="AR362" s="65">
        <v>133</v>
      </c>
      <c r="AS362" s="38">
        <f t="shared" si="325"/>
        <v>3.385085263425808E-3</v>
      </c>
      <c r="AT362" s="39">
        <f t="shared" si="326"/>
        <v>443</v>
      </c>
      <c r="AU362" s="40">
        <f t="shared" si="327"/>
        <v>0.14614241333921352</v>
      </c>
      <c r="AV362" s="98">
        <v>40</v>
      </c>
      <c r="AW362" s="38">
        <f t="shared" si="328"/>
        <v>0.28725701943844495</v>
      </c>
      <c r="AX362" s="39">
        <f t="shared" si="348"/>
        <v>404</v>
      </c>
      <c r="AY362" s="41">
        <f t="shared" si="329"/>
        <v>0.70085953400016288</v>
      </c>
      <c r="AZ362" s="183">
        <v>15</v>
      </c>
      <c r="BA362" s="42">
        <f t="shared" si="330"/>
        <v>3.8177653346907611E-4</v>
      </c>
      <c r="BB362" s="43">
        <f t="shared" si="331"/>
        <v>273</v>
      </c>
      <c r="BC362" s="44">
        <f t="shared" si="332"/>
        <v>0.14247392776364037</v>
      </c>
      <c r="BD362" s="178">
        <v>5</v>
      </c>
      <c r="BE362" s="42">
        <f t="shared" si="333"/>
        <v>3.2397408207343416E-2</v>
      </c>
      <c r="BF362" s="43">
        <f t="shared" si="349"/>
        <v>194</v>
      </c>
      <c r="BG362" s="45">
        <f t="shared" si="334"/>
        <v>0.68326646822113601</v>
      </c>
      <c r="BH362" s="159">
        <v>73</v>
      </c>
      <c r="BI362" s="83">
        <f t="shared" si="335"/>
        <v>1.8579791295495038E-3</v>
      </c>
      <c r="BJ362" s="84">
        <f t="shared" si="336"/>
        <v>284</v>
      </c>
      <c r="BK362" s="85">
        <f t="shared" si="337"/>
        <v>0.33381113249558564</v>
      </c>
      <c r="BL362" s="156">
        <v>26</v>
      </c>
      <c r="BM362" s="83">
        <f t="shared" si="338"/>
        <v>0.15766738660907129</v>
      </c>
      <c r="BN362" s="84">
        <f t="shared" si="350"/>
        <v>100</v>
      </c>
      <c r="BO362" s="86">
        <f t="shared" si="339"/>
        <v>1.6008680123674068</v>
      </c>
      <c r="BP362" s="168">
        <f t="shared" si="340"/>
        <v>463</v>
      </c>
      <c r="BQ362" s="75">
        <f t="shared" si="341"/>
        <v>1.1784168999745482E-2</v>
      </c>
      <c r="BR362" s="164">
        <f t="shared" si="296"/>
        <v>147</v>
      </c>
      <c r="BS362" s="76">
        <f t="shared" si="342"/>
        <v>496</v>
      </c>
      <c r="BT362" s="117">
        <f t="shared" si="343"/>
        <v>0.20851883473012664</v>
      </c>
      <c r="BU362" s="159">
        <v>39290</v>
      </c>
      <c r="BV362" s="153">
        <v>6865</v>
      </c>
    </row>
    <row r="363" spans="1:74">
      <c r="A363" s="34">
        <f t="shared" si="297"/>
        <v>1</v>
      </c>
      <c r="B363" s="35">
        <f t="shared" si="298"/>
        <v>0</v>
      </c>
      <c r="C363" s="35">
        <f t="shared" si="299"/>
        <v>0</v>
      </c>
      <c r="D363" s="35">
        <f t="shared" si="300"/>
        <v>0</v>
      </c>
      <c r="E363" s="35">
        <f t="shared" si="301"/>
        <v>1</v>
      </c>
      <c r="F363" s="35">
        <f t="shared" si="302"/>
        <v>0</v>
      </c>
      <c r="G363" s="35">
        <f t="shared" si="303"/>
        <v>0</v>
      </c>
      <c r="H363" s="35">
        <f t="shared" si="304"/>
        <v>0</v>
      </c>
      <c r="I363" s="35">
        <f t="shared" si="305"/>
        <v>0</v>
      </c>
      <c r="J363" s="48">
        <v>395</v>
      </c>
      <c r="K363" s="49" t="s">
        <v>366</v>
      </c>
      <c r="L363" s="65">
        <v>8</v>
      </c>
      <c r="M363" s="38">
        <f t="shared" si="295"/>
        <v>4.995004995004995E-4</v>
      </c>
      <c r="N363" s="39">
        <f t="shared" si="306"/>
        <v>457</v>
      </c>
      <c r="O363" s="40">
        <f t="shared" si="307"/>
        <v>6.618799202887457E-2</v>
      </c>
      <c r="P363" s="98">
        <v>6</v>
      </c>
      <c r="Q363" s="38">
        <f t="shared" si="308"/>
        <v>1.735357917570499E-2</v>
      </c>
      <c r="R363" s="39">
        <f t="shared" si="344"/>
        <v>477</v>
      </c>
      <c r="S363" s="41">
        <f t="shared" si="309"/>
        <v>0.12995291137896739</v>
      </c>
      <c r="T363" s="183">
        <v>0</v>
      </c>
      <c r="U363" s="42">
        <f t="shared" si="310"/>
        <v>0</v>
      </c>
      <c r="V363" s="43">
        <f t="shared" si="311"/>
        <v>396</v>
      </c>
      <c r="W363" s="44">
        <f t="shared" si="312"/>
        <v>0</v>
      </c>
      <c r="X363" s="178">
        <v>0</v>
      </c>
      <c r="Y363" s="42">
        <f t="shared" si="313"/>
        <v>0</v>
      </c>
      <c r="Z363" s="43">
        <f t="shared" si="345"/>
        <v>396</v>
      </c>
      <c r="AA363" s="45">
        <f t="shared" si="314"/>
        <v>0</v>
      </c>
      <c r="AB363" s="65">
        <v>272</v>
      </c>
      <c r="AC363" s="38">
        <f t="shared" si="315"/>
        <v>1.6983016983016984E-2</v>
      </c>
      <c r="AD363" s="39">
        <f t="shared" si="316"/>
        <v>125</v>
      </c>
      <c r="AE363" s="40">
        <f t="shared" si="317"/>
        <v>1.30945342531543</v>
      </c>
      <c r="AF363" s="98">
        <v>6</v>
      </c>
      <c r="AG363" s="38">
        <f t="shared" si="318"/>
        <v>0.59002169197396959</v>
      </c>
      <c r="AH363" s="39">
        <f t="shared" si="346"/>
        <v>103</v>
      </c>
      <c r="AI363" s="41">
        <f t="shared" si="319"/>
        <v>2.5709691398504084</v>
      </c>
      <c r="AJ363" s="183">
        <v>0</v>
      </c>
      <c r="AK363" s="42">
        <f t="shared" si="320"/>
        <v>0</v>
      </c>
      <c r="AL363" s="43">
        <f t="shared" si="321"/>
        <v>337</v>
      </c>
      <c r="AM363" s="44">
        <f t="shared" si="322"/>
        <v>0</v>
      </c>
      <c r="AN363" s="178">
        <v>0</v>
      </c>
      <c r="AO363" s="42">
        <f t="shared" si="323"/>
        <v>0</v>
      </c>
      <c r="AP363" s="43">
        <f t="shared" si="347"/>
        <v>337</v>
      </c>
      <c r="AQ363" s="45">
        <f t="shared" si="324"/>
        <v>0</v>
      </c>
      <c r="AR363" s="65">
        <v>128</v>
      </c>
      <c r="AS363" s="38">
        <f t="shared" si="325"/>
        <v>7.992007992007992E-3</v>
      </c>
      <c r="AT363" s="39">
        <f t="shared" si="326"/>
        <v>357</v>
      </c>
      <c r="AU363" s="40">
        <f t="shared" si="327"/>
        <v>0.34503453960161334</v>
      </c>
      <c r="AV363" s="98">
        <v>16</v>
      </c>
      <c r="AW363" s="38">
        <f t="shared" si="328"/>
        <v>0.27765726681127983</v>
      </c>
      <c r="AX363" s="39">
        <f t="shared" si="348"/>
        <v>414</v>
      </c>
      <c r="AY363" s="41">
        <f t="shared" si="329"/>
        <v>0.6774377280998426</v>
      </c>
      <c r="AZ363" s="183">
        <v>15</v>
      </c>
      <c r="BA363" s="42">
        <f t="shared" si="330"/>
        <v>9.3656343656343662E-4</v>
      </c>
      <c r="BB363" s="43">
        <f t="shared" si="331"/>
        <v>216</v>
      </c>
      <c r="BC363" s="44">
        <f t="shared" si="332"/>
        <v>0.3495130258387506</v>
      </c>
      <c r="BD363" s="178">
        <v>2</v>
      </c>
      <c r="BE363" s="42">
        <f t="shared" si="333"/>
        <v>3.2537960954446853E-2</v>
      </c>
      <c r="BF363" s="43">
        <f t="shared" si="349"/>
        <v>192</v>
      </c>
      <c r="BG363" s="45">
        <f t="shared" si="334"/>
        <v>0.68623074790973082</v>
      </c>
      <c r="BH363" s="159">
        <v>38</v>
      </c>
      <c r="BI363" s="83">
        <f t="shared" si="335"/>
        <v>2.3726273726273725E-3</v>
      </c>
      <c r="BJ363" s="84">
        <f t="shared" si="336"/>
        <v>248</v>
      </c>
      <c r="BK363" s="85">
        <f t="shared" si="337"/>
        <v>0.42627466458076102</v>
      </c>
      <c r="BL363" s="156">
        <v>9</v>
      </c>
      <c r="BM363" s="83">
        <f t="shared" si="338"/>
        <v>8.2429501084598705E-2</v>
      </c>
      <c r="BN363" s="84">
        <f t="shared" si="350"/>
        <v>233</v>
      </c>
      <c r="BO363" s="86">
        <f t="shared" si="339"/>
        <v>0.8369438626449992</v>
      </c>
      <c r="BP363" s="168">
        <f t="shared" si="340"/>
        <v>461</v>
      </c>
      <c r="BQ363" s="75">
        <f t="shared" si="341"/>
        <v>2.8783716283716284E-2</v>
      </c>
      <c r="BR363" s="164">
        <f t="shared" si="296"/>
        <v>39</v>
      </c>
      <c r="BS363" s="76">
        <f t="shared" si="342"/>
        <v>368</v>
      </c>
      <c r="BT363" s="117">
        <f t="shared" si="343"/>
        <v>0.50932288724073138</v>
      </c>
      <c r="BU363" s="159">
        <v>16016</v>
      </c>
      <c r="BV363" s="153">
        <v>1353</v>
      </c>
    </row>
    <row r="364" spans="1:74">
      <c r="A364" s="34">
        <f t="shared" si="297"/>
        <v>7</v>
      </c>
      <c r="B364" s="35">
        <f t="shared" si="298"/>
        <v>7</v>
      </c>
      <c r="C364" s="35">
        <f t="shared" si="299"/>
        <v>0</v>
      </c>
      <c r="D364" s="35">
        <f t="shared" si="300"/>
        <v>0</v>
      </c>
      <c r="E364" s="35">
        <f t="shared" si="301"/>
        <v>0</v>
      </c>
      <c r="F364" s="35">
        <f t="shared" si="302"/>
        <v>0</v>
      </c>
      <c r="G364" s="35">
        <f t="shared" si="303"/>
        <v>1</v>
      </c>
      <c r="H364" s="35">
        <f t="shared" si="304"/>
        <v>0</v>
      </c>
      <c r="I364" s="35">
        <f t="shared" si="305"/>
        <v>0</v>
      </c>
      <c r="J364" s="51">
        <v>35</v>
      </c>
      <c r="K364" s="49" t="s">
        <v>683</v>
      </c>
      <c r="L364" s="65">
        <v>1</v>
      </c>
      <c r="M364" s="38">
        <f t="shared" si="295"/>
        <v>1.5257857796765334E-4</v>
      </c>
      <c r="N364" s="39">
        <f t="shared" si="306"/>
        <v>498</v>
      </c>
      <c r="O364" s="40">
        <f t="shared" si="307"/>
        <v>2.0217937144004713E-2</v>
      </c>
      <c r="P364" s="98">
        <v>1</v>
      </c>
      <c r="Q364" s="38">
        <f t="shared" si="308"/>
        <v>2.1978021978021978E-3</v>
      </c>
      <c r="R364" s="39">
        <f t="shared" si="344"/>
        <v>513</v>
      </c>
      <c r="S364" s="41">
        <f t="shared" si="309"/>
        <v>1.6458322018050541E-2</v>
      </c>
      <c r="T364" s="183">
        <v>0</v>
      </c>
      <c r="U364" s="42">
        <f t="shared" si="310"/>
        <v>0</v>
      </c>
      <c r="V364" s="43">
        <f t="shared" si="311"/>
        <v>396</v>
      </c>
      <c r="W364" s="44">
        <f t="shared" si="312"/>
        <v>0</v>
      </c>
      <c r="X364" s="178">
        <v>0</v>
      </c>
      <c r="Y364" s="42">
        <f t="shared" si="313"/>
        <v>0</v>
      </c>
      <c r="Z364" s="43">
        <f t="shared" si="345"/>
        <v>396</v>
      </c>
      <c r="AA364" s="45">
        <f t="shared" si="314"/>
        <v>0</v>
      </c>
      <c r="AB364" s="65">
        <v>3</v>
      </c>
      <c r="AC364" s="38">
        <f t="shared" si="315"/>
        <v>4.5773573390296002E-4</v>
      </c>
      <c r="AD364" s="39">
        <f t="shared" si="316"/>
        <v>508</v>
      </c>
      <c r="AE364" s="40">
        <f t="shared" si="317"/>
        <v>3.5293118133714801E-2</v>
      </c>
      <c r="AF364" s="98">
        <v>2</v>
      </c>
      <c r="AG364" s="38">
        <f t="shared" si="318"/>
        <v>6.5934065934065934E-3</v>
      </c>
      <c r="AH364" s="39">
        <f t="shared" si="346"/>
        <v>524</v>
      </c>
      <c r="AI364" s="41">
        <f t="shared" si="319"/>
        <v>2.8730206208897182E-2</v>
      </c>
      <c r="AJ364" s="183">
        <v>0</v>
      </c>
      <c r="AK364" s="42">
        <f t="shared" si="320"/>
        <v>0</v>
      </c>
      <c r="AL364" s="43">
        <f t="shared" si="321"/>
        <v>337</v>
      </c>
      <c r="AM364" s="44">
        <f t="shared" si="322"/>
        <v>0</v>
      </c>
      <c r="AN364" s="178">
        <v>0</v>
      </c>
      <c r="AO364" s="42">
        <f t="shared" si="323"/>
        <v>0</v>
      </c>
      <c r="AP364" s="43">
        <f t="shared" si="347"/>
        <v>337</v>
      </c>
      <c r="AQ364" s="45">
        <f t="shared" si="324"/>
        <v>0</v>
      </c>
      <c r="AR364" s="65">
        <v>450</v>
      </c>
      <c r="AS364" s="38">
        <f t="shared" si="325"/>
        <v>6.8660360085444003E-2</v>
      </c>
      <c r="AT364" s="39">
        <f t="shared" si="326"/>
        <v>29</v>
      </c>
      <c r="AU364" s="40">
        <f t="shared" si="327"/>
        <v>2.9642357408366404</v>
      </c>
      <c r="AV364" s="98">
        <v>52</v>
      </c>
      <c r="AW364" s="38">
        <f t="shared" si="328"/>
        <v>0.98901098901098905</v>
      </c>
      <c r="AX364" s="39">
        <f t="shared" si="348"/>
        <v>21</v>
      </c>
      <c r="AY364" s="41">
        <f t="shared" si="329"/>
        <v>2.4130229514820112</v>
      </c>
      <c r="AZ364" s="183">
        <v>1</v>
      </c>
      <c r="BA364" s="42">
        <f t="shared" si="330"/>
        <v>1.5257857796765334E-4</v>
      </c>
      <c r="BB364" s="43">
        <f t="shared" si="331"/>
        <v>327</v>
      </c>
      <c r="BC364" s="44">
        <f t="shared" si="332"/>
        <v>5.6940297241719354E-2</v>
      </c>
      <c r="BD364" s="178">
        <v>2</v>
      </c>
      <c r="BE364" s="42">
        <f t="shared" si="333"/>
        <v>2.1978021978021978E-3</v>
      </c>
      <c r="BF364" s="43">
        <f t="shared" si="349"/>
        <v>346</v>
      </c>
      <c r="BG364" s="45">
        <f t="shared" si="334"/>
        <v>4.6351996305697571E-2</v>
      </c>
      <c r="BH364" s="159">
        <v>0</v>
      </c>
      <c r="BI364" s="83">
        <f t="shared" si="335"/>
        <v>0</v>
      </c>
      <c r="BJ364" s="84">
        <f t="shared" si="336"/>
        <v>467</v>
      </c>
      <c r="BK364" s="85">
        <f t="shared" si="337"/>
        <v>0</v>
      </c>
      <c r="BL364" s="156">
        <v>1</v>
      </c>
      <c r="BM364" s="83">
        <f t="shared" si="338"/>
        <v>0</v>
      </c>
      <c r="BN364" s="84">
        <f t="shared" si="350"/>
        <v>467</v>
      </c>
      <c r="BO364" s="86">
        <f t="shared" si="339"/>
        <v>0</v>
      </c>
      <c r="BP364" s="168">
        <f t="shared" si="340"/>
        <v>455</v>
      </c>
      <c r="BQ364" s="75">
        <f t="shared" si="341"/>
        <v>6.9423252975282276E-2</v>
      </c>
      <c r="BR364" s="164">
        <f t="shared" si="296"/>
        <v>58</v>
      </c>
      <c r="BS364" s="76">
        <f t="shared" si="342"/>
        <v>104</v>
      </c>
      <c r="BT364" s="117">
        <f t="shared" si="343"/>
        <v>1.2284324685001815</v>
      </c>
      <c r="BU364" s="159">
        <v>6554</v>
      </c>
      <c r="BV364" s="153">
        <v>881</v>
      </c>
    </row>
    <row r="365" spans="1:74">
      <c r="A365" s="34">
        <f t="shared" si="297"/>
        <v>7</v>
      </c>
      <c r="B365" s="35">
        <f t="shared" si="298"/>
        <v>7</v>
      </c>
      <c r="C365" s="35">
        <f t="shared" si="299"/>
        <v>0</v>
      </c>
      <c r="D365" s="35">
        <f t="shared" si="300"/>
        <v>0</v>
      </c>
      <c r="E365" s="35">
        <f t="shared" si="301"/>
        <v>0</v>
      </c>
      <c r="F365" s="35">
        <f t="shared" si="302"/>
        <v>0</v>
      </c>
      <c r="G365" s="35">
        <f t="shared" si="303"/>
        <v>1</v>
      </c>
      <c r="H365" s="35">
        <f t="shared" si="304"/>
        <v>0</v>
      </c>
      <c r="I365" s="35">
        <f t="shared" si="305"/>
        <v>1</v>
      </c>
      <c r="J365" s="48">
        <v>340</v>
      </c>
      <c r="K365" s="49" t="s">
        <v>311</v>
      </c>
      <c r="L365" s="65">
        <v>21</v>
      </c>
      <c r="M365" s="38">
        <f t="shared" si="295"/>
        <v>3.0168079298951299E-3</v>
      </c>
      <c r="N365" s="39">
        <f t="shared" si="306"/>
        <v>289</v>
      </c>
      <c r="O365" s="40">
        <f t="shared" si="307"/>
        <v>0.39975227135152203</v>
      </c>
      <c r="P365" s="98">
        <v>11</v>
      </c>
      <c r="Q365" s="38">
        <f t="shared" si="308"/>
        <v>4.6255506607929514E-2</v>
      </c>
      <c r="R365" s="39">
        <f t="shared" si="344"/>
        <v>413</v>
      </c>
      <c r="S365" s="41">
        <f t="shared" si="309"/>
        <v>0.34638605040192272</v>
      </c>
      <c r="T365" s="183">
        <v>9</v>
      </c>
      <c r="U365" s="42">
        <f t="shared" si="310"/>
        <v>1.2929176842407699E-3</v>
      </c>
      <c r="V365" s="43">
        <f t="shared" si="311"/>
        <v>186</v>
      </c>
      <c r="W365" s="44">
        <f t="shared" si="312"/>
        <v>0.481311209089134</v>
      </c>
      <c r="X365" s="178">
        <v>5</v>
      </c>
      <c r="Y365" s="42">
        <f t="shared" si="313"/>
        <v>1.9823788546255508E-2</v>
      </c>
      <c r="Z365" s="43">
        <f t="shared" si="345"/>
        <v>270</v>
      </c>
      <c r="AA365" s="45">
        <f t="shared" si="314"/>
        <v>0.41705701425259556</v>
      </c>
      <c r="AB365" s="65">
        <v>12</v>
      </c>
      <c r="AC365" s="38">
        <f t="shared" si="315"/>
        <v>1.72389024565436E-3</v>
      </c>
      <c r="AD365" s="39">
        <f t="shared" si="316"/>
        <v>441</v>
      </c>
      <c r="AE365" s="40">
        <f t="shared" si="317"/>
        <v>0.1329183141780588</v>
      </c>
      <c r="AF365" s="98">
        <v>3</v>
      </c>
      <c r="AG365" s="38">
        <f t="shared" si="318"/>
        <v>2.643171806167401E-2</v>
      </c>
      <c r="AH365" s="39">
        <f t="shared" si="346"/>
        <v>501</v>
      </c>
      <c r="AI365" s="41">
        <f t="shared" si="319"/>
        <v>0.11517395440571117</v>
      </c>
      <c r="AJ365" s="183">
        <v>6</v>
      </c>
      <c r="AK365" s="42">
        <f t="shared" si="320"/>
        <v>8.6194512282717999E-4</v>
      </c>
      <c r="AL365" s="43">
        <f t="shared" si="321"/>
        <v>183</v>
      </c>
      <c r="AM365" s="44">
        <f t="shared" si="322"/>
        <v>0.45301019164205664</v>
      </c>
      <c r="AN365" s="178">
        <v>2</v>
      </c>
      <c r="AO365" s="42">
        <f t="shared" si="323"/>
        <v>1.3215859030837005E-2</v>
      </c>
      <c r="AP365" s="43">
        <f t="shared" si="347"/>
        <v>247</v>
      </c>
      <c r="AQ365" s="45">
        <f t="shared" si="324"/>
        <v>0.39253413256212799</v>
      </c>
      <c r="AR365" s="65">
        <v>278</v>
      </c>
      <c r="AS365" s="38">
        <f t="shared" si="325"/>
        <v>3.9936790690992673E-2</v>
      </c>
      <c r="AT365" s="39">
        <f t="shared" si="326"/>
        <v>60</v>
      </c>
      <c r="AU365" s="40">
        <f t="shared" si="327"/>
        <v>1.7241689701777358</v>
      </c>
      <c r="AV365" s="98">
        <v>11</v>
      </c>
      <c r="AW365" s="38">
        <f t="shared" si="328"/>
        <v>0.61233480176211452</v>
      </c>
      <c r="AX365" s="39">
        <f t="shared" si="348"/>
        <v>108</v>
      </c>
      <c r="AY365" s="41">
        <f t="shared" si="329"/>
        <v>1.4939954632058718</v>
      </c>
      <c r="AZ365" s="183">
        <v>5</v>
      </c>
      <c r="BA365" s="42">
        <f t="shared" si="330"/>
        <v>7.1828760235598331E-4</v>
      </c>
      <c r="BB365" s="43">
        <f t="shared" si="331"/>
        <v>238</v>
      </c>
      <c r="BC365" s="44">
        <f t="shared" si="332"/>
        <v>0.26805538580823779</v>
      </c>
      <c r="BD365" s="178">
        <v>3</v>
      </c>
      <c r="BE365" s="42">
        <f t="shared" si="333"/>
        <v>1.1013215859030838E-2</v>
      </c>
      <c r="BF365" s="43">
        <f t="shared" si="349"/>
        <v>288</v>
      </c>
      <c r="BG365" s="45">
        <f t="shared" si="334"/>
        <v>0.23227046606929952</v>
      </c>
      <c r="BH365" s="159">
        <v>123</v>
      </c>
      <c r="BI365" s="83">
        <f t="shared" si="335"/>
        <v>1.7669875017957189E-2</v>
      </c>
      <c r="BJ365" s="84">
        <f t="shared" si="336"/>
        <v>25</v>
      </c>
      <c r="BK365" s="85">
        <f t="shared" si="337"/>
        <v>3.1746325332674248</v>
      </c>
      <c r="BL365" s="156">
        <v>21</v>
      </c>
      <c r="BM365" s="83">
        <f t="shared" si="338"/>
        <v>0.27092511013215859</v>
      </c>
      <c r="BN365" s="84">
        <f t="shared" si="350"/>
        <v>50</v>
      </c>
      <c r="BO365" s="86">
        <f t="shared" si="339"/>
        <v>2.7508247069069895</v>
      </c>
      <c r="BP365" s="168">
        <f t="shared" si="340"/>
        <v>454</v>
      </c>
      <c r="BQ365" s="75">
        <f t="shared" si="341"/>
        <v>6.5220514293923282E-2</v>
      </c>
      <c r="BR365" s="164">
        <f t="shared" si="296"/>
        <v>56</v>
      </c>
      <c r="BS365" s="76">
        <f t="shared" si="342"/>
        <v>120</v>
      </c>
      <c r="BT365" s="117">
        <f t="shared" si="343"/>
        <v>1.154065733558487</v>
      </c>
      <c r="BU365" s="159">
        <v>6961</v>
      </c>
      <c r="BV365" s="153">
        <v>816</v>
      </c>
    </row>
    <row r="366" spans="1:74">
      <c r="A366" s="34">
        <f t="shared" si="297"/>
        <v>2</v>
      </c>
      <c r="B366" s="35">
        <f t="shared" si="298"/>
        <v>0</v>
      </c>
      <c r="C366" s="35">
        <f t="shared" si="299"/>
        <v>1</v>
      </c>
      <c r="D366" s="35">
        <f t="shared" si="300"/>
        <v>1</v>
      </c>
      <c r="E366" s="35">
        <f t="shared" si="301"/>
        <v>0</v>
      </c>
      <c r="F366" s="35">
        <f t="shared" si="302"/>
        <v>0</v>
      </c>
      <c r="G366" s="35">
        <f t="shared" si="303"/>
        <v>1</v>
      </c>
      <c r="H366" s="35">
        <f t="shared" si="304"/>
        <v>0</v>
      </c>
      <c r="I366" s="35">
        <f t="shared" si="305"/>
        <v>0</v>
      </c>
      <c r="J366" s="48">
        <v>364</v>
      </c>
      <c r="K366" s="49" t="s">
        <v>335</v>
      </c>
      <c r="L366" s="65">
        <v>77</v>
      </c>
      <c r="M366" s="38">
        <f t="shared" si="295"/>
        <v>9.5108695652173919E-3</v>
      </c>
      <c r="N366" s="39">
        <f t="shared" si="306"/>
        <v>104</v>
      </c>
      <c r="O366" s="40">
        <f t="shared" si="307"/>
        <v>1.2602697286584896</v>
      </c>
      <c r="P366" s="98">
        <v>31</v>
      </c>
      <c r="Q366" s="38">
        <f t="shared" si="308"/>
        <v>0.1696035242290749</v>
      </c>
      <c r="R366" s="39">
        <f t="shared" si="344"/>
        <v>161</v>
      </c>
      <c r="S366" s="41">
        <f t="shared" si="309"/>
        <v>1.27008218480705</v>
      </c>
      <c r="T366" s="183">
        <v>45</v>
      </c>
      <c r="U366" s="42">
        <f t="shared" si="310"/>
        <v>5.558300395256917E-3</v>
      </c>
      <c r="V366" s="43">
        <f t="shared" si="311"/>
        <v>34</v>
      </c>
      <c r="W366" s="44">
        <f t="shared" si="312"/>
        <v>2.0691744852207643</v>
      </c>
      <c r="X366" s="178">
        <v>7</v>
      </c>
      <c r="Y366" s="42">
        <f t="shared" si="313"/>
        <v>9.9118942731277526E-2</v>
      </c>
      <c r="Z366" s="43">
        <f t="shared" si="345"/>
        <v>44</v>
      </c>
      <c r="AA366" s="45">
        <f t="shared" si="314"/>
        <v>2.0852850712629776</v>
      </c>
      <c r="AB366" s="65">
        <v>85</v>
      </c>
      <c r="AC366" s="38">
        <f t="shared" si="315"/>
        <v>1.049901185770751E-2</v>
      </c>
      <c r="AD366" s="39">
        <f t="shared" si="316"/>
        <v>200</v>
      </c>
      <c r="AE366" s="40">
        <f t="shared" si="317"/>
        <v>0.80951264744364215</v>
      </c>
      <c r="AF366" s="98">
        <v>23</v>
      </c>
      <c r="AG366" s="38">
        <f t="shared" si="318"/>
        <v>0.18722466960352424</v>
      </c>
      <c r="AH366" s="39">
        <f t="shared" si="346"/>
        <v>334</v>
      </c>
      <c r="AI366" s="41">
        <f t="shared" si="319"/>
        <v>0.81581551037378752</v>
      </c>
      <c r="AJ366" s="183">
        <v>3</v>
      </c>
      <c r="AK366" s="42">
        <f t="shared" si="320"/>
        <v>3.7055335968379444E-4</v>
      </c>
      <c r="AL366" s="43">
        <f t="shared" si="321"/>
        <v>247</v>
      </c>
      <c r="AM366" s="44">
        <f t="shared" si="322"/>
        <v>0.19475073764947851</v>
      </c>
      <c r="AN366" s="178">
        <v>1</v>
      </c>
      <c r="AO366" s="42">
        <f t="shared" si="323"/>
        <v>6.6079295154185024E-3</v>
      </c>
      <c r="AP366" s="43">
        <f t="shared" si="347"/>
        <v>288</v>
      </c>
      <c r="AQ366" s="45">
        <f t="shared" si="324"/>
        <v>0.196267066281064</v>
      </c>
      <c r="AR366" s="65">
        <v>189</v>
      </c>
      <c r="AS366" s="38">
        <f t="shared" si="325"/>
        <v>2.3344861660079052E-2</v>
      </c>
      <c r="AT366" s="39">
        <f t="shared" si="326"/>
        <v>130</v>
      </c>
      <c r="AU366" s="40">
        <f t="shared" si="327"/>
        <v>1.0078547973179599</v>
      </c>
      <c r="AV366" s="98">
        <v>60</v>
      </c>
      <c r="AW366" s="38">
        <f t="shared" si="328"/>
        <v>0.41629955947136565</v>
      </c>
      <c r="AX366" s="39">
        <f t="shared" si="348"/>
        <v>272</v>
      </c>
      <c r="AY366" s="41">
        <f t="shared" si="329"/>
        <v>1.015701951603992</v>
      </c>
      <c r="AZ366" s="183">
        <v>15</v>
      </c>
      <c r="BA366" s="42">
        <f t="shared" si="330"/>
        <v>1.8527667984189723E-3</v>
      </c>
      <c r="BB366" s="43">
        <f t="shared" si="331"/>
        <v>144</v>
      </c>
      <c r="BC366" s="44">
        <f t="shared" si="332"/>
        <v>0.69142794242013705</v>
      </c>
      <c r="BD366" s="178">
        <v>3</v>
      </c>
      <c r="BE366" s="42">
        <f t="shared" si="333"/>
        <v>3.3039647577092511E-2</v>
      </c>
      <c r="BF366" s="43">
        <f t="shared" si="349"/>
        <v>189</v>
      </c>
      <c r="BG366" s="45">
        <f t="shared" si="334"/>
        <v>0.6968113982078985</v>
      </c>
      <c r="BH366" s="159">
        <v>40</v>
      </c>
      <c r="BI366" s="83">
        <f t="shared" si="335"/>
        <v>4.940711462450593E-3</v>
      </c>
      <c r="BJ366" s="84">
        <f t="shared" si="336"/>
        <v>114</v>
      </c>
      <c r="BK366" s="85">
        <f t="shared" si="337"/>
        <v>0.88766577750227138</v>
      </c>
      <c r="BL366" s="156">
        <v>21</v>
      </c>
      <c r="BM366" s="83">
        <f t="shared" si="338"/>
        <v>8.8105726872246701E-2</v>
      </c>
      <c r="BN366" s="84">
        <f t="shared" si="350"/>
        <v>214</v>
      </c>
      <c r="BO366" s="86">
        <f t="shared" si="339"/>
        <v>0.89457714045755765</v>
      </c>
      <c r="BP366" s="168">
        <f t="shared" si="340"/>
        <v>454</v>
      </c>
      <c r="BQ366" s="75">
        <f t="shared" si="341"/>
        <v>5.6077075098814232E-2</v>
      </c>
      <c r="BR366" s="164">
        <f t="shared" si="296"/>
        <v>146</v>
      </c>
      <c r="BS366" s="76">
        <f t="shared" si="342"/>
        <v>160</v>
      </c>
      <c r="BT366" s="117">
        <f t="shared" si="343"/>
        <v>0.99227415653416862</v>
      </c>
      <c r="BU366" s="159">
        <v>8096</v>
      </c>
      <c r="BV366" s="153">
        <v>2496</v>
      </c>
    </row>
    <row r="367" spans="1:74">
      <c r="A367" s="34">
        <f t="shared" si="297"/>
        <v>0</v>
      </c>
      <c r="B367" s="35">
        <f t="shared" si="298"/>
        <v>0</v>
      </c>
      <c r="C367" s="35">
        <f t="shared" si="299"/>
        <v>0</v>
      </c>
      <c r="D367" s="35">
        <f t="shared" si="300"/>
        <v>0</v>
      </c>
      <c r="E367" s="35">
        <f t="shared" si="301"/>
        <v>0</v>
      </c>
      <c r="F367" s="35">
        <f t="shared" si="302"/>
        <v>0</v>
      </c>
      <c r="G367" s="35">
        <f t="shared" si="303"/>
        <v>0</v>
      </c>
      <c r="H367" s="35">
        <f t="shared" si="304"/>
        <v>0</v>
      </c>
      <c r="I367" s="35">
        <f t="shared" si="305"/>
        <v>0</v>
      </c>
      <c r="J367" s="48">
        <v>172</v>
      </c>
      <c r="K367" s="49" t="s">
        <v>142</v>
      </c>
      <c r="L367" s="65">
        <v>0</v>
      </c>
      <c r="M367" s="38">
        <f t="shared" si="295"/>
        <v>0</v>
      </c>
      <c r="N367" s="39">
        <f t="shared" si="306"/>
        <v>517</v>
      </c>
      <c r="O367" s="40">
        <f t="shared" si="307"/>
        <v>0</v>
      </c>
      <c r="P367" s="98">
        <v>1</v>
      </c>
      <c r="Q367" s="38">
        <f t="shared" si="308"/>
        <v>0</v>
      </c>
      <c r="R367" s="39">
        <f t="shared" si="344"/>
        <v>517</v>
      </c>
      <c r="S367" s="41">
        <f t="shared" si="309"/>
        <v>0</v>
      </c>
      <c r="T367" s="183">
        <v>0</v>
      </c>
      <c r="U367" s="42">
        <f t="shared" si="310"/>
        <v>0</v>
      </c>
      <c r="V367" s="43">
        <f t="shared" si="311"/>
        <v>396</v>
      </c>
      <c r="W367" s="44">
        <f t="shared" si="312"/>
        <v>0</v>
      </c>
      <c r="X367" s="178">
        <v>0</v>
      </c>
      <c r="Y367" s="42">
        <f t="shared" si="313"/>
        <v>0</v>
      </c>
      <c r="Z367" s="43">
        <f t="shared" si="345"/>
        <v>396</v>
      </c>
      <c r="AA367" s="45">
        <f t="shared" si="314"/>
        <v>0</v>
      </c>
      <c r="AB367" s="65">
        <v>425</v>
      </c>
      <c r="AC367" s="38">
        <f t="shared" si="315"/>
        <v>4.8774329783327214E-3</v>
      </c>
      <c r="AD367" s="39">
        <f t="shared" si="316"/>
        <v>342</v>
      </c>
      <c r="AE367" s="40">
        <f t="shared" si="317"/>
        <v>0.37606812303202619</v>
      </c>
      <c r="AF367" s="98">
        <v>3</v>
      </c>
      <c r="AG367" s="38">
        <f t="shared" si="318"/>
        <v>0.94235033259423506</v>
      </c>
      <c r="AH367" s="39">
        <f t="shared" si="346"/>
        <v>49</v>
      </c>
      <c r="AI367" s="41">
        <f t="shared" si="319"/>
        <v>4.1062111054290416</v>
      </c>
      <c r="AJ367" s="183">
        <v>0</v>
      </c>
      <c r="AK367" s="42">
        <f t="shared" si="320"/>
        <v>0</v>
      </c>
      <c r="AL367" s="43">
        <f t="shared" si="321"/>
        <v>337</v>
      </c>
      <c r="AM367" s="44">
        <f t="shared" si="322"/>
        <v>0</v>
      </c>
      <c r="AN367" s="178">
        <v>0</v>
      </c>
      <c r="AO367" s="42">
        <f t="shared" si="323"/>
        <v>0</v>
      </c>
      <c r="AP367" s="43">
        <f t="shared" si="347"/>
        <v>337</v>
      </c>
      <c r="AQ367" s="45">
        <f t="shared" si="324"/>
        <v>0</v>
      </c>
      <c r="AR367" s="65">
        <v>24</v>
      </c>
      <c r="AS367" s="38">
        <f t="shared" si="325"/>
        <v>2.7543150936467134E-4</v>
      </c>
      <c r="AT367" s="39">
        <f t="shared" si="326"/>
        <v>548</v>
      </c>
      <c r="AU367" s="40">
        <f t="shared" si="327"/>
        <v>1.1891052176180281E-2</v>
      </c>
      <c r="AV367" s="98">
        <v>4</v>
      </c>
      <c r="AW367" s="38">
        <f t="shared" si="328"/>
        <v>5.3215077605321508E-2</v>
      </c>
      <c r="AX367" s="39">
        <f t="shared" si="348"/>
        <v>520</v>
      </c>
      <c r="AY367" s="41">
        <f t="shared" si="329"/>
        <v>0.12983597255572094</v>
      </c>
      <c r="AZ367" s="183">
        <v>0</v>
      </c>
      <c r="BA367" s="42">
        <f t="shared" si="330"/>
        <v>0</v>
      </c>
      <c r="BB367" s="43">
        <f t="shared" si="331"/>
        <v>356</v>
      </c>
      <c r="BC367" s="44">
        <f t="shared" si="332"/>
        <v>0</v>
      </c>
      <c r="BD367" s="178">
        <v>0</v>
      </c>
      <c r="BE367" s="42">
        <f t="shared" si="333"/>
        <v>0</v>
      </c>
      <c r="BF367" s="43">
        <f t="shared" si="349"/>
        <v>356</v>
      </c>
      <c r="BG367" s="45">
        <f t="shared" si="334"/>
        <v>0</v>
      </c>
      <c r="BH367" s="159">
        <v>2</v>
      </c>
      <c r="BI367" s="83">
        <f t="shared" si="335"/>
        <v>2.2952625780389275E-5</v>
      </c>
      <c r="BJ367" s="84">
        <f t="shared" si="336"/>
        <v>463</v>
      </c>
      <c r="BK367" s="85">
        <f t="shared" si="337"/>
        <v>4.1237503067953476E-3</v>
      </c>
      <c r="BL367" s="156">
        <v>1</v>
      </c>
      <c r="BM367" s="83">
        <f t="shared" si="338"/>
        <v>4.434589800443459E-3</v>
      </c>
      <c r="BN367" s="84">
        <f t="shared" si="350"/>
        <v>451</v>
      </c>
      <c r="BO367" s="86">
        <f t="shared" si="339"/>
        <v>4.5026388222586602E-2</v>
      </c>
      <c r="BP367" s="168">
        <f t="shared" si="340"/>
        <v>451</v>
      </c>
      <c r="BQ367" s="75">
        <f t="shared" si="341"/>
        <v>5.1758171134777819E-3</v>
      </c>
      <c r="BR367" s="164">
        <f t="shared" si="296"/>
        <v>9</v>
      </c>
      <c r="BS367" s="76">
        <f t="shared" si="342"/>
        <v>556</v>
      </c>
      <c r="BT367" s="117">
        <f t="shared" si="343"/>
        <v>9.158518969831006E-2</v>
      </c>
      <c r="BU367" s="159">
        <v>87136</v>
      </c>
      <c r="BV367" s="153">
        <v>474</v>
      </c>
    </row>
    <row r="368" spans="1:74">
      <c r="A368" s="34">
        <f t="shared" si="297"/>
        <v>0</v>
      </c>
      <c r="B368" s="35">
        <f t="shared" si="298"/>
        <v>0</v>
      </c>
      <c r="C368" s="35">
        <f t="shared" si="299"/>
        <v>0</v>
      </c>
      <c r="D368" s="35">
        <f t="shared" si="300"/>
        <v>0</v>
      </c>
      <c r="E368" s="35">
        <f t="shared" si="301"/>
        <v>0</v>
      </c>
      <c r="F368" s="35">
        <f t="shared" si="302"/>
        <v>0</v>
      </c>
      <c r="G368" s="35">
        <f t="shared" si="303"/>
        <v>0</v>
      </c>
      <c r="H368" s="35">
        <f t="shared" si="304"/>
        <v>0</v>
      </c>
      <c r="I368" s="35">
        <f t="shared" si="305"/>
        <v>0</v>
      </c>
      <c r="J368" s="48">
        <v>273</v>
      </c>
      <c r="K368" s="49" t="s">
        <v>243</v>
      </c>
      <c r="L368" s="65">
        <v>4</v>
      </c>
      <c r="M368" s="38">
        <f t="shared" si="295"/>
        <v>9.7926408304159428E-5</v>
      </c>
      <c r="N368" s="39">
        <f t="shared" si="306"/>
        <v>507</v>
      </c>
      <c r="O368" s="40">
        <f t="shared" si="307"/>
        <v>1.2976067769168546E-2</v>
      </c>
      <c r="P368" s="98">
        <v>2</v>
      </c>
      <c r="Q368" s="38">
        <f t="shared" si="308"/>
        <v>8.9686098654708519E-3</v>
      </c>
      <c r="R368" s="39">
        <f t="shared" si="344"/>
        <v>495</v>
      </c>
      <c r="S368" s="41">
        <f t="shared" si="309"/>
        <v>6.7161762495183824E-2</v>
      </c>
      <c r="T368" s="183">
        <v>0</v>
      </c>
      <c r="U368" s="42">
        <f t="shared" si="310"/>
        <v>0</v>
      </c>
      <c r="V368" s="43">
        <f t="shared" si="311"/>
        <v>396</v>
      </c>
      <c r="W368" s="44">
        <f t="shared" si="312"/>
        <v>0</v>
      </c>
      <c r="X368" s="178">
        <v>0</v>
      </c>
      <c r="Y368" s="42">
        <f t="shared" si="313"/>
        <v>0</v>
      </c>
      <c r="Z368" s="43">
        <f t="shared" si="345"/>
        <v>396</v>
      </c>
      <c r="AA368" s="45">
        <f t="shared" si="314"/>
        <v>0</v>
      </c>
      <c r="AB368" s="65">
        <v>436</v>
      </c>
      <c r="AC368" s="38">
        <f t="shared" si="315"/>
        <v>1.0673978505153378E-2</v>
      </c>
      <c r="AD368" s="39">
        <f t="shared" si="316"/>
        <v>195</v>
      </c>
      <c r="AE368" s="40">
        <f t="shared" si="317"/>
        <v>0.82300322311951057</v>
      </c>
      <c r="AF368" s="98">
        <v>2</v>
      </c>
      <c r="AG368" s="38">
        <f t="shared" si="318"/>
        <v>0.97757847533632292</v>
      </c>
      <c r="AH368" s="39">
        <f t="shared" si="346"/>
        <v>36</v>
      </c>
      <c r="AI368" s="41">
        <f t="shared" si="319"/>
        <v>4.259714729238433</v>
      </c>
      <c r="AJ368" s="183">
        <v>0</v>
      </c>
      <c r="AK368" s="42">
        <f t="shared" si="320"/>
        <v>0</v>
      </c>
      <c r="AL368" s="43">
        <f t="shared" si="321"/>
        <v>337</v>
      </c>
      <c r="AM368" s="44">
        <f t="shared" si="322"/>
        <v>0</v>
      </c>
      <c r="AN368" s="178">
        <v>0</v>
      </c>
      <c r="AO368" s="42">
        <f t="shared" si="323"/>
        <v>0</v>
      </c>
      <c r="AP368" s="43">
        <f t="shared" si="347"/>
        <v>337</v>
      </c>
      <c r="AQ368" s="45">
        <f t="shared" si="324"/>
        <v>0</v>
      </c>
      <c r="AR368" s="65">
        <v>6</v>
      </c>
      <c r="AS368" s="38">
        <f t="shared" si="325"/>
        <v>1.4688961245623914E-4</v>
      </c>
      <c r="AT368" s="39">
        <f t="shared" si="326"/>
        <v>556</v>
      </c>
      <c r="AU368" s="40">
        <f t="shared" si="327"/>
        <v>6.3415839744879977E-3</v>
      </c>
      <c r="AV368" s="98">
        <v>1</v>
      </c>
      <c r="AW368" s="38">
        <f t="shared" si="328"/>
        <v>1.3452914798206279E-2</v>
      </c>
      <c r="AX368" s="39">
        <f t="shared" si="348"/>
        <v>552</v>
      </c>
      <c r="AY368" s="41">
        <f t="shared" si="329"/>
        <v>3.2822883196541558E-2</v>
      </c>
      <c r="AZ368" s="183">
        <v>0</v>
      </c>
      <c r="BA368" s="42">
        <f t="shared" si="330"/>
        <v>0</v>
      </c>
      <c r="BB368" s="43">
        <f t="shared" si="331"/>
        <v>356</v>
      </c>
      <c r="BC368" s="44">
        <f t="shared" si="332"/>
        <v>0</v>
      </c>
      <c r="BD368" s="178">
        <v>0</v>
      </c>
      <c r="BE368" s="42">
        <f t="shared" si="333"/>
        <v>0</v>
      </c>
      <c r="BF368" s="43">
        <f t="shared" si="349"/>
        <v>356</v>
      </c>
      <c r="BG368" s="45">
        <f t="shared" si="334"/>
        <v>0</v>
      </c>
      <c r="BH368" s="159">
        <v>0</v>
      </c>
      <c r="BI368" s="83">
        <f t="shared" si="335"/>
        <v>0</v>
      </c>
      <c r="BJ368" s="84">
        <f t="shared" si="336"/>
        <v>467</v>
      </c>
      <c r="BK368" s="85">
        <f t="shared" si="337"/>
        <v>0</v>
      </c>
      <c r="BL368" s="156">
        <v>0</v>
      </c>
      <c r="BM368" s="83">
        <f t="shared" si="338"/>
        <v>0</v>
      </c>
      <c r="BN368" s="84">
        <f t="shared" si="350"/>
        <v>467</v>
      </c>
      <c r="BO368" s="86">
        <f t="shared" si="339"/>
        <v>0</v>
      </c>
      <c r="BP368" s="168">
        <f t="shared" si="340"/>
        <v>446</v>
      </c>
      <c r="BQ368" s="75">
        <f t="shared" si="341"/>
        <v>1.0918794525913775E-2</v>
      </c>
      <c r="BR368" s="164">
        <f t="shared" si="296"/>
        <v>5</v>
      </c>
      <c r="BS368" s="76">
        <f t="shared" si="342"/>
        <v>501</v>
      </c>
      <c r="BT368" s="117">
        <f t="shared" si="343"/>
        <v>0.19320618290949498</v>
      </c>
      <c r="BU368" s="159">
        <v>40847</v>
      </c>
      <c r="BV368" s="153">
        <v>347</v>
      </c>
    </row>
    <row r="369" spans="1:74">
      <c r="A369" s="34">
        <f t="shared" si="297"/>
        <v>1</v>
      </c>
      <c r="B369" s="35">
        <f t="shared" si="298"/>
        <v>0</v>
      </c>
      <c r="C369" s="35">
        <f t="shared" si="299"/>
        <v>0</v>
      </c>
      <c r="D369" s="35">
        <f t="shared" si="300"/>
        <v>0</v>
      </c>
      <c r="E369" s="35">
        <f t="shared" si="301"/>
        <v>1</v>
      </c>
      <c r="F369" s="35">
        <f t="shared" si="302"/>
        <v>0</v>
      </c>
      <c r="G369" s="35">
        <f t="shared" si="303"/>
        <v>0</v>
      </c>
      <c r="H369" s="35">
        <f t="shared" si="304"/>
        <v>0</v>
      </c>
      <c r="I369" s="35">
        <f t="shared" si="305"/>
        <v>0</v>
      </c>
      <c r="J369" s="48">
        <v>293</v>
      </c>
      <c r="K369" s="49" t="s">
        <v>264</v>
      </c>
      <c r="L369" s="65">
        <v>15</v>
      </c>
      <c r="M369" s="38">
        <f t="shared" si="295"/>
        <v>1.1707773961910709E-3</v>
      </c>
      <c r="N369" s="39">
        <f t="shared" si="306"/>
        <v>405</v>
      </c>
      <c r="O369" s="40">
        <f t="shared" si="307"/>
        <v>0.15513779274329562</v>
      </c>
      <c r="P369" s="98">
        <v>6</v>
      </c>
      <c r="Q369" s="38">
        <f t="shared" si="308"/>
        <v>3.3783783783783786E-2</v>
      </c>
      <c r="R369" s="39">
        <f t="shared" si="344"/>
        <v>442</v>
      </c>
      <c r="S369" s="41">
        <f t="shared" si="309"/>
        <v>0.2529910985882769</v>
      </c>
      <c r="T369" s="183">
        <v>1</v>
      </c>
      <c r="U369" s="42">
        <f t="shared" si="310"/>
        <v>7.8051826412738062E-5</v>
      </c>
      <c r="V369" s="43">
        <f t="shared" si="311"/>
        <v>376</v>
      </c>
      <c r="W369" s="44">
        <f t="shared" si="312"/>
        <v>2.9056156784173361E-2</v>
      </c>
      <c r="X369" s="178">
        <v>1</v>
      </c>
      <c r="Y369" s="42">
        <f t="shared" si="313"/>
        <v>2.2522522522522522E-3</v>
      </c>
      <c r="Z369" s="43">
        <f t="shared" si="345"/>
        <v>382</v>
      </c>
      <c r="AA369" s="45">
        <f t="shared" si="314"/>
        <v>4.7383354472141731E-2</v>
      </c>
      <c r="AB369" s="65">
        <v>350</v>
      </c>
      <c r="AC369" s="38">
        <f t="shared" si="315"/>
        <v>2.731813924445832E-2</v>
      </c>
      <c r="AD369" s="39">
        <f t="shared" si="316"/>
        <v>71</v>
      </c>
      <c r="AE369" s="40">
        <f t="shared" si="317"/>
        <v>2.1063295787003953</v>
      </c>
      <c r="AF369" s="98">
        <v>7</v>
      </c>
      <c r="AG369" s="38">
        <f t="shared" si="318"/>
        <v>0.78828828828828834</v>
      </c>
      <c r="AH369" s="39">
        <f t="shared" si="346"/>
        <v>78</v>
      </c>
      <c r="AI369" s="41">
        <f t="shared" si="319"/>
        <v>3.4348989029781354</v>
      </c>
      <c r="AJ369" s="183">
        <v>0</v>
      </c>
      <c r="AK369" s="42">
        <f t="shared" si="320"/>
        <v>0</v>
      </c>
      <c r="AL369" s="43">
        <f t="shared" si="321"/>
        <v>337</v>
      </c>
      <c r="AM369" s="44">
        <f t="shared" si="322"/>
        <v>0</v>
      </c>
      <c r="AN369" s="178">
        <v>0</v>
      </c>
      <c r="AO369" s="42">
        <f t="shared" si="323"/>
        <v>0</v>
      </c>
      <c r="AP369" s="43">
        <f t="shared" si="347"/>
        <v>337</v>
      </c>
      <c r="AQ369" s="45">
        <f t="shared" si="324"/>
        <v>0</v>
      </c>
      <c r="AR369" s="65">
        <v>63</v>
      </c>
      <c r="AS369" s="38">
        <f t="shared" si="325"/>
        <v>4.9172650640024974E-3</v>
      </c>
      <c r="AT369" s="39">
        <f t="shared" si="326"/>
        <v>407</v>
      </c>
      <c r="AU369" s="40">
        <f t="shared" si="327"/>
        <v>0.21229036421808209</v>
      </c>
      <c r="AV369" s="98">
        <v>18</v>
      </c>
      <c r="AW369" s="38">
        <f t="shared" si="328"/>
        <v>0.14189189189189189</v>
      </c>
      <c r="AX369" s="39">
        <f t="shared" si="348"/>
        <v>484</v>
      </c>
      <c r="AY369" s="41">
        <f t="shared" si="329"/>
        <v>0.34619270722838763</v>
      </c>
      <c r="AZ369" s="183">
        <v>2</v>
      </c>
      <c r="BA369" s="42">
        <f t="shared" si="330"/>
        <v>1.5610365282547612E-4</v>
      </c>
      <c r="BB369" s="43">
        <f t="shared" si="331"/>
        <v>325</v>
      </c>
      <c r="BC369" s="44">
        <f t="shared" si="332"/>
        <v>5.8255808323794671E-2</v>
      </c>
      <c r="BD369" s="178">
        <v>4</v>
      </c>
      <c r="BE369" s="42">
        <f t="shared" si="333"/>
        <v>4.5045045045045045E-3</v>
      </c>
      <c r="BF369" s="43">
        <f t="shared" si="349"/>
        <v>334</v>
      </c>
      <c r="BG369" s="45">
        <f t="shared" si="334"/>
        <v>9.5000713149064844E-2</v>
      </c>
      <c r="BH369" s="159">
        <v>13</v>
      </c>
      <c r="BI369" s="83">
        <f t="shared" si="335"/>
        <v>1.0146737433655948E-3</v>
      </c>
      <c r="BJ369" s="84">
        <f t="shared" si="336"/>
        <v>341</v>
      </c>
      <c r="BK369" s="85">
        <f t="shared" si="337"/>
        <v>0.18229989024071</v>
      </c>
      <c r="BL369" s="156">
        <v>4</v>
      </c>
      <c r="BM369" s="83">
        <f t="shared" si="338"/>
        <v>2.9279279279279279E-2</v>
      </c>
      <c r="BN369" s="84">
        <f t="shared" si="350"/>
        <v>377</v>
      </c>
      <c r="BO369" s="86">
        <f t="shared" si="339"/>
        <v>0.29728571413178517</v>
      </c>
      <c r="BP369" s="168">
        <f t="shared" si="340"/>
        <v>444</v>
      </c>
      <c r="BQ369" s="75">
        <f t="shared" si="341"/>
        <v>3.4655010927255696E-2</v>
      </c>
      <c r="BR369" s="164">
        <f t="shared" si="296"/>
        <v>40</v>
      </c>
      <c r="BS369" s="76">
        <f t="shared" si="342"/>
        <v>307</v>
      </c>
      <c r="BT369" s="117">
        <f t="shared" si="343"/>
        <v>0.61321443168943335</v>
      </c>
      <c r="BU369" s="159">
        <v>12812</v>
      </c>
      <c r="BV369" s="153">
        <v>1231</v>
      </c>
    </row>
    <row r="370" spans="1:74">
      <c r="A370" s="34">
        <f t="shared" si="297"/>
        <v>0</v>
      </c>
      <c r="B370" s="35">
        <f t="shared" si="298"/>
        <v>0</v>
      </c>
      <c r="C370" s="35">
        <f t="shared" si="299"/>
        <v>0</v>
      </c>
      <c r="D370" s="35">
        <f t="shared" si="300"/>
        <v>0</v>
      </c>
      <c r="E370" s="35">
        <f t="shared" si="301"/>
        <v>0</v>
      </c>
      <c r="F370" s="35">
        <f t="shared" si="302"/>
        <v>0</v>
      </c>
      <c r="G370" s="35">
        <f t="shared" si="303"/>
        <v>0</v>
      </c>
      <c r="H370" s="35">
        <f t="shared" si="304"/>
        <v>0</v>
      </c>
      <c r="I370" s="35">
        <f t="shared" si="305"/>
        <v>0</v>
      </c>
      <c r="J370" s="48">
        <v>403</v>
      </c>
      <c r="K370" s="49" t="s">
        <v>374</v>
      </c>
      <c r="L370" s="65">
        <v>43</v>
      </c>
      <c r="M370" s="38">
        <f t="shared" si="295"/>
        <v>2.1599357042395018E-3</v>
      </c>
      <c r="N370" s="39">
        <f t="shared" si="306"/>
        <v>346</v>
      </c>
      <c r="O370" s="40">
        <f t="shared" si="307"/>
        <v>0.28620953796452164</v>
      </c>
      <c r="P370" s="98">
        <v>16</v>
      </c>
      <c r="Q370" s="38">
        <f t="shared" si="308"/>
        <v>9.7065462753950338E-2</v>
      </c>
      <c r="R370" s="39">
        <f t="shared" si="344"/>
        <v>312</v>
      </c>
      <c r="S370" s="41">
        <f t="shared" si="309"/>
        <v>0.72687826249020049</v>
      </c>
      <c r="T370" s="183">
        <v>1</v>
      </c>
      <c r="U370" s="42">
        <f t="shared" si="310"/>
        <v>5.023106288929074E-5</v>
      </c>
      <c r="V370" s="43">
        <f t="shared" si="311"/>
        <v>384</v>
      </c>
      <c r="W370" s="44">
        <f t="shared" si="312"/>
        <v>1.8699391235625331E-2</v>
      </c>
      <c r="X370" s="178">
        <v>1</v>
      </c>
      <c r="Y370" s="42">
        <f t="shared" si="313"/>
        <v>2.257336343115124E-3</v>
      </c>
      <c r="Z370" s="43">
        <f t="shared" si="345"/>
        <v>381</v>
      </c>
      <c r="AA370" s="45">
        <f t="shared" si="314"/>
        <v>4.74903146402504E-2</v>
      </c>
      <c r="AB370" s="65">
        <v>202</v>
      </c>
      <c r="AC370" s="38">
        <f t="shared" si="315"/>
        <v>1.0146674703636728E-2</v>
      </c>
      <c r="AD370" s="39">
        <f t="shared" si="316"/>
        <v>210</v>
      </c>
      <c r="AE370" s="40">
        <f t="shared" si="317"/>
        <v>0.78234614965792804</v>
      </c>
      <c r="AF370" s="98">
        <v>14</v>
      </c>
      <c r="AG370" s="38">
        <f t="shared" si="318"/>
        <v>0.45598194130925507</v>
      </c>
      <c r="AH370" s="39">
        <f t="shared" si="346"/>
        <v>132</v>
      </c>
      <c r="AI370" s="41">
        <f t="shared" si="319"/>
        <v>1.9869023722044694</v>
      </c>
      <c r="AJ370" s="183">
        <v>22</v>
      </c>
      <c r="AK370" s="42">
        <f t="shared" si="320"/>
        <v>1.1050833835643962E-3</v>
      </c>
      <c r="AL370" s="43">
        <f t="shared" si="321"/>
        <v>153</v>
      </c>
      <c r="AM370" s="44">
        <f t="shared" si="322"/>
        <v>0.58079571670055452</v>
      </c>
      <c r="AN370" s="178">
        <v>5</v>
      </c>
      <c r="AO370" s="42">
        <f t="shared" si="323"/>
        <v>4.9661399548532728E-2</v>
      </c>
      <c r="AP370" s="43">
        <f t="shared" si="347"/>
        <v>71</v>
      </c>
      <c r="AQ370" s="45">
        <f t="shared" si="324"/>
        <v>1.4750304424494107</v>
      </c>
      <c r="AR370" s="65">
        <v>92</v>
      </c>
      <c r="AS370" s="38">
        <f t="shared" si="325"/>
        <v>4.6212577858147476E-3</v>
      </c>
      <c r="AT370" s="39">
        <f t="shared" si="326"/>
        <v>416</v>
      </c>
      <c r="AU370" s="40">
        <f t="shared" si="327"/>
        <v>0.19951100575768393</v>
      </c>
      <c r="AV370" s="98">
        <v>20</v>
      </c>
      <c r="AW370" s="38">
        <f t="shared" si="328"/>
        <v>0.20767494356659141</v>
      </c>
      <c r="AX370" s="39">
        <f t="shared" si="348"/>
        <v>454</v>
      </c>
      <c r="AY370" s="41">
        <f t="shared" si="329"/>
        <v>0.50669245422140452</v>
      </c>
      <c r="AZ370" s="183">
        <v>4</v>
      </c>
      <c r="BA370" s="42">
        <f t="shared" si="330"/>
        <v>2.0092425155716296E-4</v>
      </c>
      <c r="BB370" s="43">
        <f t="shared" si="331"/>
        <v>315</v>
      </c>
      <c r="BC370" s="44">
        <f t="shared" si="332"/>
        <v>7.4982260020540217E-2</v>
      </c>
      <c r="BD370" s="178">
        <v>2</v>
      </c>
      <c r="BE370" s="42">
        <f t="shared" si="333"/>
        <v>9.0293453724604959E-3</v>
      </c>
      <c r="BF370" s="43">
        <f t="shared" si="349"/>
        <v>296</v>
      </c>
      <c r="BG370" s="45">
        <f t="shared" si="334"/>
        <v>0.19043032342295615</v>
      </c>
      <c r="BH370" s="159">
        <v>79</v>
      </c>
      <c r="BI370" s="83">
        <f t="shared" si="335"/>
        <v>3.968253968253968E-3</v>
      </c>
      <c r="BJ370" s="84">
        <f t="shared" si="336"/>
        <v>163</v>
      </c>
      <c r="BK370" s="85">
        <f t="shared" si="337"/>
        <v>0.71295060859706227</v>
      </c>
      <c r="BL370" s="156">
        <v>19</v>
      </c>
      <c r="BM370" s="83">
        <f t="shared" si="338"/>
        <v>0.17832957110609482</v>
      </c>
      <c r="BN370" s="84">
        <f t="shared" si="350"/>
        <v>83</v>
      </c>
      <c r="BO370" s="86">
        <f t="shared" si="339"/>
        <v>1.8106604807929325</v>
      </c>
      <c r="BP370" s="168">
        <f t="shared" si="340"/>
        <v>443</v>
      </c>
      <c r="BQ370" s="75">
        <f t="shared" si="341"/>
        <v>2.2252360859955796E-2</v>
      </c>
      <c r="BR370" s="164">
        <f t="shared" si="296"/>
        <v>77</v>
      </c>
      <c r="BS370" s="76">
        <f t="shared" si="342"/>
        <v>417</v>
      </c>
      <c r="BT370" s="117">
        <f t="shared" si="343"/>
        <v>0.39375168131180727</v>
      </c>
      <c r="BU370" s="159">
        <v>19908</v>
      </c>
      <c r="BV370" s="153">
        <v>2778</v>
      </c>
    </row>
    <row r="371" spans="1:74">
      <c r="A371" s="34">
        <f t="shared" si="297"/>
        <v>0</v>
      </c>
      <c r="B371" s="35">
        <f t="shared" si="298"/>
        <v>0</v>
      </c>
      <c r="C371" s="35">
        <f t="shared" si="299"/>
        <v>0</v>
      </c>
      <c r="D371" s="35">
        <f t="shared" si="300"/>
        <v>0</v>
      </c>
      <c r="E371" s="35">
        <f t="shared" si="301"/>
        <v>0</v>
      </c>
      <c r="F371" s="35">
        <f t="shared" si="302"/>
        <v>0</v>
      </c>
      <c r="G371" s="35">
        <f t="shared" si="303"/>
        <v>1</v>
      </c>
      <c r="H371" s="35">
        <f t="shared" si="304"/>
        <v>0</v>
      </c>
      <c r="I371" s="35">
        <f t="shared" si="305"/>
        <v>1</v>
      </c>
      <c r="J371" s="48">
        <v>575</v>
      </c>
      <c r="K371" s="49" t="s">
        <v>548</v>
      </c>
      <c r="L371" s="65">
        <v>49</v>
      </c>
      <c r="M371" s="38">
        <f t="shared" si="295"/>
        <v>6.156552330694811E-3</v>
      </c>
      <c r="N371" s="39">
        <f t="shared" si="306"/>
        <v>164</v>
      </c>
      <c r="O371" s="40">
        <f t="shared" si="307"/>
        <v>0.81579465285193342</v>
      </c>
      <c r="P371" s="98">
        <v>12</v>
      </c>
      <c r="Q371" s="38">
        <f t="shared" si="308"/>
        <v>0.11187214611872145</v>
      </c>
      <c r="R371" s="39">
        <f t="shared" si="344"/>
        <v>281</v>
      </c>
      <c r="S371" s="41">
        <f t="shared" si="309"/>
        <v>0.8377586515809059</v>
      </c>
      <c r="T371" s="183">
        <v>9</v>
      </c>
      <c r="U371" s="42">
        <f t="shared" si="310"/>
        <v>1.1307953260459858E-3</v>
      </c>
      <c r="V371" s="43">
        <f t="shared" si="311"/>
        <v>202</v>
      </c>
      <c r="W371" s="44">
        <f t="shared" si="312"/>
        <v>0.42095832723576604</v>
      </c>
      <c r="X371" s="178">
        <v>9</v>
      </c>
      <c r="Y371" s="42">
        <f t="shared" si="313"/>
        <v>2.0547945205479451E-2</v>
      </c>
      <c r="Z371" s="43">
        <f t="shared" si="345"/>
        <v>266</v>
      </c>
      <c r="AA371" s="45">
        <f t="shared" si="314"/>
        <v>0.43229197367734784</v>
      </c>
      <c r="AB371" s="65">
        <v>41</v>
      </c>
      <c r="AC371" s="38">
        <f t="shared" si="315"/>
        <v>5.1514009297650458E-3</v>
      </c>
      <c r="AD371" s="39">
        <f t="shared" si="316"/>
        <v>336</v>
      </c>
      <c r="AE371" s="40">
        <f t="shared" si="317"/>
        <v>0.39719206542626961</v>
      </c>
      <c r="AF371" s="98">
        <v>12</v>
      </c>
      <c r="AG371" s="38">
        <f t="shared" si="318"/>
        <v>9.3607305936073054E-2</v>
      </c>
      <c r="AH371" s="39">
        <f t="shared" si="346"/>
        <v>429</v>
      </c>
      <c r="AI371" s="41">
        <f t="shared" si="319"/>
        <v>0.40788584233407676</v>
      </c>
      <c r="AJ371" s="183">
        <v>0</v>
      </c>
      <c r="AK371" s="42">
        <f t="shared" si="320"/>
        <v>0</v>
      </c>
      <c r="AL371" s="43">
        <f t="shared" si="321"/>
        <v>337</v>
      </c>
      <c r="AM371" s="44">
        <f t="shared" si="322"/>
        <v>0</v>
      </c>
      <c r="AN371" s="178">
        <v>1</v>
      </c>
      <c r="AO371" s="42">
        <f t="shared" si="323"/>
        <v>0</v>
      </c>
      <c r="AP371" s="43">
        <f t="shared" si="347"/>
        <v>337</v>
      </c>
      <c r="AQ371" s="45">
        <f t="shared" si="324"/>
        <v>0</v>
      </c>
      <c r="AR371" s="65">
        <v>235</v>
      </c>
      <c r="AS371" s="38">
        <f t="shared" si="325"/>
        <v>2.9526322402311848E-2</v>
      </c>
      <c r="AT371" s="39">
        <f t="shared" si="326"/>
        <v>87</v>
      </c>
      <c r="AU371" s="40">
        <f t="shared" si="327"/>
        <v>1.2747235821583351</v>
      </c>
      <c r="AV371" s="98">
        <v>38</v>
      </c>
      <c r="AW371" s="38">
        <f t="shared" si="328"/>
        <v>0.5365296803652968</v>
      </c>
      <c r="AX371" s="39">
        <f t="shared" si="348"/>
        <v>155</v>
      </c>
      <c r="AY371" s="41">
        <f t="shared" si="329"/>
        <v>1.3090435265713549</v>
      </c>
      <c r="AZ371" s="183">
        <v>2</v>
      </c>
      <c r="BA371" s="42">
        <f t="shared" si="330"/>
        <v>2.5128785023244125E-4</v>
      </c>
      <c r="BB371" s="43">
        <f t="shared" si="331"/>
        <v>300</v>
      </c>
      <c r="BC371" s="44">
        <f t="shared" si="332"/>
        <v>9.377728561935636E-2</v>
      </c>
      <c r="BD371" s="178">
        <v>3</v>
      </c>
      <c r="BE371" s="42">
        <f t="shared" si="333"/>
        <v>4.5662100456621002E-3</v>
      </c>
      <c r="BF371" s="43">
        <f t="shared" si="349"/>
        <v>331</v>
      </c>
      <c r="BG371" s="45">
        <f t="shared" si="334"/>
        <v>9.6302092781243812E-2</v>
      </c>
      <c r="BH371" s="159">
        <v>102</v>
      </c>
      <c r="BI371" s="83">
        <f t="shared" si="335"/>
        <v>1.2815680361854504E-2</v>
      </c>
      <c r="BJ371" s="84">
        <f t="shared" si="336"/>
        <v>33</v>
      </c>
      <c r="BK371" s="85">
        <f t="shared" si="337"/>
        <v>2.3025106726195363</v>
      </c>
      <c r="BL371" s="156">
        <v>33</v>
      </c>
      <c r="BM371" s="83">
        <f t="shared" si="338"/>
        <v>0.23287671232876711</v>
      </c>
      <c r="BN371" s="84">
        <f t="shared" si="350"/>
        <v>61</v>
      </c>
      <c r="BO371" s="86">
        <f t="shared" si="339"/>
        <v>2.364502181524462</v>
      </c>
      <c r="BP371" s="168">
        <f t="shared" si="340"/>
        <v>438</v>
      </c>
      <c r="BQ371" s="75">
        <f t="shared" si="341"/>
        <v>5.5032039200904638E-2</v>
      </c>
      <c r="BR371" s="164">
        <f t="shared" si="296"/>
        <v>108</v>
      </c>
      <c r="BS371" s="76">
        <f t="shared" si="342"/>
        <v>163</v>
      </c>
      <c r="BT371" s="117">
        <f t="shared" si="343"/>
        <v>0.97378242685106864</v>
      </c>
      <c r="BU371" s="159">
        <v>7959</v>
      </c>
      <c r="BV371" s="153">
        <v>1360</v>
      </c>
    </row>
    <row r="372" spans="1:74">
      <c r="A372" s="34">
        <f t="shared" si="297"/>
        <v>0</v>
      </c>
      <c r="B372" s="35">
        <f t="shared" si="298"/>
        <v>0</v>
      </c>
      <c r="C372" s="35">
        <f t="shared" si="299"/>
        <v>0</v>
      </c>
      <c r="D372" s="35">
        <f t="shared" si="300"/>
        <v>0</v>
      </c>
      <c r="E372" s="35">
        <f t="shared" si="301"/>
        <v>0</v>
      </c>
      <c r="F372" s="35">
        <f t="shared" si="302"/>
        <v>0</v>
      </c>
      <c r="G372" s="35">
        <f t="shared" si="303"/>
        <v>1</v>
      </c>
      <c r="H372" s="35">
        <f t="shared" si="304"/>
        <v>0</v>
      </c>
      <c r="I372" s="35">
        <f t="shared" si="305"/>
        <v>0</v>
      </c>
      <c r="J372" s="48">
        <v>303</v>
      </c>
      <c r="K372" s="49" t="s">
        <v>274</v>
      </c>
      <c r="L372" s="65">
        <v>14</v>
      </c>
      <c r="M372" s="38">
        <f t="shared" si="295"/>
        <v>1.3220018885741266E-3</v>
      </c>
      <c r="N372" s="39">
        <f t="shared" si="306"/>
        <v>390</v>
      </c>
      <c r="O372" s="40">
        <f t="shared" si="307"/>
        <v>0.17517630222712904</v>
      </c>
      <c r="P372" s="98">
        <v>6</v>
      </c>
      <c r="Q372" s="38">
        <f t="shared" si="308"/>
        <v>3.248259860788863E-2</v>
      </c>
      <c r="R372" s="39">
        <f t="shared" si="344"/>
        <v>445</v>
      </c>
      <c r="S372" s="41">
        <f t="shared" si="309"/>
        <v>0.24324712588162861</v>
      </c>
      <c r="T372" s="183">
        <v>8</v>
      </c>
      <c r="U372" s="42">
        <f t="shared" si="310"/>
        <v>7.5542965061378654E-4</v>
      </c>
      <c r="V372" s="43">
        <f t="shared" si="311"/>
        <v>241</v>
      </c>
      <c r="W372" s="44">
        <f t="shared" si="312"/>
        <v>0.28122189289429955</v>
      </c>
      <c r="X372" s="178">
        <v>2</v>
      </c>
      <c r="Y372" s="42">
        <f t="shared" si="313"/>
        <v>1.8561484918793503E-2</v>
      </c>
      <c r="Z372" s="43">
        <f t="shared" si="345"/>
        <v>280</v>
      </c>
      <c r="AA372" s="45">
        <f t="shared" si="314"/>
        <v>0.39050040622980842</v>
      </c>
      <c r="AB372" s="65">
        <v>98</v>
      </c>
      <c r="AC372" s="38">
        <f t="shared" si="315"/>
        <v>9.2540132200188852E-3</v>
      </c>
      <c r="AD372" s="39">
        <f t="shared" si="316"/>
        <v>236</v>
      </c>
      <c r="AE372" s="40">
        <f t="shared" si="317"/>
        <v>0.71351864753981575</v>
      </c>
      <c r="AF372" s="98">
        <v>14</v>
      </c>
      <c r="AG372" s="38">
        <f t="shared" si="318"/>
        <v>0.22737819025522041</v>
      </c>
      <c r="AH372" s="39">
        <f t="shared" si="346"/>
        <v>287</v>
      </c>
      <c r="AI372" s="41">
        <f t="shared" si="319"/>
        <v>0.99078104783814791</v>
      </c>
      <c r="AJ372" s="183">
        <v>18</v>
      </c>
      <c r="AK372" s="42">
        <f t="shared" si="320"/>
        <v>1.6997167138810198E-3</v>
      </c>
      <c r="AL372" s="43">
        <f t="shared" si="321"/>
        <v>105</v>
      </c>
      <c r="AM372" s="44">
        <f t="shared" si="322"/>
        <v>0.89331556487828789</v>
      </c>
      <c r="AN372" s="178">
        <v>3</v>
      </c>
      <c r="AO372" s="42">
        <f t="shared" si="323"/>
        <v>4.1763341067285381E-2</v>
      </c>
      <c r="AP372" s="43">
        <f t="shared" si="347"/>
        <v>94</v>
      </c>
      <c r="AQ372" s="45">
        <f t="shared" si="324"/>
        <v>1.2404442889782328</v>
      </c>
      <c r="AR372" s="65">
        <v>284</v>
      </c>
      <c r="AS372" s="38">
        <f t="shared" si="325"/>
        <v>2.6817752596789424E-2</v>
      </c>
      <c r="AT372" s="39">
        <f t="shared" si="326"/>
        <v>100</v>
      </c>
      <c r="AU372" s="40">
        <f t="shared" si="327"/>
        <v>1.1577879964129492</v>
      </c>
      <c r="AV372" s="98">
        <v>21</v>
      </c>
      <c r="AW372" s="38">
        <f t="shared" si="328"/>
        <v>0.6589327146171694</v>
      </c>
      <c r="AX372" s="39">
        <f t="shared" si="348"/>
        <v>85</v>
      </c>
      <c r="AY372" s="41">
        <f t="shared" si="329"/>
        <v>1.6076866501186158</v>
      </c>
      <c r="AZ372" s="183">
        <v>5</v>
      </c>
      <c r="BA372" s="42">
        <f t="shared" si="330"/>
        <v>4.7214353163361664E-4</v>
      </c>
      <c r="BB372" s="43">
        <f t="shared" si="331"/>
        <v>260</v>
      </c>
      <c r="BC372" s="44">
        <f t="shared" si="332"/>
        <v>0.17619769033155272</v>
      </c>
      <c r="BD372" s="178">
        <v>2</v>
      </c>
      <c r="BE372" s="42">
        <f t="shared" si="333"/>
        <v>1.1600928074245939E-2</v>
      </c>
      <c r="BF372" s="43">
        <f t="shared" si="349"/>
        <v>285</v>
      </c>
      <c r="BG372" s="45">
        <f t="shared" si="334"/>
        <v>0.24466540973425052</v>
      </c>
      <c r="BH372" s="159">
        <v>4</v>
      </c>
      <c r="BI372" s="83">
        <f t="shared" si="335"/>
        <v>3.7771482530689327E-4</v>
      </c>
      <c r="BJ372" s="84">
        <f t="shared" si="336"/>
        <v>408</v>
      </c>
      <c r="BK372" s="85">
        <f t="shared" si="337"/>
        <v>6.7861587673828022E-2</v>
      </c>
      <c r="BL372" s="156">
        <v>2</v>
      </c>
      <c r="BM372" s="83">
        <f t="shared" si="338"/>
        <v>9.2807424593967514E-3</v>
      </c>
      <c r="BN372" s="84">
        <f t="shared" si="350"/>
        <v>429</v>
      </c>
      <c r="BO372" s="86">
        <f t="shared" si="339"/>
        <v>9.4231559574879609E-2</v>
      </c>
      <c r="BP372" s="168">
        <f t="shared" si="340"/>
        <v>431</v>
      </c>
      <c r="BQ372" s="75">
        <f t="shared" si="341"/>
        <v>4.0698772426817756E-2</v>
      </c>
      <c r="BR372" s="164">
        <f t="shared" si="296"/>
        <v>50</v>
      </c>
      <c r="BS372" s="76">
        <f t="shared" si="342"/>
        <v>256</v>
      </c>
      <c r="BT372" s="117">
        <f t="shared" si="343"/>
        <v>0.72015774736173077</v>
      </c>
      <c r="BU372" s="159">
        <v>10590</v>
      </c>
      <c r="BV372" s="153">
        <v>1162</v>
      </c>
    </row>
    <row r="373" spans="1:74">
      <c r="A373" s="34">
        <f t="shared" si="297"/>
        <v>0</v>
      </c>
      <c r="B373" s="35">
        <f t="shared" si="298"/>
        <v>0</v>
      </c>
      <c r="C373" s="35">
        <f t="shared" si="299"/>
        <v>0</v>
      </c>
      <c r="D373" s="35">
        <f t="shared" si="300"/>
        <v>0</v>
      </c>
      <c r="E373" s="35">
        <f t="shared" si="301"/>
        <v>0</v>
      </c>
      <c r="F373" s="35">
        <f t="shared" si="302"/>
        <v>0</v>
      </c>
      <c r="G373" s="35">
        <f t="shared" si="303"/>
        <v>0</v>
      </c>
      <c r="H373" s="35">
        <f t="shared" si="304"/>
        <v>0</v>
      </c>
      <c r="I373" s="35">
        <f t="shared" si="305"/>
        <v>0</v>
      </c>
      <c r="J373" s="48">
        <v>311</v>
      </c>
      <c r="K373" s="49" t="s">
        <v>282</v>
      </c>
      <c r="L373" s="65">
        <v>70</v>
      </c>
      <c r="M373" s="38">
        <f t="shared" si="295"/>
        <v>5.3553668426287197E-3</v>
      </c>
      <c r="N373" s="39">
        <f t="shared" si="306"/>
        <v>189</v>
      </c>
      <c r="O373" s="40">
        <f t="shared" si="307"/>
        <v>0.70963087773900102</v>
      </c>
      <c r="P373" s="98">
        <v>15</v>
      </c>
      <c r="Q373" s="38">
        <f t="shared" si="308"/>
        <v>0.16317016317016317</v>
      </c>
      <c r="R373" s="39">
        <f t="shared" si="344"/>
        <v>180</v>
      </c>
      <c r="S373" s="41">
        <f t="shared" si="309"/>
        <v>1.2219057255825401</v>
      </c>
      <c r="T373" s="183">
        <v>1</v>
      </c>
      <c r="U373" s="42">
        <f t="shared" si="310"/>
        <v>7.6505240608981713E-5</v>
      </c>
      <c r="V373" s="43">
        <f t="shared" si="311"/>
        <v>377</v>
      </c>
      <c r="W373" s="44">
        <f t="shared" si="312"/>
        <v>2.8480413183293481E-2</v>
      </c>
      <c r="X373" s="178">
        <v>1</v>
      </c>
      <c r="Y373" s="42">
        <f t="shared" si="313"/>
        <v>2.331002331002331E-3</v>
      </c>
      <c r="Z373" s="43">
        <f t="shared" si="345"/>
        <v>380</v>
      </c>
      <c r="AA373" s="45">
        <f t="shared" si="314"/>
        <v>4.9040115118020811E-2</v>
      </c>
      <c r="AB373" s="65">
        <v>94</v>
      </c>
      <c r="AC373" s="38">
        <f t="shared" si="315"/>
        <v>7.1914926172442816E-3</v>
      </c>
      <c r="AD373" s="39">
        <f t="shared" si="316"/>
        <v>282</v>
      </c>
      <c r="AE373" s="40">
        <f t="shared" si="317"/>
        <v>0.55449068031893711</v>
      </c>
      <c r="AF373" s="98">
        <v>22</v>
      </c>
      <c r="AG373" s="38">
        <f t="shared" si="318"/>
        <v>0.21911421911421911</v>
      </c>
      <c r="AH373" s="39">
        <f t="shared" si="346"/>
        <v>296</v>
      </c>
      <c r="AI373" s="41">
        <f t="shared" si="319"/>
        <v>0.95477149926537097</v>
      </c>
      <c r="AJ373" s="183">
        <v>0</v>
      </c>
      <c r="AK373" s="42">
        <f t="shared" si="320"/>
        <v>0</v>
      </c>
      <c r="AL373" s="43">
        <f t="shared" si="321"/>
        <v>337</v>
      </c>
      <c r="AM373" s="44">
        <f t="shared" si="322"/>
        <v>0</v>
      </c>
      <c r="AN373" s="178">
        <v>1</v>
      </c>
      <c r="AO373" s="42">
        <f t="shared" si="323"/>
        <v>0</v>
      </c>
      <c r="AP373" s="43">
        <f t="shared" si="347"/>
        <v>337</v>
      </c>
      <c r="AQ373" s="45">
        <f t="shared" si="324"/>
        <v>0</v>
      </c>
      <c r="AR373" s="65">
        <v>248</v>
      </c>
      <c r="AS373" s="38">
        <f t="shared" si="325"/>
        <v>1.8973299671027465E-2</v>
      </c>
      <c r="AT373" s="39">
        <f t="shared" si="326"/>
        <v>182</v>
      </c>
      <c r="AU373" s="40">
        <f t="shared" si="327"/>
        <v>0.81912377005414005</v>
      </c>
      <c r="AV373" s="98">
        <v>33</v>
      </c>
      <c r="AW373" s="38">
        <f t="shared" si="328"/>
        <v>0.57808857808857805</v>
      </c>
      <c r="AX373" s="39">
        <f t="shared" si="348"/>
        <v>120</v>
      </c>
      <c r="AY373" s="41">
        <f t="shared" si="329"/>
        <v>1.4104403514386434</v>
      </c>
      <c r="AZ373" s="183">
        <v>0</v>
      </c>
      <c r="BA373" s="42">
        <f t="shared" si="330"/>
        <v>0</v>
      </c>
      <c r="BB373" s="43">
        <f t="shared" si="331"/>
        <v>356</v>
      </c>
      <c r="BC373" s="44">
        <f t="shared" si="332"/>
        <v>0</v>
      </c>
      <c r="BD373" s="178">
        <v>0</v>
      </c>
      <c r="BE373" s="42">
        <f t="shared" si="333"/>
        <v>0</v>
      </c>
      <c r="BF373" s="43">
        <f t="shared" si="349"/>
        <v>356</v>
      </c>
      <c r="BG373" s="45">
        <f t="shared" si="334"/>
        <v>0</v>
      </c>
      <c r="BH373" s="159">
        <v>16</v>
      </c>
      <c r="BI373" s="83">
        <f t="shared" si="335"/>
        <v>1.2240838497437074E-3</v>
      </c>
      <c r="BJ373" s="84">
        <f t="shared" si="336"/>
        <v>320</v>
      </c>
      <c r="BK373" s="85">
        <f t="shared" si="337"/>
        <v>0.21992325406345004</v>
      </c>
      <c r="BL373" s="156">
        <v>9</v>
      </c>
      <c r="BM373" s="83">
        <f t="shared" si="338"/>
        <v>3.7296037296037296E-2</v>
      </c>
      <c r="BN373" s="84">
        <f t="shared" si="350"/>
        <v>351</v>
      </c>
      <c r="BO373" s="86">
        <f t="shared" si="339"/>
        <v>0.37868347017970272</v>
      </c>
      <c r="BP373" s="168">
        <f t="shared" si="340"/>
        <v>429</v>
      </c>
      <c r="BQ373" s="75">
        <f t="shared" si="341"/>
        <v>3.2820748221253158E-2</v>
      </c>
      <c r="BR373" s="164">
        <f t="shared" si="296"/>
        <v>81</v>
      </c>
      <c r="BS373" s="76">
        <f t="shared" si="342"/>
        <v>321</v>
      </c>
      <c r="BT373" s="117">
        <f t="shared" si="343"/>
        <v>0.58075746997640632</v>
      </c>
      <c r="BU373" s="159">
        <v>13071</v>
      </c>
      <c r="BV373" s="153">
        <v>2590</v>
      </c>
    </row>
    <row r="374" spans="1:74">
      <c r="A374" s="34">
        <f t="shared" si="297"/>
        <v>1</v>
      </c>
      <c r="B374" s="35">
        <f t="shared" si="298"/>
        <v>0</v>
      </c>
      <c r="C374" s="35">
        <f t="shared" si="299"/>
        <v>1</v>
      </c>
      <c r="D374" s="35">
        <f t="shared" si="300"/>
        <v>0</v>
      </c>
      <c r="E374" s="35">
        <f t="shared" si="301"/>
        <v>0</v>
      </c>
      <c r="F374" s="35">
        <f t="shared" si="302"/>
        <v>0</v>
      </c>
      <c r="G374" s="35">
        <f t="shared" si="303"/>
        <v>0</v>
      </c>
      <c r="H374" s="35">
        <f t="shared" si="304"/>
        <v>0</v>
      </c>
      <c r="I374" s="35">
        <f t="shared" si="305"/>
        <v>0</v>
      </c>
      <c r="J374" s="48">
        <v>300</v>
      </c>
      <c r="K374" s="49" t="s">
        <v>271</v>
      </c>
      <c r="L374" s="65">
        <v>107</v>
      </c>
      <c r="M374" s="38">
        <f t="shared" si="295"/>
        <v>7.9868627304620441E-3</v>
      </c>
      <c r="N374" s="39">
        <f t="shared" si="306"/>
        <v>122</v>
      </c>
      <c r="O374" s="40">
        <f t="shared" si="307"/>
        <v>1.0583260822925535</v>
      </c>
      <c r="P374" s="98">
        <v>3</v>
      </c>
      <c r="Q374" s="38">
        <f t="shared" si="308"/>
        <v>0.25058548009367682</v>
      </c>
      <c r="R374" s="39">
        <f t="shared" si="344"/>
        <v>90</v>
      </c>
      <c r="S374" s="41">
        <f t="shared" si="309"/>
        <v>1.8765185186154345</v>
      </c>
      <c r="T374" s="183">
        <v>0</v>
      </c>
      <c r="U374" s="42">
        <f t="shared" si="310"/>
        <v>0</v>
      </c>
      <c r="V374" s="43">
        <f t="shared" si="311"/>
        <v>396</v>
      </c>
      <c r="W374" s="44">
        <f t="shared" si="312"/>
        <v>0</v>
      </c>
      <c r="X374" s="178">
        <v>0</v>
      </c>
      <c r="Y374" s="42">
        <f t="shared" si="313"/>
        <v>0</v>
      </c>
      <c r="Z374" s="43">
        <f t="shared" si="345"/>
        <v>396</v>
      </c>
      <c r="AA374" s="45">
        <f t="shared" si="314"/>
        <v>0</v>
      </c>
      <c r="AB374" s="65">
        <v>12</v>
      </c>
      <c r="AC374" s="38">
        <f t="shared" si="315"/>
        <v>8.9572292304247215E-4</v>
      </c>
      <c r="AD374" s="39">
        <f t="shared" si="316"/>
        <v>479</v>
      </c>
      <c r="AE374" s="40">
        <f t="shared" si="317"/>
        <v>6.9063550421248579E-2</v>
      </c>
      <c r="AF374" s="98">
        <v>2</v>
      </c>
      <c r="AG374" s="38">
        <f t="shared" si="318"/>
        <v>2.8103044496487119E-2</v>
      </c>
      <c r="AH374" s="39">
        <f t="shared" si="346"/>
        <v>497</v>
      </c>
      <c r="AI374" s="41">
        <f t="shared" si="319"/>
        <v>0.12245661662808635</v>
      </c>
      <c r="AJ374" s="183">
        <v>0</v>
      </c>
      <c r="AK374" s="42">
        <f t="shared" si="320"/>
        <v>0</v>
      </c>
      <c r="AL374" s="43">
        <f t="shared" si="321"/>
        <v>337</v>
      </c>
      <c r="AM374" s="44">
        <f t="shared" si="322"/>
        <v>0</v>
      </c>
      <c r="AN374" s="178">
        <v>0</v>
      </c>
      <c r="AO374" s="42">
        <f t="shared" si="323"/>
        <v>0</v>
      </c>
      <c r="AP374" s="43">
        <f t="shared" si="347"/>
        <v>337</v>
      </c>
      <c r="AQ374" s="45">
        <f t="shared" si="324"/>
        <v>0</v>
      </c>
      <c r="AR374" s="65">
        <v>308</v>
      </c>
      <c r="AS374" s="38">
        <f t="shared" si="325"/>
        <v>2.2990221691423451E-2</v>
      </c>
      <c r="AT374" s="39">
        <f t="shared" si="326"/>
        <v>134</v>
      </c>
      <c r="AU374" s="40">
        <f t="shared" si="327"/>
        <v>0.99254412214949428</v>
      </c>
      <c r="AV374" s="98">
        <v>2</v>
      </c>
      <c r="AW374" s="38">
        <f t="shared" si="328"/>
        <v>0.72131147540983609</v>
      </c>
      <c r="AX374" s="39">
        <f t="shared" si="348"/>
        <v>60</v>
      </c>
      <c r="AY374" s="41">
        <f t="shared" si="329"/>
        <v>1.7598804913905235</v>
      </c>
      <c r="AZ374" s="183">
        <v>0</v>
      </c>
      <c r="BA374" s="42">
        <f t="shared" si="330"/>
        <v>0</v>
      </c>
      <c r="BB374" s="43">
        <f t="shared" si="331"/>
        <v>356</v>
      </c>
      <c r="BC374" s="44">
        <f t="shared" si="332"/>
        <v>0</v>
      </c>
      <c r="BD374" s="178">
        <v>0</v>
      </c>
      <c r="BE374" s="42">
        <f t="shared" si="333"/>
        <v>0</v>
      </c>
      <c r="BF374" s="43">
        <f t="shared" si="349"/>
        <v>356</v>
      </c>
      <c r="BG374" s="45">
        <f t="shared" si="334"/>
        <v>0</v>
      </c>
      <c r="BH374" s="159">
        <v>0</v>
      </c>
      <c r="BI374" s="83">
        <f t="shared" si="335"/>
        <v>0</v>
      </c>
      <c r="BJ374" s="84">
        <f t="shared" si="336"/>
        <v>467</v>
      </c>
      <c r="BK374" s="85">
        <f t="shared" si="337"/>
        <v>0</v>
      </c>
      <c r="BL374" s="156">
        <v>0</v>
      </c>
      <c r="BM374" s="83">
        <f t="shared" si="338"/>
        <v>0</v>
      </c>
      <c r="BN374" s="84">
        <f t="shared" si="350"/>
        <v>467</v>
      </c>
      <c r="BO374" s="86">
        <f t="shared" si="339"/>
        <v>0</v>
      </c>
      <c r="BP374" s="168">
        <f t="shared" si="340"/>
        <v>427</v>
      </c>
      <c r="BQ374" s="75">
        <f t="shared" si="341"/>
        <v>3.1872807344927971E-2</v>
      </c>
      <c r="BR374" s="164">
        <f t="shared" si="296"/>
        <v>7</v>
      </c>
      <c r="BS374" s="76">
        <f t="shared" si="342"/>
        <v>336</v>
      </c>
      <c r="BT374" s="117">
        <f t="shared" si="343"/>
        <v>0.56398381992703484</v>
      </c>
      <c r="BU374" s="159">
        <v>13397</v>
      </c>
      <c r="BV374" s="153">
        <v>737</v>
      </c>
    </row>
    <row r="375" spans="1:74">
      <c r="A375" s="34">
        <f t="shared" si="297"/>
        <v>0</v>
      </c>
      <c r="B375" s="35">
        <f t="shared" si="298"/>
        <v>0</v>
      </c>
      <c r="C375" s="35">
        <f t="shared" si="299"/>
        <v>0</v>
      </c>
      <c r="D375" s="35">
        <f t="shared" si="300"/>
        <v>0</v>
      </c>
      <c r="E375" s="35">
        <f t="shared" si="301"/>
        <v>0</v>
      </c>
      <c r="F375" s="35">
        <f t="shared" si="302"/>
        <v>0</v>
      </c>
      <c r="G375" s="35">
        <f t="shared" si="303"/>
        <v>0</v>
      </c>
      <c r="H375" s="35">
        <f t="shared" si="304"/>
        <v>0</v>
      </c>
      <c r="I375" s="35">
        <f t="shared" si="305"/>
        <v>0</v>
      </c>
      <c r="J375" s="48">
        <v>269</v>
      </c>
      <c r="K375" s="49" t="s">
        <v>239</v>
      </c>
      <c r="L375" s="65">
        <v>1</v>
      </c>
      <c r="M375" s="38">
        <f t="shared" si="295"/>
        <v>1.8528125694804713E-5</v>
      </c>
      <c r="N375" s="39">
        <f t="shared" si="306"/>
        <v>515</v>
      </c>
      <c r="O375" s="40">
        <f t="shared" si="307"/>
        <v>2.4551315504670363E-3</v>
      </c>
      <c r="P375" s="98">
        <v>1</v>
      </c>
      <c r="Q375" s="38">
        <f t="shared" si="308"/>
        <v>2.3474178403755869E-3</v>
      </c>
      <c r="R375" s="39">
        <f t="shared" si="344"/>
        <v>511</v>
      </c>
      <c r="S375" s="41">
        <f t="shared" si="309"/>
        <v>1.7578724221157267E-2</v>
      </c>
      <c r="T375" s="183">
        <v>0</v>
      </c>
      <c r="U375" s="42">
        <f t="shared" si="310"/>
        <v>0</v>
      </c>
      <c r="V375" s="43">
        <f t="shared" si="311"/>
        <v>396</v>
      </c>
      <c r="W375" s="44">
        <f t="shared" si="312"/>
        <v>0</v>
      </c>
      <c r="X375" s="178">
        <v>0</v>
      </c>
      <c r="Y375" s="42">
        <f t="shared" si="313"/>
        <v>0</v>
      </c>
      <c r="Z375" s="43">
        <f t="shared" si="345"/>
        <v>396</v>
      </c>
      <c r="AA375" s="45">
        <f t="shared" si="314"/>
        <v>0</v>
      </c>
      <c r="AB375" s="65">
        <v>414</v>
      </c>
      <c r="AC375" s="38">
        <f t="shared" si="315"/>
        <v>7.6706440376491511E-3</v>
      </c>
      <c r="AD375" s="39">
        <f t="shared" si="316"/>
        <v>273</v>
      </c>
      <c r="AE375" s="40">
        <f t="shared" si="317"/>
        <v>0.59143502709320794</v>
      </c>
      <c r="AF375" s="98">
        <v>3</v>
      </c>
      <c r="AG375" s="38">
        <f t="shared" si="318"/>
        <v>0.971830985915493</v>
      </c>
      <c r="AH375" s="39">
        <f t="shared" si="346"/>
        <v>39</v>
      </c>
      <c r="AI375" s="41">
        <f t="shared" si="319"/>
        <v>4.2346705348747751</v>
      </c>
      <c r="AJ375" s="183">
        <v>0</v>
      </c>
      <c r="AK375" s="42">
        <f t="shared" si="320"/>
        <v>0</v>
      </c>
      <c r="AL375" s="43">
        <f t="shared" si="321"/>
        <v>337</v>
      </c>
      <c r="AM375" s="44">
        <f t="shared" si="322"/>
        <v>0</v>
      </c>
      <c r="AN375" s="178">
        <v>0</v>
      </c>
      <c r="AO375" s="42">
        <f t="shared" si="323"/>
        <v>0</v>
      </c>
      <c r="AP375" s="43">
        <f t="shared" si="347"/>
        <v>337</v>
      </c>
      <c r="AQ375" s="45">
        <f t="shared" si="324"/>
        <v>0</v>
      </c>
      <c r="AR375" s="65">
        <v>8</v>
      </c>
      <c r="AS375" s="38">
        <f t="shared" si="325"/>
        <v>1.482250055584377E-4</v>
      </c>
      <c r="AT375" s="39">
        <f t="shared" si="326"/>
        <v>555</v>
      </c>
      <c r="AU375" s="40">
        <f t="shared" si="327"/>
        <v>6.3992361621065547E-3</v>
      </c>
      <c r="AV375" s="98">
        <v>5</v>
      </c>
      <c r="AW375" s="38">
        <f t="shared" si="328"/>
        <v>1.8779342723004695E-2</v>
      </c>
      <c r="AX375" s="39">
        <f t="shared" si="348"/>
        <v>544</v>
      </c>
      <c r="AY375" s="41">
        <f t="shared" si="329"/>
        <v>4.5818484837738767E-2</v>
      </c>
      <c r="AZ375" s="183">
        <v>3</v>
      </c>
      <c r="BA375" s="42">
        <f t="shared" si="330"/>
        <v>5.5584377084414138E-5</v>
      </c>
      <c r="BB375" s="43">
        <f t="shared" si="331"/>
        <v>345</v>
      </c>
      <c r="BC375" s="44">
        <f t="shared" si="332"/>
        <v>2.0743350707157153E-2</v>
      </c>
      <c r="BD375" s="178">
        <v>1</v>
      </c>
      <c r="BE375" s="42">
        <f t="shared" si="333"/>
        <v>7.0422535211267607E-3</v>
      </c>
      <c r="BF375" s="43">
        <f t="shared" si="349"/>
        <v>313</v>
      </c>
      <c r="BG375" s="45">
        <f t="shared" si="334"/>
        <v>0.14852224168374925</v>
      </c>
      <c r="BH375" s="159">
        <v>0</v>
      </c>
      <c r="BI375" s="83">
        <f t="shared" si="335"/>
        <v>0</v>
      </c>
      <c r="BJ375" s="84">
        <f t="shared" si="336"/>
        <v>467</v>
      </c>
      <c r="BK375" s="85">
        <f t="shared" si="337"/>
        <v>0</v>
      </c>
      <c r="BL375" s="156">
        <v>0</v>
      </c>
      <c r="BM375" s="83">
        <f t="shared" si="338"/>
        <v>0</v>
      </c>
      <c r="BN375" s="84">
        <f t="shared" si="350"/>
        <v>467</v>
      </c>
      <c r="BO375" s="86">
        <f t="shared" si="339"/>
        <v>0</v>
      </c>
      <c r="BP375" s="168">
        <f t="shared" si="340"/>
        <v>426</v>
      </c>
      <c r="BQ375" s="75">
        <f t="shared" si="341"/>
        <v>7.8929815459868082E-3</v>
      </c>
      <c r="BR375" s="164">
        <f t="shared" si="296"/>
        <v>10</v>
      </c>
      <c r="BS375" s="76">
        <f t="shared" si="342"/>
        <v>524</v>
      </c>
      <c r="BT375" s="117">
        <f t="shared" si="343"/>
        <v>0.13966494494020834</v>
      </c>
      <c r="BU375" s="159">
        <v>53972</v>
      </c>
      <c r="BV375" s="153">
        <v>2270</v>
      </c>
    </row>
    <row r="376" spans="1:74">
      <c r="A376" s="34">
        <f t="shared" si="297"/>
        <v>1</v>
      </c>
      <c r="B376" s="35">
        <f t="shared" si="298"/>
        <v>0</v>
      </c>
      <c r="C376" s="35">
        <f t="shared" si="299"/>
        <v>0</v>
      </c>
      <c r="D376" s="35">
        <f t="shared" si="300"/>
        <v>0</v>
      </c>
      <c r="E376" s="35">
        <f t="shared" si="301"/>
        <v>0</v>
      </c>
      <c r="F376" s="35">
        <f t="shared" si="302"/>
        <v>1</v>
      </c>
      <c r="G376" s="35">
        <f t="shared" si="303"/>
        <v>0</v>
      </c>
      <c r="H376" s="35">
        <f t="shared" si="304"/>
        <v>0</v>
      </c>
      <c r="I376" s="35">
        <f t="shared" si="305"/>
        <v>1</v>
      </c>
      <c r="J376" s="48">
        <v>187</v>
      </c>
      <c r="K376" s="49" t="s">
        <v>157</v>
      </c>
      <c r="L376" s="65">
        <v>35</v>
      </c>
      <c r="M376" s="38">
        <f t="shared" si="295"/>
        <v>3.219871205151794E-3</v>
      </c>
      <c r="N376" s="39">
        <f t="shared" si="306"/>
        <v>276</v>
      </c>
      <c r="O376" s="40">
        <f t="shared" si="307"/>
        <v>0.42665985294050057</v>
      </c>
      <c r="P376" s="98">
        <v>4</v>
      </c>
      <c r="Q376" s="38">
        <f t="shared" si="308"/>
        <v>8.254716981132075E-2</v>
      </c>
      <c r="R376" s="39">
        <f t="shared" si="344"/>
        <v>343</v>
      </c>
      <c r="S376" s="41">
        <f t="shared" si="309"/>
        <v>0.61815749560720479</v>
      </c>
      <c r="T376" s="183">
        <v>22</v>
      </c>
      <c r="U376" s="42">
        <f t="shared" si="310"/>
        <v>2.0239190432382705E-3</v>
      </c>
      <c r="V376" s="43">
        <f t="shared" si="311"/>
        <v>133</v>
      </c>
      <c r="W376" s="44">
        <f t="shared" si="312"/>
        <v>0.75343924340517388</v>
      </c>
      <c r="X376" s="178">
        <v>2</v>
      </c>
      <c r="Y376" s="42">
        <f t="shared" si="313"/>
        <v>5.1886792452830191E-2</v>
      </c>
      <c r="Z376" s="43">
        <f t="shared" si="345"/>
        <v>129</v>
      </c>
      <c r="AA376" s="45">
        <f t="shared" si="314"/>
        <v>1.0916052039714161</v>
      </c>
      <c r="AB376" s="65">
        <v>115</v>
      </c>
      <c r="AC376" s="38">
        <f t="shared" si="315"/>
        <v>1.0579576816927323E-2</v>
      </c>
      <c r="AD376" s="39">
        <f t="shared" si="316"/>
        <v>197</v>
      </c>
      <c r="AE376" s="40">
        <f t="shared" si="317"/>
        <v>0.81572450378908878</v>
      </c>
      <c r="AF376" s="98">
        <v>6</v>
      </c>
      <c r="AG376" s="38">
        <f t="shared" si="318"/>
        <v>0.27122641509433965</v>
      </c>
      <c r="AH376" s="39">
        <f t="shared" si="346"/>
        <v>241</v>
      </c>
      <c r="AI376" s="41">
        <f t="shared" si="319"/>
        <v>1.1818459433023154</v>
      </c>
      <c r="AJ376" s="183">
        <v>23</v>
      </c>
      <c r="AK376" s="42">
        <f t="shared" si="320"/>
        <v>2.1159153633854644E-3</v>
      </c>
      <c r="AL376" s="43">
        <f t="shared" si="321"/>
        <v>84</v>
      </c>
      <c r="AM376" s="44">
        <f t="shared" si="322"/>
        <v>1.1120559753521648</v>
      </c>
      <c r="AN376" s="178">
        <v>4</v>
      </c>
      <c r="AO376" s="42">
        <f t="shared" si="323"/>
        <v>5.4245283018867926E-2</v>
      </c>
      <c r="AP376" s="43">
        <f t="shared" si="347"/>
        <v>61</v>
      </c>
      <c r="AQ376" s="45">
        <f t="shared" si="324"/>
        <v>1.611179800398483</v>
      </c>
      <c r="AR376" s="65">
        <v>108</v>
      </c>
      <c r="AS376" s="38">
        <f t="shared" si="325"/>
        <v>9.9356025758969638E-3</v>
      </c>
      <c r="AT376" s="39">
        <f t="shared" si="326"/>
        <v>327</v>
      </c>
      <c r="AU376" s="40">
        <f t="shared" si="327"/>
        <v>0.42894427331245649</v>
      </c>
      <c r="AV376" s="98">
        <v>8</v>
      </c>
      <c r="AW376" s="38">
        <f t="shared" si="328"/>
        <v>0.25471698113207547</v>
      </c>
      <c r="AX376" s="39">
        <f t="shared" si="348"/>
        <v>431</v>
      </c>
      <c r="AY376" s="41">
        <f t="shared" si="329"/>
        <v>0.62146723184395192</v>
      </c>
      <c r="AZ376" s="183">
        <v>0</v>
      </c>
      <c r="BA376" s="42">
        <f t="shared" si="330"/>
        <v>0</v>
      </c>
      <c r="BB376" s="43">
        <f t="shared" si="331"/>
        <v>356</v>
      </c>
      <c r="BC376" s="44">
        <f t="shared" si="332"/>
        <v>0</v>
      </c>
      <c r="BD376" s="178">
        <v>0</v>
      </c>
      <c r="BE376" s="42">
        <f t="shared" si="333"/>
        <v>0</v>
      </c>
      <c r="BF376" s="43">
        <f t="shared" si="349"/>
        <v>356</v>
      </c>
      <c r="BG376" s="45">
        <f t="shared" si="334"/>
        <v>0</v>
      </c>
      <c r="BH376" s="159">
        <v>121</v>
      </c>
      <c r="BI376" s="83">
        <f t="shared" si="335"/>
        <v>1.1131554737810488E-2</v>
      </c>
      <c r="BJ376" s="84">
        <f t="shared" si="336"/>
        <v>41</v>
      </c>
      <c r="BK376" s="85">
        <f t="shared" si="337"/>
        <v>1.9999346786882821</v>
      </c>
      <c r="BL376" s="156">
        <v>14</v>
      </c>
      <c r="BM376" s="83">
        <f t="shared" si="338"/>
        <v>0.28537735849056606</v>
      </c>
      <c r="BN376" s="84">
        <f t="shared" si="350"/>
        <v>47</v>
      </c>
      <c r="BO376" s="86">
        <f t="shared" si="339"/>
        <v>2.8975648958664784</v>
      </c>
      <c r="BP376" s="168">
        <f t="shared" si="340"/>
        <v>424</v>
      </c>
      <c r="BQ376" s="75">
        <f t="shared" si="341"/>
        <v>3.9006439742410304E-2</v>
      </c>
      <c r="BR376" s="164">
        <f t="shared" si="296"/>
        <v>38</v>
      </c>
      <c r="BS376" s="76">
        <f t="shared" si="342"/>
        <v>271</v>
      </c>
      <c r="BT376" s="117">
        <f t="shared" si="343"/>
        <v>0.69021221286235535</v>
      </c>
      <c r="BU376" s="159">
        <v>10870</v>
      </c>
      <c r="BV376" s="153">
        <v>399</v>
      </c>
    </row>
    <row r="377" spans="1:74">
      <c r="A377" s="34">
        <f t="shared" si="297"/>
        <v>1</v>
      </c>
      <c r="B377" s="35">
        <f t="shared" si="298"/>
        <v>0</v>
      </c>
      <c r="C377" s="35">
        <f t="shared" si="299"/>
        <v>0</v>
      </c>
      <c r="D377" s="35">
        <f t="shared" si="300"/>
        <v>0</v>
      </c>
      <c r="E377" s="35">
        <f t="shared" si="301"/>
        <v>1</v>
      </c>
      <c r="F377" s="35">
        <f t="shared" si="302"/>
        <v>0</v>
      </c>
      <c r="G377" s="35">
        <f t="shared" si="303"/>
        <v>0</v>
      </c>
      <c r="H377" s="35">
        <f t="shared" si="304"/>
        <v>0</v>
      </c>
      <c r="I377" s="35">
        <f t="shared" si="305"/>
        <v>0</v>
      </c>
      <c r="J377" s="48">
        <v>251</v>
      </c>
      <c r="K377" s="49" t="s">
        <v>221</v>
      </c>
      <c r="L377" s="65">
        <v>33</v>
      </c>
      <c r="M377" s="38">
        <f t="shared" si="295"/>
        <v>1.5319623044426907E-3</v>
      </c>
      <c r="N377" s="39">
        <f t="shared" si="306"/>
        <v>377</v>
      </c>
      <c r="O377" s="40">
        <f t="shared" si="307"/>
        <v>0.20299781260756825</v>
      </c>
      <c r="P377" s="98">
        <v>8</v>
      </c>
      <c r="Q377" s="38">
        <f t="shared" si="308"/>
        <v>7.9136690647482008E-2</v>
      </c>
      <c r="R377" s="39">
        <f t="shared" si="344"/>
        <v>349</v>
      </c>
      <c r="S377" s="41">
        <f t="shared" si="309"/>
        <v>0.59261799784419389</v>
      </c>
      <c r="T377" s="183">
        <v>0</v>
      </c>
      <c r="U377" s="42">
        <f t="shared" si="310"/>
        <v>0</v>
      </c>
      <c r="V377" s="43">
        <f t="shared" si="311"/>
        <v>396</v>
      </c>
      <c r="W377" s="44">
        <f t="shared" si="312"/>
        <v>0</v>
      </c>
      <c r="X377" s="178">
        <v>0</v>
      </c>
      <c r="Y377" s="42">
        <f t="shared" si="313"/>
        <v>0</v>
      </c>
      <c r="Z377" s="43">
        <f t="shared" si="345"/>
        <v>396</v>
      </c>
      <c r="AA377" s="45">
        <f t="shared" si="314"/>
        <v>0</v>
      </c>
      <c r="AB377" s="65">
        <v>292</v>
      </c>
      <c r="AC377" s="38">
        <f t="shared" si="315"/>
        <v>1.3555545239311082E-2</v>
      </c>
      <c r="AD377" s="39">
        <f t="shared" si="316"/>
        <v>154</v>
      </c>
      <c r="AE377" s="40">
        <f t="shared" si="317"/>
        <v>1.0451826765164587</v>
      </c>
      <c r="AF377" s="98">
        <v>4</v>
      </c>
      <c r="AG377" s="38">
        <f t="shared" si="318"/>
        <v>0.70023980815347719</v>
      </c>
      <c r="AH377" s="39">
        <f t="shared" si="346"/>
        <v>91</v>
      </c>
      <c r="AI377" s="41">
        <f t="shared" si="319"/>
        <v>3.0512351693957469</v>
      </c>
      <c r="AJ377" s="183">
        <v>0</v>
      </c>
      <c r="AK377" s="42">
        <f t="shared" si="320"/>
        <v>0</v>
      </c>
      <c r="AL377" s="43">
        <f t="shared" si="321"/>
        <v>337</v>
      </c>
      <c r="AM377" s="44">
        <f t="shared" si="322"/>
        <v>0</v>
      </c>
      <c r="AN377" s="178">
        <v>0</v>
      </c>
      <c r="AO377" s="42">
        <f t="shared" si="323"/>
        <v>0</v>
      </c>
      <c r="AP377" s="43">
        <f t="shared" si="347"/>
        <v>337</v>
      </c>
      <c r="AQ377" s="45">
        <f t="shared" si="324"/>
        <v>0</v>
      </c>
      <c r="AR377" s="65">
        <v>60</v>
      </c>
      <c r="AS377" s="38">
        <f t="shared" si="325"/>
        <v>2.7853860080776192E-3</v>
      </c>
      <c r="AT377" s="39">
        <f t="shared" si="326"/>
        <v>454</v>
      </c>
      <c r="AU377" s="40">
        <f t="shared" si="327"/>
        <v>0.12025192916109337</v>
      </c>
      <c r="AV377" s="98">
        <v>8</v>
      </c>
      <c r="AW377" s="38">
        <f t="shared" si="328"/>
        <v>0.14388489208633093</v>
      </c>
      <c r="AX377" s="39">
        <f t="shared" si="348"/>
        <v>483</v>
      </c>
      <c r="AY377" s="41">
        <f t="shared" si="329"/>
        <v>0.35105529749778258</v>
      </c>
      <c r="AZ377" s="183">
        <v>0</v>
      </c>
      <c r="BA377" s="42">
        <f t="shared" si="330"/>
        <v>0</v>
      </c>
      <c r="BB377" s="43">
        <f t="shared" si="331"/>
        <v>356</v>
      </c>
      <c r="BC377" s="44">
        <f t="shared" si="332"/>
        <v>0</v>
      </c>
      <c r="BD377" s="178">
        <v>0</v>
      </c>
      <c r="BE377" s="42">
        <f t="shared" si="333"/>
        <v>0</v>
      </c>
      <c r="BF377" s="43">
        <f t="shared" si="349"/>
        <v>356</v>
      </c>
      <c r="BG377" s="45">
        <f t="shared" si="334"/>
        <v>0</v>
      </c>
      <c r="BH377" s="159">
        <v>32</v>
      </c>
      <c r="BI377" s="83">
        <f t="shared" si="335"/>
        <v>1.4855392043080637E-3</v>
      </c>
      <c r="BJ377" s="84">
        <f t="shared" si="336"/>
        <v>304</v>
      </c>
      <c r="BK377" s="85">
        <f t="shared" si="337"/>
        <v>0.26689725211116988</v>
      </c>
      <c r="BL377" s="156">
        <v>2</v>
      </c>
      <c r="BM377" s="83">
        <f t="shared" si="338"/>
        <v>7.6738609112709827E-2</v>
      </c>
      <c r="BN377" s="84">
        <f t="shared" si="350"/>
        <v>247</v>
      </c>
      <c r="BO377" s="86">
        <f t="shared" si="339"/>
        <v>0.77916167245607892</v>
      </c>
      <c r="BP377" s="168">
        <f t="shared" si="340"/>
        <v>417</v>
      </c>
      <c r="BQ377" s="75">
        <f t="shared" si="341"/>
        <v>1.9358432756139455E-2</v>
      </c>
      <c r="BR377" s="164">
        <f t="shared" si="296"/>
        <v>22</v>
      </c>
      <c r="BS377" s="76">
        <f t="shared" si="342"/>
        <v>439</v>
      </c>
      <c r="BT377" s="117">
        <f t="shared" si="343"/>
        <v>0.34254412344212787</v>
      </c>
      <c r="BU377" s="159">
        <v>21541</v>
      </c>
      <c r="BV377" s="153">
        <v>1008</v>
      </c>
    </row>
    <row r="378" spans="1:74">
      <c r="A378" s="34">
        <f t="shared" si="297"/>
        <v>0</v>
      </c>
      <c r="B378" s="35">
        <f t="shared" si="298"/>
        <v>0</v>
      </c>
      <c r="C378" s="35">
        <f t="shared" si="299"/>
        <v>0</v>
      </c>
      <c r="D378" s="35">
        <f t="shared" si="300"/>
        <v>0</v>
      </c>
      <c r="E378" s="35">
        <f t="shared" si="301"/>
        <v>0</v>
      </c>
      <c r="F378" s="35">
        <f t="shared" si="302"/>
        <v>0</v>
      </c>
      <c r="G378" s="35">
        <f t="shared" si="303"/>
        <v>0</v>
      </c>
      <c r="H378" s="35">
        <f t="shared" si="304"/>
        <v>0</v>
      </c>
      <c r="I378" s="35">
        <f t="shared" si="305"/>
        <v>0</v>
      </c>
      <c r="J378" s="48">
        <v>506</v>
      </c>
      <c r="K378" s="49" t="s">
        <v>478</v>
      </c>
      <c r="L378" s="65">
        <v>17</v>
      </c>
      <c r="M378" s="38">
        <f t="shared" si="295"/>
        <v>1.8375199965411389E-4</v>
      </c>
      <c r="N378" s="39">
        <f t="shared" si="306"/>
        <v>493</v>
      </c>
      <c r="O378" s="40">
        <f t="shared" si="307"/>
        <v>2.4348676128569301E-2</v>
      </c>
      <c r="P378" s="98">
        <v>7</v>
      </c>
      <c r="Q378" s="38">
        <f t="shared" si="308"/>
        <v>4.0963855421686748E-2</v>
      </c>
      <c r="R378" s="39">
        <f t="shared" si="344"/>
        <v>423</v>
      </c>
      <c r="S378" s="41">
        <f t="shared" si="309"/>
        <v>0.30675932725209865</v>
      </c>
      <c r="T378" s="183">
        <v>1</v>
      </c>
      <c r="U378" s="42">
        <f t="shared" si="310"/>
        <v>1.0808941156124347E-5</v>
      </c>
      <c r="V378" s="43">
        <f t="shared" si="311"/>
        <v>393</v>
      </c>
      <c r="W378" s="44">
        <f t="shared" si="312"/>
        <v>4.0238172934284784E-3</v>
      </c>
      <c r="X378" s="178">
        <v>2</v>
      </c>
      <c r="Y378" s="42">
        <f t="shared" si="313"/>
        <v>2.4096385542168677E-3</v>
      </c>
      <c r="Z378" s="43">
        <f t="shared" si="345"/>
        <v>378</v>
      </c>
      <c r="AA378" s="45">
        <f t="shared" si="314"/>
        <v>5.0694480447303444E-2</v>
      </c>
      <c r="AB378" s="65">
        <v>163</v>
      </c>
      <c r="AC378" s="38">
        <f t="shared" si="315"/>
        <v>1.7618574084482684E-3</v>
      </c>
      <c r="AD378" s="39">
        <f t="shared" si="316"/>
        <v>438</v>
      </c>
      <c r="AE378" s="40">
        <f t="shared" si="317"/>
        <v>0.13584572286049185</v>
      </c>
      <c r="AF378" s="98">
        <v>25</v>
      </c>
      <c r="AG378" s="38">
        <f t="shared" si="318"/>
        <v>0.39277108433734942</v>
      </c>
      <c r="AH378" s="39">
        <f t="shared" si="346"/>
        <v>154</v>
      </c>
      <c r="AI378" s="41">
        <f t="shared" si="319"/>
        <v>1.7114664606288028</v>
      </c>
      <c r="AJ378" s="183">
        <v>17</v>
      </c>
      <c r="AK378" s="42">
        <f t="shared" si="320"/>
        <v>1.8375199965411389E-4</v>
      </c>
      <c r="AL378" s="43">
        <f t="shared" si="321"/>
        <v>293</v>
      </c>
      <c r="AM378" s="44">
        <f t="shared" si="322"/>
        <v>9.6574046738484978E-2</v>
      </c>
      <c r="AN378" s="178">
        <v>2</v>
      </c>
      <c r="AO378" s="42">
        <f t="shared" si="323"/>
        <v>4.0963855421686748E-2</v>
      </c>
      <c r="AP378" s="43">
        <f t="shared" si="347"/>
        <v>97</v>
      </c>
      <c r="AQ378" s="45">
        <f t="shared" si="324"/>
        <v>1.2166981667126522</v>
      </c>
      <c r="AR378" s="65">
        <v>104</v>
      </c>
      <c r="AS378" s="38">
        <f t="shared" si="325"/>
        <v>1.1241298802369319E-3</v>
      </c>
      <c r="AT378" s="39">
        <f t="shared" si="326"/>
        <v>512</v>
      </c>
      <c r="AU378" s="40">
        <f t="shared" si="327"/>
        <v>4.8531437414455814E-2</v>
      </c>
      <c r="AV378" s="98">
        <v>40</v>
      </c>
      <c r="AW378" s="38">
        <f t="shared" si="328"/>
        <v>0.25060240963855424</v>
      </c>
      <c r="AX378" s="39">
        <f t="shared" si="348"/>
        <v>434</v>
      </c>
      <c r="AY378" s="41">
        <f t="shared" si="329"/>
        <v>0.61142835911180071</v>
      </c>
      <c r="AZ378" s="183">
        <v>17</v>
      </c>
      <c r="BA378" s="42">
        <f t="shared" si="330"/>
        <v>1.8375199965411389E-4</v>
      </c>
      <c r="BB378" s="43">
        <f t="shared" si="331"/>
        <v>318</v>
      </c>
      <c r="BC378" s="44">
        <f t="shared" si="332"/>
        <v>6.8573803861795665E-2</v>
      </c>
      <c r="BD378" s="178">
        <v>2</v>
      </c>
      <c r="BE378" s="42">
        <f t="shared" si="333"/>
        <v>4.0963855421686748E-2</v>
      </c>
      <c r="BF378" s="43">
        <f t="shared" si="349"/>
        <v>141</v>
      </c>
      <c r="BG378" s="45">
        <f t="shared" si="334"/>
        <v>0.86393419620378487</v>
      </c>
      <c r="BH378" s="159">
        <v>96</v>
      </c>
      <c r="BI378" s="83">
        <f t="shared" si="335"/>
        <v>1.0376583509879372E-3</v>
      </c>
      <c r="BJ378" s="84">
        <f t="shared" si="336"/>
        <v>338</v>
      </c>
      <c r="BK378" s="85">
        <f t="shared" si="337"/>
        <v>0.18642938651887384</v>
      </c>
      <c r="BL378" s="156">
        <v>10</v>
      </c>
      <c r="BM378" s="83">
        <f t="shared" si="338"/>
        <v>0.23132530120481928</v>
      </c>
      <c r="BN378" s="84">
        <f t="shared" si="350"/>
        <v>65</v>
      </c>
      <c r="BO378" s="86">
        <f t="shared" si="339"/>
        <v>2.3487500054037467</v>
      </c>
      <c r="BP378" s="168">
        <f t="shared" si="340"/>
        <v>415</v>
      </c>
      <c r="BQ378" s="75">
        <f t="shared" si="341"/>
        <v>4.485710579791604E-3</v>
      </c>
      <c r="BR378" s="164">
        <f t="shared" si="296"/>
        <v>88</v>
      </c>
      <c r="BS378" s="76">
        <f t="shared" si="342"/>
        <v>562</v>
      </c>
      <c r="BT378" s="117">
        <f t="shared" si="343"/>
        <v>7.9373873800939895E-2</v>
      </c>
      <c r="BU378" s="159">
        <v>92516</v>
      </c>
      <c r="BV378" s="153">
        <v>4943</v>
      </c>
    </row>
    <row r="379" spans="1:74">
      <c r="A379" s="34">
        <f t="shared" si="297"/>
        <v>1</v>
      </c>
      <c r="B379" s="35">
        <f t="shared" si="298"/>
        <v>0</v>
      </c>
      <c r="C379" s="35">
        <f t="shared" si="299"/>
        <v>0</v>
      </c>
      <c r="D379" s="35">
        <f t="shared" si="300"/>
        <v>0</v>
      </c>
      <c r="E379" s="35">
        <f t="shared" si="301"/>
        <v>1</v>
      </c>
      <c r="F379" s="35">
        <f t="shared" si="302"/>
        <v>0</v>
      </c>
      <c r="G379" s="35">
        <f t="shared" si="303"/>
        <v>0</v>
      </c>
      <c r="H379" s="35">
        <f t="shared" si="304"/>
        <v>0</v>
      </c>
      <c r="I379" s="35">
        <f t="shared" si="305"/>
        <v>0</v>
      </c>
      <c r="J379" s="48">
        <v>363</v>
      </c>
      <c r="K379" s="49" t="s">
        <v>334</v>
      </c>
      <c r="L379" s="65">
        <v>16</v>
      </c>
      <c r="M379" s="38">
        <f t="shared" si="295"/>
        <v>1.6771488469601676E-3</v>
      </c>
      <c r="N379" s="39">
        <f t="shared" si="306"/>
        <v>369</v>
      </c>
      <c r="O379" s="40">
        <f t="shared" si="307"/>
        <v>0.22223624325669919</v>
      </c>
      <c r="P379" s="98">
        <v>13</v>
      </c>
      <c r="Q379" s="38">
        <f t="shared" si="308"/>
        <v>4.0100250626566414E-2</v>
      </c>
      <c r="R379" s="39">
        <f t="shared" si="344"/>
        <v>426</v>
      </c>
      <c r="S379" s="41">
        <f t="shared" si="309"/>
        <v>0.30029219120653616</v>
      </c>
      <c r="T379" s="183">
        <v>11</v>
      </c>
      <c r="U379" s="42">
        <f t="shared" si="310"/>
        <v>1.1530398322851154E-3</v>
      </c>
      <c r="V379" s="43">
        <f t="shared" si="311"/>
        <v>199</v>
      </c>
      <c r="W379" s="44">
        <f t="shared" si="312"/>
        <v>0.42923923353324112</v>
      </c>
      <c r="X379" s="178">
        <v>8</v>
      </c>
      <c r="Y379" s="42">
        <f t="shared" si="313"/>
        <v>2.7568922305764409E-2</v>
      </c>
      <c r="Z379" s="43">
        <f t="shared" si="345"/>
        <v>228</v>
      </c>
      <c r="AA379" s="45">
        <f t="shared" si="314"/>
        <v>0.58000076000486267</v>
      </c>
      <c r="AB379" s="65">
        <v>169</v>
      </c>
      <c r="AC379" s="38">
        <f t="shared" si="315"/>
        <v>1.7714884696016772E-2</v>
      </c>
      <c r="AD379" s="39">
        <f t="shared" si="316"/>
        <v>119</v>
      </c>
      <c r="AE379" s="40">
        <f t="shared" si="317"/>
        <v>1.3658831329830186</v>
      </c>
      <c r="AF379" s="98">
        <v>20</v>
      </c>
      <c r="AG379" s="38">
        <f t="shared" si="318"/>
        <v>0.42355889724310775</v>
      </c>
      <c r="AH379" s="39">
        <f t="shared" si="346"/>
        <v>143</v>
      </c>
      <c r="AI379" s="41">
        <f t="shared" si="319"/>
        <v>1.8456217263434826</v>
      </c>
      <c r="AJ379" s="183">
        <v>7</v>
      </c>
      <c r="AK379" s="42">
        <f t="shared" si="320"/>
        <v>7.3375262054507339E-4</v>
      </c>
      <c r="AL379" s="43">
        <f t="shared" si="321"/>
        <v>203</v>
      </c>
      <c r="AM379" s="44">
        <f t="shared" si="322"/>
        <v>0.38563640126035104</v>
      </c>
      <c r="AN379" s="178">
        <v>4</v>
      </c>
      <c r="AO379" s="42">
        <f t="shared" si="323"/>
        <v>1.7543859649122806E-2</v>
      </c>
      <c r="AP379" s="43">
        <f t="shared" si="347"/>
        <v>212</v>
      </c>
      <c r="AQ379" s="45">
        <f t="shared" si="324"/>
        <v>0.52108332217311726</v>
      </c>
      <c r="AR379" s="65">
        <v>177</v>
      </c>
      <c r="AS379" s="38">
        <f t="shared" si="325"/>
        <v>1.8553459119496855E-2</v>
      </c>
      <c r="AT379" s="39">
        <f t="shared" si="326"/>
        <v>188</v>
      </c>
      <c r="AU379" s="40">
        <f t="shared" si="327"/>
        <v>0.80099822619228311</v>
      </c>
      <c r="AV379" s="98">
        <v>45</v>
      </c>
      <c r="AW379" s="38">
        <f t="shared" si="328"/>
        <v>0.44360902255639095</v>
      </c>
      <c r="AX379" s="39">
        <f t="shared" si="348"/>
        <v>235</v>
      </c>
      <c r="AY379" s="41">
        <f t="shared" si="329"/>
        <v>1.082332516834329</v>
      </c>
      <c r="AZ379" s="183">
        <v>7</v>
      </c>
      <c r="BA379" s="42">
        <f t="shared" si="330"/>
        <v>7.3375262054507339E-4</v>
      </c>
      <c r="BB379" s="43">
        <f t="shared" si="331"/>
        <v>237</v>
      </c>
      <c r="BC379" s="44">
        <f t="shared" si="332"/>
        <v>0.27382672503727468</v>
      </c>
      <c r="BD379" s="178">
        <v>4</v>
      </c>
      <c r="BE379" s="42">
        <f t="shared" si="333"/>
        <v>1.7543859649122806E-2</v>
      </c>
      <c r="BF379" s="43">
        <f t="shared" si="349"/>
        <v>250</v>
      </c>
      <c r="BG379" s="45">
        <f t="shared" si="334"/>
        <v>0.37000277752793675</v>
      </c>
      <c r="BH379" s="159">
        <v>12</v>
      </c>
      <c r="BI379" s="83">
        <f t="shared" si="335"/>
        <v>1.2578616352201257E-3</v>
      </c>
      <c r="BJ379" s="84">
        <f t="shared" si="336"/>
        <v>318</v>
      </c>
      <c r="BK379" s="85">
        <f t="shared" si="337"/>
        <v>0.22599189102699335</v>
      </c>
      <c r="BL379" s="156">
        <v>8</v>
      </c>
      <c r="BM379" s="83">
        <f t="shared" si="338"/>
        <v>3.007518796992481E-2</v>
      </c>
      <c r="BN379" s="84">
        <f t="shared" si="350"/>
        <v>370</v>
      </c>
      <c r="BO379" s="86">
        <f t="shared" si="339"/>
        <v>0.30536693365994821</v>
      </c>
      <c r="BP379" s="168">
        <f t="shared" si="340"/>
        <v>399</v>
      </c>
      <c r="BQ379" s="75">
        <f t="shared" si="341"/>
        <v>4.182389937106918E-2</v>
      </c>
      <c r="BR379" s="164">
        <f t="shared" si="296"/>
        <v>102</v>
      </c>
      <c r="BS379" s="76">
        <f t="shared" si="342"/>
        <v>245</v>
      </c>
      <c r="BT379" s="117">
        <f t="shared" si="343"/>
        <v>0.74006667427408601</v>
      </c>
      <c r="BU379" s="159">
        <v>9540</v>
      </c>
      <c r="BV379" s="153">
        <v>1344</v>
      </c>
    </row>
    <row r="380" spans="1:74">
      <c r="A380" s="34">
        <f t="shared" si="297"/>
        <v>8</v>
      </c>
      <c r="B380" s="35">
        <f t="shared" si="298"/>
        <v>7</v>
      </c>
      <c r="C380" s="35">
        <f t="shared" si="299"/>
        <v>0</v>
      </c>
      <c r="D380" s="35">
        <f t="shared" si="300"/>
        <v>0</v>
      </c>
      <c r="E380" s="35">
        <f t="shared" si="301"/>
        <v>1</v>
      </c>
      <c r="F380" s="35">
        <f t="shared" si="302"/>
        <v>0</v>
      </c>
      <c r="G380" s="35">
        <f t="shared" si="303"/>
        <v>1</v>
      </c>
      <c r="H380" s="35">
        <f t="shared" si="304"/>
        <v>0</v>
      </c>
      <c r="I380" s="35">
        <f t="shared" si="305"/>
        <v>0</v>
      </c>
      <c r="J380" s="48">
        <v>324</v>
      </c>
      <c r="K380" s="49" t="s">
        <v>295</v>
      </c>
      <c r="L380" s="65">
        <v>5</v>
      </c>
      <c r="M380" s="38">
        <f t="shared" si="295"/>
        <v>9.7809076682316121E-4</v>
      </c>
      <c r="N380" s="39">
        <f t="shared" si="306"/>
        <v>417</v>
      </c>
      <c r="O380" s="40">
        <f t="shared" si="307"/>
        <v>0.12960520348377044</v>
      </c>
      <c r="P380" s="98">
        <v>1</v>
      </c>
      <c r="Q380" s="38">
        <f t="shared" si="308"/>
        <v>1.2626262626262626E-2</v>
      </c>
      <c r="R380" s="39">
        <f t="shared" si="344"/>
        <v>486</v>
      </c>
      <c r="S380" s="41">
        <f t="shared" si="309"/>
        <v>9.4552228765315605E-2</v>
      </c>
      <c r="T380" s="183">
        <v>1</v>
      </c>
      <c r="U380" s="42">
        <f t="shared" si="310"/>
        <v>1.9561815336463224E-4</v>
      </c>
      <c r="V380" s="43">
        <f t="shared" si="311"/>
        <v>344</v>
      </c>
      <c r="W380" s="44">
        <f t="shared" si="312"/>
        <v>7.2822277135921182E-2</v>
      </c>
      <c r="X380" s="178">
        <v>1</v>
      </c>
      <c r="Y380" s="42">
        <f t="shared" si="313"/>
        <v>2.5252525252525255E-3</v>
      </c>
      <c r="Z380" s="43">
        <f t="shared" si="345"/>
        <v>376</v>
      </c>
      <c r="AA380" s="45">
        <f t="shared" si="314"/>
        <v>5.3126791377855885E-2</v>
      </c>
      <c r="AB380" s="65">
        <v>125</v>
      </c>
      <c r="AC380" s="38">
        <f t="shared" si="315"/>
        <v>2.4452269170579029E-2</v>
      </c>
      <c r="AD380" s="39">
        <f t="shared" si="316"/>
        <v>82</v>
      </c>
      <c r="AE380" s="40">
        <f t="shared" si="317"/>
        <v>1.8853603958689262</v>
      </c>
      <c r="AF380" s="98">
        <v>5</v>
      </c>
      <c r="AG380" s="38">
        <f t="shared" si="318"/>
        <v>0.31565656565656564</v>
      </c>
      <c r="AH380" s="39">
        <f t="shared" si="346"/>
        <v>202</v>
      </c>
      <c r="AI380" s="41">
        <f t="shared" si="319"/>
        <v>1.3754465304133225</v>
      </c>
      <c r="AJ380" s="183">
        <v>0</v>
      </c>
      <c r="AK380" s="42">
        <f t="shared" si="320"/>
        <v>0</v>
      </c>
      <c r="AL380" s="43">
        <f t="shared" si="321"/>
        <v>337</v>
      </c>
      <c r="AM380" s="44">
        <f t="shared" si="322"/>
        <v>0</v>
      </c>
      <c r="AN380" s="178">
        <v>0</v>
      </c>
      <c r="AO380" s="42">
        <f t="shared" si="323"/>
        <v>0</v>
      </c>
      <c r="AP380" s="43">
        <f t="shared" si="347"/>
        <v>337</v>
      </c>
      <c r="AQ380" s="45">
        <f t="shared" si="324"/>
        <v>0</v>
      </c>
      <c r="AR380" s="65">
        <v>250</v>
      </c>
      <c r="AS380" s="38">
        <f t="shared" si="325"/>
        <v>4.8904538341158058E-2</v>
      </c>
      <c r="AT380" s="39">
        <f t="shared" si="326"/>
        <v>43</v>
      </c>
      <c r="AU380" s="40">
        <f t="shared" si="327"/>
        <v>2.111328578230236</v>
      </c>
      <c r="AV380" s="98">
        <v>3</v>
      </c>
      <c r="AW380" s="38">
        <f t="shared" si="328"/>
        <v>0.63131313131313127</v>
      </c>
      <c r="AX380" s="39">
        <f t="shared" si="348"/>
        <v>99</v>
      </c>
      <c r="AY380" s="41">
        <f t="shared" si="329"/>
        <v>1.5402994429353465</v>
      </c>
      <c r="AZ380" s="183">
        <v>0</v>
      </c>
      <c r="BA380" s="42">
        <f t="shared" si="330"/>
        <v>0</v>
      </c>
      <c r="BB380" s="43">
        <f t="shared" si="331"/>
        <v>356</v>
      </c>
      <c r="BC380" s="44">
        <f t="shared" si="332"/>
        <v>0</v>
      </c>
      <c r="BD380" s="178">
        <v>0</v>
      </c>
      <c r="BE380" s="42">
        <f t="shared" si="333"/>
        <v>0</v>
      </c>
      <c r="BF380" s="43">
        <f t="shared" si="349"/>
        <v>356</v>
      </c>
      <c r="BG380" s="45">
        <f t="shared" si="334"/>
        <v>0</v>
      </c>
      <c r="BH380" s="159">
        <v>15</v>
      </c>
      <c r="BI380" s="83">
        <f t="shared" si="335"/>
        <v>2.9342723004694834E-3</v>
      </c>
      <c r="BJ380" s="84">
        <f t="shared" si="336"/>
        <v>214</v>
      </c>
      <c r="BK380" s="85">
        <f t="shared" si="337"/>
        <v>0.52718178804712357</v>
      </c>
      <c r="BL380" s="156">
        <v>5</v>
      </c>
      <c r="BM380" s="83">
        <f t="shared" si="338"/>
        <v>3.787878787878788E-2</v>
      </c>
      <c r="BN380" s="84">
        <f t="shared" si="350"/>
        <v>347</v>
      </c>
      <c r="BO380" s="86">
        <f t="shared" si="339"/>
        <v>0.38460039940126056</v>
      </c>
      <c r="BP380" s="168">
        <f t="shared" si="340"/>
        <v>396</v>
      </c>
      <c r="BQ380" s="75">
        <f t="shared" si="341"/>
        <v>7.746478873239436E-2</v>
      </c>
      <c r="BR380" s="164">
        <f t="shared" si="296"/>
        <v>15</v>
      </c>
      <c r="BS380" s="76">
        <f t="shared" si="342"/>
        <v>94</v>
      </c>
      <c r="BT380" s="117">
        <f t="shared" si="343"/>
        <v>1.3707260545434465</v>
      </c>
      <c r="BU380" s="159">
        <v>5112</v>
      </c>
      <c r="BV380" s="153">
        <v>135</v>
      </c>
    </row>
    <row r="381" spans="1:74">
      <c r="A381" s="34">
        <f t="shared" si="297"/>
        <v>9</v>
      </c>
      <c r="B381" s="35">
        <f t="shared" si="298"/>
        <v>7</v>
      </c>
      <c r="C381" s="35">
        <f t="shared" si="299"/>
        <v>0</v>
      </c>
      <c r="D381" s="35">
        <f t="shared" si="300"/>
        <v>0</v>
      </c>
      <c r="E381" s="35">
        <f t="shared" si="301"/>
        <v>1</v>
      </c>
      <c r="F381" s="35">
        <f t="shared" si="302"/>
        <v>1</v>
      </c>
      <c r="G381" s="35">
        <f t="shared" si="303"/>
        <v>0</v>
      </c>
      <c r="H381" s="35">
        <f t="shared" si="304"/>
        <v>0</v>
      </c>
      <c r="I381" s="35">
        <f t="shared" si="305"/>
        <v>0</v>
      </c>
      <c r="J381" s="48">
        <v>428</v>
      </c>
      <c r="K381" s="49" t="s">
        <v>399</v>
      </c>
      <c r="L381" s="65">
        <v>42</v>
      </c>
      <c r="M381" s="38">
        <f t="shared" si="295"/>
        <v>6.2139369729249886E-3</v>
      </c>
      <c r="N381" s="39">
        <f t="shared" si="306"/>
        <v>162</v>
      </c>
      <c r="O381" s="40">
        <f t="shared" si="307"/>
        <v>0.82339859768543999</v>
      </c>
      <c r="P381" s="98">
        <v>22</v>
      </c>
      <c r="Q381" s="38">
        <f t="shared" si="308"/>
        <v>0.10714285714285714</v>
      </c>
      <c r="R381" s="39">
        <f t="shared" si="344"/>
        <v>297</v>
      </c>
      <c r="S381" s="41">
        <f t="shared" si="309"/>
        <v>0.80234319837996382</v>
      </c>
      <c r="T381" s="183">
        <v>14</v>
      </c>
      <c r="U381" s="42">
        <f t="shared" si="310"/>
        <v>2.0713123243083298E-3</v>
      </c>
      <c r="V381" s="43">
        <f t="shared" si="311"/>
        <v>128</v>
      </c>
      <c r="W381" s="44">
        <f t="shared" si="312"/>
        <v>0.77108222075212418</v>
      </c>
      <c r="X381" s="178">
        <v>2</v>
      </c>
      <c r="Y381" s="42">
        <f t="shared" si="313"/>
        <v>3.5714285714285712E-2</v>
      </c>
      <c r="Z381" s="43">
        <f t="shared" si="345"/>
        <v>197</v>
      </c>
      <c r="AA381" s="45">
        <f t="shared" si="314"/>
        <v>0.75136462091539025</v>
      </c>
      <c r="AB381" s="65">
        <v>126</v>
      </c>
      <c r="AC381" s="38">
        <f t="shared" si="315"/>
        <v>1.8641810918774968E-2</v>
      </c>
      <c r="AD381" s="39">
        <f t="shared" si="316"/>
        <v>112</v>
      </c>
      <c r="AE381" s="40">
        <f t="shared" si="317"/>
        <v>1.4373525732255374</v>
      </c>
      <c r="AF381" s="98">
        <v>14</v>
      </c>
      <c r="AG381" s="38">
        <f t="shared" si="318"/>
        <v>0.32142857142857145</v>
      </c>
      <c r="AH381" s="39">
        <f t="shared" si="346"/>
        <v>198</v>
      </c>
      <c r="AI381" s="41">
        <f t="shared" si="319"/>
        <v>1.4005975526837378</v>
      </c>
      <c r="AJ381" s="183">
        <v>15</v>
      </c>
      <c r="AK381" s="42">
        <f t="shared" si="320"/>
        <v>2.2192632046160675E-3</v>
      </c>
      <c r="AL381" s="43">
        <f t="shared" si="321"/>
        <v>79</v>
      </c>
      <c r="AM381" s="44">
        <f t="shared" si="322"/>
        <v>1.1663722237092604</v>
      </c>
      <c r="AN381" s="178">
        <v>3</v>
      </c>
      <c r="AO381" s="42">
        <f t="shared" si="323"/>
        <v>3.826530612244898E-2</v>
      </c>
      <c r="AP381" s="43">
        <f t="shared" si="347"/>
        <v>108</v>
      </c>
      <c r="AQ381" s="45">
        <f t="shared" si="324"/>
        <v>1.1365465317806511</v>
      </c>
      <c r="AR381" s="65">
        <v>156</v>
      </c>
      <c r="AS381" s="38">
        <f t="shared" si="325"/>
        <v>2.30803373280071E-2</v>
      </c>
      <c r="AT381" s="39">
        <f t="shared" si="326"/>
        <v>133</v>
      </c>
      <c r="AU381" s="40">
        <f t="shared" si="327"/>
        <v>0.996434634672835</v>
      </c>
      <c r="AV381" s="98">
        <v>35</v>
      </c>
      <c r="AW381" s="38">
        <f t="shared" si="328"/>
        <v>0.39795918367346939</v>
      </c>
      <c r="AX381" s="39">
        <f t="shared" si="348"/>
        <v>286</v>
      </c>
      <c r="AY381" s="41">
        <f t="shared" si="329"/>
        <v>0.9709544733344283</v>
      </c>
      <c r="AZ381" s="183">
        <v>3</v>
      </c>
      <c r="BA381" s="42">
        <f t="shared" si="330"/>
        <v>4.4385264092321349E-4</v>
      </c>
      <c r="BB381" s="43">
        <f t="shared" si="331"/>
        <v>265</v>
      </c>
      <c r="BC381" s="44">
        <f t="shared" si="332"/>
        <v>0.16563990595749162</v>
      </c>
      <c r="BD381" s="178">
        <v>3</v>
      </c>
      <c r="BE381" s="42">
        <f t="shared" si="333"/>
        <v>7.6530612244897957E-3</v>
      </c>
      <c r="BF381" s="43">
        <f t="shared" si="349"/>
        <v>308</v>
      </c>
      <c r="BG381" s="45">
        <f t="shared" si="334"/>
        <v>0.1614042728501969</v>
      </c>
      <c r="BH381" s="159">
        <v>36</v>
      </c>
      <c r="BI381" s="83">
        <f t="shared" si="335"/>
        <v>5.3262316910785623E-3</v>
      </c>
      <c r="BJ381" s="84">
        <f t="shared" si="336"/>
        <v>106</v>
      </c>
      <c r="BK381" s="85">
        <f t="shared" si="337"/>
        <v>0.95692971167222229</v>
      </c>
      <c r="BL381" s="156">
        <v>11</v>
      </c>
      <c r="BM381" s="83">
        <f t="shared" si="338"/>
        <v>9.1836734693877556E-2</v>
      </c>
      <c r="BN381" s="84">
        <f t="shared" si="350"/>
        <v>200</v>
      </c>
      <c r="BO381" s="86">
        <f t="shared" si="339"/>
        <v>0.93245974385448482</v>
      </c>
      <c r="BP381" s="168">
        <f t="shared" si="340"/>
        <v>392</v>
      </c>
      <c r="BQ381" s="75">
        <f t="shared" si="341"/>
        <v>5.7996745080633232E-2</v>
      </c>
      <c r="BR381" s="164">
        <f t="shared" si="296"/>
        <v>90</v>
      </c>
      <c r="BS381" s="76">
        <f t="shared" si="342"/>
        <v>152</v>
      </c>
      <c r="BT381" s="117">
        <f t="shared" si="343"/>
        <v>1.0262423852386233</v>
      </c>
      <c r="BU381" s="159">
        <v>6759</v>
      </c>
      <c r="BV381" s="153">
        <v>1950</v>
      </c>
    </row>
    <row r="382" spans="1:74">
      <c r="A382" s="34">
        <f t="shared" si="297"/>
        <v>1</v>
      </c>
      <c r="B382" s="35">
        <f t="shared" si="298"/>
        <v>0</v>
      </c>
      <c r="C382" s="35">
        <f t="shared" si="299"/>
        <v>0</v>
      </c>
      <c r="D382" s="35">
        <f t="shared" si="300"/>
        <v>0</v>
      </c>
      <c r="E382" s="35">
        <f t="shared" si="301"/>
        <v>1</v>
      </c>
      <c r="F382" s="35">
        <f t="shared" si="302"/>
        <v>0</v>
      </c>
      <c r="G382" s="35">
        <f t="shared" si="303"/>
        <v>0</v>
      </c>
      <c r="H382" s="35">
        <f t="shared" si="304"/>
        <v>0</v>
      </c>
      <c r="I382" s="35">
        <f t="shared" si="305"/>
        <v>1</v>
      </c>
      <c r="J382" s="48">
        <v>560</v>
      </c>
      <c r="K382" s="49" t="s">
        <v>533</v>
      </c>
      <c r="L382" s="65">
        <v>17</v>
      </c>
      <c r="M382" s="38">
        <f t="shared" si="295"/>
        <v>1.8297276934667959E-3</v>
      </c>
      <c r="N382" s="39">
        <f t="shared" si="306"/>
        <v>360</v>
      </c>
      <c r="O382" s="40">
        <f t="shared" si="307"/>
        <v>0.24245421598436306</v>
      </c>
      <c r="P382" s="98">
        <v>10</v>
      </c>
      <c r="Q382" s="38">
        <f t="shared" si="308"/>
        <v>4.3589743589743588E-2</v>
      </c>
      <c r="R382" s="39">
        <f t="shared" si="344"/>
        <v>419</v>
      </c>
      <c r="S382" s="41">
        <f t="shared" si="309"/>
        <v>0.32642338669133569</v>
      </c>
      <c r="T382" s="183">
        <v>19</v>
      </c>
      <c r="U382" s="42">
        <f t="shared" si="310"/>
        <v>2.0449897750511249E-3</v>
      </c>
      <c r="V382" s="43">
        <f t="shared" si="311"/>
        <v>130</v>
      </c>
      <c r="W382" s="44">
        <f t="shared" si="312"/>
        <v>0.76128319165404723</v>
      </c>
      <c r="X382" s="178">
        <v>4</v>
      </c>
      <c r="Y382" s="42">
        <f t="shared" si="313"/>
        <v>4.8717948717948718E-2</v>
      </c>
      <c r="Z382" s="43">
        <f t="shared" si="345"/>
        <v>143</v>
      </c>
      <c r="AA382" s="45">
        <f t="shared" si="314"/>
        <v>1.0249384059666351</v>
      </c>
      <c r="AB382" s="65">
        <v>131</v>
      </c>
      <c r="AC382" s="38">
        <f t="shared" si="315"/>
        <v>1.4099666343773545E-2</v>
      </c>
      <c r="AD382" s="39">
        <f t="shared" si="316"/>
        <v>150</v>
      </c>
      <c r="AE382" s="40">
        <f t="shared" si="317"/>
        <v>1.0871364262381535</v>
      </c>
      <c r="AF382" s="98">
        <v>25</v>
      </c>
      <c r="AG382" s="38">
        <f t="shared" si="318"/>
        <v>0.33589743589743587</v>
      </c>
      <c r="AH382" s="39">
        <f t="shared" si="346"/>
        <v>186</v>
      </c>
      <c r="AI382" s="41">
        <f t="shared" si="319"/>
        <v>1.4636443940865951</v>
      </c>
      <c r="AJ382" s="183">
        <v>3</v>
      </c>
      <c r="AK382" s="42">
        <f t="shared" si="320"/>
        <v>3.2289312237649337E-4</v>
      </c>
      <c r="AL382" s="43">
        <f t="shared" si="321"/>
        <v>258</v>
      </c>
      <c r="AM382" s="44">
        <f t="shared" si="322"/>
        <v>0.16970207426651363</v>
      </c>
      <c r="AN382" s="178">
        <v>2</v>
      </c>
      <c r="AO382" s="42">
        <f t="shared" si="323"/>
        <v>7.6923076923076927E-3</v>
      </c>
      <c r="AP382" s="43">
        <f t="shared" si="347"/>
        <v>279</v>
      </c>
      <c r="AQ382" s="45">
        <f t="shared" si="324"/>
        <v>0.22847499510667449</v>
      </c>
      <c r="AR382" s="65">
        <v>145</v>
      </c>
      <c r="AS382" s="38">
        <f t="shared" si="325"/>
        <v>1.5606500914863847E-2</v>
      </c>
      <c r="AT382" s="39">
        <f t="shared" si="326"/>
        <v>231</v>
      </c>
      <c r="AU382" s="40">
        <f t="shared" si="327"/>
        <v>0.67377082997626969</v>
      </c>
      <c r="AV382" s="98">
        <v>37</v>
      </c>
      <c r="AW382" s="38">
        <f t="shared" si="328"/>
        <v>0.37179487179487181</v>
      </c>
      <c r="AX382" s="39">
        <f t="shared" si="348"/>
        <v>322</v>
      </c>
      <c r="AY382" s="41">
        <f t="shared" si="329"/>
        <v>0.90711788731638576</v>
      </c>
      <c r="AZ382" s="183">
        <v>20</v>
      </c>
      <c r="BA382" s="42">
        <f t="shared" si="330"/>
        <v>2.1526208158432892E-3</v>
      </c>
      <c r="BB382" s="43">
        <f t="shared" si="331"/>
        <v>129</v>
      </c>
      <c r="BC382" s="44">
        <f t="shared" si="332"/>
        <v>0.80332947609994332</v>
      </c>
      <c r="BD382" s="178">
        <v>4</v>
      </c>
      <c r="BE382" s="42">
        <f t="shared" si="333"/>
        <v>5.128205128205128E-2</v>
      </c>
      <c r="BF382" s="43">
        <f t="shared" si="349"/>
        <v>101</v>
      </c>
      <c r="BG382" s="45">
        <f t="shared" si="334"/>
        <v>1.0815465804662767</v>
      </c>
      <c r="BH382" s="159">
        <v>55</v>
      </c>
      <c r="BI382" s="83">
        <f t="shared" si="335"/>
        <v>5.9197072435690449E-3</v>
      </c>
      <c r="BJ382" s="84">
        <f t="shared" si="336"/>
        <v>92</v>
      </c>
      <c r="BK382" s="85">
        <f t="shared" si="337"/>
        <v>1.0635556382687852</v>
      </c>
      <c r="BL382" s="156">
        <v>15</v>
      </c>
      <c r="BM382" s="83">
        <f t="shared" si="338"/>
        <v>0.14102564102564102</v>
      </c>
      <c r="BN382" s="84">
        <f t="shared" si="350"/>
        <v>114</v>
      </c>
      <c r="BO382" s="86">
        <f t="shared" si="339"/>
        <v>1.4318968716170009</v>
      </c>
      <c r="BP382" s="168">
        <f t="shared" si="340"/>
        <v>390</v>
      </c>
      <c r="BQ382" s="75">
        <f t="shared" si="341"/>
        <v>4.1976105908944142E-2</v>
      </c>
      <c r="BR382" s="164">
        <f t="shared" si="296"/>
        <v>97</v>
      </c>
      <c r="BS382" s="76">
        <f t="shared" si="342"/>
        <v>243</v>
      </c>
      <c r="BT382" s="117">
        <f t="shared" si="343"/>
        <v>0.74275994266803724</v>
      </c>
      <c r="BU382" s="159">
        <v>9291</v>
      </c>
      <c r="BV382" s="153">
        <v>3001</v>
      </c>
    </row>
    <row r="383" spans="1:74">
      <c r="A383" s="34">
        <f t="shared" si="297"/>
        <v>0</v>
      </c>
      <c r="B383" s="35">
        <f t="shared" si="298"/>
        <v>0</v>
      </c>
      <c r="C383" s="35">
        <f t="shared" si="299"/>
        <v>0</v>
      </c>
      <c r="D383" s="35">
        <f t="shared" si="300"/>
        <v>0</v>
      </c>
      <c r="E383" s="35">
        <f t="shared" si="301"/>
        <v>0</v>
      </c>
      <c r="F383" s="35">
        <f t="shared" si="302"/>
        <v>0</v>
      </c>
      <c r="G383" s="35">
        <f t="shared" si="303"/>
        <v>0</v>
      </c>
      <c r="H383" s="35">
        <f t="shared" si="304"/>
        <v>0</v>
      </c>
      <c r="I383" s="35">
        <f t="shared" si="305"/>
        <v>0</v>
      </c>
      <c r="J383" s="48">
        <v>642</v>
      </c>
      <c r="K383" s="49" t="s">
        <v>616</v>
      </c>
      <c r="L383" s="65">
        <v>163</v>
      </c>
      <c r="M383" s="38">
        <f t="shared" si="295"/>
        <v>4.9250664732898236E-3</v>
      </c>
      <c r="N383" s="39">
        <f t="shared" si="306"/>
        <v>198</v>
      </c>
      <c r="O383" s="40">
        <f t="shared" si="307"/>
        <v>0.65261248147252005</v>
      </c>
      <c r="P383" s="98">
        <v>7</v>
      </c>
      <c r="Q383" s="38">
        <f t="shared" si="308"/>
        <v>0.42227979274611399</v>
      </c>
      <c r="R383" s="39">
        <f t="shared" si="344"/>
        <v>41</v>
      </c>
      <c r="S383" s="41">
        <f t="shared" si="309"/>
        <v>3.1622576488826901</v>
      </c>
      <c r="T383" s="183">
        <v>2</v>
      </c>
      <c r="U383" s="42">
        <f t="shared" si="310"/>
        <v>6.0430263475948757E-5</v>
      </c>
      <c r="V383" s="43">
        <f t="shared" si="311"/>
        <v>382</v>
      </c>
      <c r="W383" s="44">
        <f t="shared" si="312"/>
        <v>2.2496221943366517E-2</v>
      </c>
      <c r="X383" s="178">
        <v>1</v>
      </c>
      <c r="Y383" s="42">
        <f t="shared" si="313"/>
        <v>5.1813471502590676E-3</v>
      </c>
      <c r="Z383" s="43">
        <f t="shared" si="345"/>
        <v>364</v>
      </c>
      <c r="AA383" s="45">
        <f t="shared" si="314"/>
        <v>0.10900626624679238</v>
      </c>
      <c r="AB383" s="65">
        <v>103</v>
      </c>
      <c r="AC383" s="38">
        <f t="shared" si="315"/>
        <v>3.1121585690113609E-3</v>
      </c>
      <c r="AD383" s="39">
        <f t="shared" si="316"/>
        <v>385</v>
      </c>
      <c r="AE383" s="40">
        <f t="shared" si="317"/>
        <v>0.23995893676558883</v>
      </c>
      <c r="AF383" s="98">
        <v>6</v>
      </c>
      <c r="AG383" s="38">
        <f t="shared" si="318"/>
        <v>0.26683937823834197</v>
      </c>
      <c r="AH383" s="39">
        <f t="shared" si="346"/>
        <v>246</v>
      </c>
      <c r="AI383" s="41">
        <f t="shared" si="319"/>
        <v>1.1627298048186239</v>
      </c>
      <c r="AJ383" s="183">
        <v>0</v>
      </c>
      <c r="AK383" s="42">
        <f t="shared" si="320"/>
        <v>0</v>
      </c>
      <c r="AL383" s="43">
        <f t="shared" si="321"/>
        <v>337</v>
      </c>
      <c r="AM383" s="44">
        <f t="shared" si="322"/>
        <v>0</v>
      </c>
      <c r="AN383" s="178">
        <v>0</v>
      </c>
      <c r="AO383" s="42">
        <f t="shared" si="323"/>
        <v>0</v>
      </c>
      <c r="AP383" s="43">
        <f t="shared" si="347"/>
        <v>337</v>
      </c>
      <c r="AQ383" s="45">
        <f t="shared" si="324"/>
        <v>0</v>
      </c>
      <c r="AR383" s="65">
        <v>13</v>
      </c>
      <c r="AS383" s="38">
        <f t="shared" si="325"/>
        <v>3.9279671259366691E-4</v>
      </c>
      <c r="AT383" s="39">
        <f t="shared" si="326"/>
        <v>542</v>
      </c>
      <c r="AU383" s="40">
        <f t="shared" si="327"/>
        <v>1.6957995164958738E-2</v>
      </c>
      <c r="AV383" s="98">
        <v>8</v>
      </c>
      <c r="AW383" s="38">
        <f t="shared" si="328"/>
        <v>3.367875647668394E-2</v>
      </c>
      <c r="AX383" s="39">
        <f t="shared" si="348"/>
        <v>539</v>
      </c>
      <c r="AY383" s="41">
        <f t="shared" si="329"/>
        <v>8.2170585826229686E-2</v>
      </c>
      <c r="AZ383" s="183">
        <v>58</v>
      </c>
      <c r="BA383" s="42">
        <f t="shared" si="330"/>
        <v>1.7524776408025138E-3</v>
      </c>
      <c r="BB383" s="43">
        <f t="shared" si="331"/>
        <v>150</v>
      </c>
      <c r="BC383" s="44">
        <f t="shared" si="332"/>
        <v>0.65400136182889956</v>
      </c>
      <c r="BD383" s="178">
        <v>3</v>
      </c>
      <c r="BE383" s="42">
        <f t="shared" si="333"/>
        <v>0.15025906735751296</v>
      </c>
      <c r="BF383" s="43">
        <f t="shared" si="349"/>
        <v>20</v>
      </c>
      <c r="BG383" s="45">
        <f t="shared" si="334"/>
        <v>3.1689875194491166</v>
      </c>
      <c r="BH383" s="159">
        <v>47</v>
      </c>
      <c r="BI383" s="83">
        <f t="shared" si="335"/>
        <v>1.4201111916847958E-3</v>
      </c>
      <c r="BJ383" s="84">
        <f t="shared" si="336"/>
        <v>313</v>
      </c>
      <c r="BK383" s="85">
        <f t="shared" si="337"/>
        <v>0.25514222287356803</v>
      </c>
      <c r="BL383" s="156">
        <v>4</v>
      </c>
      <c r="BM383" s="83">
        <f t="shared" si="338"/>
        <v>0.12176165803108809</v>
      </c>
      <c r="BN383" s="84">
        <f t="shared" si="350"/>
        <v>140</v>
      </c>
      <c r="BO383" s="86">
        <f t="shared" si="339"/>
        <v>1.2363009729976273</v>
      </c>
      <c r="BP383" s="168">
        <f t="shared" si="340"/>
        <v>386</v>
      </c>
      <c r="BQ383" s="75">
        <f t="shared" si="341"/>
        <v>1.1663040850858109E-2</v>
      </c>
      <c r="BR383" s="164">
        <f t="shared" si="296"/>
        <v>29</v>
      </c>
      <c r="BS383" s="76">
        <f t="shared" si="342"/>
        <v>497</v>
      </c>
      <c r="BT383" s="117">
        <f t="shared" si="343"/>
        <v>0.20637549306050548</v>
      </c>
      <c r="BU383" s="159">
        <v>33096</v>
      </c>
      <c r="BV383" s="153">
        <v>1673</v>
      </c>
    </row>
    <row r="384" spans="1:74">
      <c r="A384" s="34">
        <f t="shared" si="297"/>
        <v>10</v>
      </c>
      <c r="B384" s="35">
        <f t="shared" si="298"/>
        <v>7</v>
      </c>
      <c r="C384" s="35">
        <f t="shared" si="299"/>
        <v>1</v>
      </c>
      <c r="D384" s="35">
        <f t="shared" si="300"/>
        <v>1</v>
      </c>
      <c r="E384" s="35">
        <f t="shared" si="301"/>
        <v>0</v>
      </c>
      <c r="F384" s="35">
        <f t="shared" si="302"/>
        <v>1</v>
      </c>
      <c r="G384" s="35">
        <f t="shared" si="303"/>
        <v>0</v>
      </c>
      <c r="H384" s="35">
        <f t="shared" si="304"/>
        <v>1</v>
      </c>
      <c r="I384" s="35">
        <f t="shared" si="305"/>
        <v>0</v>
      </c>
      <c r="J384" s="48">
        <v>356</v>
      </c>
      <c r="K384" s="49" t="s">
        <v>327</v>
      </c>
      <c r="L384" s="65">
        <v>231</v>
      </c>
      <c r="M384" s="38">
        <f t="shared" si="295"/>
        <v>4.6789548308689491E-2</v>
      </c>
      <c r="N384" s="39">
        <f t="shared" si="306"/>
        <v>8</v>
      </c>
      <c r="O384" s="40">
        <f t="shared" si="307"/>
        <v>6.2000063134813441</v>
      </c>
      <c r="P384" s="98">
        <v>93</v>
      </c>
      <c r="Q384" s="38">
        <f t="shared" si="308"/>
        <v>0.6</v>
      </c>
      <c r="R384" s="39">
        <f t="shared" si="344"/>
        <v>21</v>
      </c>
      <c r="S384" s="41">
        <f t="shared" si="309"/>
        <v>4.4931219109277976</v>
      </c>
      <c r="T384" s="183">
        <v>20</v>
      </c>
      <c r="U384" s="42">
        <f t="shared" si="310"/>
        <v>4.0510431436094792E-3</v>
      </c>
      <c r="V384" s="43">
        <f t="shared" si="311"/>
        <v>52</v>
      </c>
      <c r="W384" s="44">
        <f t="shared" si="312"/>
        <v>1.5080716253547866</v>
      </c>
      <c r="X384" s="178">
        <v>8</v>
      </c>
      <c r="Y384" s="42">
        <f t="shared" si="313"/>
        <v>5.1948051948051951E-2</v>
      </c>
      <c r="Z384" s="43">
        <f t="shared" si="345"/>
        <v>128</v>
      </c>
      <c r="AA384" s="45">
        <f t="shared" si="314"/>
        <v>1.0928939940587497</v>
      </c>
      <c r="AB384" s="65">
        <v>6</v>
      </c>
      <c r="AC384" s="38">
        <f t="shared" si="315"/>
        <v>1.2153129430828439E-3</v>
      </c>
      <c r="AD384" s="39">
        <f t="shared" si="316"/>
        <v>464</v>
      </c>
      <c r="AE384" s="40">
        <f t="shared" si="317"/>
        <v>9.3705123049773881E-2</v>
      </c>
      <c r="AF384" s="98">
        <v>3</v>
      </c>
      <c r="AG384" s="38">
        <f t="shared" si="318"/>
        <v>1.5584415584415584E-2</v>
      </c>
      <c r="AH384" s="39">
        <f t="shared" si="346"/>
        <v>516</v>
      </c>
      <c r="AI384" s="41">
        <f t="shared" si="319"/>
        <v>6.7907760130120606E-2</v>
      </c>
      <c r="AJ384" s="183">
        <v>16</v>
      </c>
      <c r="AK384" s="42">
        <f t="shared" si="320"/>
        <v>3.2408345148875837E-3</v>
      </c>
      <c r="AL384" s="43">
        <f t="shared" si="321"/>
        <v>51</v>
      </c>
      <c r="AM384" s="44">
        <f t="shared" si="322"/>
        <v>1.7032767235273008</v>
      </c>
      <c r="AN384" s="178">
        <v>4</v>
      </c>
      <c r="AO384" s="42">
        <f t="shared" si="323"/>
        <v>4.1558441558441558E-2</v>
      </c>
      <c r="AP384" s="43">
        <f t="shared" si="347"/>
        <v>96</v>
      </c>
      <c r="AQ384" s="45">
        <f t="shared" si="324"/>
        <v>1.2343584151217739</v>
      </c>
      <c r="AR384" s="65">
        <v>65</v>
      </c>
      <c r="AS384" s="38">
        <f t="shared" si="325"/>
        <v>1.3165890216730808E-2</v>
      </c>
      <c r="AT384" s="39">
        <f t="shared" si="326"/>
        <v>278</v>
      </c>
      <c r="AU384" s="40">
        <f t="shared" si="327"/>
        <v>0.56840369453055939</v>
      </c>
      <c r="AV384" s="98">
        <v>28</v>
      </c>
      <c r="AW384" s="38">
        <f t="shared" si="328"/>
        <v>0.16883116883116883</v>
      </c>
      <c r="AX384" s="39">
        <f t="shared" si="348"/>
        <v>473</v>
      </c>
      <c r="AY384" s="41">
        <f t="shared" si="329"/>
        <v>0.41192007959642413</v>
      </c>
      <c r="AZ384" s="183">
        <v>23</v>
      </c>
      <c r="BA384" s="42">
        <f t="shared" si="330"/>
        <v>4.6586996151509012E-3</v>
      </c>
      <c r="BB384" s="43">
        <f t="shared" si="331"/>
        <v>49</v>
      </c>
      <c r="BC384" s="44">
        <f t="shared" si="332"/>
        <v>1.7385647735084584</v>
      </c>
      <c r="BD384" s="178">
        <v>4</v>
      </c>
      <c r="BE384" s="42">
        <f t="shared" si="333"/>
        <v>5.9740259740259739E-2</v>
      </c>
      <c r="BF384" s="43">
        <f t="shared" si="349"/>
        <v>87</v>
      </c>
      <c r="BG384" s="45">
        <f t="shared" si="334"/>
        <v>1.2599315359457794</v>
      </c>
      <c r="BH384" s="159">
        <v>24</v>
      </c>
      <c r="BI384" s="83">
        <f t="shared" si="335"/>
        <v>4.8612517723313755E-3</v>
      </c>
      <c r="BJ384" s="84">
        <f t="shared" si="336"/>
        <v>117</v>
      </c>
      <c r="BK384" s="85">
        <f t="shared" si="337"/>
        <v>0.87338976722605499</v>
      </c>
      <c r="BL384" s="156">
        <v>15</v>
      </c>
      <c r="BM384" s="83">
        <f t="shared" si="338"/>
        <v>6.2337662337662338E-2</v>
      </c>
      <c r="BN384" s="84">
        <f t="shared" si="350"/>
        <v>287</v>
      </c>
      <c r="BO384" s="86">
        <f t="shared" si="339"/>
        <v>0.63294237158607447</v>
      </c>
      <c r="BP384" s="168">
        <f t="shared" si="340"/>
        <v>385</v>
      </c>
      <c r="BQ384" s="75">
        <f t="shared" si="341"/>
        <v>7.798258051448248E-2</v>
      </c>
      <c r="BR384" s="164">
        <f t="shared" si="296"/>
        <v>155</v>
      </c>
      <c r="BS384" s="76">
        <f t="shared" si="342"/>
        <v>93</v>
      </c>
      <c r="BT384" s="117">
        <f t="shared" si="343"/>
        <v>1.379888290678738</v>
      </c>
      <c r="BU384" s="159">
        <v>4937</v>
      </c>
      <c r="BV384" s="153">
        <v>2371</v>
      </c>
    </row>
    <row r="385" spans="1:74">
      <c r="A385" s="34">
        <f t="shared" si="297"/>
        <v>0</v>
      </c>
      <c r="B385" s="35">
        <f t="shared" si="298"/>
        <v>0</v>
      </c>
      <c r="C385" s="35">
        <f t="shared" si="299"/>
        <v>0</v>
      </c>
      <c r="D385" s="35">
        <f t="shared" si="300"/>
        <v>0</v>
      </c>
      <c r="E385" s="35">
        <f t="shared" si="301"/>
        <v>0</v>
      </c>
      <c r="F385" s="35">
        <f t="shared" si="302"/>
        <v>0</v>
      </c>
      <c r="G385" s="35">
        <f t="shared" si="303"/>
        <v>0</v>
      </c>
      <c r="H385" s="35">
        <f t="shared" si="304"/>
        <v>0</v>
      </c>
      <c r="I385" s="35">
        <f t="shared" si="305"/>
        <v>0</v>
      </c>
      <c r="J385" s="48">
        <v>509</v>
      </c>
      <c r="K385" s="49" t="s">
        <v>481</v>
      </c>
      <c r="L385" s="65">
        <v>9</v>
      </c>
      <c r="M385" s="38">
        <f t="shared" si="295"/>
        <v>1.2059978292039074E-4</v>
      </c>
      <c r="N385" s="39">
        <f t="shared" si="306"/>
        <v>503</v>
      </c>
      <c r="O385" s="40">
        <f t="shared" si="307"/>
        <v>1.5980479456178889E-2</v>
      </c>
      <c r="P385" s="98">
        <v>4</v>
      </c>
      <c r="Q385" s="38">
        <f t="shared" si="308"/>
        <v>2.34375E-2</v>
      </c>
      <c r="R385" s="39">
        <f t="shared" si="344"/>
        <v>460</v>
      </c>
      <c r="S385" s="41">
        <f t="shared" si="309"/>
        <v>0.17551257464561709</v>
      </c>
      <c r="T385" s="183">
        <v>0</v>
      </c>
      <c r="U385" s="42">
        <f t="shared" si="310"/>
        <v>0</v>
      </c>
      <c r="V385" s="43">
        <f t="shared" si="311"/>
        <v>396</v>
      </c>
      <c r="W385" s="44">
        <f t="shared" si="312"/>
        <v>0</v>
      </c>
      <c r="X385" s="178">
        <v>0</v>
      </c>
      <c r="Y385" s="42">
        <f t="shared" si="313"/>
        <v>0</v>
      </c>
      <c r="Z385" s="43">
        <f t="shared" si="345"/>
        <v>396</v>
      </c>
      <c r="AA385" s="45">
        <f t="shared" si="314"/>
        <v>0</v>
      </c>
      <c r="AB385" s="65">
        <v>75</v>
      </c>
      <c r="AC385" s="38">
        <f t="shared" si="315"/>
        <v>1.0049981910032562E-3</v>
      </c>
      <c r="AD385" s="39">
        <f t="shared" si="316"/>
        <v>473</v>
      </c>
      <c r="AE385" s="40">
        <f t="shared" si="317"/>
        <v>7.7489077762862915E-2</v>
      </c>
      <c r="AF385" s="98">
        <v>16</v>
      </c>
      <c r="AG385" s="38">
        <f t="shared" si="318"/>
        <v>0.1953125</v>
      </c>
      <c r="AH385" s="39">
        <f t="shared" si="346"/>
        <v>325</v>
      </c>
      <c r="AI385" s="41">
        <f t="shared" si="319"/>
        <v>0.85105754069324335</v>
      </c>
      <c r="AJ385" s="183">
        <v>2</v>
      </c>
      <c r="AK385" s="42">
        <f t="shared" si="320"/>
        <v>2.6799951760086831E-5</v>
      </c>
      <c r="AL385" s="43">
        <f t="shared" si="321"/>
        <v>331</v>
      </c>
      <c r="AM385" s="44">
        <f t="shared" si="322"/>
        <v>1.408517892996885E-2</v>
      </c>
      <c r="AN385" s="178">
        <v>1</v>
      </c>
      <c r="AO385" s="42">
        <f t="shared" si="323"/>
        <v>5.208333333333333E-3</v>
      </c>
      <c r="AP385" s="43">
        <f t="shared" si="347"/>
        <v>300</v>
      </c>
      <c r="AQ385" s="45">
        <f t="shared" si="324"/>
        <v>0.15469661127014417</v>
      </c>
      <c r="AR385" s="65">
        <v>204</v>
      </c>
      <c r="AS385" s="38">
        <f t="shared" si="325"/>
        <v>2.7335950795288567E-3</v>
      </c>
      <c r="AT385" s="39">
        <f t="shared" si="326"/>
        <v>459</v>
      </c>
      <c r="AU385" s="40">
        <f t="shared" si="327"/>
        <v>0.11801598805527465</v>
      </c>
      <c r="AV385" s="98">
        <v>22</v>
      </c>
      <c r="AW385" s="38">
        <f t="shared" si="328"/>
        <v>0.53125</v>
      </c>
      <c r="AX385" s="39">
        <f t="shared" si="348"/>
        <v>158</v>
      </c>
      <c r="AY385" s="41">
        <f t="shared" si="329"/>
        <v>1.2961619812300942</v>
      </c>
      <c r="AZ385" s="183">
        <v>14</v>
      </c>
      <c r="BA385" s="42">
        <f t="shared" si="330"/>
        <v>1.8759966232060783E-4</v>
      </c>
      <c r="BB385" s="43">
        <f t="shared" si="331"/>
        <v>317</v>
      </c>
      <c r="BC385" s="44">
        <f t="shared" si="332"/>
        <v>7.0009700426269333E-2</v>
      </c>
      <c r="BD385" s="178">
        <v>3</v>
      </c>
      <c r="BE385" s="42">
        <f t="shared" si="333"/>
        <v>3.6458333333333336E-2</v>
      </c>
      <c r="BF385" s="43">
        <f t="shared" si="349"/>
        <v>163</v>
      </c>
      <c r="BG385" s="45">
        <f t="shared" si="334"/>
        <v>0.76891202205024356</v>
      </c>
      <c r="BH385" s="159">
        <v>80</v>
      </c>
      <c r="BI385" s="83">
        <f t="shared" si="335"/>
        <v>1.0719980704034732E-3</v>
      </c>
      <c r="BJ385" s="84">
        <f t="shared" si="336"/>
        <v>335</v>
      </c>
      <c r="BK385" s="85">
        <f t="shared" si="337"/>
        <v>0.19259898253067625</v>
      </c>
      <c r="BL385" s="156">
        <v>5</v>
      </c>
      <c r="BM385" s="83">
        <f t="shared" si="338"/>
        <v>0.20833333333333334</v>
      </c>
      <c r="BN385" s="84">
        <f t="shared" si="350"/>
        <v>74</v>
      </c>
      <c r="BO385" s="86">
        <f t="shared" si="339"/>
        <v>2.1153021967069332</v>
      </c>
      <c r="BP385" s="168">
        <f t="shared" si="340"/>
        <v>384</v>
      </c>
      <c r="BQ385" s="75">
        <f t="shared" si="341"/>
        <v>5.1455907379366721E-3</v>
      </c>
      <c r="BR385" s="164">
        <f t="shared" si="296"/>
        <v>51</v>
      </c>
      <c r="BS385" s="76">
        <f t="shared" si="342"/>
        <v>557</v>
      </c>
      <c r="BT385" s="117">
        <f t="shared" si="343"/>
        <v>9.1050339204729769E-2</v>
      </c>
      <c r="BU385" s="159">
        <v>74627</v>
      </c>
      <c r="BV385" s="153">
        <v>2285</v>
      </c>
    </row>
    <row r="386" spans="1:74">
      <c r="A386" s="34">
        <f t="shared" si="297"/>
        <v>2</v>
      </c>
      <c r="B386" s="35">
        <f t="shared" si="298"/>
        <v>0</v>
      </c>
      <c r="C386" s="35">
        <f t="shared" si="299"/>
        <v>1</v>
      </c>
      <c r="D386" s="35">
        <f t="shared" si="300"/>
        <v>1</v>
      </c>
      <c r="E386" s="35">
        <f t="shared" si="301"/>
        <v>0</v>
      </c>
      <c r="F386" s="35">
        <f t="shared" si="302"/>
        <v>0</v>
      </c>
      <c r="G386" s="35">
        <f t="shared" si="303"/>
        <v>0</v>
      </c>
      <c r="H386" s="35">
        <f t="shared" si="304"/>
        <v>0</v>
      </c>
      <c r="I386" s="35">
        <f t="shared" si="305"/>
        <v>1</v>
      </c>
      <c r="J386" s="48">
        <v>65</v>
      </c>
      <c r="K386" s="49" t="s">
        <v>35</v>
      </c>
      <c r="L386" s="65">
        <v>181</v>
      </c>
      <c r="M386" s="38">
        <f t="shared" si="295"/>
        <v>1.3783125190374657E-2</v>
      </c>
      <c r="N386" s="39">
        <f t="shared" si="306"/>
        <v>58</v>
      </c>
      <c r="O386" s="40">
        <f t="shared" si="307"/>
        <v>1.8263793152274632</v>
      </c>
      <c r="P386" s="98">
        <v>14</v>
      </c>
      <c r="Q386" s="38">
        <f t="shared" si="308"/>
        <v>0.48266666666666669</v>
      </c>
      <c r="R386" s="39">
        <f t="shared" si="344"/>
        <v>32</v>
      </c>
      <c r="S386" s="41">
        <f t="shared" si="309"/>
        <v>3.6144669594574728</v>
      </c>
      <c r="T386" s="183">
        <v>42</v>
      </c>
      <c r="U386" s="42">
        <f t="shared" si="310"/>
        <v>3.1982942430703624E-3</v>
      </c>
      <c r="V386" s="43">
        <f t="shared" si="311"/>
        <v>78</v>
      </c>
      <c r="W386" s="44">
        <f t="shared" si="312"/>
        <v>1.1906209404653383</v>
      </c>
      <c r="X386" s="178">
        <v>3</v>
      </c>
      <c r="Y386" s="42">
        <f t="shared" si="313"/>
        <v>0.112</v>
      </c>
      <c r="Z386" s="43">
        <f t="shared" si="345"/>
        <v>39</v>
      </c>
      <c r="AA386" s="45">
        <f t="shared" si="314"/>
        <v>2.3562794511906642</v>
      </c>
      <c r="AB386" s="65">
        <v>0</v>
      </c>
      <c r="AC386" s="38">
        <f t="shared" si="315"/>
        <v>0</v>
      </c>
      <c r="AD386" s="39">
        <f t="shared" si="316"/>
        <v>538</v>
      </c>
      <c r="AE386" s="40">
        <f t="shared" si="317"/>
        <v>0</v>
      </c>
      <c r="AF386" s="98">
        <v>0</v>
      </c>
      <c r="AG386" s="38">
        <f t="shared" si="318"/>
        <v>0</v>
      </c>
      <c r="AH386" s="39">
        <f t="shared" si="346"/>
        <v>538</v>
      </c>
      <c r="AI386" s="41">
        <f t="shared" si="319"/>
        <v>0</v>
      </c>
      <c r="AJ386" s="183">
        <v>0</v>
      </c>
      <c r="AK386" s="42">
        <f t="shared" si="320"/>
        <v>0</v>
      </c>
      <c r="AL386" s="43">
        <f t="shared" si="321"/>
        <v>337</v>
      </c>
      <c r="AM386" s="44">
        <f t="shared" si="322"/>
        <v>0</v>
      </c>
      <c r="AN386" s="178">
        <v>0</v>
      </c>
      <c r="AO386" s="42">
        <f t="shared" si="323"/>
        <v>0</v>
      </c>
      <c r="AP386" s="43">
        <f t="shared" si="347"/>
        <v>337</v>
      </c>
      <c r="AQ386" s="45">
        <f t="shared" si="324"/>
        <v>0</v>
      </c>
      <c r="AR386" s="65">
        <v>60</v>
      </c>
      <c r="AS386" s="38">
        <f t="shared" si="325"/>
        <v>4.5689917758148036E-3</v>
      </c>
      <c r="AT386" s="39">
        <f t="shared" si="326"/>
        <v>418</v>
      </c>
      <c r="AU386" s="40">
        <f t="shared" si="327"/>
        <v>0.19725455422320379</v>
      </c>
      <c r="AV386" s="98">
        <v>10</v>
      </c>
      <c r="AW386" s="38">
        <f t="shared" si="328"/>
        <v>0.16</v>
      </c>
      <c r="AX386" s="39">
        <f t="shared" si="348"/>
        <v>479</v>
      </c>
      <c r="AY386" s="41">
        <f t="shared" si="329"/>
        <v>0.39037349081753425</v>
      </c>
      <c r="AZ386" s="183">
        <v>0</v>
      </c>
      <c r="BA386" s="42">
        <f t="shared" si="330"/>
        <v>0</v>
      </c>
      <c r="BB386" s="43">
        <f t="shared" si="331"/>
        <v>356</v>
      </c>
      <c r="BC386" s="44">
        <f t="shared" si="332"/>
        <v>0</v>
      </c>
      <c r="BD386" s="178">
        <v>0</v>
      </c>
      <c r="BE386" s="42">
        <f t="shared" si="333"/>
        <v>0</v>
      </c>
      <c r="BF386" s="43">
        <f t="shared" si="349"/>
        <v>356</v>
      </c>
      <c r="BG386" s="45">
        <f t="shared" si="334"/>
        <v>0</v>
      </c>
      <c r="BH386" s="159">
        <v>92</v>
      </c>
      <c r="BI386" s="83">
        <f t="shared" si="335"/>
        <v>7.0057873895826989E-3</v>
      </c>
      <c r="BJ386" s="84">
        <f t="shared" si="336"/>
        <v>77</v>
      </c>
      <c r="BK386" s="85">
        <f t="shared" si="337"/>
        <v>1.2586846565423617</v>
      </c>
      <c r="BL386" s="156">
        <v>13</v>
      </c>
      <c r="BM386" s="83">
        <f t="shared" si="338"/>
        <v>0.24533333333333332</v>
      </c>
      <c r="BN386" s="84">
        <f t="shared" si="350"/>
        <v>55</v>
      </c>
      <c r="BO386" s="86">
        <f t="shared" si="339"/>
        <v>2.4909798668420842</v>
      </c>
      <c r="BP386" s="168">
        <f t="shared" si="340"/>
        <v>375</v>
      </c>
      <c r="BQ386" s="75">
        <f t="shared" si="341"/>
        <v>2.8556198598842522E-2</v>
      </c>
      <c r="BR386" s="164">
        <f t="shared" si="296"/>
        <v>40</v>
      </c>
      <c r="BS386" s="76">
        <f t="shared" si="342"/>
        <v>371</v>
      </c>
      <c r="BT386" s="117">
        <f t="shared" si="343"/>
        <v>0.50529700111067022</v>
      </c>
      <c r="BU386" s="159">
        <v>13132</v>
      </c>
      <c r="BV386" s="153">
        <v>744</v>
      </c>
    </row>
    <row r="387" spans="1:74">
      <c r="A387" s="34">
        <f t="shared" si="297"/>
        <v>1</v>
      </c>
      <c r="B387" s="35">
        <f t="shared" si="298"/>
        <v>0</v>
      </c>
      <c r="C387" s="35">
        <f t="shared" si="299"/>
        <v>0</v>
      </c>
      <c r="D387" s="35">
        <f t="shared" si="300"/>
        <v>0</v>
      </c>
      <c r="E387" s="35">
        <f t="shared" si="301"/>
        <v>1</v>
      </c>
      <c r="F387" s="35">
        <f t="shared" si="302"/>
        <v>0</v>
      </c>
      <c r="G387" s="35">
        <f t="shared" si="303"/>
        <v>0</v>
      </c>
      <c r="H387" s="35">
        <f t="shared" si="304"/>
        <v>0</v>
      </c>
      <c r="I387" s="35">
        <f t="shared" si="305"/>
        <v>0</v>
      </c>
      <c r="J387" s="48">
        <v>154</v>
      </c>
      <c r="K387" s="49" t="s">
        <v>124</v>
      </c>
      <c r="L387" s="65">
        <v>0</v>
      </c>
      <c r="M387" s="38">
        <f t="shared" si="295"/>
        <v>0</v>
      </c>
      <c r="N387" s="39">
        <f t="shared" si="306"/>
        <v>517</v>
      </c>
      <c r="O387" s="40">
        <f t="shared" si="307"/>
        <v>0</v>
      </c>
      <c r="P387" s="98">
        <v>0</v>
      </c>
      <c r="Q387" s="38">
        <f t="shared" si="308"/>
        <v>0</v>
      </c>
      <c r="R387" s="39">
        <f t="shared" si="344"/>
        <v>517</v>
      </c>
      <c r="S387" s="41">
        <f t="shared" si="309"/>
        <v>0</v>
      </c>
      <c r="T387" s="183">
        <v>0</v>
      </c>
      <c r="U387" s="42">
        <f t="shared" si="310"/>
        <v>0</v>
      </c>
      <c r="V387" s="43">
        <f t="shared" si="311"/>
        <v>396</v>
      </c>
      <c r="W387" s="44">
        <f t="shared" si="312"/>
        <v>0</v>
      </c>
      <c r="X387" s="178">
        <v>0</v>
      </c>
      <c r="Y387" s="42">
        <f t="shared" si="313"/>
        <v>0</v>
      </c>
      <c r="Z387" s="43">
        <f t="shared" si="345"/>
        <v>396</v>
      </c>
      <c r="AA387" s="45">
        <f t="shared" si="314"/>
        <v>0</v>
      </c>
      <c r="AB387" s="65">
        <v>370</v>
      </c>
      <c r="AC387" s="38">
        <f t="shared" si="315"/>
        <v>4.6094431294381462E-2</v>
      </c>
      <c r="AD387" s="39">
        <f t="shared" si="316"/>
        <v>40</v>
      </c>
      <c r="AE387" s="40">
        <f t="shared" si="317"/>
        <v>3.5540511445494674</v>
      </c>
      <c r="AF387" s="98">
        <v>8</v>
      </c>
      <c r="AG387" s="38">
        <f t="shared" si="318"/>
        <v>1</v>
      </c>
      <c r="AH387" s="39">
        <f t="shared" si="346"/>
        <v>1</v>
      </c>
      <c r="AI387" s="41">
        <f t="shared" si="319"/>
        <v>4.3574146083494059</v>
      </c>
      <c r="AJ387" s="183">
        <v>0</v>
      </c>
      <c r="AK387" s="42">
        <f t="shared" si="320"/>
        <v>0</v>
      </c>
      <c r="AL387" s="43">
        <f t="shared" si="321"/>
        <v>337</v>
      </c>
      <c r="AM387" s="44">
        <f t="shared" si="322"/>
        <v>0</v>
      </c>
      <c r="AN387" s="178">
        <v>0</v>
      </c>
      <c r="AO387" s="42">
        <f t="shared" si="323"/>
        <v>0</v>
      </c>
      <c r="AP387" s="43">
        <f t="shared" si="347"/>
        <v>337</v>
      </c>
      <c r="AQ387" s="45">
        <f t="shared" si="324"/>
        <v>0</v>
      </c>
      <c r="AR387" s="65">
        <v>0</v>
      </c>
      <c r="AS387" s="38">
        <f t="shared" si="325"/>
        <v>0</v>
      </c>
      <c r="AT387" s="39">
        <f t="shared" si="326"/>
        <v>565</v>
      </c>
      <c r="AU387" s="40">
        <f t="shared" si="327"/>
        <v>0</v>
      </c>
      <c r="AV387" s="98">
        <v>0</v>
      </c>
      <c r="AW387" s="38">
        <f t="shared" si="328"/>
        <v>0</v>
      </c>
      <c r="AX387" s="39">
        <f t="shared" si="348"/>
        <v>565</v>
      </c>
      <c r="AY387" s="41">
        <f t="shared" si="329"/>
        <v>0</v>
      </c>
      <c r="AZ387" s="183">
        <v>0</v>
      </c>
      <c r="BA387" s="42">
        <f t="shared" si="330"/>
        <v>0</v>
      </c>
      <c r="BB387" s="43">
        <f t="shared" si="331"/>
        <v>356</v>
      </c>
      <c r="BC387" s="44">
        <f t="shared" si="332"/>
        <v>0</v>
      </c>
      <c r="BD387" s="178">
        <v>0</v>
      </c>
      <c r="BE387" s="42">
        <f t="shared" si="333"/>
        <v>0</v>
      </c>
      <c r="BF387" s="43">
        <f t="shared" si="349"/>
        <v>356</v>
      </c>
      <c r="BG387" s="45">
        <f t="shared" si="334"/>
        <v>0</v>
      </c>
      <c r="BH387" s="159">
        <v>0</v>
      </c>
      <c r="BI387" s="83">
        <f t="shared" si="335"/>
        <v>0</v>
      </c>
      <c r="BJ387" s="84">
        <f t="shared" si="336"/>
        <v>467</v>
      </c>
      <c r="BK387" s="85">
        <f t="shared" si="337"/>
        <v>0</v>
      </c>
      <c r="BL387" s="156">
        <v>0</v>
      </c>
      <c r="BM387" s="83">
        <f t="shared" si="338"/>
        <v>0</v>
      </c>
      <c r="BN387" s="84">
        <f t="shared" si="350"/>
        <v>467</v>
      </c>
      <c r="BO387" s="86">
        <f t="shared" si="339"/>
        <v>0</v>
      </c>
      <c r="BP387" s="168">
        <f t="shared" si="340"/>
        <v>370</v>
      </c>
      <c r="BQ387" s="75">
        <f t="shared" si="341"/>
        <v>4.6094431294381462E-2</v>
      </c>
      <c r="BR387" s="164">
        <f t="shared" si="296"/>
        <v>8</v>
      </c>
      <c r="BS387" s="76">
        <f t="shared" si="342"/>
        <v>217</v>
      </c>
      <c r="BT387" s="117">
        <f t="shared" si="343"/>
        <v>0.81563299892083174</v>
      </c>
      <c r="BU387" s="159">
        <v>8027</v>
      </c>
      <c r="BV387" s="153">
        <v>195</v>
      </c>
    </row>
    <row r="388" spans="1:74">
      <c r="A388" s="34">
        <f t="shared" si="297"/>
        <v>1</v>
      </c>
      <c r="B388" s="35">
        <f t="shared" si="298"/>
        <v>0</v>
      </c>
      <c r="C388" s="35">
        <f t="shared" si="299"/>
        <v>0</v>
      </c>
      <c r="D388" s="35">
        <f t="shared" si="300"/>
        <v>0</v>
      </c>
      <c r="E388" s="35">
        <f t="shared" si="301"/>
        <v>1</v>
      </c>
      <c r="F388" s="35">
        <f t="shared" si="302"/>
        <v>0</v>
      </c>
      <c r="G388" s="35">
        <f t="shared" si="303"/>
        <v>0</v>
      </c>
      <c r="H388" s="35">
        <f t="shared" si="304"/>
        <v>0</v>
      </c>
      <c r="I388" s="35">
        <f t="shared" si="305"/>
        <v>0</v>
      </c>
      <c r="J388" s="48">
        <v>379</v>
      </c>
      <c r="K388" s="49" t="s">
        <v>350</v>
      </c>
      <c r="L388" s="65">
        <v>27</v>
      </c>
      <c r="M388" s="38">
        <f t="shared" ref="M388:M451" si="351">L388/$BU388</f>
        <v>3.0751708428246012E-3</v>
      </c>
      <c r="N388" s="39">
        <f t="shared" si="306"/>
        <v>283</v>
      </c>
      <c r="O388" s="40">
        <f t="shared" si="307"/>
        <v>0.40748584523106901</v>
      </c>
      <c r="P388" s="98">
        <v>12</v>
      </c>
      <c r="Q388" s="38">
        <f t="shared" si="308"/>
        <v>7.2972972972972977E-2</v>
      </c>
      <c r="R388" s="39">
        <f t="shared" si="344"/>
        <v>362</v>
      </c>
      <c r="S388" s="41">
        <f t="shared" si="309"/>
        <v>0.54646077295067808</v>
      </c>
      <c r="T388" s="183">
        <v>0</v>
      </c>
      <c r="U388" s="42">
        <f t="shared" si="310"/>
        <v>0</v>
      </c>
      <c r="V388" s="43">
        <f t="shared" si="311"/>
        <v>396</v>
      </c>
      <c r="W388" s="44">
        <f t="shared" si="312"/>
        <v>0</v>
      </c>
      <c r="X388" s="178">
        <v>0</v>
      </c>
      <c r="Y388" s="42">
        <f t="shared" si="313"/>
        <v>0</v>
      </c>
      <c r="Z388" s="43">
        <f t="shared" si="345"/>
        <v>396</v>
      </c>
      <c r="AA388" s="45">
        <f t="shared" si="314"/>
        <v>0</v>
      </c>
      <c r="AB388" s="65">
        <v>157</v>
      </c>
      <c r="AC388" s="38">
        <f t="shared" si="315"/>
        <v>1.7881548974943054E-2</v>
      </c>
      <c r="AD388" s="39">
        <f t="shared" si="316"/>
        <v>116</v>
      </c>
      <c r="AE388" s="40">
        <f t="shared" si="317"/>
        <v>1.378733565337646</v>
      </c>
      <c r="AF388" s="98">
        <v>15</v>
      </c>
      <c r="AG388" s="38">
        <f t="shared" si="318"/>
        <v>0.42432432432432432</v>
      </c>
      <c r="AH388" s="39">
        <f t="shared" si="346"/>
        <v>142</v>
      </c>
      <c r="AI388" s="41">
        <f t="shared" si="319"/>
        <v>1.8489570094888019</v>
      </c>
      <c r="AJ388" s="183">
        <v>0</v>
      </c>
      <c r="AK388" s="42">
        <f t="shared" si="320"/>
        <v>0</v>
      </c>
      <c r="AL388" s="43">
        <f t="shared" si="321"/>
        <v>337</v>
      </c>
      <c r="AM388" s="44">
        <f t="shared" si="322"/>
        <v>0</v>
      </c>
      <c r="AN388" s="178">
        <v>0</v>
      </c>
      <c r="AO388" s="42">
        <f t="shared" si="323"/>
        <v>0</v>
      </c>
      <c r="AP388" s="43">
        <f t="shared" si="347"/>
        <v>337</v>
      </c>
      <c r="AQ388" s="45">
        <f t="shared" si="324"/>
        <v>0</v>
      </c>
      <c r="AR388" s="65">
        <v>164</v>
      </c>
      <c r="AS388" s="38">
        <f t="shared" si="325"/>
        <v>1.867881548974943E-2</v>
      </c>
      <c r="AT388" s="39">
        <f t="shared" si="326"/>
        <v>186</v>
      </c>
      <c r="AU388" s="40">
        <f t="shared" si="327"/>
        <v>0.80641016741399851</v>
      </c>
      <c r="AV388" s="98">
        <v>18</v>
      </c>
      <c r="AW388" s="38">
        <f t="shared" si="328"/>
        <v>0.44324324324324327</v>
      </c>
      <c r="AX388" s="39">
        <f t="shared" si="348"/>
        <v>237</v>
      </c>
      <c r="AY388" s="41">
        <f t="shared" si="329"/>
        <v>1.0814400759134395</v>
      </c>
      <c r="AZ388" s="183">
        <v>6</v>
      </c>
      <c r="BA388" s="42">
        <f t="shared" si="330"/>
        <v>6.83371298405467E-4</v>
      </c>
      <c r="BB388" s="43">
        <f t="shared" si="331"/>
        <v>239</v>
      </c>
      <c r="BC388" s="44">
        <f t="shared" si="332"/>
        <v>0.25502508527714945</v>
      </c>
      <c r="BD388" s="178">
        <v>2</v>
      </c>
      <c r="BE388" s="42">
        <f t="shared" si="333"/>
        <v>1.6216216216216217E-2</v>
      </c>
      <c r="BF388" s="43">
        <f t="shared" si="349"/>
        <v>261</v>
      </c>
      <c r="BG388" s="45">
        <f t="shared" si="334"/>
        <v>0.34200256733663342</v>
      </c>
      <c r="BH388" s="159">
        <v>16</v>
      </c>
      <c r="BI388" s="83">
        <f t="shared" si="335"/>
        <v>1.8223234624145787E-3</v>
      </c>
      <c r="BJ388" s="84">
        <f t="shared" si="336"/>
        <v>286</v>
      </c>
      <c r="BK388" s="85">
        <f t="shared" si="337"/>
        <v>0.32740510864047329</v>
      </c>
      <c r="BL388" s="156">
        <v>5</v>
      </c>
      <c r="BM388" s="83">
        <f t="shared" si="338"/>
        <v>4.3243243243243246E-2</v>
      </c>
      <c r="BN388" s="84">
        <f t="shared" si="350"/>
        <v>330</v>
      </c>
      <c r="BO388" s="86">
        <f t="shared" si="339"/>
        <v>0.43906813164079045</v>
      </c>
      <c r="BP388" s="168">
        <f t="shared" si="340"/>
        <v>370</v>
      </c>
      <c r="BQ388" s="75">
        <f t="shared" si="341"/>
        <v>4.2141230068337129E-2</v>
      </c>
      <c r="BR388" s="164">
        <f t="shared" si="296"/>
        <v>52</v>
      </c>
      <c r="BS388" s="76">
        <f t="shared" si="342"/>
        <v>241</v>
      </c>
      <c r="BT388" s="117">
        <f t="shared" si="343"/>
        <v>0.74568178614322511</v>
      </c>
      <c r="BU388" s="159">
        <v>8780</v>
      </c>
      <c r="BV388" s="153">
        <v>1273</v>
      </c>
    </row>
    <row r="389" spans="1:74">
      <c r="A389" s="34">
        <f t="shared" si="297"/>
        <v>0</v>
      </c>
      <c r="B389" s="35">
        <f t="shared" si="298"/>
        <v>0</v>
      </c>
      <c r="C389" s="35">
        <f t="shared" si="299"/>
        <v>0</v>
      </c>
      <c r="D389" s="35">
        <f t="shared" si="300"/>
        <v>0</v>
      </c>
      <c r="E389" s="35">
        <f t="shared" si="301"/>
        <v>0</v>
      </c>
      <c r="F389" s="35">
        <f t="shared" si="302"/>
        <v>0</v>
      </c>
      <c r="G389" s="35">
        <f t="shared" si="303"/>
        <v>0</v>
      </c>
      <c r="H389" s="35">
        <f t="shared" si="304"/>
        <v>0</v>
      </c>
      <c r="I389" s="35">
        <f t="shared" si="305"/>
        <v>0</v>
      </c>
      <c r="J389" s="48">
        <v>209</v>
      </c>
      <c r="K389" s="49" t="s">
        <v>179</v>
      </c>
      <c r="L389" s="65">
        <v>9</v>
      </c>
      <c r="M389" s="38">
        <f t="shared" si="351"/>
        <v>5.088195386702849E-4</v>
      </c>
      <c r="N389" s="39">
        <f t="shared" si="306"/>
        <v>456</v>
      </c>
      <c r="O389" s="40">
        <f t="shared" si="307"/>
        <v>6.7422842626428198E-2</v>
      </c>
      <c r="P389" s="98">
        <v>1</v>
      </c>
      <c r="Q389" s="38">
        <f t="shared" si="308"/>
        <v>2.4456521739130436E-2</v>
      </c>
      <c r="R389" s="39">
        <f t="shared" si="344"/>
        <v>459</v>
      </c>
      <c r="S389" s="41">
        <f t="shared" si="309"/>
        <v>0.18314355615194827</v>
      </c>
      <c r="T389" s="183">
        <v>0</v>
      </c>
      <c r="U389" s="42">
        <f t="shared" si="310"/>
        <v>0</v>
      </c>
      <c r="V389" s="43">
        <f t="shared" si="311"/>
        <v>396</v>
      </c>
      <c r="W389" s="44">
        <f t="shared" si="312"/>
        <v>0</v>
      </c>
      <c r="X389" s="178">
        <v>0</v>
      </c>
      <c r="Y389" s="42">
        <f t="shared" si="313"/>
        <v>0</v>
      </c>
      <c r="Z389" s="43">
        <f t="shared" si="345"/>
        <v>396</v>
      </c>
      <c r="AA389" s="45">
        <f t="shared" si="314"/>
        <v>0</v>
      </c>
      <c r="AB389" s="65">
        <v>0</v>
      </c>
      <c r="AC389" s="38">
        <f t="shared" si="315"/>
        <v>0</v>
      </c>
      <c r="AD389" s="39">
        <f t="shared" si="316"/>
        <v>538</v>
      </c>
      <c r="AE389" s="40">
        <f t="shared" si="317"/>
        <v>0</v>
      </c>
      <c r="AF389" s="98">
        <v>0</v>
      </c>
      <c r="AG389" s="38">
        <f t="shared" si="318"/>
        <v>0</v>
      </c>
      <c r="AH389" s="39">
        <f t="shared" si="346"/>
        <v>538</v>
      </c>
      <c r="AI389" s="41">
        <f t="shared" si="319"/>
        <v>0</v>
      </c>
      <c r="AJ389" s="183">
        <v>0</v>
      </c>
      <c r="AK389" s="42">
        <f t="shared" si="320"/>
        <v>0</v>
      </c>
      <c r="AL389" s="43">
        <f t="shared" si="321"/>
        <v>337</v>
      </c>
      <c r="AM389" s="44">
        <f t="shared" si="322"/>
        <v>0</v>
      </c>
      <c r="AN389" s="178">
        <v>0</v>
      </c>
      <c r="AO389" s="42">
        <f t="shared" si="323"/>
        <v>0</v>
      </c>
      <c r="AP389" s="43">
        <f t="shared" si="347"/>
        <v>337</v>
      </c>
      <c r="AQ389" s="45">
        <f t="shared" si="324"/>
        <v>0</v>
      </c>
      <c r="AR389" s="65">
        <v>359</v>
      </c>
      <c r="AS389" s="38">
        <f t="shared" si="325"/>
        <v>2.0296246042514701E-2</v>
      </c>
      <c r="AT389" s="39">
        <f t="shared" si="326"/>
        <v>165</v>
      </c>
      <c r="AU389" s="40">
        <f t="shared" si="327"/>
        <v>0.87623860185363089</v>
      </c>
      <c r="AV389" s="98">
        <v>13</v>
      </c>
      <c r="AW389" s="38">
        <f t="shared" si="328"/>
        <v>0.97554347826086951</v>
      </c>
      <c r="AX389" s="39">
        <f t="shared" si="348"/>
        <v>25</v>
      </c>
      <c r="AY389" s="41">
        <f t="shared" si="329"/>
        <v>2.3801644565810935</v>
      </c>
      <c r="AZ389" s="183">
        <v>0</v>
      </c>
      <c r="BA389" s="42">
        <f t="shared" si="330"/>
        <v>0</v>
      </c>
      <c r="BB389" s="43">
        <f t="shared" si="331"/>
        <v>356</v>
      </c>
      <c r="BC389" s="44">
        <f t="shared" si="332"/>
        <v>0</v>
      </c>
      <c r="BD389" s="178">
        <v>0</v>
      </c>
      <c r="BE389" s="42">
        <f t="shared" si="333"/>
        <v>0</v>
      </c>
      <c r="BF389" s="43">
        <f t="shared" si="349"/>
        <v>356</v>
      </c>
      <c r="BG389" s="45">
        <f t="shared" si="334"/>
        <v>0</v>
      </c>
      <c r="BH389" s="159">
        <v>0</v>
      </c>
      <c r="BI389" s="83">
        <f t="shared" si="335"/>
        <v>0</v>
      </c>
      <c r="BJ389" s="84">
        <f t="shared" si="336"/>
        <v>467</v>
      </c>
      <c r="BK389" s="85">
        <f t="shared" si="337"/>
        <v>0</v>
      </c>
      <c r="BL389" s="156">
        <v>0</v>
      </c>
      <c r="BM389" s="83">
        <f t="shared" si="338"/>
        <v>0</v>
      </c>
      <c r="BN389" s="84">
        <f t="shared" si="350"/>
        <v>467</v>
      </c>
      <c r="BO389" s="86">
        <f t="shared" si="339"/>
        <v>0</v>
      </c>
      <c r="BP389" s="168">
        <f t="shared" si="340"/>
        <v>368</v>
      </c>
      <c r="BQ389" s="75">
        <f t="shared" si="341"/>
        <v>2.0805065581184983E-2</v>
      </c>
      <c r="BR389" s="164">
        <f t="shared" ref="BR389:BR452" si="352">BL389+BD389+AV389+AN389+AF389+X389+P389</f>
        <v>14</v>
      </c>
      <c r="BS389" s="76">
        <f t="shared" si="342"/>
        <v>424</v>
      </c>
      <c r="BT389" s="117">
        <f t="shared" si="343"/>
        <v>0.36814204137485268</v>
      </c>
      <c r="BU389" s="159">
        <v>17688</v>
      </c>
      <c r="BV389" s="153">
        <v>550</v>
      </c>
    </row>
    <row r="390" spans="1:74">
      <c r="A390" s="34">
        <f t="shared" si="297"/>
        <v>0</v>
      </c>
      <c r="B390" s="35">
        <f t="shared" si="298"/>
        <v>0</v>
      </c>
      <c r="C390" s="35">
        <f t="shared" si="299"/>
        <v>0</v>
      </c>
      <c r="D390" s="35">
        <f t="shared" si="300"/>
        <v>0</v>
      </c>
      <c r="E390" s="35">
        <f t="shared" si="301"/>
        <v>0</v>
      </c>
      <c r="F390" s="35">
        <f t="shared" si="302"/>
        <v>0</v>
      </c>
      <c r="G390" s="35">
        <f t="shared" si="303"/>
        <v>0</v>
      </c>
      <c r="H390" s="35">
        <f t="shared" si="304"/>
        <v>0</v>
      </c>
      <c r="I390" s="35">
        <f t="shared" si="305"/>
        <v>0</v>
      </c>
      <c r="J390" s="48">
        <v>563</v>
      </c>
      <c r="K390" s="49" t="s">
        <v>536</v>
      </c>
      <c r="L390" s="65">
        <v>22</v>
      </c>
      <c r="M390" s="38">
        <f t="shared" si="351"/>
        <v>8.9961153138417497E-4</v>
      </c>
      <c r="N390" s="39">
        <f t="shared" si="306"/>
        <v>423</v>
      </c>
      <c r="O390" s="40">
        <f t="shared" si="307"/>
        <v>0.11920604869841551</v>
      </c>
      <c r="P390" s="98">
        <v>8</v>
      </c>
      <c r="Q390" s="38">
        <f t="shared" si="308"/>
        <v>5.9782608695652176E-2</v>
      </c>
      <c r="R390" s="39">
        <f t="shared" si="344"/>
        <v>387</v>
      </c>
      <c r="S390" s="41">
        <f t="shared" si="309"/>
        <v>0.44768424837142912</v>
      </c>
      <c r="T390" s="183">
        <v>1</v>
      </c>
      <c r="U390" s="42">
        <f t="shared" si="310"/>
        <v>4.0891433244735225E-5</v>
      </c>
      <c r="V390" s="43">
        <f t="shared" si="311"/>
        <v>385</v>
      </c>
      <c r="W390" s="44">
        <f t="shared" si="312"/>
        <v>1.5222550836999757E-2</v>
      </c>
      <c r="X390" s="178">
        <v>1</v>
      </c>
      <c r="Y390" s="42">
        <f t="shared" si="313"/>
        <v>2.717391304347826E-3</v>
      </c>
      <c r="Z390" s="43">
        <f t="shared" si="345"/>
        <v>375</v>
      </c>
      <c r="AA390" s="45">
        <f t="shared" si="314"/>
        <v>5.7169047243562303E-2</v>
      </c>
      <c r="AB390" s="65">
        <v>178</v>
      </c>
      <c r="AC390" s="38">
        <f t="shared" si="315"/>
        <v>7.278675117562871E-3</v>
      </c>
      <c r="AD390" s="39">
        <f t="shared" si="316"/>
        <v>281</v>
      </c>
      <c r="AE390" s="40">
        <f t="shared" si="317"/>
        <v>0.56121277355972599</v>
      </c>
      <c r="AF390" s="98">
        <v>12</v>
      </c>
      <c r="AG390" s="38">
        <f t="shared" si="318"/>
        <v>0.48369565217391303</v>
      </c>
      <c r="AH390" s="39">
        <f t="shared" si="346"/>
        <v>124</v>
      </c>
      <c r="AI390" s="41">
        <f t="shared" si="319"/>
        <v>2.1076625007777019</v>
      </c>
      <c r="AJ390" s="183">
        <v>3</v>
      </c>
      <c r="AK390" s="42">
        <f t="shared" si="320"/>
        <v>1.2267429973420569E-4</v>
      </c>
      <c r="AL390" s="43">
        <f t="shared" si="321"/>
        <v>307</v>
      </c>
      <c r="AM390" s="44">
        <f t="shared" si="322"/>
        <v>6.4473603435296595E-2</v>
      </c>
      <c r="AN390" s="178">
        <v>1</v>
      </c>
      <c r="AO390" s="42">
        <f t="shared" si="323"/>
        <v>8.152173913043478E-3</v>
      </c>
      <c r="AP390" s="43">
        <f t="shared" si="347"/>
        <v>276</v>
      </c>
      <c r="AQ390" s="45">
        <f t="shared" si="324"/>
        <v>0.24213382633587785</v>
      </c>
      <c r="AR390" s="65">
        <v>141</v>
      </c>
      <c r="AS390" s="38">
        <f t="shared" si="325"/>
        <v>5.7656920875076671E-3</v>
      </c>
      <c r="AT390" s="39">
        <f t="shared" si="326"/>
        <v>393</v>
      </c>
      <c r="AU390" s="40">
        <f t="shared" si="327"/>
        <v>0.24891903472659635</v>
      </c>
      <c r="AV390" s="98">
        <v>16</v>
      </c>
      <c r="AW390" s="38">
        <f t="shared" si="328"/>
        <v>0.38315217391304346</v>
      </c>
      <c r="AX390" s="39">
        <f t="shared" si="348"/>
        <v>307</v>
      </c>
      <c r="AY390" s="41">
        <f t="shared" si="329"/>
        <v>0.93482782277976106</v>
      </c>
      <c r="AZ390" s="183">
        <v>16</v>
      </c>
      <c r="BA390" s="42">
        <f t="shared" si="330"/>
        <v>6.542629319157636E-4</v>
      </c>
      <c r="BB390" s="43">
        <f t="shared" si="331"/>
        <v>241</v>
      </c>
      <c r="BC390" s="44">
        <f t="shared" si="332"/>
        <v>0.24416222980804161</v>
      </c>
      <c r="BD390" s="178">
        <v>3</v>
      </c>
      <c r="BE390" s="42">
        <f t="shared" si="333"/>
        <v>4.3478260869565216E-2</v>
      </c>
      <c r="BF390" s="43">
        <f t="shared" si="349"/>
        <v>132</v>
      </c>
      <c r="BG390" s="45">
        <f t="shared" si="334"/>
        <v>0.91696340517793018</v>
      </c>
      <c r="BH390" s="159">
        <v>7</v>
      </c>
      <c r="BI390" s="83">
        <f t="shared" si="335"/>
        <v>2.8624003271314659E-4</v>
      </c>
      <c r="BJ390" s="84">
        <f t="shared" si="336"/>
        <v>413</v>
      </c>
      <c r="BK390" s="85">
        <f t="shared" si="337"/>
        <v>5.1426901392975587E-2</v>
      </c>
      <c r="BL390" s="156">
        <v>3</v>
      </c>
      <c r="BM390" s="83">
        <f t="shared" si="338"/>
        <v>1.9021739130434784E-2</v>
      </c>
      <c r="BN390" s="84">
        <f t="shared" si="350"/>
        <v>407</v>
      </c>
      <c r="BO390" s="86">
        <f t="shared" si="339"/>
        <v>0.19313628752541565</v>
      </c>
      <c r="BP390" s="168">
        <f t="shared" si="340"/>
        <v>368</v>
      </c>
      <c r="BQ390" s="75">
        <f t="shared" si="341"/>
        <v>1.5048047434062564E-2</v>
      </c>
      <c r="BR390" s="164">
        <f t="shared" si="352"/>
        <v>44</v>
      </c>
      <c r="BS390" s="76">
        <f t="shared" si="342"/>
        <v>462</v>
      </c>
      <c r="BT390" s="117">
        <f t="shared" si="343"/>
        <v>0.26627259978893458</v>
      </c>
      <c r="BU390" s="159">
        <v>24455</v>
      </c>
      <c r="BV390" s="153">
        <v>1388</v>
      </c>
    </row>
    <row r="391" spans="1:74">
      <c r="A391" s="34">
        <f t="shared" ref="A391:A454" si="353">SUM(B391:F391)</f>
        <v>1</v>
      </c>
      <c r="B391" s="35">
        <f t="shared" ref="B391:B454" si="354">IF(BT391&gt;1,7,0)</f>
        <v>0</v>
      </c>
      <c r="C391" s="35">
        <f t="shared" ref="C391:C454" si="355">IF(O391&gt;1,1,0)</f>
        <v>0</v>
      </c>
      <c r="D391" s="35">
        <f t="shared" ref="D391:D454" si="356">IF(W391&gt;1,1,0)</f>
        <v>0</v>
      </c>
      <c r="E391" s="35">
        <f t="shared" ref="E391:E454" si="357">IF(AE391&gt;1,1,0)</f>
        <v>0</v>
      </c>
      <c r="F391" s="35">
        <f t="shared" ref="F391:F454" si="358">IF(AM391&gt;1,1,0)</f>
        <v>1</v>
      </c>
      <c r="G391" s="35">
        <f t="shared" ref="G391:G454" si="359">IF(AU391&gt;1,1,0)</f>
        <v>0</v>
      </c>
      <c r="H391" s="35">
        <f t="shared" ref="H391:H454" si="360">IF(BC391&gt;1,1,0)</f>
        <v>1</v>
      </c>
      <c r="I391" s="35">
        <f t="shared" ref="I391:I454" si="361">IF(BK391&gt;1,1,0)</f>
        <v>0</v>
      </c>
      <c r="J391" s="48">
        <v>491</v>
      </c>
      <c r="K391" s="49" t="s">
        <v>463</v>
      </c>
      <c r="L391" s="65">
        <v>66</v>
      </c>
      <c r="M391" s="38">
        <f t="shared" si="351"/>
        <v>6.6720582288718154E-3</v>
      </c>
      <c r="N391" s="39">
        <f t="shared" ref="N391:N454" si="362">RANK(M391,M$7:M$679)</f>
        <v>155</v>
      </c>
      <c r="O391" s="40">
        <f t="shared" ref="O391:O454" si="363">M391/M$4</f>
        <v>0.88410349401124699</v>
      </c>
      <c r="P391" s="98">
        <v>19</v>
      </c>
      <c r="Q391" s="38">
        <f t="shared" ref="Q391:Q454" si="364">L391/$BP391</f>
        <v>0.18181818181818182</v>
      </c>
      <c r="R391" s="39">
        <f t="shared" si="344"/>
        <v>141</v>
      </c>
      <c r="S391" s="41">
        <f t="shared" ref="S391:S454" si="365">Q391/Q$4</f>
        <v>1.3615520942205448</v>
      </c>
      <c r="T391" s="183">
        <v>17</v>
      </c>
      <c r="U391" s="42">
        <f t="shared" ref="U391:U454" si="366">T391/$BU391</f>
        <v>1.7185604528912252E-3</v>
      </c>
      <c r="V391" s="43">
        <f t="shared" ref="V391:V454" si="367">RANK(U391,U$7:U$679)</f>
        <v>149</v>
      </c>
      <c r="W391" s="44">
        <f t="shared" ref="W391:W454" si="368">U391/U$4</f>
        <v>0.63976417026082633</v>
      </c>
      <c r="X391" s="178">
        <v>4</v>
      </c>
      <c r="Y391" s="42">
        <f t="shared" ref="Y391:Y454" si="369">T391/$BP391</f>
        <v>4.6831955922865015E-2</v>
      </c>
      <c r="Z391" s="43">
        <f t="shared" si="345"/>
        <v>151</v>
      </c>
      <c r="AA391" s="45">
        <f t="shared" ref="AA391:AA454" si="370">Y391/Y$4</f>
        <v>0.98526049464387278</v>
      </c>
      <c r="AB391" s="65">
        <v>89</v>
      </c>
      <c r="AC391" s="38">
        <f t="shared" ref="AC391:AC454" si="371">AB391/$BU391</f>
        <v>8.9971694298422965E-3</v>
      </c>
      <c r="AD391" s="39">
        <f t="shared" ref="AD391:AD454" si="372">RANK(AC391,AC$7:AC$679)</f>
        <v>246</v>
      </c>
      <c r="AE391" s="40">
        <f t="shared" ref="AE391:AE454" si="373">AC391/AC$4</f>
        <v>0.69371504131637174</v>
      </c>
      <c r="AF391" s="98">
        <v>10</v>
      </c>
      <c r="AG391" s="38">
        <f t="shared" ref="AG391:AG454" si="374">AB391/$BP391</f>
        <v>0.24517906336088155</v>
      </c>
      <c r="AH391" s="39">
        <f t="shared" si="346"/>
        <v>265</v>
      </c>
      <c r="AI391" s="41">
        <f t="shared" ref="AI391:AI454" si="375">AG391/AG$4</f>
        <v>1.0683468323501299</v>
      </c>
      <c r="AJ391" s="183">
        <v>19</v>
      </c>
      <c r="AK391" s="42">
        <f t="shared" ref="AK391:AK454" si="376">AJ391/$BU391</f>
        <v>1.9207440355843105E-3</v>
      </c>
      <c r="AL391" s="43">
        <f t="shared" ref="AL391:AL454" si="377">RANK(AK391,AK$7:AK$679)</f>
        <v>90</v>
      </c>
      <c r="AM391" s="44">
        <f t="shared" ref="AM391:AM454" si="378">AK391/AK$4</f>
        <v>1.0094803028775234</v>
      </c>
      <c r="AN391" s="178">
        <v>9</v>
      </c>
      <c r="AO391" s="42">
        <f t="shared" ref="AO391:AO454" si="379">AJ391/$BP391</f>
        <v>5.2341597796143252E-2</v>
      </c>
      <c r="AP391" s="43">
        <f t="shared" si="347"/>
        <v>65</v>
      </c>
      <c r="AQ391" s="45">
        <f t="shared" ref="AQ391:AQ454" si="380">AO391/AO$4</f>
        <v>1.554637019045416</v>
      </c>
      <c r="AR391" s="65">
        <v>82</v>
      </c>
      <c r="AS391" s="38">
        <f t="shared" ref="AS391:AS454" si="381">AR391/$BU391</f>
        <v>8.2895268904164977E-3</v>
      </c>
      <c r="AT391" s="39">
        <f t="shared" ref="AT391:AT454" si="382">RANK(AS391,AS$7:AS$679)</f>
        <v>352</v>
      </c>
      <c r="AU391" s="40">
        <f t="shared" ref="AU391:AU454" si="383">AS391/AS$4</f>
        <v>0.35787915840552498</v>
      </c>
      <c r="AV391" s="98">
        <v>20</v>
      </c>
      <c r="AW391" s="38">
        <f t="shared" ref="AW391:AW454" si="384">AR391/$BP391</f>
        <v>0.22589531680440772</v>
      </c>
      <c r="AX391" s="39">
        <f t="shared" si="348"/>
        <v>451</v>
      </c>
      <c r="AY391" s="41">
        <f t="shared" ref="AY391:AY454" si="385">AW391/AW$4</f>
        <v>0.55114714612668403</v>
      </c>
      <c r="AZ391" s="183">
        <v>52</v>
      </c>
      <c r="BA391" s="42">
        <f t="shared" ref="BA391:BA454" si="386">AZ391/$BU391</f>
        <v>5.2567731500202186E-3</v>
      </c>
      <c r="BB391" s="43">
        <f t="shared" ref="BB391:BB454" si="387">RANK(BA391,BA$7:BA$679)</f>
        <v>38</v>
      </c>
      <c r="BC391" s="44">
        <f t="shared" ref="BC391:BC454" si="388">BA391/BA$4</f>
        <v>1.9617578672013638</v>
      </c>
      <c r="BD391" s="178">
        <v>10</v>
      </c>
      <c r="BE391" s="42">
        <f t="shared" ref="BE391:BE454" si="389">AZ391/$BP391</f>
        <v>0.14325068870523416</v>
      </c>
      <c r="BF391" s="43">
        <f t="shared" si="349"/>
        <v>23</v>
      </c>
      <c r="BG391" s="45">
        <f t="shared" ref="BG391:BG454" si="390">BE391/BE$4</f>
        <v>3.0211797041124093</v>
      </c>
      <c r="BH391" s="159">
        <v>38</v>
      </c>
      <c r="BI391" s="83">
        <f t="shared" ref="BI391:BI454" si="391">BH391/$BU391</f>
        <v>3.841488071168621E-3</v>
      </c>
      <c r="BJ391" s="84">
        <f t="shared" ref="BJ391:BJ454" si="392">RANK(BI391,BI$7:BI$679)</f>
        <v>170</v>
      </c>
      <c r="BK391" s="85">
        <f t="shared" ref="BK391:BK454" si="393">BI391/BI$4</f>
        <v>0.69017539708102194</v>
      </c>
      <c r="BL391" s="156">
        <v>9</v>
      </c>
      <c r="BM391" s="83">
        <f t="shared" ref="BM391:BM454" si="394">BH391/$BP391</f>
        <v>0.1046831955922865</v>
      </c>
      <c r="BN391" s="84">
        <f t="shared" si="350"/>
        <v>175</v>
      </c>
      <c r="BO391" s="86">
        <f t="shared" ref="BO391:BO454" si="395">BM391/BM$4</f>
        <v>1.0628956492543928</v>
      </c>
      <c r="BP391" s="168">
        <f t="shared" ref="BP391:BP454" si="396">BH391+AZ391+AR391+AJ391+AB391+T391+L391</f>
        <v>363</v>
      </c>
      <c r="BQ391" s="75">
        <f t="shared" ref="BQ391:BQ454" si="397">BP391/BU391</f>
        <v>3.6696320258794983E-2</v>
      </c>
      <c r="BR391" s="164">
        <f t="shared" si="352"/>
        <v>81</v>
      </c>
      <c r="BS391" s="76">
        <f t="shared" ref="BS391:BS454" si="398">RANK(BQ391,$BQ$7:$BQ$679)</f>
        <v>291</v>
      </c>
      <c r="BT391" s="117">
        <f t="shared" ref="BT391:BT454" si="399">BQ391/BQ$4</f>
        <v>0.64933504767393757</v>
      </c>
      <c r="BU391" s="159">
        <v>9892</v>
      </c>
      <c r="BV391" s="153">
        <v>2074</v>
      </c>
    </row>
    <row r="392" spans="1:74">
      <c r="A392" s="34">
        <f t="shared" si="353"/>
        <v>0</v>
      </c>
      <c r="B392" s="35">
        <f t="shared" si="354"/>
        <v>0</v>
      </c>
      <c r="C392" s="35">
        <f t="shared" si="355"/>
        <v>0</v>
      </c>
      <c r="D392" s="35">
        <f t="shared" si="356"/>
        <v>0</v>
      </c>
      <c r="E392" s="35">
        <f t="shared" si="357"/>
        <v>0</v>
      </c>
      <c r="F392" s="35">
        <f t="shared" si="358"/>
        <v>0</v>
      </c>
      <c r="G392" s="35">
        <f t="shared" si="359"/>
        <v>0</v>
      </c>
      <c r="H392" s="35">
        <f t="shared" si="360"/>
        <v>0</v>
      </c>
      <c r="I392" s="35">
        <f t="shared" si="361"/>
        <v>0</v>
      </c>
      <c r="J392" s="48">
        <v>290</v>
      </c>
      <c r="K392" s="49" t="s">
        <v>261</v>
      </c>
      <c r="L392" s="65">
        <v>7</v>
      </c>
      <c r="M392" s="38">
        <f t="shared" si="351"/>
        <v>1.7802192212812491E-4</v>
      </c>
      <c r="N392" s="39">
        <f t="shared" si="362"/>
        <v>494</v>
      </c>
      <c r="O392" s="40">
        <f t="shared" si="363"/>
        <v>2.3589392952688085E-2</v>
      </c>
      <c r="P392" s="98">
        <v>1</v>
      </c>
      <c r="Q392" s="38">
        <f t="shared" si="364"/>
        <v>1.9337016574585635E-2</v>
      </c>
      <c r="R392" s="39">
        <f t="shared" ref="R392:R455" si="400">RANK(Q392,Q$7:Q$632)</f>
        <v>471</v>
      </c>
      <c r="S392" s="41">
        <f t="shared" si="365"/>
        <v>0.1448059547720745</v>
      </c>
      <c r="T392" s="183">
        <v>0</v>
      </c>
      <c r="U392" s="42">
        <f t="shared" si="366"/>
        <v>0</v>
      </c>
      <c r="V392" s="43">
        <f t="shared" si="367"/>
        <v>396</v>
      </c>
      <c r="W392" s="44">
        <f t="shared" si="368"/>
        <v>0</v>
      </c>
      <c r="X392" s="178">
        <v>0</v>
      </c>
      <c r="Y392" s="42">
        <f t="shared" si="369"/>
        <v>0</v>
      </c>
      <c r="Z392" s="43">
        <f t="shared" ref="Z392:Z455" si="401">RANK(Y392,Y$7:Y$632)</f>
        <v>396</v>
      </c>
      <c r="AA392" s="45">
        <f t="shared" si="370"/>
        <v>0</v>
      </c>
      <c r="AB392" s="65">
        <v>83</v>
      </c>
      <c r="AC392" s="38">
        <f t="shared" si="371"/>
        <v>2.1108313623763382E-3</v>
      </c>
      <c r="AD392" s="39">
        <f t="shared" si="372"/>
        <v>419</v>
      </c>
      <c r="AE392" s="40">
        <f t="shared" si="373"/>
        <v>0.16275290547556814</v>
      </c>
      <c r="AF392" s="98">
        <v>7</v>
      </c>
      <c r="AG392" s="38">
        <f t="shared" si="374"/>
        <v>0.2292817679558011</v>
      </c>
      <c r="AH392" s="39">
        <f t="shared" ref="AH392:AH455" si="402">RANK(AG392,AG$7:AG$632)</f>
        <v>282</v>
      </c>
      <c r="AI392" s="41">
        <f t="shared" si="375"/>
        <v>0.9990757251187864</v>
      </c>
      <c r="AJ392" s="183">
        <v>0</v>
      </c>
      <c r="AK392" s="42">
        <f t="shared" si="376"/>
        <v>0</v>
      </c>
      <c r="AL392" s="43">
        <f t="shared" si="377"/>
        <v>337</v>
      </c>
      <c r="AM392" s="44">
        <f t="shared" si="378"/>
        <v>0</v>
      </c>
      <c r="AN392" s="178">
        <v>1</v>
      </c>
      <c r="AO392" s="42">
        <f t="shared" si="379"/>
        <v>0</v>
      </c>
      <c r="AP392" s="43">
        <f t="shared" ref="AP392:AP455" si="403">RANK(AO392,AO$7:AO$632)</f>
        <v>337</v>
      </c>
      <c r="AQ392" s="45">
        <f t="shared" si="380"/>
        <v>0</v>
      </c>
      <c r="AR392" s="65">
        <v>162</v>
      </c>
      <c r="AS392" s="38">
        <f t="shared" si="381"/>
        <v>4.119935912108034E-3</v>
      </c>
      <c r="AT392" s="39">
        <f t="shared" si="382"/>
        <v>430</v>
      </c>
      <c r="AU392" s="40">
        <f t="shared" si="383"/>
        <v>0.17786771385162137</v>
      </c>
      <c r="AV392" s="98">
        <v>13</v>
      </c>
      <c r="AW392" s="38">
        <f t="shared" si="384"/>
        <v>0.44751381215469616</v>
      </c>
      <c r="AX392" s="39">
        <f t="shared" ref="AX392:AX455" si="404">RANK(AW392,AW$7:AW$632)</f>
        <v>230</v>
      </c>
      <c r="AY392" s="41">
        <f t="shared" si="385"/>
        <v>1.091859556499319</v>
      </c>
      <c r="AZ392" s="183">
        <v>12</v>
      </c>
      <c r="BA392" s="42">
        <f t="shared" si="386"/>
        <v>3.0518043793392844E-4</v>
      </c>
      <c r="BB392" s="43">
        <f t="shared" si="387"/>
        <v>289</v>
      </c>
      <c r="BC392" s="44">
        <f t="shared" si="388"/>
        <v>0.11388928301586286</v>
      </c>
      <c r="BD392" s="178">
        <v>1</v>
      </c>
      <c r="BE392" s="42">
        <f t="shared" si="389"/>
        <v>3.3149171270718231E-2</v>
      </c>
      <c r="BF392" s="43">
        <f t="shared" ref="BF392:BF455" si="405">RANK(BE392,BE$7:BE$632)</f>
        <v>187</v>
      </c>
      <c r="BG392" s="45">
        <f t="shared" si="390"/>
        <v>0.69912127024615667</v>
      </c>
      <c r="BH392" s="159">
        <v>98</v>
      </c>
      <c r="BI392" s="83">
        <f t="shared" si="391"/>
        <v>2.4923069097937487E-3</v>
      </c>
      <c r="BJ392" s="84">
        <f t="shared" si="392"/>
        <v>239</v>
      </c>
      <c r="BK392" s="85">
        <f t="shared" si="393"/>
        <v>0.44777671549332548</v>
      </c>
      <c r="BL392" s="156">
        <v>5</v>
      </c>
      <c r="BM392" s="83">
        <f t="shared" si="394"/>
        <v>0.27071823204419887</v>
      </c>
      <c r="BN392" s="84">
        <f t="shared" ref="BN392:BN455" si="406">RANK(BM392,BM$7:BM$632)</f>
        <v>51</v>
      </c>
      <c r="BO392" s="86">
        <f t="shared" si="395"/>
        <v>2.7487241804722133</v>
      </c>
      <c r="BP392" s="168">
        <f t="shared" si="396"/>
        <v>362</v>
      </c>
      <c r="BQ392" s="75">
        <f t="shared" si="397"/>
        <v>9.2062765443401747E-3</v>
      </c>
      <c r="BR392" s="164">
        <f t="shared" si="352"/>
        <v>28</v>
      </c>
      <c r="BS392" s="76">
        <f t="shared" si="398"/>
        <v>516</v>
      </c>
      <c r="BT392" s="117">
        <f t="shared" si="399"/>
        <v>0.16290347306378347</v>
      </c>
      <c r="BU392" s="159">
        <v>39321</v>
      </c>
      <c r="BV392" s="153">
        <v>1828</v>
      </c>
    </row>
    <row r="393" spans="1:74">
      <c r="A393" s="34">
        <f t="shared" si="353"/>
        <v>2</v>
      </c>
      <c r="B393" s="35">
        <f t="shared" si="354"/>
        <v>0</v>
      </c>
      <c r="C393" s="35">
        <f t="shared" si="355"/>
        <v>0</v>
      </c>
      <c r="D393" s="35">
        <f t="shared" si="356"/>
        <v>0</v>
      </c>
      <c r="E393" s="35">
        <f t="shared" si="357"/>
        <v>1</v>
      </c>
      <c r="F393" s="35">
        <f t="shared" si="358"/>
        <v>1</v>
      </c>
      <c r="G393" s="35">
        <f t="shared" si="359"/>
        <v>0</v>
      </c>
      <c r="H393" s="35">
        <f t="shared" si="360"/>
        <v>0</v>
      </c>
      <c r="I393" s="35">
        <f t="shared" si="361"/>
        <v>0</v>
      </c>
      <c r="J393" s="48">
        <v>309</v>
      </c>
      <c r="K393" s="49" t="s">
        <v>280</v>
      </c>
      <c r="L393" s="65">
        <v>24</v>
      </c>
      <c r="M393" s="38">
        <f t="shared" si="351"/>
        <v>3.3646432076265245E-3</v>
      </c>
      <c r="N393" s="39">
        <f t="shared" si="362"/>
        <v>265</v>
      </c>
      <c r="O393" s="40">
        <f t="shared" si="363"/>
        <v>0.44584335356839555</v>
      </c>
      <c r="P393" s="98">
        <v>8</v>
      </c>
      <c r="Q393" s="38">
        <f t="shared" si="364"/>
        <v>6.6666666666666666E-2</v>
      </c>
      <c r="R393" s="39">
        <f t="shared" si="400"/>
        <v>372</v>
      </c>
      <c r="S393" s="41">
        <f t="shared" si="365"/>
        <v>0.49923576788086638</v>
      </c>
      <c r="T393" s="183">
        <v>4</v>
      </c>
      <c r="U393" s="42">
        <f t="shared" si="366"/>
        <v>5.6077386793775409E-4</v>
      </c>
      <c r="V393" s="43">
        <f t="shared" si="367"/>
        <v>273</v>
      </c>
      <c r="W393" s="44">
        <f t="shared" si="368"/>
        <v>0.20875787507014107</v>
      </c>
      <c r="X393" s="178">
        <v>2</v>
      </c>
      <c r="Y393" s="42">
        <f t="shared" si="369"/>
        <v>1.1111111111111112E-2</v>
      </c>
      <c r="Z393" s="43">
        <f t="shared" si="401"/>
        <v>330</v>
      </c>
      <c r="AA393" s="45">
        <f t="shared" si="370"/>
        <v>0.2337578820625659</v>
      </c>
      <c r="AB393" s="65">
        <v>287</v>
      </c>
      <c r="AC393" s="38">
        <f t="shared" si="371"/>
        <v>4.0235525024533855E-2</v>
      </c>
      <c r="AD393" s="39">
        <f t="shared" si="372"/>
        <v>44</v>
      </c>
      <c r="AE393" s="40">
        <f t="shared" si="373"/>
        <v>3.1023078005178406</v>
      </c>
      <c r="AF393" s="98">
        <v>6</v>
      </c>
      <c r="AG393" s="38">
        <f t="shared" si="374"/>
        <v>0.79722222222222228</v>
      </c>
      <c r="AH393" s="39">
        <f t="shared" si="402"/>
        <v>73</v>
      </c>
      <c r="AI393" s="41">
        <f t="shared" si="375"/>
        <v>3.4738277572118879</v>
      </c>
      <c r="AJ393" s="183">
        <v>20</v>
      </c>
      <c r="AK393" s="42">
        <f t="shared" si="376"/>
        <v>2.8038693396887707E-3</v>
      </c>
      <c r="AL393" s="43">
        <f t="shared" si="377"/>
        <v>60</v>
      </c>
      <c r="AM393" s="44">
        <f t="shared" si="378"/>
        <v>1.4736221057153869</v>
      </c>
      <c r="AN393" s="178">
        <v>1</v>
      </c>
      <c r="AO393" s="42">
        <f t="shared" si="379"/>
        <v>5.5555555555555552E-2</v>
      </c>
      <c r="AP393" s="43">
        <f t="shared" si="403"/>
        <v>59</v>
      </c>
      <c r="AQ393" s="45">
        <f t="shared" si="380"/>
        <v>1.6500971868815379</v>
      </c>
      <c r="AR393" s="65">
        <v>22</v>
      </c>
      <c r="AS393" s="38">
        <f t="shared" si="381"/>
        <v>3.0842562736576474E-3</v>
      </c>
      <c r="AT393" s="39">
        <f t="shared" si="382"/>
        <v>449</v>
      </c>
      <c r="AU393" s="40">
        <f t="shared" si="383"/>
        <v>0.1331548897922811</v>
      </c>
      <c r="AV393" s="98">
        <v>3</v>
      </c>
      <c r="AW393" s="38">
        <f t="shared" si="384"/>
        <v>6.1111111111111109E-2</v>
      </c>
      <c r="AX393" s="39">
        <f t="shared" si="404"/>
        <v>516</v>
      </c>
      <c r="AY393" s="41">
        <f t="shared" si="385"/>
        <v>0.14910098607614156</v>
      </c>
      <c r="AZ393" s="183">
        <v>0</v>
      </c>
      <c r="BA393" s="42">
        <f t="shared" si="386"/>
        <v>0</v>
      </c>
      <c r="BB393" s="43">
        <f t="shared" si="387"/>
        <v>356</v>
      </c>
      <c r="BC393" s="44">
        <f t="shared" si="388"/>
        <v>0</v>
      </c>
      <c r="BD393" s="178">
        <v>0</v>
      </c>
      <c r="BE393" s="42">
        <f t="shared" si="389"/>
        <v>0</v>
      </c>
      <c r="BF393" s="43">
        <f t="shared" si="405"/>
        <v>356</v>
      </c>
      <c r="BG393" s="45">
        <f t="shared" si="390"/>
        <v>0</v>
      </c>
      <c r="BH393" s="159">
        <v>3</v>
      </c>
      <c r="BI393" s="83">
        <f t="shared" si="391"/>
        <v>4.2058040095331557E-4</v>
      </c>
      <c r="BJ393" s="84">
        <f t="shared" si="392"/>
        <v>399</v>
      </c>
      <c r="BK393" s="85">
        <f t="shared" si="393"/>
        <v>7.5562969311563033E-2</v>
      </c>
      <c r="BL393" s="156">
        <v>3</v>
      </c>
      <c r="BM393" s="83">
        <f t="shared" si="394"/>
        <v>8.3333333333333332E-3</v>
      </c>
      <c r="BN393" s="84">
        <f t="shared" si="406"/>
        <v>432</v>
      </c>
      <c r="BO393" s="86">
        <f t="shared" si="395"/>
        <v>8.4612087868277328E-2</v>
      </c>
      <c r="BP393" s="168">
        <f t="shared" si="396"/>
        <v>360</v>
      </c>
      <c r="BQ393" s="75">
        <f t="shared" si="397"/>
        <v>5.0469648114397872E-2</v>
      </c>
      <c r="BR393" s="164">
        <f t="shared" si="352"/>
        <v>23</v>
      </c>
      <c r="BS393" s="76">
        <f t="shared" si="398"/>
        <v>183</v>
      </c>
      <c r="BT393" s="117">
        <f t="shared" si="399"/>
        <v>0.89305170473039508</v>
      </c>
      <c r="BU393" s="159">
        <v>7133</v>
      </c>
      <c r="BV393" s="153">
        <v>926</v>
      </c>
    </row>
    <row r="394" spans="1:74">
      <c r="A394" s="34">
        <f t="shared" si="353"/>
        <v>1</v>
      </c>
      <c r="B394" s="35">
        <f t="shared" si="354"/>
        <v>0</v>
      </c>
      <c r="C394" s="35">
        <f t="shared" si="355"/>
        <v>0</v>
      </c>
      <c r="D394" s="35">
        <f t="shared" si="356"/>
        <v>1</v>
      </c>
      <c r="E394" s="35">
        <f t="shared" si="357"/>
        <v>0</v>
      </c>
      <c r="F394" s="35">
        <f t="shared" si="358"/>
        <v>0</v>
      </c>
      <c r="G394" s="35">
        <f t="shared" si="359"/>
        <v>0</v>
      </c>
      <c r="H394" s="35">
        <f t="shared" si="360"/>
        <v>0</v>
      </c>
      <c r="I394" s="35">
        <f t="shared" si="361"/>
        <v>1</v>
      </c>
      <c r="J394" s="48">
        <v>351</v>
      </c>
      <c r="K394" s="49" t="s">
        <v>322</v>
      </c>
      <c r="L394" s="65">
        <v>49</v>
      </c>
      <c r="M394" s="38">
        <f t="shared" si="351"/>
        <v>6.8675543097407145E-3</v>
      </c>
      <c r="N394" s="39">
        <f t="shared" si="362"/>
        <v>151</v>
      </c>
      <c r="O394" s="40">
        <f t="shared" si="363"/>
        <v>0.91000835908178523</v>
      </c>
      <c r="P394" s="98">
        <v>15</v>
      </c>
      <c r="Q394" s="38">
        <f t="shared" si="364"/>
        <v>0.13881019830028329</v>
      </c>
      <c r="R394" s="39">
        <f t="shared" si="400"/>
        <v>219</v>
      </c>
      <c r="S394" s="41">
        <f t="shared" si="365"/>
        <v>1.039485239072059</v>
      </c>
      <c r="T394" s="183">
        <v>21</v>
      </c>
      <c r="U394" s="42">
        <f t="shared" si="366"/>
        <v>2.9432375613174491E-3</v>
      </c>
      <c r="V394" s="43">
        <f t="shared" si="367"/>
        <v>93</v>
      </c>
      <c r="W394" s="44">
        <f t="shared" si="368"/>
        <v>1.095671632108677</v>
      </c>
      <c r="X394" s="178">
        <v>4</v>
      </c>
      <c r="Y394" s="42">
        <f t="shared" si="369"/>
        <v>5.9490084985835696E-2</v>
      </c>
      <c r="Z394" s="43">
        <f t="shared" si="401"/>
        <v>113</v>
      </c>
      <c r="AA394" s="45">
        <f t="shared" si="370"/>
        <v>1.2515648643009902</v>
      </c>
      <c r="AB394" s="65">
        <v>40</v>
      </c>
      <c r="AC394" s="38">
        <f t="shared" si="371"/>
        <v>5.6061667834618077E-3</v>
      </c>
      <c r="AD394" s="39">
        <f t="shared" si="372"/>
        <v>331</v>
      </c>
      <c r="AE394" s="40">
        <f t="shared" si="373"/>
        <v>0.43225619481124372</v>
      </c>
      <c r="AF394" s="98">
        <v>9</v>
      </c>
      <c r="AG394" s="38">
        <f t="shared" si="374"/>
        <v>0.11331444759206799</v>
      </c>
      <c r="AH394" s="39">
        <f t="shared" si="402"/>
        <v>414</v>
      </c>
      <c r="AI394" s="41">
        <f t="shared" si="375"/>
        <v>0.49375802927472023</v>
      </c>
      <c r="AJ394" s="183">
        <v>2</v>
      </c>
      <c r="AK394" s="42">
        <f t="shared" si="376"/>
        <v>2.8030833917309038E-4</v>
      </c>
      <c r="AL394" s="43">
        <f t="shared" si="377"/>
        <v>269</v>
      </c>
      <c r="AM394" s="44">
        <f t="shared" si="378"/>
        <v>0.14732090371503648</v>
      </c>
      <c r="AN394" s="178">
        <v>1</v>
      </c>
      <c r="AO394" s="42">
        <f t="shared" si="379"/>
        <v>5.6657223796033997E-3</v>
      </c>
      <c r="AP394" s="43">
        <f t="shared" si="403"/>
        <v>299</v>
      </c>
      <c r="AQ394" s="45">
        <f t="shared" si="380"/>
        <v>0.16828186608423618</v>
      </c>
      <c r="AR394" s="65">
        <v>98</v>
      </c>
      <c r="AS394" s="38">
        <f t="shared" si="381"/>
        <v>1.3735108619481429E-2</v>
      </c>
      <c r="AT394" s="39">
        <f t="shared" si="382"/>
        <v>264</v>
      </c>
      <c r="AU394" s="40">
        <f t="shared" si="383"/>
        <v>0.59297824572247837</v>
      </c>
      <c r="AV394" s="98">
        <v>21</v>
      </c>
      <c r="AW394" s="38">
        <f t="shared" si="384"/>
        <v>0.27762039660056659</v>
      </c>
      <c r="AX394" s="39">
        <f t="shared" si="404"/>
        <v>415</v>
      </c>
      <c r="AY394" s="41">
        <f t="shared" si="385"/>
        <v>0.67734777089444687</v>
      </c>
      <c r="AZ394" s="183">
        <v>13</v>
      </c>
      <c r="BA394" s="42">
        <f t="shared" si="386"/>
        <v>1.8220042046250876E-3</v>
      </c>
      <c r="BB394" s="43">
        <f t="shared" si="387"/>
        <v>146</v>
      </c>
      <c r="BC394" s="44">
        <f t="shared" si="388"/>
        <v>0.67994775130889595</v>
      </c>
      <c r="BD394" s="178">
        <v>5</v>
      </c>
      <c r="BE394" s="42">
        <f t="shared" si="389"/>
        <v>3.6827195467422094E-2</v>
      </c>
      <c r="BF394" s="43">
        <f t="shared" si="405"/>
        <v>159</v>
      </c>
      <c r="BG394" s="45">
        <f t="shared" si="390"/>
        <v>0.77669138285609385</v>
      </c>
      <c r="BH394" s="159">
        <v>130</v>
      </c>
      <c r="BI394" s="83">
        <f t="shared" si="391"/>
        <v>1.8220042046250877E-2</v>
      </c>
      <c r="BJ394" s="84">
        <f t="shared" si="392"/>
        <v>23</v>
      </c>
      <c r="BK394" s="85">
        <f t="shared" si="393"/>
        <v>3.2734774965157345</v>
      </c>
      <c r="BL394" s="156">
        <v>24</v>
      </c>
      <c r="BM394" s="83">
        <f t="shared" si="394"/>
        <v>0.36827195467422097</v>
      </c>
      <c r="BN394" s="84">
        <f t="shared" si="406"/>
        <v>32</v>
      </c>
      <c r="BO394" s="86">
        <f t="shared" si="395"/>
        <v>3.7392310785980913</v>
      </c>
      <c r="BP394" s="168">
        <f t="shared" si="396"/>
        <v>353</v>
      </c>
      <c r="BQ394" s="75">
        <f t="shared" si="397"/>
        <v>4.9474421864050454E-2</v>
      </c>
      <c r="BR394" s="164">
        <f t="shared" si="352"/>
        <v>79</v>
      </c>
      <c r="BS394" s="76">
        <f t="shared" si="398"/>
        <v>190</v>
      </c>
      <c r="BT394" s="117">
        <f t="shared" si="399"/>
        <v>0.87544134815626939</v>
      </c>
      <c r="BU394" s="159">
        <v>7135</v>
      </c>
      <c r="BV394" s="153">
        <v>1414</v>
      </c>
    </row>
    <row r="395" spans="1:74">
      <c r="A395" s="34">
        <f t="shared" si="353"/>
        <v>8</v>
      </c>
      <c r="B395" s="35">
        <f t="shared" si="354"/>
        <v>7</v>
      </c>
      <c r="C395" s="35">
        <f t="shared" si="355"/>
        <v>1</v>
      </c>
      <c r="D395" s="35">
        <f t="shared" si="356"/>
        <v>0</v>
      </c>
      <c r="E395" s="35">
        <f t="shared" si="357"/>
        <v>0</v>
      </c>
      <c r="F395" s="35">
        <f t="shared" si="358"/>
        <v>0</v>
      </c>
      <c r="G395" s="35">
        <f t="shared" si="359"/>
        <v>0</v>
      </c>
      <c r="H395" s="35">
        <f t="shared" si="360"/>
        <v>1</v>
      </c>
      <c r="I395" s="35">
        <f t="shared" si="361"/>
        <v>0</v>
      </c>
      <c r="J395" s="48">
        <v>322</v>
      </c>
      <c r="K395" s="49" t="s">
        <v>293</v>
      </c>
      <c r="L395" s="65">
        <v>265</v>
      </c>
      <c r="M395" s="38">
        <f t="shared" si="351"/>
        <v>4.6119039331709015E-2</v>
      </c>
      <c r="N395" s="39">
        <f t="shared" si="362"/>
        <v>10</v>
      </c>
      <c r="O395" s="40">
        <f t="shared" si="363"/>
        <v>6.1111582685483512</v>
      </c>
      <c r="P395" s="98">
        <v>7</v>
      </c>
      <c r="Q395" s="38">
        <f t="shared" si="364"/>
        <v>0.75714285714285712</v>
      </c>
      <c r="R395" s="39">
        <f t="shared" si="400"/>
        <v>14</v>
      </c>
      <c r="S395" s="41">
        <f t="shared" si="365"/>
        <v>5.6698919352184109</v>
      </c>
      <c r="T395" s="183">
        <v>0</v>
      </c>
      <c r="U395" s="42">
        <f t="shared" si="366"/>
        <v>0</v>
      </c>
      <c r="V395" s="43">
        <f t="shared" si="367"/>
        <v>396</v>
      </c>
      <c r="W395" s="44">
        <f t="shared" si="368"/>
        <v>0</v>
      </c>
      <c r="X395" s="178">
        <v>0</v>
      </c>
      <c r="Y395" s="42">
        <f t="shared" si="369"/>
        <v>0</v>
      </c>
      <c r="Z395" s="43">
        <f t="shared" si="401"/>
        <v>396</v>
      </c>
      <c r="AA395" s="45">
        <f t="shared" si="370"/>
        <v>0</v>
      </c>
      <c r="AB395" s="65">
        <v>17</v>
      </c>
      <c r="AC395" s="38">
        <f t="shared" si="371"/>
        <v>2.9585798816568047E-3</v>
      </c>
      <c r="AD395" s="39">
        <f t="shared" si="372"/>
        <v>388</v>
      </c>
      <c r="AE395" s="40">
        <f t="shared" si="373"/>
        <v>0.22811745192146629</v>
      </c>
      <c r="AF395" s="98">
        <v>3</v>
      </c>
      <c r="AG395" s="38">
        <f t="shared" si="374"/>
        <v>4.8571428571428571E-2</v>
      </c>
      <c r="AH395" s="39">
        <f t="shared" si="402"/>
        <v>469</v>
      </c>
      <c r="AI395" s="41">
        <f t="shared" si="375"/>
        <v>0.21164585240554257</v>
      </c>
      <c r="AJ395" s="183">
        <v>0</v>
      </c>
      <c r="AK395" s="42">
        <f t="shared" si="376"/>
        <v>0</v>
      </c>
      <c r="AL395" s="43">
        <f t="shared" si="377"/>
        <v>337</v>
      </c>
      <c r="AM395" s="44">
        <f t="shared" si="378"/>
        <v>0</v>
      </c>
      <c r="AN395" s="178">
        <v>0</v>
      </c>
      <c r="AO395" s="42">
        <f t="shared" si="379"/>
        <v>0</v>
      </c>
      <c r="AP395" s="43">
        <f t="shared" si="403"/>
        <v>337</v>
      </c>
      <c r="AQ395" s="45">
        <f t="shared" si="380"/>
        <v>0</v>
      </c>
      <c r="AR395" s="65">
        <v>22</v>
      </c>
      <c r="AS395" s="38">
        <f t="shared" si="381"/>
        <v>3.8287504350852765E-3</v>
      </c>
      <c r="AT395" s="39">
        <f t="shared" si="382"/>
        <v>436</v>
      </c>
      <c r="AU395" s="40">
        <f t="shared" si="383"/>
        <v>0.16529652434534303</v>
      </c>
      <c r="AV395" s="98">
        <v>4</v>
      </c>
      <c r="AW395" s="38">
        <f t="shared" si="384"/>
        <v>6.2857142857142861E-2</v>
      </c>
      <c r="AX395" s="39">
        <f t="shared" si="404"/>
        <v>514</v>
      </c>
      <c r="AY395" s="41">
        <f t="shared" si="385"/>
        <v>0.1533610142497456</v>
      </c>
      <c r="AZ395" s="183">
        <v>46</v>
      </c>
      <c r="BA395" s="42">
        <f t="shared" si="386"/>
        <v>8.005569091541943E-3</v>
      </c>
      <c r="BB395" s="43">
        <f t="shared" si="387"/>
        <v>22</v>
      </c>
      <c r="BC395" s="44">
        <f t="shared" si="388"/>
        <v>2.9875719759175983</v>
      </c>
      <c r="BD395" s="178">
        <v>3</v>
      </c>
      <c r="BE395" s="42">
        <f t="shared" si="389"/>
        <v>0.13142857142857142</v>
      </c>
      <c r="BF395" s="43">
        <f t="shared" si="405"/>
        <v>27</v>
      </c>
      <c r="BG395" s="45">
        <f t="shared" si="390"/>
        <v>2.7718493790807148</v>
      </c>
      <c r="BH395" s="159">
        <v>0</v>
      </c>
      <c r="BI395" s="83">
        <f t="shared" si="391"/>
        <v>0</v>
      </c>
      <c r="BJ395" s="84">
        <f t="shared" si="392"/>
        <v>467</v>
      </c>
      <c r="BK395" s="85">
        <f t="shared" si="393"/>
        <v>0</v>
      </c>
      <c r="BL395" s="156">
        <v>0</v>
      </c>
      <c r="BM395" s="83">
        <f t="shared" si="394"/>
        <v>0</v>
      </c>
      <c r="BN395" s="84">
        <f t="shared" si="406"/>
        <v>467</v>
      </c>
      <c r="BO395" s="86">
        <f t="shared" si="395"/>
        <v>0</v>
      </c>
      <c r="BP395" s="168">
        <f t="shared" si="396"/>
        <v>350</v>
      </c>
      <c r="BQ395" s="75">
        <f t="shared" si="397"/>
        <v>6.0911938739993038E-2</v>
      </c>
      <c r="BR395" s="164">
        <f t="shared" si="352"/>
        <v>17</v>
      </c>
      <c r="BS395" s="76">
        <f t="shared" si="398"/>
        <v>141</v>
      </c>
      <c r="BT395" s="117">
        <f t="shared" si="399"/>
        <v>1.0778262334400104</v>
      </c>
      <c r="BU395" s="159">
        <v>5746</v>
      </c>
      <c r="BV395" s="153">
        <v>255</v>
      </c>
    </row>
    <row r="396" spans="1:74">
      <c r="A396" s="34">
        <f t="shared" si="353"/>
        <v>0</v>
      </c>
      <c r="B396" s="35">
        <f t="shared" si="354"/>
        <v>0</v>
      </c>
      <c r="C396" s="35">
        <f t="shared" si="355"/>
        <v>0</v>
      </c>
      <c r="D396" s="35">
        <f t="shared" si="356"/>
        <v>0</v>
      </c>
      <c r="E396" s="35">
        <f t="shared" si="357"/>
        <v>0</v>
      </c>
      <c r="F396" s="35">
        <f t="shared" si="358"/>
        <v>0</v>
      </c>
      <c r="G396" s="35">
        <f t="shared" si="359"/>
        <v>1</v>
      </c>
      <c r="H396" s="35">
        <f t="shared" si="360"/>
        <v>0</v>
      </c>
      <c r="I396" s="35">
        <f t="shared" si="361"/>
        <v>1</v>
      </c>
      <c r="J396" s="48">
        <v>167</v>
      </c>
      <c r="K396" s="49" t="s">
        <v>137</v>
      </c>
      <c r="L396" s="65">
        <v>3</v>
      </c>
      <c r="M396" s="38">
        <f t="shared" si="351"/>
        <v>3.5018092681218631E-4</v>
      </c>
      <c r="N396" s="39">
        <f t="shared" si="362"/>
        <v>474</v>
      </c>
      <c r="O396" s="40">
        <f t="shared" si="363"/>
        <v>4.6401900329802813E-2</v>
      </c>
      <c r="P396" s="98">
        <v>3</v>
      </c>
      <c r="Q396" s="38">
        <f t="shared" si="364"/>
        <v>8.5959885386819486E-3</v>
      </c>
      <c r="R396" s="39">
        <f t="shared" si="400"/>
        <v>497</v>
      </c>
      <c r="S396" s="41">
        <f t="shared" si="365"/>
        <v>6.4371374082060132E-2</v>
      </c>
      <c r="T396" s="183">
        <v>0</v>
      </c>
      <c r="U396" s="42">
        <f t="shared" si="366"/>
        <v>0</v>
      </c>
      <c r="V396" s="43">
        <f t="shared" si="367"/>
        <v>396</v>
      </c>
      <c r="W396" s="44">
        <f t="shared" si="368"/>
        <v>0</v>
      </c>
      <c r="X396" s="178">
        <v>0</v>
      </c>
      <c r="Y396" s="42">
        <f t="shared" si="369"/>
        <v>0</v>
      </c>
      <c r="Z396" s="43">
        <f t="shared" si="401"/>
        <v>396</v>
      </c>
      <c r="AA396" s="45">
        <f t="shared" si="370"/>
        <v>0</v>
      </c>
      <c r="AB396" s="65">
        <v>0</v>
      </c>
      <c r="AC396" s="38">
        <f t="shared" si="371"/>
        <v>0</v>
      </c>
      <c r="AD396" s="39">
        <f t="shared" si="372"/>
        <v>538</v>
      </c>
      <c r="AE396" s="40">
        <f t="shared" si="373"/>
        <v>0</v>
      </c>
      <c r="AF396" s="98">
        <v>0</v>
      </c>
      <c r="AG396" s="38">
        <f t="shared" si="374"/>
        <v>0</v>
      </c>
      <c r="AH396" s="39">
        <f t="shared" si="402"/>
        <v>538</v>
      </c>
      <c r="AI396" s="41">
        <f t="shared" si="375"/>
        <v>0</v>
      </c>
      <c r="AJ396" s="183">
        <v>0</v>
      </c>
      <c r="AK396" s="42">
        <f t="shared" si="376"/>
        <v>0</v>
      </c>
      <c r="AL396" s="43">
        <f t="shared" si="377"/>
        <v>337</v>
      </c>
      <c r="AM396" s="44">
        <f t="shared" si="378"/>
        <v>0</v>
      </c>
      <c r="AN396" s="178">
        <v>0</v>
      </c>
      <c r="AO396" s="42">
        <f t="shared" si="379"/>
        <v>0</v>
      </c>
      <c r="AP396" s="43">
        <f t="shared" si="403"/>
        <v>337</v>
      </c>
      <c r="AQ396" s="45">
        <f t="shared" si="380"/>
        <v>0</v>
      </c>
      <c r="AR396" s="65">
        <v>273</v>
      </c>
      <c r="AS396" s="38">
        <f t="shared" si="381"/>
        <v>3.1866464339908952E-2</v>
      </c>
      <c r="AT396" s="39">
        <f t="shared" si="382"/>
        <v>79</v>
      </c>
      <c r="AU396" s="40">
        <f t="shared" si="383"/>
        <v>1.3757532353879958</v>
      </c>
      <c r="AV396" s="98">
        <v>8</v>
      </c>
      <c r="AW396" s="38">
        <f t="shared" si="384"/>
        <v>0.7822349570200573</v>
      </c>
      <c r="AX396" s="39">
        <f t="shared" si="404"/>
        <v>54</v>
      </c>
      <c r="AY396" s="41">
        <f t="shared" si="385"/>
        <v>1.9085236925713978</v>
      </c>
      <c r="AZ396" s="183">
        <v>0</v>
      </c>
      <c r="BA396" s="42">
        <f t="shared" si="386"/>
        <v>0</v>
      </c>
      <c r="BB396" s="43">
        <f t="shared" si="387"/>
        <v>356</v>
      </c>
      <c r="BC396" s="44">
        <f t="shared" si="388"/>
        <v>0</v>
      </c>
      <c r="BD396" s="178">
        <v>0</v>
      </c>
      <c r="BE396" s="42">
        <f t="shared" si="389"/>
        <v>0</v>
      </c>
      <c r="BF396" s="43">
        <f t="shared" si="405"/>
        <v>356</v>
      </c>
      <c r="BG396" s="45">
        <f t="shared" si="390"/>
        <v>0</v>
      </c>
      <c r="BH396" s="159">
        <v>73</v>
      </c>
      <c r="BI396" s="83">
        <f t="shared" si="391"/>
        <v>8.5210692190965335E-3</v>
      </c>
      <c r="BJ396" s="84">
        <f t="shared" si="392"/>
        <v>57</v>
      </c>
      <c r="BK396" s="85">
        <f t="shared" si="393"/>
        <v>1.5309255743844472</v>
      </c>
      <c r="BL396" s="156">
        <v>1</v>
      </c>
      <c r="BM396" s="83">
        <f t="shared" si="394"/>
        <v>0.20916905444126074</v>
      </c>
      <c r="BN396" s="84">
        <f t="shared" si="406"/>
        <v>73</v>
      </c>
      <c r="BO396" s="86">
        <f t="shared" si="395"/>
        <v>2.1237876496450125</v>
      </c>
      <c r="BP396" s="168">
        <f t="shared" si="396"/>
        <v>349</v>
      </c>
      <c r="BQ396" s="75">
        <f t="shared" si="397"/>
        <v>4.0737714485817672E-2</v>
      </c>
      <c r="BR396" s="164">
        <f t="shared" si="352"/>
        <v>12</v>
      </c>
      <c r="BS396" s="76">
        <f t="shared" si="398"/>
        <v>255</v>
      </c>
      <c r="BT396" s="117">
        <f t="shared" si="399"/>
        <v>0.72084682036847658</v>
      </c>
      <c r="BU396" s="159">
        <v>8567</v>
      </c>
      <c r="BV396" s="153">
        <v>175</v>
      </c>
    </row>
    <row r="397" spans="1:74">
      <c r="A397" s="34">
        <f t="shared" si="353"/>
        <v>1</v>
      </c>
      <c r="B397" s="35">
        <f t="shared" si="354"/>
        <v>0</v>
      </c>
      <c r="C397" s="35">
        <f t="shared" si="355"/>
        <v>0</v>
      </c>
      <c r="D397" s="35">
        <f t="shared" si="356"/>
        <v>0</v>
      </c>
      <c r="E397" s="35">
        <f t="shared" si="357"/>
        <v>0</v>
      </c>
      <c r="F397" s="35">
        <f t="shared" si="358"/>
        <v>1</v>
      </c>
      <c r="G397" s="35">
        <f t="shared" si="359"/>
        <v>0</v>
      </c>
      <c r="H397" s="35">
        <f t="shared" si="360"/>
        <v>0</v>
      </c>
      <c r="I397" s="35">
        <f t="shared" si="361"/>
        <v>0</v>
      </c>
      <c r="J397" s="48">
        <v>666</v>
      </c>
      <c r="K397" s="49" t="s">
        <v>640</v>
      </c>
      <c r="L397" s="65">
        <v>17</v>
      </c>
      <c r="M397" s="38">
        <f t="shared" si="351"/>
        <v>1.5552099533437014E-3</v>
      </c>
      <c r="N397" s="39">
        <f t="shared" si="362"/>
        <v>375</v>
      </c>
      <c r="O397" s="40">
        <f t="shared" si="363"/>
        <v>0.20607832043826887</v>
      </c>
      <c r="P397" s="98">
        <v>15</v>
      </c>
      <c r="Q397" s="38">
        <f t="shared" si="364"/>
        <v>4.8991354466858789E-2</v>
      </c>
      <c r="R397" s="39">
        <f t="shared" si="400"/>
        <v>407</v>
      </c>
      <c r="S397" s="41">
        <f t="shared" si="365"/>
        <v>0.36687354700178942</v>
      </c>
      <c r="T397" s="183">
        <v>5</v>
      </c>
      <c r="U397" s="42">
        <f t="shared" si="366"/>
        <v>4.5741469215991218E-4</v>
      </c>
      <c r="V397" s="43">
        <f t="shared" si="367"/>
        <v>292</v>
      </c>
      <c r="W397" s="44">
        <f t="shared" si="368"/>
        <v>0.17028061509414924</v>
      </c>
      <c r="X397" s="178">
        <v>2</v>
      </c>
      <c r="Y397" s="42">
        <f t="shared" si="369"/>
        <v>1.4409221902017291E-2</v>
      </c>
      <c r="Z397" s="43">
        <f t="shared" si="401"/>
        <v>302</v>
      </c>
      <c r="AA397" s="45">
        <f t="shared" si="370"/>
        <v>0.30314422745865893</v>
      </c>
      <c r="AB397" s="65">
        <v>127</v>
      </c>
      <c r="AC397" s="38">
        <f t="shared" si="371"/>
        <v>1.161833318086177E-2</v>
      </c>
      <c r="AD397" s="39">
        <f t="shared" si="372"/>
        <v>182</v>
      </c>
      <c r="AE397" s="40">
        <f t="shared" si="373"/>
        <v>0.89581646154797023</v>
      </c>
      <c r="AF397" s="98">
        <v>19</v>
      </c>
      <c r="AG397" s="38">
        <f t="shared" si="374"/>
        <v>0.36599423631123917</v>
      </c>
      <c r="AH397" s="39">
        <f t="shared" si="402"/>
        <v>171</v>
      </c>
      <c r="AI397" s="41">
        <f t="shared" si="375"/>
        <v>1.5947886318742781</v>
      </c>
      <c r="AJ397" s="183">
        <v>36</v>
      </c>
      <c r="AK397" s="42">
        <f t="shared" si="376"/>
        <v>3.2933857835513677E-3</v>
      </c>
      <c r="AL397" s="43">
        <f t="shared" si="377"/>
        <v>47</v>
      </c>
      <c r="AM397" s="44">
        <f t="shared" si="378"/>
        <v>1.730895953171909</v>
      </c>
      <c r="AN397" s="178">
        <v>7</v>
      </c>
      <c r="AO397" s="42">
        <f t="shared" si="379"/>
        <v>0.1037463976945245</v>
      </c>
      <c r="AP397" s="43">
        <f t="shared" si="403"/>
        <v>24</v>
      </c>
      <c r="AQ397" s="45">
        <f t="shared" si="380"/>
        <v>3.0814495017269068</v>
      </c>
      <c r="AR397" s="65">
        <v>139</v>
      </c>
      <c r="AS397" s="38">
        <f t="shared" si="381"/>
        <v>1.2716128442045558E-2</v>
      </c>
      <c r="AT397" s="39">
        <f t="shared" si="382"/>
        <v>289</v>
      </c>
      <c r="AU397" s="40">
        <f t="shared" si="383"/>
        <v>0.54898637825483576</v>
      </c>
      <c r="AV397" s="98">
        <v>26</v>
      </c>
      <c r="AW397" s="38">
        <f t="shared" si="384"/>
        <v>0.40057636887608067</v>
      </c>
      <c r="AX397" s="39">
        <f t="shared" si="404"/>
        <v>283</v>
      </c>
      <c r="AY397" s="41">
        <f t="shared" si="385"/>
        <v>0.97733997160729935</v>
      </c>
      <c r="AZ397" s="183">
        <v>4</v>
      </c>
      <c r="BA397" s="42">
        <f t="shared" si="386"/>
        <v>3.6593175372792974E-4</v>
      </c>
      <c r="BB397" s="43">
        <f t="shared" si="387"/>
        <v>276</v>
      </c>
      <c r="BC397" s="44">
        <f t="shared" si="388"/>
        <v>0.13656086657112018</v>
      </c>
      <c r="BD397" s="178">
        <v>5</v>
      </c>
      <c r="BE397" s="42">
        <f t="shared" si="389"/>
        <v>1.1527377521613832E-2</v>
      </c>
      <c r="BF397" s="43">
        <f t="shared" si="405"/>
        <v>286</v>
      </c>
      <c r="BG397" s="45">
        <f t="shared" si="390"/>
        <v>0.24311421693478263</v>
      </c>
      <c r="BH397" s="159">
        <v>19</v>
      </c>
      <c r="BI397" s="83">
        <f t="shared" si="391"/>
        <v>1.7381758302076663E-3</v>
      </c>
      <c r="BJ397" s="84">
        <f t="shared" si="392"/>
        <v>292</v>
      </c>
      <c r="BK397" s="85">
        <f t="shared" si="393"/>
        <v>0.31228684603080548</v>
      </c>
      <c r="BL397" s="156">
        <v>10</v>
      </c>
      <c r="BM397" s="83">
        <f t="shared" si="394"/>
        <v>5.4755043227665709E-2</v>
      </c>
      <c r="BN397" s="84">
        <f t="shared" si="406"/>
        <v>308</v>
      </c>
      <c r="BO397" s="86">
        <f t="shared" si="395"/>
        <v>0.55595262345726892</v>
      </c>
      <c r="BP397" s="168">
        <f t="shared" si="396"/>
        <v>347</v>
      </c>
      <c r="BQ397" s="75">
        <f t="shared" si="397"/>
        <v>3.1744579635897906E-2</v>
      </c>
      <c r="BR397" s="164">
        <f t="shared" si="352"/>
        <v>84</v>
      </c>
      <c r="BS397" s="76">
        <f t="shared" si="398"/>
        <v>339</v>
      </c>
      <c r="BT397" s="117">
        <f t="shared" si="399"/>
        <v>0.56171485276714084</v>
      </c>
      <c r="BU397" s="159">
        <v>10931</v>
      </c>
      <c r="BV397" s="153">
        <v>1689</v>
      </c>
    </row>
    <row r="398" spans="1:74">
      <c r="A398" s="34">
        <f t="shared" si="353"/>
        <v>10</v>
      </c>
      <c r="B398" s="35">
        <f t="shared" si="354"/>
        <v>7</v>
      </c>
      <c r="C398" s="35">
        <f t="shared" si="355"/>
        <v>1</v>
      </c>
      <c r="D398" s="35">
        <f t="shared" si="356"/>
        <v>1</v>
      </c>
      <c r="E398" s="35">
        <f t="shared" si="357"/>
        <v>0</v>
      </c>
      <c r="F398" s="35">
        <f t="shared" si="358"/>
        <v>1</v>
      </c>
      <c r="G398" s="35">
        <f t="shared" si="359"/>
        <v>1</v>
      </c>
      <c r="H398" s="35">
        <f t="shared" si="360"/>
        <v>0</v>
      </c>
      <c r="I398" s="35">
        <f t="shared" si="361"/>
        <v>1</v>
      </c>
      <c r="J398" s="48">
        <v>673</v>
      </c>
      <c r="K398" s="49" t="s">
        <v>647</v>
      </c>
      <c r="L398" s="65">
        <v>110</v>
      </c>
      <c r="M398" s="38">
        <f t="shared" si="351"/>
        <v>2.1404942595835766E-2</v>
      </c>
      <c r="N398" s="39">
        <f t="shared" si="362"/>
        <v>31</v>
      </c>
      <c r="O398" s="40">
        <f t="shared" si="363"/>
        <v>2.8363338401632143</v>
      </c>
      <c r="P398" s="98">
        <v>35</v>
      </c>
      <c r="Q398" s="38">
        <f t="shared" si="364"/>
        <v>0.3188405797101449</v>
      </c>
      <c r="R398" s="39">
        <f t="shared" si="400"/>
        <v>66</v>
      </c>
      <c r="S398" s="41">
        <f t="shared" si="365"/>
        <v>2.3876493246476218</v>
      </c>
      <c r="T398" s="183">
        <v>16</v>
      </c>
      <c r="U398" s="42">
        <f t="shared" si="366"/>
        <v>3.1134461957579296E-3</v>
      </c>
      <c r="V398" s="43">
        <f t="shared" si="367"/>
        <v>85</v>
      </c>
      <c r="W398" s="44">
        <f t="shared" si="368"/>
        <v>1.1590347716484268</v>
      </c>
      <c r="X398" s="178">
        <v>10</v>
      </c>
      <c r="Y398" s="42">
        <f t="shared" si="369"/>
        <v>4.6376811594202899E-2</v>
      </c>
      <c r="Z398" s="43">
        <f t="shared" si="401"/>
        <v>156</v>
      </c>
      <c r="AA398" s="45">
        <f t="shared" si="370"/>
        <v>0.97568507295679674</v>
      </c>
      <c r="AB398" s="65">
        <v>26</v>
      </c>
      <c r="AC398" s="38">
        <f t="shared" si="371"/>
        <v>5.0593500681066356E-3</v>
      </c>
      <c r="AD398" s="39">
        <f t="shared" si="372"/>
        <v>337</v>
      </c>
      <c r="AE398" s="40">
        <f t="shared" si="373"/>
        <v>0.39009460351933173</v>
      </c>
      <c r="AF398" s="98">
        <v>26</v>
      </c>
      <c r="AG398" s="38">
        <f t="shared" si="374"/>
        <v>7.5362318840579715E-2</v>
      </c>
      <c r="AH398" s="39">
        <f t="shared" si="402"/>
        <v>446</v>
      </c>
      <c r="AI398" s="41">
        <f t="shared" si="375"/>
        <v>0.32838486903502773</v>
      </c>
      <c r="AJ398" s="183">
        <v>14</v>
      </c>
      <c r="AK398" s="42">
        <f t="shared" si="376"/>
        <v>2.7242654212881884E-3</v>
      </c>
      <c r="AL398" s="43">
        <f t="shared" si="377"/>
        <v>64</v>
      </c>
      <c r="AM398" s="44">
        <f t="shared" si="378"/>
        <v>1.4317848873414085</v>
      </c>
      <c r="AN398" s="178">
        <v>16</v>
      </c>
      <c r="AO398" s="42">
        <f t="shared" si="379"/>
        <v>4.0579710144927533E-2</v>
      </c>
      <c r="AP398" s="43">
        <f t="shared" si="403"/>
        <v>99</v>
      </c>
      <c r="AQ398" s="45">
        <f t="shared" si="380"/>
        <v>1.2052883799830363</v>
      </c>
      <c r="AR398" s="65">
        <v>124</v>
      </c>
      <c r="AS398" s="38">
        <f t="shared" si="381"/>
        <v>2.4129208017123954E-2</v>
      </c>
      <c r="AT398" s="39">
        <f t="shared" si="382"/>
        <v>118</v>
      </c>
      <c r="AU398" s="40">
        <f t="shared" si="383"/>
        <v>1.0417169486648827</v>
      </c>
      <c r="AV398" s="98">
        <v>94</v>
      </c>
      <c r="AW398" s="38">
        <f t="shared" si="384"/>
        <v>0.35942028985507246</v>
      </c>
      <c r="AX398" s="39">
        <f t="shared" si="404"/>
        <v>332</v>
      </c>
      <c r="AY398" s="41">
        <f t="shared" si="385"/>
        <v>0.87692595763359149</v>
      </c>
      <c r="AZ398" s="183">
        <v>11</v>
      </c>
      <c r="BA398" s="42">
        <f t="shared" si="386"/>
        <v>2.1404942595835766E-3</v>
      </c>
      <c r="BB398" s="43">
        <f t="shared" si="387"/>
        <v>131</v>
      </c>
      <c r="BC398" s="44">
        <f t="shared" si="388"/>
        <v>0.79880400648852212</v>
      </c>
      <c r="BD398" s="178">
        <v>8</v>
      </c>
      <c r="BE398" s="42">
        <f t="shared" si="389"/>
        <v>3.1884057971014491E-2</v>
      </c>
      <c r="BF398" s="43">
        <f t="shared" si="405"/>
        <v>197</v>
      </c>
      <c r="BG398" s="45">
        <f t="shared" si="390"/>
        <v>0.6724398304638155</v>
      </c>
      <c r="BH398" s="159">
        <v>44</v>
      </c>
      <c r="BI398" s="83">
        <f t="shared" si="391"/>
        <v>8.5619770383343063E-3</v>
      </c>
      <c r="BJ398" s="84">
        <f t="shared" si="392"/>
        <v>56</v>
      </c>
      <c r="BK398" s="85">
        <f t="shared" si="393"/>
        <v>1.5382752185491784</v>
      </c>
      <c r="BL398" s="156">
        <v>39</v>
      </c>
      <c r="BM398" s="83">
        <f t="shared" si="394"/>
        <v>0.12753623188405797</v>
      </c>
      <c r="BN398" s="84">
        <f t="shared" si="406"/>
        <v>130</v>
      </c>
      <c r="BO398" s="86">
        <f t="shared" si="395"/>
        <v>1.2949328230275485</v>
      </c>
      <c r="BP398" s="168">
        <f t="shared" si="396"/>
        <v>345</v>
      </c>
      <c r="BQ398" s="75">
        <f t="shared" si="397"/>
        <v>6.713368359603035E-2</v>
      </c>
      <c r="BR398" s="164">
        <f t="shared" si="352"/>
        <v>228</v>
      </c>
      <c r="BS398" s="76">
        <f t="shared" si="398"/>
        <v>113</v>
      </c>
      <c r="BT398" s="117">
        <f t="shared" si="399"/>
        <v>1.1879189338584344</v>
      </c>
      <c r="BU398" s="159">
        <v>5139</v>
      </c>
      <c r="BV398" s="153">
        <v>3289</v>
      </c>
    </row>
    <row r="399" spans="1:74">
      <c r="A399" s="34">
        <f t="shared" si="353"/>
        <v>0</v>
      </c>
      <c r="B399" s="35">
        <f t="shared" si="354"/>
        <v>0</v>
      </c>
      <c r="C399" s="35">
        <f t="shared" si="355"/>
        <v>0</v>
      </c>
      <c r="D399" s="35">
        <f t="shared" si="356"/>
        <v>0</v>
      </c>
      <c r="E399" s="35">
        <f t="shared" si="357"/>
        <v>0</v>
      </c>
      <c r="F399" s="35">
        <f t="shared" si="358"/>
        <v>0</v>
      </c>
      <c r="G399" s="35">
        <f t="shared" si="359"/>
        <v>1</v>
      </c>
      <c r="H399" s="35">
        <f t="shared" si="360"/>
        <v>0</v>
      </c>
      <c r="I399" s="35">
        <f t="shared" si="361"/>
        <v>0</v>
      </c>
      <c r="J399" s="48">
        <v>628</v>
      </c>
      <c r="K399" s="49" t="s">
        <v>602</v>
      </c>
      <c r="L399" s="65">
        <v>22</v>
      </c>
      <c r="M399" s="38">
        <f t="shared" si="351"/>
        <v>2.5851938895417154E-3</v>
      </c>
      <c r="N399" s="39">
        <f t="shared" si="362"/>
        <v>315</v>
      </c>
      <c r="O399" s="40">
        <f t="shared" si="363"/>
        <v>0.3425598026932728</v>
      </c>
      <c r="P399" s="98">
        <v>8</v>
      </c>
      <c r="Q399" s="38">
        <f t="shared" si="364"/>
        <v>6.4139941690962099E-2</v>
      </c>
      <c r="R399" s="39">
        <f t="shared" si="400"/>
        <v>377</v>
      </c>
      <c r="S399" s="41">
        <f t="shared" si="365"/>
        <v>0.48031429562882189</v>
      </c>
      <c r="T399" s="183">
        <v>7</v>
      </c>
      <c r="U399" s="42">
        <f t="shared" si="366"/>
        <v>8.2256169212690947E-4</v>
      </c>
      <c r="V399" s="43">
        <f t="shared" si="367"/>
        <v>236</v>
      </c>
      <c r="W399" s="44">
        <f t="shared" si="368"/>
        <v>0.3062129688639017</v>
      </c>
      <c r="X399" s="178">
        <v>4</v>
      </c>
      <c r="Y399" s="42">
        <f t="shared" si="369"/>
        <v>2.0408163265306121E-2</v>
      </c>
      <c r="Z399" s="43">
        <f t="shared" si="401"/>
        <v>268</v>
      </c>
      <c r="AA399" s="45">
        <f t="shared" si="370"/>
        <v>0.4293512119516516</v>
      </c>
      <c r="AB399" s="65">
        <v>30</v>
      </c>
      <c r="AC399" s="38">
        <f t="shared" si="371"/>
        <v>3.5252643948296123E-3</v>
      </c>
      <c r="AD399" s="39">
        <f t="shared" si="372"/>
        <v>375</v>
      </c>
      <c r="AE399" s="40">
        <f t="shared" si="373"/>
        <v>0.27181092391112438</v>
      </c>
      <c r="AF399" s="98">
        <v>8</v>
      </c>
      <c r="AG399" s="38">
        <f t="shared" si="374"/>
        <v>8.7463556851311949E-2</v>
      </c>
      <c r="AH399" s="39">
        <f t="shared" si="402"/>
        <v>434</v>
      </c>
      <c r="AI399" s="41">
        <f t="shared" si="375"/>
        <v>0.38111498032210545</v>
      </c>
      <c r="AJ399" s="183">
        <v>2</v>
      </c>
      <c r="AK399" s="42">
        <f t="shared" si="376"/>
        <v>2.3501762632197415E-4</v>
      </c>
      <c r="AL399" s="43">
        <f t="shared" si="377"/>
        <v>279</v>
      </c>
      <c r="AM399" s="44">
        <f t="shared" si="378"/>
        <v>0.12351758495966926</v>
      </c>
      <c r="AN399" s="178">
        <v>1</v>
      </c>
      <c r="AO399" s="42">
        <f t="shared" si="379"/>
        <v>5.8309037900874635E-3</v>
      </c>
      <c r="AP399" s="43">
        <f t="shared" si="403"/>
        <v>298</v>
      </c>
      <c r="AQ399" s="45">
        <f t="shared" si="380"/>
        <v>0.17318804293800399</v>
      </c>
      <c r="AR399" s="65">
        <v>263</v>
      </c>
      <c r="AS399" s="38">
        <f t="shared" si="381"/>
        <v>3.0904817861339601E-2</v>
      </c>
      <c r="AT399" s="39">
        <f t="shared" si="382"/>
        <v>81</v>
      </c>
      <c r="AU399" s="40">
        <f t="shared" si="383"/>
        <v>1.3342366039826608</v>
      </c>
      <c r="AV399" s="98">
        <v>19</v>
      </c>
      <c r="AW399" s="38">
        <f t="shared" si="384"/>
        <v>0.76676384839650147</v>
      </c>
      <c r="AX399" s="39">
        <f t="shared" si="404"/>
        <v>57</v>
      </c>
      <c r="AY399" s="41">
        <f t="shared" si="385"/>
        <v>1.8707767508201807</v>
      </c>
      <c r="AZ399" s="183">
        <v>11</v>
      </c>
      <c r="BA399" s="42">
        <f t="shared" si="386"/>
        <v>1.2925969447708577E-3</v>
      </c>
      <c r="BB399" s="43">
        <f t="shared" si="387"/>
        <v>190</v>
      </c>
      <c r="BC399" s="44">
        <f t="shared" si="388"/>
        <v>0.48237999874788656</v>
      </c>
      <c r="BD399" s="178">
        <v>3</v>
      </c>
      <c r="BE399" s="42">
        <f t="shared" si="389"/>
        <v>3.2069970845481049E-2</v>
      </c>
      <c r="BF399" s="43">
        <f t="shared" si="405"/>
        <v>195</v>
      </c>
      <c r="BG399" s="45">
        <f t="shared" si="390"/>
        <v>0.67636076241987275</v>
      </c>
      <c r="BH399" s="159">
        <v>8</v>
      </c>
      <c r="BI399" s="83">
        <f t="shared" si="391"/>
        <v>9.4007050528789658E-4</v>
      </c>
      <c r="BJ399" s="84">
        <f t="shared" si="392"/>
        <v>346</v>
      </c>
      <c r="BK399" s="85">
        <f t="shared" si="393"/>
        <v>0.16889640739502676</v>
      </c>
      <c r="BL399" s="156">
        <v>5</v>
      </c>
      <c r="BM399" s="83">
        <f t="shared" si="394"/>
        <v>2.3323615160349854E-2</v>
      </c>
      <c r="BN399" s="84">
        <f t="shared" si="406"/>
        <v>396</v>
      </c>
      <c r="BO399" s="86">
        <f t="shared" si="395"/>
        <v>0.23681517304240884</v>
      </c>
      <c r="BP399" s="168">
        <f t="shared" si="396"/>
        <v>343</v>
      </c>
      <c r="BQ399" s="75">
        <f t="shared" si="397"/>
        <v>4.0305522914218565E-2</v>
      </c>
      <c r="BR399" s="164">
        <f t="shared" si="352"/>
        <v>48</v>
      </c>
      <c r="BS399" s="76">
        <f t="shared" si="398"/>
        <v>260</v>
      </c>
      <c r="BT399" s="117">
        <f t="shared" si="399"/>
        <v>0.71319926517031418</v>
      </c>
      <c r="BU399" s="159">
        <v>8510</v>
      </c>
      <c r="BV399" s="153">
        <v>1832</v>
      </c>
    </row>
    <row r="400" spans="1:74">
      <c r="A400" s="34">
        <f t="shared" si="353"/>
        <v>0</v>
      </c>
      <c r="B400" s="35">
        <f t="shared" si="354"/>
        <v>0</v>
      </c>
      <c r="C400" s="35">
        <f t="shared" si="355"/>
        <v>0</v>
      </c>
      <c r="D400" s="35">
        <f t="shared" si="356"/>
        <v>0</v>
      </c>
      <c r="E400" s="35">
        <f t="shared" si="357"/>
        <v>0</v>
      </c>
      <c r="F400" s="35">
        <f t="shared" si="358"/>
        <v>0</v>
      </c>
      <c r="G400" s="35">
        <f t="shared" si="359"/>
        <v>1</v>
      </c>
      <c r="H400" s="35">
        <f t="shared" si="360"/>
        <v>1</v>
      </c>
      <c r="I400" s="35">
        <f t="shared" si="361"/>
        <v>0</v>
      </c>
      <c r="J400" s="51">
        <v>23</v>
      </c>
      <c r="K400" s="49" t="s">
        <v>671</v>
      </c>
      <c r="L400" s="65">
        <v>16</v>
      </c>
      <c r="M400" s="38">
        <f t="shared" si="351"/>
        <v>2.0795425006498568E-3</v>
      </c>
      <c r="N400" s="39">
        <f t="shared" si="362"/>
        <v>352</v>
      </c>
      <c r="O400" s="40">
        <f t="shared" si="363"/>
        <v>0.27555676639835069</v>
      </c>
      <c r="P400" s="98">
        <v>8</v>
      </c>
      <c r="Q400" s="38">
        <f t="shared" si="364"/>
        <v>4.7761194029850747E-2</v>
      </c>
      <c r="R400" s="39">
        <f t="shared" si="400"/>
        <v>409</v>
      </c>
      <c r="S400" s="41">
        <f t="shared" si="365"/>
        <v>0.35766144564599384</v>
      </c>
      <c r="T400" s="183">
        <v>13</v>
      </c>
      <c r="U400" s="42">
        <f t="shared" si="366"/>
        <v>1.6896282817780088E-3</v>
      </c>
      <c r="V400" s="43">
        <f t="shared" si="367"/>
        <v>153</v>
      </c>
      <c r="W400" s="44">
        <f t="shared" si="368"/>
        <v>0.62899366380878319</v>
      </c>
      <c r="X400" s="178">
        <v>5</v>
      </c>
      <c r="Y400" s="42">
        <f t="shared" si="369"/>
        <v>3.880597014925373E-2</v>
      </c>
      <c r="Z400" s="43">
        <f t="shared" si="401"/>
        <v>188</v>
      </c>
      <c r="AA400" s="45">
        <f t="shared" si="370"/>
        <v>0.81640812541254348</v>
      </c>
      <c r="AB400" s="65">
        <v>6</v>
      </c>
      <c r="AC400" s="38">
        <f t="shared" si="371"/>
        <v>7.7982843774369642E-4</v>
      </c>
      <c r="AD400" s="39">
        <f t="shared" si="372"/>
        <v>488</v>
      </c>
      <c r="AE400" s="40">
        <f t="shared" si="373"/>
        <v>6.0127656940048568E-2</v>
      </c>
      <c r="AF400" s="98">
        <v>2</v>
      </c>
      <c r="AG400" s="38">
        <f t="shared" si="374"/>
        <v>1.7910447761194031E-2</v>
      </c>
      <c r="AH400" s="39">
        <f t="shared" si="402"/>
        <v>511</v>
      </c>
      <c r="AI400" s="41">
        <f t="shared" si="375"/>
        <v>7.8043246716705775E-2</v>
      </c>
      <c r="AJ400" s="183">
        <v>0</v>
      </c>
      <c r="AK400" s="42">
        <f t="shared" si="376"/>
        <v>0</v>
      </c>
      <c r="AL400" s="43">
        <f t="shared" si="377"/>
        <v>337</v>
      </c>
      <c r="AM400" s="44">
        <f t="shared" si="378"/>
        <v>0</v>
      </c>
      <c r="AN400" s="178">
        <v>0</v>
      </c>
      <c r="AO400" s="42">
        <f t="shared" si="379"/>
        <v>0</v>
      </c>
      <c r="AP400" s="43">
        <f t="shared" si="403"/>
        <v>337</v>
      </c>
      <c r="AQ400" s="45">
        <f t="shared" si="380"/>
        <v>0</v>
      </c>
      <c r="AR400" s="65">
        <v>195</v>
      </c>
      <c r="AS400" s="38">
        <f t="shared" si="381"/>
        <v>2.5344424226670131E-2</v>
      </c>
      <c r="AT400" s="39">
        <f t="shared" si="382"/>
        <v>111</v>
      </c>
      <c r="AU400" s="40">
        <f t="shared" si="383"/>
        <v>1.0941808057827027</v>
      </c>
      <c r="AV400" s="98">
        <v>42</v>
      </c>
      <c r="AW400" s="38">
        <f t="shared" si="384"/>
        <v>0.58208955223880599</v>
      </c>
      <c r="AX400" s="39">
        <f t="shared" si="404"/>
        <v>117</v>
      </c>
      <c r="AY400" s="41">
        <f t="shared" si="385"/>
        <v>1.4202020654742384</v>
      </c>
      <c r="AZ400" s="183">
        <v>77</v>
      </c>
      <c r="BA400" s="42">
        <f t="shared" si="386"/>
        <v>1.0007798284377437E-2</v>
      </c>
      <c r="BB400" s="43">
        <f t="shared" si="387"/>
        <v>15</v>
      </c>
      <c r="BC400" s="44">
        <f t="shared" si="388"/>
        <v>3.7347772972981033</v>
      </c>
      <c r="BD400" s="178">
        <v>23</v>
      </c>
      <c r="BE400" s="42">
        <f t="shared" si="389"/>
        <v>0.2298507462686567</v>
      </c>
      <c r="BF400" s="43">
        <f t="shared" si="405"/>
        <v>12</v>
      </c>
      <c r="BG400" s="45">
        <f t="shared" si="390"/>
        <v>4.8475886285675056</v>
      </c>
      <c r="BH400" s="159">
        <v>28</v>
      </c>
      <c r="BI400" s="83">
        <f t="shared" si="391"/>
        <v>3.6391993761372499E-3</v>
      </c>
      <c r="BJ400" s="84">
        <f t="shared" si="392"/>
        <v>180</v>
      </c>
      <c r="BK400" s="85">
        <f t="shared" si="393"/>
        <v>0.65383149132582175</v>
      </c>
      <c r="BL400" s="156">
        <v>17</v>
      </c>
      <c r="BM400" s="83">
        <f t="shared" si="394"/>
        <v>8.3582089552238809E-2</v>
      </c>
      <c r="BN400" s="84">
        <f t="shared" si="406"/>
        <v>230</v>
      </c>
      <c r="BO400" s="86">
        <f t="shared" si="395"/>
        <v>0.84864661264899044</v>
      </c>
      <c r="BP400" s="168">
        <f t="shared" si="396"/>
        <v>335</v>
      </c>
      <c r="BQ400" s="75">
        <f t="shared" si="397"/>
        <v>4.3540421107356383E-2</v>
      </c>
      <c r="BR400" s="164">
        <f t="shared" si="352"/>
        <v>97</v>
      </c>
      <c r="BS400" s="76">
        <f t="shared" si="398"/>
        <v>232</v>
      </c>
      <c r="BT400" s="117">
        <f t="shared" si="399"/>
        <v>0.77044022986780436</v>
      </c>
      <c r="BU400" s="159">
        <v>7694</v>
      </c>
      <c r="BV400" s="153">
        <v>2226</v>
      </c>
    </row>
    <row r="401" spans="1:74">
      <c r="A401" s="34">
        <f t="shared" si="353"/>
        <v>1</v>
      </c>
      <c r="B401" s="35">
        <f t="shared" si="354"/>
        <v>0</v>
      </c>
      <c r="C401" s="35">
        <f t="shared" si="355"/>
        <v>1</v>
      </c>
      <c r="D401" s="35">
        <f t="shared" si="356"/>
        <v>0</v>
      </c>
      <c r="E401" s="35">
        <f t="shared" si="357"/>
        <v>0</v>
      </c>
      <c r="F401" s="35">
        <f t="shared" si="358"/>
        <v>0</v>
      </c>
      <c r="G401" s="35">
        <f t="shared" si="359"/>
        <v>0</v>
      </c>
      <c r="H401" s="35">
        <f t="shared" si="360"/>
        <v>0</v>
      </c>
      <c r="I401" s="35">
        <f t="shared" si="361"/>
        <v>0</v>
      </c>
      <c r="J401" s="48">
        <v>71</v>
      </c>
      <c r="K401" s="49" t="s">
        <v>41</v>
      </c>
      <c r="L401" s="65">
        <v>125</v>
      </c>
      <c r="M401" s="38">
        <f t="shared" si="351"/>
        <v>1.6229550766034797E-2</v>
      </c>
      <c r="N401" s="39">
        <f t="shared" si="362"/>
        <v>47</v>
      </c>
      <c r="O401" s="40">
        <f t="shared" si="363"/>
        <v>2.1505511562225217</v>
      </c>
      <c r="P401" s="98">
        <v>7</v>
      </c>
      <c r="Q401" s="38">
        <f t="shared" si="364"/>
        <v>0.37425149700598803</v>
      </c>
      <c r="R401" s="39">
        <f t="shared" si="400"/>
        <v>50</v>
      </c>
      <c r="S401" s="41">
        <f t="shared" si="365"/>
        <v>2.802596002325223</v>
      </c>
      <c r="T401" s="183">
        <v>8</v>
      </c>
      <c r="U401" s="42">
        <f t="shared" si="366"/>
        <v>1.0386912490262269E-3</v>
      </c>
      <c r="V401" s="43">
        <f t="shared" si="367"/>
        <v>213</v>
      </c>
      <c r="W401" s="44">
        <f t="shared" si="368"/>
        <v>0.38667097451968746</v>
      </c>
      <c r="X401" s="178">
        <v>1</v>
      </c>
      <c r="Y401" s="42">
        <f t="shared" si="369"/>
        <v>2.3952095808383235E-2</v>
      </c>
      <c r="Z401" s="43">
        <f t="shared" si="401"/>
        <v>249</v>
      </c>
      <c r="AA401" s="45">
        <f t="shared" si="370"/>
        <v>0.50390920684145946</v>
      </c>
      <c r="AB401" s="65">
        <v>90</v>
      </c>
      <c r="AC401" s="38">
        <f t="shared" si="371"/>
        <v>1.1685276551545054E-2</v>
      </c>
      <c r="AD401" s="39">
        <f t="shared" si="372"/>
        <v>181</v>
      </c>
      <c r="AE401" s="40">
        <f t="shared" si="373"/>
        <v>0.90097804303440732</v>
      </c>
      <c r="AF401" s="98">
        <v>4</v>
      </c>
      <c r="AG401" s="38">
        <f t="shared" si="374"/>
        <v>0.26946107784431139</v>
      </c>
      <c r="AH401" s="39">
        <f t="shared" si="402"/>
        <v>242</v>
      </c>
      <c r="AI401" s="41">
        <f t="shared" si="375"/>
        <v>1.1741536369803789</v>
      </c>
      <c r="AJ401" s="183">
        <v>0</v>
      </c>
      <c r="AK401" s="42">
        <f t="shared" si="376"/>
        <v>0</v>
      </c>
      <c r="AL401" s="43">
        <f t="shared" si="377"/>
        <v>337</v>
      </c>
      <c r="AM401" s="44">
        <f t="shared" si="378"/>
        <v>0</v>
      </c>
      <c r="AN401" s="178">
        <v>0</v>
      </c>
      <c r="AO401" s="42">
        <f t="shared" si="379"/>
        <v>0</v>
      </c>
      <c r="AP401" s="43">
        <f t="shared" si="403"/>
        <v>337</v>
      </c>
      <c r="AQ401" s="45">
        <f t="shared" si="380"/>
        <v>0</v>
      </c>
      <c r="AR401" s="65">
        <v>105</v>
      </c>
      <c r="AS401" s="38">
        <f t="shared" si="381"/>
        <v>1.3632822643469229E-2</v>
      </c>
      <c r="AT401" s="39">
        <f t="shared" si="382"/>
        <v>269</v>
      </c>
      <c r="AU401" s="40">
        <f t="shared" si="383"/>
        <v>0.58856230986801439</v>
      </c>
      <c r="AV401" s="98">
        <v>6</v>
      </c>
      <c r="AW401" s="38">
        <f t="shared" si="384"/>
        <v>0.31437125748502992</v>
      </c>
      <c r="AX401" s="39">
        <f t="shared" si="404"/>
        <v>381</v>
      </c>
      <c r="AY401" s="41">
        <f t="shared" si="385"/>
        <v>0.76701378248205643</v>
      </c>
      <c r="AZ401" s="183">
        <v>0</v>
      </c>
      <c r="BA401" s="42">
        <f t="shared" si="386"/>
        <v>0</v>
      </c>
      <c r="BB401" s="43">
        <f t="shared" si="387"/>
        <v>356</v>
      </c>
      <c r="BC401" s="44">
        <f t="shared" si="388"/>
        <v>0</v>
      </c>
      <c r="BD401" s="178">
        <v>0</v>
      </c>
      <c r="BE401" s="42">
        <f t="shared" si="389"/>
        <v>0</v>
      </c>
      <c r="BF401" s="43">
        <f t="shared" si="405"/>
        <v>356</v>
      </c>
      <c r="BG401" s="45">
        <f t="shared" si="390"/>
        <v>0</v>
      </c>
      <c r="BH401" s="159">
        <v>6</v>
      </c>
      <c r="BI401" s="83">
        <f t="shared" si="391"/>
        <v>7.7901843676967026E-4</v>
      </c>
      <c r="BJ401" s="84">
        <f t="shared" si="392"/>
        <v>362</v>
      </c>
      <c r="BK401" s="85">
        <f t="shared" si="393"/>
        <v>0.13996122048802367</v>
      </c>
      <c r="BL401" s="156">
        <v>2</v>
      </c>
      <c r="BM401" s="83">
        <f t="shared" si="394"/>
        <v>1.7964071856287425E-2</v>
      </c>
      <c r="BN401" s="84">
        <f t="shared" si="406"/>
        <v>411</v>
      </c>
      <c r="BO401" s="86">
        <f t="shared" si="395"/>
        <v>0.1823973151651487</v>
      </c>
      <c r="BP401" s="168">
        <f t="shared" si="396"/>
        <v>334</v>
      </c>
      <c r="BQ401" s="75">
        <f t="shared" si="397"/>
        <v>4.3365359646844973E-2</v>
      </c>
      <c r="BR401" s="164">
        <f t="shared" si="352"/>
        <v>20</v>
      </c>
      <c r="BS401" s="76">
        <f t="shared" si="398"/>
        <v>234</v>
      </c>
      <c r="BT401" s="117">
        <f t="shared" si="399"/>
        <v>0.76734254756599918</v>
      </c>
      <c r="BU401" s="159">
        <v>7702</v>
      </c>
      <c r="BV401" s="153">
        <v>456</v>
      </c>
    </row>
    <row r="402" spans="1:74">
      <c r="A402" s="34">
        <f t="shared" si="353"/>
        <v>0</v>
      </c>
      <c r="B402" s="35">
        <f t="shared" si="354"/>
        <v>0</v>
      </c>
      <c r="C402" s="35">
        <f t="shared" si="355"/>
        <v>0</v>
      </c>
      <c r="D402" s="35">
        <f t="shared" si="356"/>
        <v>0</v>
      </c>
      <c r="E402" s="35">
        <f t="shared" si="357"/>
        <v>0</v>
      </c>
      <c r="F402" s="35">
        <f t="shared" si="358"/>
        <v>0</v>
      </c>
      <c r="G402" s="35">
        <f t="shared" si="359"/>
        <v>0</v>
      </c>
      <c r="H402" s="35">
        <f t="shared" si="360"/>
        <v>0</v>
      </c>
      <c r="I402" s="35">
        <f t="shared" si="361"/>
        <v>0</v>
      </c>
      <c r="J402" s="48">
        <v>83</v>
      </c>
      <c r="K402" s="49" t="s">
        <v>53</v>
      </c>
      <c r="L402" s="65">
        <v>40</v>
      </c>
      <c r="M402" s="38">
        <f t="shared" si="351"/>
        <v>3.2653061224489797E-3</v>
      </c>
      <c r="N402" s="39">
        <f t="shared" si="362"/>
        <v>272</v>
      </c>
      <c r="O402" s="40">
        <f t="shared" si="363"/>
        <v>0.43268035932018578</v>
      </c>
      <c r="P402" s="98">
        <v>4</v>
      </c>
      <c r="Q402" s="38">
        <f t="shared" si="364"/>
        <v>0.12158054711246201</v>
      </c>
      <c r="R402" s="39">
        <f t="shared" si="400"/>
        <v>253</v>
      </c>
      <c r="S402" s="41">
        <f t="shared" si="365"/>
        <v>0.91046036695598731</v>
      </c>
      <c r="T402" s="183">
        <v>6</v>
      </c>
      <c r="U402" s="42">
        <f t="shared" si="366"/>
        <v>4.8979591836734691E-4</v>
      </c>
      <c r="V402" s="43">
        <f t="shared" si="367"/>
        <v>287</v>
      </c>
      <c r="W402" s="44">
        <f t="shared" si="368"/>
        <v>0.1823350925969775</v>
      </c>
      <c r="X402" s="178">
        <v>2</v>
      </c>
      <c r="Y402" s="42">
        <f t="shared" si="369"/>
        <v>1.82370820668693E-2</v>
      </c>
      <c r="Z402" s="43">
        <f t="shared" si="401"/>
        <v>283</v>
      </c>
      <c r="AA402" s="45">
        <f t="shared" si="370"/>
        <v>0.38367555110573121</v>
      </c>
      <c r="AB402" s="65">
        <v>30</v>
      </c>
      <c r="AC402" s="38">
        <f t="shared" si="371"/>
        <v>2.4489795918367346E-3</v>
      </c>
      <c r="AD402" s="39">
        <f t="shared" si="372"/>
        <v>408</v>
      </c>
      <c r="AE402" s="40">
        <f t="shared" si="373"/>
        <v>0.18882538469254434</v>
      </c>
      <c r="AF402" s="98">
        <v>3</v>
      </c>
      <c r="AG402" s="38">
        <f t="shared" si="374"/>
        <v>9.1185410334346503E-2</v>
      </c>
      <c r="AH402" s="39">
        <f t="shared" si="402"/>
        <v>433</v>
      </c>
      <c r="AI402" s="41">
        <f t="shared" si="375"/>
        <v>0.39733263905921634</v>
      </c>
      <c r="AJ402" s="183">
        <v>22</v>
      </c>
      <c r="AK402" s="42">
        <f t="shared" si="376"/>
        <v>1.7959183673469388E-3</v>
      </c>
      <c r="AL402" s="43">
        <f t="shared" si="377"/>
        <v>96</v>
      </c>
      <c r="AM402" s="44">
        <f t="shared" si="378"/>
        <v>0.94387601045507263</v>
      </c>
      <c r="AN402" s="178">
        <v>3</v>
      </c>
      <c r="AO402" s="42">
        <f t="shared" si="379"/>
        <v>6.6869300911854099E-2</v>
      </c>
      <c r="AP402" s="43">
        <f t="shared" si="403"/>
        <v>44</v>
      </c>
      <c r="AQ402" s="45">
        <f t="shared" si="380"/>
        <v>1.9861352158209391</v>
      </c>
      <c r="AR402" s="65">
        <v>182</v>
      </c>
      <c r="AS402" s="38">
        <f t="shared" si="381"/>
        <v>1.4857142857142857E-2</v>
      </c>
      <c r="AT402" s="39">
        <f t="shared" si="382"/>
        <v>245</v>
      </c>
      <c r="AU402" s="40">
        <f t="shared" si="383"/>
        <v>0.6414192091193992</v>
      </c>
      <c r="AV402" s="98">
        <v>17</v>
      </c>
      <c r="AW402" s="38">
        <f t="shared" si="384"/>
        <v>0.55319148936170215</v>
      </c>
      <c r="AX402" s="39">
        <f t="shared" si="404"/>
        <v>138</v>
      </c>
      <c r="AY402" s="41">
        <f t="shared" si="385"/>
        <v>1.3496955799542409</v>
      </c>
      <c r="AZ402" s="183">
        <v>4</v>
      </c>
      <c r="BA402" s="42">
        <f t="shared" si="386"/>
        <v>3.2653061224489796E-4</v>
      </c>
      <c r="BB402" s="43">
        <f t="shared" si="387"/>
        <v>285</v>
      </c>
      <c r="BC402" s="44">
        <f t="shared" si="388"/>
        <v>0.12185688428480936</v>
      </c>
      <c r="BD402" s="178">
        <v>2</v>
      </c>
      <c r="BE402" s="42">
        <f t="shared" si="389"/>
        <v>1.2158054711246201E-2</v>
      </c>
      <c r="BF402" s="43">
        <f t="shared" si="405"/>
        <v>283</v>
      </c>
      <c r="BG402" s="45">
        <f t="shared" si="390"/>
        <v>0.25641529871236957</v>
      </c>
      <c r="BH402" s="159">
        <v>45</v>
      </c>
      <c r="BI402" s="83">
        <f t="shared" si="391"/>
        <v>3.6734693877551019E-3</v>
      </c>
      <c r="BJ402" s="84">
        <f t="shared" si="392"/>
        <v>178</v>
      </c>
      <c r="BK402" s="85">
        <f t="shared" si="393"/>
        <v>0.65998856338699485</v>
      </c>
      <c r="BL402" s="156">
        <v>8</v>
      </c>
      <c r="BM402" s="83">
        <f t="shared" si="394"/>
        <v>0.13677811550151975</v>
      </c>
      <c r="BN402" s="84">
        <f t="shared" si="406"/>
        <v>120</v>
      </c>
      <c r="BO402" s="86">
        <f t="shared" si="395"/>
        <v>1.3887698312726369</v>
      </c>
      <c r="BP402" s="168">
        <f t="shared" si="396"/>
        <v>329</v>
      </c>
      <c r="BQ402" s="75">
        <f t="shared" si="397"/>
        <v>2.6857142857142857E-2</v>
      </c>
      <c r="BR402" s="164">
        <f t="shared" si="352"/>
        <v>39</v>
      </c>
      <c r="BS402" s="76">
        <f t="shared" si="398"/>
        <v>379</v>
      </c>
      <c r="BT402" s="117">
        <f t="shared" si="399"/>
        <v>0.47523250327392014</v>
      </c>
      <c r="BU402" s="159">
        <v>12250</v>
      </c>
      <c r="BV402" s="153">
        <v>826</v>
      </c>
    </row>
    <row r="403" spans="1:74">
      <c r="A403" s="34">
        <f t="shared" si="353"/>
        <v>0</v>
      </c>
      <c r="B403" s="35">
        <f t="shared" si="354"/>
        <v>0</v>
      </c>
      <c r="C403" s="35">
        <f t="shared" si="355"/>
        <v>0</v>
      </c>
      <c r="D403" s="35">
        <f t="shared" si="356"/>
        <v>0</v>
      </c>
      <c r="E403" s="35">
        <f t="shared" si="357"/>
        <v>0</v>
      </c>
      <c r="F403" s="35">
        <f t="shared" si="358"/>
        <v>0</v>
      </c>
      <c r="G403" s="35">
        <f t="shared" si="359"/>
        <v>0</v>
      </c>
      <c r="H403" s="35">
        <f t="shared" si="360"/>
        <v>0</v>
      </c>
      <c r="I403" s="35">
        <f t="shared" si="361"/>
        <v>0</v>
      </c>
      <c r="J403" s="48">
        <v>229</v>
      </c>
      <c r="K403" s="49" t="s">
        <v>199</v>
      </c>
      <c r="L403" s="65">
        <v>0</v>
      </c>
      <c r="M403" s="38">
        <f t="shared" si="351"/>
        <v>0</v>
      </c>
      <c r="N403" s="39">
        <f t="shared" si="362"/>
        <v>517</v>
      </c>
      <c r="O403" s="40">
        <f t="shared" si="363"/>
        <v>0</v>
      </c>
      <c r="P403" s="98">
        <v>0</v>
      </c>
      <c r="Q403" s="38">
        <f t="shared" si="364"/>
        <v>0</v>
      </c>
      <c r="R403" s="39">
        <f t="shared" si="400"/>
        <v>517</v>
      </c>
      <c r="S403" s="41">
        <f t="shared" si="365"/>
        <v>0</v>
      </c>
      <c r="T403" s="183">
        <v>0</v>
      </c>
      <c r="U403" s="42">
        <f t="shared" si="366"/>
        <v>0</v>
      </c>
      <c r="V403" s="43">
        <f t="shared" si="367"/>
        <v>396</v>
      </c>
      <c r="W403" s="44">
        <f t="shared" si="368"/>
        <v>0</v>
      </c>
      <c r="X403" s="178">
        <v>0</v>
      </c>
      <c r="Y403" s="42">
        <f t="shared" si="369"/>
        <v>0</v>
      </c>
      <c r="Z403" s="43">
        <f t="shared" si="401"/>
        <v>396</v>
      </c>
      <c r="AA403" s="45">
        <f t="shared" si="370"/>
        <v>0</v>
      </c>
      <c r="AB403" s="65">
        <v>313</v>
      </c>
      <c r="AC403" s="38">
        <f t="shared" si="371"/>
        <v>1.249500998003992E-2</v>
      </c>
      <c r="AD403" s="39">
        <f t="shared" si="372"/>
        <v>167</v>
      </c>
      <c r="AE403" s="40">
        <f t="shared" si="373"/>
        <v>0.96341148537243937</v>
      </c>
      <c r="AF403" s="98">
        <v>3</v>
      </c>
      <c r="AG403" s="38">
        <f t="shared" si="374"/>
        <v>0.95136778115501519</v>
      </c>
      <c r="AH403" s="39">
        <f t="shared" si="402"/>
        <v>45</v>
      </c>
      <c r="AI403" s="41">
        <f t="shared" si="375"/>
        <v>4.1455038675178235</v>
      </c>
      <c r="AJ403" s="183">
        <v>0</v>
      </c>
      <c r="AK403" s="42">
        <f t="shared" si="376"/>
        <v>0</v>
      </c>
      <c r="AL403" s="43">
        <f t="shared" si="377"/>
        <v>337</v>
      </c>
      <c r="AM403" s="44">
        <f t="shared" si="378"/>
        <v>0</v>
      </c>
      <c r="AN403" s="178">
        <v>0</v>
      </c>
      <c r="AO403" s="42">
        <f t="shared" si="379"/>
        <v>0</v>
      </c>
      <c r="AP403" s="43">
        <f t="shared" si="403"/>
        <v>337</v>
      </c>
      <c r="AQ403" s="45">
        <f t="shared" si="380"/>
        <v>0</v>
      </c>
      <c r="AR403" s="65">
        <v>16</v>
      </c>
      <c r="AS403" s="38">
        <f t="shared" si="381"/>
        <v>6.3872255489021959E-4</v>
      </c>
      <c r="AT403" s="39">
        <f t="shared" si="382"/>
        <v>529</v>
      </c>
      <c r="AU403" s="40">
        <f t="shared" si="383"/>
        <v>2.7575215500296606E-2</v>
      </c>
      <c r="AV403" s="98">
        <v>3</v>
      </c>
      <c r="AW403" s="38">
        <f t="shared" si="384"/>
        <v>4.8632218844984802E-2</v>
      </c>
      <c r="AX403" s="39">
        <f t="shared" si="404"/>
        <v>526</v>
      </c>
      <c r="AY403" s="41">
        <f t="shared" si="385"/>
        <v>0.1186545564794937</v>
      </c>
      <c r="AZ403" s="183">
        <v>0</v>
      </c>
      <c r="BA403" s="42">
        <f t="shared" si="386"/>
        <v>0</v>
      </c>
      <c r="BB403" s="43">
        <f t="shared" si="387"/>
        <v>356</v>
      </c>
      <c r="BC403" s="44">
        <f t="shared" si="388"/>
        <v>0</v>
      </c>
      <c r="BD403" s="178">
        <v>0</v>
      </c>
      <c r="BE403" s="42">
        <f t="shared" si="389"/>
        <v>0</v>
      </c>
      <c r="BF403" s="43">
        <f t="shared" si="405"/>
        <v>356</v>
      </c>
      <c r="BG403" s="45">
        <f t="shared" si="390"/>
        <v>0</v>
      </c>
      <c r="BH403" s="159">
        <v>0</v>
      </c>
      <c r="BI403" s="83">
        <f t="shared" si="391"/>
        <v>0</v>
      </c>
      <c r="BJ403" s="84">
        <f t="shared" si="392"/>
        <v>467</v>
      </c>
      <c r="BK403" s="85">
        <f t="shared" si="393"/>
        <v>0</v>
      </c>
      <c r="BL403" s="156">
        <v>0</v>
      </c>
      <c r="BM403" s="83">
        <f t="shared" si="394"/>
        <v>0</v>
      </c>
      <c r="BN403" s="84">
        <f t="shared" si="406"/>
        <v>467</v>
      </c>
      <c r="BO403" s="86">
        <f t="shared" si="395"/>
        <v>0</v>
      </c>
      <c r="BP403" s="168">
        <f t="shared" si="396"/>
        <v>329</v>
      </c>
      <c r="BQ403" s="75">
        <f t="shared" si="397"/>
        <v>1.3133732534930141E-2</v>
      </c>
      <c r="BR403" s="164">
        <f t="shared" si="352"/>
        <v>6</v>
      </c>
      <c r="BS403" s="76">
        <f t="shared" si="398"/>
        <v>483</v>
      </c>
      <c r="BT403" s="117">
        <f t="shared" si="399"/>
        <v>0.23239912834752582</v>
      </c>
      <c r="BU403" s="159">
        <v>25050</v>
      </c>
      <c r="BV403" s="153">
        <v>945</v>
      </c>
    </row>
    <row r="404" spans="1:74">
      <c r="A404" s="34">
        <f t="shared" si="353"/>
        <v>1</v>
      </c>
      <c r="B404" s="35">
        <f t="shared" si="354"/>
        <v>0</v>
      </c>
      <c r="C404" s="35">
        <f t="shared" si="355"/>
        <v>1</v>
      </c>
      <c r="D404" s="35">
        <f t="shared" si="356"/>
        <v>0</v>
      </c>
      <c r="E404" s="35">
        <f t="shared" si="357"/>
        <v>0</v>
      </c>
      <c r="F404" s="35">
        <f t="shared" si="358"/>
        <v>0</v>
      </c>
      <c r="G404" s="35">
        <f t="shared" si="359"/>
        <v>0</v>
      </c>
      <c r="H404" s="35">
        <f t="shared" si="360"/>
        <v>0</v>
      </c>
      <c r="I404" s="35">
        <f t="shared" si="361"/>
        <v>0</v>
      </c>
      <c r="J404" s="48">
        <v>189</v>
      </c>
      <c r="K404" s="49" t="s">
        <v>159</v>
      </c>
      <c r="L404" s="65">
        <v>311</v>
      </c>
      <c r="M404" s="38">
        <f t="shared" si="351"/>
        <v>1.2503015196590818E-2</v>
      </c>
      <c r="N404" s="39">
        <f t="shared" si="362"/>
        <v>62</v>
      </c>
      <c r="O404" s="40">
        <f t="shared" si="363"/>
        <v>1.6567540392780391</v>
      </c>
      <c r="P404" s="98">
        <v>9</v>
      </c>
      <c r="Q404" s="38">
        <f t="shared" si="364"/>
        <v>0.94817073170731703</v>
      </c>
      <c r="R404" s="39">
        <f t="shared" si="400"/>
        <v>8</v>
      </c>
      <c r="S404" s="41">
        <f t="shared" si="365"/>
        <v>7.1004111498909808</v>
      </c>
      <c r="T404" s="183">
        <v>6</v>
      </c>
      <c r="U404" s="42">
        <f t="shared" si="366"/>
        <v>2.412157272654177E-4</v>
      </c>
      <c r="V404" s="43">
        <f t="shared" si="367"/>
        <v>332</v>
      </c>
      <c r="W404" s="44">
        <f t="shared" si="368"/>
        <v>8.9796771098857225E-2</v>
      </c>
      <c r="X404" s="178">
        <v>1</v>
      </c>
      <c r="Y404" s="42">
        <f t="shared" si="369"/>
        <v>1.8292682926829267E-2</v>
      </c>
      <c r="Z404" s="43">
        <f t="shared" si="401"/>
        <v>282</v>
      </c>
      <c r="AA404" s="45">
        <f t="shared" si="370"/>
        <v>0.38484529363959014</v>
      </c>
      <c r="AB404" s="65">
        <v>10</v>
      </c>
      <c r="AC404" s="38">
        <f t="shared" si="371"/>
        <v>4.0202621210902949E-4</v>
      </c>
      <c r="AD404" s="39">
        <f t="shared" si="372"/>
        <v>510</v>
      </c>
      <c r="AE404" s="40">
        <f t="shared" si="373"/>
        <v>3.0997707947839351E-2</v>
      </c>
      <c r="AF404" s="98">
        <v>1</v>
      </c>
      <c r="AG404" s="38">
        <f t="shared" si="374"/>
        <v>3.048780487804878E-2</v>
      </c>
      <c r="AH404" s="39">
        <f t="shared" si="402"/>
        <v>494</v>
      </c>
      <c r="AI404" s="41">
        <f t="shared" si="375"/>
        <v>0.13284800635211602</v>
      </c>
      <c r="AJ404" s="183">
        <v>0</v>
      </c>
      <c r="AK404" s="42">
        <f t="shared" si="376"/>
        <v>0</v>
      </c>
      <c r="AL404" s="43">
        <f t="shared" si="377"/>
        <v>337</v>
      </c>
      <c r="AM404" s="44">
        <f t="shared" si="378"/>
        <v>0</v>
      </c>
      <c r="AN404" s="178">
        <v>0</v>
      </c>
      <c r="AO404" s="42">
        <f t="shared" si="379"/>
        <v>0</v>
      </c>
      <c r="AP404" s="43">
        <f t="shared" si="403"/>
        <v>337</v>
      </c>
      <c r="AQ404" s="45">
        <f t="shared" si="380"/>
        <v>0</v>
      </c>
      <c r="AR404" s="65">
        <v>0</v>
      </c>
      <c r="AS404" s="38">
        <f t="shared" si="381"/>
        <v>0</v>
      </c>
      <c r="AT404" s="39">
        <f t="shared" si="382"/>
        <v>565</v>
      </c>
      <c r="AU404" s="40">
        <f t="shared" si="383"/>
        <v>0</v>
      </c>
      <c r="AV404" s="98">
        <v>0</v>
      </c>
      <c r="AW404" s="38">
        <f t="shared" si="384"/>
        <v>0</v>
      </c>
      <c r="AX404" s="39">
        <f t="shared" si="404"/>
        <v>565</v>
      </c>
      <c r="AY404" s="41">
        <f t="shared" si="385"/>
        <v>0</v>
      </c>
      <c r="AZ404" s="183">
        <v>1</v>
      </c>
      <c r="BA404" s="42">
        <f t="shared" si="386"/>
        <v>4.0202621210902948E-5</v>
      </c>
      <c r="BB404" s="43">
        <f t="shared" si="387"/>
        <v>349</v>
      </c>
      <c r="BC404" s="44">
        <f t="shared" si="388"/>
        <v>1.5003083867581757E-2</v>
      </c>
      <c r="BD404" s="178">
        <v>1</v>
      </c>
      <c r="BE404" s="42">
        <f t="shared" si="389"/>
        <v>3.0487804878048782E-3</v>
      </c>
      <c r="BF404" s="43">
        <f t="shared" si="405"/>
        <v>341</v>
      </c>
      <c r="BG404" s="45">
        <f t="shared" si="390"/>
        <v>6.4299263167964624E-2</v>
      </c>
      <c r="BH404" s="159">
        <v>0</v>
      </c>
      <c r="BI404" s="83">
        <f t="shared" si="391"/>
        <v>0</v>
      </c>
      <c r="BJ404" s="84">
        <f t="shared" si="392"/>
        <v>467</v>
      </c>
      <c r="BK404" s="85">
        <f t="shared" si="393"/>
        <v>0</v>
      </c>
      <c r="BL404" s="156">
        <v>0</v>
      </c>
      <c r="BM404" s="83">
        <f t="shared" si="394"/>
        <v>0</v>
      </c>
      <c r="BN404" s="84">
        <f t="shared" si="406"/>
        <v>467</v>
      </c>
      <c r="BO404" s="86">
        <f t="shared" si="395"/>
        <v>0</v>
      </c>
      <c r="BP404" s="168">
        <f t="shared" si="396"/>
        <v>328</v>
      </c>
      <c r="BQ404" s="75">
        <f t="shared" si="397"/>
        <v>1.3186459757176168E-2</v>
      </c>
      <c r="BR404" s="164">
        <f t="shared" si="352"/>
        <v>12</v>
      </c>
      <c r="BS404" s="76">
        <f t="shared" si="398"/>
        <v>482</v>
      </c>
      <c r="BT404" s="117">
        <f t="shared" si="399"/>
        <v>0.23333212743651849</v>
      </c>
      <c r="BU404" s="159">
        <v>24874</v>
      </c>
      <c r="BV404" s="153">
        <v>708</v>
      </c>
    </row>
    <row r="405" spans="1:74">
      <c r="A405" s="34">
        <f t="shared" si="353"/>
        <v>0</v>
      </c>
      <c r="B405" s="35">
        <f t="shared" si="354"/>
        <v>0</v>
      </c>
      <c r="C405" s="35">
        <f t="shared" si="355"/>
        <v>0</v>
      </c>
      <c r="D405" s="35">
        <f t="shared" si="356"/>
        <v>0</v>
      </c>
      <c r="E405" s="35">
        <f t="shared" si="357"/>
        <v>0</v>
      </c>
      <c r="F405" s="35">
        <f t="shared" si="358"/>
        <v>0</v>
      </c>
      <c r="G405" s="35">
        <f t="shared" si="359"/>
        <v>0</v>
      </c>
      <c r="H405" s="35">
        <f t="shared" si="360"/>
        <v>1</v>
      </c>
      <c r="I405" s="35">
        <f t="shared" si="361"/>
        <v>0</v>
      </c>
      <c r="J405" s="48">
        <v>481</v>
      </c>
      <c r="K405" s="49" t="s">
        <v>453</v>
      </c>
      <c r="L405" s="65">
        <v>28</v>
      </c>
      <c r="M405" s="38">
        <f t="shared" si="351"/>
        <v>2.5706940874035988E-3</v>
      </c>
      <c r="N405" s="39">
        <f t="shared" si="362"/>
        <v>316</v>
      </c>
      <c r="O405" s="40">
        <f t="shared" si="363"/>
        <v>0.34063845769102025</v>
      </c>
      <c r="P405" s="98">
        <v>12</v>
      </c>
      <c r="Q405" s="38">
        <f t="shared" si="364"/>
        <v>8.615384615384615E-2</v>
      </c>
      <c r="R405" s="39">
        <f t="shared" si="400"/>
        <v>335</v>
      </c>
      <c r="S405" s="41">
        <f t="shared" si="365"/>
        <v>0.6451662231075812</v>
      </c>
      <c r="T405" s="183">
        <v>4</v>
      </c>
      <c r="U405" s="42">
        <f t="shared" si="366"/>
        <v>3.6724201248622841E-4</v>
      </c>
      <c r="V405" s="43">
        <f t="shared" si="367"/>
        <v>301</v>
      </c>
      <c r="W405" s="44">
        <f t="shared" si="368"/>
        <v>0.13671225880236101</v>
      </c>
      <c r="X405" s="178">
        <v>3</v>
      </c>
      <c r="Y405" s="42">
        <f t="shared" si="369"/>
        <v>1.2307692307692308E-2</v>
      </c>
      <c r="Z405" s="43">
        <f t="shared" si="401"/>
        <v>322</v>
      </c>
      <c r="AA405" s="45">
        <f t="shared" si="370"/>
        <v>0.2589318078231499</v>
      </c>
      <c r="AB405" s="65">
        <v>73</v>
      </c>
      <c r="AC405" s="38">
        <f t="shared" si="371"/>
        <v>6.7021667278736692E-3</v>
      </c>
      <c r="AD405" s="39">
        <f t="shared" si="372"/>
        <v>303</v>
      </c>
      <c r="AE405" s="40">
        <f t="shared" si="373"/>
        <v>0.51676184435459604</v>
      </c>
      <c r="AF405" s="98">
        <v>14</v>
      </c>
      <c r="AG405" s="38">
        <f t="shared" si="374"/>
        <v>0.22461538461538461</v>
      </c>
      <c r="AH405" s="39">
        <f t="shared" si="402"/>
        <v>291</v>
      </c>
      <c r="AI405" s="41">
        <f t="shared" si="375"/>
        <v>0.97874235818309729</v>
      </c>
      <c r="AJ405" s="183">
        <v>18</v>
      </c>
      <c r="AK405" s="42">
        <f t="shared" si="376"/>
        <v>1.6525890561880279E-3</v>
      </c>
      <c r="AL405" s="43">
        <f t="shared" si="377"/>
        <v>108</v>
      </c>
      <c r="AM405" s="44">
        <f t="shared" si="378"/>
        <v>0.86854680793803418</v>
      </c>
      <c r="AN405" s="178">
        <v>5</v>
      </c>
      <c r="AO405" s="42">
        <f t="shared" si="379"/>
        <v>5.5384615384615386E-2</v>
      </c>
      <c r="AP405" s="43">
        <f t="shared" si="403"/>
        <v>60</v>
      </c>
      <c r="AQ405" s="45">
        <f t="shared" si="380"/>
        <v>1.6450199647680563</v>
      </c>
      <c r="AR405" s="65">
        <v>136</v>
      </c>
      <c r="AS405" s="38">
        <f t="shared" si="381"/>
        <v>1.2486228424531766E-2</v>
      </c>
      <c r="AT405" s="39">
        <f t="shared" si="382"/>
        <v>294</v>
      </c>
      <c r="AU405" s="40">
        <f t="shared" si="383"/>
        <v>0.5390610319868393</v>
      </c>
      <c r="AV405" s="98">
        <v>34</v>
      </c>
      <c r="AW405" s="38">
        <f t="shared" si="384"/>
        <v>0.41846153846153844</v>
      </c>
      <c r="AX405" s="39">
        <f t="shared" si="404"/>
        <v>267</v>
      </c>
      <c r="AY405" s="41">
        <f t="shared" si="385"/>
        <v>1.0209768221381665</v>
      </c>
      <c r="AZ405" s="183">
        <v>38</v>
      </c>
      <c r="BA405" s="42">
        <f t="shared" si="386"/>
        <v>3.4887991186191699E-3</v>
      </c>
      <c r="BB405" s="43">
        <f t="shared" si="387"/>
        <v>75</v>
      </c>
      <c r="BC405" s="44">
        <f t="shared" si="388"/>
        <v>1.3019734583772207</v>
      </c>
      <c r="BD405" s="178">
        <v>6</v>
      </c>
      <c r="BE405" s="42">
        <f t="shared" si="389"/>
        <v>0.11692307692307692</v>
      </c>
      <c r="BF405" s="43">
        <f t="shared" si="405"/>
        <v>34</v>
      </c>
      <c r="BG405" s="45">
        <f t="shared" si="390"/>
        <v>2.4659262034631109</v>
      </c>
      <c r="BH405" s="159">
        <v>28</v>
      </c>
      <c r="BI405" s="83">
        <f t="shared" si="391"/>
        <v>2.5706940874035988E-3</v>
      </c>
      <c r="BJ405" s="84">
        <f t="shared" si="392"/>
        <v>237</v>
      </c>
      <c r="BK405" s="85">
        <f t="shared" si="393"/>
        <v>0.46186003436107892</v>
      </c>
      <c r="BL405" s="156">
        <v>14</v>
      </c>
      <c r="BM405" s="83">
        <f t="shared" si="394"/>
        <v>8.615384615384615E-2</v>
      </c>
      <c r="BN405" s="84">
        <f t="shared" si="406"/>
        <v>222</v>
      </c>
      <c r="BO405" s="86">
        <f t="shared" si="395"/>
        <v>0.87475881611511319</v>
      </c>
      <c r="BP405" s="168">
        <f t="shared" si="396"/>
        <v>325</v>
      </c>
      <c r="BQ405" s="75">
        <f t="shared" si="397"/>
        <v>2.983841351450606E-2</v>
      </c>
      <c r="BR405" s="164">
        <f t="shared" si="352"/>
        <v>88</v>
      </c>
      <c r="BS405" s="76">
        <f t="shared" si="398"/>
        <v>360</v>
      </c>
      <c r="BT405" s="117">
        <f t="shared" si="399"/>
        <v>0.52798557254014677</v>
      </c>
      <c r="BU405" s="159">
        <v>10892</v>
      </c>
      <c r="BV405" s="153">
        <v>3490</v>
      </c>
    </row>
    <row r="406" spans="1:74">
      <c r="A406" s="34">
        <f t="shared" si="353"/>
        <v>1</v>
      </c>
      <c r="B406" s="35">
        <f t="shared" si="354"/>
        <v>0</v>
      </c>
      <c r="C406" s="35">
        <f t="shared" si="355"/>
        <v>1</v>
      </c>
      <c r="D406" s="35">
        <f t="shared" si="356"/>
        <v>0</v>
      </c>
      <c r="E406" s="35">
        <f t="shared" si="357"/>
        <v>0</v>
      </c>
      <c r="F406" s="35">
        <f t="shared" si="358"/>
        <v>0</v>
      </c>
      <c r="G406" s="35">
        <f t="shared" si="359"/>
        <v>0</v>
      </c>
      <c r="H406" s="35">
        <f t="shared" si="360"/>
        <v>0</v>
      </c>
      <c r="I406" s="35">
        <f t="shared" si="361"/>
        <v>0</v>
      </c>
      <c r="J406" s="48">
        <v>326</v>
      </c>
      <c r="K406" s="49" t="s">
        <v>297</v>
      </c>
      <c r="L406" s="65">
        <v>107</v>
      </c>
      <c r="M406" s="38">
        <f t="shared" si="351"/>
        <v>1.0501521248405143E-2</v>
      </c>
      <c r="N406" s="39">
        <f t="shared" si="362"/>
        <v>92</v>
      </c>
      <c r="O406" s="40">
        <f t="shared" si="363"/>
        <v>1.3915393585703542</v>
      </c>
      <c r="P406" s="98">
        <v>7</v>
      </c>
      <c r="Q406" s="38">
        <f t="shared" si="364"/>
        <v>0.33542319749216298</v>
      </c>
      <c r="R406" s="39">
        <f t="shared" si="400"/>
        <v>60</v>
      </c>
      <c r="S406" s="41">
        <f t="shared" si="365"/>
        <v>2.5118288634758321</v>
      </c>
      <c r="T406" s="183">
        <v>25</v>
      </c>
      <c r="U406" s="42">
        <f t="shared" si="366"/>
        <v>2.4536264599077438E-3</v>
      </c>
      <c r="V406" s="43">
        <f t="shared" si="367"/>
        <v>111</v>
      </c>
      <c r="W406" s="44">
        <f t="shared" si="368"/>
        <v>0.91340534085491487</v>
      </c>
      <c r="X406" s="178">
        <v>2</v>
      </c>
      <c r="Y406" s="42">
        <f t="shared" si="369"/>
        <v>7.8369905956112859E-2</v>
      </c>
      <c r="Z406" s="43">
        <f t="shared" si="401"/>
        <v>70</v>
      </c>
      <c r="AA406" s="45">
        <f t="shared" si="370"/>
        <v>1.6487624910369068</v>
      </c>
      <c r="AB406" s="65">
        <v>62</v>
      </c>
      <c r="AC406" s="38">
        <f t="shared" si="371"/>
        <v>6.0849936205712041E-3</v>
      </c>
      <c r="AD406" s="39">
        <f t="shared" si="372"/>
        <v>319</v>
      </c>
      <c r="AE406" s="40">
        <f t="shared" si="373"/>
        <v>0.46917551501288129</v>
      </c>
      <c r="AF406" s="98">
        <v>9</v>
      </c>
      <c r="AG406" s="38">
        <f t="shared" si="374"/>
        <v>0.19435736677115986</v>
      </c>
      <c r="AH406" s="39">
        <f t="shared" si="402"/>
        <v>327</v>
      </c>
      <c r="AI406" s="41">
        <f t="shared" si="375"/>
        <v>0.84689562920897543</v>
      </c>
      <c r="AJ406" s="183">
        <v>0</v>
      </c>
      <c r="AK406" s="42">
        <f t="shared" si="376"/>
        <v>0</v>
      </c>
      <c r="AL406" s="43">
        <f t="shared" si="377"/>
        <v>337</v>
      </c>
      <c r="AM406" s="44">
        <f t="shared" si="378"/>
        <v>0</v>
      </c>
      <c r="AN406" s="178">
        <v>0</v>
      </c>
      <c r="AO406" s="42">
        <f t="shared" si="379"/>
        <v>0</v>
      </c>
      <c r="AP406" s="43">
        <f t="shared" si="403"/>
        <v>337</v>
      </c>
      <c r="AQ406" s="45">
        <f t="shared" si="380"/>
        <v>0</v>
      </c>
      <c r="AR406" s="65">
        <v>110</v>
      </c>
      <c r="AS406" s="38">
        <f t="shared" si="381"/>
        <v>1.0795956423594072E-2</v>
      </c>
      <c r="AT406" s="39">
        <f t="shared" si="382"/>
        <v>312</v>
      </c>
      <c r="AU406" s="40">
        <f t="shared" si="383"/>
        <v>0.46608785400350433</v>
      </c>
      <c r="AV406" s="98">
        <v>10</v>
      </c>
      <c r="AW406" s="38">
        <f t="shared" si="384"/>
        <v>0.34482758620689657</v>
      </c>
      <c r="AX406" s="39">
        <f t="shared" si="404"/>
        <v>350</v>
      </c>
      <c r="AY406" s="41">
        <f t="shared" si="385"/>
        <v>0.84132217848606528</v>
      </c>
      <c r="AZ406" s="183">
        <v>0</v>
      </c>
      <c r="BA406" s="42">
        <f t="shared" si="386"/>
        <v>0</v>
      </c>
      <c r="BB406" s="43">
        <f t="shared" si="387"/>
        <v>356</v>
      </c>
      <c r="BC406" s="44">
        <f t="shared" si="388"/>
        <v>0</v>
      </c>
      <c r="BD406" s="178">
        <v>0</v>
      </c>
      <c r="BE406" s="42">
        <f t="shared" si="389"/>
        <v>0</v>
      </c>
      <c r="BF406" s="43">
        <f t="shared" si="405"/>
        <v>356</v>
      </c>
      <c r="BG406" s="45">
        <f t="shared" si="390"/>
        <v>0</v>
      </c>
      <c r="BH406" s="159">
        <v>15</v>
      </c>
      <c r="BI406" s="83">
        <f t="shared" si="391"/>
        <v>1.4721758759446463E-3</v>
      </c>
      <c r="BJ406" s="84">
        <f t="shared" si="392"/>
        <v>306</v>
      </c>
      <c r="BK406" s="85">
        <f t="shared" si="393"/>
        <v>0.26449634905259556</v>
      </c>
      <c r="BL406" s="156">
        <v>2</v>
      </c>
      <c r="BM406" s="83">
        <f t="shared" si="394"/>
        <v>4.7021943573667714E-2</v>
      </c>
      <c r="BN406" s="84">
        <f t="shared" si="406"/>
        <v>324</v>
      </c>
      <c r="BO406" s="86">
        <f t="shared" si="395"/>
        <v>0.47743497856708211</v>
      </c>
      <c r="BP406" s="168">
        <f t="shared" si="396"/>
        <v>319</v>
      </c>
      <c r="BQ406" s="75">
        <f t="shared" si="397"/>
        <v>3.1308273628422811E-2</v>
      </c>
      <c r="BR406" s="164">
        <f t="shared" si="352"/>
        <v>30</v>
      </c>
      <c r="BS406" s="76">
        <f t="shared" si="398"/>
        <v>346</v>
      </c>
      <c r="BT406" s="117">
        <f t="shared" si="399"/>
        <v>0.55399449333692352</v>
      </c>
      <c r="BU406" s="159">
        <v>10189</v>
      </c>
      <c r="BV406" s="153">
        <v>1084</v>
      </c>
    </row>
    <row r="407" spans="1:74">
      <c r="A407" s="34">
        <f t="shared" si="353"/>
        <v>0</v>
      </c>
      <c r="B407" s="35">
        <f t="shared" si="354"/>
        <v>0</v>
      </c>
      <c r="C407" s="35">
        <f t="shared" si="355"/>
        <v>0</v>
      </c>
      <c r="D407" s="35">
        <f t="shared" si="356"/>
        <v>0</v>
      </c>
      <c r="E407" s="35">
        <f t="shared" si="357"/>
        <v>0</v>
      </c>
      <c r="F407" s="35">
        <f t="shared" si="358"/>
        <v>0</v>
      </c>
      <c r="G407" s="35">
        <f t="shared" si="359"/>
        <v>0</v>
      </c>
      <c r="H407" s="35">
        <f t="shared" si="360"/>
        <v>0</v>
      </c>
      <c r="I407" s="35">
        <f t="shared" si="361"/>
        <v>0</v>
      </c>
      <c r="J407" s="48">
        <v>219</v>
      </c>
      <c r="K407" s="49" t="s">
        <v>189</v>
      </c>
      <c r="L407" s="65">
        <v>0</v>
      </c>
      <c r="M407" s="38">
        <f t="shared" si="351"/>
        <v>0</v>
      </c>
      <c r="N407" s="39">
        <f t="shared" si="362"/>
        <v>517</v>
      </c>
      <c r="O407" s="40">
        <f t="shared" si="363"/>
        <v>0</v>
      </c>
      <c r="P407" s="98">
        <v>0</v>
      </c>
      <c r="Q407" s="38">
        <f t="shared" si="364"/>
        <v>0</v>
      </c>
      <c r="R407" s="39">
        <f t="shared" si="400"/>
        <v>517</v>
      </c>
      <c r="S407" s="41">
        <f t="shared" si="365"/>
        <v>0</v>
      </c>
      <c r="T407" s="183">
        <v>0</v>
      </c>
      <c r="U407" s="42">
        <f t="shared" si="366"/>
        <v>0</v>
      </c>
      <c r="V407" s="43">
        <f t="shared" si="367"/>
        <v>396</v>
      </c>
      <c r="W407" s="44">
        <f t="shared" si="368"/>
        <v>0</v>
      </c>
      <c r="X407" s="178">
        <v>0</v>
      </c>
      <c r="Y407" s="42">
        <f t="shared" si="369"/>
        <v>0</v>
      </c>
      <c r="Z407" s="43">
        <f t="shared" si="401"/>
        <v>396</v>
      </c>
      <c r="AA407" s="45">
        <f t="shared" si="370"/>
        <v>0</v>
      </c>
      <c r="AB407" s="65">
        <v>238</v>
      </c>
      <c r="AC407" s="38">
        <f t="shared" si="371"/>
        <v>1.2835032087580219E-2</v>
      </c>
      <c r="AD407" s="39">
        <f t="shared" si="372"/>
        <v>163</v>
      </c>
      <c r="AE407" s="40">
        <f t="shared" si="373"/>
        <v>0.98962844752038148</v>
      </c>
      <c r="AF407" s="98">
        <v>2</v>
      </c>
      <c r="AG407" s="38">
        <f t="shared" si="374"/>
        <v>0.75316455696202533</v>
      </c>
      <c r="AH407" s="39">
        <f t="shared" si="402"/>
        <v>84</v>
      </c>
      <c r="AI407" s="41">
        <f t="shared" si="375"/>
        <v>3.2818502429973373</v>
      </c>
      <c r="AJ407" s="183">
        <v>0</v>
      </c>
      <c r="AK407" s="42">
        <f t="shared" si="376"/>
        <v>0</v>
      </c>
      <c r="AL407" s="43">
        <f t="shared" si="377"/>
        <v>337</v>
      </c>
      <c r="AM407" s="44">
        <f t="shared" si="378"/>
        <v>0</v>
      </c>
      <c r="AN407" s="178">
        <v>0</v>
      </c>
      <c r="AO407" s="42">
        <f t="shared" si="379"/>
        <v>0</v>
      </c>
      <c r="AP407" s="43">
        <f t="shared" si="403"/>
        <v>337</v>
      </c>
      <c r="AQ407" s="45">
        <f t="shared" si="380"/>
        <v>0</v>
      </c>
      <c r="AR407" s="65">
        <v>78</v>
      </c>
      <c r="AS407" s="38">
        <f t="shared" si="381"/>
        <v>4.2064390875262902E-3</v>
      </c>
      <c r="AT407" s="39">
        <f t="shared" si="382"/>
        <v>428</v>
      </c>
      <c r="AU407" s="40">
        <f t="shared" si="383"/>
        <v>0.18160226758759887</v>
      </c>
      <c r="AV407" s="98">
        <v>1</v>
      </c>
      <c r="AW407" s="38">
        <f t="shared" si="384"/>
        <v>0.24683544303797469</v>
      </c>
      <c r="AX407" s="39">
        <f t="shared" si="404"/>
        <v>437</v>
      </c>
      <c r="AY407" s="41">
        <f t="shared" si="385"/>
        <v>0.60223758472641764</v>
      </c>
      <c r="AZ407" s="183">
        <v>0</v>
      </c>
      <c r="BA407" s="42">
        <f t="shared" si="386"/>
        <v>0</v>
      </c>
      <c r="BB407" s="43">
        <f t="shared" si="387"/>
        <v>356</v>
      </c>
      <c r="BC407" s="44">
        <f t="shared" si="388"/>
        <v>0</v>
      </c>
      <c r="BD407" s="178">
        <v>0</v>
      </c>
      <c r="BE407" s="42">
        <f t="shared" si="389"/>
        <v>0</v>
      </c>
      <c r="BF407" s="43">
        <f t="shared" si="405"/>
        <v>356</v>
      </c>
      <c r="BG407" s="45">
        <f t="shared" si="390"/>
        <v>0</v>
      </c>
      <c r="BH407" s="159">
        <v>0</v>
      </c>
      <c r="BI407" s="83">
        <f t="shared" si="391"/>
        <v>0</v>
      </c>
      <c r="BJ407" s="84">
        <f t="shared" si="392"/>
        <v>467</v>
      </c>
      <c r="BK407" s="85">
        <f t="shared" si="393"/>
        <v>0</v>
      </c>
      <c r="BL407" s="156">
        <v>0</v>
      </c>
      <c r="BM407" s="83">
        <f t="shared" si="394"/>
        <v>0</v>
      </c>
      <c r="BN407" s="84">
        <f t="shared" si="406"/>
        <v>467</v>
      </c>
      <c r="BO407" s="86">
        <f t="shared" si="395"/>
        <v>0</v>
      </c>
      <c r="BP407" s="168">
        <f t="shared" si="396"/>
        <v>316</v>
      </c>
      <c r="BQ407" s="75">
        <f t="shared" si="397"/>
        <v>1.7041471175106508E-2</v>
      </c>
      <c r="BR407" s="164">
        <f t="shared" si="352"/>
        <v>3</v>
      </c>
      <c r="BS407" s="76">
        <f t="shared" si="398"/>
        <v>453</v>
      </c>
      <c r="BT407" s="117">
        <f t="shared" si="399"/>
        <v>0.30154588852188047</v>
      </c>
      <c r="BU407" s="159">
        <v>18543</v>
      </c>
      <c r="BV407" s="153">
        <v>233</v>
      </c>
    </row>
    <row r="408" spans="1:74">
      <c r="A408" s="34">
        <f t="shared" si="353"/>
        <v>0</v>
      </c>
      <c r="B408" s="35">
        <f t="shared" si="354"/>
        <v>0</v>
      </c>
      <c r="C408" s="35">
        <f t="shared" si="355"/>
        <v>0</v>
      </c>
      <c r="D408" s="35">
        <f t="shared" si="356"/>
        <v>0</v>
      </c>
      <c r="E408" s="35">
        <f t="shared" si="357"/>
        <v>0</v>
      </c>
      <c r="F408" s="35">
        <f t="shared" si="358"/>
        <v>0</v>
      </c>
      <c r="G408" s="35">
        <f t="shared" si="359"/>
        <v>0</v>
      </c>
      <c r="H408" s="35">
        <f t="shared" si="360"/>
        <v>0</v>
      </c>
      <c r="I408" s="35">
        <f t="shared" si="361"/>
        <v>1</v>
      </c>
      <c r="J408" s="48">
        <v>627</v>
      </c>
      <c r="K408" s="49" t="s">
        <v>601</v>
      </c>
      <c r="L408" s="65">
        <v>7</v>
      </c>
      <c r="M408" s="38">
        <f t="shared" si="351"/>
        <v>9.1947983712071461E-4</v>
      </c>
      <c r="N408" s="39">
        <f t="shared" si="362"/>
        <v>422</v>
      </c>
      <c r="O408" s="40">
        <f t="shared" si="363"/>
        <v>0.12183876530837361</v>
      </c>
      <c r="P408" s="98">
        <v>8</v>
      </c>
      <c r="Q408" s="38">
        <f t="shared" si="364"/>
        <v>2.2950819672131147E-2</v>
      </c>
      <c r="R408" s="39">
        <f t="shared" si="400"/>
        <v>463</v>
      </c>
      <c r="S408" s="41">
        <f t="shared" si="365"/>
        <v>0.17186805123767532</v>
      </c>
      <c r="T408" s="183">
        <v>8</v>
      </c>
      <c r="U408" s="42">
        <f t="shared" si="366"/>
        <v>1.0508340995665309E-3</v>
      </c>
      <c r="V408" s="43">
        <f t="shared" si="367"/>
        <v>211</v>
      </c>
      <c r="W408" s="44">
        <f t="shared" si="368"/>
        <v>0.39119136289907164</v>
      </c>
      <c r="X408" s="178">
        <v>4</v>
      </c>
      <c r="Y408" s="42">
        <f t="shared" si="369"/>
        <v>2.6229508196721311E-2</v>
      </c>
      <c r="Z408" s="43">
        <f t="shared" si="401"/>
        <v>241</v>
      </c>
      <c r="AA408" s="45">
        <f t="shared" si="370"/>
        <v>0.55182188552474565</v>
      </c>
      <c r="AB408" s="65">
        <v>83</v>
      </c>
      <c r="AC408" s="38">
        <f t="shared" si="371"/>
        <v>1.0902403783002758E-2</v>
      </c>
      <c r="AD408" s="39">
        <f t="shared" si="372"/>
        <v>191</v>
      </c>
      <c r="AE408" s="40">
        <f t="shared" si="373"/>
        <v>0.84061565692956985</v>
      </c>
      <c r="AF408" s="98">
        <v>5</v>
      </c>
      <c r="AG408" s="38">
        <f t="shared" si="374"/>
        <v>0.27213114754098361</v>
      </c>
      <c r="AH408" s="39">
        <f t="shared" si="402"/>
        <v>238</v>
      </c>
      <c r="AI408" s="41">
        <f t="shared" si="375"/>
        <v>1.1857882376819695</v>
      </c>
      <c r="AJ408" s="183">
        <v>0</v>
      </c>
      <c r="AK408" s="42">
        <f t="shared" si="376"/>
        <v>0</v>
      </c>
      <c r="AL408" s="43">
        <f t="shared" si="377"/>
        <v>337</v>
      </c>
      <c r="AM408" s="44">
        <f t="shared" si="378"/>
        <v>0</v>
      </c>
      <c r="AN408" s="178">
        <v>0</v>
      </c>
      <c r="AO408" s="42">
        <f t="shared" si="379"/>
        <v>0</v>
      </c>
      <c r="AP408" s="43">
        <f t="shared" si="403"/>
        <v>337</v>
      </c>
      <c r="AQ408" s="45">
        <f t="shared" si="380"/>
        <v>0</v>
      </c>
      <c r="AR408" s="65">
        <v>41</v>
      </c>
      <c r="AS408" s="38">
        <f t="shared" si="381"/>
        <v>5.3855247602784713E-3</v>
      </c>
      <c r="AT408" s="39">
        <f t="shared" si="382"/>
        <v>399</v>
      </c>
      <c r="AU408" s="40">
        <f t="shared" si="383"/>
        <v>0.2325062810289934</v>
      </c>
      <c r="AV408" s="98">
        <v>13</v>
      </c>
      <c r="AW408" s="38">
        <f t="shared" si="384"/>
        <v>0.13442622950819672</v>
      </c>
      <c r="AX408" s="39">
        <f t="shared" si="404"/>
        <v>489</v>
      </c>
      <c r="AY408" s="41">
        <f t="shared" si="385"/>
        <v>0.32797772794096114</v>
      </c>
      <c r="AZ408" s="183">
        <v>0</v>
      </c>
      <c r="BA408" s="42">
        <f t="shared" si="386"/>
        <v>0</v>
      </c>
      <c r="BB408" s="43">
        <f t="shared" si="387"/>
        <v>356</v>
      </c>
      <c r="BC408" s="44">
        <f t="shared" si="388"/>
        <v>0</v>
      </c>
      <c r="BD408" s="178">
        <v>0</v>
      </c>
      <c r="BE408" s="42">
        <f t="shared" si="389"/>
        <v>0</v>
      </c>
      <c r="BF408" s="43">
        <f t="shared" si="405"/>
        <v>356</v>
      </c>
      <c r="BG408" s="45">
        <f t="shared" si="390"/>
        <v>0</v>
      </c>
      <c r="BH408" s="159">
        <v>166</v>
      </c>
      <c r="BI408" s="83">
        <f t="shared" si="391"/>
        <v>2.1804807566005516E-2</v>
      </c>
      <c r="BJ408" s="84">
        <f t="shared" si="392"/>
        <v>17</v>
      </c>
      <c r="BK408" s="85">
        <f t="shared" si="393"/>
        <v>3.9175292077804165</v>
      </c>
      <c r="BL408" s="156">
        <v>11</v>
      </c>
      <c r="BM408" s="83">
        <f t="shared" si="394"/>
        <v>0.54426229508196722</v>
      </c>
      <c r="BN408" s="84">
        <f t="shared" si="406"/>
        <v>17</v>
      </c>
      <c r="BO408" s="86">
        <f t="shared" si="395"/>
        <v>5.5261402961838826</v>
      </c>
      <c r="BP408" s="168">
        <f t="shared" si="396"/>
        <v>305</v>
      </c>
      <c r="BQ408" s="75">
        <f t="shared" si="397"/>
        <v>4.0063050045973991E-2</v>
      </c>
      <c r="BR408" s="164">
        <f t="shared" si="352"/>
        <v>41</v>
      </c>
      <c r="BS408" s="76">
        <f t="shared" si="398"/>
        <v>263</v>
      </c>
      <c r="BT408" s="117">
        <f t="shared" si="399"/>
        <v>0.70890874965402084</v>
      </c>
      <c r="BU408" s="159">
        <v>7613</v>
      </c>
      <c r="BV408" s="153">
        <v>1526</v>
      </c>
    </row>
    <row r="409" spans="1:74">
      <c r="A409" s="34">
        <f t="shared" si="353"/>
        <v>1</v>
      </c>
      <c r="B409" s="35">
        <f t="shared" si="354"/>
        <v>0</v>
      </c>
      <c r="C409" s="35">
        <f t="shared" si="355"/>
        <v>0</v>
      </c>
      <c r="D409" s="35">
        <f t="shared" si="356"/>
        <v>0</v>
      </c>
      <c r="E409" s="35">
        <f t="shared" si="357"/>
        <v>1</v>
      </c>
      <c r="F409" s="35">
        <f t="shared" si="358"/>
        <v>0</v>
      </c>
      <c r="G409" s="35">
        <f t="shared" si="359"/>
        <v>0</v>
      </c>
      <c r="H409" s="35">
        <f t="shared" si="360"/>
        <v>0</v>
      </c>
      <c r="I409" s="35">
        <f t="shared" si="361"/>
        <v>0</v>
      </c>
      <c r="J409" s="48">
        <v>134</v>
      </c>
      <c r="K409" s="49" t="s">
        <v>104</v>
      </c>
      <c r="L409" s="65">
        <v>18</v>
      </c>
      <c r="M409" s="38">
        <f t="shared" si="351"/>
        <v>1.3679890560875513E-3</v>
      </c>
      <c r="N409" s="39">
        <f t="shared" si="362"/>
        <v>388</v>
      </c>
      <c r="O409" s="40">
        <f t="shared" si="363"/>
        <v>0.18126998637730082</v>
      </c>
      <c r="P409" s="98">
        <v>2</v>
      </c>
      <c r="Q409" s="38">
        <f t="shared" si="364"/>
        <v>5.9405940594059403E-2</v>
      </c>
      <c r="R409" s="39">
        <f t="shared" si="400"/>
        <v>389</v>
      </c>
      <c r="S409" s="41">
        <f t="shared" si="365"/>
        <v>0.4448635555374057</v>
      </c>
      <c r="T409" s="183">
        <v>0</v>
      </c>
      <c r="U409" s="42">
        <f t="shared" si="366"/>
        <v>0</v>
      </c>
      <c r="V409" s="43">
        <f t="shared" si="367"/>
        <v>396</v>
      </c>
      <c r="W409" s="44">
        <f t="shared" si="368"/>
        <v>0</v>
      </c>
      <c r="X409" s="178">
        <v>0</v>
      </c>
      <c r="Y409" s="42">
        <f t="shared" si="369"/>
        <v>0</v>
      </c>
      <c r="Z409" s="43">
        <f t="shared" si="401"/>
        <v>396</v>
      </c>
      <c r="AA409" s="45">
        <f t="shared" si="370"/>
        <v>0</v>
      </c>
      <c r="AB409" s="65">
        <v>280</v>
      </c>
      <c r="AC409" s="38">
        <f t="shared" si="371"/>
        <v>2.1279829761361908E-2</v>
      </c>
      <c r="AD409" s="39">
        <f t="shared" si="372"/>
        <v>100</v>
      </c>
      <c r="AE409" s="40">
        <f t="shared" si="373"/>
        <v>1.6407535833597484</v>
      </c>
      <c r="AF409" s="98">
        <v>6</v>
      </c>
      <c r="AG409" s="38">
        <f t="shared" si="374"/>
        <v>0.92409240924092406</v>
      </c>
      <c r="AH409" s="39">
        <f t="shared" si="402"/>
        <v>56</v>
      </c>
      <c r="AI409" s="41">
        <f t="shared" si="375"/>
        <v>4.0266537634911996</v>
      </c>
      <c r="AJ409" s="183">
        <v>4</v>
      </c>
      <c r="AK409" s="42">
        <f t="shared" si="376"/>
        <v>3.0399756801945582E-4</v>
      </c>
      <c r="AL409" s="43">
        <f t="shared" si="377"/>
        <v>263</v>
      </c>
      <c r="AM409" s="44">
        <f t="shared" si="378"/>
        <v>0.15977118832752474</v>
      </c>
      <c r="AN409" s="178">
        <v>1</v>
      </c>
      <c r="AO409" s="42">
        <f t="shared" si="379"/>
        <v>1.3201320132013201E-2</v>
      </c>
      <c r="AP409" s="43">
        <f t="shared" si="403"/>
        <v>248</v>
      </c>
      <c r="AQ409" s="45">
        <f t="shared" si="380"/>
        <v>0.39210230183323674</v>
      </c>
      <c r="AR409" s="65">
        <v>1</v>
      </c>
      <c r="AS409" s="38">
        <f t="shared" si="381"/>
        <v>7.5999392004863956E-5</v>
      </c>
      <c r="AT409" s="39">
        <f t="shared" si="382"/>
        <v>558</v>
      </c>
      <c r="AU409" s="40">
        <f t="shared" si="383"/>
        <v>3.2810797057038965E-3</v>
      </c>
      <c r="AV409" s="98">
        <v>1</v>
      </c>
      <c r="AW409" s="38">
        <f t="shared" si="384"/>
        <v>3.3003300330033004E-3</v>
      </c>
      <c r="AX409" s="39">
        <f t="shared" si="404"/>
        <v>559</v>
      </c>
      <c r="AY409" s="41">
        <f t="shared" si="385"/>
        <v>8.0522584739590401E-3</v>
      </c>
      <c r="AZ409" s="183">
        <v>0</v>
      </c>
      <c r="BA409" s="42">
        <f t="shared" si="386"/>
        <v>0</v>
      </c>
      <c r="BB409" s="43">
        <f t="shared" si="387"/>
        <v>356</v>
      </c>
      <c r="BC409" s="44">
        <f t="shared" si="388"/>
        <v>0</v>
      </c>
      <c r="BD409" s="178">
        <v>0</v>
      </c>
      <c r="BE409" s="42">
        <f t="shared" si="389"/>
        <v>0</v>
      </c>
      <c r="BF409" s="43">
        <f t="shared" si="405"/>
        <v>356</v>
      </c>
      <c r="BG409" s="45">
        <f t="shared" si="390"/>
        <v>0</v>
      </c>
      <c r="BH409" s="159">
        <v>0</v>
      </c>
      <c r="BI409" s="83">
        <f t="shared" si="391"/>
        <v>0</v>
      </c>
      <c r="BJ409" s="84">
        <f t="shared" si="392"/>
        <v>467</v>
      </c>
      <c r="BK409" s="85">
        <f t="shared" si="393"/>
        <v>0</v>
      </c>
      <c r="BL409" s="156">
        <v>0</v>
      </c>
      <c r="BM409" s="83">
        <f t="shared" si="394"/>
        <v>0</v>
      </c>
      <c r="BN409" s="84">
        <f t="shared" si="406"/>
        <v>467</v>
      </c>
      <c r="BO409" s="86">
        <f t="shared" si="395"/>
        <v>0</v>
      </c>
      <c r="BP409" s="168">
        <f t="shared" si="396"/>
        <v>303</v>
      </c>
      <c r="BQ409" s="75">
        <f t="shared" si="397"/>
        <v>2.302781577747378E-2</v>
      </c>
      <c r="BR409" s="164">
        <f t="shared" si="352"/>
        <v>10</v>
      </c>
      <c r="BS409" s="76">
        <f t="shared" si="398"/>
        <v>408</v>
      </c>
      <c r="BT409" s="117">
        <f t="shared" si="399"/>
        <v>0.40747322211711046</v>
      </c>
      <c r="BU409" s="159">
        <v>13158</v>
      </c>
      <c r="BV409" s="153">
        <v>485</v>
      </c>
    </row>
    <row r="410" spans="1:74">
      <c r="A410" s="34">
        <f t="shared" si="353"/>
        <v>1</v>
      </c>
      <c r="B410" s="35">
        <f t="shared" si="354"/>
        <v>0</v>
      </c>
      <c r="C410" s="35">
        <f t="shared" si="355"/>
        <v>0</v>
      </c>
      <c r="D410" s="35">
        <f t="shared" si="356"/>
        <v>0</v>
      </c>
      <c r="E410" s="35">
        <f t="shared" si="357"/>
        <v>0</v>
      </c>
      <c r="F410" s="35">
        <f t="shared" si="358"/>
        <v>1</v>
      </c>
      <c r="G410" s="35">
        <f t="shared" si="359"/>
        <v>0</v>
      </c>
      <c r="H410" s="35">
        <f t="shared" si="360"/>
        <v>0</v>
      </c>
      <c r="I410" s="35">
        <f t="shared" si="361"/>
        <v>1</v>
      </c>
      <c r="J410" s="47">
        <v>20</v>
      </c>
      <c r="K410" s="37" t="s">
        <v>668</v>
      </c>
      <c r="L410" s="65">
        <v>16</v>
      </c>
      <c r="M410" s="38">
        <f t="shared" si="351"/>
        <v>1.6927634363097758E-3</v>
      </c>
      <c r="N410" s="39">
        <f t="shared" si="362"/>
        <v>368</v>
      </c>
      <c r="O410" s="40">
        <f t="shared" si="363"/>
        <v>0.22430530688414202</v>
      </c>
      <c r="P410" s="98">
        <v>11</v>
      </c>
      <c r="Q410" s="38">
        <f t="shared" si="364"/>
        <v>5.3156146179401995E-2</v>
      </c>
      <c r="R410" s="39">
        <f t="shared" si="400"/>
        <v>403</v>
      </c>
      <c r="S410" s="41">
        <f t="shared" si="365"/>
        <v>0.39806174183192006</v>
      </c>
      <c r="T410" s="183">
        <v>2</v>
      </c>
      <c r="U410" s="42">
        <f t="shared" si="366"/>
        <v>2.1159542953872197E-4</v>
      </c>
      <c r="V410" s="43">
        <f t="shared" si="367"/>
        <v>341</v>
      </c>
      <c r="W410" s="44">
        <f t="shared" si="368"/>
        <v>7.8770097485998544E-2</v>
      </c>
      <c r="X410" s="178">
        <v>1</v>
      </c>
      <c r="Y410" s="42">
        <f t="shared" si="369"/>
        <v>6.6445182724252493E-3</v>
      </c>
      <c r="Z410" s="43">
        <f t="shared" si="401"/>
        <v>356</v>
      </c>
      <c r="AA410" s="45">
        <f t="shared" si="370"/>
        <v>0.13978876668193307</v>
      </c>
      <c r="AB410" s="65">
        <v>24</v>
      </c>
      <c r="AC410" s="38">
        <f t="shared" si="371"/>
        <v>2.5391451544646637E-3</v>
      </c>
      <c r="AD410" s="39">
        <f t="shared" si="372"/>
        <v>403</v>
      </c>
      <c r="AE410" s="40">
        <f t="shared" si="373"/>
        <v>0.19577748307098336</v>
      </c>
      <c r="AF410" s="98">
        <v>3</v>
      </c>
      <c r="AG410" s="38">
        <f t="shared" si="374"/>
        <v>7.9734219269102985E-2</v>
      </c>
      <c r="AH410" s="39">
        <f t="shared" si="402"/>
        <v>441</v>
      </c>
      <c r="AI410" s="41">
        <f t="shared" si="375"/>
        <v>0.34743505182852402</v>
      </c>
      <c r="AJ410" s="183">
        <v>35</v>
      </c>
      <c r="AK410" s="42">
        <f t="shared" si="376"/>
        <v>3.7029200169276344E-3</v>
      </c>
      <c r="AL410" s="43">
        <f t="shared" si="377"/>
        <v>39</v>
      </c>
      <c r="AM410" s="44">
        <f t="shared" si="378"/>
        <v>1.9461337642952545</v>
      </c>
      <c r="AN410" s="178">
        <v>3</v>
      </c>
      <c r="AO410" s="42">
        <f t="shared" si="379"/>
        <v>0.11627906976744186</v>
      </c>
      <c r="AP410" s="43">
        <f t="shared" si="403"/>
        <v>18</v>
      </c>
      <c r="AQ410" s="45">
        <f t="shared" si="380"/>
        <v>3.4536917864962424</v>
      </c>
      <c r="AR410" s="65">
        <v>53</v>
      </c>
      <c r="AS410" s="38">
        <f t="shared" si="381"/>
        <v>5.607278882776132E-3</v>
      </c>
      <c r="AT410" s="39">
        <f t="shared" si="382"/>
        <v>394</v>
      </c>
      <c r="AU410" s="40">
        <f t="shared" si="383"/>
        <v>0.24207994907803101</v>
      </c>
      <c r="AV410" s="98">
        <v>9</v>
      </c>
      <c r="AW410" s="38">
        <f t="shared" si="384"/>
        <v>0.17607973421926909</v>
      </c>
      <c r="AX410" s="39">
        <f t="shared" si="404"/>
        <v>469</v>
      </c>
      <c r="AY410" s="41">
        <f t="shared" si="385"/>
        <v>0.42960537818374822</v>
      </c>
      <c r="AZ410" s="183">
        <v>0</v>
      </c>
      <c r="BA410" s="42">
        <f t="shared" si="386"/>
        <v>0</v>
      </c>
      <c r="BB410" s="43">
        <f t="shared" si="387"/>
        <v>356</v>
      </c>
      <c r="BC410" s="44">
        <f t="shared" si="388"/>
        <v>0</v>
      </c>
      <c r="BD410" s="178">
        <v>0</v>
      </c>
      <c r="BE410" s="42">
        <f t="shared" si="389"/>
        <v>0</v>
      </c>
      <c r="BF410" s="43">
        <f t="shared" si="405"/>
        <v>356</v>
      </c>
      <c r="BG410" s="45">
        <f t="shared" si="390"/>
        <v>0</v>
      </c>
      <c r="BH410" s="159">
        <v>171</v>
      </c>
      <c r="BI410" s="83">
        <f t="shared" si="391"/>
        <v>1.8091409225560729E-2</v>
      </c>
      <c r="BJ410" s="84">
        <f t="shared" si="392"/>
        <v>24</v>
      </c>
      <c r="BK410" s="85">
        <f t="shared" si="393"/>
        <v>3.2503668668709915</v>
      </c>
      <c r="BL410" s="156">
        <v>13</v>
      </c>
      <c r="BM410" s="83">
        <f t="shared" si="394"/>
        <v>0.56810631229235875</v>
      </c>
      <c r="BN410" s="84">
        <f t="shared" si="406"/>
        <v>14</v>
      </c>
      <c r="BO410" s="86">
        <f t="shared" si="395"/>
        <v>5.7682393457044867</v>
      </c>
      <c r="BP410" s="168">
        <f t="shared" si="396"/>
        <v>301</v>
      </c>
      <c r="BQ410" s="75">
        <f t="shared" si="397"/>
        <v>3.1845112145577656E-2</v>
      </c>
      <c r="BR410" s="164">
        <f t="shared" si="352"/>
        <v>40</v>
      </c>
      <c r="BS410" s="76">
        <f t="shared" si="398"/>
        <v>337</v>
      </c>
      <c r="BT410" s="117">
        <f t="shared" si="399"/>
        <v>0.56349375815888891</v>
      </c>
      <c r="BU410" s="159">
        <v>9452</v>
      </c>
      <c r="BV410" s="153">
        <v>737</v>
      </c>
    </row>
    <row r="411" spans="1:74">
      <c r="A411" s="34">
        <f t="shared" si="353"/>
        <v>1</v>
      </c>
      <c r="B411" s="35">
        <f t="shared" si="354"/>
        <v>0</v>
      </c>
      <c r="C411" s="35">
        <f t="shared" si="355"/>
        <v>1</v>
      </c>
      <c r="D411" s="35">
        <f t="shared" si="356"/>
        <v>0</v>
      </c>
      <c r="E411" s="35">
        <f t="shared" si="357"/>
        <v>0</v>
      </c>
      <c r="F411" s="35">
        <f t="shared" si="358"/>
        <v>0</v>
      </c>
      <c r="G411" s="35">
        <f t="shared" si="359"/>
        <v>0</v>
      </c>
      <c r="H411" s="35">
        <f t="shared" si="360"/>
        <v>0</v>
      </c>
      <c r="I411" s="35">
        <f t="shared" si="361"/>
        <v>1</v>
      </c>
      <c r="J411" s="48">
        <v>210</v>
      </c>
      <c r="K411" s="49" t="s">
        <v>180</v>
      </c>
      <c r="L411" s="65">
        <v>194</v>
      </c>
      <c r="M411" s="38">
        <f t="shared" si="351"/>
        <v>1.8800271344122491E-2</v>
      </c>
      <c r="N411" s="39">
        <f t="shared" si="362"/>
        <v>35</v>
      </c>
      <c r="O411" s="40">
        <f t="shared" si="363"/>
        <v>2.491193124150648</v>
      </c>
      <c r="P411" s="98">
        <v>7</v>
      </c>
      <c r="Q411" s="38">
        <f t="shared" si="364"/>
        <v>0.65540540540540537</v>
      </c>
      <c r="R411" s="39">
        <f t="shared" si="400"/>
        <v>17</v>
      </c>
      <c r="S411" s="41">
        <f t="shared" si="365"/>
        <v>4.9080273126125711</v>
      </c>
      <c r="T411" s="183">
        <v>19</v>
      </c>
      <c r="U411" s="42">
        <f t="shared" si="366"/>
        <v>1.8412636883418936E-3</v>
      </c>
      <c r="V411" s="43">
        <f t="shared" si="367"/>
        <v>145</v>
      </c>
      <c r="W411" s="44">
        <f t="shared" si="368"/>
        <v>0.68544259459809598</v>
      </c>
      <c r="X411" s="178">
        <v>3</v>
      </c>
      <c r="Y411" s="42">
        <f t="shared" si="369"/>
        <v>6.4189189189189186E-2</v>
      </c>
      <c r="Z411" s="43">
        <f t="shared" si="401"/>
        <v>97</v>
      </c>
      <c r="AA411" s="45">
        <f t="shared" si="370"/>
        <v>1.3504256024560393</v>
      </c>
      <c r="AB411" s="65">
        <v>7</v>
      </c>
      <c r="AC411" s="38">
        <f t="shared" si="371"/>
        <v>6.78360306231224E-4</v>
      </c>
      <c r="AD411" s="39">
        <f t="shared" si="372"/>
        <v>498</v>
      </c>
      <c r="AE411" s="40">
        <f t="shared" si="373"/>
        <v>5.2304088695240745E-2</v>
      </c>
      <c r="AF411" s="98">
        <v>3</v>
      </c>
      <c r="AG411" s="38">
        <f t="shared" si="374"/>
        <v>2.364864864864865E-2</v>
      </c>
      <c r="AH411" s="39">
        <f t="shared" si="402"/>
        <v>506</v>
      </c>
      <c r="AI411" s="41">
        <f t="shared" si="375"/>
        <v>0.10304696708934406</v>
      </c>
      <c r="AJ411" s="183">
        <v>3</v>
      </c>
      <c r="AK411" s="42">
        <f t="shared" si="376"/>
        <v>2.9072584552766739E-4</v>
      </c>
      <c r="AL411" s="43">
        <f t="shared" si="377"/>
        <v>265</v>
      </c>
      <c r="AM411" s="44">
        <f t="shared" si="378"/>
        <v>0.15279600465259988</v>
      </c>
      <c r="AN411" s="178">
        <v>1</v>
      </c>
      <c r="AO411" s="42">
        <f t="shared" si="379"/>
        <v>1.0135135135135136E-2</v>
      </c>
      <c r="AP411" s="43">
        <f t="shared" si="403"/>
        <v>264</v>
      </c>
      <c r="AQ411" s="45">
        <f t="shared" si="380"/>
        <v>0.30103124355271305</v>
      </c>
      <c r="AR411" s="65">
        <v>12</v>
      </c>
      <c r="AS411" s="38">
        <f t="shared" si="381"/>
        <v>1.1629033821106696E-3</v>
      </c>
      <c r="AT411" s="39">
        <f t="shared" si="382"/>
        <v>509</v>
      </c>
      <c r="AU411" s="40">
        <f t="shared" si="383"/>
        <v>5.0205384360095202E-2</v>
      </c>
      <c r="AV411" s="98">
        <v>1</v>
      </c>
      <c r="AW411" s="38">
        <f t="shared" si="384"/>
        <v>4.0540540540540543E-2</v>
      </c>
      <c r="AX411" s="39">
        <f t="shared" si="404"/>
        <v>533</v>
      </c>
      <c r="AY411" s="41">
        <f t="shared" si="385"/>
        <v>9.8912202065253627E-2</v>
      </c>
      <c r="AZ411" s="183">
        <v>0</v>
      </c>
      <c r="BA411" s="42">
        <f t="shared" si="386"/>
        <v>0</v>
      </c>
      <c r="BB411" s="43">
        <f t="shared" si="387"/>
        <v>356</v>
      </c>
      <c r="BC411" s="44">
        <f t="shared" si="388"/>
        <v>0</v>
      </c>
      <c r="BD411" s="178">
        <v>0</v>
      </c>
      <c r="BE411" s="42">
        <f t="shared" si="389"/>
        <v>0</v>
      </c>
      <c r="BF411" s="43">
        <f t="shared" si="405"/>
        <v>356</v>
      </c>
      <c r="BG411" s="45">
        <f t="shared" si="390"/>
        <v>0</v>
      </c>
      <c r="BH411" s="159">
        <v>61</v>
      </c>
      <c r="BI411" s="83">
        <f t="shared" si="391"/>
        <v>5.9114255257292376E-3</v>
      </c>
      <c r="BJ411" s="84">
        <f t="shared" si="392"/>
        <v>93</v>
      </c>
      <c r="BK411" s="85">
        <f t="shared" si="393"/>
        <v>1.062067715413707</v>
      </c>
      <c r="BL411" s="156">
        <v>4</v>
      </c>
      <c r="BM411" s="83">
        <f t="shared" si="394"/>
        <v>0.20608108108108109</v>
      </c>
      <c r="BN411" s="84">
        <f t="shared" si="406"/>
        <v>76</v>
      </c>
      <c r="BO411" s="86">
        <f t="shared" si="395"/>
        <v>2.0924340648506421</v>
      </c>
      <c r="BP411" s="168">
        <f t="shared" si="396"/>
        <v>296</v>
      </c>
      <c r="BQ411" s="75">
        <f t="shared" si="397"/>
        <v>2.8684950092063184E-2</v>
      </c>
      <c r="BR411" s="164">
        <f t="shared" si="352"/>
        <v>19</v>
      </c>
      <c r="BS411" s="76">
        <f t="shared" si="398"/>
        <v>369</v>
      </c>
      <c r="BT411" s="117">
        <f t="shared" si="399"/>
        <v>0.50757523654133285</v>
      </c>
      <c r="BU411" s="159">
        <v>10319</v>
      </c>
      <c r="BV411" s="153">
        <v>535</v>
      </c>
    </row>
    <row r="412" spans="1:74">
      <c r="A412" s="34">
        <f t="shared" si="353"/>
        <v>7</v>
      </c>
      <c r="B412" s="35">
        <f t="shared" si="354"/>
        <v>7</v>
      </c>
      <c r="C412" s="35">
        <f t="shared" si="355"/>
        <v>0</v>
      </c>
      <c r="D412" s="35">
        <f t="shared" si="356"/>
        <v>0</v>
      </c>
      <c r="E412" s="35">
        <f t="shared" si="357"/>
        <v>0</v>
      </c>
      <c r="F412" s="35">
        <f t="shared" si="358"/>
        <v>0</v>
      </c>
      <c r="G412" s="35">
        <f t="shared" si="359"/>
        <v>1</v>
      </c>
      <c r="H412" s="35">
        <f t="shared" si="360"/>
        <v>0</v>
      </c>
      <c r="I412" s="35">
        <f t="shared" si="361"/>
        <v>0</v>
      </c>
      <c r="J412" s="48">
        <v>648</v>
      </c>
      <c r="K412" s="49" t="s">
        <v>622</v>
      </c>
      <c r="L412" s="65">
        <v>0</v>
      </c>
      <c r="M412" s="38">
        <f t="shared" si="351"/>
        <v>0</v>
      </c>
      <c r="N412" s="39">
        <f t="shared" si="362"/>
        <v>517</v>
      </c>
      <c r="O412" s="40">
        <f t="shared" si="363"/>
        <v>0</v>
      </c>
      <c r="P412" s="98">
        <v>0</v>
      </c>
      <c r="Q412" s="38">
        <f t="shared" si="364"/>
        <v>0</v>
      </c>
      <c r="R412" s="39">
        <f t="shared" si="400"/>
        <v>517</v>
      </c>
      <c r="S412" s="41">
        <f t="shared" si="365"/>
        <v>0</v>
      </c>
      <c r="T412" s="183">
        <v>0</v>
      </c>
      <c r="U412" s="42">
        <f t="shared" si="366"/>
        <v>0</v>
      </c>
      <c r="V412" s="43">
        <f t="shared" si="367"/>
        <v>396</v>
      </c>
      <c r="W412" s="44">
        <f t="shared" si="368"/>
        <v>0</v>
      </c>
      <c r="X412" s="178">
        <v>0</v>
      </c>
      <c r="Y412" s="42">
        <f t="shared" si="369"/>
        <v>0</v>
      </c>
      <c r="Z412" s="43">
        <f t="shared" si="401"/>
        <v>396</v>
      </c>
      <c r="AA412" s="45">
        <f t="shared" si="370"/>
        <v>0</v>
      </c>
      <c r="AB412" s="65">
        <v>5</v>
      </c>
      <c r="AC412" s="38">
        <f t="shared" si="371"/>
        <v>2.4582104228121925E-3</v>
      </c>
      <c r="AD412" s="39">
        <f t="shared" si="372"/>
        <v>407</v>
      </c>
      <c r="AE412" s="40">
        <f t="shared" si="373"/>
        <v>0.18953711590328318</v>
      </c>
      <c r="AF412" s="98">
        <v>1</v>
      </c>
      <c r="AG412" s="38">
        <f t="shared" si="374"/>
        <v>1.7123287671232876E-2</v>
      </c>
      <c r="AH412" s="39">
        <f t="shared" si="402"/>
        <v>513</v>
      </c>
      <c r="AI412" s="41">
        <f t="shared" si="375"/>
        <v>7.4613263841599414E-2</v>
      </c>
      <c r="AJ412" s="183">
        <v>0</v>
      </c>
      <c r="AK412" s="42">
        <f t="shared" si="376"/>
        <v>0</v>
      </c>
      <c r="AL412" s="43">
        <f t="shared" si="377"/>
        <v>337</v>
      </c>
      <c r="AM412" s="44">
        <f t="shared" si="378"/>
        <v>0</v>
      </c>
      <c r="AN412" s="178">
        <v>0</v>
      </c>
      <c r="AO412" s="42">
        <f t="shared" si="379"/>
        <v>0</v>
      </c>
      <c r="AP412" s="43">
        <f t="shared" si="403"/>
        <v>337</v>
      </c>
      <c r="AQ412" s="45">
        <f t="shared" si="380"/>
        <v>0</v>
      </c>
      <c r="AR412" s="65">
        <v>287</v>
      </c>
      <c r="AS412" s="38">
        <f t="shared" si="381"/>
        <v>0.14110127826941987</v>
      </c>
      <c r="AT412" s="39">
        <f t="shared" si="382"/>
        <v>15</v>
      </c>
      <c r="AU412" s="40">
        <f t="shared" si="383"/>
        <v>6.0916874249341628</v>
      </c>
      <c r="AV412" s="98">
        <v>2</v>
      </c>
      <c r="AW412" s="38">
        <f t="shared" si="384"/>
        <v>0.98287671232876717</v>
      </c>
      <c r="AX412" s="39">
        <f t="shared" si="404"/>
        <v>23</v>
      </c>
      <c r="AY412" s="41">
        <f t="shared" si="385"/>
        <v>2.3980563327190141</v>
      </c>
      <c r="AZ412" s="183">
        <v>0</v>
      </c>
      <c r="BA412" s="42">
        <f t="shared" si="386"/>
        <v>0</v>
      </c>
      <c r="BB412" s="43">
        <f t="shared" si="387"/>
        <v>356</v>
      </c>
      <c r="BC412" s="44">
        <f t="shared" si="388"/>
        <v>0</v>
      </c>
      <c r="BD412" s="178">
        <v>0</v>
      </c>
      <c r="BE412" s="42">
        <f t="shared" si="389"/>
        <v>0</v>
      </c>
      <c r="BF412" s="43">
        <f t="shared" si="405"/>
        <v>356</v>
      </c>
      <c r="BG412" s="45">
        <f t="shared" si="390"/>
        <v>0</v>
      </c>
      <c r="BH412" s="159">
        <v>0</v>
      </c>
      <c r="BI412" s="83">
        <f t="shared" si="391"/>
        <v>0</v>
      </c>
      <c r="BJ412" s="84">
        <f t="shared" si="392"/>
        <v>467</v>
      </c>
      <c r="BK412" s="85">
        <f t="shared" si="393"/>
        <v>0</v>
      </c>
      <c r="BL412" s="156">
        <v>0</v>
      </c>
      <c r="BM412" s="83">
        <f t="shared" si="394"/>
        <v>0</v>
      </c>
      <c r="BN412" s="84">
        <f t="shared" si="406"/>
        <v>467</v>
      </c>
      <c r="BO412" s="86">
        <f t="shared" si="395"/>
        <v>0</v>
      </c>
      <c r="BP412" s="168">
        <f t="shared" si="396"/>
        <v>292</v>
      </c>
      <c r="BQ412" s="75">
        <f t="shared" si="397"/>
        <v>0.14355948869223206</v>
      </c>
      <c r="BR412" s="164">
        <f t="shared" si="352"/>
        <v>3</v>
      </c>
      <c r="BS412" s="76">
        <f t="shared" si="398"/>
        <v>34</v>
      </c>
      <c r="BT412" s="117">
        <f t="shared" si="399"/>
        <v>2.5402603524443315</v>
      </c>
      <c r="BU412" s="159">
        <v>2034</v>
      </c>
      <c r="BV412" s="153">
        <v>163</v>
      </c>
    </row>
    <row r="413" spans="1:74">
      <c r="A413" s="34">
        <f t="shared" si="353"/>
        <v>8</v>
      </c>
      <c r="B413" s="35">
        <f t="shared" si="354"/>
        <v>7</v>
      </c>
      <c r="C413" s="35">
        <f t="shared" si="355"/>
        <v>0</v>
      </c>
      <c r="D413" s="35">
        <f t="shared" si="356"/>
        <v>0</v>
      </c>
      <c r="E413" s="35">
        <f t="shared" si="357"/>
        <v>1</v>
      </c>
      <c r="F413" s="35">
        <f t="shared" si="358"/>
        <v>0</v>
      </c>
      <c r="G413" s="35">
        <f t="shared" si="359"/>
        <v>0</v>
      </c>
      <c r="H413" s="35">
        <f t="shared" si="360"/>
        <v>0</v>
      </c>
      <c r="I413" s="35">
        <f t="shared" si="361"/>
        <v>0</v>
      </c>
      <c r="J413" s="48">
        <v>149</v>
      </c>
      <c r="K413" s="49" t="s">
        <v>119</v>
      </c>
      <c r="L413" s="65">
        <v>16</v>
      </c>
      <c r="M413" s="38">
        <f t="shared" si="351"/>
        <v>3.1086069555080632E-3</v>
      </c>
      <c r="N413" s="39">
        <f t="shared" si="362"/>
        <v>282</v>
      </c>
      <c r="O413" s="40">
        <f t="shared" si="363"/>
        <v>0.41191640968892762</v>
      </c>
      <c r="P413" s="98">
        <v>3</v>
      </c>
      <c r="Q413" s="38">
        <f t="shared" si="364"/>
        <v>5.4982817869415807E-2</v>
      </c>
      <c r="R413" s="39">
        <f t="shared" si="400"/>
        <v>399</v>
      </c>
      <c r="S413" s="41">
        <f t="shared" si="365"/>
        <v>0.41174083948937434</v>
      </c>
      <c r="T413" s="183">
        <v>4</v>
      </c>
      <c r="U413" s="42">
        <f t="shared" si="366"/>
        <v>7.7715173887701579E-4</v>
      </c>
      <c r="V413" s="43">
        <f t="shared" si="367"/>
        <v>237</v>
      </c>
      <c r="W413" s="44">
        <f t="shared" si="368"/>
        <v>0.28930831996800399</v>
      </c>
      <c r="X413" s="178">
        <v>1</v>
      </c>
      <c r="Y413" s="42">
        <f t="shared" si="369"/>
        <v>1.3745704467353952E-2</v>
      </c>
      <c r="Z413" s="43">
        <f t="shared" si="401"/>
        <v>309</v>
      </c>
      <c r="AA413" s="45">
        <f t="shared" si="370"/>
        <v>0.28918500873719488</v>
      </c>
      <c r="AB413" s="65">
        <v>176</v>
      </c>
      <c r="AC413" s="38">
        <f t="shared" si="371"/>
        <v>3.419467651058869E-2</v>
      </c>
      <c r="AD413" s="39">
        <f t="shared" si="372"/>
        <v>58</v>
      </c>
      <c r="AE413" s="40">
        <f t="shared" si="373"/>
        <v>2.6365360365075161</v>
      </c>
      <c r="AF413" s="98">
        <v>6</v>
      </c>
      <c r="AG413" s="38">
        <f t="shared" si="374"/>
        <v>0.60481099656357384</v>
      </c>
      <c r="AH413" s="39">
        <f t="shared" si="402"/>
        <v>101</v>
      </c>
      <c r="AI413" s="41">
        <f t="shared" si="375"/>
        <v>2.6354122717164792</v>
      </c>
      <c r="AJ413" s="183">
        <v>0</v>
      </c>
      <c r="AK413" s="42">
        <f t="shared" si="376"/>
        <v>0</v>
      </c>
      <c r="AL413" s="43">
        <f t="shared" si="377"/>
        <v>337</v>
      </c>
      <c r="AM413" s="44">
        <f t="shared" si="378"/>
        <v>0</v>
      </c>
      <c r="AN413" s="178">
        <v>0</v>
      </c>
      <c r="AO413" s="42">
        <f t="shared" si="379"/>
        <v>0</v>
      </c>
      <c r="AP413" s="43">
        <f t="shared" si="403"/>
        <v>337</v>
      </c>
      <c r="AQ413" s="45">
        <f t="shared" si="380"/>
        <v>0</v>
      </c>
      <c r="AR413" s="65">
        <v>95</v>
      </c>
      <c r="AS413" s="38">
        <f t="shared" si="381"/>
        <v>1.8457353798329124E-2</v>
      </c>
      <c r="AT413" s="39">
        <f t="shared" si="382"/>
        <v>190</v>
      </c>
      <c r="AU413" s="40">
        <f t="shared" si="383"/>
        <v>0.79684912433008115</v>
      </c>
      <c r="AV413" s="98">
        <v>6</v>
      </c>
      <c r="AW413" s="38">
        <f t="shared" si="384"/>
        <v>0.32646048109965636</v>
      </c>
      <c r="AX413" s="39">
        <f t="shared" si="404"/>
        <v>372</v>
      </c>
      <c r="AY413" s="41">
        <f t="shared" si="385"/>
        <v>0.79650948513027831</v>
      </c>
      <c r="AZ413" s="183">
        <v>0</v>
      </c>
      <c r="BA413" s="42">
        <f t="shared" si="386"/>
        <v>0</v>
      </c>
      <c r="BB413" s="43">
        <f t="shared" si="387"/>
        <v>356</v>
      </c>
      <c r="BC413" s="44">
        <f t="shared" si="388"/>
        <v>0</v>
      </c>
      <c r="BD413" s="178">
        <v>0</v>
      </c>
      <c r="BE413" s="42">
        <f t="shared" si="389"/>
        <v>0</v>
      </c>
      <c r="BF413" s="43">
        <f t="shared" si="405"/>
        <v>356</v>
      </c>
      <c r="BG413" s="45">
        <f t="shared" si="390"/>
        <v>0</v>
      </c>
      <c r="BH413" s="159">
        <v>0</v>
      </c>
      <c r="BI413" s="83">
        <f t="shared" si="391"/>
        <v>0</v>
      </c>
      <c r="BJ413" s="84">
        <f t="shared" si="392"/>
        <v>467</v>
      </c>
      <c r="BK413" s="85">
        <f t="shared" si="393"/>
        <v>0</v>
      </c>
      <c r="BL413" s="156">
        <v>0</v>
      </c>
      <c r="BM413" s="83">
        <f t="shared" si="394"/>
        <v>0</v>
      </c>
      <c r="BN413" s="84">
        <f t="shared" si="406"/>
        <v>467</v>
      </c>
      <c r="BO413" s="86">
        <f t="shared" si="395"/>
        <v>0</v>
      </c>
      <c r="BP413" s="168">
        <f t="shared" si="396"/>
        <v>291</v>
      </c>
      <c r="BQ413" s="75">
        <f t="shared" si="397"/>
        <v>5.6537789003302898E-2</v>
      </c>
      <c r="BR413" s="164">
        <f t="shared" si="352"/>
        <v>16</v>
      </c>
      <c r="BS413" s="76">
        <f t="shared" si="398"/>
        <v>158</v>
      </c>
      <c r="BT413" s="117">
        <f t="shared" si="399"/>
        <v>1.0004264094855662</v>
      </c>
      <c r="BU413" s="159">
        <v>5147</v>
      </c>
      <c r="BV413" s="153">
        <v>220</v>
      </c>
    </row>
    <row r="414" spans="1:74">
      <c r="A414" s="34">
        <f t="shared" si="353"/>
        <v>0</v>
      </c>
      <c r="B414" s="35">
        <f t="shared" si="354"/>
        <v>0</v>
      </c>
      <c r="C414" s="35">
        <f t="shared" si="355"/>
        <v>0</v>
      </c>
      <c r="D414" s="35">
        <f t="shared" si="356"/>
        <v>0</v>
      </c>
      <c r="E414" s="35">
        <f t="shared" si="357"/>
        <v>0</v>
      </c>
      <c r="F414" s="35">
        <f t="shared" si="358"/>
        <v>0</v>
      </c>
      <c r="G414" s="35">
        <f t="shared" si="359"/>
        <v>1</v>
      </c>
      <c r="H414" s="35">
        <f t="shared" si="360"/>
        <v>0</v>
      </c>
      <c r="I414" s="35">
        <f t="shared" si="361"/>
        <v>0</v>
      </c>
      <c r="J414" s="48">
        <v>468</v>
      </c>
      <c r="K414" s="49" t="s">
        <v>440</v>
      </c>
      <c r="L414" s="65">
        <v>39</v>
      </c>
      <c r="M414" s="38">
        <f t="shared" si="351"/>
        <v>5.679335954565312E-3</v>
      </c>
      <c r="N414" s="39">
        <f t="shared" si="362"/>
        <v>177</v>
      </c>
      <c r="O414" s="40">
        <f t="shared" si="363"/>
        <v>0.75255949346591944</v>
      </c>
      <c r="P414" s="98">
        <v>3</v>
      </c>
      <c r="Q414" s="38">
        <f t="shared" si="364"/>
        <v>0.13541666666666666</v>
      </c>
      <c r="R414" s="39">
        <f t="shared" si="400"/>
        <v>226</v>
      </c>
      <c r="S414" s="41">
        <f t="shared" si="365"/>
        <v>1.0140726535080098</v>
      </c>
      <c r="T414" s="183">
        <v>0</v>
      </c>
      <c r="U414" s="42">
        <f t="shared" si="366"/>
        <v>0</v>
      </c>
      <c r="V414" s="43">
        <f t="shared" si="367"/>
        <v>396</v>
      </c>
      <c r="W414" s="44">
        <f t="shared" si="368"/>
        <v>0</v>
      </c>
      <c r="X414" s="178">
        <v>0</v>
      </c>
      <c r="Y414" s="42">
        <f t="shared" si="369"/>
        <v>0</v>
      </c>
      <c r="Z414" s="43">
        <f t="shared" si="401"/>
        <v>396</v>
      </c>
      <c r="AA414" s="45">
        <f t="shared" si="370"/>
        <v>0</v>
      </c>
      <c r="AB414" s="65">
        <v>0</v>
      </c>
      <c r="AC414" s="38">
        <f t="shared" si="371"/>
        <v>0</v>
      </c>
      <c r="AD414" s="39">
        <f t="shared" si="372"/>
        <v>538</v>
      </c>
      <c r="AE414" s="40">
        <f t="shared" si="373"/>
        <v>0</v>
      </c>
      <c r="AF414" s="98">
        <v>0</v>
      </c>
      <c r="AG414" s="38">
        <f t="shared" si="374"/>
        <v>0</v>
      </c>
      <c r="AH414" s="39">
        <f t="shared" si="402"/>
        <v>538</v>
      </c>
      <c r="AI414" s="41">
        <f t="shared" si="375"/>
        <v>0</v>
      </c>
      <c r="AJ414" s="183">
        <v>1</v>
      </c>
      <c r="AK414" s="42">
        <f t="shared" si="376"/>
        <v>1.45623998835008E-4</v>
      </c>
      <c r="AL414" s="43">
        <f t="shared" si="377"/>
        <v>304</v>
      </c>
      <c r="AM414" s="44">
        <f t="shared" si="378"/>
        <v>7.6535215378388338E-2</v>
      </c>
      <c r="AN414" s="178">
        <v>1</v>
      </c>
      <c r="AO414" s="42">
        <f t="shared" si="379"/>
        <v>3.472222222222222E-3</v>
      </c>
      <c r="AP414" s="43">
        <f t="shared" si="403"/>
        <v>312</v>
      </c>
      <c r="AQ414" s="45">
        <f t="shared" si="380"/>
        <v>0.10313107418009612</v>
      </c>
      <c r="AR414" s="65">
        <v>248</v>
      </c>
      <c r="AS414" s="38">
        <f t="shared" si="381"/>
        <v>3.6114751711081985E-2</v>
      </c>
      <c r="AT414" s="39">
        <f t="shared" si="382"/>
        <v>69</v>
      </c>
      <c r="AU414" s="40">
        <f t="shared" si="383"/>
        <v>1.5591621957736514</v>
      </c>
      <c r="AV414" s="98">
        <v>25</v>
      </c>
      <c r="AW414" s="38">
        <f t="shared" si="384"/>
        <v>0.86111111111111116</v>
      </c>
      <c r="AX414" s="39">
        <f t="shared" si="404"/>
        <v>42</v>
      </c>
      <c r="AY414" s="41">
        <f t="shared" si="385"/>
        <v>2.1009684401638129</v>
      </c>
      <c r="AZ414" s="183">
        <v>0</v>
      </c>
      <c r="BA414" s="42">
        <f t="shared" si="386"/>
        <v>0</v>
      </c>
      <c r="BB414" s="43">
        <f t="shared" si="387"/>
        <v>356</v>
      </c>
      <c r="BC414" s="44">
        <f t="shared" si="388"/>
        <v>0</v>
      </c>
      <c r="BD414" s="178">
        <v>0</v>
      </c>
      <c r="BE414" s="42">
        <f t="shared" si="389"/>
        <v>0</v>
      </c>
      <c r="BF414" s="43">
        <f t="shared" si="405"/>
        <v>356</v>
      </c>
      <c r="BG414" s="45">
        <f t="shared" si="390"/>
        <v>0</v>
      </c>
      <c r="BH414" s="159">
        <v>0</v>
      </c>
      <c r="BI414" s="83">
        <f t="shared" si="391"/>
        <v>0</v>
      </c>
      <c r="BJ414" s="84">
        <f t="shared" si="392"/>
        <v>467</v>
      </c>
      <c r="BK414" s="85">
        <f t="shared" si="393"/>
        <v>0</v>
      </c>
      <c r="BL414" s="156">
        <v>0</v>
      </c>
      <c r="BM414" s="83">
        <f t="shared" si="394"/>
        <v>0</v>
      </c>
      <c r="BN414" s="84">
        <f t="shared" si="406"/>
        <v>467</v>
      </c>
      <c r="BO414" s="86">
        <f t="shared" si="395"/>
        <v>0</v>
      </c>
      <c r="BP414" s="168">
        <f t="shared" si="396"/>
        <v>288</v>
      </c>
      <c r="BQ414" s="75">
        <f t="shared" si="397"/>
        <v>4.1939711664482307E-2</v>
      </c>
      <c r="BR414" s="164">
        <f t="shared" si="352"/>
        <v>29</v>
      </c>
      <c r="BS414" s="76">
        <f t="shared" si="398"/>
        <v>244</v>
      </c>
      <c r="BT414" s="117">
        <f t="shared" si="399"/>
        <v>0.74211595279940679</v>
      </c>
      <c r="BU414" s="159">
        <v>6867</v>
      </c>
      <c r="BV414" s="153">
        <v>267</v>
      </c>
    </row>
    <row r="415" spans="1:74">
      <c r="A415" s="34">
        <f t="shared" si="353"/>
        <v>8</v>
      </c>
      <c r="B415" s="35">
        <f t="shared" si="354"/>
        <v>7</v>
      </c>
      <c r="C415" s="35">
        <f t="shared" si="355"/>
        <v>0</v>
      </c>
      <c r="D415" s="35">
        <f t="shared" si="356"/>
        <v>0</v>
      </c>
      <c r="E415" s="35">
        <f t="shared" si="357"/>
        <v>1</v>
      </c>
      <c r="F415" s="35">
        <f t="shared" si="358"/>
        <v>0</v>
      </c>
      <c r="G415" s="35">
        <f t="shared" si="359"/>
        <v>1</v>
      </c>
      <c r="H415" s="35">
        <f t="shared" si="360"/>
        <v>0</v>
      </c>
      <c r="I415" s="35">
        <f t="shared" si="361"/>
        <v>0</v>
      </c>
      <c r="J415" s="48">
        <v>473</v>
      </c>
      <c r="K415" s="49" t="s">
        <v>445</v>
      </c>
      <c r="L415" s="65">
        <v>0</v>
      </c>
      <c r="M415" s="38">
        <f t="shared" si="351"/>
        <v>0</v>
      </c>
      <c r="N415" s="39">
        <f t="shared" si="362"/>
        <v>517</v>
      </c>
      <c r="O415" s="40">
        <f t="shared" si="363"/>
        <v>0</v>
      </c>
      <c r="P415" s="98">
        <v>0</v>
      </c>
      <c r="Q415" s="38">
        <f t="shared" si="364"/>
        <v>0</v>
      </c>
      <c r="R415" s="39">
        <f t="shared" si="400"/>
        <v>517</v>
      </c>
      <c r="S415" s="41">
        <f t="shared" si="365"/>
        <v>0</v>
      </c>
      <c r="T415" s="183">
        <v>0</v>
      </c>
      <c r="U415" s="42">
        <f t="shared" si="366"/>
        <v>0</v>
      </c>
      <c r="V415" s="43">
        <f t="shared" si="367"/>
        <v>396</v>
      </c>
      <c r="W415" s="44">
        <f t="shared" si="368"/>
        <v>0</v>
      </c>
      <c r="X415" s="178">
        <v>0</v>
      </c>
      <c r="Y415" s="42">
        <f t="shared" si="369"/>
        <v>0</v>
      </c>
      <c r="Z415" s="43">
        <f t="shared" si="401"/>
        <v>396</v>
      </c>
      <c r="AA415" s="45">
        <f t="shared" si="370"/>
        <v>0</v>
      </c>
      <c r="AB415" s="65">
        <v>85</v>
      </c>
      <c r="AC415" s="38">
        <f t="shared" si="371"/>
        <v>1.6925527678215851E-2</v>
      </c>
      <c r="AD415" s="39">
        <f t="shared" si="372"/>
        <v>126</v>
      </c>
      <c r="AE415" s="40">
        <f t="shared" si="373"/>
        <v>1.3050207872767277</v>
      </c>
      <c r="AF415" s="98">
        <v>7</v>
      </c>
      <c r="AG415" s="38">
        <f t="shared" si="374"/>
        <v>0.2951388888888889</v>
      </c>
      <c r="AH415" s="39">
        <f t="shared" si="402"/>
        <v>219</v>
      </c>
      <c r="AI415" s="41">
        <f t="shared" si="375"/>
        <v>1.2860425059364566</v>
      </c>
      <c r="AJ415" s="183">
        <v>0</v>
      </c>
      <c r="AK415" s="42">
        <f t="shared" si="376"/>
        <v>0</v>
      </c>
      <c r="AL415" s="43">
        <f t="shared" si="377"/>
        <v>337</v>
      </c>
      <c r="AM415" s="44">
        <f t="shared" si="378"/>
        <v>0</v>
      </c>
      <c r="AN415" s="178">
        <v>0</v>
      </c>
      <c r="AO415" s="42">
        <f t="shared" si="379"/>
        <v>0</v>
      </c>
      <c r="AP415" s="43">
        <f t="shared" si="403"/>
        <v>337</v>
      </c>
      <c r="AQ415" s="45">
        <f t="shared" si="380"/>
        <v>0</v>
      </c>
      <c r="AR415" s="65">
        <v>199</v>
      </c>
      <c r="AS415" s="38">
        <f t="shared" si="381"/>
        <v>3.9625647152528871E-2</v>
      </c>
      <c r="AT415" s="39">
        <f t="shared" si="382"/>
        <v>62</v>
      </c>
      <c r="AU415" s="40">
        <f t="shared" si="383"/>
        <v>1.7107361423263086</v>
      </c>
      <c r="AV415" s="98">
        <v>12</v>
      </c>
      <c r="AW415" s="38">
        <f t="shared" si="384"/>
        <v>0.69097222222222221</v>
      </c>
      <c r="AX415" s="39">
        <f t="shared" si="404"/>
        <v>68</v>
      </c>
      <c r="AY415" s="41">
        <f t="shared" si="385"/>
        <v>1.6858577402927368</v>
      </c>
      <c r="AZ415" s="183">
        <v>4</v>
      </c>
      <c r="BA415" s="42">
        <f t="shared" si="386"/>
        <v>7.9649542015133412E-4</v>
      </c>
      <c r="BB415" s="43">
        <f t="shared" si="387"/>
        <v>234</v>
      </c>
      <c r="BC415" s="44">
        <f t="shared" si="388"/>
        <v>0.2972415038807078</v>
      </c>
      <c r="BD415" s="178">
        <v>1</v>
      </c>
      <c r="BE415" s="42">
        <f t="shared" si="389"/>
        <v>1.3888888888888888E-2</v>
      </c>
      <c r="BF415" s="43">
        <f t="shared" si="405"/>
        <v>279</v>
      </c>
      <c r="BG415" s="45">
        <f t="shared" si="390"/>
        <v>0.29291886554294994</v>
      </c>
      <c r="BH415" s="159">
        <v>0</v>
      </c>
      <c r="BI415" s="83">
        <f t="shared" si="391"/>
        <v>0</v>
      </c>
      <c r="BJ415" s="84">
        <f t="shared" si="392"/>
        <v>467</v>
      </c>
      <c r="BK415" s="85">
        <f t="shared" si="393"/>
        <v>0</v>
      </c>
      <c r="BL415" s="156">
        <v>0</v>
      </c>
      <c r="BM415" s="83">
        <f t="shared" si="394"/>
        <v>0</v>
      </c>
      <c r="BN415" s="84">
        <f t="shared" si="406"/>
        <v>467</v>
      </c>
      <c r="BO415" s="86">
        <f t="shared" si="395"/>
        <v>0</v>
      </c>
      <c r="BP415" s="168">
        <f t="shared" si="396"/>
        <v>288</v>
      </c>
      <c r="BQ415" s="75">
        <f t="shared" si="397"/>
        <v>5.7347670250896057E-2</v>
      </c>
      <c r="BR415" s="164">
        <f t="shared" si="352"/>
        <v>20</v>
      </c>
      <c r="BS415" s="76">
        <f t="shared" si="398"/>
        <v>156</v>
      </c>
      <c r="BT415" s="117">
        <f t="shared" si="399"/>
        <v>1.014757118254386</v>
      </c>
      <c r="BU415" s="159">
        <v>5022</v>
      </c>
      <c r="BV415" s="153">
        <v>306</v>
      </c>
    </row>
    <row r="416" spans="1:74">
      <c r="A416" s="34">
        <f t="shared" si="353"/>
        <v>7</v>
      </c>
      <c r="B416" s="35">
        <f t="shared" si="354"/>
        <v>7</v>
      </c>
      <c r="C416" s="35">
        <f t="shared" si="355"/>
        <v>0</v>
      </c>
      <c r="D416" s="35">
        <f t="shared" si="356"/>
        <v>0</v>
      </c>
      <c r="E416" s="35">
        <f t="shared" si="357"/>
        <v>0</v>
      </c>
      <c r="F416" s="35">
        <f t="shared" si="358"/>
        <v>0</v>
      </c>
      <c r="G416" s="35">
        <f t="shared" si="359"/>
        <v>1</v>
      </c>
      <c r="H416" s="35">
        <f t="shared" si="360"/>
        <v>0</v>
      </c>
      <c r="I416" s="35">
        <f t="shared" si="361"/>
        <v>0</v>
      </c>
      <c r="J416" s="51">
        <v>21</v>
      </c>
      <c r="K416" s="49" t="s">
        <v>669</v>
      </c>
      <c r="L416" s="65">
        <v>6</v>
      </c>
      <c r="M416" s="38">
        <f t="shared" si="351"/>
        <v>1.2513034410844631E-3</v>
      </c>
      <c r="N416" s="39">
        <f t="shared" si="362"/>
        <v>399</v>
      </c>
      <c r="O416" s="40">
        <f t="shared" si="363"/>
        <v>0.16580816689277192</v>
      </c>
      <c r="P416" s="98">
        <v>3</v>
      </c>
      <c r="Q416" s="38">
        <f t="shared" si="364"/>
        <v>2.0905923344947737E-2</v>
      </c>
      <c r="R416" s="39">
        <f t="shared" si="400"/>
        <v>467</v>
      </c>
      <c r="S416" s="41">
        <f t="shared" si="365"/>
        <v>0.1565547704156027</v>
      </c>
      <c r="T416" s="183">
        <v>0</v>
      </c>
      <c r="U416" s="42">
        <f t="shared" si="366"/>
        <v>0</v>
      </c>
      <c r="V416" s="43">
        <f t="shared" si="367"/>
        <v>396</v>
      </c>
      <c r="W416" s="44">
        <f t="shared" si="368"/>
        <v>0</v>
      </c>
      <c r="X416" s="178">
        <v>1</v>
      </c>
      <c r="Y416" s="42">
        <f t="shared" si="369"/>
        <v>0</v>
      </c>
      <c r="Z416" s="43">
        <f t="shared" si="401"/>
        <v>396</v>
      </c>
      <c r="AA416" s="45">
        <f t="shared" si="370"/>
        <v>0</v>
      </c>
      <c r="AB416" s="65">
        <v>6</v>
      </c>
      <c r="AC416" s="38">
        <f t="shared" si="371"/>
        <v>1.2513034410844631E-3</v>
      </c>
      <c r="AD416" s="39">
        <f t="shared" si="372"/>
        <v>461</v>
      </c>
      <c r="AE416" s="40">
        <f t="shared" si="373"/>
        <v>9.6480123565533607E-2</v>
      </c>
      <c r="AF416" s="98">
        <v>2</v>
      </c>
      <c r="AG416" s="38">
        <f t="shared" si="374"/>
        <v>2.0905923344947737E-2</v>
      </c>
      <c r="AH416" s="39">
        <f t="shared" si="402"/>
        <v>508</v>
      </c>
      <c r="AI416" s="41">
        <f t="shared" si="375"/>
        <v>9.109577578430815E-2</v>
      </c>
      <c r="AJ416" s="183">
        <v>0</v>
      </c>
      <c r="AK416" s="42">
        <f t="shared" si="376"/>
        <v>0</v>
      </c>
      <c r="AL416" s="43">
        <f t="shared" si="377"/>
        <v>337</v>
      </c>
      <c r="AM416" s="44">
        <f t="shared" si="378"/>
        <v>0</v>
      </c>
      <c r="AN416" s="178">
        <v>0</v>
      </c>
      <c r="AO416" s="42">
        <f t="shared" si="379"/>
        <v>0</v>
      </c>
      <c r="AP416" s="43">
        <f t="shared" si="403"/>
        <v>337</v>
      </c>
      <c r="AQ416" s="45">
        <f t="shared" si="380"/>
        <v>0</v>
      </c>
      <c r="AR416" s="65">
        <v>261</v>
      </c>
      <c r="AS416" s="38">
        <f t="shared" si="381"/>
        <v>5.4431699687174137E-2</v>
      </c>
      <c r="AT416" s="39">
        <f t="shared" si="382"/>
        <v>41</v>
      </c>
      <c r="AU416" s="40">
        <f t="shared" si="383"/>
        <v>2.3499496572173384</v>
      </c>
      <c r="AV416" s="98">
        <v>9</v>
      </c>
      <c r="AW416" s="38">
        <f t="shared" si="384"/>
        <v>0.90940766550522645</v>
      </c>
      <c r="AX416" s="39">
        <f t="shared" si="404"/>
        <v>35</v>
      </c>
      <c r="AY416" s="41">
        <f t="shared" si="385"/>
        <v>2.2188040309968735</v>
      </c>
      <c r="AZ416" s="183">
        <v>0</v>
      </c>
      <c r="BA416" s="42">
        <f t="shared" si="386"/>
        <v>0</v>
      </c>
      <c r="BB416" s="43">
        <f t="shared" si="387"/>
        <v>356</v>
      </c>
      <c r="BC416" s="44">
        <f t="shared" si="388"/>
        <v>0</v>
      </c>
      <c r="BD416" s="178">
        <v>0</v>
      </c>
      <c r="BE416" s="42">
        <f t="shared" si="389"/>
        <v>0</v>
      </c>
      <c r="BF416" s="43">
        <f t="shared" si="405"/>
        <v>356</v>
      </c>
      <c r="BG416" s="45">
        <f t="shared" si="390"/>
        <v>0</v>
      </c>
      <c r="BH416" s="159">
        <v>14</v>
      </c>
      <c r="BI416" s="83">
        <f t="shared" si="391"/>
        <v>2.9197080291970801E-3</v>
      </c>
      <c r="BJ416" s="84">
        <f t="shared" si="392"/>
        <v>215</v>
      </c>
      <c r="BK416" s="85">
        <f t="shared" si="393"/>
        <v>0.52456511931813055</v>
      </c>
      <c r="BL416" s="156">
        <v>5</v>
      </c>
      <c r="BM416" s="83">
        <f t="shared" si="394"/>
        <v>4.878048780487805E-2</v>
      </c>
      <c r="BN416" s="84">
        <f t="shared" si="406"/>
        <v>321</v>
      </c>
      <c r="BO416" s="86">
        <f t="shared" si="395"/>
        <v>0.49529027044845264</v>
      </c>
      <c r="BP416" s="168">
        <f t="shared" si="396"/>
        <v>287</v>
      </c>
      <c r="BQ416" s="75">
        <f t="shared" si="397"/>
        <v>5.9854014598540145E-2</v>
      </c>
      <c r="BR416" s="164">
        <f t="shared" si="352"/>
        <v>20</v>
      </c>
      <c r="BS416" s="76">
        <f t="shared" si="398"/>
        <v>144</v>
      </c>
      <c r="BT416" s="117">
        <f t="shared" si="399"/>
        <v>1.0591064485138615</v>
      </c>
      <c r="BU416" s="159">
        <v>4795</v>
      </c>
      <c r="BV416" s="153">
        <v>543</v>
      </c>
    </row>
    <row r="417" spans="1:74">
      <c r="A417" s="34">
        <f t="shared" si="353"/>
        <v>1</v>
      </c>
      <c r="B417" s="35">
        <f t="shared" si="354"/>
        <v>0</v>
      </c>
      <c r="C417" s="35">
        <f t="shared" si="355"/>
        <v>0</v>
      </c>
      <c r="D417" s="35">
        <f t="shared" si="356"/>
        <v>0</v>
      </c>
      <c r="E417" s="35">
        <f t="shared" si="357"/>
        <v>0</v>
      </c>
      <c r="F417" s="35">
        <f t="shared" si="358"/>
        <v>1</v>
      </c>
      <c r="G417" s="35">
        <f t="shared" si="359"/>
        <v>0</v>
      </c>
      <c r="H417" s="35">
        <f t="shared" si="360"/>
        <v>0</v>
      </c>
      <c r="I417" s="35">
        <f t="shared" si="361"/>
        <v>0</v>
      </c>
      <c r="J417" s="48">
        <v>655</v>
      </c>
      <c r="K417" s="49" t="s">
        <v>629</v>
      </c>
      <c r="L417" s="65">
        <v>10</v>
      </c>
      <c r="M417" s="38">
        <f t="shared" si="351"/>
        <v>8.9031339031339033E-4</v>
      </c>
      <c r="N417" s="39">
        <f t="shared" si="362"/>
        <v>425</v>
      </c>
      <c r="O417" s="40">
        <f t="shared" si="363"/>
        <v>0.11797396727368847</v>
      </c>
      <c r="P417" s="98">
        <v>4</v>
      </c>
      <c r="Q417" s="38">
        <f t="shared" si="364"/>
        <v>3.5842293906810034E-2</v>
      </c>
      <c r="R417" s="39">
        <f t="shared" si="400"/>
        <v>436</v>
      </c>
      <c r="S417" s="41">
        <f t="shared" si="365"/>
        <v>0.26840632681767007</v>
      </c>
      <c r="T417" s="183">
        <v>4</v>
      </c>
      <c r="U417" s="42">
        <f t="shared" si="366"/>
        <v>3.5612535612535614E-4</v>
      </c>
      <c r="V417" s="43">
        <f t="shared" si="367"/>
        <v>305</v>
      </c>
      <c r="W417" s="44">
        <f t="shared" si="368"/>
        <v>0.13257388914488216</v>
      </c>
      <c r="X417" s="178">
        <v>2</v>
      </c>
      <c r="Y417" s="42">
        <f t="shared" si="369"/>
        <v>1.4336917562724014E-2</v>
      </c>
      <c r="Z417" s="43">
        <f t="shared" si="401"/>
        <v>304</v>
      </c>
      <c r="AA417" s="45">
        <f t="shared" si="370"/>
        <v>0.30162307362911728</v>
      </c>
      <c r="AB417" s="65">
        <v>67</v>
      </c>
      <c r="AC417" s="38">
        <f t="shared" si="371"/>
        <v>5.9650997150997153E-3</v>
      </c>
      <c r="AD417" s="39">
        <f t="shared" si="372"/>
        <v>321</v>
      </c>
      <c r="AE417" s="40">
        <f t="shared" si="373"/>
        <v>0.45993125144351193</v>
      </c>
      <c r="AF417" s="98">
        <v>5</v>
      </c>
      <c r="AG417" s="38">
        <f t="shared" si="374"/>
        <v>0.24014336917562723</v>
      </c>
      <c r="AH417" s="39">
        <f t="shared" si="402"/>
        <v>274</v>
      </c>
      <c r="AI417" s="41">
        <f t="shared" si="375"/>
        <v>1.0464042249441226</v>
      </c>
      <c r="AJ417" s="183">
        <v>27</v>
      </c>
      <c r="AK417" s="42">
        <f t="shared" si="376"/>
        <v>2.403846153846154E-3</v>
      </c>
      <c r="AL417" s="43">
        <f t="shared" si="377"/>
        <v>71</v>
      </c>
      <c r="AM417" s="44">
        <f t="shared" si="378"/>
        <v>1.2633829903927709</v>
      </c>
      <c r="AN417" s="178">
        <v>4</v>
      </c>
      <c r="AO417" s="42">
        <f t="shared" si="379"/>
        <v>9.6774193548387094E-2</v>
      </c>
      <c r="AP417" s="43">
        <f t="shared" si="403"/>
        <v>28</v>
      </c>
      <c r="AQ417" s="45">
        <f t="shared" si="380"/>
        <v>2.8743628416646145</v>
      </c>
      <c r="AR417" s="65">
        <v>143</v>
      </c>
      <c r="AS417" s="38">
        <f t="shared" si="381"/>
        <v>1.2731481481481481E-2</v>
      </c>
      <c r="AT417" s="39">
        <f t="shared" si="382"/>
        <v>288</v>
      </c>
      <c r="AU417" s="40">
        <f t="shared" si="383"/>
        <v>0.54964920653260485</v>
      </c>
      <c r="AV417" s="98">
        <v>9</v>
      </c>
      <c r="AW417" s="38">
        <f t="shared" si="384"/>
        <v>0.51254480286738346</v>
      </c>
      <c r="AX417" s="39">
        <f t="shared" si="404"/>
        <v>171</v>
      </c>
      <c r="AY417" s="41">
        <f t="shared" si="385"/>
        <v>1.250524399348284</v>
      </c>
      <c r="AZ417" s="183">
        <v>25</v>
      </c>
      <c r="BA417" s="42">
        <f t="shared" si="386"/>
        <v>2.2257834757834758E-3</v>
      </c>
      <c r="BB417" s="43">
        <f t="shared" si="387"/>
        <v>128</v>
      </c>
      <c r="BC417" s="44">
        <f t="shared" si="388"/>
        <v>0.83063280832048758</v>
      </c>
      <c r="BD417" s="178">
        <v>4</v>
      </c>
      <c r="BE417" s="42">
        <f t="shared" si="389"/>
        <v>8.9605734767025089E-2</v>
      </c>
      <c r="BF417" s="43">
        <f t="shared" si="405"/>
        <v>49</v>
      </c>
      <c r="BG417" s="45">
        <f t="shared" si="390"/>
        <v>1.8897991325351609</v>
      </c>
      <c r="BH417" s="159">
        <v>3</v>
      </c>
      <c r="BI417" s="83">
        <f t="shared" si="391"/>
        <v>2.6709401709401712E-4</v>
      </c>
      <c r="BJ417" s="84">
        <f t="shared" si="392"/>
        <v>415</v>
      </c>
      <c r="BK417" s="85">
        <f t="shared" si="393"/>
        <v>4.7987060194033052E-2</v>
      </c>
      <c r="BL417" s="156">
        <v>1</v>
      </c>
      <c r="BM417" s="83">
        <f t="shared" si="394"/>
        <v>1.0752688172043012E-2</v>
      </c>
      <c r="BN417" s="84">
        <f t="shared" si="406"/>
        <v>425</v>
      </c>
      <c r="BO417" s="86">
        <f t="shared" si="395"/>
        <v>0.10917688757197075</v>
      </c>
      <c r="BP417" s="168">
        <f t="shared" si="396"/>
        <v>279</v>
      </c>
      <c r="BQ417" s="75">
        <f t="shared" si="397"/>
        <v>2.4839743589743588E-2</v>
      </c>
      <c r="BR417" s="164">
        <f t="shared" si="352"/>
        <v>29</v>
      </c>
      <c r="BS417" s="76">
        <f t="shared" si="398"/>
        <v>394</v>
      </c>
      <c r="BT417" s="117">
        <f t="shared" si="399"/>
        <v>0.43953497174389944</v>
      </c>
      <c r="BU417" s="159">
        <v>11232</v>
      </c>
      <c r="BV417" s="153">
        <v>509</v>
      </c>
    </row>
    <row r="418" spans="1:74">
      <c r="A418" s="34">
        <f t="shared" si="353"/>
        <v>0</v>
      </c>
      <c r="B418" s="35">
        <f t="shared" si="354"/>
        <v>0</v>
      </c>
      <c r="C418" s="35">
        <f t="shared" si="355"/>
        <v>0</v>
      </c>
      <c r="D418" s="35">
        <f t="shared" si="356"/>
        <v>0</v>
      </c>
      <c r="E418" s="35">
        <f t="shared" si="357"/>
        <v>0</v>
      </c>
      <c r="F418" s="35">
        <f t="shared" si="358"/>
        <v>0</v>
      </c>
      <c r="G418" s="35">
        <f t="shared" si="359"/>
        <v>0</v>
      </c>
      <c r="H418" s="35">
        <f t="shared" si="360"/>
        <v>0</v>
      </c>
      <c r="I418" s="35">
        <f t="shared" si="361"/>
        <v>0</v>
      </c>
      <c r="J418" s="48">
        <v>458</v>
      </c>
      <c r="K418" s="49" t="s">
        <v>430</v>
      </c>
      <c r="L418" s="65">
        <v>0</v>
      </c>
      <c r="M418" s="38">
        <f t="shared" si="351"/>
        <v>0</v>
      </c>
      <c r="N418" s="39">
        <f t="shared" si="362"/>
        <v>517</v>
      </c>
      <c r="O418" s="40">
        <f t="shared" si="363"/>
        <v>0</v>
      </c>
      <c r="P418" s="98">
        <v>0</v>
      </c>
      <c r="Q418" s="38">
        <f t="shared" si="364"/>
        <v>0</v>
      </c>
      <c r="R418" s="39">
        <f t="shared" si="400"/>
        <v>517</v>
      </c>
      <c r="S418" s="41">
        <f t="shared" si="365"/>
        <v>0</v>
      </c>
      <c r="T418" s="183">
        <v>0</v>
      </c>
      <c r="U418" s="42">
        <f t="shared" si="366"/>
        <v>0</v>
      </c>
      <c r="V418" s="43">
        <f t="shared" si="367"/>
        <v>396</v>
      </c>
      <c r="W418" s="44">
        <f t="shared" si="368"/>
        <v>0</v>
      </c>
      <c r="X418" s="178">
        <v>0</v>
      </c>
      <c r="Y418" s="42">
        <f t="shared" si="369"/>
        <v>0</v>
      </c>
      <c r="Z418" s="43">
        <f t="shared" si="401"/>
        <v>396</v>
      </c>
      <c r="AA418" s="45">
        <f t="shared" si="370"/>
        <v>0</v>
      </c>
      <c r="AB418" s="65">
        <v>16</v>
      </c>
      <c r="AC418" s="38">
        <f t="shared" si="371"/>
        <v>8.1670154662855392E-4</v>
      </c>
      <c r="AD418" s="39">
        <f t="shared" si="372"/>
        <v>483</v>
      </c>
      <c r="AE418" s="40">
        <f t="shared" si="373"/>
        <v>6.2970710019462486E-2</v>
      </c>
      <c r="AF418" s="98">
        <v>4</v>
      </c>
      <c r="AG418" s="38">
        <f t="shared" si="374"/>
        <v>5.8181818181818182E-2</v>
      </c>
      <c r="AH418" s="39">
        <f t="shared" si="402"/>
        <v>460</v>
      </c>
      <c r="AI418" s="41">
        <f t="shared" si="375"/>
        <v>0.25352230448578361</v>
      </c>
      <c r="AJ418" s="183">
        <v>0</v>
      </c>
      <c r="AK418" s="42">
        <f t="shared" si="376"/>
        <v>0</v>
      </c>
      <c r="AL418" s="43">
        <f t="shared" si="377"/>
        <v>337</v>
      </c>
      <c r="AM418" s="44">
        <f t="shared" si="378"/>
        <v>0</v>
      </c>
      <c r="AN418" s="178">
        <v>0</v>
      </c>
      <c r="AO418" s="42">
        <f t="shared" si="379"/>
        <v>0</v>
      </c>
      <c r="AP418" s="43">
        <f t="shared" si="403"/>
        <v>337</v>
      </c>
      <c r="AQ418" s="45">
        <f t="shared" si="380"/>
        <v>0</v>
      </c>
      <c r="AR418" s="65">
        <v>209</v>
      </c>
      <c r="AS418" s="38">
        <f t="shared" si="381"/>
        <v>1.0668163952835485E-2</v>
      </c>
      <c r="AT418" s="39">
        <f t="shared" si="382"/>
        <v>315</v>
      </c>
      <c r="AU418" s="40">
        <f t="shared" si="383"/>
        <v>0.46057074036237255</v>
      </c>
      <c r="AV418" s="98">
        <v>6</v>
      </c>
      <c r="AW418" s="38">
        <f t="shared" si="384"/>
        <v>0.76</v>
      </c>
      <c r="AX418" s="39">
        <f t="shared" si="404"/>
        <v>58</v>
      </c>
      <c r="AY418" s="41">
        <f t="shared" si="385"/>
        <v>1.8542740813832879</v>
      </c>
      <c r="AZ418" s="183">
        <v>50</v>
      </c>
      <c r="BA418" s="42">
        <f t="shared" si="386"/>
        <v>2.5521923332142309E-3</v>
      </c>
      <c r="BB418" s="43">
        <f t="shared" si="387"/>
        <v>107</v>
      </c>
      <c r="BC418" s="44">
        <f t="shared" si="388"/>
        <v>0.95244425532700894</v>
      </c>
      <c r="BD418" s="178">
        <v>4</v>
      </c>
      <c r="BE418" s="42">
        <f t="shared" si="389"/>
        <v>0.18181818181818182</v>
      </c>
      <c r="BF418" s="43">
        <f t="shared" si="405"/>
        <v>18</v>
      </c>
      <c r="BG418" s="45">
        <f t="shared" si="390"/>
        <v>3.8345742398349811</v>
      </c>
      <c r="BH418" s="159">
        <v>0</v>
      </c>
      <c r="BI418" s="83">
        <f t="shared" si="391"/>
        <v>0</v>
      </c>
      <c r="BJ418" s="84">
        <f t="shared" si="392"/>
        <v>467</v>
      </c>
      <c r="BK418" s="85">
        <f t="shared" si="393"/>
        <v>0</v>
      </c>
      <c r="BL418" s="156">
        <v>0</v>
      </c>
      <c r="BM418" s="83">
        <f t="shared" si="394"/>
        <v>0</v>
      </c>
      <c r="BN418" s="84">
        <f t="shared" si="406"/>
        <v>467</v>
      </c>
      <c r="BO418" s="86">
        <f t="shared" si="395"/>
        <v>0</v>
      </c>
      <c r="BP418" s="168">
        <f t="shared" si="396"/>
        <v>275</v>
      </c>
      <c r="BQ418" s="75">
        <f t="shared" si="397"/>
        <v>1.403705783267827E-2</v>
      </c>
      <c r="BR418" s="164">
        <f t="shared" si="352"/>
        <v>14</v>
      </c>
      <c r="BS418" s="76">
        <f t="shared" si="398"/>
        <v>476</v>
      </c>
      <c r="BT418" s="117">
        <f t="shared" si="399"/>
        <v>0.2483833134413371</v>
      </c>
      <c r="BU418" s="159">
        <v>19591</v>
      </c>
      <c r="BV418" s="153">
        <v>289</v>
      </c>
    </row>
    <row r="419" spans="1:74">
      <c r="A419" s="34">
        <f t="shared" si="353"/>
        <v>0</v>
      </c>
      <c r="B419" s="35">
        <f t="shared" si="354"/>
        <v>0</v>
      </c>
      <c r="C419" s="35">
        <f t="shared" si="355"/>
        <v>0</v>
      </c>
      <c r="D419" s="35">
        <f t="shared" si="356"/>
        <v>0</v>
      </c>
      <c r="E419" s="35">
        <f t="shared" si="357"/>
        <v>0</v>
      </c>
      <c r="F419" s="35">
        <f t="shared" si="358"/>
        <v>0</v>
      </c>
      <c r="G419" s="35">
        <f t="shared" si="359"/>
        <v>0</v>
      </c>
      <c r="H419" s="35">
        <f t="shared" si="360"/>
        <v>0</v>
      </c>
      <c r="I419" s="35">
        <f t="shared" si="361"/>
        <v>0</v>
      </c>
      <c r="J419" s="51">
        <v>13</v>
      </c>
      <c r="K419" s="49" t="s">
        <v>661</v>
      </c>
      <c r="L419" s="65">
        <v>57</v>
      </c>
      <c r="M419" s="38">
        <f t="shared" si="351"/>
        <v>3.0530262453133368E-3</v>
      </c>
      <c r="N419" s="39">
        <f t="shared" si="362"/>
        <v>286</v>
      </c>
      <c r="O419" s="40">
        <f t="shared" si="363"/>
        <v>0.40455150093106551</v>
      </c>
      <c r="P419" s="98">
        <v>16</v>
      </c>
      <c r="Q419" s="38">
        <f t="shared" si="364"/>
        <v>0.21033210332103322</v>
      </c>
      <c r="R419" s="39">
        <f t="shared" si="400"/>
        <v>111</v>
      </c>
      <c r="S419" s="41">
        <f t="shared" si="365"/>
        <v>1.5750796366721063</v>
      </c>
      <c r="T419" s="183">
        <v>0</v>
      </c>
      <c r="U419" s="42">
        <f t="shared" si="366"/>
        <v>0</v>
      </c>
      <c r="V419" s="43">
        <f t="shared" si="367"/>
        <v>396</v>
      </c>
      <c r="W419" s="44">
        <f t="shared" si="368"/>
        <v>0</v>
      </c>
      <c r="X419" s="178">
        <v>0</v>
      </c>
      <c r="Y419" s="42">
        <f t="shared" si="369"/>
        <v>0</v>
      </c>
      <c r="Z419" s="43">
        <f t="shared" si="401"/>
        <v>396</v>
      </c>
      <c r="AA419" s="45">
        <f t="shared" si="370"/>
        <v>0</v>
      </c>
      <c r="AB419" s="65">
        <v>7</v>
      </c>
      <c r="AC419" s="38">
        <f t="shared" si="371"/>
        <v>3.7493304767005891E-4</v>
      </c>
      <c r="AD419" s="39">
        <f t="shared" si="372"/>
        <v>511</v>
      </c>
      <c r="AE419" s="40">
        <f t="shared" si="373"/>
        <v>2.89087247587675E-2</v>
      </c>
      <c r="AF419" s="98">
        <v>4</v>
      </c>
      <c r="AG419" s="38">
        <f t="shared" si="374"/>
        <v>2.5830258302583026E-2</v>
      </c>
      <c r="AH419" s="39">
        <f t="shared" si="402"/>
        <v>503</v>
      </c>
      <c r="AI419" s="41">
        <f t="shared" si="375"/>
        <v>0.11255314486511381</v>
      </c>
      <c r="AJ419" s="183">
        <v>0</v>
      </c>
      <c r="AK419" s="42">
        <f t="shared" si="376"/>
        <v>0</v>
      </c>
      <c r="AL419" s="43">
        <f t="shared" si="377"/>
        <v>337</v>
      </c>
      <c r="AM419" s="44">
        <f t="shared" si="378"/>
        <v>0</v>
      </c>
      <c r="AN419" s="178">
        <v>0</v>
      </c>
      <c r="AO419" s="42">
        <f t="shared" si="379"/>
        <v>0</v>
      </c>
      <c r="AP419" s="43">
        <f t="shared" si="403"/>
        <v>337</v>
      </c>
      <c r="AQ419" s="45">
        <f t="shared" si="380"/>
        <v>0</v>
      </c>
      <c r="AR419" s="65">
        <v>151</v>
      </c>
      <c r="AS419" s="38">
        <f t="shared" si="381"/>
        <v>8.0878414568827002E-3</v>
      </c>
      <c r="AT419" s="39">
        <f t="shared" si="382"/>
        <v>355</v>
      </c>
      <c r="AU419" s="40">
        <f t="shared" si="383"/>
        <v>0.34917190476247634</v>
      </c>
      <c r="AV419" s="98">
        <v>19</v>
      </c>
      <c r="AW419" s="38">
        <f t="shared" si="384"/>
        <v>0.55719557195571956</v>
      </c>
      <c r="AX419" s="39">
        <f t="shared" si="404"/>
        <v>135</v>
      </c>
      <c r="AY419" s="41">
        <f t="shared" si="385"/>
        <v>1.3594648780776677</v>
      </c>
      <c r="AZ419" s="183">
        <v>4</v>
      </c>
      <c r="BA419" s="42">
        <f t="shared" si="386"/>
        <v>2.1424745581146223E-4</v>
      </c>
      <c r="BB419" s="43">
        <f t="shared" si="387"/>
        <v>313</v>
      </c>
      <c r="BC419" s="44">
        <f t="shared" si="388"/>
        <v>7.9954302757842238E-2</v>
      </c>
      <c r="BD419" s="178">
        <v>2</v>
      </c>
      <c r="BE419" s="42">
        <f t="shared" si="389"/>
        <v>1.4760147601476014E-2</v>
      </c>
      <c r="BF419" s="43">
        <f t="shared" si="405"/>
        <v>270</v>
      </c>
      <c r="BG419" s="45">
        <f t="shared" si="390"/>
        <v>0.31129384972830104</v>
      </c>
      <c r="BH419" s="159">
        <v>52</v>
      </c>
      <c r="BI419" s="83">
        <f t="shared" si="391"/>
        <v>2.785216925549009E-3</v>
      </c>
      <c r="BJ419" s="84">
        <f t="shared" si="392"/>
        <v>223</v>
      </c>
      <c r="BK419" s="85">
        <f t="shared" si="393"/>
        <v>0.5004019697405413</v>
      </c>
      <c r="BL419" s="156">
        <v>8</v>
      </c>
      <c r="BM419" s="83">
        <f t="shared" si="394"/>
        <v>0.1918819188191882</v>
      </c>
      <c r="BN419" s="84">
        <f t="shared" si="406"/>
        <v>80</v>
      </c>
      <c r="BO419" s="86">
        <f t="shared" si="395"/>
        <v>1.9482635730555371</v>
      </c>
      <c r="BP419" s="168">
        <f t="shared" si="396"/>
        <v>271</v>
      </c>
      <c r="BQ419" s="75">
        <f t="shared" si="397"/>
        <v>1.4515265131226567E-2</v>
      </c>
      <c r="BR419" s="164">
        <f t="shared" si="352"/>
        <v>49</v>
      </c>
      <c r="BS419" s="76">
        <f t="shared" si="398"/>
        <v>470</v>
      </c>
      <c r="BT419" s="117">
        <f t="shared" si="399"/>
        <v>0.25684510897862839</v>
      </c>
      <c r="BU419" s="159">
        <v>18670</v>
      </c>
      <c r="BV419" s="153">
        <v>2551</v>
      </c>
    </row>
    <row r="420" spans="1:74">
      <c r="A420" s="34">
        <f t="shared" si="353"/>
        <v>1</v>
      </c>
      <c r="B420" s="35">
        <f t="shared" si="354"/>
        <v>0</v>
      </c>
      <c r="C420" s="35">
        <f t="shared" si="355"/>
        <v>1</v>
      </c>
      <c r="D420" s="35">
        <f t="shared" si="356"/>
        <v>0</v>
      </c>
      <c r="E420" s="35">
        <f t="shared" si="357"/>
        <v>0</v>
      </c>
      <c r="F420" s="35">
        <f t="shared" si="358"/>
        <v>0</v>
      </c>
      <c r="G420" s="35">
        <f t="shared" si="359"/>
        <v>0</v>
      </c>
      <c r="H420" s="35">
        <f t="shared" si="360"/>
        <v>0</v>
      </c>
      <c r="I420" s="35">
        <f t="shared" si="361"/>
        <v>0</v>
      </c>
      <c r="J420" s="48">
        <v>366</v>
      </c>
      <c r="K420" s="49" t="s">
        <v>337</v>
      </c>
      <c r="L420" s="65">
        <v>270</v>
      </c>
      <c r="M420" s="38">
        <f t="shared" si="351"/>
        <v>4.0952525405733353E-2</v>
      </c>
      <c r="N420" s="39">
        <f t="shared" si="362"/>
        <v>11</v>
      </c>
      <c r="O420" s="40">
        <f t="shared" si="363"/>
        <v>5.4265519810841587</v>
      </c>
      <c r="P420" s="98">
        <v>51</v>
      </c>
      <c r="Q420" s="38">
        <f t="shared" si="364"/>
        <v>0.99630996309963105</v>
      </c>
      <c r="R420" s="39">
        <f t="shared" si="400"/>
        <v>7</v>
      </c>
      <c r="S420" s="41">
        <f t="shared" si="365"/>
        <v>7.460903542131029</v>
      </c>
      <c r="T420" s="183">
        <v>0</v>
      </c>
      <c r="U420" s="42">
        <f t="shared" si="366"/>
        <v>0</v>
      </c>
      <c r="V420" s="43">
        <f t="shared" si="367"/>
        <v>396</v>
      </c>
      <c r="W420" s="44">
        <f t="shared" si="368"/>
        <v>0</v>
      </c>
      <c r="X420" s="178">
        <v>0</v>
      </c>
      <c r="Y420" s="42">
        <f t="shared" si="369"/>
        <v>0</v>
      </c>
      <c r="Z420" s="43">
        <f t="shared" si="401"/>
        <v>396</v>
      </c>
      <c r="AA420" s="45">
        <f t="shared" si="370"/>
        <v>0</v>
      </c>
      <c r="AB420" s="65">
        <v>0</v>
      </c>
      <c r="AC420" s="38">
        <f t="shared" si="371"/>
        <v>0</v>
      </c>
      <c r="AD420" s="39">
        <f t="shared" si="372"/>
        <v>538</v>
      </c>
      <c r="AE420" s="40">
        <f t="shared" si="373"/>
        <v>0</v>
      </c>
      <c r="AF420" s="98">
        <v>0</v>
      </c>
      <c r="AG420" s="38">
        <f t="shared" si="374"/>
        <v>0</v>
      </c>
      <c r="AH420" s="39">
        <f t="shared" si="402"/>
        <v>538</v>
      </c>
      <c r="AI420" s="41">
        <f t="shared" si="375"/>
        <v>0</v>
      </c>
      <c r="AJ420" s="183">
        <v>0</v>
      </c>
      <c r="AK420" s="42">
        <f t="shared" si="376"/>
        <v>0</v>
      </c>
      <c r="AL420" s="43">
        <f t="shared" si="377"/>
        <v>337</v>
      </c>
      <c r="AM420" s="44">
        <f t="shared" si="378"/>
        <v>0</v>
      </c>
      <c r="AN420" s="178">
        <v>0</v>
      </c>
      <c r="AO420" s="42">
        <f t="shared" si="379"/>
        <v>0</v>
      </c>
      <c r="AP420" s="43">
        <f t="shared" si="403"/>
        <v>337</v>
      </c>
      <c r="AQ420" s="45">
        <f t="shared" si="380"/>
        <v>0</v>
      </c>
      <c r="AR420" s="65">
        <v>1</v>
      </c>
      <c r="AS420" s="38">
        <f t="shared" si="381"/>
        <v>1.5167602002123465E-4</v>
      </c>
      <c r="AT420" s="39">
        <f t="shared" si="382"/>
        <v>554</v>
      </c>
      <c r="AU420" s="40">
        <f t="shared" si="383"/>
        <v>6.5482249002960522E-3</v>
      </c>
      <c r="AV420" s="98">
        <v>1</v>
      </c>
      <c r="AW420" s="38">
        <f t="shared" si="384"/>
        <v>3.6900369003690036E-3</v>
      </c>
      <c r="AX420" s="39">
        <f t="shared" si="404"/>
        <v>558</v>
      </c>
      <c r="AY420" s="41">
        <f t="shared" si="385"/>
        <v>9.0030786627660116E-3</v>
      </c>
      <c r="AZ420" s="183">
        <v>0</v>
      </c>
      <c r="BA420" s="42">
        <f t="shared" si="386"/>
        <v>0</v>
      </c>
      <c r="BB420" s="43">
        <f t="shared" si="387"/>
        <v>356</v>
      </c>
      <c r="BC420" s="44">
        <f t="shared" si="388"/>
        <v>0</v>
      </c>
      <c r="BD420" s="178">
        <v>0</v>
      </c>
      <c r="BE420" s="42">
        <f t="shared" si="389"/>
        <v>0</v>
      </c>
      <c r="BF420" s="43">
        <f t="shared" si="405"/>
        <v>356</v>
      </c>
      <c r="BG420" s="45">
        <f t="shared" si="390"/>
        <v>0</v>
      </c>
      <c r="BH420" s="159">
        <v>0</v>
      </c>
      <c r="BI420" s="83">
        <f t="shared" si="391"/>
        <v>0</v>
      </c>
      <c r="BJ420" s="84">
        <f t="shared" si="392"/>
        <v>467</v>
      </c>
      <c r="BK420" s="85">
        <f t="shared" si="393"/>
        <v>0</v>
      </c>
      <c r="BL420" s="156">
        <v>0</v>
      </c>
      <c r="BM420" s="83">
        <f t="shared" si="394"/>
        <v>0</v>
      </c>
      <c r="BN420" s="84">
        <f t="shared" si="406"/>
        <v>467</v>
      </c>
      <c r="BO420" s="86">
        <f t="shared" si="395"/>
        <v>0</v>
      </c>
      <c r="BP420" s="168">
        <f t="shared" si="396"/>
        <v>271</v>
      </c>
      <c r="BQ420" s="75">
        <f t="shared" si="397"/>
        <v>4.1104201425754591E-2</v>
      </c>
      <c r="BR420" s="164">
        <f t="shared" si="352"/>
        <v>52</v>
      </c>
      <c r="BS420" s="76">
        <f t="shared" si="398"/>
        <v>252</v>
      </c>
      <c r="BT420" s="117">
        <f t="shared" si="399"/>
        <v>0.7273317434598805</v>
      </c>
      <c r="BU420" s="159">
        <v>6593</v>
      </c>
      <c r="BV420" s="153">
        <v>643</v>
      </c>
    </row>
    <row r="421" spans="1:74">
      <c r="A421" s="34">
        <f t="shared" si="353"/>
        <v>9</v>
      </c>
      <c r="B421" s="35">
        <f t="shared" si="354"/>
        <v>7</v>
      </c>
      <c r="C421" s="35">
        <f t="shared" si="355"/>
        <v>1</v>
      </c>
      <c r="D421" s="35">
        <f t="shared" si="356"/>
        <v>0</v>
      </c>
      <c r="E421" s="35">
        <f t="shared" si="357"/>
        <v>0</v>
      </c>
      <c r="F421" s="35">
        <f t="shared" si="358"/>
        <v>1</v>
      </c>
      <c r="G421" s="35">
        <f t="shared" si="359"/>
        <v>0</v>
      </c>
      <c r="H421" s="35">
        <f t="shared" si="360"/>
        <v>0</v>
      </c>
      <c r="I421" s="35">
        <f t="shared" si="361"/>
        <v>1</v>
      </c>
      <c r="J421" s="36">
        <v>145</v>
      </c>
      <c r="K421" s="37" t="s">
        <v>115</v>
      </c>
      <c r="L421" s="65">
        <v>29</v>
      </c>
      <c r="M421" s="38">
        <f t="shared" si="351"/>
        <v>1.1480601741884403E-2</v>
      </c>
      <c r="N421" s="39">
        <f t="shared" si="362"/>
        <v>75</v>
      </c>
      <c r="O421" s="40">
        <f t="shared" si="363"/>
        <v>1.5212757091102138</v>
      </c>
      <c r="P421" s="98">
        <v>3</v>
      </c>
      <c r="Q421" s="38">
        <f t="shared" si="364"/>
        <v>0.10820895522388059</v>
      </c>
      <c r="R421" s="39">
        <f t="shared" si="400"/>
        <v>294</v>
      </c>
      <c r="S421" s="41">
        <f t="shared" si="365"/>
        <v>0.81032671279170476</v>
      </c>
      <c r="T421" s="183">
        <v>1</v>
      </c>
      <c r="U421" s="42">
        <f t="shared" si="366"/>
        <v>3.9588281868566902E-4</v>
      </c>
      <c r="V421" s="43">
        <f t="shared" si="367"/>
        <v>298</v>
      </c>
      <c r="W421" s="44">
        <f t="shared" si="368"/>
        <v>0.147374299571983</v>
      </c>
      <c r="X421" s="178">
        <v>1</v>
      </c>
      <c r="Y421" s="42">
        <f t="shared" si="369"/>
        <v>3.7313432835820895E-3</v>
      </c>
      <c r="Z421" s="43">
        <f t="shared" si="401"/>
        <v>372</v>
      </c>
      <c r="AA421" s="45">
        <f t="shared" si="370"/>
        <v>7.8500781289667643E-2</v>
      </c>
      <c r="AB421" s="65">
        <v>11</v>
      </c>
      <c r="AC421" s="38">
        <f t="shared" si="371"/>
        <v>4.3547110055423598E-3</v>
      </c>
      <c r="AD421" s="39">
        <f t="shared" si="372"/>
        <v>353</v>
      </c>
      <c r="AE421" s="40">
        <f t="shared" si="373"/>
        <v>0.33576432551227703</v>
      </c>
      <c r="AF421" s="98">
        <v>1</v>
      </c>
      <c r="AG421" s="38">
        <f t="shared" si="374"/>
        <v>4.1044776119402986E-2</v>
      </c>
      <c r="AH421" s="39">
        <f t="shared" si="402"/>
        <v>481</v>
      </c>
      <c r="AI421" s="41">
        <f t="shared" si="375"/>
        <v>0.17884910705911741</v>
      </c>
      <c r="AJ421" s="183">
        <v>96</v>
      </c>
      <c r="AK421" s="42">
        <f t="shared" si="376"/>
        <v>3.800475059382423E-2</v>
      </c>
      <c r="AL421" s="43">
        <f t="shared" si="377"/>
        <v>3</v>
      </c>
      <c r="AM421" s="44">
        <f t="shared" si="378"/>
        <v>19.97405506901255</v>
      </c>
      <c r="AN421" s="178">
        <v>1</v>
      </c>
      <c r="AO421" s="42">
        <f t="shared" si="379"/>
        <v>0.35820895522388058</v>
      </c>
      <c r="AP421" s="43">
        <f t="shared" si="403"/>
        <v>6</v>
      </c>
      <c r="AQ421" s="45">
        <f t="shared" si="380"/>
        <v>10.639432607952603</v>
      </c>
      <c r="AR421" s="65">
        <v>0</v>
      </c>
      <c r="AS421" s="38">
        <f t="shared" si="381"/>
        <v>0</v>
      </c>
      <c r="AT421" s="39">
        <f t="shared" si="382"/>
        <v>565</v>
      </c>
      <c r="AU421" s="40">
        <f t="shared" si="383"/>
        <v>0</v>
      </c>
      <c r="AV421" s="98">
        <v>1</v>
      </c>
      <c r="AW421" s="38">
        <f t="shared" si="384"/>
        <v>0</v>
      </c>
      <c r="AX421" s="39">
        <f t="shared" si="404"/>
        <v>565</v>
      </c>
      <c r="AY421" s="41">
        <f t="shared" si="385"/>
        <v>0</v>
      </c>
      <c r="AZ421" s="183">
        <v>0</v>
      </c>
      <c r="BA421" s="42">
        <f t="shared" si="386"/>
        <v>0</v>
      </c>
      <c r="BB421" s="43">
        <f t="shared" si="387"/>
        <v>356</v>
      </c>
      <c r="BC421" s="44">
        <f t="shared" si="388"/>
        <v>0</v>
      </c>
      <c r="BD421" s="178">
        <v>0</v>
      </c>
      <c r="BE421" s="42">
        <f t="shared" si="389"/>
        <v>0</v>
      </c>
      <c r="BF421" s="43">
        <f t="shared" si="405"/>
        <v>356</v>
      </c>
      <c r="BG421" s="45">
        <f t="shared" si="390"/>
        <v>0</v>
      </c>
      <c r="BH421" s="159">
        <v>131</v>
      </c>
      <c r="BI421" s="83">
        <f t="shared" si="391"/>
        <v>5.1860649247822646E-2</v>
      </c>
      <c r="BJ421" s="84">
        <f t="shared" si="392"/>
        <v>4</v>
      </c>
      <c r="BK421" s="85">
        <f t="shared" si="393"/>
        <v>9.3174685237554336</v>
      </c>
      <c r="BL421" s="156">
        <v>1</v>
      </c>
      <c r="BM421" s="83">
        <f t="shared" si="394"/>
        <v>0.48880597014925375</v>
      </c>
      <c r="BN421" s="84">
        <f t="shared" si="406"/>
        <v>23</v>
      </c>
      <c r="BO421" s="86">
        <f t="shared" si="395"/>
        <v>4.9630672436168641</v>
      </c>
      <c r="BP421" s="168">
        <f t="shared" si="396"/>
        <v>268</v>
      </c>
      <c r="BQ421" s="75">
        <f t="shared" si="397"/>
        <v>0.1060965954077593</v>
      </c>
      <c r="BR421" s="164">
        <f t="shared" si="352"/>
        <v>8</v>
      </c>
      <c r="BS421" s="76">
        <f t="shared" si="398"/>
        <v>58</v>
      </c>
      <c r="BT421" s="117">
        <f t="shared" si="399"/>
        <v>1.8773609275068524</v>
      </c>
      <c r="BU421" s="159">
        <v>2526</v>
      </c>
      <c r="BV421" s="153">
        <v>78</v>
      </c>
    </row>
    <row r="422" spans="1:74">
      <c r="A422" s="34">
        <f t="shared" si="353"/>
        <v>9</v>
      </c>
      <c r="B422" s="35">
        <f t="shared" si="354"/>
        <v>7</v>
      </c>
      <c r="C422" s="35">
        <f t="shared" si="355"/>
        <v>1</v>
      </c>
      <c r="D422" s="35">
        <f t="shared" si="356"/>
        <v>0</v>
      </c>
      <c r="E422" s="35">
        <f t="shared" si="357"/>
        <v>0</v>
      </c>
      <c r="F422" s="35">
        <f t="shared" si="358"/>
        <v>1</v>
      </c>
      <c r="G422" s="35">
        <f t="shared" si="359"/>
        <v>1</v>
      </c>
      <c r="H422" s="35">
        <f t="shared" si="360"/>
        <v>1</v>
      </c>
      <c r="I422" s="35">
        <f t="shared" si="361"/>
        <v>1</v>
      </c>
      <c r="J422" s="48">
        <v>501</v>
      </c>
      <c r="K422" s="49" t="s">
        <v>473</v>
      </c>
      <c r="L422" s="65">
        <v>34</v>
      </c>
      <c r="M422" s="38">
        <f t="shared" si="351"/>
        <v>1.834862385321101E-2</v>
      </c>
      <c r="N422" s="39">
        <f t="shared" si="362"/>
        <v>37</v>
      </c>
      <c r="O422" s="40">
        <f t="shared" si="363"/>
        <v>2.4313460558129707</v>
      </c>
      <c r="P422" s="98">
        <v>2</v>
      </c>
      <c r="Q422" s="38">
        <f t="shared" si="364"/>
        <v>0.12734082397003746</v>
      </c>
      <c r="R422" s="39">
        <f t="shared" si="400"/>
        <v>247</v>
      </c>
      <c r="S422" s="41">
        <f t="shared" si="365"/>
        <v>0.95359641055895827</v>
      </c>
      <c r="T422" s="183">
        <v>0</v>
      </c>
      <c r="U422" s="42">
        <f t="shared" si="366"/>
        <v>0</v>
      </c>
      <c r="V422" s="43">
        <f t="shared" si="367"/>
        <v>396</v>
      </c>
      <c r="W422" s="44">
        <f t="shared" si="368"/>
        <v>0</v>
      </c>
      <c r="X422" s="178">
        <v>0</v>
      </c>
      <c r="Y422" s="42">
        <f t="shared" si="369"/>
        <v>0</v>
      </c>
      <c r="Z422" s="43">
        <f t="shared" si="401"/>
        <v>396</v>
      </c>
      <c r="AA422" s="45">
        <f t="shared" si="370"/>
        <v>0</v>
      </c>
      <c r="AB422" s="65">
        <v>16</v>
      </c>
      <c r="AC422" s="38">
        <f t="shared" si="371"/>
        <v>8.634646519158122E-3</v>
      </c>
      <c r="AD422" s="39">
        <f t="shared" si="372"/>
        <v>252</v>
      </c>
      <c r="AE422" s="40">
        <f t="shared" si="373"/>
        <v>0.66576318402120327</v>
      </c>
      <c r="AF422" s="98">
        <v>4</v>
      </c>
      <c r="AG422" s="38">
        <f t="shared" si="374"/>
        <v>5.9925093632958802E-2</v>
      </c>
      <c r="AH422" s="39">
        <f t="shared" si="402"/>
        <v>459</v>
      </c>
      <c r="AI422" s="41">
        <f t="shared" si="375"/>
        <v>0.26111847840296065</v>
      </c>
      <c r="AJ422" s="183">
        <v>23</v>
      </c>
      <c r="AK422" s="42">
        <f t="shared" si="376"/>
        <v>1.24123043712898E-2</v>
      </c>
      <c r="AL422" s="43">
        <f t="shared" si="377"/>
        <v>6</v>
      </c>
      <c r="AM422" s="44">
        <f t="shared" si="378"/>
        <v>6.5235015931343936</v>
      </c>
      <c r="AN422" s="178">
        <v>1</v>
      </c>
      <c r="AO422" s="42">
        <f t="shared" si="379"/>
        <v>8.6142322097378279E-2</v>
      </c>
      <c r="AP422" s="43">
        <f t="shared" si="403"/>
        <v>33</v>
      </c>
      <c r="AQ422" s="45">
        <f t="shared" si="380"/>
        <v>2.5585776605578903</v>
      </c>
      <c r="AR422" s="65">
        <v>146</v>
      </c>
      <c r="AS422" s="38">
        <f t="shared" si="381"/>
        <v>7.8791149487317858E-2</v>
      </c>
      <c r="AT422" s="39">
        <f t="shared" si="382"/>
        <v>24</v>
      </c>
      <c r="AU422" s="40">
        <f t="shared" si="383"/>
        <v>3.4016067070033311</v>
      </c>
      <c r="AV422" s="98">
        <v>13</v>
      </c>
      <c r="AW422" s="38">
        <f t="shared" si="384"/>
        <v>0.54681647940074907</v>
      </c>
      <c r="AX422" s="39">
        <f t="shared" si="404"/>
        <v>142</v>
      </c>
      <c r="AY422" s="41">
        <f t="shared" si="385"/>
        <v>1.3341416118764047</v>
      </c>
      <c r="AZ422" s="183">
        <v>14</v>
      </c>
      <c r="BA422" s="42">
        <f t="shared" si="386"/>
        <v>7.5553157042633568E-3</v>
      </c>
      <c r="BB422" s="43">
        <f t="shared" si="387"/>
        <v>26</v>
      </c>
      <c r="BC422" s="44">
        <f t="shared" si="388"/>
        <v>2.8195433964982195</v>
      </c>
      <c r="BD422" s="178">
        <v>3</v>
      </c>
      <c r="BE422" s="42">
        <f t="shared" si="389"/>
        <v>5.2434456928838954E-2</v>
      </c>
      <c r="BF422" s="43">
        <f t="shared" si="405"/>
        <v>98</v>
      </c>
      <c r="BG422" s="45">
        <f t="shared" si="390"/>
        <v>1.1058509980048448</v>
      </c>
      <c r="BH422" s="159">
        <v>34</v>
      </c>
      <c r="BI422" s="83">
        <f t="shared" si="391"/>
        <v>1.834862385321101E-2</v>
      </c>
      <c r="BJ422" s="84">
        <f t="shared" si="392"/>
        <v>22</v>
      </c>
      <c r="BK422" s="85">
        <f t="shared" si="393"/>
        <v>3.296578960852472</v>
      </c>
      <c r="BL422" s="156">
        <v>2</v>
      </c>
      <c r="BM422" s="83">
        <f t="shared" si="394"/>
        <v>0.12734082397003746</v>
      </c>
      <c r="BN422" s="84">
        <f t="shared" si="406"/>
        <v>132</v>
      </c>
      <c r="BO422" s="86">
        <f t="shared" si="395"/>
        <v>1.2929487584365973</v>
      </c>
      <c r="BP422" s="168">
        <f t="shared" si="396"/>
        <v>267</v>
      </c>
      <c r="BQ422" s="75">
        <f t="shared" si="397"/>
        <v>0.14409066378845117</v>
      </c>
      <c r="BR422" s="164">
        <f t="shared" si="352"/>
        <v>25</v>
      </c>
      <c r="BS422" s="76">
        <f t="shared" si="398"/>
        <v>33</v>
      </c>
      <c r="BT422" s="117">
        <f t="shared" si="399"/>
        <v>2.5496594040111975</v>
      </c>
      <c r="BU422" s="159">
        <v>1853</v>
      </c>
      <c r="BV422" s="153">
        <v>127</v>
      </c>
    </row>
    <row r="423" spans="1:74">
      <c r="A423" s="34">
        <f t="shared" si="353"/>
        <v>0</v>
      </c>
      <c r="B423" s="35">
        <f t="shared" si="354"/>
        <v>0</v>
      </c>
      <c r="C423" s="35">
        <f t="shared" si="355"/>
        <v>0</v>
      </c>
      <c r="D423" s="35">
        <f t="shared" si="356"/>
        <v>0</v>
      </c>
      <c r="E423" s="35">
        <f t="shared" si="357"/>
        <v>0</v>
      </c>
      <c r="F423" s="35">
        <f t="shared" si="358"/>
        <v>0</v>
      </c>
      <c r="G423" s="35">
        <f t="shared" si="359"/>
        <v>0</v>
      </c>
      <c r="H423" s="35">
        <f t="shared" si="360"/>
        <v>0</v>
      </c>
      <c r="I423" s="35">
        <f t="shared" si="361"/>
        <v>0</v>
      </c>
      <c r="J423" s="48">
        <v>539</v>
      </c>
      <c r="K423" s="49" t="s">
        <v>511</v>
      </c>
      <c r="L423" s="65">
        <v>42</v>
      </c>
      <c r="M423" s="38">
        <f t="shared" si="351"/>
        <v>1.1191345359588584E-3</v>
      </c>
      <c r="N423" s="39">
        <f t="shared" si="362"/>
        <v>410</v>
      </c>
      <c r="O423" s="40">
        <f t="shared" si="363"/>
        <v>0.14829468202605689</v>
      </c>
      <c r="P423" s="98">
        <v>10</v>
      </c>
      <c r="Q423" s="38">
        <f t="shared" si="364"/>
        <v>0.15730337078651685</v>
      </c>
      <c r="R423" s="39">
        <f t="shared" si="400"/>
        <v>185</v>
      </c>
      <c r="S423" s="41">
        <f t="shared" si="365"/>
        <v>1.1779720365728308</v>
      </c>
      <c r="T423" s="183">
        <v>6</v>
      </c>
      <c r="U423" s="42">
        <f t="shared" si="366"/>
        <v>1.5987636227983692E-4</v>
      </c>
      <c r="V423" s="43">
        <f t="shared" si="367"/>
        <v>353</v>
      </c>
      <c r="W423" s="44">
        <f t="shared" si="368"/>
        <v>5.9516770612405727E-2</v>
      </c>
      <c r="X423" s="178">
        <v>2</v>
      </c>
      <c r="Y423" s="42">
        <f t="shared" si="369"/>
        <v>2.247191011235955E-2</v>
      </c>
      <c r="Z423" s="43">
        <f t="shared" si="401"/>
        <v>255</v>
      </c>
      <c r="AA423" s="45">
        <f t="shared" si="370"/>
        <v>0.47276875023889725</v>
      </c>
      <c r="AB423" s="65">
        <v>86</v>
      </c>
      <c r="AC423" s="38">
        <f t="shared" si="371"/>
        <v>2.2915611926776626E-3</v>
      </c>
      <c r="AD423" s="39">
        <f t="shared" si="372"/>
        <v>412</v>
      </c>
      <c r="AE423" s="40">
        <f t="shared" si="373"/>
        <v>0.17668784386616168</v>
      </c>
      <c r="AF423" s="98">
        <v>14</v>
      </c>
      <c r="AG423" s="38">
        <f t="shared" si="374"/>
        <v>0.32209737827715357</v>
      </c>
      <c r="AH423" s="39">
        <f t="shared" si="402"/>
        <v>197</v>
      </c>
      <c r="AI423" s="41">
        <f t="shared" si="375"/>
        <v>1.4035118214159135</v>
      </c>
      <c r="AJ423" s="183">
        <v>4</v>
      </c>
      <c r="AK423" s="42">
        <f t="shared" si="376"/>
        <v>1.0658424151989128E-4</v>
      </c>
      <c r="AL423" s="43">
        <f t="shared" si="377"/>
        <v>311</v>
      </c>
      <c r="AM423" s="44">
        <f t="shared" si="378"/>
        <v>5.6017194596540559E-2</v>
      </c>
      <c r="AN423" s="178">
        <v>1</v>
      </c>
      <c r="AO423" s="42">
        <f t="shared" si="379"/>
        <v>1.4981273408239701E-2</v>
      </c>
      <c r="AP423" s="43">
        <f t="shared" si="403"/>
        <v>233</v>
      </c>
      <c r="AQ423" s="45">
        <f t="shared" si="380"/>
        <v>0.44497002792311136</v>
      </c>
      <c r="AR423" s="65">
        <v>100</v>
      </c>
      <c r="AS423" s="38">
        <f t="shared" si="381"/>
        <v>2.6646060379972819E-3</v>
      </c>
      <c r="AT423" s="39">
        <f t="shared" si="382"/>
        <v>461</v>
      </c>
      <c r="AU423" s="40">
        <f t="shared" si="383"/>
        <v>0.11503756233220142</v>
      </c>
      <c r="AV423" s="98">
        <v>14</v>
      </c>
      <c r="AW423" s="38">
        <f t="shared" si="384"/>
        <v>0.37453183520599254</v>
      </c>
      <c r="AX423" s="39">
        <f t="shared" si="404"/>
        <v>317</v>
      </c>
      <c r="AY423" s="41">
        <f t="shared" si="385"/>
        <v>0.91379562457287988</v>
      </c>
      <c r="AZ423" s="183">
        <v>0</v>
      </c>
      <c r="BA423" s="42">
        <f t="shared" si="386"/>
        <v>0</v>
      </c>
      <c r="BB423" s="43">
        <f t="shared" si="387"/>
        <v>356</v>
      </c>
      <c r="BC423" s="44">
        <f t="shared" si="388"/>
        <v>0</v>
      </c>
      <c r="BD423" s="178">
        <v>0</v>
      </c>
      <c r="BE423" s="42">
        <f t="shared" si="389"/>
        <v>0</v>
      </c>
      <c r="BF423" s="43">
        <f t="shared" si="405"/>
        <v>356</v>
      </c>
      <c r="BG423" s="45">
        <f t="shared" si="390"/>
        <v>0</v>
      </c>
      <c r="BH423" s="159">
        <v>29</v>
      </c>
      <c r="BI423" s="83">
        <f t="shared" si="391"/>
        <v>7.7273575101921186E-4</v>
      </c>
      <c r="BJ423" s="84">
        <f t="shared" si="392"/>
        <v>365</v>
      </c>
      <c r="BK423" s="85">
        <f t="shared" si="393"/>
        <v>0.13883245084141149</v>
      </c>
      <c r="BL423" s="156">
        <v>6</v>
      </c>
      <c r="BM423" s="83">
        <f t="shared" si="394"/>
        <v>0.10861423220973783</v>
      </c>
      <c r="BN423" s="84">
        <f t="shared" si="406"/>
        <v>167</v>
      </c>
      <c r="BO423" s="86">
        <f t="shared" si="395"/>
        <v>1.1028092351370977</v>
      </c>
      <c r="BP423" s="168">
        <f t="shared" si="396"/>
        <v>267</v>
      </c>
      <c r="BQ423" s="75">
        <f t="shared" si="397"/>
        <v>7.1144981214527432E-3</v>
      </c>
      <c r="BR423" s="164">
        <f t="shared" si="352"/>
        <v>47</v>
      </c>
      <c r="BS423" s="76">
        <f t="shared" si="398"/>
        <v>538</v>
      </c>
      <c r="BT423" s="117">
        <f t="shared" si="399"/>
        <v>0.12588981522643153</v>
      </c>
      <c r="BU423" s="159">
        <v>37529</v>
      </c>
      <c r="BV423" s="153">
        <v>1265</v>
      </c>
    </row>
    <row r="424" spans="1:74">
      <c r="A424" s="34">
        <f t="shared" si="353"/>
        <v>0</v>
      </c>
      <c r="B424" s="35">
        <f t="shared" si="354"/>
        <v>0</v>
      </c>
      <c r="C424" s="35">
        <f t="shared" si="355"/>
        <v>0</v>
      </c>
      <c r="D424" s="35">
        <f t="shared" si="356"/>
        <v>0</v>
      </c>
      <c r="E424" s="35">
        <f t="shared" si="357"/>
        <v>0</v>
      </c>
      <c r="F424" s="35">
        <f t="shared" si="358"/>
        <v>0</v>
      </c>
      <c r="G424" s="35">
        <f t="shared" si="359"/>
        <v>0</v>
      </c>
      <c r="H424" s="35">
        <f t="shared" si="360"/>
        <v>0</v>
      </c>
      <c r="I424" s="35">
        <f t="shared" si="361"/>
        <v>0</v>
      </c>
      <c r="J424" s="48">
        <v>291</v>
      </c>
      <c r="K424" s="49" t="s">
        <v>262</v>
      </c>
      <c r="L424" s="65">
        <v>48</v>
      </c>
      <c r="M424" s="38">
        <f t="shared" si="351"/>
        <v>4.7151277013752456E-3</v>
      </c>
      <c r="N424" s="39">
        <f t="shared" si="362"/>
        <v>207</v>
      </c>
      <c r="O424" s="40">
        <f t="shared" si="363"/>
        <v>0.62479383909692843</v>
      </c>
      <c r="P424" s="98">
        <v>12</v>
      </c>
      <c r="Q424" s="38">
        <f t="shared" si="364"/>
        <v>0.18181818181818182</v>
      </c>
      <c r="R424" s="39">
        <f t="shared" si="400"/>
        <v>141</v>
      </c>
      <c r="S424" s="41">
        <f t="shared" si="365"/>
        <v>1.3615520942205448</v>
      </c>
      <c r="T424" s="183">
        <v>3</v>
      </c>
      <c r="U424" s="42">
        <f t="shared" si="366"/>
        <v>2.9469548133595285E-4</v>
      </c>
      <c r="V424" s="43">
        <f t="shared" si="367"/>
        <v>320</v>
      </c>
      <c r="W424" s="44">
        <f t="shared" si="368"/>
        <v>0.10970554441615789</v>
      </c>
      <c r="X424" s="178">
        <v>2</v>
      </c>
      <c r="Y424" s="42">
        <f t="shared" si="369"/>
        <v>1.1363636363636364E-2</v>
      </c>
      <c r="Z424" s="43">
        <f t="shared" si="401"/>
        <v>328</v>
      </c>
      <c r="AA424" s="45">
        <f t="shared" si="370"/>
        <v>0.23907056120035147</v>
      </c>
      <c r="AB424" s="65">
        <v>1</v>
      </c>
      <c r="AC424" s="38">
        <f t="shared" si="371"/>
        <v>9.8231827111984279E-5</v>
      </c>
      <c r="AD424" s="39">
        <f t="shared" si="372"/>
        <v>529</v>
      </c>
      <c r="AE424" s="40">
        <f t="shared" si="373"/>
        <v>7.5740372052510415E-3</v>
      </c>
      <c r="AF424" s="98">
        <v>1</v>
      </c>
      <c r="AG424" s="38">
        <f t="shared" si="374"/>
        <v>3.787878787878788E-3</v>
      </c>
      <c r="AH424" s="39">
        <f t="shared" si="402"/>
        <v>526</v>
      </c>
      <c r="AI424" s="41">
        <f t="shared" si="375"/>
        <v>1.6505358364959873E-2</v>
      </c>
      <c r="AJ424" s="183">
        <v>2</v>
      </c>
      <c r="AK424" s="42">
        <f t="shared" si="376"/>
        <v>1.9646365422396856E-4</v>
      </c>
      <c r="AL424" s="43">
        <f t="shared" si="377"/>
        <v>289</v>
      </c>
      <c r="AM424" s="44">
        <f t="shared" si="378"/>
        <v>0.10325487701441899</v>
      </c>
      <c r="AN424" s="178">
        <v>1</v>
      </c>
      <c r="AO424" s="42">
        <f t="shared" si="379"/>
        <v>7.575757575757576E-3</v>
      </c>
      <c r="AP424" s="43">
        <f t="shared" si="403"/>
        <v>282</v>
      </c>
      <c r="AQ424" s="45">
        <f t="shared" si="380"/>
        <v>0.22501325275657336</v>
      </c>
      <c r="AR424" s="65">
        <v>210</v>
      </c>
      <c r="AS424" s="38">
        <f t="shared" si="381"/>
        <v>2.0628683693516701E-2</v>
      </c>
      <c r="AT424" s="39">
        <f t="shared" si="382"/>
        <v>159</v>
      </c>
      <c r="AU424" s="40">
        <f t="shared" si="383"/>
        <v>0.89059074864507792</v>
      </c>
      <c r="AV424" s="98">
        <v>14</v>
      </c>
      <c r="AW424" s="38">
        <f t="shared" si="384"/>
        <v>0.79545454545454541</v>
      </c>
      <c r="AX424" s="39">
        <f t="shared" si="404"/>
        <v>50</v>
      </c>
      <c r="AY424" s="41">
        <f t="shared" si="385"/>
        <v>1.9407772980985367</v>
      </c>
      <c r="AZ424" s="183">
        <v>0</v>
      </c>
      <c r="BA424" s="42">
        <f t="shared" si="386"/>
        <v>0</v>
      </c>
      <c r="BB424" s="43">
        <f t="shared" si="387"/>
        <v>356</v>
      </c>
      <c r="BC424" s="44">
        <f t="shared" si="388"/>
        <v>0</v>
      </c>
      <c r="BD424" s="178">
        <v>0</v>
      </c>
      <c r="BE424" s="42">
        <f t="shared" si="389"/>
        <v>0</v>
      </c>
      <c r="BF424" s="43">
        <f t="shared" si="405"/>
        <v>356</v>
      </c>
      <c r="BG424" s="45">
        <f t="shared" si="390"/>
        <v>0</v>
      </c>
      <c r="BH424" s="159">
        <v>0</v>
      </c>
      <c r="BI424" s="83">
        <f t="shared" si="391"/>
        <v>0</v>
      </c>
      <c r="BJ424" s="84">
        <f t="shared" si="392"/>
        <v>467</v>
      </c>
      <c r="BK424" s="85">
        <f t="shared" si="393"/>
        <v>0</v>
      </c>
      <c r="BL424" s="156">
        <v>1</v>
      </c>
      <c r="BM424" s="83">
        <f t="shared" si="394"/>
        <v>0</v>
      </c>
      <c r="BN424" s="84">
        <f t="shared" si="406"/>
        <v>467</v>
      </c>
      <c r="BO424" s="86">
        <f t="shared" si="395"/>
        <v>0</v>
      </c>
      <c r="BP424" s="168">
        <f t="shared" si="396"/>
        <v>264</v>
      </c>
      <c r="BQ424" s="75">
        <f t="shared" si="397"/>
        <v>2.5933202357563849E-2</v>
      </c>
      <c r="BR424" s="164">
        <f t="shared" si="352"/>
        <v>31</v>
      </c>
      <c r="BS424" s="76">
        <f t="shared" si="398"/>
        <v>386</v>
      </c>
      <c r="BT424" s="117">
        <f t="shared" si="399"/>
        <v>0.45888353574499663</v>
      </c>
      <c r="BU424" s="159">
        <v>10180</v>
      </c>
      <c r="BV424" s="153">
        <v>943</v>
      </c>
    </row>
    <row r="425" spans="1:74">
      <c r="A425" s="34">
        <f t="shared" si="353"/>
        <v>0</v>
      </c>
      <c r="B425" s="35">
        <f t="shared" si="354"/>
        <v>0</v>
      </c>
      <c r="C425" s="35">
        <f t="shared" si="355"/>
        <v>0</v>
      </c>
      <c r="D425" s="35">
        <f t="shared" si="356"/>
        <v>0</v>
      </c>
      <c r="E425" s="35">
        <f t="shared" si="357"/>
        <v>0</v>
      </c>
      <c r="F425" s="35">
        <f t="shared" si="358"/>
        <v>0</v>
      </c>
      <c r="G425" s="35">
        <f t="shared" si="359"/>
        <v>0</v>
      </c>
      <c r="H425" s="35">
        <f t="shared" si="360"/>
        <v>0</v>
      </c>
      <c r="I425" s="35">
        <f t="shared" si="361"/>
        <v>0</v>
      </c>
      <c r="J425" s="48">
        <v>508</v>
      </c>
      <c r="K425" s="49" t="s">
        <v>480</v>
      </c>
      <c r="L425" s="65">
        <v>32</v>
      </c>
      <c r="M425" s="38">
        <f t="shared" si="351"/>
        <v>6.3617025506451164E-4</v>
      </c>
      <c r="N425" s="39">
        <f t="shared" si="362"/>
        <v>443</v>
      </c>
      <c r="O425" s="40">
        <f t="shared" si="363"/>
        <v>8.4297877205976438E-2</v>
      </c>
      <c r="P425" s="98">
        <v>4</v>
      </c>
      <c r="Q425" s="38">
        <f t="shared" si="364"/>
        <v>0.12121212121212122</v>
      </c>
      <c r="R425" s="39">
        <f t="shared" si="400"/>
        <v>254</v>
      </c>
      <c r="S425" s="41">
        <f t="shared" si="365"/>
        <v>0.90770139614702983</v>
      </c>
      <c r="T425" s="183">
        <v>15</v>
      </c>
      <c r="U425" s="42">
        <f t="shared" si="366"/>
        <v>2.9820480706148984E-4</v>
      </c>
      <c r="V425" s="43">
        <f t="shared" si="367"/>
        <v>318</v>
      </c>
      <c r="W425" s="44">
        <f t="shared" si="368"/>
        <v>0.11101195226302532</v>
      </c>
      <c r="X425" s="178">
        <v>1</v>
      </c>
      <c r="Y425" s="42">
        <f t="shared" si="369"/>
        <v>5.6818181818181816E-2</v>
      </c>
      <c r="Z425" s="43">
        <f t="shared" si="401"/>
        <v>118</v>
      </c>
      <c r="AA425" s="45">
        <f t="shared" si="370"/>
        <v>1.1953528060017573</v>
      </c>
      <c r="AB425" s="65">
        <v>99</v>
      </c>
      <c r="AC425" s="38">
        <f t="shared" si="371"/>
        <v>1.9681517266058328E-3</v>
      </c>
      <c r="AD425" s="39">
        <f t="shared" si="372"/>
        <v>425</v>
      </c>
      <c r="AE425" s="40">
        <f t="shared" si="373"/>
        <v>0.15175177782143703</v>
      </c>
      <c r="AF425" s="98">
        <v>9</v>
      </c>
      <c r="AG425" s="38">
        <f t="shared" si="374"/>
        <v>0.375</v>
      </c>
      <c r="AH425" s="39">
        <f t="shared" si="402"/>
        <v>167</v>
      </c>
      <c r="AI425" s="41">
        <f t="shared" si="375"/>
        <v>1.6340304781310273</v>
      </c>
      <c r="AJ425" s="183">
        <v>6</v>
      </c>
      <c r="AK425" s="42">
        <f t="shared" si="376"/>
        <v>1.1928192282459593E-4</v>
      </c>
      <c r="AL425" s="43">
        <f t="shared" si="377"/>
        <v>310</v>
      </c>
      <c r="AM425" s="44">
        <f t="shared" si="378"/>
        <v>6.2690680980902094E-2</v>
      </c>
      <c r="AN425" s="178">
        <v>2</v>
      </c>
      <c r="AO425" s="42">
        <f t="shared" si="379"/>
        <v>2.2727272727272728E-2</v>
      </c>
      <c r="AP425" s="43">
        <f t="shared" si="403"/>
        <v>183</v>
      </c>
      <c r="AQ425" s="45">
        <f t="shared" si="380"/>
        <v>0.67503975826972007</v>
      </c>
      <c r="AR425" s="65">
        <v>102</v>
      </c>
      <c r="AS425" s="38">
        <f t="shared" si="381"/>
        <v>2.0277926880181308E-3</v>
      </c>
      <c r="AT425" s="39">
        <f t="shared" si="382"/>
        <v>475</v>
      </c>
      <c r="AU425" s="40">
        <f t="shared" si="383"/>
        <v>8.7544771879296449E-2</v>
      </c>
      <c r="AV425" s="98">
        <v>15</v>
      </c>
      <c r="AW425" s="38">
        <f t="shared" si="384"/>
        <v>0.38636363636363635</v>
      </c>
      <c r="AX425" s="39">
        <f t="shared" si="404"/>
        <v>303</v>
      </c>
      <c r="AY425" s="41">
        <f t="shared" si="385"/>
        <v>0.94266325907643211</v>
      </c>
      <c r="AZ425" s="183">
        <v>0</v>
      </c>
      <c r="BA425" s="42">
        <f t="shared" si="386"/>
        <v>0</v>
      </c>
      <c r="BB425" s="43">
        <f t="shared" si="387"/>
        <v>356</v>
      </c>
      <c r="BC425" s="44">
        <f t="shared" si="388"/>
        <v>0</v>
      </c>
      <c r="BD425" s="178">
        <v>0</v>
      </c>
      <c r="BE425" s="42">
        <f t="shared" si="389"/>
        <v>0</v>
      </c>
      <c r="BF425" s="43">
        <f t="shared" si="405"/>
        <v>356</v>
      </c>
      <c r="BG425" s="45">
        <f t="shared" si="390"/>
        <v>0</v>
      </c>
      <c r="BH425" s="159">
        <v>10</v>
      </c>
      <c r="BI425" s="83">
        <f t="shared" si="391"/>
        <v>1.9880320470765989E-4</v>
      </c>
      <c r="BJ425" s="84">
        <f t="shared" si="392"/>
        <v>432</v>
      </c>
      <c r="BK425" s="85">
        <f t="shared" si="393"/>
        <v>3.5717690178417867E-2</v>
      </c>
      <c r="BL425" s="156">
        <v>1</v>
      </c>
      <c r="BM425" s="83">
        <f t="shared" si="394"/>
        <v>3.787878787878788E-2</v>
      </c>
      <c r="BN425" s="84">
        <f t="shared" si="406"/>
        <v>347</v>
      </c>
      <c r="BO425" s="86">
        <f t="shared" si="395"/>
        <v>0.38460039940126056</v>
      </c>
      <c r="BP425" s="168">
        <f t="shared" si="396"/>
        <v>264</v>
      </c>
      <c r="BQ425" s="75">
        <f t="shared" si="397"/>
        <v>5.2484046042822214E-3</v>
      </c>
      <c r="BR425" s="164">
        <f t="shared" si="352"/>
        <v>32</v>
      </c>
      <c r="BS425" s="76">
        <f t="shared" si="398"/>
        <v>554</v>
      </c>
      <c r="BT425" s="117">
        <f t="shared" si="399"/>
        <v>9.2869612808573712E-2</v>
      </c>
      <c r="BU425" s="159">
        <v>50301</v>
      </c>
      <c r="BV425" s="153">
        <v>2009</v>
      </c>
    </row>
    <row r="426" spans="1:74">
      <c r="A426" s="34">
        <f t="shared" si="353"/>
        <v>1</v>
      </c>
      <c r="B426" s="35">
        <f t="shared" si="354"/>
        <v>0</v>
      </c>
      <c r="C426" s="35">
        <f t="shared" si="355"/>
        <v>0</v>
      </c>
      <c r="D426" s="35">
        <f t="shared" si="356"/>
        <v>0</v>
      </c>
      <c r="E426" s="35">
        <f t="shared" si="357"/>
        <v>1</v>
      </c>
      <c r="F426" s="35">
        <f t="shared" si="358"/>
        <v>0</v>
      </c>
      <c r="G426" s="35">
        <f t="shared" si="359"/>
        <v>0</v>
      </c>
      <c r="H426" s="35">
        <f t="shared" si="360"/>
        <v>0</v>
      </c>
      <c r="I426" s="35">
        <f t="shared" si="361"/>
        <v>0</v>
      </c>
      <c r="J426" s="48">
        <v>124</v>
      </c>
      <c r="K426" s="49" t="s">
        <v>94</v>
      </c>
      <c r="L426" s="65">
        <v>31</v>
      </c>
      <c r="M426" s="38">
        <f t="shared" si="351"/>
        <v>2.2185643741501468E-3</v>
      </c>
      <c r="N426" s="39">
        <f t="shared" si="362"/>
        <v>341</v>
      </c>
      <c r="O426" s="40">
        <f t="shared" si="363"/>
        <v>0.2939783268658136</v>
      </c>
      <c r="P426" s="98">
        <v>1</v>
      </c>
      <c r="Q426" s="38">
        <f t="shared" si="364"/>
        <v>0.1183206106870229</v>
      </c>
      <c r="R426" s="39">
        <f t="shared" si="400"/>
        <v>260</v>
      </c>
      <c r="S426" s="41">
        <f t="shared" si="365"/>
        <v>0.88604821398703393</v>
      </c>
      <c r="T426" s="183">
        <v>0</v>
      </c>
      <c r="U426" s="42">
        <f t="shared" si="366"/>
        <v>0</v>
      </c>
      <c r="V426" s="43">
        <f t="shared" si="367"/>
        <v>396</v>
      </c>
      <c r="W426" s="44">
        <f t="shared" si="368"/>
        <v>0</v>
      </c>
      <c r="X426" s="178">
        <v>0</v>
      </c>
      <c r="Y426" s="42">
        <f t="shared" si="369"/>
        <v>0</v>
      </c>
      <c r="Z426" s="43">
        <f t="shared" si="401"/>
        <v>396</v>
      </c>
      <c r="AA426" s="45">
        <f t="shared" si="370"/>
        <v>0</v>
      </c>
      <c r="AB426" s="65">
        <v>199</v>
      </c>
      <c r="AC426" s="38">
        <f t="shared" si="371"/>
        <v>1.4241751950189651E-2</v>
      </c>
      <c r="AD426" s="39">
        <f t="shared" si="372"/>
        <v>147</v>
      </c>
      <c r="AE426" s="40">
        <f t="shared" si="373"/>
        <v>1.0980917520318947</v>
      </c>
      <c r="AF426" s="98">
        <v>9</v>
      </c>
      <c r="AG426" s="38">
        <f t="shared" si="374"/>
        <v>0.75954198473282442</v>
      </c>
      <c r="AH426" s="39">
        <f t="shared" si="402"/>
        <v>82</v>
      </c>
      <c r="AI426" s="41">
        <f t="shared" si="375"/>
        <v>3.3096393399295105</v>
      </c>
      <c r="AJ426" s="183">
        <v>0</v>
      </c>
      <c r="AK426" s="42">
        <f t="shared" si="376"/>
        <v>0</v>
      </c>
      <c r="AL426" s="43">
        <f t="shared" si="377"/>
        <v>337</v>
      </c>
      <c r="AM426" s="44">
        <f t="shared" si="378"/>
        <v>0</v>
      </c>
      <c r="AN426" s="178">
        <v>0</v>
      </c>
      <c r="AO426" s="42">
        <f t="shared" si="379"/>
        <v>0</v>
      </c>
      <c r="AP426" s="43">
        <f t="shared" si="403"/>
        <v>337</v>
      </c>
      <c r="AQ426" s="45">
        <f t="shared" si="380"/>
        <v>0</v>
      </c>
      <c r="AR426" s="65">
        <v>32</v>
      </c>
      <c r="AS426" s="38">
        <f t="shared" si="381"/>
        <v>2.2901309668646678E-3</v>
      </c>
      <c r="AT426" s="39">
        <f t="shared" si="382"/>
        <v>472</v>
      </c>
      <c r="AU426" s="40">
        <f t="shared" si="383"/>
        <v>9.8870557257915978E-2</v>
      </c>
      <c r="AV426" s="98">
        <v>3</v>
      </c>
      <c r="AW426" s="38">
        <f t="shared" si="384"/>
        <v>0.12213740458015267</v>
      </c>
      <c r="AX426" s="39">
        <f t="shared" si="404"/>
        <v>497</v>
      </c>
      <c r="AY426" s="41">
        <f t="shared" si="385"/>
        <v>0.29799503115842307</v>
      </c>
      <c r="AZ426" s="183">
        <v>0</v>
      </c>
      <c r="BA426" s="42">
        <f t="shared" si="386"/>
        <v>0</v>
      </c>
      <c r="BB426" s="43">
        <f t="shared" si="387"/>
        <v>356</v>
      </c>
      <c r="BC426" s="44">
        <f t="shared" si="388"/>
        <v>0</v>
      </c>
      <c r="BD426" s="178">
        <v>0</v>
      </c>
      <c r="BE426" s="42">
        <f t="shared" si="389"/>
        <v>0</v>
      </c>
      <c r="BF426" s="43">
        <f t="shared" si="405"/>
        <v>356</v>
      </c>
      <c r="BG426" s="45">
        <f t="shared" si="390"/>
        <v>0</v>
      </c>
      <c r="BH426" s="159">
        <v>0</v>
      </c>
      <c r="BI426" s="83">
        <f t="shared" si="391"/>
        <v>0</v>
      </c>
      <c r="BJ426" s="84">
        <f t="shared" si="392"/>
        <v>467</v>
      </c>
      <c r="BK426" s="85">
        <f t="shared" si="393"/>
        <v>0</v>
      </c>
      <c r="BL426" s="156">
        <v>0</v>
      </c>
      <c r="BM426" s="83">
        <f t="shared" si="394"/>
        <v>0</v>
      </c>
      <c r="BN426" s="84">
        <f t="shared" si="406"/>
        <v>467</v>
      </c>
      <c r="BO426" s="86">
        <f t="shared" si="395"/>
        <v>0</v>
      </c>
      <c r="BP426" s="168">
        <f t="shared" si="396"/>
        <v>262</v>
      </c>
      <c r="BQ426" s="75">
        <f t="shared" si="397"/>
        <v>1.8750447291204467E-2</v>
      </c>
      <c r="BR426" s="164">
        <f t="shared" si="352"/>
        <v>13</v>
      </c>
      <c r="BS426" s="76">
        <f t="shared" si="398"/>
        <v>446</v>
      </c>
      <c r="BT426" s="117">
        <f t="shared" si="399"/>
        <v>0.33178592566985932</v>
      </c>
      <c r="BU426" s="159">
        <v>13973</v>
      </c>
      <c r="BV426" s="153">
        <v>1033</v>
      </c>
    </row>
    <row r="427" spans="1:74">
      <c r="A427" s="34">
        <f t="shared" si="353"/>
        <v>0</v>
      </c>
      <c r="B427" s="35">
        <f t="shared" si="354"/>
        <v>0</v>
      </c>
      <c r="C427" s="35">
        <f t="shared" si="355"/>
        <v>0</v>
      </c>
      <c r="D427" s="35">
        <f t="shared" si="356"/>
        <v>0</v>
      </c>
      <c r="E427" s="35">
        <f t="shared" si="357"/>
        <v>0</v>
      </c>
      <c r="F427" s="35">
        <f t="shared" si="358"/>
        <v>0</v>
      </c>
      <c r="G427" s="35">
        <f t="shared" si="359"/>
        <v>0</v>
      </c>
      <c r="H427" s="35">
        <f t="shared" si="360"/>
        <v>0</v>
      </c>
      <c r="I427" s="35">
        <f t="shared" si="361"/>
        <v>0</v>
      </c>
      <c r="J427" s="48">
        <v>385</v>
      </c>
      <c r="K427" s="49" t="s">
        <v>356</v>
      </c>
      <c r="L427" s="65">
        <v>48</v>
      </c>
      <c r="M427" s="38">
        <f t="shared" si="351"/>
        <v>1.818250691314065E-3</v>
      </c>
      <c r="N427" s="39">
        <f t="shared" si="362"/>
        <v>362</v>
      </c>
      <c r="O427" s="40">
        <f t="shared" si="363"/>
        <v>0.24093341725090842</v>
      </c>
      <c r="P427" s="98">
        <v>14</v>
      </c>
      <c r="Q427" s="38">
        <f t="shared" si="364"/>
        <v>0.18320610687022901</v>
      </c>
      <c r="R427" s="39">
        <f t="shared" si="400"/>
        <v>139</v>
      </c>
      <c r="S427" s="41">
        <f t="shared" si="365"/>
        <v>1.3719456216573427</v>
      </c>
      <c r="T427" s="183">
        <v>0</v>
      </c>
      <c r="U427" s="42">
        <f t="shared" si="366"/>
        <v>0</v>
      </c>
      <c r="V427" s="43">
        <f t="shared" si="367"/>
        <v>396</v>
      </c>
      <c r="W427" s="44">
        <f t="shared" si="368"/>
        <v>0</v>
      </c>
      <c r="X427" s="178">
        <v>0</v>
      </c>
      <c r="Y427" s="42">
        <f t="shared" si="369"/>
        <v>0</v>
      </c>
      <c r="Z427" s="43">
        <f t="shared" si="401"/>
        <v>396</v>
      </c>
      <c r="AA427" s="45">
        <f t="shared" si="370"/>
        <v>0</v>
      </c>
      <c r="AB427" s="65">
        <v>88</v>
      </c>
      <c r="AC427" s="38">
        <f t="shared" si="371"/>
        <v>3.3334596007424523E-3</v>
      </c>
      <c r="AD427" s="39">
        <f t="shared" si="372"/>
        <v>378</v>
      </c>
      <c r="AE427" s="40">
        <f t="shared" si="373"/>
        <v>0.2570220648491266</v>
      </c>
      <c r="AF427" s="98">
        <v>13</v>
      </c>
      <c r="AG427" s="38">
        <f t="shared" si="374"/>
        <v>0.33587786259541985</v>
      </c>
      <c r="AH427" s="39">
        <f t="shared" si="402"/>
        <v>187</v>
      </c>
      <c r="AI427" s="41">
        <f t="shared" si="375"/>
        <v>1.463559105094457</v>
      </c>
      <c r="AJ427" s="183">
        <v>4</v>
      </c>
      <c r="AK427" s="42">
        <f t="shared" si="376"/>
        <v>1.5152089094283875E-4</v>
      </c>
      <c r="AL427" s="43">
        <f t="shared" si="377"/>
        <v>303</v>
      </c>
      <c r="AM427" s="44">
        <f t="shared" si="378"/>
        <v>7.9634429183437661E-2</v>
      </c>
      <c r="AN427" s="178">
        <v>2</v>
      </c>
      <c r="AO427" s="42">
        <f t="shared" si="379"/>
        <v>1.5267175572519083E-2</v>
      </c>
      <c r="AP427" s="43">
        <f t="shared" si="403"/>
        <v>231</v>
      </c>
      <c r="AQ427" s="45">
        <f t="shared" si="380"/>
        <v>0.45346182234912491</v>
      </c>
      <c r="AR427" s="65">
        <v>91</v>
      </c>
      <c r="AS427" s="38">
        <f t="shared" si="381"/>
        <v>3.4471002689495816E-3</v>
      </c>
      <c r="AT427" s="39">
        <f t="shared" si="382"/>
        <v>441</v>
      </c>
      <c r="AU427" s="40">
        <f t="shared" si="383"/>
        <v>0.14881975286398427</v>
      </c>
      <c r="AV427" s="98">
        <v>24</v>
      </c>
      <c r="AW427" s="38">
        <f t="shared" si="384"/>
        <v>0.34732824427480918</v>
      </c>
      <c r="AX427" s="39">
        <f t="shared" si="404"/>
        <v>348</v>
      </c>
      <c r="AY427" s="41">
        <f t="shared" si="385"/>
        <v>0.84742336985676581</v>
      </c>
      <c r="AZ427" s="183">
        <v>9</v>
      </c>
      <c r="BA427" s="42">
        <f t="shared" si="386"/>
        <v>3.4092200462138716E-4</v>
      </c>
      <c r="BB427" s="43">
        <f t="shared" si="387"/>
        <v>281</v>
      </c>
      <c r="BC427" s="44">
        <f t="shared" si="388"/>
        <v>0.1272275606310867</v>
      </c>
      <c r="BD427" s="178">
        <v>3</v>
      </c>
      <c r="BE427" s="42">
        <f t="shared" si="389"/>
        <v>3.4351145038167941E-2</v>
      </c>
      <c r="BF427" s="43">
        <f t="shared" si="405"/>
        <v>173</v>
      </c>
      <c r="BG427" s="45">
        <f t="shared" si="390"/>
        <v>0.724471087297067</v>
      </c>
      <c r="BH427" s="159">
        <v>22</v>
      </c>
      <c r="BI427" s="83">
        <f t="shared" si="391"/>
        <v>8.3336490018561307E-4</v>
      </c>
      <c r="BJ427" s="84">
        <f t="shared" si="392"/>
        <v>358</v>
      </c>
      <c r="BK427" s="85">
        <f t="shared" si="393"/>
        <v>0.14972529921823227</v>
      </c>
      <c r="BL427" s="156">
        <v>6</v>
      </c>
      <c r="BM427" s="83">
        <f t="shared" si="394"/>
        <v>8.3969465648854963E-2</v>
      </c>
      <c r="BN427" s="84">
        <f t="shared" si="406"/>
        <v>226</v>
      </c>
      <c r="BO427" s="86">
        <f t="shared" si="395"/>
        <v>0.85257981668798521</v>
      </c>
      <c r="BP427" s="168">
        <f t="shared" si="396"/>
        <v>262</v>
      </c>
      <c r="BQ427" s="75">
        <f t="shared" si="397"/>
        <v>9.9246183567559369E-3</v>
      </c>
      <c r="BR427" s="164">
        <f t="shared" si="352"/>
        <v>62</v>
      </c>
      <c r="BS427" s="76">
        <f t="shared" si="398"/>
        <v>510</v>
      </c>
      <c r="BT427" s="117">
        <f t="shared" si="399"/>
        <v>0.17561440734061684</v>
      </c>
      <c r="BU427" s="159">
        <v>26399</v>
      </c>
      <c r="BV427" s="153">
        <v>2213</v>
      </c>
    </row>
    <row r="428" spans="1:74">
      <c r="A428" s="34">
        <f t="shared" si="353"/>
        <v>0</v>
      </c>
      <c r="B428" s="35">
        <f t="shared" si="354"/>
        <v>0</v>
      </c>
      <c r="C428" s="35">
        <f t="shared" si="355"/>
        <v>0</v>
      </c>
      <c r="D428" s="35">
        <f t="shared" si="356"/>
        <v>0</v>
      </c>
      <c r="E428" s="35">
        <f t="shared" si="357"/>
        <v>0</v>
      </c>
      <c r="F428" s="35">
        <f t="shared" si="358"/>
        <v>0</v>
      </c>
      <c r="G428" s="35">
        <f t="shared" si="359"/>
        <v>0</v>
      </c>
      <c r="H428" s="35">
        <f t="shared" si="360"/>
        <v>0</v>
      </c>
      <c r="I428" s="35">
        <f t="shared" si="361"/>
        <v>0</v>
      </c>
      <c r="J428" s="48">
        <v>135</v>
      </c>
      <c r="K428" s="49" t="s">
        <v>105</v>
      </c>
      <c r="L428" s="65">
        <v>12</v>
      </c>
      <c r="M428" s="38">
        <f t="shared" si="351"/>
        <v>5.2029136316337154E-4</v>
      </c>
      <c r="N428" s="39">
        <f t="shared" si="362"/>
        <v>453</v>
      </c>
      <c r="O428" s="40">
        <f t="shared" si="363"/>
        <v>6.8942955276694542E-2</v>
      </c>
      <c r="P428" s="98">
        <v>5</v>
      </c>
      <c r="Q428" s="38">
        <f t="shared" si="364"/>
        <v>4.5977011494252873E-2</v>
      </c>
      <c r="R428" s="39">
        <f t="shared" si="400"/>
        <v>414</v>
      </c>
      <c r="S428" s="41">
        <f t="shared" si="365"/>
        <v>0.34430052957301127</v>
      </c>
      <c r="T428" s="183">
        <v>29</v>
      </c>
      <c r="U428" s="42">
        <f t="shared" si="366"/>
        <v>1.257370794311481E-3</v>
      </c>
      <c r="V428" s="43">
        <f t="shared" si="367"/>
        <v>188</v>
      </c>
      <c r="W428" s="44">
        <f t="shared" si="368"/>
        <v>0.46807825792776808</v>
      </c>
      <c r="X428" s="178">
        <v>4</v>
      </c>
      <c r="Y428" s="42">
        <f t="shared" si="369"/>
        <v>0.1111111111111111</v>
      </c>
      <c r="Z428" s="43">
        <f t="shared" si="401"/>
        <v>40</v>
      </c>
      <c r="AA428" s="45">
        <f t="shared" si="370"/>
        <v>2.3375788206256587</v>
      </c>
      <c r="AB428" s="65">
        <v>0</v>
      </c>
      <c r="AC428" s="38">
        <f t="shared" si="371"/>
        <v>0</v>
      </c>
      <c r="AD428" s="39">
        <f t="shared" si="372"/>
        <v>538</v>
      </c>
      <c r="AE428" s="40">
        <f t="shared" si="373"/>
        <v>0</v>
      </c>
      <c r="AF428" s="98">
        <v>0</v>
      </c>
      <c r="AG428" s="38">
        <f t="shared" si="374"/>
        <v>0</v>
      </c>
      <c r="AH428" s="39">
        <f t="shared" si="402"/>
        <v>538</v>
      </c>
      <c r="AI428" s="41">
        <f t="shared" si="375"/>
        <v>0</v>
      </c>
      <c r="AJ428" s="183">
        <v>10</v>
      </c>
      <c r="AK428" s="42">
        <f t="shared" si="376"/>
        <v>4.3357613596947626E-4</v>
      </c>
      <c r="AL428" s="43">
        <f t="shared" si="377"/>
        <v>237</v>
      </c>
      <c r="AM428" s="44">
        <f t="shared" si="378"/>
        <v>0.22787344953320879</v>
      </c>
      <c r="AN428" s="178">
        <v>2</v>
      </c>
      <c r="AO428" s="42">
        <f t="shared" si="379"/>
        <v>3.8314176245210725E-2</v>
      </c>
      <c r="AP428" s="43">
        <f t="shared" si="403"/>
        <v>107</v>
      </c>
      <c r="AQ428" s="45">
        <f t="shared" si="380"/>
        <v>1.1379980599183019</v>
      </c>
      <c r="AR428" s="65">
        <v>179</v>
      </c>
      <c r="AS428" s="38">
        <f t="shared" si="381"/>
        <v>7.7610128338536245E-3</v>
      </c>
      <c r="AT428" s="39">
        <f t="shared" si="382"/>
        <v>361</v>
      </c>
      <c r="AU428" s="40">
        <f t="shared" si="383"/>
        <v>0.3350619134326086</v>
      </c>
      <c r="AV428" s="98">
        <v>35</v>
      </c>
      <c r="AW428" s="38">
        <f t="shared" si="384"/>
        <v>0.68582375478927204</v>
      </c>
      <c r="AX428" s="39">
        <f t="shared" si="404"/>
        <v>70</v>
      </c>
      <c r="AY428" s="41">
        <f t="shared" si="385"/>
        <v>1.6732963327667298</v>
      </c>
      <c r="AZ428" s="183">
        <v>19</v>
      </c>
      <c r="BA428" s="42">
        <f t="shared" si="386"/>
        <v>8.2379465834200481E-4</v>
      </c>
      <c r="BB428" s="43">
        <f t="shared" si="387"/>
        <v>231</v>
      </c>
      <c r="BC428" s="44">
        <f t="shared" si="388"/>
        <v>0.3074292167153288</v>
      </c>
      <c r="BD428" s="178">
        <v>3</v>
      </c>
      <c r="BE428" s="42">
        <f t="shared" si="389"/>
        <v>7.2796934865900387E-2</v>
      </c>
      <c r="BF428" s="43">
        <f t="shared" si="405"/>
        <v>67</v>
      </c>
      <c r="BG428" s="45">
        <f t="shared" si="390"/>
        <v>1.5352988814664963</v>
      </c>
      <c r="BH428" s="159">
        <v>12</v>
      </c>
      <c r="BI428" s="83">
        <f t="shared" si="391"/>
        <v>5.2029136316337154E-4</v>
      </c>
      <c r="BJ428" s="84">
        <f t="shared" si="392"/>
        <v>381</v>
      </c>
      <c r="BK428" s="85">
        <f t="shared" si="393"/>
        <v>9.3477395091810481E-2</v>
      </c>
      <c r="BL428" s="156">
        <v>6</v>
      </c>
      <c r="BM428" s="83">
        <f t="shared" si="394"/>
        <v>4.5977011494252873E-2</v>
      </c>
      <c r="BN428" s="84">
        <f t="shared" si="406"/>
        <v>327</v>
      </c>
      <c r="BO428" s="86">
        <f t="shared" si="395"/>
        <v>0.46682531237670244</v>
      </c>
      <c r="BP428" s="168">
        <f t="shared" si="396"/>
        <v>261</v>
      </c>
      <c r="BQ428" s="75">
        <f t="shared" si="397"/>
        <v>1.131633714880333E-2</v>
      </c>
      <c r="BR428" s="164">
        <f t="shared" si="352"/>
        <v>55</v>
      </c>
      <c r="BS428" s="76">
        <f t="shared" si="398"/>
        <v>498</v>
      </c>
      <c r="BT428" s="117">
        <f t="shared" si="399"/>
        <v>0.20024063094586297</v>
      </c>
      <c r="BU428" s="159">
        <v>23064</v>
      </c>
      <c r="BV428" s="153">
        <v>1209</v>
      </c>
    </row>
    <row r="429" spans="1:74">
      <c r="A429" s="34">
        <f t="shared" si="353"/>
        <v>1</v>
      </c>
      <c r="B429" s="35">
        <f t="shared" si="354"/>
        <v>0</v>
      </c>
      <c r="C429" s="35">
        <f t="shared" si="355"/>
        <v>0</v>
      </c>
      <c r="D429" s="35">
        <f t="shared" si="356"/>
        <v>1</v>
      </c>
      <c r="E429" s="35">
        <f t="shared" si="357"/>
        <v>0</v>
      </c>
      <c r="F429" s="35">
        <f t="shared" si="358"/>
        <v>0</v>
      </c>
      <c r="G429" s="35">
        <f t="shared" si="359"/>
        <v>0</v>
      </c>
      <c r="H429" s="35">
        <f t="shared" si="360"/>
        <v>0</v>
      </c>
      <c r="I429" s="35">
        <f t="shared" si="361"/>
        <v>0</v>
      </c>
      <c r="J429" s="48">
        <v>391</v>
      </c>
      <c r="K429" s="49" t="s">
        <v>709</v>
      </c>
      <c r="L429" s="65">
        <v>34</v>
      </c>
      <c r="M429" s="38">
        <f t="shared" si="351"/>
        <v>3.4315704481227291E-3</v>
      </c>
      <c r="N429" s="39">
        <f t="shared" si="362"/>
        <v>261</v>
      </c>
      <c r="O429" s="40">
        <f t="shared" si="363"/>
        <v>0.45471177244867123</v>
      </c>
      <c r="P429" s="98">
        <v>7</v>
      </c>
      <c r="Q429" s="38">
        <f t="shared" si="364"/>
        <v>0.13600000000000001</v>
      </c>
      <c r="R429" s="39">
        <f t="shared" si="400"/>
        <v>223</v>
      </c>
      <c r="S429" s="41">
        <f t="shared" si="365"/>
        <v>1.0184409664769676</v>
      </c>
      <c r="T429" s="183">
        <v>49</v>
      </c>
      <c r="U429" s="42">
        <f t="shared" si="366"/>
        <v>4.9454985870004036E-3</v>
      </c>
      <c r="V429" s="43">
        <f t="shared" si="367"/>
        <v>40</v>
      </c>
      <c r="W429" s="44">
        <f t="shared" si="368"/>
        <v>1.8410482998811692</v>
      </c>
      <c r="X429" s="178">
        <v>5</v>
      </c>
      <c r="Y429" s="42">
        <f t="shared" si="369"/>
        <v>0.19600000000000001</v>
      </c>
      <c r="Z429" s="43">
        <f t="shared" si="401"/>
        <v>18</v>
      </c>
      <c r="AA429" s="45">
        <f t="shared" si="370"/>
        <v>4.1234890395836619</v>
      </c>
      <c r="AB429" s="65">
        <v>42</v>
      </c>
      <c r="AC429" s="38">
        <f t="shared" si="371"/>
        <v>4.2389987888574888E-3</v>
      </c>
      <c r="AD429" s="39">
        <f t="shared" si="372"/>
        <v>355</v>
      </c>
      <c r="AE429" s="40">
        <f t="shared" si="373"/>
        <v>0.32684248561537499</v>
      </c>
      <c r="AF429" s="98">
        <v>5</v>
      </c>
      <c r="AG429" s="38">
        <f t="shared" si="374"/>
        <v>0.16800000000000001</v>
      </c>
      <c r="AH429" s="39">
        <f t="shared" si="402"/>
        <v>358</v>
      </c>
      <c r="AI429" s="41">
        <f t="shared" si="375"/>
        <v>0.73204565420270018</v>
      </c>
      <c r="AJ429" s="183">
        <v>8</v>
      </c>
      <c r="AK429" s="42">
        <f t="shared" si="376"/>
        <v>8.0742834073475975E-4</v>
      </c>
      <c r="AL429" s="43">
        <f t="shared" si="377"/>
        <v>194</v>
      </c>
      <c r="AM429" s="44">
        <f t="shared" si="378"/>
        <v>0.42435795236446727</v>
      </c>
      <c r="AN429" s="178">
        <v>1</v>
      </c>
      <c r="AO429" s="42">
        <f t="shared" si="379"/>
        <v>3.2000000000000001E-2</v>
      </c>
      <c r="AP429" s="43">
        <f t="shared" si="403"/>
        <v>131</v>
      </c>
      <c r="AQ429" s="45">
        <f t="shared" si="380"/>
        <v>0.95045597964376594</v>
      </c>
      <c r="AR429" s="65">
        <v>77</v>
      </c>
      <c r="AS429" s="38">
        <f t="shared" si="381"/>
        <v>7.7714977795720628E-3</v>
      </c>
      <c r="AT429" s="39">
        <f t="shared" si="382"/>
        <v>360</v>
      </c>
      <c r="AU429" s="40">
        <f t="shared" si="383"/>
        <v>0.33551457419349962</v>
      </c>
      <c r="AV429" s="98">
        <v>19</v>
      </c>
      <c r="AW429" s="38">
        <f t="shared" si="384"/>
        <v>0.308</v>
      </c>
      <c r="AX429" s="39">
        <f t="shared" si="404"/>
        <v>385</v>
      </c>
      <c r="AY429" s="41">
        <f t="shared" si="385"/>
        <v>0.75146896982375344</v>
      </c>
      <c r="AZ429" s="183">
        <v>0</v>
      </c>
      <c r="BA429" s="42">
        <f t="shared" si="386"/>
        <v>0</v>
      </c>
      <c r="BB429" s="43">
        <f t="shared" si="387"/>
        <v>356</v>
      </c>
      <c r="BC429" s="44">
        <f t="shared" si="388"/>
        <v>0</v>
      </c>
      <c r="BD429" s="178">
        <v>0</v>
      </c>
      <c r="BE429" s="42">
        <f t="shared" si="389"/>
        <v>0</v>
      </c>
      <c r="BF429" s="43">
        <f t="shared" si="405"/>
        <v>356</v>
      </c>
      <c r="BG429" s="45">
        <f t="shared" si="390"/>
        <v>0</v>
      </c>
      <c r="BH429" s="159">
        <v>40</v>
      </c>
      <c r="BI429" s="83">
        <f t="shared" si="391"/>
        <v>4.0371417036737991E-3</v>
      </c>
      <c r="BJ429" s="84">
        <f t="shared" si="392"/>
        <v>159</v>
      </c>
      <c r="BK429" s="85">
        <f t="shared" si="393"/>
        <v>0.72532722392595772</v>
      </c>
      <c r="BL429" s="156">
        <v>6</v>
      </c>
      <c r="BM429" s="83">
        <f t="shared" si="394"/>
        <v>0.16</v>
      </c>
      <c r="BN429" s="84">
        <f t="shared" si="406"/>
        <v>97</v>
      </c>
      <c r="BO429" s="86">
        <f t="shared" si="395"/>
        <v>1.6245520870709247</v>
      </c>
      <c r="BP429" s="168">
        <f t="shared" si="396"/>
        <v>250</v>
      </c>
      <c r="BQ429" s="75">
        <f t="shared" si="397"/>
        <v>2.5232135647961243E-2</v>
      </c>
      <c r="BR429" s="164">
        <f t="shared" si="352"/>
        <v>43</v>
      </c>
      <c r="BS429" s="76">
        <f t="shared" si="398"/>
        <v>390</v>
      </c>
      <c r="BT429" s="117">
        <f t="shared" si="399"/>
        <v>0.44647828142816043</v>
      </c>
      <c r="BU429" s="159">
        <v>9908</v>
      </c>
      <c r="BV429" s="153">
        <v>1208</v>
      </c>
    </row>
    <row r="430" spans="1:74">
      <c r="A430" s="34">
        <f t="shared" si="353"/>
        <v>8</v>
      </c>
      <c r="B430" s="35">
        <f t="shared" si="354"/>
        <v>7</v>
      </c>
      <c r="C430" s="35">
        <f t="shared" si="355"/>
        <v>1</v>
      </c>
      <c r="D430" s="35">
        <f t="shared" si="356"/>
        <v>0</v>
      </c>
      <c r="E430" s="35">
        <f t="shared" si="357"/>
        <v>0</v>
      </c>
      <c r="F430" s="35">
        <f t="shared" si="358"/>
        <v>0</v>
      </c>
      <c r="G430" s="35">
        <f t="shared" si="359"/>
        <v>0</v>
      </c>
      <c r="H430" s="35">
        <f t="shared" si="360"/>
        <v>0</v>
      </c>
      <c r="I430" s="35">
        <f t="shared" si="361"/>
        <v>1</v>
      </c>
      <c r="J430" s="48">
        <v>360</v>
      </c>
      <c r="K430" s="49" t="s">
        <v>331</v>
      </c>
      <c r="L430" s="65">
        <v>48</v>
      </c>
      <c r="M430" s="38">
        <f t="shared" si="351"/>
        <v>1.1664641555285541E-2</v>
      </c>
      <c r="N430" s="39">
        <f t="shared" si="362"/>
        <v>72</v>
      </c>
      <c r="O430" s="40">
        <f t="shared" si="363"/>
        <v>1.5456625229663989</v>
      </c>
      <c r="P430" s="98">
        <v>4</v>
      </c>
      <c r="Q430" s="38">
        <f t="shared" si="364"/>
        <v>0.19354838709677419</v>
      </c>
      <c r="R430" s="39">
        <f t="shared" si="400"/>
        <v>127</v>
      </c>
      <c r="S430" s="41">
        <f t="shared" si="365"/>
        <v>1.4493941648154185</v>
      </c>
      <c r="T430" s="183">
        <v>2</v>
      </c>
      <c r="U430" s="42">
        <f t="shared" si="366"/>
        <v>4.8602673147023087E-4</v>
      </c>
      <c r="V430" s="43">
        <f t="shared" si="367"/>
        <v>288</v>
      </c>
      <c r="W430" s="44">
        <f t="shared" si="368"/>
        <v>0.18093194688642969</v>
      </c>
      <c r="X430" s="178">
        <v>1</v>
      </c>
      <c r="Y430" s="42">
        <f t="shared" si="369"/>
        <v>8.0645161290322578E-3</v>
      </c>
      <c r="Z430" s="43">
        <f t="shared" si="401"/>
        <v>345</v>
      </c>
      <c r="AA430" s="45">
        <f t="shared" si="370"/>
        <v>0.16966297891637847</v>
      </c>
      <c r="AB430" s="65">
        <v>42</v>
      </c>
      <c r="AC430" s="38">
        <f t="shared" si="371"/>
        <v>1.0206561360874849E-2</v>
      </c>
      <c r="AD430" s="39">
        <f t="shared" si="372"/>
        <v>209</v>
      </c>
      <c r="AE430" s="40">
        <f t="shared" si="373"/>
        <v>0.78696363243672796</v>
      </c>
      <c r="AF430" s="98">
        <v>11</v>
      </c>
      <c r="AG430" s="38">
        <f t="shared" si="374"/>
        <v>0.16935483870967741</v>
      </c>
      <c r="AH430" s="39">
        <f t="shared" si="402"/>
        <v>355</v>
      </c>
      <c r="AI430" s="41">
        <f t="shared" si="375"/>
        <v>0.73794924818820573</v>
      </c>
      <c r="AJ430" s="183">
        <v>0</v>
      </c>
      <c r="AK430" s="42">
        <f t="shared" si="376"/>
        <v>0</v>
      </c>
      <c r="AL430" s="43">
        <f t="shared" si="377"/>
        <v>337</v>
      </c>
      <c r="AM430" s="44">
        <f t="shared" si="378"/>
        <v>0</v>
      </c>
      <c r="AN430" s="178">
        <v>0</v>
      </c>
      <c r="AO430" s="42">
        <f t="shared" si="379"/>
        <v>0</v>
      </c>
      <c r="AP430" s="43">
        <f t="shared" si="403"/>
        <v>337</v>
      </c>
      <c r="AQ430" s="45">
        <f t="shared" si="380"/>
        <v>0</v>
      </c>
      <c r="AR430" s="65">
        <v>78</v>
      </c>
      <c r="AS430" s="38">
        <f t="shared" si="381"/>
        <v>1.8955042527339004E-2</v>
      </c>
      <c r="AT430" s="39">
        <f t="shared" si="382"/>
        <v>183</v>
      </c>
      <c r="AU430" s="40">
        <f t="shared" si="383"/>
        <v>0.81833556449012057</v>
      </c>
      <c r="AV430" s="98">
        <v>12</v>
      </c>
      <c r="AW430" s="38">
        <f t="shared" si="384"/>
        <v>0.31451612903225806</v>
      </c>
      <c r="AX430" s="39">
        <f t="shared" si="404"/>
        <v>380</v>
      </c>
      <c r="AY430" s="41">
        <f t="shared" si="385"/>
        <v>0.76736724505462883</v>
      </c>
      <c r="AZ430" s="183">
        <v>2</v>
      </c>
      <c r="BA430" s="42">
        <f t="shared" si="386"/>
        <v>4.8602673147023087E-4</v>
      </c>
      <c r="BB430" s="43">
        <f t="shared" si="387"/>
        <v>257</v>
      </c>
      <c r="BC430" s="44">
        <f t="shared" si="388"/>
        <v>0.18137871597678185</v>
      </c>
      <c r="BD430" s="178">
        <v>1</v>
      </c>
      <c r="BE430" s="42">
        <f t="shared" si="389"/>
        <v>8.0645161290322578E-3</v>
      </c>
      <c r="BF430" s="43">
        <f t="shared" si="405"/>
        <v>303</v>
      </c>
      <c r="BG430" s="45">
        <f t="shared" si="390"/>
        <v>0.17008192192816446</v>
      </c>
      <c r="BH430" s="159">
        <v>76</v>
      </c>
      <c r="BI430" s="83">
        <f t="shared" si="391"/>
        <v>1.8469015795868772E-2</v>
      </c>
      <c r="BJ430" s="84">
        <f t="shared" si="392"/>
        <v>21</v>
      </c>
      <c r="BK430" s="85">
        <f t="shared" si="393"/>
        <v>3.3182090050670565</v>
      </c>
      <c r="BL430" s="156">
        <v>11</v>
      </c>
      <c r="BM430" s="83">
        <f t="shared" si="394"/>
        <v>0.30645161290322581</v>
      </c>
      <c r="BN430" s="84">
        <f t="shared" si="406"/>
        <v>41</v>
      </c>
      <c r="BO430" s="86">
        <f t="shared" si="395"/>
        <v>3.1115412958011661</v>
      </c>
      <c r="BP430" s="168">
        <f t="shared" si="396"/>
        <v>248</v>
      </c>
      <c r="BQ430" s="75">
        <f t="shared" si="397"/>
        <v>6.026731470230863E-2</v>
      </c>
      <c r="BR430" s="164">
        <f t="shared" si="352"/>
        <v>40</v>
      </c>
      <c r="BS430" s="76">
        <f t="shared" si="398"/>
        <v>143</v>
      </c>
      <c r="BT430" s="117">
        <f t="shared" si="399"/>
        <v>1.0664197224522702</v>
      </c>
      <c r="BU430" s="159">
        <v>4115</v>
      </c>
      <c r="BV430" s="153">
        <v>864</v>
      </c>
    </row>
    <row r="431" spans="1:74">
      <c r="A431" s="34">
        <f t="shared" si="353"/>
        <v>0</v>
      </c>
      <c r="B431" s="35">
        <f t="shared" si="354"/>
        <v>0</v>
      </c>
      <c r="C431" s="35">
        <f t="shared" si="355"/>
        <v>0</v>
      </c>
      <c r="D431" s="35">
        <f t="shared" si="356"/>
        <v>0</v>
      </c>
      <c r="E431" s="35">
        <f t="shared" si="357"/>
        <v>0</v>
      </c>
      <c r="F431" s="35">
        <f t="shared" si="358"/>
        <v>0</v>
      </c>
      <c r="G431" s="35">
        <f t="shared" si="359"/>
        <v>0</v>
      </c>
      <c r="H431" s="35">
        <f t="shared" si="360"/>
        <v>0</v>
      </c>
      <c r="I431" s="35">
        <f t="shared" si="361"/>
        <v>0</v>
      </c>
      <c r="J431" s="48">
        <v>139</v>
      </c>
      <c r="K431" s="49" t="s">
        <v>109</v>
      </c>
      <c r="L431" s="65">
        <v>25</v>
      </c>
      <c r="M431" s="38">
        <f t="shared" si="351"/>
        <v>3.072763028515241E-3</v>
      </c>
      <c r="N431" s="39">
        <f t="shared" si="362"/>
        <v>284</v>
      </c>
      <c r="O431" s="40">
        <f t="shared" si="363"/>
        <v>0.40716678970565051</v>
      </c>
      <c r="P431" s="98">
        <v>9</v>
      </c>
      <c r="Q431" s="38">
        <f t="shared" si="364"/>
        <v>0.1016260162601626</v>
      </c>
      <c r="R431" s="39">
        <f t="shared" si="400"/>
        <v>305</v>
      </c>
      <c r="S431" s="41">
        <f t="shared" si="365"/>
        <v>0.76103013396473529</v>
      </c>
      <c r="T431" s="183">
        <v>5</v>
      </c>
      <c r="U431" s="42">
        <f t="shared" si="366"/>
        <v>6.1455260570304814E-4</v>
      </c>
      <c r="V431" s="43">
        <f t="shared" si="367"/>
        <v>261</v>
      </c>
      <c r="W431" s="44">
        <f t="shared" si="368"/>
        <v>0.22877795029426565</v>
      </c>
      <c r="X431" s="178">
        <v>3</v>
      </c>
      <c r="Y431" s="42">
        <f t="shared" si="369"/>
        <v>2.032520325203252E-2</v>
      </c>
      <c r="Z431" s="43">
        <f t="shared" si="401"/>
        <v>269</v>
      </c>
      <c r="AA431" s="45">
        <f t="shared" si="370"/>
        <v>0.42760588182176684</v>
      </c>
      <c r="AB431" s="65">
        <v>58</v>
      </c>
      <c r="AC431" s="38">
        <f t="shared" si="371"/>
        <v>7.1288102261553585E-3</v>
      </c>
      <c r="AD431" s="39">
        <f t="shared" si="372"/>
        <v>286</v>
      </c>
      <c r="AE431" s="40">
        <f t="shared" si="373"/>
        <v>0.54965763611952123</v>
      </c>
      <c r="AF431" s="98">
        <v>11</v>
      </c>
      <c r="AG431" s="38">
        <f t="shared" si="374"/>
        <v>0.23577235772357724</v>
      </c>
      <c r="AH431" s="39">
        <f t="shared" si="402"/>
        <v>276</v>
      </c>
      <c r="AI431" s="41">
        <f t="shared" si="375"/>
        <v>1.0273579157896973</v>
      </c>
      <c r="AJ431" s="183">
        <v>10</v>
      </c>
      <c r="AK431" s="42">
        <f t="shared" si="376"/>
        <v>1.2291052114060963E-3</v>
      </c>
      <c r="AL431" s="43">
        <f t="shared" si="377"/>
        <v>140</v>
      </c>
      <c r="AM431" s="44">
        <f t="shared" si="378"/>
        <v>0.64597753687732629</v>
      </c>
      <c r="AN431" s="178">
        <v>2</v>
      </c>
      <c r="AO431" s="42">
        <f t="shared" si="379"/>
        <v>4.065040650406504E-2</v>
      </c>
      <c r="AP431" s="43">
        <f t="shared" si="403"/>
        <v>98</v>
      </c>
      <c r="AQ431" s="45">
        <f t="shared" si="380"/>
        <v>1.2073881855230766</v>
      </c>
      <c r="AR431" s="65">
        <v>111</v>
      </c>
      <c r="AS431" s="38">
        <f t="shared" si="381"/>
        <v>1.3643067846607669E-2</v>
      </c>
      <c r="AT431" s="39">
        <f t="shared" si="382"/>
        <v>267</v>
      </c>
      <c r="AU431" s="40">
        <f t="shared" si="383"/>
        <v>0.58900462035513246</v>
      </c>
      <c r="AV431" s="98">
        <v>24</v>
      </c>
      <c r="AW431" s="38">
        <f t="shared" si="384"/>
        <v>0.45121951219512196</v>
      </c>
      <c r="AX431" s="39">
        <f t="shared" si="404"/>
        <v>226</v>
      </c>
      <c r="AY431" s="41">
        <f t="shared" si="385"/>
        <v>1.100900850628717</v>
      </c>
      <c r="AZ431" s="183">
        <v>0</v>
      </c>
      <c r="BA431" s="42">
        <f t="shared" si="386"/>
        <v>0</v>
      </c>
      <c r="BB431" s="43">
        <f t="shared" si="387"/>
        <v>356</v>
      </c>
      <c r="BC431" s="44">
        <f t="shared" si="388"/>
        <v>0</v>
      </c>
      <c r="BD431" s="178">
        <v>1</v>
      </c>
      <c r="BE431" s="42">
        <f t="shared" si="389"/>
        <v>0</v>
      </c>
      <c r="BF431" s="43">
        <f t="shared" si="405"/>
        <v>356</v>
      </c>
      <c r="BG431" s="45">
        <f t="shared" si="390"/>
        <v>0</v>
      </c>
      <c r="BH431" s="159">
        <v>37</v>
      </c>
      <c r="BI431" s="83">
        <f t="shared" si="391"/>
        <v>4.5476892822025562E-3</v>
      </c>
      <c r="BJ431" s="84">
        <f t="shared" si="392"/>
        <v>131</v>
      </c>
      <c r="BK431" s="85">
        <f t="shared" si="393"/>
        <v>0.81705401604707584</v>
      </c>
      <c r="BL431" s="156">
        <v>5</v>
      </c>
      <c r="BM431" s="83">
        <f t="shared" si="394"/>
        <v>0.15040650406504066</v>
      </c>
      <c r="BN431" s="84">
        <f t="shared" si="406"/>
        <v>102</v>
      </c>
      <c r="BO431" s="86">
        <f t="shared" si="395"/>
        <v>1.5271450005493956</v>
      </c>
      <c r="BP431" s="168">
        <f t="shared" si="396"/>
        <v>246</v>
      </c>
      <c r="BQ431" s="75">
        <f t="shared" si="397"/>
        <v>3.023598820058997E-2</v>
      </c>
      <c r="BR431" s="164">
        <f t="shared" si="352"/>
        <v>55</v>
      </c>
      <c r="BS431" s="76">
        <f t="shared" si="398"/>
        <v>355</v>
      </c>
      <c r="BT431" s="117">
        <f t="shared" si="399"/>
        <v>0.53502058792919993</v>
      </c>
      <c r="BU431" s="159">
        <v>8136</v>
      </c>
      <c r="BV431" s="153">
        <v>1387</v>
      </c>
    </row>
    <row r="432" spans="1:74">
      <c r="A432" s="34">
        <f t="shared" si="353"/>
        <v>8</v>
      </c>
      <c r="B432" s="35">
        <f t="shared" si="354"/>
        <v>7</v>
      </c>
      <c r="C432" s="35">
        <f t="shared" si="355"/>
        <v>0</v>
      </c>
      <c r="D432" s="35">
        <f t="shared" si="356"/>
        <v>0</v>
      </c>
      <c r="E432" s="35">
        <f t="shared" si="357"/>
        <v>1</v>
      </c>
      <c r="F432" s="35">
        <f t="shared" si="358"/>
        <v>0</v>
      </c>
      <c r="G432" s="35">
        <f t="shared" si="359"/>
        <v>1</v>
      </c>
      <c r="H432" s="35">
        <f t="shared" si="360"/>
        <v>0</v>
      </c>
      <c r="I432" s="35">
        <f t="shared" si="361"/>
        <v>1</v>
      </c>
      <c r="J432" s="48">
        <v>361</v>
      </c>
      <c r="K432" s="49" t="s">
        <v>332</v>
      </c>
      <c r="L432" s="65">
        <v>10</v>
      </c>
      <c r="M432" s="38">
        <f t="shared" si="351"/>
        <v>5.387931034482759E-3</v>
      </c>
      <c r="N432" s="39">
        <f t="shared" si="362"/>
        <v>188</v>
      </c>
      <c r="O432" s="40">
        <f t="shared" si="363"/>
        <v>0.71394590539766645</v>
      </c>
      <c r="P432" s="98">
        <v>7</v>
      </c>
      <c r="Q432" s="38">
        <f t="shared" si="364"/>
        <v>4.0816326530612242E-2</v>
      </c>
      <c r="R432" s="39">
        <f t="shared" si="400"/>
        <v>424</v>
      </c>
      <c r="S432" s="41">
        <f t="shared" si="365"/>
        <v>0.30565455176379575</v>
      </c>
      <c r="T432" s="183">
        <v>0</v>
      </c>
      <c r="U432" s="42">
        <f t="shared" si="366"/>
        <v>0</v>
      </c>
      <c r="V432" s="43">
        <f t="shared" si="367"/>
        <v>396</v>
      </c>
      <c r="W432" s="44">
        <f t="shared" si="368"/>
        <v>0</v>
      </c>
      <c r="X432" s="178">
        <v>0</v>
      </c>
      <c r="Y432" s="42">
        <f t="shared" si="369"/>
        <v>0</v>
      </c>
      <c r="Z432" s="43">
        <f t="shared" si="401"/>
        <v>396</v>
      </c>
      <c r="AA432" s="45">
        <f t="shared" si="370"/>
        <v>0</v>
      </c>
      <c r="AB432" s="65">
        <v>124</v>
      </c>
      <c r="AC432" s="38">
        <f t="shared" si="371"/>
        <v>6.6810344827586202E-2</v>
      </c>
      <c r="AD432" s="39">
        <f t="shared" si="372"/>
        <v>30</v>
      </c>
      <c r="AE432" s="40">
        <f t="shared" si="373"/>
        <v>5.151324700933456</v>
      </c>
      <c r="AF432" s="98">
        <v>14</v>
      </c>
      <c r="AG432" s="38">
        <f t="shared" si="374"/>
        <v>0.5061224489795918</v>
      </c>
      <c r="AH432" s="39">
        <f t="shared" si="402"/>
        <v>119</v>
      </c>
      <c r="AI432" s="41">
        <f t="shared" si="375"/>
        <v>2.2053853527972502</v>
      </c>
      <c r="AJ432" s="183">
        <v>0</v>
      </c>
      <c r="AK432" s="42">
        <f t="shared" si="376"/>
        <v>0</v>
      </c>
      <c r="AL432" s="43">
        <f t="shared" si="377"/>
        <v>337</v>
      </c>
      <c r="AM432" s="44">
        <f t="shared" si="378"/>
        <v>0</v>
      </c>
      <c r="AN432" s="178">
        <v>0</v>
      </c>
      <c r="AO432" s="42">
        <f t="shared" si="379"/>
        <v>0</v>
      </c>
      <c r="AP432" s="43">
        <f t="shared" si="403"/>
        <v>337</v>
      </c>
      <c r="AQ432" s="45">
        <f t="shared" si="380"/>
        <v>0</v>
      </c>
      <c r="AR432" s="65">
        <v>80</v>
      </c>
      <c r="AS432" s="38">
        <f t="shared" si="381"/>
        <v>4.3103448275862072E-2</v>
      </c>
      <c r="AT432" s="39">
        <f t="shared" si="382"/>
        <v>49</v>
      </c>
      <c r="AU432" s="40">
        <f t="shared" si="383"/>
        <v>1.8608813261918911</v>
      </c>
      <c r="AV432" s="98">
        <v>27</v>
      </c>
      <c r="AW432" s="38">
        <f t="shared" si="384"/>
        <v>0.32653061224489793</v>
      </c>
      <c r="AX432" s="39">
        <f t="shared" si="404"/>
        <v>371</v>
      </c>
      <c r="AY432" s="41">
        <f t="shared" si="385"/>
        <v>0.79668059350517195</v>
      </c>
      <c r="AZ432" s="183">
        <v>0</v>
      </c>
      <c r="BA432" s="42">
        <f t="shared" si="386"/>
        <v>0</v>
      </c>
      <c r="BB432" s="43">
        <f t="shared" si="387"/>
        <v>356</v>
      </c>
      <c r="BC432" s="44">
        <f t="shared" si="388"/>
        <v>0</v>
      </c>
      <c r="BD432" s="178">
        <v>0</v>
      </c>
      <c r="BE432" s="42">
        <f t="shared" si="389"/>
        <v>0</v>
      </c>
      <c r="BF432" s="43">
        <f t="shared" si="405"/>
        <v>356</v>
      </c>
      <c r="BG432" s="45">
        <f t="shared" si="390"/>
        <v>0</v>
      </c>
      <c r="BH432" s="159">
        <v>31</v>
      </c>
      <c r="BI432" s="83">
        <f t="shared" si="391"/>
        <v>1.670258620689655E-2</v>
      </c>
      <c r="BJ432" s="84">
        <f t="shared" si="392"/>
        <v>27</v>
      </c>
      <c r="BK432" s="85">
        <f t="shared" si="393"/>
        <v>3.0008459883406524</v>
      </c>
      <c r="BL432" s="156">
        <v>9</v>
      </c>
      <c r="BM432" s="83">
        <f t="shared" si="394"/>
        <v>0.12653061224489795</v>
      </c>
      <c r="BN432" s="84">
        <f t="shared" si="406"/>
        <v>133</v>
      </c>
      <c r="BO432" s="86">
        <f t="shared" si="395"/>
        <v>1.2847223137550678</v>
      </c>
      <c r="BP432" s="168">
        <f t="shared" si="396"/>
        <v>245</v>
      </c>
      <c r="BQ432" s="75">
        <f t="shared" si="397"/>
        <v>0.1320043103448276</v>
      </c>
      <c r="BR432" s="164">
        <f t="shared" si="352"/>
        <v>57</v>
      </c>
      <c r="BS432" s="76">
        <f t="shared" si="398"/>
        <v>41</v>
      </c>
      <c r="BT432" s="117">
        <f t="shared" si="399"/>
        <v>2.3357934677491432</v>
      </c>
      <c r="BU432" s="159">
        <v>1856</v>
      </c>
      <c r="BV432" s="153">
        <v>754</v>
      </c>
    </row>
    <row r="433" spans="1:74">
      <c r="A433" s="34">
        <f t="shared" si="353"/>
        <v>9</v>
      </c>
      <c r="B433" s="35">
        <f t="shared" si="354"/>
        <v>7</v>
      </c>
      <c r="C433" s="35">
        <f t="shared" si="355"/>
        <v>0</v>
      </c>
      <c r="D433" s="35">
        <f t="shared" si="356"/>
        <v>0</v>
      </c>
      <c r="E433" s="35">
        <f t="shared" si="357"/>
        <v>1</v>
      </c>
      <c r="F433" s="35">
        <f t="shared" si="358"/>
        <v>1</v>
      </c>
      <c r="G433" s="35">
        <f t="shared" si="359"/>
        <v>0</v>
      </c>
      <c r="H433" s="35">
        <f t="shared" si="360"/>
        <v>1</v>
      </c>
      <c r="I433" s="35">
        <f t="shared" si="361"/>
        <v>0</v>
      </c>
      <c r="J433" s="48">
        <v>523</v>
      </c>
      <c r="K433" s="49" t="s">
        <v>495</v>
      </c>
      <c r="L433" s="65">
        <v>0</v>
      </c>
      <c r="M433" s="38">
        <f t="shared" si="351"/>
        <v>0</v>
      </c>
      <c r="N433" s="39">
        <f t="shared" si="362"/>
        <v>517</v>
      </c>
      <c r="O433" s="40">
        <f t="shared" si="363"/>
        <v>0</v>
      </c>
      <c r="P433" s="98">
        <v>1</v>
      </c>
      <c r="Q433" s="38">
        <f t="shared" si="364"/>
        <v>0</v>
      </c>
      <c r="R433" s="39">
        <f t="shared" si="400"/>
        <v>517</v>
      </c>
      <c r="S433" s="41">
        <f t="shared" si="365"/>
        <v>0</v>
      </c>
      <c r="T433" s="183">
        <v>0</v>
      </c>
      <c r="U433" s="42">
        <f t="shared" si="366"/>
        <v>0</v>
      </c>
      <c r="V433" s="43">
        <f t="shared" si="367"/>
        <v>396</v>
      </c>
      <c r="W433" s="44">
        <f t="shared" si="368"/>
        <v>0</v>
      </c>
      <c r="X433" s="178">
        <v>0</v>
      </c>
      <c r="Y433" s="42">
        <f t="shared" si="369"/>
        <v>0</v>
      </c>
      <c r="Z433" s="43">
        <f t="shared" si="401"/>
        <v>396</v>
      </c>
      <c r="AA433" s="45">
        <f t="shared" si="370"/>
        <v>0</v>
      </c>
      <c r="AB433" s="65">
        <v>168</v>
      </c>
      <c r="AC433" s="38">
        <f t="shared" si="371"/>
        <v>0.10262675626145389</v>
      </c>
      <c r="AD433" s="39">
        <f t="shared" si="372"/>
        <v>22</v>
      </c>
      <c r="AE433" s="40">
        <f t="shared" si="373"/>
        <v>7.9129024984169476</v>
      </c>
      <c r="AF433" s="98">
        <v>2</v>
      </c>
      <c r="AG433" s="38">
        <f t="shared" si="374"/>
        <v>0.68852459016393441</v>
      </c>
      <c r="AH433" s="39">
        <f t="shared" si="402"/>
        <v>97</v>
      </c>
      <c r="AI433" s="41">
        <f t="shared" si="375"/>
        <v>3.0001871073881157</v>
      </c>
      <c r="AJ433" s="183">
        <v>36</v>
      </c>
      <c r="AK433" s="42">
        <f t="shared" si="376"/>
        <v>2.1991447770311544E-2</v>
      </c>
      <c r="AL433" s="43">
        <f t="shared" si="377"/>
        <v>4</v>
      </c>
      <c r="AM433" s="44">
        <f t="shared" si="378"/>
        <v>11.557986355603015</v>
      </c>
      <c r="AN433" s="178">
        <v>1</v>
      </c>
      <c r="AO433" s="42">
        <f t="shared" si="379"/>
        <v>0.14754098360655737</v>
      </c>
      <c r="AP433" s="43">
        <f t="shared" si="403"/>
        <v>14</v>
      </c>
      <c r="AQ433" s="45">
        <f t="shared" si="380"/>
        <v>4.3822253159804783</v>
      </c>
      <c r="AR433" s="65">
        <v>0</v>
      </c>
      <c r="AS433" s="38">
        <f t="shared" si="381"/>
        <v>0</v>
      </c>
      <c r="AT433" s="39">
        <f t="shared" si="382"/>
        <v>565</v>
      </c>
      <c r="AU433" s="40">
        <f t="shared" si="383"/>
        <v>0</v>
      </c>
      <c r="AV433" s="98">
        <v>0</v>
      </c>
      <c r="AW433" s="38">
        <f t="shared" si="384"/>
        <v>0</v>
      </c>
      <c r="AX433" s="39">
        <f t="shared" si="404"/>
        <v>565</v>
      </c>
      <c r="AY433" s="41">
        <f t="shared" si="385"/>
        <v>0</v>
      </c>
      <c r="AZ433" s="183">
        <v>40</v>
      </c>
      <c r="BA433" s="42">
        <f t="shared" si="386"/>
        <v>2.4434941967012829E-2</v>
      </c>
      <c r="BB433" s="43">
        <f t="shared" si="387"/>
        <v>4</v>
      </c>
      <c r="BC433" s="44">
        <f t="shared" si="388"/>
        <v>9.1187955558272122</v>
      </c>
      <c r="BD433" s="178">
        <v>1</v>
      </c>
      <c r="BE433" s="42">
        <f t="shared" si="389"/>
        <v>0.16393442622950818</v>
      </c>
      <c r="BF433" s="43">
        <f t="shared" si="405"/>
        <v>19</v>
      </c>
      <c r="BG433" s="45">
        <f t="shared" si="390"/>
        <v>3.4574030031299006</v>
      </c>
      <c r="BH433" s="159">
        <v>0</v>
      </c>
      <c r="BI433" s="83">
        <f t="shared" si="391"/>
        <v>0</v>
      </c>
      <c r="BJ433" s="84">
        <f t="shared" si="392"/>
        <v>467</v>
      </c>
      <c r="BK433" s="85">
        <f t="shared" si="393"/>
        <v>0</v>
      </c>
      <c r="BL433" s="156">
        <v>0</v>
      </c>
      <c r="BM433" s="83">
        <f t="shared" si="394"/>
        <v>0</v>
      </c>
      <c r="BN433" s="84">
        <f t="shared" si="406"/>
        <v>467</v>
      </c>
      <c r="BO433" s="86">
        <f t="shared" si="395"/>
        <v>0</v>
      </c>
      <c r="BP433" s="168">
        <f t="shared" si="396"/>
        <v>244</v>
      </c>
      <c r="BQ433" s="75">
        <f t="shared" si="397"/>
        <v>0.14905314599877825</v>
      </c>
      <c r="BR433" s="164">
        <f t="shared" si="352"/>
        <v>5</v>
      </c>
      <c r="BS433" s="76">
        <f t="shared" si="398"/>
        <v>30</v>
      </c>
      <c r="BT433" s="117">
        <f t="shared" si="399"/>
        <v>2.6374696694519542</v>
      </c>
      <c r="BU433" s="159">
        <v>1637</v>
      </c>
      <c r="BV433" s="153">
        <v>51</v>
      </c>
    </row>
    <row r="434" spans="1:74">
      <c r="A434" s="34">
        <f t="shared" si="353"/>
        <v>0</v>
      </c>
      <c r="B434" s="35">
        <f t="shared" si="354"/>
        <v>0</v>
      </c>
      <c r="C434" s="35">
        <f t="shared" si="355"/>
        <v>0</v>
      </c>
      <c r="D434" s="35">
        <f t="shared" si="356"/>
        <v>0</v>
      </c>
      <c r="E434" s="35">
        <f t="shared" si="357"/>
        <v>0</v>
      </c>
      <c r="F434" s="35">
        <f t="shared" si="358"/>
        <v>0</v>
      </c>
      <c r="G434" s="35">
        <f t="shared" si="359"/>
        <v>0</v>
      </c>
      <c r="H434" s="35">
        <f t="shared" si="360"/>
        <v>0</v>
      </c>
      <c r="I434" s="35">
        <f t="shared" si="361"/>
        <v>0</v>
      </c>
      <c r="J434" s="48">
        <v>221</v>
      </c>
      <c r="K434" s="49" t="s">
        <v>191</v>
      </c>
      <c r="L434" s="65">
        <v>0</v>
      </c>
      <c r="M434" s="38">
        <f t="shared" si="351"/>
        <v>0</v>
      </c>
      <c r="N434" s="39">
        <f t="shared" si="362"/>
        <v>517</v>
      </c>
      <c r="O434" s="40">
        <f t="shared" si="363"/>
        <v>0</v>
      </c>
      <c r="P434" s="98">
        <v>1</v>
      </c>
      <c r="Q434" s="38">
        <f t="shared" si="364"/>
        <v>0</v>
      </c>
      <c r="R434" s="39">
        <f t="shared" si="400"/>
        <v>517</v>
      </c>
      <c r="S434" s="41">
        <f t="shared" si="365"/>
        <v>0</v>
      </c>
      <c r="T434" s="183">
        <v>4</v>
      </c>
      <c r="U434" s="42">
        <f t="shared" si="366"/>
        <v>1.6500288755053212E-4</v>
      </c>
      <c r="V434" s="43">
        <f t="shared" si="367"/>
        <v>352</v>
      </c>
      <c r="W434" s="44">
        <f t="shared" si="368"/>
        <v>6.142520925976884E-2</v>
      </c>
      <c r="X434" s="178">
        <v>1</v>
      </c>
      <c r="Y434" s="42">
        <f t="shared" si="369"/>
        <v>1.646090534979424E-2</v>
      </c>
      <c r="Z434" s="43">
        <f t="shared" si="401"/>
        <v>290</v>
      </c>
      <c r="AA434" s="45">
        <f t="shared" si="370"/>
        <v>0.34630797342602354</v>
      </c>
      <c r="AB434" s="65">
        <v>61</v>
      </c>
      <c r="AC434" s="38">
        <f t="shared" si="371"/>
        <v>2.5162940351456152E-3</v>
      </c>
      <c r="AD434" s="39">
        <f t="shared" si="372"/>
        <v>404</v>
      </c>
      <c r="AE434" s="40">
        <f t="shared" si="373"/>
        <v>0.19401557725091959</v>
      </c>
      <c r="AF434" s="98">
        <v>6</v>
      </c>
      <c r="AG434" s="38">
        <f t="shared" si="374"/>
        <v>0.25102880658436216</v>
      </c>
      <c r="AH434" s="39">
        <f t="shared" si="402"/>
        <v>255</v>
      </c>
      <c r="AI434" s="41">
        <f t="shared" si="375"/>
        <v>1.0938365889272172</v>
      </c>
      <c r="AJ434" s="183">
        <v>0</v>
      </c>
      <c r="AK434" s="42">
        <f t="shared" si="376"/>
        <v>0</v>
      </c>
      <c r="AL434" s="43">
        <f t="shared" si="377"/>
        <v>337</v>
      </c>
      <c r="AM434" s="44">
        <f t="shared" si="378"/>
        <v>0</v>
      </c>
      <c r="AN434" s="178">
        <v>0</v>
      </c>
      <c r="AO434" s="42">
        <f t="shared" si="379"/>
        <v>0</v>
      </c>
      <c r="AP434" s="43">
        <f t="shared" si="403"/>
        <v>337</v>
      </c>
      <c r="AQ434" s="45">
        <f t="shared" si="380"/>
        <v>0</v>
      </c>
      <c r="AR434" s="65">
        <v>172</v>
      </c>
      <c r="AS434" s="38">
        <f t="shared" si="381"/>
        <v>7.0951241646728816E-3</v>
      </c>
      <c r="AT434" s="39">
        <f t="shared" si="382"/>
        <v>368</v>
      </c>
      <c r="AU434" s="40">
        <f t="shared" si="383"/>
        <v>0.30631387030922042</v>
      </c>
      <c r="AV434" s="98">
        <v>11</v>
      </c>
      <c r="AW434" s="38">
        <f t="shared" si="384"/>
        <v>0.70781893004115226</v>
      </c>
      <c r="AX434" s="39">
        <f t="shared" si="404"/>
        <v>66</v>
      </c>
      <c r="AY434" s="41">
        <f t="shared" si="385"/>
        <v>1.7269609161681043</v>
      </c>
      <c r="AZ434" s="183">
        <v>0</v>
      </c>
      <c r="BA434" s="42">
        <f t="shared" si="386"/>
        <v>0</v>
      </c>
      <c r="BB434" s="43">
        <f t="shared" si="387"/>
        <v>356</v>
      </c>
      <c r="BC434" s="44">
        <f t="shared" si="388"/>
        <v>0</v>
      </c>
      <c r="BD434" s="178">
        <v>0</v>
      </c>
      <c r="BE434" s="42">
        <f t="shared" si="389"/>
        <v>0</v>
      </c>
      <c r="BF434" s="43">
        <f t="shared" si="405"/>
        <v>356</v>
      </c>
      <c r="BG434" s="45">
        <f t="shared" si="390"/>
        <v>0</v>
      </c>
      <c r="BH434" s="159">
        <v>6</v>
      </c>
      <c r="BI434" s="83">
        <f t="shared" si="391"/>
        <v>2.4750433132579819E-4</v>
      </c>
      <c r="BJ434" s="84">
        <f t="shared" si="392"/>
        <v>421</v>
      </c>
      <c r="BK434" s="85">
        <f t="shared" si="393"/>
        <v>4.4467507639582467E-2</v>
      </c>
      <c r="BL434" s="156">
        <v>1</v>
      </c>
      <c r="BM434" s="83">
        <f t="shared" si="394"/>
        <v>2.4691358024691357E-2</v>
      </c>
      <c r="BN434" s="84">
        <f t="shared" si="406"/>
        <v>391</v>
      </c>
      <c r="BO434" s="86">
        <f t="shared" si="395"/>
        <v>0.25070248257267352</v>
      </c>
      <c r="BP434" s="168">
        <f t="shared" si="396"/>
        <v>243</v>
      </c>
      <c r="BQ434" s="75">
        <f t="shared" si="397"/>
        <v>1.0023925418694827E-2</v>
      </c>
      <c r="BR434" s="164">
        <f t="shared" si="352"/>
        <v>20</v>
      </c>
      <c r="BS434" s="76">
        <f t="shared" si="398"/>
        <v>509</v>
      </c>
      <c r="BT434" s="117">
        <f t="shared" si="399"/>
        <v>0.17737162864628692</v>
      </c>
      <c r="BU434" s="159">
        <v>24242</v>
      </c>
      <c r="BV434" s="153">
        <v>1797</v>
      </c>
    </row>
    <row r="435" spans="1:74">
      <c r="A435" s="34">
        <f t="shared" si="353"/>
        <v>1</v>
      </c>
      <c r="B435" s="35">
        <f t="shared" si="354"/>
        <v>0</v>
      </c>
      <c r="C435" s="35">
        <f t="shared" si="355"/>
        <v>1</v>
      </c>
      <c r="D435" s="35">
        <f t="shared" si="356"/>
        <v>0</v>
      </c>
      <c r="E435" s="35">
        <f t="shared" si="357"/>
        <v>0</v>
      </c>
      <c r="F435" s="35">
        <f t="shared" si="358"/>
        <v>0</v>
      </c>
      <c r="G435" s="35">
        <f t="shared" si="359"/>
        <v>0</v>
      </c>
      <c r="H435" s="35">
        <f t="shared" si="360"/>
        <v>0</v>
      </c>
      <c r="I435" s="35">
        <f t="shared" si="361"/>
        <v>0</v>
      </c>
      <c r="J435" s="48">
        <v>606</v>
      </c>
      <c r="K435" s="49" t="s">
        <v>579</v>
      </c>
      <c r="L435" s="65">
        <v>209</v>
      </c>
      <c r="M435" s="38">
        <f t="shared" si="351"/>
        <v>1.6457988818017168E-2</v>
      </c>
      <c r="N435" s="39">
        <f t="shared" si="362"/>
        <v>44</v>
      </c>
      <c r="O435" s="40">
        <f t="shared" si="363"/>
        <v>2.1808211078618509</v>
      </c>
      <c r="P435" s="98">
        <v>4</v>
      </c>
      <c r="Q435" s="38">
        <f t="shared" si="364"/>
        <v>0.86008230452674894</v>
      </c>
      <c r="R435" s="39">
        <f t="shared" si="400"/>
        <v>12</v>
      </c>
      <c r="S435" s="41">
        <f t="shared" si="365"/>
        <v>6.4407577461173497</v>
      </c>
      <c r="T435" s="183">
        <v>1</v>
      </c>
      <c r="U435" s="42">
        <f t="shared" si="366"/>
        <v>7.8746357980943386E-5</v>
      </c>
      <c r="V435" s="43">
        <f t="shared" si="367"/>
        <v>375</v>
      </c>
      <c r="W435" s="44">
        <f t="shared" si="368"/>
        <v>2.9314708301348854E-2</v>
      </c>
      <c r="X435" s="178">
        <v>1</v>
      </c>
      <c r="Y435" s="42">
        <f t="shared" si="369"/>
        <v>4.11522633744856E-3</v>
      </c>
      <c r="Z435" s="43">
        <f t="shared" si="401"/>
        <v>369</v>
      </c>
      <c r="AA435" s="45">
        <f t="shared" si="370"/>
        <v>8.6576993356505885E-2</v>
      </c>
      <c r="AB435" s="65">
        <v>0</v>
      </c>
      <c r="AC435" s="38">
        <f t="shared" si="371"/>
        <v>0</v>
      </c>
      <c r="AD435" s="39">
        <f t="shared" si="372"/>
        <v>538</v>
      </c>
      <c r="AE435" s="40">
        <f t="shared" si="373"/>
        <v>0</v>
      </c>
      <c r="AF435" s="98">
        <v>0</v>
      </c>
      <c r="AG435" s="38">
        <f t="shared" si="374"/>
        <v>0</v>
      </c>
      <c r="AH435" s="39">
        <f t="shared" si="402"/>
        <v>538</v>
      </c>
      <c r="AI435" s="41">
        <f t="shared" si="375"/>
        <v>0</v>
      </c>
      <c r="AJ435" s="183">
        <v>0</v>
      </c>
      <c r="AK435" s="42">
        <f t="shared" si="376"/>
        <v>0</v>
      </c>
      <c r="AL435" s="43">
        <f t="shared" si="377"/>
        <v>337</v>
      </c>
      <c r="AM435" s="44">
        <f t="shared" si="378"/>
        <v>0</v>
      </c>
      <c r="AN435" s="178">
        <v>0</v>
      </c>
      <c r="AO435" s="42">
        <f t="shared" si="379"/>
        <v>0</v>
      </c>
      <c r="AP435" s="43">
        <f t="shared" si="403"/>
        <v>337</v>
      </c>
      <c r="AQ435" s="45">
        <f t="shared" si="380"/>
        <v>0</v>
      </c>
      <c r="AR435" s="65">
        <v>31</v>
      </c>
      <c r="AS435" s="38">
        <f t="shared" si="381"/>
        <v>2.4411370974092446E-3</v>
      </c>
      <c r="AT435" s="39">
        <f t="shared" si="382"/>
        <v>465</v>
      </c>
      <c r="AU435" s="40">
        <f t="shared" si="383"/>
        <v>0.10538986139044082</v>
      </c>
      <c r="AV435" s="98">
        <v>2</v>
      </c>
      <c r="AW435" s="38">
        <f t="shared" si="384"/>
        <v>0.12757201646090535</v>
      </c>
      <c r="AX435" s="39">
        <f t="shared" si="404"/>
        <v>494</v>
      </c>
      <c r="AY435" s="41">
        <f t="shared" si="385"/>
        <v>0.31125458372797227</v>
      </c>
      <c r="AZ435" s="183">
        <v>0</v>
      </c>
      <c r="BA435" s="42">
        <f t="shared" si="386"/>
        <v>0</v>
      </c>
      <c r="BB435" s="43">
        <f t="shared" si="387"/>
        <v>356</v>
      </c>
      <c r="BC435" s="44">
        <f t="shared" si="388"/>
        <v>0</v>
      </c>
      <c r="BD435" s="178">
        <v>0</v>
      </c>
      <c r="BE435" s="42">
        <f t="shared" si="389"/>
        <v>0</v>
      </c>
      <c r="BF435" s="43">
        <f t="shared" si="405"/>
        <v>356</v>
      </c>
      <c r="BG435" s="45">
        <f t="shared" si="390"/>
        <v>0</v>
      </c>
      <c r="BH435" s="159">
        <v>2</v>
      </c>
      <c r="BI435" s="83">
        <f t="shared" si="391"/>
        <v>1.5749271596188677E-4</v>
      </c>
      <c r="BJ435" s="84">
        <f t="shared" si="392"/>
        <v>436</v>
      </c>
      <c r="BK435" s="85">
        <f t="shared" si="393"/>
        <v>2.8295700979047125E-2</v>
      </c>
      <c r="BL435" s="156">
        <v>2</v>
      </c>
      <c r="BM435" s="83">
        <f t="shared" si="394"/>
        <v>8.23045267489712E-3</v>
      </c>
      <c r="BN435" s="84">
        <f t="shared" si="406"/>
        <v>433</v>
      </c>
      <c r="BO435" s="86">
        <f t="shared" si="395"/>
        <v>8.3567494190891184E-2</v>
      </c>
      <c r="BP435" s="168">
        <f t="shared" si="396"/>
        <v>243</v>
      </c>
      <c r="BQ435" s="75">
        <f t="shared" si="397"/>
        <v>1.9135364989369241E-2</v>
      </c>
      <c r="BR435" s="164">
        <f t="shared" si="352"/>
        <v>9</v>
      </c>
      <c r="BS435" s="76">
        <f t="shared" si="398"/>
        <v>442</v>
      </c>
      <c r="BT435" s="117">
        <f t="shared" si="399"/>
        <v>0.33859697784418363</v>
      </c>
      <c r="BU435" s="159">
        <v>12699</v>
      </c>
      <c r="BV435" s="153">
        <v>665</v>
      </c>
    </row>
    <row r="436" spans="1:74">
      <c r="A436" s="34">
        <f t="shared" si="353"/>
        <v>0</v>
      </c>
      <c r="B436" s="35">
        <f t="shared" si="354"/>
        <v>0</v>
      </c>
      <c r="C436" s="35">
        <f t="shared" si="355"/>
        <v>0</v>
      </c>
      <c r="D436" s="35">
        <f t="shared" si="356"/>
        <v>0</v>
      </c>
      <c r="E436" s="35">
        <f t="shared" si="357"/>
        <v>0</v>
      </c>
      <c r="F436" s="35">
        <f t="shared" si="358"/>
        <v>0</v>
      </c>
      <c r="G436" s="35">
        <f t="shared" si="359"/>
        <v>0</v>
      </c>
      <c r="H436" s="35">
        <f t="shared" si="360"/>
        <v>0</v>
      </c>
      <c r="I436" s="35">
        <f t="shared" si="361"/>
        <v>0</v>
      </c>
      <c r="J436" s="51">
        <v>14</v>
      </c>
      <c r="K436" s="49" t="s">
        <v>662</v>
      </c>
      <c r="L436" s="65">
        <v>22</v>
      </c>
      <c r="M436" s="38">
        <f t="shared" si="351"/>
        <v>4.2730062541273357E-4</v>
      </c>
      <c r="N436" s="39">
        <f t="shared" si="362"/>
        <v>462</v>
      </c>
      <c r="O436" s="40">
        <f t="shared" si="363"/>
        <v>5.662090511827976E-2</v>
      </c>
      <c r="P436" s="98">
        <v>5</v>
      </c>
      <c r="Q436" s="38">
        <f t="shared" si="364"/>
        <v>9.0909090909090912E-2</v>
      </c>
      <c r="R436" s="39">
        <f t="shared" si="400"/>
        <v>324</v>
      </c>
      <c r="S436" s="41">
        <f t="shared" si="365"/>
        <v>0.6807760471102724</v>
      </c>
      <c r="T436" s="183">
        <v>0</v>
      </c>
      <c r="U436" s="42">
        <f t="shared" si="366"/>
        <v>0</v>
      </c>
      <c r="V436" s="43">
        <f t="shared" si="367"/>
        <v>396</v>
      </c>
      <c r="W436" s="44">
        <f t="shared" si="368"/>
        <v>0</v>
      </c>
      <c r="X436" s="178">
        <v>0</v>
      </c>
      <c r="Y436" s="42">
        <f t="shared" si="369"/>
        <v>0</v>
      </c>
      <c r="Z436" s="43">
        <f t="shared" si="401"/>
        <v>396</v>
      </c>
      <c r="AA436" s="45">
        <f t="shared" si="370"/>
        <v>0</v>
      </c>
      <c r="AB436" s="65">
        <v>61</v>
      </c>
      <c r="AC436" s="38">
        <f t="shared" si="371"/>
        <v>1.1847880977353066E-3</v>
      </c>
      <c r="AD436" s="39">
        <f t="shared" si="372"/>
        <v>466</v>
      </c>
      <c r="AE436" s="40">
        <f t="shared" si="373"/>
        <v>9.135154456972365E-2</v>
      </c>
      <c r="AF436" s="98">
        <v>12</v>
      </c>
      <c r="AG436" s="38">
        <f t="shared" si="374"/>
        <v>0.25206611570247933</v>
      </c>
      <c r="AH436" s="39">
        <f t="shared" si="402"/>
        <v>253</v>
      </c>
      <c r="AI436" s="41">
        <f t="shared" si="375"/>
        <v>1.0983565748318751</v>
      </c>
      <c r="AJ436" s="183">
        <v>0</v>
      </c>
      <c r="AK436" s="42">
        <f t="shared" si="376"/>
        <v>0</v>
      </c>
      <c r="AL436" s="43">
        <f t="shared" si="377"/>
        <v>337</v>
      </c>
      <c r="AM436" s="44">
        <f t="shared" si="378"/>
        <v>0</v>
      </c>
      <c r="AN436" s="178">
        <v>0</v>
      </c>
      <c r="AO436" s="42">
        <f t="shared" si="379"/>
        <v>0</v>
      </c>
      <c r="AP436" s="43">
        <f t="shared" si="403"/>
        <v>337</v>
      </c>
      <c r="AQ436" s="45">
        <f t="shared" si="380"/>
        <v>0</v>
      </c>
      <c r="AR436" s="65">
        <v>155</v>
      </c>
      <c r="AS436" s="38">
        <f t="shared" si="381"/>
        <v>3.0105271335897138E-3</v>
      </c>
      <c r="AT436" s="39">
        <f t="shared" si="382"/>
        <v>451</v>
      </c>
      <c r="AU436" s="40">
        <f t="shared" si="383"/>
        <v>0.12997182241747349</v>
      </c>
      <c r="AV436" s="98">
        <v>11</v>
      </c>
      <c r="AW436" s="38">
        <f t="shared" si="384"/>
        <v>0.64049586776859502</v>
      </c>
      <c r="AX436" s="39">
        <f t="shared" si="404"/>
        <v>93</v>
      </c>
      <c r="AY436" s="41">
        <f t="shared" si="385"/>
        <v>1.5627037984689516</v>
      </c>
      <c r="AZ436" s="183">
        <v>0</v>
      </c>
      <c r="BA436" s="42">
        <f t="shared" si="386"/>
        <v>0</v>
      </c>
      <c r="BB436" s="43">
        <f t="shared" si="387"/>
        <v>356</v>
      </c>
      <c r="BC436" s="44">
        <f t="shared" si="388"/>
        <v>0</v>
      </c>
      <c r="BD436" s="178">
        <v>0</v>
      </c>
      <c r="BE436" s="42">
        <f t="shared" si="389"/>
        <v>0</v>
      </c>
      <c r="BF436" s="43">
        <f t="shared" si="405"/>
        <v>356</v>
      </c>
      <c r="BG436" s="45">
        <f t="shared" si="390"/>
        <v>0</v>
      </c>
      <c r="BH436" s="159">
        <v>4</v>
      </c>
      <c r="BI436" s="83">
        <f t="shared" si="391"/>
        <v>7.7691022802315197E-5</v>
      </c>
      <c r="BJ436" s="84">
        <f t="shared" si="392"/>
        <v>447</v>
      </c>
      <c r="BK436" s="85">
        <f t="shared" si="393"/>
        <v>1.3958245221338594E-2</v>
      </c>
      <c r="BL436" s="156">
        <v>4</v>
      </c>
      <c r="BM436" s="83">
        <f t="shared" si="394"/>
        <v>1.6528925619834711E-2</v>
      </c>
      <c r="BN436" s="84">
        <f t="shared" si="406"/>
        <v>414</v>
      </c>
      <c r="BO436" s="86">
        <f t="shared" si="395"/>
        <v>0.16782562882964097</v>
      </c>
      <c r="BP436" s="168">
        <f t="shared" si="396"/>
        <v>242</v>
      </c>
      <c r="BQ436" s="75">
        <f t="shared" si="397"/>
        <v>4.7003068795400688E-3</v>
      </c>
      <c r="BR436" s="164">
        <f t="shared" si="352"/>
        <v>32</v>
      </c>
      <c r="BS436" s="76">
        <f t="shared" si="398"/>
        <v>561</v>
      </c>
      <c r="BT436" s="117">
        <f t="shared" si="399"/>
        <v>8.3171118253383969E-2</v>
      </c>
      <c r="BU436" s="159">
        <v>51486</v>
      </c>
      <c r="BV436" s="153">
        <v>4669</v>
      </c>
    </row>
    <row r="437" spans="1:74">
      <c r="A437" s="34">
        <f t="shared" si="353"/>
        <v>9</v>
      </c>
      <c r="B437" s="35">
        <f t="shared" si="354"/>
        <v>7</v>
      </c>
      <c r="C437" s="35">
        <f t="shared" si="355"/>
        <v>0</v>
      </c>
      <c r="D437" s="35">
        <f t="shared" si="356"/>
        <v>1</v>
      </c>
      <c r="E437" s="35">
        <f t="shared" si="357"/>
        <v>0</v>
      </c>
      <c r="F437" s="35">
        <f t="shared" si="358"/>
        <v>1</v>
      </c>
      <c r="G437" s="35">
        <f t="shared" si="359"/>
        <v>0</v>
      </c>
      <c r="H437" s="35">
        <f t="shared" si="360"/>
        <v>1</v>
      </c>
      <c r="I437" s="35">
        <f t="shared" si="361"/>
        <v>0</v>
      </c>
      <c r="J437" s="48">
        <v>649</v>
      </c>
      <c r="K437" s="49" t="s">
        <v>623</v>
      </c>
      <c r="L437" s="65">
        <v>14</v>
      </c>
      <c r="M437" s="38">
        <f t="shared" si="351"/>
        <v>5.5205047318611991E-3</v>
      </c>
      <c r="N437" s="39">
        <f t="shared" si="362"/>
        <v>184</v>
      </c>
      <c r="O437" s="40">
        <f t="shared" si="363"/>
        <v>0.73151302862196244</v>
      </c>
      <c r="P437" s="98">
        <v>4</v>
      </c>
      <c r="Q437" s="38">
        <f t="shared" si="364"/>
        <v>5.8333333333333334E-2</v>
      </c>
      <c r="R437" s="39">
        <f t="shared" si="400"/>
        <v>395</v>
      </c>
      <c r="S437" s="41">
        <f t="shared" si="365"/>
        <v>0.43683129689575811</v>
      </c>
      <c r="T437" s="183">
        <v>202</v>
      </c>
      <c r="U437" s="42">
        <f t="shared" si="366"/>
        <v>7.9652996845425872E-2</v>
      </c>
      <c r="V437" s="43">
        <f t="shared" si="367"/>
        <v>2</v>
      </c>
      <c r="W437" s="44">
        <f t="shared" si="368"/>
        <v>29.65222046735153</v>
      </c>
      <c r="X437" s="178">
        <v>2</v>
      </c>
      <c r="Y437" s="42">
        <f t="shared" si="369"/>
        <v>0.84166666666666667</v>
      </c>
      <c r="Z437" s="43">
        <f t="shared" si="401"/>
        <v>2</v>
      </c>
      <c r="AA437" s="45">
        <f t="shared" si="370"/>
        <v>17.707159566239365</v>
      </c>
      <c r="AB437" s="65">
        <v>0</v>
      </c>
      <c r="AC437" s="38">
        <f t="shared" si="371"/>
        <v>0</v>
      </c>
      <c r="AD437" s="39">
        <f t="shared" si="372"/>
        <v>538</v>
      </c>
      <c r="AE437" s="40">
        <f t="shared" si="373"/>
        <v>0</v>
      </c>
      <c r="AF437" s="98">
        <v>0</v>
      </c>
      <c r="AG437" s="38">
        <f t="shared" si="374"/>
        <v>0</v>
      </c>
      <c r="AH437" s="39">
        <f t="shared" si="402"/>
        <v>538</v>
      </c>
      <c r="AI437" s="41">
        <f t="shared" si="375"/>
        <v>0</v>
      </c>
      <c r="AJ437" s="183">
        <v>10</v>
      </c>
      <c r="AK437" s="42">
        <f t="shared" si="376"/>
        <v>3.9432176656151417E-3</v>
      </c>
      <c r="AL437" s="43">
        <f t="shared" si="377"/>
        <v>37</v>
      </c>
      <c r="AM437" s="44">
        <f t="shared" si="378"/>
        <v>2.0724263564802552</v>
      </c>
      <c r="AN437" s="178">
        <v>1</v>
      </c>
      <c r="AO437" s="42">
        <f t="shared" si="379"/>
        <v>4.1666666666666664E-2</v>
      </c>
      <c r="AP437" s="43">
        <f t="shared" si="403"/>
        <v>95</v>
      </c>
      <c r="AQ437" s="45">
        <f t="shared" si="380"/>
        <v>1.2375728901611533</v>
      </c>
      <c r="AR437" s="65">
        <v>2</v>
      </c>
      <c r="AS437" s="38">
        <f t="shared" si="381"/>
        <v>7.8864353312302837E-4</v>
      </c>
      <c r="AT437" s="39">
        <f t="shared" si="382"/>
        <v>521</v>
      </c>
      <c r="AU437" s="40">
        <f t="shared" si="383"/>
        <v>3.4047670952406836E-2</v>
      </c>
      <c r="AV437" s="98">
        <v>2</v>
      </c>
      <c r="AW437" s="38">
        <f t="shared" si="384"/>
        <v>8.3333333333333332E-3</v>
      </c>
      <c r="AX437" s="39">
        <f t="shared" si="404"/>
        <v>556</v>
      </c>
      <c r="AY437" s="41">
        <f t="shared" si="385"/>
        <v>2.0331952646746577E-2</v>
      </c>
      <c r="AZ437" s="183">
        <v>7</v>
      </c>
      <c r="BA437" s="42">
        <f t="shared" si="386"/>
        <v>2.7602523659305996E-3</v>
      </c>
      <c r="BB437" s="43">
        <f t="shared" si="387"/>
        <v>94</v>
      </c>
      <c r="BC437" s="44">
        <f t="shared" si="388"/>
        <v>1.0300894940282337</v>
      </c>
      <c r="BD437" s="178">
        <v>1</v>
      </c>
      <c r="BE437" s="42">
        <f t="shared" si="389"/>
        <v>2.9166666666666667E-2</v>
      </c>
      <c r="BF437" s="43">
        <f t="shared" si="405"/>
        <v>211</v>
      </c>
      <c r="BG437" s="45">
        <f t="shared" si="390"/>
        <v>0.61512961764019491</v>
      </c>
      <c r="BH437" s="159">
        <v>5</v>
      </c>
      <c r="BI437" s="83">
        <f t="shared" si="391"/>
        <v>1.9716088328075709E-3</v>
      </c>
      <c r="BJ437" s="84">
        <f t="shared" si="392"/>
        <v>276</v>
      </c>
      <c r="BK437" s="85">
        <f t="shared" si="393"/>
        <v>0.35422624875090636</v>
      </c>
      <c r="BL437" s="156">
        <v>2</v>
      </c>
      <c r="BM437" s="83">
        <f t="shared" si="394"/>
        <v>2.0833333333333332E-2</v>
      </c>
      <c r="BN437" s="84">
        <f t="shared" si="406"/>
        <v>399</v>
      </c>
      <c r="BO437" s="86">
        <f t="shared" si="395"/>
        <v>0.2115302196706933</v>
      </c>
      <c r="BP437" s="168">
        <f t="shared" si="396"/>
        <v>240</v>
      </c>
      <c r="BQ437" s="75">
        <f t="shared" si="397"/>
        <v>9.4637223974763401E-2</v>
      </c>
      <c r="BR437" s="164">
        <f t="shared" si="352"/>
        <v>12</v>
      </c>
      <c r="BS437" s="76">
        <f t="shared" si="398"/>
        <v>70</v>
      </c>
      <c r="BT437" s="117">
        <f t="shared" si="399"/>
        <v>1.6745893296114374</v>
      </c>
      <c r="BU437" s="159">
        <v>2536</v>
      </c>
      <c r="BV437" s="153">
        <v>125</v>
      </c>
    </row>
    <row r="438" spans="1:74">
      <c r="A438" s="34">
        <f t="shared" si="353"/>
        <v>1</v>
      </c>
      <c r="B438" s="35">
        <f t="shared" si="354"/>
        <v>0</v>
      </c>
      <c r="C438" s="35">
        <f t="shared" si="355"/>
        <v>0</v>
      </c>
      <c r="D438" s="35">
        <f t="shared" si="356"/>
        <v>0</v>
      </c>
      <c r="E438" s="35">
        <f t="shared" si="357"/>
        <v>0</v>
      </c>
      <c r="F438" s="35">
        <f t="shared" si="358"/>
        <v>1</v>
      </c>
      <c r="G438" s="35">
        <f t="shared" si="359"/>
        <v>0</v>
      </c>
      <c r="H438" s="35">
        <f t="shared" si="360"/>
        <v>0</v>
      </c>
      <c r="I438" s="35">
        <f t="shared" si="361"/>
        <v>0</v>
      </c>
      <c r="J438" s="48">
        <v>573</v>
      </c>
      <c r="K438" s="49" t="s">
        <v>546</v>
      </c>
      <c r="L438" s="65">
        <v>31</v>
      </c>
      <c r="M438" s="38">
        <f t="shared" si="351"/>
        <v>4.2326597487711637E-3</v>
      </c>
      <c r="N438" s="39">
        <f t="shared" si="362"/>
        <v>226</v>
      </c>
      <c r="O438" s="40">
        <f t="shared" si="363"/>
        <v>0.56086280192463323</v>
      </c>
      <c r="P438" s="98">
        <v>14</v>
      </c>
      <c r="Q438" s="38">
        <f t="shared" si="364"/>
        <v>0.13025210084033614</v>
      </c>
      <c r="R438" s="39">
        <f t="shared" si="400"/>
        <v>238</v>
      </c>
      <c r="S438" s="41">
        <f t="shared" si="365"/>
        <v>0.97539761371681888</v>
      </c>
      <c r="T438" s="183">
        <v>10</v>
      </c>
      <c r="U438" s="42">
        <f t="shared" si="366"/>
        <v>1.3653741125068269E-3</v>
      </c>
      <c r="V438" s="43">
        <f t="shared" si="367"/>
        <v>179</v>
      </c>
      <c r="W438" s="44">
        <f t="shared" si="368"/>
        <v>0.50828438110162355</v>
      </c>
      <c r="X438" s="178">
        <v>2</v>
      </c>
      <c r="Y438" s="42">
        <f t="shared" si="369"/>
        <v>4.2016806722689079E-2</v>
      </c>
      <c r="Z438" s="43">
        <f t="shared" si="401"/>
        <v>170</v>
      </c>
      <c r="AA438" s="45">
        <f t="shared" si="370"/>
        <v>0.88395837754751805</v>
      </c>
      <c r="AB438" s="65">
        <v>60</v>
      </c>
      <c r="AC438" s="38">
        <f t="shared" si="371"/>
        <v>8.1922446750409619E-3</v>
      </c>
      <c r="AD438" s="39">
        <f t="shared" si="372"/>
        <v>261</v>
      </c>
      <c r="AE438" s="40">
        <f t="shared" si="373"/>
        <v>0.63165236550619019</v>
      </c>
      <c r="AF438" s="98">
        <v>13</v>
      </c>
      <c r="AG438" s="38">
        <f t="shared" si="374"/>
        <v>0.25210084033613445</v>
      </c>
      <c r="AH438" s="39">
        <f t="shared" si="402"/>
        <v>252</v>
      </c>
      <c r="AI438" s="41">
        <f t="shared" si="375"/>
        <v>1.0985078844578333</v>
      </c>
      <c r="AJ438" s="183">
        <v>22</v>
      </c>
      <c r="AK438" s="42">
        <f t="shared" si="376"/>
        <v>3.0038230475150189E-3</v>
      </c>
      <c r="AL438" s="43">
        <f t="shared" si="377"/>
        <v>56</v>
      </c>
      <c r="AM438" s="44">
        <f t="shared" si="378"/>
        <v>1.5787112408621844</v>
      </c>
      <c r="AN438" s="178">
        <v>5</v>
      </c>
      <c r="AO438" s="42">
        <f t="shared" si="379"/>
        <v>9.2436974789915971E-2</v>
      </c>
      <c r="AP438" s="43">
        <f t="shared" si="403"/>
        <v>31</v>
      </c>
      <c r="AQ438" s="45">
        <f t="shared" si="380"/>
        <v>2.74553985716424</v>
      </c>
      <c r="AR438" s="65">
        <v>99</v>
      </c>
      <c r="AS438" s="38">
        <f t="shared" si="381"/>
        <v>1.3517203713817587E-2</v>
      </c>
      <c r="AT438" s="39">
        <f t="shared" si="382"/>
        <v>270</v>
      </c>
      <c r="AU438" s="40">
        <f t="shared" si="383"/>
        <v>0.58357075778229595</v>
      </c>
      <c r="AV438" s="98">
        <v>28</v>
      </c>
      <c r="AW438" s="38">
        <f t="shared" si="384"/>
        <v>0.41596638655462187</v>
      </c>
      <c r="AX438" s="39">
        <f t="shared" si="404"/>
        <v>273</v>
      </c>
      <c r="AY438" s="41">
        <f t="shared" si="385"/>
        <v>1.0148890648880224</v>
      </c>
      <c r="AZ438" s="183">
        <v>1</v>
      </c>
      <c r="BA438" s="42">
        <f t="shared" si="386"/>
        <v>1.3653741125068268E-4</v>
      </c>
      <c r="BB438" s="43">
        <f t="shared" si="387"/>
        <v>328</v>
      </c>
      <c r="BC438" s="44">
        <f t="shared" si="388"/>
        <v>5.0953947040173211E-2</v>
      </c>
      <c r="BD438" s="178">
        <v>1</v>
      </c>
      <c r="BE438" s="42">
        <f t="shared" si="389"/>
        <v>4.2016806722689074E-3</v>
      </c>
      <c r="BF438" s="43">
        <f t="shared" si="405"/>
        <v>335</v>
      </c>
      <c r="BG438" s="45">
        <f t="shared" si="390"/>
        <v>8.8614110584421826E-2</v>
      </c>
      <c r="BH438" s="159">
        <v>15</v>
      </c>
      <c r="BI438" s="83">
        <f t="shared" si="391"/>
        <v>2.0480611687602405E-3</v>
      </c>
      <c r="BJ438" s="84">
        <f t="shared" si="392"/>
        <v>270</v>
      </c>
      <c r="BK438" s="85">
        <f t="shared" si="393"/>
        <v>0.36796194709132934</v>
      </c>
      <c r="BL438" s="156">
        <v>8</v>
      </c>
      <c r="BM438" s="83">
        <f t="shared" si="394"/>
        <v>6.3025210084033612E-2</v>
      </c>
      <c r="BN438" s="84">
        <f t="shared" si="406"/>
        <v>282</v>
      </c>
      <c r="BO438" s="86">
        <f t="shared" si="395"/>
        <v>0.6399233536256268</v>
      </c>
      <c r="BP438" s="168">
        <f t="shared" si="396"/>
        <v>238</v>
      </c>
      <c r="BQ438" s="75">
        <f t="shared" si="397"/>
        <v>3.2495903877662477E-2</v>
      </c>
      <c r="BR438" s="164">
        <f t="shared" si="352"/>
        <v>71</v>
      </c>
      <c r="BS438" s="76">
        <f t="shared" si="398"/>
        <v>325</v>
      </c>
      <c r="BT438" s="117">
        <f t="shared" si="399"/>
        <v>0.57500940543357226</v>
      </c>
      <c r="BU438" s="159">
        <v>7324</v>
      </c>
      <c r="BV438" s="153">
        <v>2546</v>
      </c>
    </row>
    <row r="439" spans="1:74">
      <c r="A439" s="34">
        <f t="shared" si="353"/>
        <v>0</v>
      </c>
      <c r="B439" s="35">
        <f t="shared" si="354"/>
        <v>0</v>
      </c>
      <c r="C439" s="35">
        <f t="shared" si="355"/>
        <v>0</v>
      </c>
      <c r="D439" s="35">
        <f t="shared" si="356"/>
        <v>0</v>
      </c>
      <c r="E439" s="35">
        <f t="shared" si="357"/>
        <v>0</v>
      </c>
      <c r="F439" s="35">
        <f t="shared" si="358"/>
        <v>0</v>
      </c>
      <c r="G439" s="35">
        <f t="shared" si="359"/>
        <v>0</v>
      </c>
      <c r="H439" s="35">
        <f t="shared" si="360"/>
        <v>0</v>
      </c>
      <c r="I439" s="35">
        <f t="shared" si="361"/>
        <v>0</v>
      </c>
      <c r="J439" s="48">
        <v>578</v>
      </c>
      <c r="K439" s="49" t="s">
        <v>551</v>
      </c>
      <c r="L439" s="65">
        <v>28</v>
      </c>
      <c r="M439" s="38">
        <f t="shared" si="351"/>
        <v>2.2043772634230828E-3</v>
      </c>
      <c r="N439" s="39">
        <f t="shared" si="362"/>
        <v>343</v>
      </c>
      <c r="O439" s="40">
        <f t="shared" si="363"/>
        <v>0.29209841608963888</v>
      </c>
      <c r="P439" s="98">
        <v>13</v>
      </c>
      <c r="Q439" s="38">
        <f t="shared" si="364"/>
        <v>0.11965811965811966</v>
      </c>
      <c r="R439" s="39">
        <f t="shared" si="400"/>
        <v>257</v>
      </c>
      <c r="S439" s="41">
        <f t="shared" si="365"/>
        <v>0.89606419876052945</v>
      </c>
      <c r="T439" s="183">
        <v>3</v>
      </c>
      <c r="U439" s="42">
        <f t="shared" si="366"/>
        <v>2.3618327822390176E-4</v>
      </c>
      <c r="V439" s="43">
        <f t="shared" si="367"/>
        <v>335</v>
      </c>
      <c r="W439" s="44">
        <f t="shared" si="368"/>
        <v>8.7923353972326188E-2</v>
      </c>
      <c r="X439" s="178">
        <v>2</v>
      </c>
      <c r="Y439" s="42">
        <f t="shared" si="369"/>
        <v>1.282051282051282E-2</v>
      </c>
      <c r="Z439" s="43">
        <f t="shared" si="401"/>
        <v>314</v>
      </c>
      <c r="AA439" s="45">
        <f t="shared" si="370"/>
        <v>0.26972063314911449</v>
      </c>
      <c r="AB439" s="65">
        <v>29</v>
      </c>
      <c r="AC439" s="38">
        <f t="shared" si="371"/>
        <v>2.2831050228310501E-3</v>
      </c>
      <c r="AD439" s="39">
        <f t="shared" si="372"/>
        <v>413</v>
      </c>
      <c r="AE439" s="40">
        <f t="shared" si="373"/>
        <v>0.17603584189373425</v>
      </c>
      <c r="AF439" s="98">
        <v>8</v>
      </c>
      <c r="AG439" s="38">
        <f t="shared" si="374"/>
        <v>0.12393162393162394</v>
      </c>
      <c r="AH439" s="39">
        <f t="shared" si="402"/>
        <v>399</v>
      </c>
      <c r="AI439" s="41">
        <f t="shared" si="375"/>
        <v>0.54002146855612299</v>
      </c>
      <c r="AJ439" s="183">
        <v>0</v>
      </c>
      <c r="AK439" s="42">
        <f t="shared" si="376"/>
        <v>0</v>
      </c>
      <c r="AL439" s="43">
        <f t="shared" si="377"/>
        <v>337</v>
      </c>
      <c r="AM439" s="44">
        <f t="shared" si="378"/>
        <v>0</v>
      </c>
      <c r="AN439" s="178">
        <v>0</v>
      </c>
      <c r="AO439" s="42">
        <f t="shared" si="379"/>
        <v>0</v>
      </c>
      <c r="AP439" s="43">
        <f t="shared" si="403"/>
        <v>337</v>
      </c>
      <c r="AQ439" s="45">
        <f t="shared" si="380"/>
        <v>0</v>
      </c>
      <c r="AR439" s="65">
        <v>153</v>
      </c>
      <c r="AS439" s="38">
        <f t="shared" si="381"/>
        <v>1.2045347189418989E-2</v>
      </c>
      <c r="AT439" s="39">
        <f t="shared" si="382"/>
        <v>302</v>
      </c>
      <c r="AU439" s="40">
        <f t="shared" si="383"/>
        <v>0.52002711033307636</v>
      </c>
      <c r="AV439" s="98">
        <v>42</v>
      </c>
      <c r="AW439" s="38">
        <f t="shared" si="384"/>
        <v>0.65384615384615385</v>
      </c>
      <c r="AX439" s="39">
        <f t="shared" si="404"/>
        <v>88</v>
      </c>
      <c r="AY439" s="41">
        <f t="shared" si="385"/>
        <v>1.5952762845908852</v>
      </c>
      <c r="AZ439" s="183">
        <v>0</v>
      </c>
      <c r="BA439" s="42">
        <f t="shared" si="386"/>
        <v>0</v>
      </c>
      <c r="BB439" s="43">
        <f t="shared" si="387"/>
        <v>356</v>
      </c>
      <c r="BC439" s="44">
        <f t="shared" si="388"/>
        <v>0</v>
      </c>
      <c r="BD439" s="178">
        <v>0</v>
      </c>
      <c r="BE439" s="42">
        <f t="shared" si="389"/>
        <v>0</v>
      </c>
      <c r="BF439" s="43">
        <f t="shared" si="405"/>
        <v>356</v>
      </c>
      <c r="BG439" s="45">
        <f t="shared" si="390"/>
        <v>0</v>
      </c>
      <c r="BH439" s="159">
        <v>21</v>
      </c>
      <c r="BI439" s="83">
        <f t="shared" si="391"/>
        <v>1.6532829475673122E-3</v>
      </c>
      <c r="BJ439" s="84">
        <f t="shared" si="392"/>
        <v>298</v>
      </c>
      <c r="BK439" s="85">
        <f t="shared" si="393"/>
        <v>0.2970346890801176</v>
      </c>
      <c r="BL439" s="156">
        <v>10</v>
      </c>
      <c r="BM439" s="83">
        <f t="shared" si="394"/>
        <v>8.9743589743589744E-2</v>
      </c>
      <c r="BN439" s="84">
        <f t="shared" si="406"/>
        <v>208</v>
      </c>
      <c r="BO439" s="86">
        <f t="shared" si="395"/>
        <v>0.91120710011990969</v>
      </c>
      <c r="BP439" s="168">
        <f t="shared" si="396"/>
        <v>234</v>
      </c>
      <c r="BQ439" s="75">
        <f t="shared" si="397"/>
        <v>1.8422295701464336E-2</v>
      </c>
      <c r="BR439" s="164">
        <f t="shared" si="352"/>
        <v>75</v>
      </c>
      <c r="BS439" s="76">
        <f t="shared" si="398"/>
        <v>450</v>
      </c>
      <c r="BT439" s="117">
        <f t="shared" si="399"/>
        <v>0.32597933997773892</v>
      </c>
      <c r="BU439" s="159">
        <v>12702</v>
      </c>
      <c r="BV439" s="153">
        <v>2970</v>
      </c>
    </row>
    <row r="440" spans="1:74">
      <c r="A440" s="34">
        <f t="shared" si="353"/>
        <v>0</v>
      </c>
      <c r="B440" s="35">
        <f t="shared" si="354"/>
        <v>0</v>
      </c>
      <c r="C440" s="35">
        <f t="shared" si="355"/>
        <v>0</v>
      </c>
      <c r="D440" s="35">
        <f t="shared" si="356"/>
        <v>0</v>
      </c>
      <c r="E440" s="35">
        <f t="shared" si="357"/>
        <v>0</v>
      </c>
      <c r="F440" s="35">
        <f t="shared" si="358"/>
        <v>0</v>
      </c>
      <c r="G440" s="35">
        <f t="shared" si="359"/>
        <v>0</v>
      </c>
      <c r="H440" s="35">
        <f t="shared" si="360"/>
        <v>0</v>
      </c>
      <c r="I440" s="35">
        <f t="shared" si="361"/>
        <v>0</v>
      </c>
      <c r="J440" s="48">
        <v>148</v>
      </c>
      <c r="K440" s="49" t="s">
        <v>118</v>
      </c>
      <c r="L440" s="65">
        <v>8</v>
      </c>
      <c r="M440" s="38">
        <f t="shared" si="351"/>
        <v>2.8234629773417097E-4</v>
      </c>
      <c r="N440" s="39">
        <f t="shared" si="362"/>
        <v>480</v>
      </c>
      <c r="O440" s="40">
        <f t="shared" si="363"/>
        <v>3.7413244876630732E-2</v>
      </c>
      <c r="P440" s="98">
        <v>1</v>
      </c>
      <c r="Q440" s="38">
        <f t="shared" si="364"/>
        <v>3.4632034632034632E-2</v>
      </c>
      <c r="R440" s="39">
        <f t="shared" si="400"/>
        <v>438</v>
      </c>
      <c r="S440" s="41">
        <f t="shared" si="365"/>
        <v>0.25934325604200853</v>
      </c>
      <c r="T440" s="183">
        <v>0</v>
      </c>
      <c r="U440" s="42">
        <f t="shared" si="366"/>
        <v>0</v>
      </c>
      <c r="V440" s="43">
        <f t="shared" si="367"/>
        <v>396</v>
      </c>
      <c r="W440" s="44">
        <f t="shared" si="368"/>
        <v>0</v>
      </c>
      <c r="X440" s="178">
        <v>0</v>
      </c>
      <c r="Y440" s="42">
        <f t="shared" si="369"/>
        <v>0</v>
      </c>
      <c r="Z440" s="43">
        <f t="shared" si="401"/>
        <v>396</v>
      </c>
      <c r="AA440" s="45">
        <f t="shared" si="370"/>
        <v>0</v>
      </c>
      <c r="AB440" s="65">
        <v>0</v>
      </c>
      <c r="AC440" s="38">
        <f t="shared" si="371"/>
        <v>0</v>
      </c>
      <c r="AD440" s="39">
        <f t="shared" si="372"/>
        <v>538</v>
      </c>
      <c r="AE440" s="40">
        <f t="shared" si="373"/>
        <v>0</v>
      </c>
      <c r="AF440" s="98">
        <v>0</v>
      </c>
      <c r="AG440" s="38">
        <f t="shared" si="374"/>
        <v>0</v>
      </c>
      <c r="AH440" s="39">
        <f t="shared" si="402"/>
        <v>538</v>
      </c>
      <c r="AI440" s="41">
        <f t="shared" si="375"/>
        <v>0</v>
      </c>
      <c r="AJ440" s="183">
        <v>3</v>
      </c>
      <c r="AK440" s="42">
        <f t="shared" si="376"/>
        <v>1.0587986165031411E-4</v>
      </c>
      <c r="AL440" s="43">
        <f t="shared" si="377"/>
        <v>312</v>
      </c>
      <c r="AM440" s="44">
        <f t="shared" si="378"/>
        <v>5.5646995553405028E-2</v>
      </c>
      <c r="AN440" s="178">
        <v>1</v>
      </c>
      <c r="AO440" s="42">
        <f t="shared" si="379"/>
        <v>1.2987012987012988E-2</v>
      </c>
      <c r="AP440" s="43">
        <f t="shared" si="403"/>
        <v>249</v>
      </c>
      <c r="AQ440" s="45">
        <f t="shared" si="380"/>
        <v>0.38573700472555433</v>
      </c>
      <c r="AR440" s="65">
        <v>65</v>
      </c>
      <c r="AS440" s="38">
        <f t="shared" si="381"/>
        <v>2.294063669090139E-3</v>
      </c>
      <c r="AT440" s="39">
        <f t="shared" si="382"/>
        <v>471</v>
      </c>
      <c r="AU440" s="40">
        <f t="shared" si="383"/>
        <v>9.9040341635398169E-2</v>
      </c>
      <c r="AV440" s="98">
        <v>4</v>
      </c>
      <c r="AW440" s="38">
        <f t="shared" si="384"/>
        <v>0.2813852813852814</v>
      </c>
      <c r="AX440" s="39">
        <f t="shared" si="404"/>
        <v>407</v>
      </c>
      <c r="AY440" s="41">
        <f t="shared" si="385"/>
        <v>0.6865334659940403</v>
      </c>
      <c r="AZ440" s="183">
        <v>0</v>
      </c>
      <c r="BA440" s="42">
        <f t="shared" si="386"/>
        <v>0</v>
      </c>
      <c r="BB440" s="43">
        <f t="shared" si="387"/>
        <v>356</v>
      </c>
      <c r="BC440" s="44">
        <f t="shared" si="388"/>
        <v>0</v>
      </c>
      <c r="BD440" s="178">
        <v>0</v>
      </c>
      <c r="BE440" s="42">
        <f t="shared" si="389"/>
        <v>0</v>
      </c>
      <c r="BF440" s="43">
        <f t="shared" si="405"/>
        <v>356</v>
      </c>
      <c r="BG440" s="45">
        <f t="shared" si="390"/>
        <v>0</v>
      </c>
      <c r="BH440" s="159">
        <v>155</v>
      </c>
      <c r="BI440" s="83">
        <f t="shared" si="391"/>
        <v>5.4704595185995622E-3</v>
      </c>
      <c r="BJ440" s="84">
        <f t="shared" si="392"/>
        <v>102</v>
      </c>
      <c r="BK440" s="85">
        <f t="shared" si="393"/>
        <v>0.98284219565897002</v>
      </c>
      <c r="BL440" s="156">
        <v>4</v>
      </c>
      <c r="BM440" s="83">
        <f t="shared" si="394"/>
        <v>0.67099567099567103</v>
      </c>
      <c r="BN440" s="84">
        <f t="shared" si="406"/>
        <v>9</v>
      </c>
      <c r="BO440" s="86">
        <f t="shared" si="395"/>
        <v>6.8129213608223305</v>
      </c>
      <c r="BP440" s="168">
        <f t="shared" si="396"/>
        <v>231</v>
      </c>
      <c r="BQ440" s="75">
        <f t="shared" si="397"/>
        <v>8.1527493470741862E-3</v>
      </c>
      <c r="BR440" s="164">
        <f t="shared" si="352"/>
        <v>10</v>
      </c>
      <c r="BS440" s="76">
        <f t="shared" si="398"/>
        <v>521</v>
      </c>
      <c r="BT440" s="117">
        <f t="shared" si="399"/>
        <v>0.14426149130544777</v>
      </c>
      <c r="BU440" s="159">
        <v>28334</v>
      </c>
      <c r="BV440" s="153">
        <v>728</v>
      </c>
    </row>
    <row r="441" spans="1:74">
      <c r="A441" s="34">
        <f t="shared" si="353"/>
        <v>0</v>
      </c>
      <c r="B441" s="35">
        <f t="shared" si="354"/>
        <v>0</v>
      </c>
      <c r="C441" s="35">
        <f t="shared" si="355"/>
        <v>0</v>
      </c>
      <c r="D441" s="35">
        <f t="shared" si="356"/>
        <v>0</v>
      </c>
      <c r="E441" s="35">
        <f t="shared" si="357"/>
        <v>0</v>
      </c>
      <c r="F441" s="35">
        <f t="shared" si="358"/>
        <v>0</v>
      </c>
      <c r="G441" s="35">
        <f t="shared" si="359"/>
        <v>0</v>
      </c>
      <c r="H441" s="35">
        <f t="shared" si="360"/>
        <v>0</v>
      </c>
      <c r="I441" s="35">
        <f t="shared" si="361"/>
        <v>0</v>
      </c>
      <c r="J441" s="48">
        <v>112</v>
      </c>
      <c r="K441" s="49" t="s">
        <v>82</v>
      </c>
      <c r="L441" s="65">
        <v>78</v>
      </c>
      <c r="M441" s="38">
        <f t="shared" si="351"/>
        <v>4.0328835117108735E-3</v>
      </c>
      <c r="N441" s="39">
        <f t="shared" si="362"/>
        <v>231</v>
      </c>
      <c r="O441" s="40">
        <f t="shared" si="363"/>
        <v>0.53439078037645094</v>
      </c>
      <c r="P441" s="98">
        <v>8</v>
      </c>
      <c r="Q441" s="38">
        <f t="shared" si="364"/>
        <v>0.33913043478260868</v>
      </c>
      <c r="R441" s="39">
        <f t="shared" si="400"/>
        <v>57</v>
      </c>
      <c r="S441" s="41">
        <f t="shared" si="365"/>
        <v>2.5395906453070158</v>
      </c>
      <c r="T441" s="183">
        <v>20</v>
      </c>
      <c r="U441" s="42">
        <f t="shared" si="366"/>
        <v>1.0340726953104802E-3</v>
      </c>
      <c r="V441" s="43">
        <f t="shared" si="367"/>
        <v>216</v>
      </c>
      <c r="W441" s="44">
        <f t="shared" si="368"/>
        <v>0.38495163716336184</v>
      </c>
      <c r="X441" s="178">
        <v>8</v>
      </c>
      <c r="Y441" s="42">
        <f t="shared" si="369"/>
        <v>8.6956521739130432E-2</v>
      </c>
      <c r="Z441" s="43">
        <f t="shared" si="401"/>
        <v>59</v>
      </c>
      <c r="AA441" s="45">
        <f t="shared" si="370"/>
        <v>1.8294095117939937</v>
      </c>
      <c r="AB441" s="65">
        <v>35</v>
      </c>
      <c r="AC441" s="38">
        <f t="shared" si="371"/>
        <v>1.8096272167933405E-3</v>
      </c>
      <c r="AD441" s="39">
        <f t="shared" si="372"/>
        <v>437</v>
      </c>
      <c r="AE441" s="40">
        <f t="shared" si="373"/>
        <v>0.13952895177244951</v>
      </c>
      <c r="AF441" s="98">
        <v>3</v>
      </c>
      <c r="AG441" s="38">
        <f t="shared" si="374"/>
        <v>0.15217391304347827</v>
      </c>
      <c r="AH441" s="39">
        <f t="shared" si="402"/>
        <v>373</v>
      </c>
      <c r="AI441" s="41">
        <f t="shared" si="375"/>
        <v>0.66308483170534438</v>
      </c>
      <c r="AJ441" s="183">
        <v>4</v>
      </c>
      <c r="AK441" s="42">
        <f t="shared" si="376"/>
        <v>2.0681453906209606E-4</v>
      </c>
      <c r="AL441" s="43">
        <f t="shared" si="377"/>
        <v>288</v>
      </c>
      <c r="AM441" s="44">
        <f t="shared" si="378"/>
        <v>0.10869496385986095</v>
      </c>
      <c r="AN441" s="178">
        <v>2</v>
      </c>
      <c r="AO441" s="42">
        <f t="shared" si="379"/>
        <v>1.7391304347826087E-2</v>
      </c>
      <c r="AP441" s="43">
        <f t="shared" si="403"/>
        <v>213</v>
      </c>
      <c r="AQ441" s="45">
        <f t="shared" si="380"/>
        <v>0.51655216284987271</v>
      </c>
      <c r="AR441" s="65">
        <v>76</v>
      </c>
      <c r="AS441" s="38">
        <f t="shared" si="381"/>
        <v>3.9294762421798251E-3</v>
      </c>
      <c r="AT441" s="39">
        <f t="shared" si="382"/>
        <v>435</v>
      </c>
      <c r="AU441" s="40">
        <f t="shared" si="383"/>
        <v>0.16964510389026122</v>
      </c>
      <c r="AV441" s="98">
        <v>15</v>
      </c>
      <c r="AW441" s="38">
        <f t="shared" si="384"/>
        <v>0.33043478260869563</v>
      </c>
      <c r="AX441" s="39">
        <f t="shared" si="404"/>
        <v>367</v>
      </c>
      <c r="AY441" s="41">
        <f t="shared" si="385"/>
        <v>0.80620612234055988</v>
      </c>
      <c r="AZ441" s="183">
        <v>8</v>
      </c>
      <c r="BA441" s="42">
        <f t="shared" si="386"/>
        <v>4.1362907812419211E-4</v>
      </c>
      <c r="BB441" s="43">
        <f t="shared" si="387"/>
        <v>267</v>
      </c>
      <c r="BC441" s="44">
        <f t="shared" si="388"/>
        <v>0.15436087404879939</v>
      </c>
      <c r="BD441" s="178">
        <v>3</v>
      </c>
      <c r="BE441" s="42">
        <f t="shared" si="389"/>
        <v>3.4782608695652174E-2</v>
      </c>
      <c r="BF441" s="43">
        <f t="shared" si="405"/>
        <v>172</v>
      </c>
      <c r="BG441" s="45">
        <f t="shared" si="390"/>
        <v>0.73357072414234414</v>
      </c>
      <c r="BH441" s="159">
        <v>9</v>
      </c>
      <c r="BI441" s="83">
        <f t="shared" si="391"/>
        <v>4.6533271288971617E-4</v>
      </c>
      <c r="BJ441" s="84">
        <f t="shared" si="392"/>
        <v>392</v>
      </c>
      <c r="BK441" s="85">
        <f t="shared" si="393"/>
        <v>8.3603328695421003E-2</v>
      </c>
      <c r="BL441" s="156">
        <v>3</v>
      </c>
      <c r="BM441" s="83">
        <f t="shared" si="394"/>
        <v>3.9130434782608699E-2</v>
      </c>
      <c r="BN441" s="84">
        <f t="shared" si="406"/>
        <v>342</v>
      </c>
      <c r="BO441" s="86">
        <f t="shared" si="395"/>
        <v>0.39730893433799791</v>
      </c>
      <c r="BP441" s="168">
        <f t="shared" si="396"/>
        <v>230</v>
      </c>
      <c r="BQ441" s="75">
        <f t="shared" si="397"/>
        <v>1.1891835996070525E-2</v>
      </c>
      <c r="BR441" s="164">
        <f t="shared" si="352"/>
        <v>42</v>
      </c>
      <c r="BS441" s="76">
        <f t="shared" si="398"/>
        <v>495</v>
      </c>
      <c r="BT441" s="117">
        <f t="shared" si="399"/>
        <v>0.21042398363057738</v>
      </c>
      <c r="BU441" s="159">
        <v>19341</v>
      </c>
      <c r="BV441" s="153">
        <v>1946</v>
      </c>
    </row>
    <row r="442" spans="1:74">
      <c r="A442" s="34">
        <f t="shared" si="353"/>
        <v>0</v>
      </c>
      <c r="B442" s="35">
        <f t="shared" si="354"/>
        <v>0</v>
      </c>
      <c r="C442" s="35">
        <f t="shared" si="355"/>
        <v>0</v>
      </c>
      <c r="D442" s="35">
        <f t="shared" si="356"/>
        <v>0</v>
      </c>
      <c r="E442" s="35">
        <f t="shared" si="357"/>
        <v>0</v>
      </c>
      <c r="F442" s="35">
        <f t="shared" si="358"/>
        <v>0</v>
      </c>
      <c r="G442" s="35">
        <f t="shared" si="359"/>
        <v>0</v>
      </c>
      <c r="H442" s="35">
        <f t="shared" si="360"/>
        <v>0</v>
      </c>
      <c r="I442" s="35">
        <f t="shared" si="361"/>
        <v>0</v>
      </c>
      <c r="J442" s="48">
        <v>401</v>
      </c>
      <c r="K442" s="49" t="s">
        <v>372</v>
      </c>
      <c r="L442" s="65">
        <v>62</v>
      </c>
      <c r="M442" s="38">
        <f t="shared" si="351"/>
        <v>4.3591366097166561E-3</v>
      </c>
      <c r="N442" s="39">
        <f t="shared" si="362"/>
        <v>223</v>
      </c>
      <c r="O442" s="40">
        <f t="shared" si="363"/>
        <v>0.57762204335175615</v>
      </c>
      <c r="P442" s="98">
        <v>8</v>
      </c>
      <c r="Q442" s="38">
        <f t="shared" si="364"/>
        <v>0.27074235807860264</v>
      </c>
      <c r="R442" s="39">
        <f t="shared" si="400"/>
        <v>82</v>
      </c>
      <c r="S442" s="41">
        <f t="shared" si="365"/>
        <v>2.0274640354987152</v>
      </c>
      <c r="T442" s="183">
        <v>2</v>
      </c>
      <c r="U442" s="42">
        <f t="shared" si="366"/>
        <v>1.4061730999085988E-4</v>
      </c>
      <c r="V442" s="43">
        <f t="shared" si="367"/>
        <v>360</v>
      </c>
      <c r="W442" s="44">
        <f t="shared" si="368"/>
        <v>5.2347251735756044E-2</v>
      </c>
      <c r="X442" s="178">
        <v>2</v>
      </c>
      <c r="Y442" s="42">
        <f t="shared" si="369"/>
        <v>8.7336244541484712E-3</v>
      </c>
      <c r="Z442" s="43">
        <f t="shared" si="401"/>
        <v>340</v>
      </c>
      <c r="AA442" s="45">
        <f t="shared" si="370"/>
        <v>0.18373981996184216</v>
      </c>
      <c r="AB442" s="65">
        <v>43</v>
      </c>
      <c r="AC442" s="38">
        <f t="shared" si="371"/>
        <v>3.0232721648034873E-3</v>
      </c>
      <c r="AD442" s="39">
        <f t="shared" si="372"/>
        <v>387</v>
      </c>
      <c r="AE442" s="40">
        <f t="shared" si="373"/>
        <v>0.2331054662326226</v>
      </c>
      <c r="AF442" s="98">
        <v>4</v>
      </c>
      <c r="AG442" s="38">
        <f t="shared" si="374"/>
        <v>0.18777292576419213</v>
      </c>
      <c r="AH442" s="39">
        <f t="shared" si="402"/>
        <v>333</v>
      </c>
      <c r="AI442" s="41">
        <f t="shared" si="375"/>
        <v>0.81820448977739935</v>
      </c>
      <c r="AJ442" s="183">
        <v>12</v>
      </c>
      <c r="AK442" s="42">
        <f t="shared" si="376"/>
        <v>8.4370385994515925E-4</v>
      </c>
      <c r="AL442" s="43">
        <f t="shared" si="377"/>
        <v>190</v>
      </c>
      <c r="AM442" s="44">
        <f t="shared" si="378"/>
        <v>0.44342317992271058</v>
      </c>
      <c r="AN442" s="178">
        <v>3</v>
      </c>
      <c r="AO442" s="42">
        <f t="shared" si="379"/>
        <v>5.2401746724890827E-2</v>
      </c>
      <c r="AP442" s="43">
        <f t="shared" si="403"/>
        <v>64</v>
      </c>
      <c r="AQ442" s="45">
        <f t="shared" si="380"/>
        <v>1.5564235474515815</v>
      </c>
      <c r="AR442" s="65">
        <v>99</v>
      </c>
      <c r="AS442" s="38">
        <f t="shared" si="381"/>
        <v>6.9605568445475635E-3</v>
      </c>
      <c r="AT442" s="39">
        <f t="shared" si="382"/>
        <v>373</v>
      </c>
      <c r="AU442" s="40">
        <f t="shared" si="383"/>
        <v>0.30050426984444456</v>
      </c>
      <c r="AV442" s="98">
        <v>24</v>
      </c>
      <c r="AW442" s="38">
        <f t="shared" si="384"/>
        <v>0.43231441048034935</v>
      </c>
      <c r="AX442" s="39">
        <f t="shared" si="404"/>
        <v>251</v>
      </c>
      <c r="AY442" s="41">
        <f t="shared" si="385"/>
        <v>1.054775534687115</v>
      </c>
      <c r="AZ442" s="183">
        <v>0</v>
      </c>
      <c r="BA442" s="42">
        <f t="shared" si="386"/>
        <v>0</v>
      </c>
      <c r="BB442" s="43">
        <f t="shared" si="387"/>
        <v>356</v>
      </c>
      <c r="BC442" s="44">
        <f t="shared" si="388"/>
        <v>0</v>
      </c>
      <c r="BD442" s="178">
        <v>0</v>
      </c>
      <c r="BE442" s="42">
        <f t="shared" si="389"/>
        <v>0</v>
      </c>
      <c r="BF442" s="43">
        <f t="shared" si="405"/>
        <v>356</v>
      </c>
      <c r="BG442" s="45">
        <f t="shared" si="390"/>
        <v>0</v>
      </c>
      <c r="BH442" s="159">
        <v>11</v>
      </c>
      <c r="BI442" s="83">
        <f t="shared" si="391"/>
        <v>7.7339520494972935E-4</v>
      </c>
      <c r="BJ442" s="84">
        <f t="shared" si="392"/>
        <v>364</v>
      </c>
      <c r="BK442" s="85">
        <f t="shared" si="393"/>
        <v>0.13895093067784975</v>
      </c>
      <c r="BL442" s="156">
        <v>4</v>
      </c>
      <c r="BM442" s="83">
        <f t="shared" si="394"/>
        <v>4.8034934497816595E-2</v>
      </c>
      <c r="BN442" s="84">
        <f t="shared" si="406"/>
        <v>322</v>
      </c>
      <c r="BO442" s="86">
        <f t="shared" si="395"/>
        <v>0.48772033181714441</v>
      </c>
      <c r="BP442" s="168">
        <f t="shared" si="396"/>
        <v>229</v>
      </c>
      <c r="BQ442" s="75">
        <f t="shared" si="397"/>
        <v>1.6100681993953456E-2</v>
      </c>
      <c r="BR442" s="164">
        <f t="shared" si="352"/>
        <v>45</v>
      </c>
      <c r="BS442" s="76">
        <f t="shared" si="398"/>
        <v>455</v>
      </c>
      <c r="BT442" s="117">
        <f t="shared" si="399"/>
        <v>0.28489878648312145</v>
      </c>
      <c r="BU442" s="159">
        <v>14223</v>
      </c>
      <c r="BV442" s="153">
        <v>1540</v>
      </c>
    </row>
    <row r="443" spans="1:74">
      <c r="A443" s="34">
        <f t="shared" si="353"/>
        <v>1</v>
      </c>
      <c r="B443" s="35">
        <f t="shared" si="354"/>
        <v>0</v>
      </c>
      <c r="C443" s="35">
        <f t="shared" si="355"/>
        <v>0</v>
      </c>
      <c r="D443" s="35">
        <f t="shared" si="356"/>
        <v>0</v>
      </c>
      <c r="E443" s="35">
        <f t="shared" si="357"/>
        <v>1</v>
      </c>
      <c r="F443" s="35">
        <f t="shared" si="358"/>
        <v>0</v>
      </c>
      <c r="G443" s="35">
        <f t="shared" si="359"/>
        <v>0</v>
      </c>
      <c r="H443" s="35">
        <f t="shared" si="360"/>
        <v>0</v>
      </c>
      <c r="I443" s="35">
        <f t="shared" si="361"/>
        <v>0</v>
      </c>
      <c r="J443" s="48">
        <v>203</v>
      </c>
      <c r="K443" s="49" t="s">
        <v>173</v>
      </c>
      <c r="L443" s="65">
        <v>16</v>
      </c>
      <c r="M443" s="38">
        <f t="shared" si="351"/>
        <v>2.9750836742283376E-3</v>
      </c>
      <c r="N443" s="39">
        <f t="shared" si="362"/>
        <v>293</v>
      </c>
      <c r="O443" s="40">
        <f t="shared" si="363"/>
        <v>0.39422345865915026</v>
      </c>
      <c r="P443" s="98">
        <v>1</v>
      </c>
      <c r="Q443" s="38">
        <f t="shared" si="364"/>
        <v>7.2072072072072071E-2</v>
      </c>
      <c r="R443" s="39">
        <f t="shared" si="400"/>
        <v>364</v>
      </c>
      <c r="S443" s="41">
        <f t="shared" si="365"/>
        <v>0.53971434365499071</v>
      </c>
      <c r="T443" s="183">
        <v>0</v>
      </c>
      <c r="U443" s="42">
        <f t="shared" si="366"/>
        <v>0</v>
      </c>
      <c r="V443" s="43">
        <f t="shared" si="367"/>
        <v>396</v>
      </c>
      <c r="W443" s="44">
        <f t="shared" si="368"/>
        <v>0</v>
      </c>
      <c r="X443" s="178">
        <v>0</v>
      </c>
      <c r="Y443" s="42">
        <f t="shared" si="369"/>
        <v>0</v>
      </c>
      <c r="Z443" s="43">
        <f t="shared" si="401"/>
        <v>396</v>
      </c>
      <c r="AA443" s="45">
        <f t="shared" si="370"/>
        <v>0</v>
      </c>
      <c r="AB443" s="65">
        <v>206</v>
      </c>
      <c r="AC443" s="38">
        <f t="shared" si="371"/>
        <v>3.8304202305689851E-2</v>
      </c>
      <c r="AD443" s="39">
        <f t="shared" si="372"/>
        <v>49</v>
      </c>
      <c r="AE443" s="40">
        <f t="shared" si="373"/>
        <v>2.9533956754161133</v>
      </c>
      <c r="AF443" s="98">
        <v>1</v>
      </c>
      <c r="AG443" s="38">
        <f t="shared" si="374"/>
        <v>0.92792792792792789</v>
      </c>
      <c r="AH443" s="39">
        <f t="shared" si="402"/>
        <v>55</v>
      </c>
      <c r="AI443" s="41">
        <f t="shared" si="375"/>
        <v>4.0433667086485476</v>
      </c>
      <c r="AJ443" s="183">
        <v>0</v>
      </c>
      <c r="AK443" s="42">
        <f t="shared" si="376"/>
        <v>0</v>
      </c>
      <c r="AL443" s="43">
        <f t="shared" si="377"/>
        <v>337</v>
      </c>
      <c r="AM443" s="44">
        <f t="shared" si="378"/>
        <v>0</v>
      </c>
      <c r="AN443" s="178">
        <v>0</v>
      </c>
      <c r="AO443" s="42">
        <f t="shared" si="379"/>
        <v>0</v>
      </c>
      <c r="AP443" s="43">
        <f t="shared" si="403"/>
        <v>337</v>
      </c>
      <c r="AQ443" s="45">
        <f t="shared" si="380"/>
        <v>0</v>
      </c>
      <c r="AR443" s="65">
        <v>0</v>
      </c>
      <c r="AS443" s="38">
        <f t="shared" si="381"/>
        <v>0</v>
      </c>
      <c r="AT443" s="39">
        <f t="shared" si="382"/>
        <v>565</v>
      </c>
      <c r="AU443" s="40">
        <f t="shared" si="383"/>
        <v>0</v>
      </c>
      <c r="AV443" s="98">
        <v>0</v>
      </c>
      <c r="AW443" s="38">
        <f t="shared" si="384"/>
        <v>0</v>
      </c>
      <c r="AX443" s="39">
        <f t="shared" si="404"/>
        <v>565</v>
      </c>
      <c r="AY443" s="41">
        <f t="shared" si="385"/>
        <v>0</v>
      </c>
      <c r="AZ443" s="183">
        <v>0</v>
      </c>
      <c r="BA443" s="42">
        <f t="shared" si="386"/>
        <v>0</v>
      </c>
      <c r="BB443" s="43">
        <f t="shared" si="387"/>
        <v>356</v>
      </c>
      <c r="BC443" s="44">
        <f t="shared" si="388"/>
        <v>0</v>
      </c>
      <c r="BD443" s="178">
        <v>0</v>
      </c>
      <c r="BE443" s="42">
        <f t="shared" si="389"/>
        <v>0</v>
      </c>
      <c r="BF443" s="43">
        <f t="shared" si="405"/>
        <v>356</v>
      </c>
      <c r="BG443" s="45">
        <f t="shared" si="390"/>
        <v>0</v>
      </c>
      <c r="BH443" s="159">
        <v>0</v>
      </c>
      <c r="BI443" s="83">
        <f t="shared" si="391"/>
        <v>0</v>
      </c>
      <c r="BJ443" s="84">
        <f t="shared" si="392"/>
        <v>467</v>
      </c>
      <c r="BK443" s="85">
        <f t="shared" si="393"/>
        <v>0</v>
      </c>
      <c r="BL443" s="156">
        <v>0</v>
      </c>
      <c r="BM443" s="83">
        <f t="shared" si="394"/>
        <v>0</v>
      </c>
      <c r="BN443" s="84">
        <f t="shared" si="406"/>
        <v>467</v>
      </c>
      <c r="BO443" s="86">
        <f t="shared" si="395"/>
        <v>0</v>
      </c>
      <c r="BP443" s="168">
        <f t="shared" si="396"/>
        <v>222</v>
      </c>
      <c r="BQ443" s="75">
        <f t="shared" si="397"/>
        <v>4.1279285979918187E-2</v>
      </c>
      <c r="BR443" s="164">
        <f t="shared" si="352"/>
        <v>2</v>
      </c>
      <c r="BS443" s="76">
        <f t="shared" si="398"/>
        <v>250</v>
      </c>
      <c r="BT443" s="117">
        <f t="shared" si="399"/>
        <v>0.73042983439987175</v>
      </c>
      <c r="BU443" s="159">
        <v>5378</v>
      </c>
      <c r="BV443" s="153">
        <v>57</v>
      </c>
    </row>
    <row r="444" spans="1:74">
      <c r="A444" s="34">
        <f t="shared" si="353"/>
        <v>8</v>
      </c>
      <c r="B444" s="35">
        <f t="shared" si="354"/>
        <v>7</v>
      </c>
      <c r="C444" s="35">
        <f t="shared" si="355"/>
        <v>0</v>
      </c>
      <c r="D444" s="35">
        <f t="shared" si="356"/>
        <v>0</v>
      </c>
      <c r="E444" s="35">
        <f t="shared" si="357"/>
        <v>1</v>
      </c>
      <c r="F444" s="35">
        <f t="shared" si="358"/>
        <v>0</v>
      </c>
      <c r="G444" s="35">
        <f t="shared" si="359"/>
        <v>0</v>
      </c>
      <c r="H444" s="35">
        <f t="shared" si="360"/>
        <v>0</v>
      </c>
      <c r="I444" s="35">
        <f t="shared" si="361"/>
        <v>0</v>
      </c>
      <c r="J444" s="48">
        <v>463</v>
      </c>
      <c r="K444" s="49" t="s">
        <v>435</v>
      </c>
      <c r="L444" s="65">
        <v>6</v>
      </c>
      <c r="M444" s="38">
        <f t="shared" si="351"/>
        <v>3.2858707557502738E-3</v>
      </c>
      <c r="N444" s="39">
        <f t="shared" si="362"/>
        <v>268</v>
      </c>
      <c r="O444" s="40">
        <f t="shared" si="363"/>
        <v>0.43540534515380142</v>
      </c>
      <c r="P444" s="98">
        <v>1</v>
      </c>
      <c r="Q444" s="38">
        <f t="shared" si="364"/>
        <v>2.7149321266968326E-2</v>
      </c>
      <c r="R444" s="39">
        <f t="shared" si="400"/>
        <v>456</v>
      </c>
      <c r="S444" s="41">
        <f t="shared" si="365"/>
        <v>0.20330868375238903</v>
      </c>
      <c r="T444" s="183">
        <v>0</v>
      </c>
      <c r="U444" s="42">
        <f t="shared" si="366"/>
        <v>0</v>
      </c>
      <c r="V444" s="43">
        <f t="shared" si="367"/>
        <v>396</v>
      </c>
      <c r="W444" s="44">
        <f t="shared" si="368"/>
        <v>0</v>
      </c>
      <c r="X444" s="178">
        <v>0</v>
      </c>
      <c r="Y444" s="42">
        <f t="shared" si="369"/>
        <v>0</v>
      </c>
      <c r="Z444" s="43">
        <f t="shared" si="401"/>
        <v>396</v>
      </c>
      <c r="AA444" s="45">
        <f t="shared" si="370"/>
        <v>0</v>
      </c>
      <c r="AB444" s="65">
        <v>202</v>
      </c>
      <c r="AC444" s="38">
        <f t="shared" si="371"/>
        <v>0.11062431544359255</v>
      </c>
      <c r="AD444" s="39">
        <f t="shared" si="372"/>
        <v>19</v>
      </c>
      <c r="AE444" s="40">
        <f t="shared" si="373"/>
        <v>8.52954389232751</v>
      </c>
      <c r="AF444" s="98">
        <v>5</v>
      </c>
      <c r="AG444" s="38">
        <f t="shared" si="374"/>
        <v>0.91402714932126694</v>
      </c>
      <c r="AH444" s="39">
        <f t="shared" si="402"/>
        <v>60</v>
      </c>
      <c r="AI444" s="41">
        <f t="shared" si="375"/>
        <v>3.9827952528804524</v>
      </c>
      <c r="AJ444" s="183">
        <v>0</v>
      </c>
      <c r="AK444" s="42">
        <f t="shared" si="376"/>
        <v>0</v>
      </c>
      <c r="AL444" s="43">
        <f t="shared" si="377"/>
        <v>337</v>
      </c>
      <c r="AM444" s="44">
        <f t="shared" si="378"/>
        <v>0</v>
      </c>
      <c r="AN444" s="178">
        <v>0</v>
      </c>
      <c r="AO444" s="42">
        <f t="shared" si="379"/>
        <v>0</v>
      </c>
      <c r="AP444" s="43">
        <f t="shared" si="403"/>
        <v>337</v>
      </c>
      <c r="AQ444" s="45">
        <f t="shared" si="380"/>
        <v>0</v>
      </c>
      <c r="AR444" s="65">
        <v>13</v>
      </c>
      <c r="AS444" s="38">
        <f t="shared" si="381"/>
        <v>7.1193866374589269E-3</v>
      </c>
      <c r="AT444" s="39">
        <f t="shared" si="382"/>
        <v>366</v>
      </c>
      <c r="AU444" s="40">
        <f t="shared" si="383"/>
        <v>0.30736134062402759</v>
      </c>
      <c r="AV444" s="98">
        <v>1</v>
      </c>
      <c r="AW444" s="38">
        <f t="shared" si="384"/>
        <v>5.8823529411764705E-2</v>
      </c>
      <c r="AX444" s="39">
        <f t="shared" si="404"/>
        <v>517</v>
      </c>
      <c r="AY444" s="41">
        <f t="shared" si="385"/>
        <v>0.14351966574174055</v>
      </c>
      <c r="AZ444" s="183">
        <v>0</v>
      </c>
      <c r="BA444" s="42">
        <f t="shared" si="386"/>
        <v>0</v>
      </c>
      <c r="BB444" s="43">
        <f t="shared" si="387"/>
        <v>356</v>
      </c>
      <c r="BC444" s="44">
        <f t="shared" si="388"/>
        <v>0</v>
      </c>
      <c r="BD444" s="178">
        <v>0</v>
      </c>
      <c r="BE444" s="42">
        <f t="shared" si="389"/>
        <v>0</v>
      </c>
      <c r="BF444" s="43">
        <f t="shared" si="405"/>
        <v>356</v>
      </c>
      <c r="BG444" s="45">
        <f t="shared" si="390"/>
        <v>0</v>
      </c>
      <c r="BH444" s="159">
        <v>0</v>
      </c>
      <c r="BI444" s="83">
        <f t="shared" si="391"/>
        <v>0</v>
      </c>
      <c r="BJ444" s="84">
        <f t="shared" si="392"/>
        <v>467</v>
      </c>
      <c r="BK444" s="85">
        <f t="shared" si="393"/>
        <v>0</v>
      </c>
      <c r="BL444" s="156">
        <v>0</v>
      </c>
      <c r="BM444" s="83">
        <f t="shared" si="394"/>
        <v>0</v>
      </c>
      <c r="BN444" s="84">
        <f t="shared" si="406"/>
        <v>467</v>
      </c>
      <c r="BO444" s="86">
        <f t="shared" si="395"/>
        <v>0</v>
      </c>
      <c r="BP444" s="168">
        <f t="shared" si="396"/>
        <v>221</v>
      </c>
      <c r="BQ444" s="75">
        <f t="shared" si="397"/>
        <v>0.12102957283680175</v>
      </c>
      <c r="BR444" s="164">
        <f t="shared" si="352"/>
        <v>7</v>
      </c>
      <c r="BS444" s="76">
        <f t="shared" si="398"/>
        <v>50</v>
      </c>
      <c r="BT444" s="117">
        <f t="shared" si="399"/>
        <v>2.1415973834353501</v>
      </c>
      <c r="BU444" s="159">
        <v>1826</v>
      </c>
      <c r="BV444" s="153">
        <v>103</v>
      </c>
    </row>
    <row r="445" spans="1:74">
      <c r="A445" s="34">
        <f t="shared" si="353"/>
        <v>0</v>
      </c>
      <c r="B445" s="35">
        <f t="shared" si="354"/>
        <v>0</v>
      </c>
      <c r="C445" s="35">
        <f t="shared" si="355"/>
        <v>0</v>
      </c>
      <c r="D445" s="35">
        <f t="shared" si="356"/>
        <v>0</v>
      </c>
      <c r="E445" s="35">
        <f t="shared" si="357"/>
        <v>0</v>
      </c>
      <c r="F445" s="35">
        <f t="shared" si="358"/>
        <v>0</v>
      </c>
      <c r="G445" s="35">
        <f t="shared" si="359"/>
        <v>0</v>
      </c>
      <c r="H445" s="35">
        <f t="shared" si="360"/>
        <v>0</v>
      </c>
      <c r="I445" s="35">
        <f t="shared" si="361"/>
        <v>0</v>
      </c>
      <c r="J445" s="48">
        <v>507</v>
      </c>
      <c r="K445" s="49" t="s">
        <v>479</v>
      </c>
      <c r="L445" s="65">
        <v>12</v>
      </c>
      <c r="M445" s="38">
        <f t="shared" si="351"/>
        <v>3.3276024624258224E-4</v>
      </c>
      <c r="N445" s="39">
        <f t="shared" si="362"/>
        <v>475</v>
      </c>
      <c r="O445" s="40">
        <f t="shared" si="363"/>
        <v>4.4093514516712409E-2</v>
      </c>
      <c r="P445" s="98">
        <v>5</v>
      </c>
      <c r="Q445" s="38">
        <f t="shared" si="364"/>
        <v>5.4298642533936653E-2</v>
      </c>
      <c r="R445" s="39">
        <f t="shared" si="400"/>
        <v>400</v>
      </c>
      <c r="S445" s="41">
        <f t="shared" si="365"/>
        <v>0.40661736750477806</v>
      </c>
      <c r="T445" s="183">
        <v>0</v>
      </c>
      <c r="U445" s="42">
        <f t="shared" si="366"/>
        <v>0</v>
      </c>
      <c r="V445" s="43">
        <f t="shared" si="367"/>
        <v>396</v>
      </c>
      <c r="W445" s="44">
        <f t="shared" si="368"/>
        <v>0</v>
      </c>
      <c r="X445" s="178">
        <v>0</v>
      </c>
      <c r="Y445" s="42">
        <f t="shared" si="369"/>
        <v>0</v>
      </c>
      <c r="Z445" s="43">
        <f t="shared" si="401"/>
        <v>396</v>
      </c>
      <c r="AA445" s="45">
        <f t="shared" si="370"/>
        <v>0</v>
      </c>
      <c r="AB445" s="65">
        <v>118</v>
      </c>
      <c r="AC445" s="38">
        <f t="shared" si="371"/>
        <v>3.2721424213853919E-3</v>
      </c>
      <c r="AD445" s="39">
        <f t="shared" si="372"/>
        <v>380</v>
      </c>
      <c r="AE445" s="40">
        <f t="shared" si="373"/>
        <v>0.2522942835238135</v>
      </c>
      <c r="AF445" s="98">
        <v>15</v>
      </c>
      <c r="AG445" s="38">
        <f t="shared" si="374"/>
        <v>0.5339366515837104</v>
      </c>
      <c r="AH445" s="39">
        <f t="shared" si="402"/>
        <v>113</v>
      </c>
      <c r="AI445" s="41">
        <f t="shared" si="375"/>
        <v>2.3265833655440264</v>
      </c>
      <c r="AJ445" s="183">
        <v>0</v>
      </c>
      <c r="AK445" s="42">
        <f t="shared" si="376"/>
        <v>0</v>
      </c>
      <c r="AL445" s="43">
        <f t="shared" si="377"/>
        <v>337</v>
      </c>
      <c r="AM445" s="44">
        <f t="shared" si="378"/>
        <v>0</v>
      </c>
      <c r="AN445" s="178">
        <v>0</v>
      </c>
      <c r="AO445" s="42">
        <f t="shared" si="379"/>
        <v>0</v>
      </c>
      <c r="AP445" s="43">
        <f t="shared" si="403"/>
        <v>337</v>
      </c>
      <c r="AQ445" s="45">
        <f t="shared" si="380"/>
        <v>0</v>
      </c>
      <c r="AR445" s="65">
        <v>86</v>
      </c>
      <c r="AS445" s="38">
        <f t="shared" si="381"/>
        <v>2.3847817647385059E-3</v>
      </c>
      <c r="AT445" s="39">
        <f t="shared" si="382"/>
        <v>467</v>
      </c>
      <c r="AU445" s="40">
        <f t="shared" si="383"/>
        <v>0.10295686379064004</v>
      </c>
      <c r="AV445" s="98">
        <v>18</v>
      </c>
      <c r="AW445" s="38">
        <f t="shared" si="384"/>
        <v>0.38914027149321267</v>
      </c>
      <c r="AX445" s="39">
        <f t="shared" si="404"/>
        <v>299</v>
      </c>
      <c r="AY445" s="41">
        <f t="shared" si="385"/>
        <v>0.94943778875305285</v>
      </c>
      <c r="AZ445" s="183">
        <v>2</v>
      </c>
      <c r="BA445" s="42">
        <f t="shared" si="386"/>
        <v>5.5460041040430373E-5</v>
      </c>
      <c r="BB445" s="43">
        <f t="shared" si="387"/>
        <v>346</v>
      </c>
      <c r="BC445" s="44">
        <f t="shared" si="388"/>
        <v>2.0696950148201911E-2</v>
      </c>
      <c r="BD445" s="178">
        <v>2</v>
      </c>
      <c r="BE445" s="42">
        <f t="shared" si="389"/>
        <v>9.0497737556561094E-3</v>
      </c>
      <c r="BF445" s="43">
        <f t="shared" si="405"/>
        <v>295</v>
      </c>
      <c r="BG445" s="45">
        <f t="shared" si="390"/>
        <v>0.19086116125875471</v>
      </c>
      <c r="BH445" s="159">
        <v>3</v>
      </c>
      <c r="BI445" s="83">
        <f t="shared" si="391"/>
        <v>8.319006156064556E-5</v>
      </c>
      <c r="BJ445" s="84">
        <f t="shared" si="392"/>
        <v>446</v>
      </c>
      <c r="BK445" s="85">
        <f t="shared" si="393"/>
        <v>1.4946222064760113E-2</v>
      </c>
      <c r="BL445" s="156">
        <v>2</v>
      </c>
      <c r="BM445" s="83">
        <f t="shared" si="394"/>
        <v>1.3574660633484163E-2</v>
      </c>
      <c r="BN445" s="84">
        <f t="shared" si="406"/>
        <v>419</v>
      </c>
      <c r="BO445" s="86">
        <f t="shared" si="395"/>
        <v>0.13782964539628886</v>
      </c>
      <c r="BP445" s="168">
        <f t="shared" si="396"/>
        <v>221</v>
      </c>
      <c r="BQ445" s="75">
        <f t="shared" si="397"/>
        <v>6.1283345349675555E-3</v>
      </c>
      <c r="BR445" s="164">
        <f t="shared" si="352"/>
        <v>42</v>
      </c>
      <c r="BS445" s="76">
        <f t="shared" si="398"/>
        <v>544</v>
      </c>
      <c r="BT445" s="117">
        <f t="shared" si="399"/>
        <v>0.10843982092376875</v>
      </c>
      <c r="BU445" s="159">
        <v>36062</v>
      </c>
      <c r="BV445" s="153">
        <v>2261</v>
      </c>
    </row>
    <row r="446" spans="1:74">
      <c r="A446" s="34">
        <f t="shared" si="353"/>
        <v>8</v>
      </c>
      <c r="B446" s="35">
        <f t="shared" si="354"/>
        <v>7</v>
      </c>
      <c r="C446" s="35">
        <f t="shared" si="355"/>
        <v>0</v>
      </c>
      <c r="D446" s="35">
        <f t="shared" si="356"/>
        <v>0</v>
      </c>
      <c r="E446" s="35">
        <f t="shared" si="357"/>
        <v>1</v>
      </c>
      <c r="F446" s="35">
        <f t="shared" si="358"/>
        <v>0</v>
      </c>
      <c r="G446" s="35">
        <f t="shared" si="359"/>
        <v>0</v>
      </c>
      <c r="H446" s="35">
        <f t="shared" si="360"/>
        <v>1</v>
      </c>
      <c r="I446" s="35">
        <f t="shared" si="361"/>
        <v>0</v>
      </c>
      <c r="J446" s="48">
        <v>281</v>
      </c>
      <c r="K446" s="49" t="s">
        <v>251</v>
      </c>
      <c r="L446" s="65">
        <v>14</v>
      </c>
      <c r="M446" s="38">
        <f t="shared" si="351"/>
        <v>4.0899795501022499E-3</v>
      </c>
      <c r="N446" s="39">
        <f t="shared" si="362"/>
        <v>230</v>
      </c>
      <c r="O446" s="40">
        <f t="shared" si="363"/>
        <v>0.54195648278857633</v>
      </c>
      <c r="P446" s="98">
        <v>3</v>
      </c>
      <c r="Q446" s="38">
        <f t="shared" si="364"/>
        <v>6.4220183486238536E-2</v>
      </c>
      <c r="R446" s="39">
        <f t="shared" si="400"/>
        <v>376</v>
      </c>
      <c r="S446" s="41">
        <f t="shared" si="365"/>
        <v>0.48091518924303644</v>
      </c>
      <c r="T446" s="183">
        <v>0</v>
      </c>
      <c r="U446" s="42">
        <f t="shared" si="366"/>
        <v>0</v>
      </c>
      <c r="V446" s="43">
        <f t="shared" si="367"/>
        <v>396</v>
      </c>
      <c r="W446" s="44">
        <f t="shared" si="368"/>
        <v>0</v>
      </c>
      <c r="X446" s="178">
        <v>0</v>
      </c>
      <c r="Y446" s="42">
        <f t="shared" si="369"/>
        <v>0</v>
      </c>
      <c r="Z446" s="43">
        <f t="shared" si="401"/>
        <v>396</v>
      </c>
      <c r="AA446" s="45">
        <f t="shared" si="370"/>
        <v>0</v>
      </c>
      <c r="AB446" s="65">
        <v>159</v>
      </c>
      <c r="AC446" s="38">
        <f t="shared" si="371"/>
        <v>4.6450482033304118E-2</v>
      </c>
      <c r="AD446" s="39">
        <f t="shared" si="372"/>
        <v>39</v>
      </c>
      <c r="AE446" s="40">
        <f t="shared" si="373"/>
        <v>3.5815039734628806</v>
      </c>
      <c r="AF446" s="98">
        <v>11</v>
      </c>
      <c r="AG446" s="38">
        <f t="shared" si="374"/>
        <v>0.72935779816513757</v>
      </c>
      <c r="AH446" s="39">
        <f t="shared" si="402"/>
        <v>87</v>
      </c>
      <c r="AI446" s="41">
        <f t="shared" si="375"/>
        <v>3.1781143244383281</v>
      </c>
      <c r="AJ446" s="183">
        <v>0</v>
      </c>
      <c r="AK446" s="42">
        <f t="shared" si="376"/>
        <v>0</v>
      </c>
      <c r="AL446" s="43">
        <f t="shared" si="377"/>
        <v>337</v>
      </c>
      <c r="AM446" s="44">
        <f t="shared" si="378"/>
        <v>0</v>
      </c>
      <c r="AN446" s="178">
        <v>0</v>
      </c>
      <c r="AO446" s="42">
        <f t="shared" si="379"/>
        <v>0</v>
      </c>
      <c r="AP446" s="43">
        <f t="shared" si="403"/>
        <v>337</v>
      </c>
      <c r="AQ446" s="45">
        <f t="shared" si="380"/>
        <v>0</v>
      </c>
      <c r="AR446" s="65">
        <v>9</v>
      </c>
      <c r="AS446" s="38">
        <f t="shared" si="381"/>
        <v>2.6292725679228747E-3</v>
      </c>
      <c r="AT446" s="39">
        <f t="shared" si="382"/>
        <v>462</v>
      </c>
      <c r="AU446" s="40">
        <f t="shared" si="383"/>
        <v>0.11351212997629764</v>
      </c>
      <c r="AV446" s="98">
        <v>3</v>
      </c>
      <c r="AW446" s="38">
        <f t="shared" si="384"/>
        <v>4.1284403669724773E-2</v>
      </c>
      <c r="AX446" s="39">
        <f t="shared" si="404"/>
        <v>532</v>
      </c>
      <c r="AY446" s="41">
        <f t="shared" si="385"/>
        <v>0.10072710485544176</v>
      </c>
      <c r="AZ446" s="183">
        <v>22</v>
      </c>
      <c r="BA446" s="42">
        <f t="shared" si="386"/>
        <v>6.4271107215892491E-3</v>
      </c>
      <c r="BB446" s="43">
        <f t="shared" si="387"/>
        <v>31</v>
      </c>
      <c r="BC446" s="44">
        <f t="shared" si="388"/>
        <v>2.3985122929269735</v>
      </c>
      <c r="BD446" s="178">
        <v>3</v>
      </c>
      <c r="BE446" s="42">
        <f t="shared" si="389"/>
        <v>0.10091743119266056</v>
      </c>
      <c r="BF446" s="43">
        <f t="shared" si="405"/>
        <v>40</v>
      </c>
      <c r="BG446" s="45">
        <f t="shared" si="390"/>
        <v>2.1283646010093245</v>
      </c>
      <c r="BH446" s="159">
        <v>14</v>
      </c>
      <c r="BI446" s="83">
        <f t="shared" si="391"/>
        <v>4.0899795501022499E-3</v>
      </c>
      <c r="BJ446" s="84">
        <f t="shared" si="392"/>
        <v>156</v>
      </c>
      <c r="BK446" s="85">
        <f t="shared" si="393"/>
        <v>0.73482025916752447</v>
      </c>
      <c r="BL446" s="156">
        <v>2</v>
      </c>
      <c r="BM446" s="83">
        <f t="shared" si="394"/>
        <v>6.4220183486238536E-2</v>
      </c>
      <c r="BN446" s="84">
        <f t="shared" si="406"/>
        <v>281</v>
      </c>
      <c r="BO446" s="86">
        <f t="shared" si="395"/>
        <v>0.65205645696654091</v>
      </c>
      <c r="BP446" s="168">
        <f t="shared" si="396"/>
        <v>218</v>
      </c>
      <c r="BQ446" s="75">
        <f t="shared" si="397"/>
        <v>6.3686824423020746E-2</v>
      </c>
      <c r="BR446" s="164">
        <f t="shared" si="352"/>
        <v>22</v>
      </c>
      <c r="BS446" s="76">
        <f t="shared" si="398"/>
        <v>129</v>
      </c>
      <c r="BT446" s="117">
        <f t="shared" si="399"/>
        <v>1.1269273562384654</v>
      </c>
      <c r="BU446" s="159">
        <v>3423</v>
      </c>
      <c r="BV446" s="153">
        <v>207</v>
      </c>
    </row>
    <row r="447" spans="1:74">
      <c r="A447" s="34">
        <f t="shared" si="353"/>
        <v>8</v>
      </c>
      <c r="B447" s="35">
        <f t="shared" si="354"/>
        <v>7</v>
      </c>
      <c r="C447" s="35">
        <f t="shared" si="355"/>
        <v>0</v>
      </c>
      <c r="D447" s="35">
        <f t="shared" si="356"/>
        <v>0</v>
      </c>
      <c r="E447" s="35">
        <f t="shared" si="357"/>
        <v>1</v>
      </c>
      <c r="F447" s="35">
        <f t="shared" si="358"/>
        <v>0</v>
      </c>
      <c r="G447" s="35">
        <f t="shared" si="359"/>
        <v>0</v>
      </c>
      <c r="H447" s="35">
        <f t="shared" si="360"/>
        <v>0</v>
      </c>
      <c r="I447" s="35">
        <f t="shared" si="361"/>
        <v>0</v>
      </c>
      <c r="J447" s="48">
        <v>452</v>
      </c>
      <c r="K447" s="49" t="s">
        <v>424</v>
      </c>
      <c r="L447" s="65">
        <v>2</v>
      </c>
      <c r="M447" s="38">
        <f t="shared" si="351"/>
        <v>5.8275058275058275E-4</v>
      </c>
      <c r="N447" s="39">
        <f t="shared" si="362"/>
        <v>448</v>
      </c>
      <c r="O447" s="40">
        <f t="shared" si="363"/>
        <v>7.7219324033687003E-2</v>
      </c>
      <c r="P447" s="98">
        <v>1</v>
      </c>
      <c r="Q447" s="38">
        <f t="shared" si="364"/>
        <v>9.2165898617511521E-3</v>
      </c>
      <c r="R447" s="39">
        <f t="shared" si="400"/>
        <v>492</v>
      </c>
      <c r="S447" s="41">
        <f t="shared" si="365"/>
        <v>6.9018769753115175E-2</v>
      </c>
      <c r="T447" s="183">
        <v>0</v>
      </c>
      <c r="U447" s="42">
        <f t="shared" si="366"/>
        <v>0</v>
      </c>
      <c r="V447" s="43">
        <f t="shared" si="367"/>
        <v>396</v>
      </c>
      <c r="W447" s="44">
        <f t="shared" si="368"/>
        <v>0</v>
      </c>
      <c r="X447" s="178">
        <v>0</v>
      </c>
      <c r="Y447" s="42">
        <f t="shared" si="369"/>
        <v>0</v>
      </c>
      <c r="Z447" s="43">
        <f t="shared" si="401"/>
        <v>396</v>
      </c>
      <c r="AA447" s="45">
        <f t="shared" si="370"/>
        <v>0</v>
      </c>
      <c r="AB447" s="65">
        <v>172</v>
      </c>
      <c r="AC447" s="38">
        <f t="shared" si="371"/>
        <v>5.011655011655012E-2</v>
      </c>
      <c r="AD447" s="39">
        <f t="shared" si="372"/>
        <v>37</v>
      </c>
      <c r="AE447" s="40">
        <f t="shared" si="373"/>
        <v>3.8641713825484745</v>
      </c>
      <c r="AF447" s="98">
        <v>2</v>
      </c>
      <c r="AG447" s="38">
        <f t="shared" si="374"/>
        <v>0.79262672811059909</v>
      </c>
      <c r="AH447" s="39">
        <f t="shared" si="402"/>
        <v>76</v>
      </c>
      <c r="AI447" s="41">
        <f t="shared" si="375"/>
        <v>3.453803284037317</v>
      </c>
      <c r="AJ447" s="183">
        <v>0</v>
      </c>
      <c r="AK447" s="42">
        <f t="shared" si="376"/>
        <v>0</v>
      </c>
      <c r="AL447" s="43">
        <f t="shared" si="377"/>
        <v>337</v>
      </c>
      <c r="AM447" s="44">
        <f t="shared" si="378"/>
        <v>0</v>
      </c>
      <c r="AN447" s="178">
        <v>0</v>
      </c>
      <c r="AO447" s="42">
        <f t="shared" si="379"/>
        <v>0</v>
      </c>
      <c r="AP447" s="43">
        <f t="shared" si="403"/>
        <v>337</v>
      </c>
      <c r="AQ447" s="45">
        <f t="shared" si="380"/>
        <v>0</v>
      </c>
      <c r="AR447" s="65">
        <v>41</v>
      </c>
      <c r="AS447" s="38">
        <f t="shared" si="381"/>
        <v>1.1946386946386946E-2</v>
      </c>
      <c r="AT447" s="39">
        <f t="shared" si="382"/>
        <v>303</v>
      </c>
      <c r="AU447" s="40">
        <f t="shared" si="383"/>
        <v>0.51575475450866159</v>
      </c>
      <c r="AV447" s="98">
        <v>1</v>
      </c>
      <c r="AW447" s="38">
        <f t="shared" si="384"/>
        <v>0.1889400921658986</v>
      </c>
      <c r="AX447" s="39">
        <f t="shared" si="404"/>
        <v>464</v>
      </c>
      <c r="AY447" s="41">
        <f t="shared" si="385"/>
        <v>0.46098252083867808</v>
      </c>
      <c r="AZ447" s="183">
        <v>2</v>
      </c>
      <c r="BA447" s="42">
        <f t="shared" si="386"/>
        <v>5.8275058275058275E-4</v>
      </c>
      <c r="BB447" s="43">
        <f t="shared" si="387"/>
        <v>248</v>
      </c>
      <c r="BC447" s="44">
        <f t="shared" si="388"/>
        <v>0.21747477163300039</v>
      </c>
      <c r="BD447" s="178">
        <v>1</v>
      </c>
      <c r="BE447" s="42">
        <f t="shared" si="389"/>
        <v>9.2165898617511521E-3</v>
      </c>
      <c r="BF447" s="43">
        <f t="shared" si="405"/>
        <v>294</v>
      </c>
      <c r="BG447" s="45">
        <f t="shared" si="390"/>
        <v>0.1943793393464737</v>
      </c>
      <c r="BH447" s="159">
        <v>0</v>
      </c>
      <c r="BI447" s="83">
        <f t="shared" si="391"/>
        <v>0</v>
      </c>
      <c r="BJ447" s="84">
        <f t="shared" si="392"/>
        <v>467</v>
      </c>
      <c r="BK447" s="85">
        <f t="shared" si="393"/>
        <v>0</v>
      </c>
      <c r="BL447" s="156">
        <v>0</v>
      </c>
      <c r="BM447" s="83">
        <f t="shared" si="394"/>
        <v>0</v>
      </c>
      <c r="BN447" s="84">
        <f t="shared" si="406"/>
        <v>467</v>
      </c>
      <c r="BO447" s="86">
        <f t="shared" si="395"/>
        <v>0</v>
      </c>
      <c r="BP447" s="168">
        <f t="shared" si="396"/>
        <v>217</v>
      </c>
      <c r="BQ447" s="75">
        <f t="shared" si="397"/>
        <v>6.3228438228438225E-2</v>
      </c>
      <c r="BR447" s="164">
        <f t="shared" si="352"/>
        <v>5</v>
      </c>
      <c r="BS447" s="76">
        <f t="shared" si="398"/>
        <v>131</v>
      </c>
      <c r="BT447" s="117">
        <f t="shared" si="399"/>
        <v>1.1188162917117439</v>
      </c>
      <c r="BU447" s="159">
        <v>3432</v>
      </c>
      <c r="BV447" s="153">
        <v>106</v>
      </c>
    </row>
    <row r="448" spans="1:74">
      <c r="A448" s="34">
        <f t="shared" si="353"/>
        <v>0</v>
      </c>
      <c r="B448" s="35">
        <f t="shared" si="354"/>
        <v>0</v>
      </c>
      <c r="C448" s="35">
        <f t="shared" si="355"/>
        <v>0</v>
      </c>
      <c r="D448" s="35">
        <f t="shared" si="356"/>
        <v>0</v>
      </c>
      <c r="E448" s="35">
        <f t="shared" si="357"/>
        <v>0</v>
      </c>
      <c r="F448" s="35">
        <f t="shared" si="358"/>
        <v>0</v>
      </c>
      <c r="G448" s="35">
        <f t="shared" si="359"/>
        <v>0</v>
      </c>
      <c r="H448" s="35">
        <f t="shared" si="360"/>
        <v>0</v>
      </c>
      <c r="I448" s="35">
        <f t="shared" si="361"/>
        <v>0</v>
      </c>
      <c r="J448" s="48">
        <v>220</v>
      </c>
      <c r="K448" s="49" t="s">
        <v>190</v>
      </c>
      <c r="L448" s="65">
        <v>31</v>
      </c>
      <c r="M448" s="38">
        <f t="shared" si="351"/>
        <v>1.0101668404588113E-3</v>
      </c>
      <c r="N448" s="39">
        <f t="shared" si="362"/>
        <v>416</v>
      </c>
      <c r="O448" s="40">
        <f t="shared" si="363"/>
        <v>0.13385555139781066</v>
      </c>
      <c r="P448" s="98">
        <v>4</v>
      </c>
      <c r="Q448" s="38">
        <f t="shared" si="364"/>
        <v>0.14418604651162792</v>
      </c>
      <c r="R448" s="39">
        <f t="shared" si="400"/>
        <v>209</v>
      </c>
      <c r="S448" s="41">
        <f t="shared" si="365"/>
        <v>1.0797424747190831</v>
      </c>
      <c r="T448" s="183">
        <v>1</v>
      </c>
      <c r="U448" s="42">
        <f t="shared" si="366"/>
        <v>3.2586027111574558E-5</v>
      </c>
      <c r="V448" s="43">
        <f t="shared" si="367"/>
        <v>388</v>
      </c>
      <c r="W448" s="44">
        <f t="shared" si="368"/>
        <v>1.2130718219461323E-2</v>
      </c>
      <c r="X448" s="178">
        <v>1</v>
      </c>
      <c r="Y448" s="42">
        <f t="shared" si="369"/>
        <v>4.6511627906976744E-3</v>
      </c>
      <c r="Z448" s="43">
        <f t="shared" si="401"/>
        <v>365</v>
      </c>
      <c r="AA448" s="45">
        <f t="shared" si="370"/>
        <v>9.7852136677353152E-2</v>
      </c>
      <c r="AB448" s="65">
        <v>14</v>
      </c>
      <c r="AC448" s="38">
        <f t="shared" si="371"/>
        <v>4.5620437956204378E-4</v>
      </c>
      <c r="AD448" s="39">
        <f t="shared" si="372"/>
        <v>509</v>
      </c>
      <c r="AE448" s="40">
        <f t="shared" si="373"/>
        <v>3.5175045049934128E-2</v>
      </c>
      <c r="AF448" s="98">
        <v>3</v>
      </c>
      <c r="AG448" s="38">
        <f t="shared" si="374"/>
        <v>6.5116279069767441E-2</v>
      </c>
      <c r="AH448" s="39">
        <f t="shared" si="402"/>
        <v>452</v>
      </c>
      <c r="AI448" s="41">
        <f t="shared" si="375"/>
        <v>0.28373862565996133</v>
      </c>
      <c r="AJ448" s="183">
        <v>0</v>
      </c>
      <c r="AK448" s="42">
        <f t="shared" si="376"/>
        <v>0</v>
      </c>
      <c r="AL448" s="43">
        <f t="shared" si="377"/>
        <v>337</v>
      </c>
      <c r="AM448" s="44">
        <f t="shared" si="378"/>
        <v>0</v>
      </c>
      <c r="AN448" s="178">
        <v>0</v>
      </c>
      <c r="AO448" s="42">
        <f t="shared" si="379"/>
        <v>0</v>
      </c>
      <c r="AP448" s="43">
        <f t="shared" si="403"/>
        <v>337</v>
      </c>
      <c r="AQ448" s="45">
        <f t="shared" si="380"/>
        <v>0</v>
      </c>
      <c r="AR448" s="65">
        <v>98</v>
      </c>
      <c r="AS448" s="38">
        <f t="shared" si="381"/>
        <v>3.1934306569343066E-3</v>
      </c>
      <c r="AT448" s="39">
        <f t="shared" si="382"/>
        <v>447</v>
      </c>
      <c r="AU448" s="40">
        <f t="shared" si="383"/>
        <v>0.1378682150426839</v>
      </c>
      <c r="AV448" s="98">
        <v>8</v>
      </c>
      <c r="AW448" s="38">
        <f t="shared" si="384"/>
        <v>0.45581395348837211</v>
      </c>
      <c r="AX448" s="39">
        <f t="shared" si="404"/>
        <v>221</v>
      </c>
      <c r="AY448" s="41">
        <f t="shared" si="385"/>
        <v>1.1121105261662314</v>
      </c>
      <c r="AZ448" s="183">
        <v>0</v>
      </c>
      <c r="BA448" s="42">
        <f t="shared" si="386"/>
        <v>0</v>
      </c>
      <c r="BB448" s="43">
        <f t="shared" si="387"/>
        <v>356</v>
      </c>
      <c r="BC448" s="44">
        <f t="shared" si="388"/>
        <v>0</v>
      </c>
      <c r="BD448" s="178">
        <v>0</v>
      </c>
      <c r="BE448" s="42">
        <f t="shared" si="389"/>
        <v>0</v>
      </c>
      <c r="BF448" s="43">
        <f t="shared" si="405"/>
        <v>356</v>
      </c>
      <c r="BG448" s="45">
        <f t="shared" si="390"/>
        <v>0</v>
      </c>
      <c r="BH448" s="159">
        <v>71</v>
      </c>
      <c r="BI448" s="83">
        <f t="shared" si="391"/>
        <v>2.3136079249217937E-3</v>
      </c>
      <c r="BJ448" s="84">
        <f t="shared" si="392"/>
        <v>250</v>
      </c>
      <c r="BK448" s="85">
        <f t="shared" si="393"/>
        <v>0.41567102088825081</v>
      </c>
      <c r="BL448" s="156">
        <v>5</v>
      </c>
      <c r="BM448" s="83">
        <f t="shared" si="394"/>
        <v>0.33023255813953489</v>
      </c>
      <c r="BN448" s="84">
        <f t="shared" si="406"/>
        <v>38</v>
      </c>
      <c r="BO448" s="86">
        <f t="shared" si="395"/>
        <v>3.352999947152199</v>
      </c>
      <c r="BP448" s="168">
        <f t="shared" si="396"/>
        <v>215</v>
      </c>
      <c r="BQ448" s="75">
        <f t="shared" si="397"/>
        <v>7.0059958289885298E-3</v>
      </c>
      <c r="BR448" s="164">
        <f t="shared" si="352"/>
        <v>21</v>
      </c>
      <c r="BS448" s="76">
        <f t="shared" si="398"/>
        <v>539</v>
      </c>
      <c r="BT448" s="117">
        <f t="shared" si="399"/>
        <v>0.12396988590509593</v>
      </c>
      <c r="BU448" s="159">
        <v>30688</v>
      </c>
      <c r="BV448" s="153">
        <v>1968</v>
      </c>
    </row>
    <row r="449" spans="1:74">
      <c r="A449" s="34">
        <f t="shared" si="353"/>
        <v>1</v>
      </c>
      <c r="B449" s="35">
        <f t="shared" si="354"/>
        <v>0</v>
      </c>
      <c r="C449" s="35">
        <f t="shared" si="355"/>
        <v>0</v>
      </c>
      <c r="D449" s="35">
        <f t="shared" si="356"/>
        <v>0</v>
      </c>
      <c r="E449" s="35">
        <f t="shared" si="357"/>
        <v>1</v>
      </c>
      <c r="F449" s="35">
        <f t="shared" si="358"/>
        <v>0</v>
      </c>
      <c r="G449" s="35">
        <f t="shared" si="359"/>
        <v>0</v>
      </c>
      <c r="H449" s="35">
        <f t="shared" si="360"/>
        <v>0</v>
      </c>
      <c r="I449" s="35">
        <f t="shared" si="361"/>
        <v>0</v>
      </c>
      <c r="J449" s="48">
        <v>244</v>
      </c>
      <c r="K449" s="49" t="s">
        <v>214</v>
      </c>
      <c r="L449" s="65">
        <v>0</v>
      </c>
      <c r="M449" s="38">
        <f t="shared" si="351"/>
        <v>0</v>
      </c>
      <c r="N449" s="39">
        <f t="shared" si="362"/>
        <v>517</v>
      </c>
      <c r="O449" s="40">
        <f t="shared" si="363"/>
        <v>0</v>
      </c>
      <c r="P449" s="98">
        <v>0</v>
      </c>
      <c r="Q449" s="38">
        <f t="shared" si="364"/>
        <v>0</v>
      </c>
      <c r="R449" s="39">
        <f t="shared" si="400"/>
        <v>517</v>
      </c>
      <c r="S449" s="41">
        <f t="shared" si="365"/>
        <v>0</v>
      </c>
      <c r="T449" s="183">
        <v>0</v>
      </c>
      <c r="U449" s="42">
        <f t="shared" si="366"/>
        <v>0</v>
      </c>
      <c r="V449" s="43">
        <f t="shared" si="367"/>
        <v>396</v>
      </c>
      <c r="W449" s="44">
        <f t="shared" si="368"/>
        <v>0</v>
      </c>
      <c r="X449" s="178">
        <v>0</v>
      </c>
      <c r="Y449" s="42">
        <f t="shared" si="369"/>
        <v>0</v>
      </c>
      <c r="Z449" s="43">
        <f t="shared" si="401"/>
        <v>396</v>
      </c>
      <c r="AA449" s="45">
        <f t="shared" si="370"/>
        <v>0</v>
      </c>
      <c r="AB449" s="65">
        <v>202</v>
      </c>
      <c r="AC449" s="38">
        <f t="shared" si="371"/>
        <v>2.8644356211003971E-2</v>
      </c>
      <c r="AD449" s="39">
        <f t="shared" si="372"/>
        <v>68</v>
      </c>
      <c r="AE449" s="40">
        <f t="shared" si="373"/>
        <v>2.2085858121653477</v>
      </c>
      <c r="AF449" s="98">
        <v>3</v>
      </c>
      <c r="AG449" s="38">
        <f t="shared" si="374"/>
        <v>0.96190476190476193</v>
      </c>
      <c r="AH449" s="39">
        <f t="shared" si="402"/>
        <v>42</v>
      </c>
      <c r="AI449" s="41">
        <f t="shared" si="375"/>
        <v>4.1914178613646671</v>
      </c>
      <c r="AJ449" s="183">
        <v>0</v>
      </c>
      <c r="AK449" s="42">
        <f t="shared" si="376"/>
        <v>0</v>
      </c>
      <c r="AL449" s="43">
        <f t="shared" si="377"/>
        <v>337</v>
      </c>
      <c r="AM449" s="44">
        <f t="shared" si="378"/>
        <v>0</v>
      </c>
      <c r="AN449" s="178">
        <v>0</v>
      </c>
      <c r="AO449" s="42">
        <f t="shared" si="379"/>
        <v>0</v>
      </c>
      <c r="AP449" s="43">
        <f t="shared" si="403"/>
        <v>337</v>
      </c>
      <c r="AQ449" s="45">
        <f t="shared" si="380"/>
        <v>0</v>
      </c>
      <c r="AR449" s="65">
        <v>3</v>
      </c>
      <c r="AS449" s="38">
        <f t="shared" si="381"/>
        <v>4.2541123085649462E-4</v>
      </c>
      <c r="AT449" s="39">
        <f t="shared" si="382"/>
        <v>541</v>
      </c>
      <c r="AU449" s="40">
        <f t="shared" si="383"/>
        <v>1.8366043718513275E-2</v>
      </c>
      <c r="AV449" s="98">
        <v>2</v>
      </c>
      <c r="AW449" s="38">
        <f t="shared" si="384"/>
        <v>1.4285714285714285E-2</v>
      </c>
      <c r="AX449" s="39">
        <f t="shared" si="404"/>
        <v>549</v>
      </c>
      <c r="AY449" s="41">
        <f t="shared" si="385"/>
        <v>3.4854775965851272E-2</v>
      </c>
      <c r="AZ449" s="183">
        <v>0</v>
      </c>
      <c r="BA449" s="42">
        <f t="shared" si="386"/>
        <v>0</v>
      </c>
      <c r="BB449" s="43">
        <f t="shared" si="387"/>
        <v>356</v>
      </c>
      <c r="BC449" s="44">
        <f t="shared" si="388"/>
        <v>0</v>
      </c>
      <c r="BD449" s="178">
        <v>0</v>
      </c>
      <c r="BE449" s="42">
        <f t="shared" si="389"/>
        <v>0</v>
      </c>
      <c r="BF449" s="43">
        <f t="shared" si="405"/>
        <v>356</v>
      </c>
      <c r="BG449" s="45">
        <f t="shared" si="390"/>
        <v>0</v>
      </c>
      <c r="BH449" s="159">
        <v>5</v>
      </c>
      <c r="BI449" s="83">
        <f t="shared" si="391"/>
        <v>7.0901871809415766E-4</v>
      </c>
      <c r="BJ449" s="84">
        <f t="shared" si="392"/>
        <v>370</v>
      </c>
      <c r="BK449" s="85">
        <f t="shared" si="393"/>
        <v>0.12738482229612855</v>
      </c>
      <c r="BL449" s="156">
        <v>2</v>
      </c>
      <c r="BM449" s="83">
        <f t="shared" si="394"/>
        <v>2.3809523809523808E-2</v>
      </c>
      <c r="BN449" s="84">
        <f t="shared" si="406"/>
        <v>394</v>
      </c>
      <c r="BO449" s="86">
        <f t="shared" si="395"/>
        <v>0.24174882248079235</v>
      </c>
      <c r="BP449" s="168">
        <f t="shared" si="396"/>
        <v>210</v>
      </c>
      <c r="BQ449" s="75">
        <f t="shared" si="397"/>
        <v>2.9778786159954624E-2</v>
      </c>
      <c r="BR449" s="164">
        <f t="shared" si="352"/>
        <v>7</v>
      </c>
      <c r="BS449" s="76">
        <f t="shared" si="398"/>
        <v>361</v>
      </c>
      <c r="BT449" s="117">
        <f t="shared" si="399"/>
        <v>0.52693047680201077</v>
      </c>
      <c r="BU449" s="159">
        <v>7052</v>
      </c>
      <c r="BV449" s="153">
        <v>99</v>
      </c>
    </row>
    <row r="450" spans="1:74">
      <c r="A450" s="34">
        <f t="shared" si="353"/>
        <v>0</v>
      </c>
      <c r="B450" s="35">
        <f t="shared" si="354"/>
        <v>0</v>
      </c>
      <c r="C450" s="35">
        <f t="shared" si="355"/>
        <v>0</v>
      </c>
      <c r="D450" s="35">
        <f t="shared" si="356"/>
        <v>0</v>
      </c>
      <c r="E450" s="35">
        <f t="shared" si="357"/>
        <v>0</v>
      </c>
      <c r="F450" s="35">
        <f t="shared" si="358"/>
        <v>0</v>
      </c>
      <c r="G450" s="35">
        <f t="shared" si="359"/>
        <v>0</v>
      </c>
      <c r="H450" s="35">
        <f t="shared" si="360"/>
        <v>0</v>
      </c>
      <c r="I450" s="35">
        <f t="shared" si="361"/>
        <v>0</v>
      </c>
      <c r="J450" s="48">
        <v>472</v>
      </c>
      <c r="K450" s="49" t="s">
        <v>444</v>
      </c>
      <c r="L450" s="65">
        <v>4</v>
      </c>
      <c r="M450" s="38">
        <f t="shared" si="351"/>
        <v>4.1373603640877118E-4</v>
      </c>
      <c r="N450" s="39">
        <f t="shared" si="362"/>
        <v>466</v>
      </c>
      <c r="O450" s="40">
        <f t="shared" si="363"/>
        <v>5.4823483674723575E-2</v>
      </c>
      <c r="P450" s="98">
        <v>3</v>
      </c>
      <c r="Q450" s="38">
        <f t="shared" si="364"/>
        <v>1.932367149758454E-2</v>
      </c>
      <c r="R450" s="39">
        <f t="shared" si="400"/>
        <v>472</v>
      </c>
      <c r="S450" s="41">
        <f t="shared" si="365"/>
        <v>0.14470601967561345</v>
      </c>
      <c r="T450" s="183">
        <v>0</v>
      </c>
      <c r="U450" s="42">
        <f t="shared" si="366"/>
        <v>0</v>
      </c>
      <c r="V450" s="43">
        <f t="shared" si="367"/>
        <v>396</v>
      </c>
      <c r="W450" s="44">
        <f t="shared" si="368"/>
        <v>0</v>
      </c>
      <c r="X450" s="178">
        <v>0</v>
      </c>
      <c r="Y450" s="42">
        <f t="shared" si="369"/>
        <v>0</v>
      </c>
      <c r="Z450" s="43">
        <f t="shared" si="401"/>
        <v>396</v>
      </c>
      <c r="AA450" s="45">
        <f t="shared" si="370"/>
        <v>0</v>
      </c>
      <c r="AB450" s="65">
        <v>65</v>
      </c>
      <c r="AC450" s="38">
        <f t="shared" si="371"/>
        <v>6.7232105916425321E-3</v>
      </c>
      <c r="AD450" s="39">
        <f t="shared" si="372"/>
        <v>302</v>
      </c>
      <c r="AE450" s="40">
        <f t="shared" si="373"/>
        <v>0.51838440408715503</v>
      </c>
      <c r="AF450" s="98">
        <v>13</v>
      </c>
      <c r="AG450" s="38">
        <f t="shared" si="374"/>
        <v>0.3140096618357488</v>
      </c>
      <c r="AH450" s="39">
        <f t="shared" si="402"/>
        <v>203</v>
      </c>
      <c r="AI450" s="41">
        <f t="shared" si="375"/>
        <v>1.3682702876459487</v>
      </c>
      <c r="AJ450" s="183">
        <v>0</v>
      </c>
      <c r="AK450" s="42">
        <f t="shared" si="376"/>
        <v>0</v>
      </c>
      <c r="AL450" s="43">
        <f t="shared" si="377"/>
        <v>337</v>
      </c>
      <c r="AM450" s="44">
        <f t="shared" si="378"/>
        <v>0</v>
      </c>
      <c r="AN450" s="178">
        <v>0</v>
      </c>
      <c r="AO450" s="42">
        <f t="shared" si="379"/>
        <v>0</v>
      </c>
      <c r="AP450" s="43">
        <f t="shared" si="403"/>
        <v>337</v>
      </c>
      <c r="AQ450" s="45">
        <f t="shared" si="380"/>
        <v>0</v>
      </c>
      <c r="AR450" s="65">
        <v>124</v>
      </c>
      <c r="AS450" s="38">
        <f t="shared" si="381"/>
        <v>1.2825817128671908E-2</v>
      </c>
      <c r="AT450" s="39">
        <f t="shared" si="382"/>
        <v>286</v>
      </c>
      <c r="AU450" s="40">
        <f t="shared" si="383"/>
        <v>0.55372190723922554</v>
      </c>
      <c r="AV450" s="98">
        <v>20</v>
      </c>
      <c r="AW450" s="38">
        <f t="shared" si="384"/>
        <v>0.59903381642512077</v>
      </c>
      <c r="AX450" s="39">
        <f t="shared" si="404"/>
        <v>112</v>
      </c>
      <c r="AY450" s="41">
        <f t="shared" si="385"/>
        <v>1.4615432627226523</v>
      </c>
      <c r="AZ450" s="183">
        <v>14</v>
      </c>
      <c r="BA450" s="42">
        <f t="shared" si="386"/>
        <v>1.4480761274306992E-3</v>
      </c>
      <c r="BB450" s="43">
        <f t="shared" si="387"/>
        <v>177</v>
      </c>
      <c r="BC450" s="44">
        <f t="shared" si="388"/>
        <v>0.54040276310624757</v>
      </c>
      <c r="BD450" s="178">
        <v>5</v>
      </c>
      <c r="BE450" s="42">
        <f t="shared" si="389"/>
        <v>6.7632850241545889E-2</v>
      </c>
      <c r="BF450" s="43">
        <f t="shared" si="405"/>
        <v>76</v>
      </c>
      <c r="BG450" s="45">
        <f t="shared" si="390"/>
        <v>1.4263875191656692</v>
      </c>
      <c r="BH450" s="159">
        <v>0</v>
      </c>
      <c r="BI450" s="83">
        <f t="shared" si="391"/>
        <v>0</v>
      </c>
      <c r="BJ450" s="84">
        <f t="shared" si="392"/>
        <v>467</v>
      </c>
      <c r="BK450" s="85">
        <f t="shared" si="393"/>
        <v>0</v>
      </c>
      <c r="BL450" s="156">
        <v>0</v>
      </c>
      <c r="BM450" s="83">
        <f t="shared" si="394"/>
        <v>0</v>
      </c>
      <c r="BN450" s="84">
        <f t="shared" si="406"/>
        <v>467</v>
      </c>
      <c r="BO450" s="86">
        <f t="shared" si="395"/>
        <v>0</v>
      </c>
      <c r="BP450" s="168">
        <f t="shared" si="396"/>
        <v>207</v>
      </c>
      <c r="BQ450" s="75">
        <f t="shared" si="397"/>
        <v>2.1410839884153911E-2</v>
      </c>
      <c r="BR450" s="164">
        <f t="shared" si="352"/>
        <v>41</v>
      </c>
      <c r="BS450" s="76">
        <f t="shared" si="398"/>
        <v>420</v>
      </c>
      <c r="BT450" s="117">
        <f t="shared" si="399"/>
        <v>0.37886111301811098</v>
      </c>
      <c r="BU450" s="159">
        <v>9668</v>
      </c>
      <c r="BV450" s="153">
        <v>698</v>
      </c>
    </row>
    <row r="451" spans="1:74">
      <c r="A451" s="34">
        <f t="shared" si="353"/>
        <v>1</v>
      </c>
      <c r="B451" s="35">
        <f t="shared" si="354"/>
        <v>0</v>
      </c>
      <c r="C451" s="35">
        <f t="shared" si="355"/>
        <v>1</v>
      </c>
      <c r="D451" s="35">
        <f t="shared" si="356"/>
        <v>0</v>
      </c>
      <c r="E451" s="35">
        <f t="shared" si="357"/>
        <v>0</v>
      </c>
      <c r="F451" s="35">
        <f t="shared" si="358"/>
        <v>0</v>
      </c>
      <c r="G451" s="35">
        <f t="shared" si="359"/>
        <v>0</v>
      </c>
      <c r="H451" s="35">
        <f t="shared" si="360"/>
        <v>0</v>
      </c>
      <c r="I451" s="35">
        <f t="shared" si="361"/>
        <v>1</v>
      </c>
      <c r="J451" s="51">
        <v>27</v>
      </c>
      <c r="K451" s="49" t="s">
        <v>675</v>
      </c>
      <c r="L451" s="65">
        <v>65</v>
      </c>
      <c r="M451" s="38">
        <f t="shared" si="351"/>
        <v>1.1218501898515705E-2</v>
      </c>
      <c r="N451" s="39">
        <f t="shared" si="362"/>
        <v>82</v>
      </c>
      <c r="O451" s="40">
        <f t="shared" si="363"/>
        <v>1.4865452886982133</v>
      </c>
      <c r="P451" s="98">
        <v>33</v>
      </c>
      <c r="Q451" s="38">
        <f t="shared" si="364"/>
        <v>0.3155339805825243</v>
      </c>
      <c r="R451" s="39">
        <f t="shared" si="400"/>
        <v>67</v>
      </c>
      <c r="S451" s="41">
        <f t="shared" si="365"/>
        <v>2.3628877363293435</v>
      </c>
      <c r="T451" s="183">
        <v>15</v>
      </c>
      <c r="U451" s="42">
        <f t="shared" si="366"/>
        <v>2.5888850535036242E-3</v>
      </c>
      <c r="V451" s="43">
        <f t="shared" si="367"/>
        <v>109</v>
      </c>
      <c r="W451" s="44">
        <f t="shared" si="368"/>
        <v>0.96375771673842525</v>
      </c>
      <c r="X451" s="178">
        <v>10</v>
      </c>
      <c r="Y451" s="42">
        <f t="shared" si="369"/>
        <v>7.281553398058252E-2</v>
      </c>
      <c r="Z451" s="43">
        <f t="shared" si="401"/>
        <v>79</v>
      </c>
      <c r="AA451" s="45">
        <f t="shared" si="370"/>
        <v>1.5319084504100191</v>
      </c>
      <c r="AB451" s="65">
        <v>8</v>
      </c>
      <c r="AC451" s="38">
        <f t="shared" si="371"/>
        <v>1.380738695201933E-3</v>
      </c>
      <c r="AD451" s="39">
        <f t="shared" si="372"/>
        <v>455</v>
      </c>
      <c r="AE451" s="40">
        <f t="shared" si="373"/>
        <v>0.10646006040656625</v>
      </c>
      <c r="AF451" s="98">
        <v>5</v>
      </c>
      <c r="AG451" s="38">
        <f t="shared" si="374"/>
        <v>3.8834951456310676E-2</v>
      </c>
      <c r="AH451" s="39">
        <f t="shared" si="402"/>
        <v>484</v>
      </c>
      <c r="AI451" s="41">
        <f t="shared" si="375"/>
        <v>0.16921998479026817</v>
      </c>
      <c r="AJ451" s="183">
        <v>5</v>
      </c>
      <c r="AK451" s="42">
        <f t="shared" si="376"/>
        <v>8.6296168450120819E-4</v>
      </c>
      <c r="AL451" s="43">
        <f t="shared" si="377"/>
        <v>182</v>
      </c>
      <c r="AM451" s="44">
        <f t="shared" si="378"/>
        <v>0.45354446324076003</v>
      </c>
      <c r="AN451" s="178">
        <v>3</v>
      </c>
      <c r="AO451" s="42">
        <f t="shared" si="379"/>
        <v>2.4271844660194174E-2</v>
      </c>
      <c r="AP451" s="43">
        <f t="shared" si="403"/>
        <v>177</v>
      </c>
      <c r="AQ451" s="45">
        <f t="shared" si="380"/>
        <v>0.72091624669581755</v>
      </c>
      <c r="AR451" s="65">
        <v>79</v>
      </c>
      <c r="AS451" s="38">
        <f t="shared" si="381"/>
        <v>1.3634794615119088E-2</v>
      </c>
      <c r="AT451" s="39">
        <f t="shared" si="382"/>
        <v>268</v>
      </c>
      <c r="AU451" s="40">
        <f t="shared" si="383"/>
        <v>0.58864744470909525</v>
      </c>
      <c r="AV451" s="98">
        <v>33</v>
      </c>
      <c r="AW451" s="38">
        <f t="shared" si="384"/>
        <v>0.38349514563106796</v>
      </c>
      <c r="AX451" s="39">
        <f t="shared" si="404"/>
        <v>306</v>
      </c>
      <c r="AY451" s="41">
        <f t="shared" si="385"/>
        <v>0.93566461694736669</v>
      </c>
      <c r="AZ451" s="183">
        <v>1</v>
      </c>
      <c r="BA451" s="42">
        <f t="shared" si="386"/>
        <v>1.7259233690024162E-4</v>
      </c>
      <c r="BB451" s="43">
        <f t="shared" si="387"/>
        <v>322</v>
      </c>
      <c r="BC451" s="44">
        <f t="shared" si="388"/>
        <v>6.4409166054923819E-2</v>
      </c>
      <c r="BD451" s="178">
        <v>2</v>
      </c>
      <c r="BE451" s="42">
        <f t="shared" si="389"/>
        <v>4.8543689320388345E-3</v>
      </c>
      <c r="BF451" s="43">
        <f t="shared" si="405"/>
        <v>327</v>
      </c>
      <c r="BG451" s="45">
        <f t="shared" si="390"/>
        <v>0.10237940931598249</v>
      </c>
      <c r="BH451" s="159">
        <v>33</v>
      </c>
      <c r="BI451" s="83">
        <f t="shared" si="391"/>
        <v>5.695547117707974E-3</v>
      </c>
      <c r="BJ451" s="84">
        <f t="shared" si="392"/>
        <v>98</v>
      </c>
      <c r="BK451" s="85">
        <f t="shared" si="393"/>
        <v>1.0232822335335123</v>
      </c>
      <c r="BL451" s="156">
        <v>18</v>
      </c>
      <c r="BM451" s="83">
        <f t="shared" si="394"/>
        <v>0.16019417475728157</v>
      </c>
      <c r="BN451" s="84">
        <f t="shared" si="406"/>
        <v>96</v>
      </c>
      <c r="BO451" s="86">
        <f t="shared" si="395"/>
        <v>1.6265236308659137</v>
      </c>
      <c r="BP451" s="168">
        <f t="shared" si="396"/>
        <v>206</v>
      </c>
      <c r="BQ451" s="75">
        <f t="shared" si="397"/>
        <v>3.5554021401449774E-2</v>
      </c>
      <c r="BR451" s="164">
        <f t="shared" si="352"/>
        <v>104</v>
      </c>
      <c r="BS451" s="76">
        <f t="shared" si="398"/>
        <v>300</v>
      </c>
      <c r="BT451" s="117">
        <f t="shared" si="399"/>
        <v>0.62912226672584326</v>
      </c>
      <c r="BU451" s="159">
        <v>5794</v>
      </c>
      <c r="BV451" s="153">
        <v>2043</v>
      </c>
    </row>
    <row r="452" spans="1:74">
      <c r="A452" s="34">
        <f t="shared" si="353"/>
        <v>0</v>
      </c>
      <c r="B452" s="35">
        <f t="shared" si="354"/>
        <v>0</v>
      </c>
      <c r="C452" s="35">
        <f t="shared" si="355"/>
        <v>0</v>
      </c>
      <c r="D452" s="35">
        <f t="shared" si="356"/>
        <v>0</v>
      </c>
      <c r="E452" s="35">
        <f t="shared" si="357"/>
        <v>0</v>
      </c>
      <c r="F452" s="35">
        <f t="shared" si="358"/>
        <v>0</v>
      </c>
      <c r="G452" s="35">
        <f t="shared" si="359"/>
        <v>0</v>
      </c>
      <c r="H452" s="35">
        <f t="shared" si="360"/>
        <v>0</v>
      </c>
      <c r="I452" s="35">
        <f t="shared" si="361"/>
        <v>0</v>
      </c>
      <c r="J452" s="48">
        <v>442</v>
      </c>
      <c r="K452" s="49" t="s">
        <v>413</v>
      </c>
      <c r="L452" s="65">
        <v>26</v>
      </c>
      <c r="M452" s="38">
        <f t="shared" ref="M452:M515" si="407">L452/$BU452</f>
        <v>3.6910846110164677E-3</v>
      </c>
      <c r="N452" s="39">
        <f t="shared" si="362"/>
        <v>247</v>
      </c>
      <c r="O452" s="40">
        <f t="shared" si="363"/>
        <v>0.48909956858134285</v>
      </c>
      <c r="P452" s="98">
        <v>15</v>
      </c>
      <c r="Q452" s="38">
        <f t="shared" si="364"/>
        <v>0.1326530612244898</v>
      </c>
      <c r="R452" s="39">
        <f t="shared" si="400"/>
        <v>233</v>
      </c>
      <c r="S452" s="41">
        <f t="shared" si="365"/>
        <v>0.99337729323233626</v>
      </c>
      <c r="T452" s="183">
        <v>0</v>
      </c>
      <c r="U452" s="42">
        <f t="shared" si="366"/>
        <v>0</v>
      </c>
      <c r="V452" s="43">
        <f t="shared" si="367"/>
        <v>396</v>
      </c>
      <c r="W452" s="44">
        <f t="shared" si="368"/>
        <v>0</v>
      </c>
      <c r="X452" s="178">
        <v>0</v>
      </c>
      <c r="Y452" s="42">
        <f t="shared" si="369"/>
        <v>0</v>
      </c>
      <c r="Z452" s="43">
        <f t="shared" si="401"/>
        <v>396</v>
      </c>
      <c r="AA452" s="45">
        <f t="shared" si="370"/>
        <v>0</v>
      </c>
      <c r="AB452" s="65">
        <v>67</v>
      </c>
      <c r="AC452" s="38">
        <f t="shared" si="371"/>
        <v>9.5116411130039755E-3</v>
      </c>
      <c r="AD452" s="39">
        <f t="shared" si="372"/>
        <v>229</v>
      </c>
      <c r="AE452" s="40">
        <f t="shared" si="373"/>
        <v>0.73338271098999519</v>
      </c>
      <c r="AF452" s="98">
        <v>8</v>
      </c>
      <c r="AG452" s="38">
        <f t="shared" si="374"/>
        <v>0.34183673469387754</v>
      </c>
      <c r="AH452" s="39">
        <f t="shared" si="402"/>
        <v>183</v>
      </c>
      <c r="AI452" s="41">
        <f t="shared" si="375"/>
        <v>1.4895243814255621</v>
      </c>
      <c r="AJ452" s="183">
        <v>2</v>
      </c>
      <c r="AK452" s="42">
        <f t="shared" si="376"/>
        <v>2.8392958546280523E-4</v>
      </c>
      <c r="AL452" s="43">
        <f t="shared" si="377"/>
        <v>266</v>
      </c>
      <c r="AM452" s="44">
        <f t="shared" si="378"/>
        <v>0.14922411243707914</v>
      </c>
      <c r="AN452" s="178">
        <v>2</v>
      </c>
      <c r="AO452" s="42">
        <f t="shared" si="379"/>
        <v>1.020408163265306E-2</v>
      </c>
      <c r="AP452" s="43">
        <f t="shared" si="403"/>
        <v>263</v>
      </c>
      <c r="AQ452" s="45">
        <f t="shared" si="380"/>
        <v>0.30307907514150695</v>
      </c>
      <c r="AR452" s="65">
        <v>84</v>
      </c>
      <c r="AS452" s="38">
        <f t="shared" si="381"/>
        <v>1.192504258943782E-2</v>
      </c>
      <c r="AT452" s="39">
        <f t="shared" si="382"/>
        <v>304</v>
      </c>
      <c r="AU452" s="40">
        <f t="shared" si="383"/>
        <v>0.51483326639448568</v>
      </c>
      <c r="AV452" s="98">
        <v>15</v>
      </c>
      <c r="AW452" s="38">
        <f t="shared" si="384"/>
        <v>0.42857142857142855</v>
      </c>
      <c r="AX452" s="39">
        <f t="shared" si="404"/>
        <v>257</v>
      </c>
      <c r="AY452" s="41">
        <f t="shared" si="385"/>
        <v>1.0456432789755381</v>
      </c>
      <c r="AZ452" s="183">
        <v>0</v>
      </c>
      <c r="BA452" s="42">
        <f t="shared" si="386"/>
        <v>0</v>
      </c>
      <c r="BB452" s="43">
        <f t="shared" si="387"/>
        <v>356</v>
      </c>
      <c r="BC452" s="44">
        <f t="shared" si="388"/>
        <v>0</v>
      </c>
      <c r="BD452" s="178">
        <v>0</v>
      </c>
      <c r="BE452" s="42">
        <f t="shared" si="389"/>
        <v>0</v>
      </c>
      <c r="BF452" s="43">
        <f t="shared" si="405"/>
        <v>356</v>
      </c>
      <c r="BG452" s="45">
        <f t="shared" si="390"/>
        <v>0</v>
      </c>
      <c r="BH452" s="159">
        <v>17</v>
      </c>
      <c r="BI452" s="83">
        <f t="shared" si="391"/>
        <v>2.4134014764338445E-3</v>
      </c>
      <c r="BJ452" s="84">
        <f t="shared" si="392"/>
        <v>245</v>
      </c>
      <c r="BK452" s="85">
        <f t="shared" si="393"/>
        <v>0.4336002849559647</v>
      </c>
      <c r="BL452" s="156">
        <v>11</v>
      </c>
      <c r="BM452" s="83">
        <f t="shared" si="394"/>
        <v>8.673469387755102E-2</v>
      </c>
      <c r="BN452" s="84">
        <f t="shared" si="406"/>
        <v>221</v>
      </c>
      <c r="BO452" s="86">
        <f t="shared" si="395"/>
        <v>0.88065642475145789</v>
      </c>
      <c r="BP452" s="168">
        <f t="shared" si="396"/>
        <v>196</v>
      </c>
      <c r="BQ452" s="75">
        <f t="shared" si="397"/>
        <v>2.7825099375354913E-2</v>
      </c>
      <c r="BR452" s="164">
        <f t="shared" si="352"/>
        <v>51</v>
      </c>
      <c r="BS452" s="76">
        <f t="shared" si="398"/>
        <v>375</v>
      </c>
      <c r="BT452" s="117">
        <f t="shared" si="399"/>
        <v>0.49236032664876883</v>
      </c>
      <c r="BU452" s="159">
        <v>7044</v>
      </c>
      <c r="BV452" s="153">
        <v>2481</v>
      </c>
    </row>
    <row r="453" spans="1:74">
      <c r="A453" s="34">
        <f t="shared" si="353"/>
        <v>1</v>
      </c>
      <c r="B453" s="35">
        <f t="shared" si="354"/>
        <v>0</v>
      </c>
      <c r="C453" s="35">
        <f t="shared" si="355"/>
        <v>1</v>
      </c>
      <c r="D453" s="35">
        <f t="shared" si="356"/>
        <v>0</v>
      </c>
      <c r="E453" s="35">
        <f t="shared" si="357"/>
        <v>0</v>
      </c>
      <c r="F453" s="35">
        <f t="shared" si="358"/>
        <v>0</v>
      </c>
      <c r="G453" s="35">
        <f t="shared" si="359"/>
        <v>1</v>
      </c>
      <c r="H453" s="35">
        <f t="shared" si="360"/>
        <v>0</v>
      </c>
      <c r="I453" s="35">
        <f t="shared" si="361"/>
        <v>1</v>
      </c>
      <c r="J453" s="48">
        <v>359</v>
      </c>
      <c r="K453" s="49" t="s">
        <v>330</v>
      </c>
      <c r="L453" s="65">
        <v>33</v>
      </c>
      <c r="M453" s="38">
        <f t="shared" si="407"/>
        <v>9.3696763202725727E-3</v>
      </c>
      <c r="N453" s="39">
        <f t="shared" si="362"/>
        <v>105</v>
      </c>
      <c r="O453" s="40">
        <f t="shared" si="363"/>
        <v>1.2415604433218703</v>
      </c>
      <c r="P453" s="98">
        <v>24</v>
      </c>
      <c r="Q453" s="38">
        <f t="shared" si="364"/>
        <v>0.16923076923076924</v>
      </c>
      <c r="R453" s="39">
        <f t="shared" si="400"/>
        <v>163</v>
      </c>
      <c r="S453" s="41">
        <f t="shared" si="365"/>
        <v>1.2672907953898918</v>
      </c>
      <c r="T453" s="183">
        <v>2</v>
      </c>
      <c r="U453" s="42">
        <f t="shared" si="366"/>
        <v>5.6785917092561046E-4</v>
      </c>
      <c r="V453" s="43">
        <f t="shared" si="367"/>
        <v>271</v>
      </c>
      <c r="W453" s="44">
        <f t="shared" si="368"/>
        <v>0.21139550296355997</v>
      </c>
      <c r="X453" s="178">
        <v>3</v>
      </c>
      <c r="Y453" s="42">
        <f t="shared" si="369"/>
        <v>1.0256410256410256E-2</v>
      </c>
      <c r="Z453" s="43">
        <f t="shared" si="401"/>
        <v>332</v>
      </c>
      <c r="AA453" s="45">
        <f t="shared" si="370"/>
        <v>0.21577650651929159</v>
      </c>
      <c r="AB453" s="65">
        <v>33</v>
      </c>
      <c r="AC453" s="38">
        <f t="shared" si="371"/>
        <v>9.3696763202725727E-3</v>
      </c>
      <c r="AD453" s="39">
        <f t="shared" si="372"/>
        <v>235</v>
      </c>
      <c r="AE453" s="40">
        <f t="shared" si="373"/>
        <v>0.72243670037820418</v>
      </c>
      <c r="AF453" s="98">
        <v>16</v>
      </c>
      <c r="AG453" s="38">
        <f t="shared" si="374"/>
        <v>0.16923076923076924</v>
      </c>
      <c r="AH453" s="39">
        <f t="shared" si="402"/>
        <v>356</v>
      </c>
      <c r="AI453" s="41">
        <f t="shared" si="375"/>
        <v>0.73740862602836099</v>
      </c>
      <c r="AJ453" s="183">
        <v>5</v>
      </c>
      <c r="AK453" s="42">
        <f t="shared" si="376"/>
        <v>1.4196479273140261E-3</v>
      </c>
      <c r="AL453" s="43">
        <f t="shared" si="377"/>
        <v>128</v>
      </c>
      <c r="AM453" s="44">
        <f t="shared" si="378"/>
        <v>0.74612056218539569</v>
      </c>
      <c r="AN453" s="178">
        <v>4</v>
      </c>
      <c r="AO453" s="42">
        <f t="shared" si="379"/>
        <v>2.564102564102564E-2</v>
      </c>
      <c r="AP453" s="43">
        <f t="shared" si="403"/>
        <v>168</v>
      </c>
      <c r="AQ453" s="45">
        <f t="shared" si="380"/>
        <v>0.76158331702224824</v>
      </c>
      <c r="AR453" s="65">
        <v>90</v>
      </c>
      <c r="AS453" s="38">
        <f t="shared" si="381"/>
        <v>2.5553662691652469E-2</v>
      </c>
      <c r="AT453" s="39">
        <f t="shared" si="382"/>
        <v>109</v>
      </c>
      <c r="AU453" s="40">
        <f t="shared" si="383"/>
        <v>1.1032141422738979</v>
      </c>
      <c r="AV453" s="98">
        <v>40</v>
      </c>
      <c r="AW453" s="38">
        <f t="shared" si="384"/>
        <v>0.46153846153846156</v>
      </c>
      <c r="AX453" s="39">
        <f t="shared" si="404"/>
        <v>213</v>
      </c>
      <c r="AY453" s="41">
        <f t="shared" si="385"/>
        <v>1.126077377358272</v>
      </c>
      <c r="AZ453" s="183">
        <v>4</v>
      </c>
      <c r="BA453" s="42">
        <f t="shared" si="386"/>
        <v>1.1357183418512209E-3</v>
      </c>
      <c r="BB453" s="43">
        <f t="shared" si="387"/>
        <v>200</v>
      </c>
      <c r="BC453" s="44">
        <f t="shared" si="388"/>
        <v>0.4238349893494931</v>
      </c>
      <c r="BD453" s="178">
        <v>3</v>
      </c>
      <c r="BE453" s="42">
        <f t="shared" si="389"/>
        <v>2.0512820512820513E-2</v>
      </c>
      <c r="BF453" s="43">
        <f t="shared" si="405"/>
        <v>243</v>
      </c>
      <c r="BG453" s="45">
        <f t="shared" si="390"/>
        <v>0.43261863218651064</v>
      </c>
      <c r="BH453" s="159">
        <v>28</v>
      </c>
      <c r="BI453" s="83">
        <f t="shared" si="391"/>
        <v>7.9500283929585455E-3</v>
      </c>
      <c r="BJ453" s="84">
        <f t="shared" si="392"/>
        <v>66</v>
      </c>
      <c r="BK453" s="85">
        <f t="shared" si="393"/>
        <v>1.4283303504431777</v>
      </c>
      <c r="BL453" s="156">
        <v>14</v>
      </c>
      <c r="BM453" s="83">
        <f t="shared" si="394"/>
        <v>0.14358974358974358</v>
      </c>
      <c r="BN453" s="84">
        <f t="shared" si="406"/>
        <v>112</v>
      </c>
      <c r="BO453" s="86">
        <f t="shared" si="395"/>
        <v>1.4579313601918553</v>
      </c>
      <c r="BP453" s="168">
        <f t="shared" si="396"/>
        <v>195</v>
      </c>
      <c r="BQ453" s="75">
        <f t="shared" si="397"/>
        <v>5.536626916524702E-2</v>
      </c>
      <c r="BR453" s="164">
        <f t="shared" ref="BR453:BR516" si="408">BL453+BD453+AV453+AN453+AF453+X453+P453</f>
        <v>104</v>
      </c>
      <c r="BS453" s="76">
        <f t="shared" si="398"/>
        <v>162</v>
      </c>
      <c r="BT453" s="117">
        <f t="shared" si="399"/>
        <v>0.97969656833173391</v>
      </c>
      <c r="BU453" s="159">
        <v>3522</v>
      </c>
      <c r="BV453" s="153">
        <v>1356</v>
      </c>
    </row>
    <row r="454" spans="1:74">
      <c r="A454" s="34">
        <f t="shared" si="353"/>
        <v>1</v>
      </c>
      <c r="B454" s="35">
        <f t="shared" si="354"/>
        <v>0</v>
      </c>
      <c r="C454" s="35">
        <f t="shared" si="355"/>
        <v>0</v>
      </c>
      <c r="D454" s="35">
        <f t="shared" si="356"/>
        <v>0</v>
      </c>
      <c r="E454" s="35">
        <f t="shared" si="357"/>
        <v>1</v>
      </c>
      <c r="F454" s="35">
        <f t="shared" si="358"/>
        <v>0</v>
      </c>
      <c r="G454" s="35">
        <f t="shared" si="359"/>
        <v>0</v>
      </c>
      <c r="H454" s="35">
        <f t="shared" si="360"/>
        <v>0</v>
      </c>
      <c r="I454" s="35">
        <f t="shared" si="361"/>
        <v>0</v>
      </c>
      <c r="J454" s="48">
        <v>454</v>
      </c>
      <c r="K454" s="49" t="s">
        <v>426</v>
      </c>
      <c r="L454" s="65">
        <v>0</v>
      </c>
      <c r="M454" s="38">
        <f t="shared" si="407"/>
        <v>0</v>
      </c>
      <c r="N454" s="39">
        <f t="shared" si="362"/>
        <v>517</v>
      </c>
      <c r="O454" s="40">
        <f t="shared" si="363"/>
        <v>0</v>
      </c>
      <c r="P454" s="98">
        <v>0</v>
      </c>
      <c r="Q454" s="38">
        <f t="shared" si="364"/>
        <v>0</v>
      </c>
      <c r="R454" s="39">
        <f t="shared" si="400"/>
        <v>517</v>
      </c>
      <c r="S454" s="41">
        <f t="shared" si="365"/>
        <v>0</v>
      </c>
      <c r="T454" s="183">
        <v>0</v>
      </c>
      <c r="U454" s="42">
        <f t="shared" si="366"/>
        <v>0</v>
      </c>
      <c r="V454" s="43">
        <f t="shared" si="367"/>
        <v>396</v>
      </c>
      <c r="W454" s="44">
        <f t="shared" si="368"/>
        <v>0</v>
      </c>
      <c r="X454" s="178">
        <v>0</v>
      </c>
      <c r="Y454" s="42">
        <f t="shared" si="369"/>
        <v>0</v>
      </c>
      <c r="Z454" s="43">
        <f t="shared" si="401"/>
        <v>396</v>
      </c>
      <c r="AA454" s="45">
        <f t="shared" si="370"/>
        <v>0</v>
      </c>
      <c r="AB454" s="65">
        <v>162</v>
      </c>
      <c r="AC454" s="38">
        <f t="shared" si="371"/>
        <v>1.9811666870490401E-2</v>
      </c>
      <c r="AD454" s="39">
        <f t="shared" si="372"/>
        <v>106</v>
      </c>
      <c r="AE454" s="40">
        <f t="shared" si="373"/>
        <v>1.5275527941068618</v>
      </c>
      <c r="AF454" s="98">
        <v>4</v>
      </c>
      <c r="AG454" s="38">
        <f t="shared" si="374"/>
        <v>0.84375</v>
      </c>
      <c r="AH454" s="39">
        <f t="shared" si="402"/>
        <v>68</v>
      </c>
      <c r="AI454" s="41">
        <f t="shared" si="375"/>
        <v>3.676568575794811</v>
      </c>
      <c r="AJ454" s="183">
        <v>0</v>
      </c>
      <c r="AK454" s="42">
        <f t="shared" si="376"/>
        <v>0</v>
      </c>
      <c r="AL454" s="43">
        <f t="shared" si="377"/>
        <v>337</v>
      </c>
      <c r="AM454" s="44">
        <f t="shared" si="378"/>
        <v>0</v>
      </c>
      <c r="AN454" s="178">
        <v>0</v>
      </c>
      <c r="AO454" s="42">
        <f t="shared" si="379"/>
        <v>0</v>
      </c>
      <c r="AP454" s="43">
        <f t="shared" si="403"/>
        <v>337</v>
      </c>
      <c r="AQ454" s="45">
        <f t="shared" si="380"/>
        <v>0</v>
      </c>
      <c r="AR454" s="65">
        <v>27</v>
      </c>
      <c r="AS454" s="38">
        <f t="shared" si="381"/>
        <v>3.3019444784150665E-3</v>
      </c>
      <c r="AT454" s="39">
        <f t="shared" si="382"/>
        <v>444</v>
      </c>
      <c r="AU454" s="40">
        <f t="shared" si="383"/>
        <v>0.14255302222411648</v>
      </c>
      <c r="AV454" s="98">
        <v>4</v>
      </c>
      <c r="AW454" s="38">
        <f t="shared" si="384"/>
        <v>0.140625</v>
      </c>
      <c r="AX454" s="39">
        <f t="shared" si="404"/>
        <v>486</v>
      </c>
      <c r="AY454" s="41">
        <f t="shared" si="385"/>
        <v>0.34310170091384845</v>
      </c>
      <c r="AZ454" s="183">
        <v>3</v>
      </c>
      <c r="BA454" s="42">
        <f t="shared" si="386"/>
        <v>3.6688271982389631E-4</v>
      </c>
      <c r="BB454" s="43">
        <f t="shared" si="387"/>
        <v>275</v>
      </c>
      <c r="BC454" s="44">
        <f t="shared" si="388"/>
        <v>0.13691575447800977</v>
      </c>
      <c r="BD454" s="178">
        <v>2</v>
      </c>
      <c r="BE454" s="42">
        <f t="shared" si="389"/>
        <v>1.5625E-2</v>
      </c>
      <c r="BF454" s="43">
        <f t="shared" si="405"/>
        <v>266</v>
      </c>
      <c r="BG454" s="45">
        <f t="shared" si="390"/>
        <v>0.32953372373581868</v>
      </c>
      <c r="BH454" s="159">
        <v>0</v>
      </c>
      <c r="BI454" s="83">
        <f t="shared" si="391"/>
        <v>0</v>
      </c>
      <c r="BJ454" s="84">
        <f t="shared" si="392"/>
        <v>467</v>
      </c>
      <c r="BK454" s="85">
        <f t="shared" si="393"/>
        <v>0</v>
      </c>
      <c r="BL454" s="156">
        <v>0</v>
      </c>
      <c r="BM454" s="83">
        <f t="shared" si="394"/>
        <v>0</v>
      </c>
      <c r="BN454" s="84">
        <f t="shared" si="406"/>
        <v>467</v>
      </c>
      <c r="BO454" s="86">
        <f t="shared" si="395"/>
        <v>0</v>
      </c>
      <c r="BP454" s="168">
        <f t="shared" si="396"/>
        <v>192</v>
      </c>
      <c r="BQ454" s="75">
        <f t="shared" si="397"/>
        <v>2.3480494068729364E-2</v>
      </c>
      <c r="BR454" s="164">
        <f t="shared" si="408"/>
        <v>10</v>
      </c>
      <c r="BS454" s="76">
        <f t="shared" si="398"/>
        <v>406</v>
      </c>
      <c r="BT454" s="117">
        <f t="shared" si="399"/>
        <v>0.4154832862805044</v>
      </c>
      <c r="BU454" s="159">
        <v>8177</v>
      </c>
      <c r="BV454" s="153">
        <v>113</v>
      </c>
    </row>
    <row r="455" spans="1:74">
      <c r="A455" s="34">
        <f t="shared" ref="A455:A518" si="409">SUM(B455:F455)</f>
        <v>0</v>
      </c>
      <c r="B455" s="35">
        <f t="shared" ref="B455:B518" si="410">IF(BT455&gt;1,7,0)</f>
        <v>0</v>
      </c>
      <c r="C455" s="35">
        <f t="shared" ref="C455:C518" si="411">IF(O455&gt;1,1,0)</f>
        <v>0</v>
      </c>
      <c r="D455" s="35">
        <f t="shared" ref="D455:D518" si="412">IF(W455&gt;1,1,0)</f>
        <v>0</v>
      </c>
      <c r="E455" s="35">
        <f t="shared" ref="E455:E518" si="413">IF(AE455&gt;1,1,0)</f>
        <v>0</v>
      </c>
      <c r="F455" s="35">
        <f t="shared" ref="F455:F518" si="414">IF(AM455&gt;1,1,0)</f>
        <v>0</v>
      </c>
      <c r="G455" s="35">
        <f t="shared" ref="G455:G518" si="415">IF(AU455&gt;1,1,0)</f>
        <v>0</v>
      </c>
      <c r="H455" s="35">
        <f t="shared" ref="H455:H518" si="416">IF(BC455&gt;1,1,0)</f>
        <v>0</v>
      </c>
      <c r="I455" s="35">
        <f t="shared" ref="I455:I518" si="417">IF(BK455&gt;1,1,0)</f>
        <v>0</v>
      </c>
      <c r="J455" s="48">
        <v>102</v>
      </c>
      <c r="K455" s="49" t="s">
        <v>72</v>
      </c>
      <c r="L455" s="65">
        <v>32</v>
      </c>
      <c r="M455" s="38">
        <f t="shared" si="407"/>
        <v>6.6311623184201255E-4</v>
      </c>
      <c r="N455" s="39">
        <f t="shared" ref="N455:N518" si="418">RANK(M455,M$7:M$679)</f>
        <v>437</v>
      </c>
      <c r="O455" s="40">
        <f t="shared" ref="O455:O518" si="419">M455/M$4</f>
        <v>8.7868444398487691E-2</v>
      </c>
      <c r="P455" s="98">
        <v>10</v>
      </c>
      <c r="Q455" s="38">
        <f t="shared" ref="Q455:Q518" si="420">L455/$BP455</f>
        <v>0.16842105263157894</v>
      </c>
      <c r="R455" s="39">
        <f t="shared" si="400"/>
        <v>165</v>
      </c>
      <c r="S455" s="41">
        <f t="shared" ref="S455:S518" si="421">Q455/Q$4</f>
        <v>1.2612272030674518</v>
      </c>
      <c r="T455" s="183">
        <v>0</v>
      </c>
      <c r="U455" s="42">
        <f t="shared" ref="U455:U518" si="422">T455/$BU455</f>
        <v>0</v>
      </c>
      <c r="V455" s="43">
        <f t="shared" ref="V455:V518" si="423">RANK(U455,U$7:U$679)</f>
        <v>396</v>
      </c>
      <c r="W455" s="44">
        <f t="shared" ref="W455:W518" si="424">U455/U$4</f>
        <v>0</v>
      </c>
      <c r="X455" s="178">
        <v>0</v>
      </c>
      <c r="Y455" s="42">
        <f t="shared" ref="Y455:Y518" si="425">T455/$BP455</f>
        <v>0</v>
      </c>
      <c r="Z455" s="43">
        <f t="shared" si="401"/>
        <v>396</v>
      </c>
      <c r="AA455" s="45">
        <f t="shared" ref="AA455:AA518" si="426">Y455/Y$4</f>
        <v>0</v>
      </c>
      <c r="AB455" s="65">
        <v>35</v>
      </c>
      <c r="AC455" s="38">
        <f t="shared" ref="AC455:AC518" si="427">AB455/$BU455</f>
        <v>7.2528337857720123E-4</v>
      </c>
      <c r="AD455" s="39">
        <f t="shared" ref="AD455:AD518" si="428">RANK(AC455,AC$7:AC$679)</f>
        <v>494</v>
      </c>
      <c r="AE455" s="40">
        <f t="shared" ref="AE455:AE518" si="429">AC455/AC$4</f>
        <v>5.5922031129803887E-2</v>
      </c>
      <c r="AF455" s="98">
        <v>2</v>
      </c>
      <c r="AG455" s="38">
        <f t="shared" ref="AG455:AG518" si="430">AB455/$BP455</f>
        <v>0.18421052631578946</v>
      </c>
      <c r="AH455" s="39">
        <f t="shared" si="402"/>
        <v>336</v>
      </c>
      <c r="AI455" s="41">
        <f t="shared" ref="AI455:AI518" si="431">AG455/AG$4</f>
        <v>0.80268163838015372</v>
      </c>
      <c r="AJ455" s="183">
        <v>0</v>
      </c>
      <c r="AK455" s="42">
        <f t="shared" ref="AK455:AK518" si="432">AJ455/$BU455</f>
        <v>0</v>
      </c>
      <c r="AL455" s="43">
        <f t="shared" ref="AL455:AL518" si="433">RANK(AK455,AK$7:AK$679)</f>
        <v>337</v>
      </c>
      <c r="AM455" s="44">
        <f t="shared" ref="AM455:AM518" si="434">AK455/AK$4</f>
        <v>0</v>
      </c>
      <c r="AN455" s="178">
        <v>0</v>
      </c>
      <c r="AO455" s="42">
        <f t="shared" ref="AO455:AO518" si="435">AJ455/$BP455</f>
        <v>0</v>
      </c>
      <c r="AP455" s="43">
        <f t="shared" si="403"/>
        <v>337</v>
      </c>
      <c r="AQ455" s="45">
        <f t="shared" ref="AQ455:AQ518" si="436">AO455/AO$4</f>
        <v>0</v>
      </c>
      <c r="AR455" s="65">
        <v>92</v>
      </c>
      <c r="AS455" s="38">
        <f t="shared" ref="AS455:AS518" si="437">AR455/$BU455</f>
        <v>1.9064591665457862E-3</v>
      </c>
      <c r="AT455" s="39">
        <f t="shared" ref="AT455:AT518" si="438">RANK(AS455,AS$7:AS$679)</f>
        <v>481</v>
      </c>
      <c r="AU455" s="40">
        <f t="shared" ref="AU455:AU518" si="439">AS455/AS$4</f>
        <v>8.2306506882399905E-2</v>
      </c>
      <c r="AV455" s="98">
        <v>9</v>
      </c>
      <c r="AW455" s="38">
        <f t="shared" ref="AW455:AW518" si="440">AR455/$BP455</f>
        <v>0.48421052631578948</v>
      </c>
      <c r="AX455" s="39">
        <f t="shared" si="404"/>
        <v>196</v>
      </c>
      <c r="AY455" s="41">
        <f t="shared" ref="AY455:AY518" si="441">AW455/AW$4</f>
        <v>1.1813934590530641</v>
      </c>
      <c r="AZ455" s="183">
        <v>0</v>
      </c>
      <c r="BA455" s="42">
        <f t="shared" ref="BA455:BA518" si="442">AZ455/$BU455</f>
        <v>0</v>
      </c>
      <c r="BB455" s="43">
        <f t="shared" ref="BB455:BB518" si="443">RANK(BA455,BA$7:BA$679)</f>
        <v>356</v>
      </c>
      <c r="BC455" s="44">
        <f t="shared" ref="BC455:BC518" si="444">BA455/BA$4</f>
        <v>0</v>
      </c>
      <c r="BD455" s="178">
        <v>0</v>
      </c>
      <c r="BE455" s="42">
        <f t="shared" ref="BE455:BE518" si="445">AZ455/$BP455</f>
        <v>0</v>
      </c>
      <c r="BF455" s="43">
        <f t="shared" si="405"/>
        <v>356</v>
      </c>
      <c r="BG455" s="45">
        <f t="shared" ref="BG455:BG518" si="446">BE455/BE$4</f>
        <v>0</v>
      </c>
      <c r="BH455" s="159">
        <v>31</v>
      </c>
      <c r="BI455" s="83">
        <f t="shared" ref="BI455:BI518" si="447">BH455/$BU455</f>
        <v>6.4239384959694965E-4</v>
      </c>
      <c r="BJ455" s="84">
        <f t="shared" ref="BJ455:BJ518" si="448">RANK(BI455,BI$7:BI$679)</f>
        <v>376</v>
      </c>
      <c r="BK455" s="85">
        <f t="shared" ref="BK455:BK518" si="449">BI455/BI$4</f>
        <v>0.11541476167934706</v>
      </c>
      <c r="BL455" s="156">
        <v>4</v>
      </c>
      <c r="BM455" s="83">
        <f t="shared" ref="BM455:BM518" si="450">BH455/$BP455</f>
        <v>0.16315789473684211</v>
      </c>
      <c r="BN455" s="84">
        <f t="shared" si="406"/>
        <v>93</v>
      </c>
      <c r="BO455" s="86">
        <f t="shared" ref="BO455:BO518" si="451">BM455/BM$4</f>
        <v>1.6566156151052192</v>
      </c>
      <c r="BP455" s="168">
        <f t="shared" ref="BP455:BP518" si="452">BH455+AZ455+AR455+AJ455+AB455+T455+L455</f>
        <v>190</v>
      </c>
      <c r="BQ455" s="75">
        <f t="shared" ref="BQ455:BQ518" si="453">BP455/BU455</f>
        <v>3.9372526265619495E-3</v>
      </c>
      <c r="BR455" s="164">
        <f t="shared" si="408"/>
        <v>25</v>
      </c>
      <c r="BS455" s="76">
        <f t="shared" ref="BS455:BS518" si="454">RANK(BQ455,$BQ$7:$BQ$679)</f>
        <v>568</v>
      </c>
      <c r="BT455" s="117">
        <f t="shared" ref="BT455:BT518" si="455">BQ455/BQ$4</f>
        <v>6.966900506489343E-2</v>
      </c>
      <c r="BU455" s="159">
        <v>48257</v>
      </c>
      <c r="BV455" s="153">
        <v>2944</v>
      </c>
    </row>
    <row r="456" spans="1:74">
      <c r="A456" s="34">
        <f t="shared" si="409"/>
        <v>0</v>
      </c>
      <c r="B456" s="35">
        <f t="shared" si="410"/>
        <v>0</v>
      </c>
      <c r="C456" s="35">
        <f t="shared" si="411"/>
        <v>0</v>
      </c>
      <c r="D456" s="35">
        <f t="shared" si="412"/>
        <v>0</v>
      </c>
      <c r="E456" s="35">
        <f t="shared" si="413"/>
        <v>0</v>
      </c>
      <c r="F456" s="35">
        <f t="shared" si="414"/>
        <v>0</v>
      </c>
      <c r="G456" s="35">
        <f t="shared" si="415"/>
        <v>0</v>
      </c>
      <c r="H456" s="35">
        <f t="shared" si="416"/>
        <v>0</v>
      </c>
      <c r="I456" s="35">
        <f t="shared" si="417"/>
        <v>0</v>
      </c>
      <c r="J456" s="48">
        <v>177</v>
      </c>
      <c r="K456" s="49" t="s">
        <v>147</v>
      </c>
      <c r="L456" s="65">
        <v>0</v>
      </c>
      <c r="M456" s="38">
        <f t="shared" si="407"/>
        <v>0</v>
      </c>
      <c r="N456" s="39">
        <f t="shared" si="418"/>
        <v>517</v>
      </c>
      <c r="O456" s="40">
        <f t="shared" si="419"/>
        <v>0</v>
      </c>
      <c r="P456" s="98">
        <v>0</v>
      </c>
      <c r="Q456" s="38">
        <f t="shared" si="420"/>
        <v>0</v>
      </c>
      <c r="R456" s="39">
        <f t="shared" ref="R456:R519" si="456">RANK(Q456,Q$7:Q$632)</f>
        <v>517</v>
      </c>
      <c r="S456" s="41">
        <f t="shared" si="421"/>
        <v>0</v>
      </c>
      <c r="T456" s="183">
        <v>0</v>
      </c>
      <c r="U456" s="42">
        <f t="shared" si="422"/>
        <v>0</v>
      </c>
      <c r="V456" s="43">
        <f t="shared" si="423"/>
        <v>396</v>
      </c>
      <c r="W456" s="44">
        <f t="shared" si="424"/>
        <v>0</v>
      </c>
      <c r="X456" s="178">
        <v>0</v>
      </c>
      <c r="Y456" s="42">
        <f t="shared" si="425"/>
        <v>0</v>
      </c>
      <c r="Z456" s="43">
        <f t="shared" ref="Z456:Z519" si="457">RANK(Y456,Y$7:Y$632)</f>
        <v>396</v>
      </c>
      <c r="AA456" s="45">
        <f t="shared" si="426"/>
        <v>0</v>
      </c>
      <c r="AB456" s="65">
        <v>80</v>
      </c>
      <c r="AC456" s="38">
        <f t="shared" si="427"/>
        <v>1.5107451750575971E-3</v>
      </c>
      <c r="AD456" s="39">
        <f t="shared" si="428"/>
        <v>451</v>
      </c>
      <c r="AE456" s="40">
        <f t="shared" si="429"/>
        <v>0.11648404086483453</v>
      </c>
      <c r="AF456" s="98">
        <v>3</v>
      </c>
      <c r="AG456" s="38">
        <f t="shared" si="430"/>
        <v>0.42105263157894735</v>
      </c>
      <c r="AH456" s="39">
        <f t="shared" ref="AH456:AH519" si="458">RANK(AG456,AG$7:AG$632)</f>
        <v>144</v>
      </c>
      <c r="AI456" s="41">
        <f t="shared" si="431"/>
        <v>1.8347008877260655</v>
      </c>
      <c r="AJ456" s="183">
        <v>0</v>
      </c>
      <c r="AK456" s="42">
        <f t="shared" si="432"/>
        <v>0</v>
      </c>
      <c r="AL456" s="43">
        <f t="shared" si="433"/>
        <v>337</v>
      </c>
      <c r="AM456" s="44">
        <f t="shared" si="434"/>
        <v>0</v>
      </c>
      <c r="AN456" s="178">
        <v>0</v>
      </c>
      <c r="AO456" s="42">
        <f t="shared" si="435"/>
        <v>0</v>
      </c>
      <c r="AP456" s="43">
        <f t="shared" ref="AP456:AP519" si="459">RANK(AO456,AO$7:AO$632)</f>
        <v>337</v>
      </c>
      <c r="AQ456" s="45">
        <f t="shared" si="436"/>
        <v>0</v>
      </c>
      <c r="AR456" s="65">
        <v>105</v>
      </c>
      <c r="AS456" s="38">
        <f t="shared" si="437"/>
        <v>1.9828530422630964E-3</v>
      </c>
      <c r="AT456" s="39">
        <f t="shared" si="438"/>
        <v>477</v>
      </c>
      <c r="AU456" s="40">
        <f t="shared" si="439"/>
        <v>8.5604617415180093E-2</v>
      </c>
      <c r="AV456" s="98">
        <v>9</v>
      </c>
      <c r="AW456" s="38">
        <f t="shared" si="440"/>
        <v>0.55263157894736847</v>
      </c>
      <c r="AX456" s="39">
        <f t="shared" ref="AX456:AX519" si="460">RANK(AW456,AW$7:AW$632)</f>
        <v>139</v>
      </c>
      <c r="AY456" s="41">
        <f t="shared" si="441"/>
        <v>1.3483294913105626</v>
      </c>
      <c r="AZ456" s="183">
        <v>3</v>
      </c>
      <c r="BA456" s="42">
        <f t="shared" si="442"/>
        <v>5.6652944064659894E-5</v>
      </c>
      <c r="BB456" s="43">
        <f t="shared" si="443"/>
        <v>344</v>
      </c>
      <c r="BC456" s="44">
        <f t="shared" si="444"/>
        <v>2.1142125700923178E-2</v>
      </c>
      <c r="BD456" s="178">
        <v>1</v>
      </c>
      <c r="BE456" s="42">
        <f t="shared" si="445"/>
        <v>1.5789473684210527E-2</v>
      </c>
      <c r="BF456" s="43">
        <f t="shared" ref="BF456:BF519" si="461">RANK(BE456,BE$7:BE$632)</f>
        <v>265</v>
      </c>
      <c r="BG456" s="45">
        <f t="shared" si="446"/>
        <v>0.33300249977514307</v>
      </c>
      <c r="BH456" s="159">
        <v>2</v>
      </c>
      <c r="BI456" s="83">
        <f t="shared" si="447"/>
        <v>3.776862937643993E-5</v>
      </c>
      <c r="BJ456" s="84">
        <f t="shared" si="448"/>
        <v>458</v>
      </c>
      <c r="BK456" s="85">
        <f t="shared" si="449"/>
        <v>6.7856461595520532E-3</v>
      </c>
      <c r="BL456" s="156">
        <v>1</v>
      </c>
      <c r="BM456" s="83">
        <f t="shared" si="450"/>
        <v>1.0526315789473684E-2</v>
      </c>
      <c r="BN456" s="84">
        <f t="shared" ref="BN456:BN519" si="462">RANK(BM456,BM$7:BM$632)</f>
        <v>426</v>
      </c>
      <c r="BO456" s="86">
        <f t="shared" si="451"/>
        <v>0.10687842678098187</v>
      </c>
      <c r="BP456" s="168">
        <f t="shared" si="452"/>
        <v>190</v>
      </c>
      <c r="BQ456" s="75">
        <f t="shared" si="453"/>
        <v>3.5880197907617933E-3</v>
      </c>
      <c r="BR456" s="164">
        <f t="shared" si="408"/>
        <v>14</v>
      </c>
      <c r="BS456" s="76">
        <f t="shared" si="454"/>
        <v>570</v>
      </c>
      <c r="BT456" s="117">
        <f t="shared" si="455"/>
        <v>6.3489390365535414E-2</v>
      </c>
      <c r="BU456" s="159">
        <v>52954</v>
      </c>
      <c r="BV456" s="153">
        <v>1454</v>
      </c>
    </row>
    <row r="457" spans="1:74">
      <c r="A457" s="34">
        <f t="shared" si="409"/>
        <v>8</v>
      </c>
      <c r="B457" s="35">
        <f t="shared" si="410"/>
        <v>7</v>
      </c>
      <c r="C457" s="35">
        <f t="shared" si="411"/>
        <v>0</v>
      </c>
      <c r="D457" s="35">
        <f t="shared" si="412"/>
        <v>0</v>
      </c>
      <c r="E457" s="35">
        <f t="shared" si="413"/>
        <v>1</v>
      </c>
      <c r="F457" s="35">
        <f t="shared" si="414"/>
        <v>0</v>
      </c>
      <c r="G457" s="35">
        <f t="shared" si="415"/>
        <v>0</v>
      </c>
      <c r="H457" s="35">
        <f t="shared" si="416"/>
        <v>0</v>
      </c>
      <c r="I457" s="35">
        <f t="shared" si="417"/>
        <v>0</v>
      </c>
      <c r="J457" s="48">
        <v>328</v>
      </c>
      <c r="K457" s="49" t="s">
        <v>299</v>
      </c>
      <c r="L457" s="65">
        <v>6</v>
      </c>
      <c r="M457" s="38">
        <f t="shared" si="407"/>
        <v>3.9344262295081967E-3</v>
      </c>
      <c r="N457" s="39">
        <f t="shared" si="418"/>
        <v>237</v>
      </c>
      <c r="O457" s="40">
        <f t="shared" si="419"/>
        <v>0.52134436737760093</v>
      </c>
      <c r="P457" s="98">
        <v>1</v>
      </c>
      <c r="Q457" s="38">
        <f t="shared" si="420"/>
        <v>3.1746031746031744E-2</v>
      </c>
      <c r="R457" s="39">
        <f t="shared" si="456"/>
        <v>447</v>
      </c>
      <c r="S457" s="41">
        <f t="shared" si="421"/>
        <v>0.23773131803850781</v>
      </c>
      <c r="T457" s="183">
        <v>4</v>
      </c>
      <c r="U457" s="42">
        <f t="shared" si="422"/>
        <v>2.6229508196721311E-3</v>
      </c>
      <c r="V457" s="43">
        <f t="shared" si="423"/>
        <v>108</v>
      </c>
      <c r="W457" s="44">
        <f t="shared" si="424"/>
        <v>0.97643929368873206</v>
      </c>
      <c r="X457" s="178">
        <v>1</v>
      </c>
      <c r="Y457" s="42">
        <f t="shared" si="425"/>
        <v>2.1164021164021163E-2</v>
      </c>
      <c r="Z457" s="43">
        <f t="shared" si="457"/>
        <v>261</v>
      </c>
      <c r="AA457" s="45">
        <f t="shared" si="426"/>
        <v>0.44525310869060164</v>
      </c>
      <c r="AB457" s="65">
        <v>150</v>
      </c>
      <c r="AC457" s="38">
        <f t="shared" si="427"/>
        <v>9.8360655737704916E-2</v>
      </c>
      <c r="AD457" s="39">
        <f t="shared" si="428"/>
        <v>24</v>
      </c>
      <c r="AE457" s="40">
        <f t="shared" si="429"/>
        <v>7.5839703687989122</v>
      </c>
      <c r="AF457" s="98">
        <v>4</v>
      </c>
      <c r="AG457" s="38">
        <f t="shared" si="430"/>
        <v>0.79365079365079361</v>
      </c>
      <c r="AH457" s="39">
        <f t="shared" si="458"/>
        <v>75</v>
      </c>
      <c r="AI457" s="41">
        <f t="shared" si="431"/>
        <v>3.4582655621820679</v>
      </c>
      <c r="AJ457" s="183">
        <v>0</v>
      </c>
      <c r="AK457" s="42">
        <f t="shared" si="432"/>
        <v>0</v>
      </c>
      <c r="AL457" s="43">
        <f t="shared" si="433"/>
        <v>337</v>
      </c>
      <c r="AM457" s="44">
        <f t="shared" si="434"/>
        <v>0</v>
      </c>
      <c r="AN457" s="178">
        <v>0</v>
      </c>
      <c r="AO457" s="42">
        <f t="shared" si="435"/>
        <v>0</v>
      </c>
      <c r="AP457" s="43">
        <f t="shared" si="459"/>
        <v>337</v>
      </c>
      <c r="AQ457" s="45">
        <f t="shared" si="436"/>
        <v>0</v>
      </c>
      <c r="AR457" s="65">
        <v>29</v>
      </c>
      <c r="AS457" s="38">
        <f t="shared" si="437"/>
        <v>1.9016393442622952E-2</v>
      </c>
      <c r="AT457" s="39">
        <f t="shared" si="438"/>
        <v>181</v>
      </c>
      <c r="AU457" s="40">
        <f t="shared" si="439"/>
        <v>0.82098423361436346</v>
      </c>
      <c r="AV457" s="98">
        <v>1</v>
      </c>
      <c r="AW457" s="38">
        <f t="shared" si="440"/>
        <v>0.15343915343915343</v>
      </c>
      <c r="AX457" s="39">
        <f t="shared" si="460"/>
        <v>481</v>
      </c>
      <c r="AY457" s="41">
        <f t="shared" si="441"/>
        <v>0.37436611222580995</v>
      </c>
      <c r="AZ457" s="183">
        <v>0</v>
      </c>
      <c r="BA457" s="42">
        <f t="shared" si="442"/>
        <v>0</v>
      </c>
      <c r="BB457" s="43">
        <f t="shared" si="443"/>
        <v>356</v>
      </c>
      <c r="BC457" s="44">
        <f t="shared" si="444"/>
        <v>0</v>
      </c>
      <c r="BD457" s="178">
        <v>0</v>
      </c>
      <c r="BE457" s="42">
        <f t="shared" si="445"/>
        <v>0</v>
      </c>
      <c r="BF457" s="43">
        <f t="shared" si="461"/>
        <v>356</v>
      </c>
      <c r="BG457" s="45">
        <f t="shared" si="446"/>
        <v>0</v>
      </c>
      <c r="BH457" s="159">
        <v>0</v>
      </c>
      <c r="BI457" s="83">
        <f t="shared" si="447"/>
        <v>0</v>
      </c>
      <c r="BJ457" s="84">
        <f t="shared" si="448"/>
        <v>467</v>
      </c>
      <c r="BK457" s="85">
        <f t="shared" si="449"/>
        <v>0</v>
      </c>
      <c r="BL457" s="156">
        <v>0</v>
      </c>
      <c r="BM457" s="83">
        <f t="shared" si="450"/>
        <v>0</v>
      </c>
      <c r="BN457" s="84">
        <f t="shared" si="462"/>
        <v>467</v>
      </c>
      <c r="BO457" s="86">
        <f t="shared" si="451"/>
        <v>0</v>
      </c>
      <c r="BP457" s="168">
        <f t="shared" si="452"/>
        <v>189</v>
      </c>
      <c r="BQ457" s="75">
        <f t="shared" si="453"/>
        <v>0.12393442622950819</v>
      </c>
      <c r="BR457" s="164">
        <f t="shared" si="408"/>
        <v>7</v>
      </c>
      <c r="BS457" s="76">
        <f t="shared" si="454"/>
        <v>45</v>
      </c>
      <c r="BT457" s="117">
        <f t="shared" si="455"/>
        <v>2.1929982624045912</v>
      </c>
      <c r="BU457" s="159">
        <v>1525</v>
      </c>
      <c r="BV457" s="153">
        <v>102</v>
      </c>
    </row>
    <row r="458" spans="1:74">
      <c r="A458" s="34">
        <f t="shared" si="409"/>
        <v>3</v>
      </c>
      <c r="B458" s="35">
        <f t="shared" si="410"/>
        <v>0</v>
      </c>
      <c r="C458" s="35">
        <f t="shared" si="411"/>
        <v>1</v>
      </c>
      <c r="D458" s="35">
        <f t="shared" si="412"/>
        <v>1</v>
      </c>
      <c r="E458" s="35">
        <f t="shared" si="413"/>
        <v>0</v>
      </c>
      <c r="F458" s="35">
        <f t="shared" si="414"/>
        <v>1</v>
      </c>
      <c r="G458" s="35">
        <f t="shared" si="415"/>
        <v>0</v>
      </c>
      <c r="H458" s="35">
        <f t="shared" si="416"/>
        <v>0</v>
      </c>
      <c r="I458" s="35">
        <f t="shared" si="417"/>
        <v>0</v>
      </c>
      <c r="J458" s="48">
        <v>432</v>
      </c>
      <c r="K458" s="49" t="s">
        <v>403</v>
      </c>
      <c r="L458" s="65">
        <v>38</v>
      </c>
      <c r="M458" s="38">
        <f t="shared" si="407"/>
        <v>9.1083413231064243E-3</v>
      </c>
      <c r="N458" s="39">
        <f t="shared" si="418"/>
        <v>108</v>
      </c>
      <c r="O458" s="40">
        <f t="shared" si="419"/>
        <v>1.2069313714258538</v>
      </c>
      <c r="P458" s="98">
        <v>11</v>
      </c>
      <c r="Q458" s="38">
        <f t="shared" si="420"/>
        <v>0.20430107526881722</v>
      </c>
      <c r="R458" s="39">
        <f t="shared" si="456"/>
        <v>117</v>
      </c>
      <c r="S458" s="41">
        <f t="shared" si="421"/>
        <v>1.5299160628607196</v>
      </c>
      <c r="T458" s="183">
        <v>14</v>
      </c>
      <c r="U458" s="42">
        <f t="shared" si="422"/>
        <v>3.3557046979865771E-3</v>
      </c>
      <c r="V458" s="43">
        <f t="shared" si="423"/>
        <v>68</v>
      </c>
      <c r="W458" s="44">
        <f t="shared" si="424"/>
        <v>1.2492197339558022</v>
      </c>
      <c r="X458" s="178">
        <v>3</v>
      </c>
      <c r="Y458" s="42">
        <f t="shared" si="425"/>
        <v>7.5268817204301078E-2</v>
      </c>
      <c r="Z458" s="43">
        <f t="shared" si="457"/>
        <v>75</v>
      </c>
      <c r="AA458" s="45">
        <f t="shared" si="426"/>
        <v>1.5835211365528656</v>
      </c>
      <c r="AB458" s="65">
        <v>40</v>
      </c>
      <c r="AC458" s="38">
        <f t="shared" si="427"/>
        <v>9.5877277085330784E-3</v>
      </c>
      <c r="AD458" s="39">
        <f t="shared" si="428"/>
        <v>226</v>
      </c>
      <c r="AE458" s="40">
        <f t="shared" si="429"/>
        <v>0.73924926893054277</v>
      </c>
      <c r="AF458" s="98">
        <v>11</v>
      </c>
      <c r="AG458" s="38">
        <f t="shared" si="430"/>
        <v>0.21505376344086022</v>
      </c>
      <c r="AH458" s="39">
        <f t="shared" si="458"/>
        <v>301</v>
      </c>
      <c r="AI458" s="41">
        <f t="shared" si="431"/>
        <v>0.93707841039772166</v>
      </c>
      <c r="AJ458" s="183">
        <v>18</v>
      </c>
      <c r="AK458" s="42">
        <f t="shared" si="432"/>
        <v>4.314477468839885E-3</v>
      </c>
      <c r="AL458" s="43">
        <f t="shared" si="433"/>
        <v>31</v>
      </c>
      <c r="AM458" s="44">
        <f t="shared" si="434"/>
        <v>2.2675483777711096</v>
      </c>
      <c r="AN458" s="178">
        <v>4</v>
      </c>
      <c r="AO458" s="42">
        <f t="shared" si="435"/>
        <v>9.6774193548387094E-2</v>
      </c>
      <c r="AP458" s="43">
        <f t="shared" si="459"/>
        <v>28</v>
      </c>
      <c r="AQ458" s="45">
        <f t="shared" si="436"/>
        <v>2.8743628416646145</v>
      </c>
      <c r="AR458" s="65">
        <v>63</v>
      </c>
      <c r="AS458" s="38">
        <f t="shared" si="437"/>
        <v>1.5100671140939598E-2</v>
      </c>
      <c r="AT458" s="39">
        <f t="shared" si="438"/>
        <v>239</v>
      </c>
      <c r="AU458" s="40">
        <f t="shared" si="439"/>
        <v>0.65193292098803168</v>
      </c>
      <c r="AV458" s="98">
        <v>18</v>
      </c>
      <c r="AW458" s="38">
        <f t="shared" si="440"/>
        <v>0.33870967741935482</v>
      </c>
      <c r="AX458" s="39">
        <f t="shared" si="460"/>
        <v>357</v>
      </c>
      <c r="AY458" s="41">
        <f t="shared" si="441"/>
        <v>0.82639549467421558</v>
      </c>
      <c r="AZ458" s="183">
        <v>1</v>
      </c>
      <c r="BA458" s="42">
        <f t="shared" si="442"/>
        <v>2.3969319271332693E-4</v>
      </c>
      <c r="BB458" s="43">
        <f t="shared" si="443"/>
        <v>303</v>
      </c>
      <c r="BC458" s="44">
        <f t="shared" si="444"/>
        <v>8.9450313547993446E-2</v>
      </c>
      <c r="BD458" s="178">
        <v>2</v>
      </c>
      <c r="BE458" s="42">
        <f t="shared" si="445"/>
        <v>5.3763440860215058E-3</v>
      </c>
      <c r="BF458" s="43">
        <f t="shared" si="461"/>
        <v>325</v>
      </c>
      <c r="BG458" s="45">
        <f t="shared" si="446"/>
        <v>0.11338794795210966</v>
      </c>
      <c r="BH458" s="159">
        <v>12</v>
      </c>
      <c r="BI458" s="83">
        <f t="shared" si="447"/>
        <v>2.8763183125599234E-3</v>
      </c>
      <c r="BJ458" s="84">
        <f t="shared" si="448"/>
        <v>216</v>
      </c>
      <c r="BK458" s="85">
        <f t="shared" si="449"/>
        <v>0.51676956864753509</v>
      </c>
      <c r="BL458" s="156">
        <v>8</v>
      </c>
      <c r="BM458" s="83">
        <f t="shared" si="450"/>
        <v>6.4516129032258063E-2</v>
      </c>
      <c r="BN458" s="84">
        <f t="shared" si="462"/>
        <v>279</v>
      </c>
      <c r="BO458" s="86">
        <f t="shared" si="451"/>
        <v>0.65506132543182438</v>
      </c>
      <c r="BP458" s="168">
        <f t="shared" si="452"/>
        <v>186</v>
      </c>
      <c r="BQ458" s="75">
        <f t="shared" si="453"/>
        <v>4.4582933844678811E-2</v>
      </c>
      <c r="BR458" s="164">
        <f t="shared" si="408"/>
        <v>57</v>
      </c>
      <c r="BS458" s="76">
        <f t="shared" si="454"/>
        <v>227</v>
      </c>
      <c r="BT458" s="117">
        <f t="shared" si="455"/>
        <v>0.78888731266019152</v>
      </c>
      <c r="BU458" s="159">
        <v>4172</v>
      </c>
      <c r="BV458" s="153">
        <v>1688</v>
      </c>
    </row>
    <row r="459" spans="1:74">
      <c r="A459" s="34">
        <f t="shared" si="409"/>
        <v>0</v>
      </c>
      <c r="B459" s="35">
        <f t="shared" si="410"/>
        <v>0</v>
      </c>
      <c r="C459" s="35">
        <f t="shared" si="411"/>
        <v>0</v>
      </c>
      <c r="D459" s="35">
        <f t="shared" si="412"/>
        <v>0</v>
      </c>
      <c r="E459" s="35">
        <f t="shared" si="413"/>
        <v>0</v>
      </c>
      <c r="F459" s="35">
        <f t="shared" si="414"/>
        <v>0</v>
      </c>
      <c r="G459" s="35">
        <f t="shared" si="415"/>
        <v>0</v>
      </c>
      <c r="H459" s="35">
        <f t="shared" si="416"/>
        <v>0</v>
      </c>
      <c r="I459" s="35">
        <f t="shared" si="417"/>
        <v>0</v>
      </c>
      <c r="J459" s="48">
        <v>536</v>
      </c>
      <c r="K459" s="49" t="s">
        <v>508</v>
      </c>
      <c r="L459" s="65">
        <v>26</v>
      </c>
      <c r="M459" s="38">
        <f t="shared" si="407"/>
        <v>2.1233156390363414E-3</v>
      </c>
      <c r="N459" s="39">
        <f t="shared" si="418"/>
        <v>351</v>
      </c>
      <c r="O459" s="40">
        <f t="shared" si="419"/>
        <v>0.28135707317982683</v>
      </c>
      <c r="P459" s="98">
        <v>4</v>
      </c>
      <c r="Q459" s="38">
        <f t="shared" si="420"/>
        <v>0.14207650273224043</v>
      </c>
      <c r="R459" s="39">
        <f t="shared" si="456"/>
        <v>214</v>
      </c>
      <c r="S459" s="41">
        <f t="shared" si="421"/>
        <v>1.0639450790903708</v>
      </c>
      <c r="T459" s="183">
        <v>0</v>
      </c>
      <c r="U459" s="42">
        <f t="shared" si="422"/>
        <v>0</v>
      </c>
      <c r="V459" s="43">
        <f t="shared" si="423"/>
        <v>396</v>
      </c>
      <c r="W459" s="44">
        <f t="shared" si="424"/>
        <v>0</v>
      </c>
      <c r="X459" s="178">
        <v>0</v>
      </c>
      <c r="Y459" s="42">
        <f t="shared" si="425"/>
        <v>0</v>
      </c>
      <c r="Z459" s="43">
        <f t="shared" si="457"/>
        <v>396</v>
      </c>
      <c r="AA459" s="45">
        <f t="shared" si="426"/>
        <v>0</v>
      </c>
      <c r="AB459" s="65">
        <v>23</v>
      </c>
      <c r="AC459" s="38">
        <f t="shared" si="427"/>
        <v>1.8783176806859943E-3</v>
      </c>
      <c r="AD459" s="39">
        <f t="shared" si="428"/>
        <v>430</v>
      </c>
      <c r="AE459" s="40">
        <f t="shared" si="429"/>
        <v>0.14482524060738905</v>
      </c>
      <c r="AF459" s="98">
        <v>1</v>
      </c>
      <c r="AG459" s="38">
        <f t="shared" si="430"/>
        <v>0.12568306010928962</v>
      </c>
      <c r="AH459" s="39">
        <f t="shared" si="458"/>
        <v>395</v>
      </c>
      <c r="AI459" s="41">
        <f t="shared" si="431"/>
        <v>0.54765320214227509</v>
      </c>
      <c r="AJ459" s="183">
        <v>4</v>
      </c>
      <c r="AK459" s="42">
        <f t="shared" si="432"/>
        <v>3.2666394446712944E-4</v>
      </c>
      <c r="AL459" s="43">
        <f t="shared" si="433"/>
        <v>256</v>
      </c>
      <c r="AM459" s="44">
        <f t="shared" si="434"/>
        <v>0.1716838951419821</v>
      </c>
      <c r="AN459" s="178">
        <v>2</v>
      </c>
      <c r="AO459" s="42">
        <f t="shared" si="435"/>
        <v>2.185792349726776E-2</v>
      </c>
      <c r="AP459" s="43">
        <f t="shared" si="459"/>
        <v>185</v>
      </c>
      <c r="AQ459" s="45">
        <f t="shared" si="436"/>
        <v>0.6492185653304412</v>
      </c>
      <c r="AR459" s="65">
        <v>113</v>
      </c>
      <c r="AS459" s="38">
        <f t="shared" si="437"/>
        <v>9.2282564311964074E-3</v>
      </c>
      <c r="AT459" s="39">
        <f t="shared" si="438"/>
        <v>336</v>
      </c>
      <c r="AU459" s="40">
        <f t="shared" si="439"/>
        <v>0.39840640953406792</v>
      </c>
      <c r="AV459" s="98">
        <v>9</v>
      </c>
      <c r="AW459" s="38">
        <f t="shared" si="440"/>
        <v>0.61748633879781423</v>
      </c>
      <c r="AX459" s="39">
        <f t="shared" si="460"/>
        <v>104</v>
      </c>
      <c r="AY459" s="41">
        <f t="shared" si="441"/>
        <v>1.5065643600540086</v>
      </c>
      <c r="AZ459" s="183">
        <v>17</v>
      </c>
      <c r="BA459" s="42">
        <f t="shared" si="442"/>
        <v>1.3883217639853E-3</v>
      </c>
      <c r="BB459" s="43">
        <f t="shared" si="443"/>
        <v>185</v>
      </c>
      <c r="BC459" s="44">
        <f t="shared" si="444"/>
        <v>0.51810322891611982</v>
      </c>
      <c r="BD459" s="178">
        <v>1</v>
      </c>
      <c r="BE459" s="42">
        <f t="shared" si="445"/>
        <v>9.2896174863387984E-2</v>
      </c>
      <c r="BF459" s="43">
        <f t="shared" si="461"/>
        <v>46</v>
      </c>
      <c r="BG459" s="45">
        <f t="shared" si="446"/>
        <v>1.9591950351069438</v>
      </c>
      <c r="BH459" s="159">
        <v>0</v>
      </c>
      <c r="BI459" s="83">
        <f t="shared" si="447"/>
        <v>0</v>
      </c>
      <c r="BJ459" s="84">
        <f t="shared" si="448"/>
        <v>467</v>
      </c>
      <c r="BK459" s="85">
        <f t="shared" si="449"/>
        <v>0</v>
      </c>
      <c r="BL459" s="156">
        <v>0</v>
      </c>
      <c r="BM459" s="83">
        <f t="shared" si="450"/>
        <v>0</v>
      </c>
      <c r="BN459" s="84">
        <f t="shared" si="462"/>
        <v>467</v>
      </c>
      <c r="BO459" s="86">
        <f t="shared" si="451"/>
        <v>0</v>
      </c>
      <c r="BP459" s="168">
        <f t="shared" si="452"/>
        <v>183</v>
      </c>
      <c r="BQ459" s="75">
        <f t="shared" si="453"/>
        <v>1.4944875459371171E-2</v>
      </c>
      <c r="BR459" s="164">
        <f t="shared" si="408"/>
        <v>17</v>
      </c>
      <c r="BS459" s="76">
        <f t="shared" si="454"/>
        <v>464</v>
      </c>
      <c r="BT459" s="117">
        <f t="shared" si="455"/>
        <v>0.2644469895197743</v>
      </c>
      <c r="BU459" s="159">
        <v>12245</v>
      </c>
      <c r="BV459" s="153">
        <v>464</v>
      </c>
    </row>
    <row r="460" spans="1:74">
      <c r="A460" s="34">
        <f t="shared" si="409"/>
        <v>11</v>
      </c>
      <c r="B460" s="35">
        <f t="shared" si="410"/>
        <v>7</v>
      </c>
      <c r="C460" s="35">
        <f t="shared" si="411"/>
        <v>1</v>
      </c>
      <c r="D460" s="35">
        <f t="shared" si="412"/>
        <v>1</v>
      </c>
      <c r="E460" s="35">
        <f t="shared" si="413"/>
        <v>1</v>
      </c>
      <c r="F460" s="35">
        <f t="shared" si="414"/>
        <v>1</v>
      </c>
      <c r="G460" s="35">
        <f t="shared" si="415"/>
        <v>1</v>
      </c>
      <c r="H460" s="35">
        <f t="shared" si="416"/>
        <v>0</v>
      </c>
      <c r="I460" s="35">
        <f t="shared" si="417"/>
        <v>0</v>
      </c>
      <c r="J460" s="51">
        <v>36</v>
      </c>
      <c r="K460" s="49" t="s">
        <v>684</v>
      </c>
      <c r="L460" s="65">
        <v>14</v>
      </c>
      <c r="M460" s="38">
        <f t="shared" si="407"/>
        <v>2.7290448343079921E-2</v>
      </c>
      <c r="N460" s="39">
        <f t="shared" si="418"/>
        <v>26</v>
      </c>
      <c r="O460" s="40">
        <f t="shared" si="419"/>
        <v>3.6162125547471664</v>
      </c>
      <c r="P460" s="98">
        <v>12</v>
      </c>
      <c r="Q460" s="38">
        <f t="shared" si="420"/>
        <v>7.6923076923076927E-2</v>
      </c>
      <c r="R460" s="39">
        <f t="shared" si="456"/>
        <v>354</v>
      </c>
      <c r="S460" s="41">
        <f t="shared" si="421"/>
        <v>0.57604127063176891</v>
      </c>
      <c r="T460" s="183">
        <v>3</v>
      </c>
      <c r="U460" s="42">
        <f t="shared" si="422"/>
        <v>5.8479532163742687E-3</v>
      </c>
      <c r="V460" s="43">
        <f t="shared" si="423"/>
        <v>30</v>
      </c>
      <c r="W460" s="44">
        <f t="shared" si="424"/>
        <v>2.1770028112212225</v>
      </c>
      <c r="X460" s="178">
        <v>2</v>
      </c>
      <c r="Y460" s="42">
        <f t="shared" si="425"/>
        <v>1.6483516483516484E-2</v>
      </c>
      <c r="Z460" s="43">
        <f t="shared" si="457"/>
        <v>289</v>
      </c>
      <c r="AA460" s="45">
        <f t="shared" si="426"/>
        <v>0.3467836711917186</v>
      </c>
      <c r="AB460" s="65">
        <v>48</v>
      </c>
      <c r="AC460" s="38">
        <f t="shared" si="427"/>
        <v>9.3567251461988299E-2</v>
      </c>
      <c r="AD460" s="39">
        <f t="shared" si="428"/>
        <v>26</v>
      </c>
      <c r="AE460" s="40">
        <f t="shared" si="429"/>
        <v>7.2143811695397053</v>
      </c>
      <c r="AF460" s="98">
        <v>6</v>
      </c>
      <c r="AG460" s="38">
        <f t="shared" si="430"/>
        <v>0.26373626373626374</v>
      </c>
      <c r="AH460" s="39">
        <f t="shared" si="458"/>
        <v>249</v>
      </c>
      <c r="AI460" s="41">
        <f t="shared" si="431"/>
        <v>1.1492082483558872</v>
      </c>
      <c r="AJ460" s="183">
        <v>6</v>
      </c>
      <c r="AK460" s="42">
        <f t="shared" si="432"/>
        <v>1.1695906432748537E-2</v>
      </c>
      <c r="AL460" s="43">
        <f t="shared" si="433"/>
        <v>8</v>
      </c>
      <c r="AM460" s="44">
        <f t="shared" si="434"/>
        <v>6.1469862456537152</v>
      </c>
      <c r="AN460" s="178">
        <v>2</v>
      </c>
      <c r="AO460" s="42">
        <f t="shared" si="435"/>
        <v>3.2967032967032968E-2</v>
      </c>
      <c r="AP460" s="43">
        <f t="shared" si="459"/>
        <v>127</v>
      </c>
      <c r="AQ460" s="45">
        <f t="shared" si="436"/>
        <v>0.97917855045717639</v>
      </c>
      <c r="AR460" s="65">
        <v>110</v>
      </c>
      <c r="AS460" s="38">
        <f t="shared" si="437"/>
        <v>0.21442495126705652</v>
      </c>
      <c r="AT460" s="39">
        <f t="shared" si="438"/>
        <v>8</v>
      </c>
      <c r="AU460" s="40">
        <f t="shared" si="439"/>
        <v>9.2572497942333438</v>
      </c>
      <c r="AV460" s="98">
        <v>8</v>
      </c>
      <c r="AW460" s="38">
        <f t="shared" si="440"/>
        <v>0.60439560439560436</v>
      </c>
      <c r="AX460" s="39">
        <f t="shared" si="460"/>
        <v>111</v>
      </c>
      <c r="AY460" s="41">
        <f t="shared" si="441"/>
        <v>1.4746251370167847</v>
      </c>
      <c r="AZ460" s="183">
        <v>0</v>
      </c>
      <c r="BA460" s="42">
        <f t="shared" si="442"/>
        <v>0</v>
      </c>
      <c r="BB460" s="43">
        <f t="shared" si="443"/>
        <v>356</v>
      </c>
      <c r="BC460" s="44">
        <f t="shared" si="444"/>
        <v>0</v>
      </c>
      <c r="BD460" s="178">
        <v>0</v>
      </c>
      <c r="BE460" s="42">
        <f t="shared" si="445"/>
        <v>0</v>
      </c>
      <c r="BF460" s="43">
        <f t="shared" si="461"/>
        <v>356</v>
      </c>
      <c r="BG460" s="45">
        <f t="shared" si="446"/>
        <v>0</v>
      </c>
      <c r="BH460" s="159">
        <v>1</v>
      </c>
      <c r="BI460" s="83">
        <f t="shared" si="447"/>
        <v>1.9493177387914229E-3</v>
      </c>
      <c r="BJ460" s="84">
        <f t="shared" si="448"/>
        <v>280</v>
      </c>
      <c r="BK460" s="85">
        <f t="shared" si="449"/>
        <v>0.35022135159153939</v>
      </c>
      <c r="BL460" s="156">
        <v>1</v>
      </c>
      <c r="BM460" s="83">
        <f t="shared" si="450"/>
        <v>5.4945054945054949E-3</v>
      </c>
      <c r="BN460" s="84">
        <f t="shared" si="462"/>
        <v>448</v>
      </c>
      <c r="BO460" s="86">
        <f t="shared" si="451"/>
        <v>5.578818980325978E-2</v>
      </c>
      <c r="BP460" s="168">
        <f t="shared" si="452"/>
        <v>182</v>
      </c>
      <c r="BQ460" s="75">
        <f t="shared" si="453"/>
        <v>0.35477582846003897</v>
      </c>
      <c r="BR460" s="164">
        <f t="shared" si="408"/>
        <v>31</v>
      </c>
      <c r="BS460" s="76">
        <f t="shared" si="454"/>
        <v>14</v>
      </c>
      <c r="BT460" s="117">
        <f t="shared" si="455"/>
        <v>6.2776969969202252</v>
      </c>
      <c r="BU460" s="159">
        <v>513</v>
      </c>
      <c r="BV460" s="153">
        <v>186</v>
      </c>
    </row>
    <row r="461" spans="1:74">
      <c r="A461" s="34">
        <f t="shared" si="409"/>
        <v>0</v>
      </c>
      <c r="B461" s="35">
        <f t="shared" si="410"/>
        <v>0</v>
      </c>
      <c r="C461" s="35">
        <f t="shared" si="411"/>
        <v>0</v>
      </c>
      <c r="D461" s="35">
        <f t="shared" si="412"/>
        <v>0</v>
      </c>
      <c r="E461" s="35">
        <f t="shared" si="413"/>
        <v>0</v>
      </c>
      <c r="F461" s="35">
        <f t="shared" si="414"/>
        <v>0</v>
      </c>
      <c r="G461" s="35">
        <f t="shared" si="415"/>
        <v>0</v>
      </c>
      <c r="H461" s="35">
        <f t="shared" si="416"/>
        <v>0</v>
      </c>
      <c r="I461" s="35">
        <f t="shared" si="417"/>
        <v>0</v>
      </c>
      <c r="J461" s="48">
        <v>192</v>
      </c>
      <c r="K461" s="49" t="s">
        <v>162</v>
      </c>
      <c r="L461" s="65">
        <v>5</v>
      </c>
      <c r="M461" s="38">
        <f t="shared" si="407"/>
        <v>2.1226014603498047E-4</v>
      </c>
      <c r="N461" s="39">
        <f t="shared" si="418"/>
        <v>488</v>
      </c>
      <c r="O461" s="40">
        <f t="shared" si="419"/>
        <v>2.8126243853329701E-2</v>
      </c>
      <c r="P461" s="98">
        <v>2</v>
      </c>
      <c r="Q461" s="38">
        <f t="shared" si="420"/>
        <v>2.8248587570621469E-2</v>
      </c>
      <c r="R461" s="39">
        <f t="shared" si="456"/>
        <v>453</v>
      </c>
      <c r="S461" s="41">
        <f t="shared" si="421"/>
        <v>0.2115405796105366</v>
      </c>
      <c r="T461" s="183">
        <v>0</v>
      </c>
      <c r="U461" s="42">
        <f t="shared" si="422"/>
        <v>0</v>
      </c>
      <c r="V461" s="43">
        <f t="shared" si="423"/>
        <v>396</v>
      </c>
      <c r="W461" s="44">
        <f t="shared" si="424"/>
        <v>0</v>
      </c>
      <c r="X461" s="178">
        <v>0</v>
      </c>
      <c r="Y461" s="42">
        <f t="shared" si="425"/>
        <v>0</v>
      </c>
      <c r="Z461" s="43">
        <f t="shared" si="457"/>
        <v>396</v>
      </c>
      <c r="AA461" s="45">
        <f t="shared" si="426"/>
        <v>0</v>
      </c>
      <c r="AB461" s="65">
        <v>96</v>
      </c>
      <c r="AC461" s="38">
        <f t="shared" si="427"/>
        <v>4.0753948038716251E-3</v>
      </c>
      <c r="AD461" s="39">
        <f t="shared" si="428"/>
        <v>358</v>
      </c>
      <c r="AE461" s="40">
        <f t="shared" si="429"/>
        <v>0.31422801324281452</v>
      </c>
      <c r="AF461" s="98">
        <v>7</v>
      </c>
      <c r="AG461" s="38">
        <f t="shared" si="430"/>
        <v>0.5423728813559322</v>
      </c>
      <c r="AH461" s="39">
        <f t="shared" si="458"/>
        <v>110</v>
      </c>
      <c r="AI461" s="41">
        <f t="shared" si="431"/>
        <v>2.3633435163928982</v>
      </c>
      <c r="AJ461" s="183">
        <v>0</v>
      </c>
      <c r="AK461" s="42">
        <f t="shared" si="432"/>
        <v>0</v>
      </c>
      <c r="AL461" s="43">
        <f t="shared" si="433"/>
        <v>337</v>
      </c>
      <c r="AM461" s="44">
        <f t="shared" si="434"/>
        <v>0</v>
      </c>
      <c r="AN461" s="178">
        <v>0</v>
      </c>
      <c r="AO461" s="42">
        <f t="shared" si="435"/>
        <v>0</v>
      </c>
      <c r="AP461" s="43">
        <f t="shared" si="459"/>
        <v>337</v>
      </c>
      <c r="AQ461" s="45">
        <f t="shared" si="436"/>
        <v>0</v>
      </c>
      <c r="AR461" s="65">
        <v>65</v>
      </c>
      <c r="AS461" s="38">
        <f t="shared" si="437"/>
        <v>2.7593818984547464E-3</v>
      </c>
      <c r="AT461" s="39">
        <f t="shared" si="438"/>
        <v>455</v>
      </c>
      <c r="AU461" s="40">
        <f t="shared" si="439"/>
        <v>0.1191292681226597</v>
      </c>
      <c r="AV461" s="98">
        <v>4</v>
      </c>
      <c r="AW461" s="38">
        <f t="shared" si="440"/>
        <v>0.3672316384180791</v>
      </c>
      <c r="AX461" s="39">
        <f t="shared" si="460"/>
        <v>326</v>
      </c>
      <c r="AY461" s="41">
        <f t="shared" si="441"/>
        <v>0.89598435392442544</v>
      </c>
      <c r="AZ461" s="183">
        <v>0</v>
      </c>
      <c r="BA461" s="42">
        <f t="shared" si="442"/>
        <v>0</v>
      </c>
      <c r="BB461" s="43">
        <f t="shared" si="443"/>
        <v>356</v>
      </c>
      <c r="BC461" s="44">
        <f t="shared" si="444"/>
        <v>0</v>
      </c>
      <c r="BD461" s="178">
        <v>0</v>
      </c>
      <c r="BE461" s="42">
        <f t="shared" si="445"/>
        <v>0</v>
      </c>
      <c r="BF461" s="43">
        <f t="shared" si="461"/>
        <v>356</v>
      </c>
      <c r="BG461" s="45">
        <f t="shared" si="446"/>
        <v>0</v>
      </c>
      <c r="BH461" s="159">
        <v>11</v>
      </c>
      <c r="BI461" s="83">
        <f t="shared" si="447"/>
        <v>4.6697232127695704E-4</v>
      </c>
      <c r="BJ461" s="84">
        <f t="shared" si="448"/>
        <v>390</v>
      </c>
      <c r="BK461" s="85">
        <f t="shared" si="449"/>
        <v>8.3897906564402144E-2</v>
      </c>
      <c r="BL461" s="156">
        <v>5</v>
      </c>
      <c r="BM461" s="83">
        <f t="shared" si="450"/>
        <v>6.2146892655367235E-2</v>
      </c>
      <c r="BN461" s="84">
        <f t="shared" si="462"/>
        <v>288</v>
      </c>
      <c r="BO461" s="86">
        <f t="shared" si="451"/>
        <v>0.63100540105155978</v>
      </c>
      <c r="BP461" s="168">
        <f t="shared" si="452"/>
        <v>177</v>
      </c>
      <c r="BQ461" s="75">
        <f t="shared" si="453"/>
        <v>7.5140091696383089E-3</v>
      </c>
      <c r="BR461" s="164">
        <f t="shared" si="408"/>
        <v>18</v>
      </c>
      <c r="BS461" s="76">
        <f t="shared" si="454"/>
        <v>529</v>
      </c>
      <c r="BT461" s="117">
        <f t="shared" si="455"/>
        <v>0.13295909420836607</v>
      </c>
      <c r="BU461" s="159">
        <v>23556</v>
      </c>
      <c r="BV461" s="153">
        <v>1243</v>
      </c>
    </row>
    <row r="462" spans="1:74">
      <c r="A462" s="34">
        <f t="shared" si="409"/>
        <v>10</v>
      </c>
      <c r="B462" s="35">
        <f t="shared" si="410"/>
        <v>7</v>
      </c>
      <c r="C462" s="35">
        <f t="shared" si="411"/>
        <v>1</v>
      </c>
      <c r="D462" s="35">
        <f t="shared" si="412"/>
        <v>1</v>
      </c>
      <c r="E462" s="35">
        <f t="shared" si="413"/>
        <v>0</v>
      </c>
      <c r="F462" s="35">
        <f t="shared" si="414"/>
        <v>1</v>
      </c>
      <c r="G462" s="35">
        <f t="shared" si="415"/>
        <v>1</v>
      </c>
      <c r="H462" s="35">
        <f t="shared" si="416"/>
        <v>0</v>
      </c>
      <c r="I462" s="35">
        <f t="shared" si="417"/>
        <v>0</v>
      </c>
      <c r="J462" s="48">
        <v>495</v>
      </c>
      <c r="K462" s="49" t="s">
        <v>467</v>
      </c>
      <c r="L462" s="65">
        <v>35</v>
      </c>
      <c r="M462" s="38">
        <f t="shared" si="407"/>
        <v>1.1554968636513702E-2</v>
      </c>
      <c r="N462" s="39">
        <f t="shared" si="418"/>
        <v>74</v>
      </c>
      <c r="O462" s="40">
        <f t="shared" si="419"/>
        <v>1.5311299443589441</v>
      </c>
      <c r="P462" s="98">
        <v>4</v>
      </c>
      <c r="Q462" s="38">
        <f t="shared" si="420"/>
        <v>0.20114942528735633</v>
      </c>
      <c r="R462" s="39">
        <f t="shared" si="456"/>
        <v>119</v>
      </c>
      <c r="S462" s="41">
        <f t="shared" si="421"/>
        <v>1.5063148168819245</v>
      </c>
      <c r="T462" s="183">
        <v>9</v>
      </c>
      <c r="U462" s="42">
        <f t="shared" si="422"/>
        <v>2.9712776493892373E-3</v>
      </c>
      <c r="V462" s="43">
        <f t="shared" si="423"/>
        <v>91</v>
      </c>
      <c r="W462" s="44">
        <f t="shared" si="424"/>
        <v>1.1061100450542958</v>
      </c>
      <c r="X462" s="178">
        <v>1</v>
      </c>
      <c r="Y462" s="42">
        <f t="shared" si="425"/>
        <v>5.1724137931034482E-2</v>
      </c>
      <c r="Z462" s="43">
        <f t="shared" si="457"/>
        <v>130</v>
      </c>
      <c r="AA462" s="45">
        <f t="shared" si="426"/>
        <v>1.0881832440843584</v>
      </c>
      <c r="AB462" s="65">
        <v>14</v>
      </c>
      <c r="AC462" s="38">
        <f t="shared" si="427"/>
        <v>4.6219874546054801E-3</v>
      </c>
      <c r="AD462" s="39">
        <f t="shared" si="428"/>
        <v>346</v>
      </c>
      <c r="AE462" s="40">
        <f t="shared" si="429"/>
        <v>0.35637232832366406</v>
      </c>
      <c r="AF462" s="98">
        <v>2</v>
      </c>
      <c r="AG462" s="38">
        <f t="shared" si="430"/>
        <v>8.0459770114942528E-2</v>
      </c>
      <c r="AH462" s="39">
        <f t="shared" si="458"/>
        <v>439</v>
      </c>
      <c r="AI462" s="41">
        <f t="shared" si="431"/>
        <v>0.3505965776832855</v>
      </c>
      <c r="AJ462" s="183">
        <v>22</v>
      </c>
      <c r="AK462" s="42">
        <f t="shared" si="432"/>
        <v>7.263123142951469E-3</v>
      </c>
      <c r="AL462" s="43">
        <f t="shared" si="433"/>
        <v>13</v>
      </c>
      <c r="AM462" s="44">
        <f t="shared" si="434"/>
        <v>3.8172601941481146</v>
      </c>
      <c r="AN462" s="178">
        <v>2</v>
      </c>
      <c r="AO462" s="42">
        <f t="shared" si="435"/>
        <v>0.12643678160919541</v>
      </c>
      <c r="AP462" s="43">
        <f t="shared" si="459"/>
        <v>17</v>
      </c>
      <c r="AQ462" s="45">
        <f t="shared" si="436"/>
        <v>3.7553935977303969</v>
      </c>
      <c r="AR462" s="65">
        <v>93</v>
      </c>
      <c r="AS462" s="38">
        <f t="shared" si="437"/>
        <v>3.0703202377022121E-2</v>
      </c>
      <c r="AT462" s="39">
        <f t="shared" si="438"/>
        <v>83</v>
      </c>
      <c r="AU462" s="40">
        <f t="shared" si="439"/>
        <v>1.3255323702184298</v>
      </c>
      <c r="AV462" s="98">
        <v>14</v>
      </c>
      <c r="AW462" s="38">
        <f t="shared" si="440"/>
        <v>0.53448275862068961</v>
      </c>
      <c r="AX462" s="39">
        <f t="shared" si="460"/>
        <v>156</v>
      </c>
      <c r="AY462" s="41">
        <f t="shared" si="441"/>
        <v>1.3040493766534009</v>
      </c>
      <c r="AZ462" s="183">
        <v>0</v>
      </c>
      <c r="BA462" s="42">
        <f t="shared" si="442"/>
        <v>0</v>
      </c>
      <c r="BB462" s="43">
        <f t="shared" si="443"/>
        <v>356</v>
      </c>
      <c r="BC462" s="44">
        <f t="shared" si="444"/>
        <v>0</v>
      </c>
      <c r="BD462" s="178">
        <v>0</v>
      </c>
      <c r="BE462" s="42">
        <f t="shared" si="445"/>
        <v>0</v>
      </c>
      <c r="BF462" s="43">
        <f t="shared" si="461"/>
        <v>356</v>
      </c>
      <c r="BG462" s="45">
        <f t="shared" si="446"/>
        <v>0</v>
      </c>
      <c r="BH462" s="159">
        <v>1</v>
      </c>
      <c r="BI462" s="83">
        <f t="shared" si="447"/>
        <v>3.3014196104324861E-4</v>
      </c>
      <c r="BJ462" s="84">
        <f t="shared" si="448"/>
        <v>409</v>
      </c>
      <c r="BK462" s="85">
        <f t="shared" si="449"/>
        <v>5.9314477836401362E-2</v>
      </c>
      <c r="BL462" s="156">
        <v>1</v>
      </c>
      <c r="BM462" s="83">
        <f t="shared" si="450"/>
        <v>5.7471264367816091E-3</v>
      </c>
      <c r="BN462" s="84">
        <f t="shared" si="462"/>
        <v>446</v>
      </c>
      <c r="BO462" s="86">
        <f t="shared" si="451"/>
        <v>5.8353164047087805E-2</v>
      </c>
      <c r="BP462" s="168">
        <f t="shared" si="452"/>
        <v>174</v>
      </c>
      <c r="BQ462" s="75">
        <f t="shared" si="453"/>
        <v>5.7444701221525257E-2</v>
      </c>
      <c r="BR462" s="164">
        <f t="shared" si="408"/>
        <v>24</v>
      </c>
      <c r="BS462" s="76">
        <f t="shared" si="454"/>
        <v>155</v>
      </c>
      <c r="BT462" s="117">
        <f t="shared" si="455"/>
        <v>1.016474064517527</v>
      </c>
      <c r="BU462" s="159">
        <v>3029</v>
      </c>
      <c r="BV462" s="153">
        <v>669</v>
      </c>
    </row>
    <row r="463" spans="1:74">
      <c r="A463" s="34">
        <f t="shared" si="409"/>
        <v>0</v>
      </c>
      <c r="B463" s="35">
        <f t="shared" si="410"/>
        <v>0</v>
      </c>
      <c r="C463" s="35">
        <f t="shared" si="411"/>
        <v>0</v>
      </c>
      <c r="D463" s="35">
        <f t="shared" si="412"/>
        <v>0</v>
      </c>
      <c r="E463" s="35">
        <f t="shared" si="413"/>
        <v>0</v>
      </c>
      <c r="F463" s="35">
        <f t="shared" si="414"/>
        <v>0</v>
      </c>
      <c r="G463" s="35">
        <f t="shared" si="415"/>
        <v>0</v>
      </c>
      <c r="H463" s="35">
        <f t="shared" si="416"/>
        <v>0</v>
      </c>
      <c r="I463" s="35">
        <f t="shared" si="417"/>
        <v>1</v>
      </c>
      <c r="J463" s="47">
        <v>6</v>
      </c>
      <c r="K463" s="37" t="s">
        <v>654</v>
      </c>
      <c r="L463" s="65">
        <v>50</v>
      </c>
      <c r="M463" s="38">
        <f t="shared" si="407"/>
        <v>3.5927283178846018E-3</v>
      </c>
      <c r="N463" s="39">
        <f t="shared" si="418"/>
        <v>251</v>
      </c>
      <c r="O463" s="40">
        <f t="shared" si="419"/>
        <v>0.47606653747864808</v>
      </c>
      <c r="P463" s="98">
        <v>10</v>
      </c>
      <c r="Q463" s="38">
        <f t="shared" si="420"/>
        <v>0.28901734104046245</v>
      </c>
      <c r="R463" s="39">
        <f t="shared" si="456"/>
        <v>75</v>
      </c>
      <c r="S463" s="41">
        <f t="shared" si="421"/>
        <v>2.1643169127783226</v>
      </c>
      <c r="T463" s="183">
        <v>7</v>
      </c>
      <c r="U463" s="42">
        <f t="shared" si="422"/>
        <v>5.029819645038442E-4</v>
      </c>
      <c r="V463" s="43">
        <f t="shared" si="423"/>
        <v>284</v>
      </c>
      <c r="W463" s="44">
        <f t="shared" si="424"/>
        <v>0.18724382877285359</v>
      </c>
      <c r="X463" s="178">
        <v>2</v>
      </c>
      <c r="Y463" s="42">
        <f t="shared" si="425"/>
        <v>4.046242774566474E-2</v>
      </c>
      <c r="Z463" s="43">
        <f t="shared" si="457"/>
        <v>182</v>
      </c>
      <c r="AA463" s="45">
        <f t="shared" si="426"/>
        <v>0.85125702716425722</v>
      </c>
      <c r="AB463" s="65">
        <v>3</v>
      </c>
      <c r="AC463" s="38">
        <f t="shared" si="427"/>
        <v>2.1556369907307609E-4</v>
      </c>
      <c r="AD463" s="39">
        <f t="shared" si="428"/>
        <v>518</v>
      </c>
      <c r="AE463" s="40">
        <f t="shared" si="429"/>
        <v>1.662075851464876E-2</v>
      </c>
      <c r="AF463" s="98">
        <v>1</v>
      </c>
      <c r="AG463" s="38">
        <f t="shared" si="430"/>
        <v>1.7341040462427744E-2</v>
      </c>
      <c r="AH463" s="39">
        <f t="shared" si="458"/>
        <v>512</v>
      </c>
      <c r="AI463" s="41">
        <f t="shared" si="431"/>
        <v>7.556210303496079E-2</v>
      </c>
      <c r="AJ463" s="183">
        <v>0</v>
      </c>
      <c r="AK463" s="42">
        <f t="shared" si="432"/>
        <v>0</v>
      </c>
      <c r="AL463" s="43">
        <f t="shared" si="433"/>
        <v>337</v>
      </c>
      <c r="AM463" s="44">
        <f t="shared" si="434"/>
        <v>0</v>
      </c>
      <c r="AN463" s="178">
        <v>0</v>
      </c>
      <c r="AO463" s="42">
        <f t="shared" si="435"/>
        <v>0</v>
      </c>
      <c r="AP463" s="43">
        <f t="shared" si="459"/>
        <v>337</v>
      </c>
      <c r="AQ463" s="45">
        <f t="shared" si="436"/>
        <v>0</v>
      </c>
      <c r="AR463" s="65">
        <v>9</v>
      </c>
      <c r="AS463" s="38">
        <f t="shared" si="437"/>
        <v>6.4669109721922824E-4</v>
      </c>
      <c r="AT463" s="39">
        <f t="shared" si="438"/>
        <v>528</v>
      </c>
      <c r="AU463" s="40">
        <f t="shared" si="439"/>
        <v>2.7919236969811512E-2</v>
      </c>
      <c r="AV463" s="98">
        <v>8</v>
      </c>
      <c r="AW463" s="38">
        <f t="shared" si="440"/>
        <v>5.2023121387283239E-2</v>
      </c>
      <c r="AX463" s="39">
        <f t="shared" si="460"/>
        <v>521</v>
      </c>
      <c r="AY463" s="41">
        <f t="shared" si="441"/>
        <v>0.12692779686986302</v>
      </c>
      <c r="AZ463" s="183">
        <v>3</v>
      </c>
      <c r="BA463" s="42">
        <f t="shared" si="442"/>
        <v>2.1556369907307609E-4</v>
      </c>
      <c r="BB463" s="43">
        <f t="shared" si="443"/>
        <v>311</v>
      </c>
      <c r="BC463" s="44">
        <f t="shared" si="444"/>
        <v>8.0445507247731973E-2</v>
      </c>
      <c r="BD463" s="178">
        <v>1</v>
      </c>
      <c r="BE463" s="42">
        <f t="shared" si="445"/>
        <v>1.7341040462427744E-2</v>
      </c>
      <c r="BF463" s="43">
        <f t="shared" si="461"/>
        <v>253</v>
      </c>
      <c r="BG463" s="45">
        <f t="shared" si="446"/>
        <v>0.36572528877038829</v>
      </c>
      <c r="BH463" s="159">
        <v>101</v>
      </c>
      <c r="BI463" s="83">
        <f t="shared" si="447"/>
        <v>7.2573112021268949E-3</v>
      </c>
      <c r="BJ463" s="84">
        <f t="shared" si="448"/>
        <v>71</v>
      </c>
      <c r="BK463" s="85">
        <f t="shared" si="449"/>
        <v>1.3038743184603312</v>
      </c>
      <c r="BL463" s="156">
        <v>18</v>
      </c>
      <c r="BM463" s="83">
        <f t="shared" si="450"/>
        <v>0.58381502890173409</v>
      </c>
      <c r="BN463" s="84">
        <f t="shared" si="462"/>
        <v>13</v>
      </c>
      <c r="BO463" s="86">
        <f t="shared" si="451"/>
        <v>5.9277370229105264</v>
      </c>
      <c r="BP463" s="168">
        <f t="shared" si="452"/>
        <v>173</v>
      </c>
      <c r="BQ463" s="75">
        <f t="shared" si="453"/>
        <v>1.2430839979880721E-2</v>
      </c>
      <c r="BR463" s="164">
        <f t="shared" si="408"/>
        <v>40</v>
      </c>
      <c r="BS463" s="76">
        <f t="shared" si="454"/>
        <v>489</v>
      </c>
      <c r="BT463" s="117">
        <f t="shared" si="455"/>
        <v>0.2199615660109239</v>
      </c>
      <c r="BU463" s="159">
        <v>13917</v>
      </c>
      <c r="BV463" s="153">
        <v>1783</v>
      </c>
    </row>
    <row r="464" spans="1:74">
      <c r="A464" s="34">
        <f t="shared" si="409"/>
        <v>1</v>
      </c>
      <c r="B464" s="35">
        <f t="shared" si="410"/>
        <v>0</v>
      </c>
      <c r="C464" s="35">
        <f t="shared" si="411"/>
        <v>0</v>
      </c>
      <c r="D464" s="35">
        <f t="shared" si="412"/>
        <v>0</v>
      </c>
      <c r="E464" s="35">
        <f t="shared" si="413"/>
        <v>0</v>
      </c>
      <c r="F464" s="35">
        <f t="shared" si="414"/>
        <v>1</v>
      </c>
      <c r="G464" s="35">
        <f t="shared" si="415"/>
        <v>0</v>
      </c>
      <c r="H464" s="35">
        <f t="shared" si="416"/>
        <v>0</v>
      </c>
      <c r="I464" s="35">
        <f t="shared" si="417"/>
        <v>0</v>
      </c>
      <c r="J464" s="48">
        <v>567</v>
      </c>
      <c r="K464" s="49" t="s">
        <v>540</v>
      </c>
      <c r="L464" s="65">
        <v>29</v>
      </c>
      <c r="M464" s="38">
        <f t="shared" si="407"/>
        <v>4.7131480578579557E-3</v>
      </c>
      <c r="N464" s="39">
        <f t="shared" si="418"/>
        <v>208</v>
      </c>
      <c r="O464" s="40">
        <f t="shared" si="419"/>
        <v>0.62453151978098487</v>
      </c>
      <c r="P464" s="98">
        <v>6</v>
      </c>
      <c r="Q464" s="38">
        <f t="shared" si="420"/>
        <v>0.17159763313609466</v>
      </c>
      <c r="R464" s="39">
        <f t="shared" si="456"/>
        <v>158</v>
      </c>
      <c r="S464" s="41">
        <f t="shared" si="421"/>
        <v>1.2850151421785614</v>
      </c>
      <c r="T464" s="183">
        <v>2</v>
      </c>
      <c r="U464" s="42">
        <f t="shared" si="422"/>
        <v>3.2504469364537625E-4</v>
      </c>
      <c r="V464" s="43">
        <f t="shared" si="423"/>
        <v>312</v>
      </c>
      <c r="W464" s="44">
        <f t="shared" si="424"/>
        <v>0.12100356922438781</v>
      </c>
      <c r="X464" s="178">
        <v>1</v>
      </c>
      <c r="Y464" s="42">
        <f t="shared" si="425"/>
        <v>1.1834319526627219E-2</v>
      </c>
      <c r="Z464" s="43">
        <f t="shared" si="457"/>
        <v>326</v>
      </c>
      <c r="AA464" s="45">
        <f t="shared" si="426"/>
        <v>0.24897289213764412</v>
      </c>
      <c r="AB464" s="65">
        <v>52</v>
      </c>
      <c r="AC464" s="38">
        <f t="shared" si="427"/>
        <v>8.4511620347797814E-3</v>
      </c>
      <c r="AD464" s="39">
        <f t="shared" si="428"/>
        <v>255</v>
      </c>
      <c r="AE464" s="40">
        <f t="shared" si="429"/>
        <v>0.65161585161249658</v>
      </c>
      <c r="AF464" s="98">
        <v>12</v>
      </c>
      <c r="AG464" s="38">
        <f t="shared" si="430"/>
        <v>0.30769230769230771</v>
      </c>
      <c r="AH464" s="39">
        <f t="shared" si="458"/>
        <v>204</v>
      </c>
      <c r="AI464" s="41">
        <f t="shared" si="431"/>
        <v>1.3407429564152018</v>
      </c>
      <c r="AJ464" s="183">
        <v>32</v>
      </c>
      <c r="AK464" s="42">
        <f t="shared" si="432"/>
        <v>5.2007150983260199E-3</v>
      </c>
      <c r="AL464" s="43">
        <f t="shared" si="433"/>
        <v>24</v>
      </c>
      <c r="AM464" s="44">
        <f t="shared" si="434"/>
        <v>2.7333259171312476</v>
      </c>
      <c r="AN464" s="178">
        <v>1</v>
      </c>
      <c r="AO464" s="42">
        <f t="shared" si="435"/>
        <v>0.1893491124260355</v>
      </c>
      <c r="AP464" s="43">
        <f t="shared" si="459"/>
        <v>10</v>
      </c>
      <c r="AQ464" s="45">
        <f t="shared" si="436"/>
        <v>5.6239998795489106</v>
      </c>
      <c r="AR464" s="65">
        <v>43</v>
      </c>
      <c r="AS464" s="38">
        <f t="shared" si="437"/>
        <v>6.9884609133755889E-3</v>
      </c>
      <c r="AT464" s="39">
        <f t="shared" si="438"/>
        <v>372</v>
      </c>
      <c r="AU464" s="40">
        <f t="shared" si="439"/>
        <v>0.3017089567705234</v>
      </c>
      <c r="AV464" s="98">
        <v>12</v>
      </c>
      <c r="AW464" s="38">
        <f t="shared" si="440"/>
        <v>0.25443786982248523</v>
      </c>
      <c r="AX464" s="39">
        <f t="shared" si="460"/>
        <v>432</v>
      </c>
      <c r="AY464" s="41">
        <f t="shared" si="441"/>
        <v>0.62078624649238068</v>
      </c>
      <c r="AZ464" s="183">
        <v>4</v>
      </c>
      <c r="BA464" s="42">
        <f t="shared" si="442"/>
        <v>6.5008938729075249E-4</v>
      </c>
      <c r="BB464" s="43">
        <f t="shared" si="443"/>
        <v>242</v>
      </c>
      <c r="BC464" s="44">
        <f t="shared" si="444"/>
        <v>0.2426047184282325</v>
      </c>
      <c r="BD464" s="178">
        <v>3</v>
      </c>
      <c r="BE464" s="42">
        <f t="shared" si="445"/>
        <v>2.3668639053254437E-2</v>
      </c>
      <c r="BF464" s="43">
        <f t="shared" si="461"/>
        <v>232</v>
      </c>
      <c r="BG464" s="45">
        <f t="shared" si="446"/>
        <v>0.49917534483058923</v>
      </c>
      <c r="BH464" s="159">
        <v>7</v>
      </c>
      <c r="BI464" s="83">
        <f t="shared" si="447"/>
        <v>1.1376564277588168E-3</v>
      </c>
      <c r="BJ464" s="84">
        <f t="shared" si="448"/>
        <v>331</v>
      </c>
      <c r="BK464" s="85">
        <f t="shared" si="449"/>
        <v>0.2043953963213421</v>
      </c>
      <c r="BL464" s="156">
        <v>7</v>
      </c>
      <c r="BM464" s="83">
        <f t="shared" si="450"/>
        <v>4.142011834319527E-2</v>
      </c>
      <c r="BN464" s="84">
        <f t="shared" si="462"/>
        <v>335</v>
      </c>
      <c r="BO464" s="86">
        <f t="shared" si="451"/>
        <v>0.42055712313226601</v>
      </c>
      <c r="BP464" s="168">
        <f t="shared" si="452"/>
        <v>169</v>
      </c>
      <c r="BQ464" s="75">
        <f t="shared" si="453"/>
        <v>2.7466276613034291E-2</v>
      </c>
      <c r="BR464" s="164">
        <f t="shared" si="408"/>
        <v>42</v>
      </c>
      <c r="BS464" s="76">
        <f t="shared" si="454"/>
        <v>376</v>
      </c>
      <c r="BT464" s="117">
        <f t="shared" si="455"/>
        <v>0.48601101985629519</v>
      </c>
      <c r="BU464" s="159">
        <v>6153</v>
      </c>
      <c r="BV464" s="153">
        <v>1215</v>
      </c>
    </row>
    <row r="465" spans="1:74">
      <c r="A465" s="34">
        <f t="shared" si="409"/>
        <v>0</v>
      </c>
      <c r="B465" s="35">
        <f t="shared" si="410"/>
        <v>0</v>
      </c>
      <c r="C465" s="35">
        <f t="shared" si="411"/>
        <v>0</v>
      </c>
      <c r="D465" s="35">
        <f t="shared" si="412"/>
        <v>0</v>
      </c>
      <c r="E465" s="35">
        <f t="shared" si="413"/>
        <v>0</v>
      </c>
      <c r="F465" s="35">
        <f t="shared" si="414"/>
        <v>0</v>
      </c>
      <c r="G465" s="35">
        <f t="shared" si="415"/>
        <v>0</v>
      </c>
      <c r="H465" s="35">
        <f t="shared" si="416"/>
        <v>0</v>
      </c>
      <c r="I465" s="35">
        <f t="shared" si="417"/>
        <v>0</v>
      </c>
      <c r="J465" s="48">
        <v>106</v>
      </c>
      <c r="K465" s="49" t="s">
        <v>76</v>
      </c>
      <c r="L465" s="65">
        <v>7</v>
      </c>
      <c r="M465" s="38">
        <f t="shared" si="407"/>
        <v>1.4905351021016544E-4</v>
      </c>
      <c r="N465" s="39">
        <f t="shared" si="418"/>
        <v>499</v>
      </c>
      <c r="O465" s="40">
        <f t="shared" si="419"/>
        <v>1.9750836196423743E-2</v>
      </c>
      <c r="P465" s="98">
        <v>2</v>
      </c>
      <c r="Q465" s="38">
        <f t="shared" si="420"/>
        <v>4.1916167664670656E-2</v>
      </c>
      <c r="R465" s="39">
        <f t="shared" si="456"/>
        <v>421</v>
      </c>
      <c r="S465" s="41">
        <f t="shared" si="421"/>
        <v>0.31389075226042495</v>
      </c>
      <c r="T465" s="183">
        <v>15</v>
      </c>
      <c r="U465" s="42">
        <f t="shared" si="422"/>
        <v>3.194003790217831E-4</v>
      </c>
      <c r="V465" s="43">
        <f t="shared" si="423"/>
        <v>313</v>
      </c>
      <c r="W465" s="44">
        <f t="shared" si="424"/>
        <v>0.11890237443907835</v>
      </c>
      <c r="X465" s="178">
        <v>1</v>
      </c>
      <c r="Y465" s="42">
        <f t="shared" si="425"/>
        <v>8.9820359281437126E-2</v>
      </c>
      <c r="Z465" s="43">
        <f t="shared" si="457"/>
        <v>56</v>
      </c>
      <c r="AA465" s="45">
        <f t="shared" si="426"/>
        <v>1.8896595256554727</v>
      </c>
      <c r="AB465" s="65">
        <v>88</v>
      </c>
      <c r="AC465" s="38">
        <f t="shared" si="427"/>
        <v>1.8738155569277943E-3</v>
      </c>
      <c r="AD465" s="39">
        <f t="shared" si="428"/>
        <v>431</v>
      </c>
      <c r="AE465" s="40">
        <f t="shared" si="429"/>
        <v>0.14447811021340404</v>
      </c>
      <c r="AF465" s="98">
        <v>1</v>
      </c>
      <c r="AG465" s="38">
        <f t="shared" si="430"/>
        <v>0.52694610778443118</v>
      </c>
      <c r="AH465" s="39">
        <f t="shared" si="458"/>
        <v>115</v>
      </c>
      <c r="AI465" s="41">
        <f t="shared" si="431"/>
        <v>2.2961226678727411</v>
      </c>
      <c r="AJ465" s="183">
        <v>4</v>
      </c>
      <c r="AK465" s="42">
        <f t="shared" si="432"/>
        <v>8.5173434405808829E-5</v>
      </c>
      <c r="AL465" s="43">
        <f t="shared" si="433"/>
        <v>316</v>
      </c>
      <c r="AM465" s="44">
        <f t="shared" si="434"/>
        <v>4.4764373996839447E-2</v>
      </c>
      <c r="AN465" s="178">
        <v>2</v>
      </c>
      <c r="AO465" s="42">
        <f t="shared" si="435"/>
        <v>2.3952095808383235E-2</v>
      </c>
      <c r="AP465" s="43">
        <f t="shared" si="459"/>
        <v>179</v>
      </c>
      <c r="AQ465" s="45">
        <f t="shared" si="436"/>
        <v>0.71141914643994453</v>
      </c>
      <c r="AR465" s="65">
        <v>53</v>
      </c>
      <c r="AS465" s="38">
        <f t="shared" si="437"/>
        <v>1.1285480058769669E-3</v>
      </c>
      <c r="AT465" s="39">
        <f t="shared" si="438"/>
        <v>510</v>
      </c>
      <c r="AU465" s="40">
        <f t="shared" si="439"/>
        <v>4.8722178708463029E-2</v>
      </c>
      <c r="AV465" s="98">
        <v>9</v>
      </c>
      <c r="AW465" s="38">
        <f t="shared" si="440"/>
        <v>0.31736526946107785</v>
      </c>
      <c r="AX465" s="39">
        <f t="shared" si="460"/>
        <v>376</v>
      </c>
      <c r="AY465" s="41">
        <f t="shared" si="441"/>
        <v>0.77431867564855228</v>
      </c>
      <c r="AZ465" s="183">
        <v>0</v>
      </c>
      <c r="BA465" s="42">
        <f t="shared" si="442"/>
        <v>0</v>
      </c>
      <c r="BB465" s="43">
        <f t="shared" si="443"/>
        <v>356</v>
      </c>
      <c r="BC465" s="44">
        <f t="shared" si="444"/>
        <v>0</v>
      </c>
      <c r="BD465" s="178">
        <v>0</v>
      </c>
      <c r="BE465" s="42">
        <f t="shared" si="445"/>
        <v>0</v>
      </c>
      <c r="BF465" s="43">
        <f t="shared" si="461"/>
        <v>356</v>
      </c>
      <c r="BG465" s="45">
        <f t="shared" si="446"/>
        <v>0</v>
      </c>
      <c r="BH465" s="159">
        <v>0</v>
      </c>
      <c r="BI465" s="83">
        <f t="shared" si="447"/>
        <v>0</v>
      </c>
      <c r="BJ465" s="84">
        <f t="shared" si="448"/>
        <v>467</v>
      </c>
      <c r="BK465" s="85">
        <f t="shared" si="449"/>
        <v>0</v>
      </c>
      <c r="BL465" s="156">
        <v>0</v>
      </c>
      <c r="BM465" s="83">
        <f t="shared" si="450"/>
        <v>0</v>
      </c>
      <c r="BN465" s="84">
        <f t="shared" si="462"/>
        <v>467</v>
      </c>
      <c r="BO465" s="86">
        <f t="shared" si="451"/>
        <v>0</v>
      </c>
      <c r="BP465" s="168">
        <f t="shared" si="452"/>
        <v>167</v>
      </c>
      <c r="BQ465" s="75">
        <f t="shared" si="453"/>
        <v>3.5559908864425185E-3</v>
      </c>
      <c r="BR465" s="164">
        <f t="shared" si="408"/>
        <v>15</v>
      </c>
      <c r="BS465" s="76">
        <f t="shared" si="454"/>
        <v>571</v>
      </c>
      <c r="BT465" s="117">
        <f t="shared" si="455"/>
        <v>6.2922644436613134E-2</v>
      </c>
      <c r="BU465" s="159">
        <v>46963</v>
      </c>
      <c r="BV465" s="153">
        <v>1578</v>
      </c>
    </row>
    <row r="466" spans="1:74">
      <c r="A466" s="34">
        <f t="shared" si="409"/>
        <v>0</v>
      </c>
      <c r="B466" s="35">
        <f t="shared" si="410"/>
        <v>0</v>
      </c>
      <c r="C466" s="35">
        <f t="shared" si="411"/>
        <v>0</v>
      </c>
      <c r="D466" s="35">
        <f t="shared" si="412"/>
        <v>0</v>
      </c>
      <c r="E466" s="35">
        <f t="shared" si="413"/>
        <v>0</v>
      </c>
      <c r="F466" s="35">
        <f t="shared" si="414"/>
        <v>0</v>
      </c>
      <c r="G466" s="35">
        <f t="shared" si="415"/>
        <v>1</v>
      </c>
      <c r="H466" s="35">
        <f t="shared" si="416"/>
        <v>0</v>
      </c>
      <c r="I466" s="35">
        <f t="shared" si="417"/>
        <v>0</v>
      </c>
      <c r="J466" s="48">
        <v>362</v>
      </c>
      <c r="K466" s="49" t="s">
        <v>333</v>
      </c>
      <c r="L466" s="65">
        <v>13</v>
      </c>
      <c r="M466" s="38">
        <f t="shared" si="407"/>
        <v>3.4611288604898829E-3</v>
      </c>
      <c r="N466" s="39">
        <f t="shared" si="418"/>
        <v>258</v>
      </c>
      <c r="O466" s="40">
        <f t="shared" si="419"/>
        <v>0.45862850919688219</v>
      </c>
      <c r="P466" s="98">
        <v>13</v>
      </c>
      <c r="Q466" s="38">
        <f t="shared" si="420"/>
        <v>7.8313253012048195E-2</v>
      </c>
      <c r="R466" s="39">
        <f t="shared" si="456"/>
        <v>353</v>
      </c>
      <c r="S466" s="41">
        <f t="shared" si="421"/>
        <v>0.58645165504077679</v>
      </c>
      <c r="T466" s="183">
        <v>1</v>
      </c>
      <c r="U466" s="42">
        <f t="shared" si="422"/>
        <v>2.6624068157614486E-4</v>
      </c>
      <c r="V466" s="43">
        <f t="shared" si="423"/>
        <v>328</v>
      </c>
      <c r="W466" s="44">
        <f t="shared" si="424"/>
        <v>9.9112747795215422E-2</v>
      </c>
      <c r="X466" s="178">
        <v>1</v>
      </c>
      <c r="Y466" s="42">
        <f t="shared" si="425"/>
        <v>6.024096385542169E-3</v>
      </c>
      <c r="Z466" s="43">
        <f t="shared" si="457"/>
        <v>361</v>
      </c>
      <c r="AA466" s="45">
        <f t="shared" si="426"/>
        <v>0.12673620111825862</v>
      </c>
      <c r="AB466" s="65">
        <v>34</v>
      </c>
      <c r="AC466" s="38">
        <f t="shared" si="427"/>
        <v>9.0521831735889246E-3</v>
      </c>
      <c r="AD466" s="39">
        <f t="shared" si="428"/>
        <v>244</v>
      </c>
      <c r="AE466" s="40">
        <f t="shared" si="429"/>
        <v>0.69795680444129149</v>
      </c>
      <c r="AF466" s="98">
        <v>18</v>
      </c>
      <c r="AG466" s="38">
        <f t="shared" si="430"/>
        <v>0.20481927710843373</v>
      </c>
      <c r="AH466" s="39">
        <f t="shared" si="458"/>
        <v>309</v>
      </c>
      <c r="AI466" s="41">
        <f t="shared" si="431"/>
        <v>0.89248251014385416</v>
      </c>
      <c r="AJ466" s="183">
        <v>0</v>
      </c>
      <c r="AK466" s="42">
        <f t="shared" si="432"/>
        <v>0</v>
      </c>
      <c r="AL466" s="43">
        <f t="shared" si="433"/>
        <v>337</v>
      </c>
      <c r="AM466" s="44">
        <f t="shared" si="434"/>
        <v>0</v>
      </c>
      <c r="AN466" s="178">
        <v>0</v>
      </c>
      <c r="AO466" s="42">
        <f t="shared" si="435"/>
        <v>0</v>
      </c>
      <c r="AP466" s="43">
        <f t="shared" si="459"/>
        <v>337</v>
      </c>
      <c r="AQ466" s="45">
        <f t="shared" si="436"/>
        <v>0</v>
      </c>
      <c r="AR466" s="65">
        <v>112</v>
      </c>
      <c r="AS466" s="38">
        <f t="shared" si="437"/>
        <v>2.9818956336528223E-2</v>
      </c>
      <c r="AT466" s="39">
        <f t="shared" si="438"/>
        <v>86</v>
      </c>
      <c r="AU466" s="40">
        <f t="shared" si="439"/>
        <v>1.2873573051057001</v>
      </c>
      <c r="AV466" s="98">
        <v>47</v>
      </c>
      <c r="AW466" s="38">
        <f t="shared" si="440"/>
        <v>0.67469879518072284</v>
      </c>
      <c r="AX466" s="39">
        <f t="shared" si="460"/>
        <v>76</v>
      </c>
      <c r="AY466" s="41">
        <f t="shared" si="441"/>
        <v>1.6461532745317708</v>
      </c>
      <c r="AZ466" s="183">
        <v>5</v>
      </c>
      <c r="BA466" s="42">
        <f t="shared" si="442"/>
        <v>1.3312034078807242E-3</v>
      </c>
      <c r="BB466" s="43">
        <f t="shared" si="443"/>
        <v>188</v>
      </c>
      <c r="BC466" s="44">
        <f t="shared" si="444"/>
        <v>0.49678741762809991</v>
      </c>
      <c r="BD466" s="178">
        <v>2</v>
      </c>
      <c r="BE466" s="42">
        <f t="shared" si="445"/>
        <v>3.0120481927710843E-2</v>
      </c>
      <c r="BF466" s="43">
        <f t="shared" si="461"/>
        <v>205</v>
      </c>
      <c r="BG466" s="45">
        <f t="shared" si="446"/>
        <v>0.63524573250278293</v>
      </c>
      <c r="BH466" s="159">
        <v>1</v>
      </c>
      <c r="BI466" s="83">
        <f t="shared" si="447"/>
        <v>2.6624068157614486E-4</v>
      </c>
      <c r="BJ466" s="84">
        <f t="shared" si="448"/>
        <v>416</v>
      </c>
      <c r="BK466" s="85">
        <f t="shared" si="449"/>
        <v>4.783374690267831E-2</v>
      </c>
      <c r="BL466" s="156">
        <v>3</v>
      </c>
      <c r="BM466" s="83">
        <f t="shared" si="450"/>
        <v>6.024096385542169E-3</v>
      </c>
      <c r="BN466" s="84">
        <f t="shared" si="462"/>
        <v>445</v>
      </c>
      <c r="BO466" s="86">
        <f t="shared" si="451"/>
        <v>6.1165364724055898E-2</v>
      </c>
      <c r="BP466" s="168">
        <f t="shared" si="452"/>
        <v>166</v>
      </c>
      <c r="BQ466" s="75">
        <f t="shared" si="453"/>
        <v>4.4195953141640043E-2</v>
      </c>
      <c r="BR466" s="164">
        <f t="shared" si="408"/>
        <v>84</v>
      </c>
      <c r="BS466" s="76">
        <f t="shared" si="454"/>
        <v>228</v>
      </c>
      <c r="BT466" s="117">
        <f t="shared" si="455"/>
        <v>0.78203975597100694</v>
      </c>
      <c r="BU466" s="159">
        <v>3756</v>
      </c>
      <c r="BV466" s="153">
        <v>1505</v>
      </c>
    </row>
    <row r="467" spans="1:74">
      <c r="A467" s="34">
        <f t="shared" si="409"/>
        <v>8</v>
      </c>
      <c r="B467" s="35">
        <f t="shared" si="410"/>
        <v>7</v>
      </c>
      <c r="C467" s="35">
        <f t="shared" si="411"/>
        <v>0</v>
      </c>
      <c r="D467" s="35">
        <f t="shared" si="412"/>
        <v>0</v>
      </c>
      <c r="E467" s="35">
        <f t="shared" si="413"/>
        <v>1</v>
      </c>
      <c r="F467" s="35">
        <f t="shared" si="414"/>
        <v>0</v>
      </c>
      <c r="G467" s="35">
        <f t="shared" si="415"/>
        <v>0</v>
      </c>
      <c r="H467" s="35">
        <f t="shared" si="416"/>
        <v>1</v>
      </c>
      <c r="I467" s="35">
        <f t="shared" si="417"/>
        <v>0</v>
      </c>
      <c r="J467" s="48">
        <v>455</v>
      </c>
      <c r="K467" s="49" t="s">
        <v>427</v>
      </c>
      <c r="L467" s="65">
        <v>0</v>
      </c>
      <c r="M467" s="38">
        <f t="shared" si="407"/>
        <v>0</v>
      </c>
      <c r="N467" s="39">
        <f t="shared" si="418"/>
        <v>517</v>
      </c>
      <c r="O467" s="40">
        <f t="shared" si="419"/>
        <v>0</v>
      </c>
      <c r="P467" s="98">
        <v>0</v>
      </c>
      <c r="Q467" s="38">
        <f t="shared" si="420"/>
        <v>0</v>
      </c>
      <c r="R467" s="39">
        <f t="shared" si="456"/>
        <v>517</v>
      </c>
      <c r="S467" s="41">
        <f t="shared" si="421"/>
        <v>0</v>
      </c>
      <c r="T467" s="183">
        <v>0</v>
      </c>
      <c r="U467" s="42">
        <f t="shared" si="422"/>
        <v>0</v>
      </c>
      <c r="V467" s="43">
        <f t="shared" si="423"/>
        <v>396</v>
      </c>
      <c r="W467" s="44">
        <f t="shared" si="424"/>
        <v>0</v>
      </c>
      <c r="X467" s="178">
        <v>0</v>
      </c>
      <c r="Y467" s="42">
        <f t="shared" si="425"/>
        <v>0</v>
      </c>
      <c r="Z467" s="43">
        <f t="shared" si="457"/>
        <v>396</v>
      </c>
      <c r="AA467" s="45">
        <f t="shared" si="426"/>
        <v>0</v>
      </c>
      <c r="AB467" s="65">
        <v>130</v>
      </c>
      <c r="AC467" s="38">
        <f t="shared" si="427"/>
        <v>0.10726072607260725</v>
      </c>
      <c r="AD467" s="39">
        <f t="shared" si="428"/>
        <v>20</v>
      </c>
      <c r="AE467" s="40">
        <f t="shared" si="429"/>
        <v>8.2701987107501882</v>
      </c>
      <c r="AF467" s="98">
        <v>8</v>
      </c>
      <c r="AG467" s="38">
        <f t="shared" si="430"/>
        <v>0.7831325301204819</v>
      </c>
      <c r="AH467" s="39">
        <f t="shared" si="458"/>
        <v>79</v>
      </c>
      <c r="AI467" s="41">
        <f t="shared" si="431"/>
        <v>3.412433127020619</v>
      </c>
      <c r="AJ467" s="183">
        <v>0</v>
      </c>
      <c r="AK467" s="42">
        <f t="shared" si="432"/>
        <v>0</v>
      </c>
      <c r="AL467" s="43">
        <f t="shared" si="433"/>
        <v>337</v>
      </c>
      <c r="AM467" s="44">
        <f t="shared" si="434"/>
        <v>0</v>
      </c>
      <c r="AN467" s="178">
        <v>0</v>
      </c>
      <c r="AO467" s="42">
        <f t="shared" si="435"/>
        <v>0</v>
      </c>
      <c r="AP467" s="43">
        <f t="shared" si="459"/>
        <v>337</v>
      </c>
      <c r="AQ467" s="45">
        <f t="shared" si="436"/>
        <v>0</v>
      </c>
      <c r="AR467" s="65">
        <v>21</v>
      </c>
      <c r="AS467" s="38">
        <f t="shared" si="437"/>
        <v>1.7326732673267328E-2</v>
      </c>
      <c r="AT467" s="39">
        <f t="shared" si="438"/>
        <v>214</v>
      </c>
      <c r="AU467" s="40">
        <f t="shared" si="439"/>
        <v>0.7480374439939681</v>
      </c>
      <c r="AV467" s="98">
        <v>7</v>
      </c>
      <c r="AW467" s="38">
        <f t="shared" si="440"/>
        <v>0.12650602409638553</v>
      </c>
      <c r="AX467" s="39">
        <f t="shared" si="460"/>
        <v>495</v>
      </c>
      <c r="AY467" s="41">
        <f t="shared" si="441"/>
        <v>0.30865373897470705</v>
      </c>
      <c r="AZ467" s="183">
        <v>15</v>
      </c>
      <c r="BA467" s="42">
        <f t="shared" si="442"/>
        <v>1.2376237623762377E-2</v>
      </c>
      <c r="BB467" s="43">
        <f t="shared" si="443"/>
        <v>11</v>
      </c>
      <c r="BC467" s="44">
        <f t="shared" si="444"/>
        <v>4.6186473777503547</v>
      </c>
      <c r="BD467" s="178">
        <v>2</v>
      </c>
      <c r="BE467" s="42">
        <f t="shared" si="445"/>
        <v>9.036144578313253E-2</v>
      </c>
      <c r="BF467" s="43">
        <f t="shared" si="461"/>
        <v>47</v>
      </c>
      <c r="BG467" s="45">
        <f t="shared" si="446"/>
        <v>1.905737197508349</v>
      </c>
      <c r="BH467" s="159">
        <v>0</v>
      </c>
      <c r="BI467" s="83">
        <f t="shared" si="447"/>
        <v>0</v>
      </c>
      <c r="BJ467" s="84">
        <f t="shared" si="448"/>
        <v>467</v>
      </c>
      <c r="BK467" s="85">
        <f t="shared" si="449"/>
        <v>0</v>
      </c>
      <c r="BL467" s="156">
        <v>0</v>
      </c>
      <c r="BM467" s="83">
        <f t="shared" si="450"/>
        <v>0</v>
      </c>
      <c r="BN467" s="84">
        <f t="shared" si="462"/>
        <v>467</v>
      </c>
      <c r="BO467" s="86">
        <f t="shared" si="451"/>
        <v>0</v>
      </c>
      <c r="BP467" s="168">
        <f t="shared" si="452"/>
        <v>166</v>
      </c>
      <c r="BQ467" s="75">
        <f t="shared" si="453"/>
        <v>0.13696369636963696</v>
      </c>
      <c r="BR467" s="164">
        <f t="shared" si="408"/>
        <v>17</v>
      </c>
      <c r="BS467" s="76">
        <f t="shared" si="454"/>
        <v>38</v>
      </c>
      <c r="BT467" s="117">
        <f t="shared" si="455"/>
        <v>2.4235489467220312</v>
      </c>
      <c r="BU467" s="159">
        <v>1212</v>
      </c>
      <c r="BV467" s="153">
        <v>55</v>
      </c>
    </row>
    <row r="468" spans="1:74">
      <c r="A468" s="34">
        <f t="shared" si="409"/>
        <v>0</v>
      </c>
      <c r="B468" s="35">
        <f t="shared" si="410"/>
        <v>0</v>
      </c>
      <c r="C468" s="35">
        <f t="shared" si="411"/>
        <v>0</v>
      </c>
      <c r="D468" s="35">
        <f t="shared" si="412"/>
        <v>0</v>
      </c>
      <c r="E468" s="35">
        <f t="shared" si="413"/>
        <v>0</v>
      </c>
      <c r="F468" s="35">
        <f t="shared" si="414"/>
        <v>0</v>
      </c>
      <c r="G468" s="35">
        <f t="shared" si="415"/>
        <v>0</v>
      </c>
      <c r="H468" s="35">
        <f t="shared" si="416"/>
        <v>0</v>
      </c>
      <c r="I468" s="35">
        <f t="shared" si="417"/>
        <v>0</v>
      </c>
      <c r="J468" s="48">
        <v>262</v>
      </c>
      <c r="K468" s="49" t="s">
        <v>232</v>
      </c>
      <c r="L468" s="65">
        <v>0</v>
      </c>
      <c r="M468" s="38">
        <f t="shared" si="407"/>
        <v>0</v>
      </c>
      <c r="N468" s="39">
        <f t="shared" si="418"/>
        <v>517</v>
      </c>
      <c r="O468" s="40">
        <f t="shared" si="419"/>
        <v>0</v>
      </c>
      <c r="P468" s="98">
        <v>0</v>
      </c>
      <c r="Q468" s="38">
        <f t="shared" si="420"/>
        <v>0</v>
      </c>
      <c r="R468" s="39">
        <f t="shared" si="456"/>
        <v>517</v>
      </c>
      <c r="S468" s="41">
        <f t="shared" si="421"/>
        <v>0</v>
      </c>
      <c r="T468" s="183">
        <v>0</v>
      </c>
      <c r="U468" s="42">
        <f t="shared" si="422"/>
        <v>0</v>
      </c>
      <c r="V468" s="43">
        <f t="shared" si="423"/>
        <v>396</v>
      </c>
      <c r="W468" s="44">
        <f t="shared" si="424"/>
        <v>0</v>
      </c>
      <c r="X468" s="178">
        <v>0</v>
      </c>
      <c r="Y468" s="42">
        <f t="shared" si="425"/>
        <v>0</v>
      </c>
      <c r="Z468" s="43">
        <f t="shared" si="457"/>
        <v>396</v>
      </c>
      <c r="AA468" s="45">
        <f t="shared" si="426"/>
        <v>0</v>
      </c>
      <c r="AB468" s="65">
        <v>0</v>
      </c>
      <c r="AC468" s="38">
        <f t="shared" si="427"/>
        <v>0</v>
      </c>
      <c r="AD468" s="39">
        <f t="shared" si="428"/>
        <v>538</v>
      </c>
      <c r="AE468" s="40">
        <f t="shared" si="429"/>
        <v>0</v>
      </c>
      <c r="AF468" s="98">
        <v>0</v>
      </c>
      <c r="AG468" s="38">
        <f t="shared" si="430"/>
        <v>0</v>
      </c>
      <c r="AH468" s="39">
        <f t="shared" si="458"/>
        <v>538</v>
      </c>
      <c r="AI468" s="41">
        <f t="shared" si="431"/>
        <v>0</v>
      </c>
      <c r="AJ468" s="183">
        <v>0</v>
      </c>
      <c r="AK468" s="42">
        <f t="shared" si="432"/>
        <v>0</v>
      </c>
      <c r="AL468" s="43">
        <f t="shared" si="433"/>
        <v>337</v>
      </c>
      <c r="AM468" s="44">
        <f t="shared" si="434"/>
        <v>0</v>
      </c>
      <c r="AN468" s="178">
        <v>0</v>
      </c>
      <c r="AO468" s="42">
        <f t="shared" si="435"/>
        <v>0</v>
      </c>
      <c r="AP468" s="43">
        <f t="shared" si="459"/>
        <v>337</v>
      </c>
      <c r="AQ468" s="45">
        <f t="shared" si="436"/>
        <v>0</v>
      </c>
      <c r="AR468" s="65">
        <v>150</v>
      </c>
      <c r="AS468" s="38">
        <f t="shared" si="437"/>
        <v>1.8239299610894943E-2</v>
      </c>
      <c r="AT468" s="39">
        <f t="shared" si="438"/>
        <v>195</v>
      </c>
      <c r="AU468" s="40">
        <f t="shared" si="439"/>
        <v>0.78743519153061536</v>
      </c>
      <c r="AV468" s="98">
        <v>1</v>
      </c>
      <c r="AW468" s="38">
        <f t="shared" si="440"/>
        <v>0.9375</v>
      </c>
      <c r="AX468" s="39">
        <f t="shared" si="460"/>
        <v>31</v>
      </c>
      <c r="AY468" s="41">
        <f t="shared" si="441"/>
        <v>2.2873446727589899</v>
      </c>
      <c r="AZ468" s="183">
        <v>0</v>
      </c>
      <c r="BA468" s="42">
        <f t="shared" si="442"/>
        <v>0</v>
      </c>
      <c r="BB468" s="43">
        <f t="shared" si="443"/>
        <v>356</v>
      </c>
      <c r="BC468" s="44">
        <f t="shared" si="444"/>
        <v>0</v>
      </c>
      <c r="BD468" s="178">
        <v>0</v>
      </c>
      <c r="BE468" s="42">
        <f t="shared" si="445"/>
        <v>0</v>
      </c>
      <c r="BF468" s="43">
        <f t="shared" si="461"/>
        <v>356</v>
      </c>
      <c r="BG468" s="45">
        <f t="shared" si="446"/>
        <v>0</v>
      </c>
      <c r="BH468" s="159">
        <v>10</v>
      </c>
      <c r="BI468" s="83">
        <f t="shared" si="447"/>
        <v>1.2159533073929961E-3</v>
      </c>
      <c r="BJ468" s="84">
        <f t="shared" si="448"/>
        <v>323</v>
      </c>
      <c r="BK468" s="85">
        <f t="shared" si="449"/>
        <v>0.21846249193392475</v>
      </c>
      <c r="BL468" s="156">
        <v>1</v>
      </c>
      <c r="BM468" s="83">
        <f t="shared" si="450"/>
        <v>6.25E-2</v>
      </c>
      <c r="BN468" s="84">
        <f t="shared" si="462"/>
        <v>286</v>
      </c>
      <c r="BO468" s="86">
        <f t="shared" si="451"/>
        <v>0.63459065901207989</v>
      </c>
      <c r="BP468" s="168">
        <f t="shared" si="452"/>
        <v>160</v>
      </c>
      <c r="BQ468" s="75">
        <f t="shared" si="453"/>
        <v>1.9455252918287938E-2</v>
      </c>
      <c r="BR468" s="164">
        <f t="shared" si="408"/>
        <v>2</v>
      </c>
      <c r="BS468" s="76">
        <f t="shared" si="454"/>
        <v>436</v>
      </c>
      <c r="BT468" s="117">
        <f t="shared" si="455"/>
        <v>0.34425733948561976</v>
      </c>
      <c r="BU468" s="159">
        <v>8224</v>
      </c>
      <c r="BV468" s="153">
        <v>151</v>
      </c>
    </row>
    <row r="469" spans="1:74">
      <c r="A469" s="34">
        <f t="shared" si="409"/>
        <v>0</v>
      </c>
      <c r="B469" s="35">
        <f t="shared" si="410"/>
        <v>0</v>
      </c>
      <c r="C469" s="35">
        <f t="shared" si="411"/>
        <v>0</v>
      </c>
      <c r="D469" s="35">
        <f t="shared" si="412"/>
        <v>0</v>
      </c>
      <c r="E469" s="35">
        <f t="shared" si="413"/>
        <v>0</v>
      </c>
      <c r="F469" s="35">
        <f t="shared" si="414"/>
        <v>0</v>
      </c>
      <c r="G469" s="35">
        <f t="shared" si="415"/>
        <v>0</v>
      </c>
      <c r="H469" s="35">
        <f t="shared" si="416"/>
        <v>0</v>
      </c>
      <c r="I469" s="35">
        <f t="shared" si="417"/>
        <v>0</v>
      </c>
      <c r="J469" s="48">
        <v>237</v>
      </c>
      <c r="K469" s="49" t="s">
        <v>207</v>
      </c>
      <c r="L469" s="65">
        <v>3</v>
      </c>
      <c r="M469" s="38">
        <f t="shared" si="407"/>
        <v>1.0210332856851133E-4</v>
      </c>
      <c r="N469" s="39">
        <f t="shared" si="418"/>
        <v>506</v>
      </c>
      <c r="O469" s="40">
        <f t="shared" si="419"/>
        <v>1.3529544623423206E-2</v>
      </c>
      <c r="P469" s="98">
        <v>1</v>
      </c>
      <c r="Q469" s="38">
        <f t="shared" si="420"/>
        <v>0.02</v>
      </c>
      <c r="R469" s="39">
        <f t="shared" si="456"/>
        <v>469</v>
      </c>
      <c r="S469" s="41">
        <f t="shared" si="421"/>
        <v>0.14977073036425992</v>
      </c>
      <c r="T469" s="183">
        <v>4</v>
      </c>
      <c r="U469" s="42">
        <f t="shared" si="422"/>
        <v>1.3613777142468177E-4</v>
      </c>
      <c r="V469" s="43">
        <f t="shared" si="423"/>
        <v>361</v>
      </c>
      <c r="W469" s="44">
        <f t="shared" si="424"/>
        <v>5.0679665198942084E-2</v>
      </c>
      <c r="X469" s="178">
        <v>1</v>
      </c>
      <c r="Y469" s="42">
        <f t="shared" si="425"/>
        <v>2.6666666666666668E-2</v>
      </c>
      <c r="Z469" s="43">
        <f t="shared" si="457"/>
        <v>234</v>
      </c>
      <c r="AA469" s="45">
        <f t="shared" si="426"/>
        <v>0.56101891695015815</v>
      </c>
      <c r="AB469" s="65">
        <v>46</v>
      </c>
      <c r="AC469" s="38">
        <f t="shared" si="427"/>
        <v>1.5655843713838404E-3</v>
      </c>
      <c r="AD469" s="39">
        <f t="shared" si="428"/>
        <v>448</v>
      </c>
      <c r="AE469" s="40">
        <f t="shared" si="429"/>
        <v>0.12071234573803546</v>
      </c>
      <c r="AF469" s="98">
        <v>2</v>
      </c>
      <c r="AG469" s="38">
        <f t="shared" si="430"/>
        <v>0.30666666666666664</v>
      </c>
      <c r="AH469" s="39">
        <f t="shared" si="458"/>
        <v>207</v>
      </c>
      <c r="AI469" s="41">
        <f t="shared" si="431"/>
        <v>1.336273813227151</v>
      </c>
      <c r="AJ469" s="183">
        <v>0</v>
      </c>
      <c r="AK469" s="42">
        <f t="shared" si="432"/>
        <v>0</v>
      </c>
      <c r="AL469" s="43">
        <f t="shared" si="433"/>
        <v>337</v>
      </c>
      <c r="AM469" s="44">
        <f t="shared" si="434"/>
        <v>0</v>
      </c>
      <c r="AN469" s="178">
        <v>0</v>
      </c>
      <c r="AO469" s="42">
        <f t="shared" si="435"/>
        <v>0</v>
      </c>
      <c r="AP469" s="43">
        <f t="shared" si="459"/>
        <v>337</v>
      </c>
      <c r="AQ469" s="45">
        <f t="shared" si="436"/>
        <v>0</v>
      </c>
      <c r="AR469" s="65">
        <v>95</v>
      </c>
      <c r="AS469" s="38">
        <f t="shared" si="437"/>
        <v>3.2332720713361923E-3</v>
      </c>
      <c r="AT469" s="39">
        <f t="shared" si="438"/>
        <v>445</v>
      </c>
      <c r="AU469" s="40">
        <f t="shared" si="439"/>
        <v>0.13958826638509728</v>
      </c>
      <c r="AV469" s="98">
        <v>8</v>
      </c>
      <c r="AW469" s="38">
        <f t="shared" si="440"/>
        <v>0.6333333333333333</v>
      </c>
      <c r="AX469" s="39">
        <f t="shared" si="460"/>
        <v>95</v>
      </c>
      <c r="AY469" s="41">
        <f t="shared" si="441"/>
        <v>1.5452284011527397</v>
      </c>
      <c r="AZ469" s="183">
        <v>0</v>
      </c>
      <c r="BA469" s="42">
        <f t="shared" si="442"/>
        <v>0</v>
      </c>
      <c r="BB469" s="43">
        <f t="shared" si="443"/>
        <v>356</v>
      </c>
      <c r="BC469" s="44">
        <f t="shared" si="444"/>
        <v>0</v>
      </c>
      <c r="BD469" s="178">
        <v>0</v>
      </c>
      <c r="BE469" s="42">
        <f t="shared" si="445"/>
        <v>0</v>
      </c>
      <c r="BF469" s="43">
        <f t="shared" si="461"/>
        <v>356</v>
      </c>
      <c r="BG469" s="45">
        <f t="shared" si="446"/>
        <v>0</v>
      </c>
      <c r="BH469" s="159">
        <v>2</v>
      </c>
      <c r="BI469" s="83">
        <f t="shared" si="447"/>
        <v>6.8068885712340885E-5</v>
      </c>
      <c r="BJ469" s="84">
        <f t="shared" si="448"/>
        <v>448</v>
      </c>
      <c r="BK469" s="85">
        <f t="shared" si="449"/>
        <v>1.2229497880774603E-2</v>
      </c>
      <c r="BL469" s="156">
        <v>1</v>
      </c>
      <c r="BM469" s="83">
        <f t="shared" si="450"/>
        <v>1.3333333333333334E-2</v>
      </c>
      <c r="BN469" s="84">
        <f t="shared" si="462"/>
        <v>421</v>
      </c>
      <c r="BO469" s="86">
        <f t="shared" si="451"/>
        <v>0.13537934058924372</v>
      </c>
      <c r="BP469" s="168">
        <f t="shared" si="452"/>
        <v>150</v>
      </c>
      <c r="BQ469" s="75">
        <f t="shared" si="453"/>
        <v>5.1051664284255662E-3</v>
      </c>
      <c r="BR469" s="164">
        <f t="shared" si="408"/>
        <v>13</v>
      </c>
      <c r="BS469" s="76">
        <f t="shared" si="454"/>
        <v>558</v>
      </c>
      <c r="BT469" s="117">
        <f t="shared" si="455"/>
        <v>9.0335038031247983E-2</v>
      </c>
      <c r="BU469" s="159">
        <v>29382</v>
      </c>
      <c r="BV469" s="153">
        <v>772</v>
      </c>
    </row>
    <row r="470" spans="1:74">
      <c r="A470" s="34">
        <f t="shared" si="409"/>
        <v>1</v>
      </c>
      <c r="B470" s="35">
        <f t="shared" si="410"/>
        <v>0</v>
      </c>
      <c r="C470" s="35">
        <f t="shared" si="411"/>
        <v>0</v>
      </c>
      <c r="D470" s="35">
        <f t="shared" si="412"/>
        <v>0</v>
      </c>
      <c r="E470" s="35">
        <f t="shared" si="413"/>
        <v>1</v>
      </c>
      <c r="F470" s="35">
        <f t="shared" si="414"/>
        <v>0</v>
      </c>
      <c r="G470" s="35">
        <f t="shared" si="415"/>
        <v>0</v>
      </c>
      <c r="H470" s="35">
        <f t="shared" si="416"/>
        <v>0</v>
      </c>
      <c r="I470" s="35">
        <f t="shared" si="417"/>
        <v>0</v>
      </c>
      <c r="J470" s="48">
        <v>248</v>
      </c>
      <c r="K470" s="49" t="s">
        <v>218</v>
      </c>
      <c r="L470" s="65">
        <v>0</v>
      </c>
      <c r="M470" s="38">
        <f t="shared" si="407"/>
        <v>0</v>
      </c>
      <c r="N470" s="39">
        <f t="shared" si="418"/>
        <v>517</v>
      </c>
      <c r="O470" s="40">
        <f t="shared" si="419"/>
        <v>0</v>
      </c>
      <c r="P470" s="98">
        <v>0</v>
      </c>
      <c r="Q470" s="38">
        <f t="shared" si="420"/>
        <v>0</v>
      </c>
      <c r="R470" s="39">
        <f t="shared" si="456"/>
        <v>517</v>
      </c>
      <c r="S470" s="41">
        <f t="shared" si="421"/>
        <v>0</v>
      </c>
      <c r="T470" s="183">
        <v>0</v>
      </c>
      <c r="U470" s="42">
        <f t="shared" si="422"/>
        <v>0</v>
      </c>
      <c r="V470" s="43">
        <f t="shared" si="423"/>
        <v>396</v>
      </c>
      <c r="W470" s="44">
        <f t="shared" si="424"/>
        <v>0</v>
      </c>
      <c r="X470" s="178">
        <v>0</v>
      </c>
      <c r="Y470" s="42">
        <f t="shared" si="425"/>
        <v>0</v>
      </c>
      <c r="Z470" s="43">
        <f t="shared" si="457"/>
        <v>396</v>
      </c>
      <c r="AA470" s="45">
        <f t="shared" si="426"/>
        <v>0</v>
      </c>
      <c r="AB470" s="65">
        <v>150</v>
      </c>
      <c r="AC470" s="38">
        <f t="shared" si="427"/>
        <v>1.3457742687959805E-2</v>
      </c>
      <c r="AD470" s="39">
        <f t="shared" si="428"/>
        <v>156</v>
      </c>
      <c r="AE470" s="40">
        <f t="shared" si="429"/>
        <v>1.0376417380601417</v>
      </c>
      <c r="AF470" s="98">
        <v>1</v>
      </c>
      <c r="AG470" s="38">
        <f t="shared" si="430"/>
        <v>1</v>
      </c>
      <c r="AH470" s="39">
        <f t="shared" si="458"/>
        <v>1</v>
      </c>
      <c r="AI470" s="41">
        <f t="shared" si="431"/>
        <v>4.3574146083494059</v>
      </c>
      <c r="AJ470" s="183">
        <v>0</v>
      </c>
      <c r="AK470" s="42">
        <f t="shared" si="432"/>
        <v>0</v>
      </c>
      <c r="AL470" s="43">
        <f t="shared" si="433"/>
        <v>337</v>
      </c>
      <c r="AM470" s="44">
        <f t="shared" si="434"/>
        <v>0</v>
      </c>
      <c r="AN470" s="178">
        <v>0</v>
      </c>
      <c r="AO470" s="42">
        <f t="shared" si="435"/>
        <v>0</v>
      </c>
      <c r="AP470" s="43">
        <f t="shared" si="459"/>
        <v>337</v>
      </c>
      <c r="AQ470" s="45">
        <f t="shared" si="436"/>
        <v>0</v>
      </c>
      <c r="AR470" s="65">
        <v>0</v>
      </c>
      <c r="AS470" s="38">
        <f t="shared" si="437"/>
        <v>0</v>
      </c>
      <c r="AT470" s="39">
        <f t="shared" si="438"/>
        <v>565</v>
      </c>
      <c r="AU470" s="40">
        <f t="shared" si="439"/>
        <v>0</v>
      </c>
      <c r="AV470" s="98">
        <v>0</v>
      </c>
      <c r="AW470" s="38">
        <f t="shared" si="440"/>
        <v>0</v>
      </c>
      <c r="AX470" s="39">
        <f t="shared" si="460"/>
        <v>565</v>
      </c>
      <c r="AY470" s="41">
        <f t="shared" si="441"/>
        <v>0</v>
      </c>
      <c r="AZ470" s="183">
        <v>0</v>
      </c>
      <c r="BA470" s="42">
        <f t="shared" si="442"/>
        <v>0</v>
      </c>
      <c r="BB470" s="43">
        <f t="shared" si="443"/>
        <v>356</v>
      </c>
      <c r="BC470" s="44">
        <f t="shared" si="444"/>
        <v>0</v>
      </c>
      <c r="BD470" s="178">
        <v>0</v>
      </c>
      <c r="BE470" s="42">
        <f t="shared" si="445"/>
        <v>0</v>
      </c>
      <c r="BF470" s="43">
        <f t="shared" si="461"/>
        <v>356</v>
      </c>
      <c r="BG470" s="45">
        <f t="shared" si="446"/>
        <v>0</v>
      </c>
      <c r="BH470" s="159">
        <v>0</v>
      </c>
      <c r="BI470" s="83">
        <f t="shared" si="447"/>
        <v>0</v>
      </c>
      <c r="BJ470" s="84">
        <f t="shared" si="448"/>
        <v>467</v>
      </c>
      <c r="BK470" s="85">
        <f t="shared" si="449"/>
        <v>0</v>
      </c>
      <c r="BL470" s="156">
        <v>0</v>
      </c>
      <c r="BM470" s="83">
        <f t="shared" si="450"/>
        <v>0</v>
      </c>
      <c r="BN470" s="84">
        <f t="shared" si="462"/>
        <v>467</v>
      </c>
      <c r="BO470" s="86">
        <f t="shared" si="451"/>
        <v>0</v>
      </c>
      <c r="BP470" s="168">
        <f t="shared" si="452"/>
        <v>150</v>
      </c>
      <c r="BQ470" s="75">
        <f t="shared" si="453"/>
        <v>1.3457742687959805E-2</v>
      </c>
      <c r="BR470" s="164">
        <f t="shared" si="408"/>
        <v>1</v>
      </c>
      <c r="BS470" s="76">
        <f t="shared" si="454"/>
        <v>480</v>
      </c>
      <c r="BT470" s="117">
        <f t="shared" si="455"/>
        <v>0.23813243203248952</v>
      </c>
      <c r="BU470" s="159">
        <v>11146</v>
      </c>
      <c r="BV470" s="153">
        <v>285</v>
      </c>
    </row>
    <row r="471" spans="1:74">
      <c r="A471" s="34">
        <f t="shared" si="409"/>
        <v>0</v>
      </c>
      <c r="B471" s="35">
        <f t="shared" si="410"/>
        <v>0</v>
      </c>
      <c r="C471" s="35">
        <f t="shared" si="411"/>
        <v>0</v>
      </c>
      <c r="D471" s="35">
        <f t="shared" si="412"/>
        <v>0</v>
      </c>
      <c r="E471" s="35">
        <f t="shared" si="413"/>
        <v>0</v>
      </c>
      <c r="F471" s="35">
        <f t="shared" si="414"/>
        <v>0</v>
      </c>
      <c r="G471" s="35">
        <f t="shared" si="415"/>
        <v>0</v>
      </c>
      <c r="H471" s="35">
        <f t="shared" si="416"/>
        <v>0</v>
      </c>
      <c r="I471" s="35">
        <f t="shared" si="417"/>
        <v>1</v>
      </c>
      <c r="J471" s="51">
        <v>30</v>
      </c>
      <c r="K471" s="49" t="s">
        <v>678</v>
      </c>
      <c r="L471" s="65">
        <v>30</v>
      </c>
      <c r="M471" s="38">
        <f t="shared" si="407"/>
        <v>4.9636002647253478E-3</v>
      </c>
      <c r="N471" s="39">
        <f t="shared" si="418"/>
        <v>196</v>
      </c>
      <c r="O471" s="40">
        <f t="shared" si="419"/>
        <v>0.65771853098183441</v>
      </c>
      <c r="P471" s="98">
        <v>12</v>
      </c>
      <c r="Q471" s="38">
        <f t="shared" si="420"/>
        <v>0.20408163265306123</v>
      </c>
      <c r="R471" s="39">
        <f t="shared" si="456"/>
        <v>118</v>
      </c>
      <c r="S471" s="41">
        <f t="shared" si="421"/>
        <v>1.5282727588189788</v>
      </c>
      <c r="T471" s="183">
        <v>0</v>
      </c>
      <c r="U471" s="42">
        <f t="shared" si="422"/>
        <v>0</v>
      </c>
      <c r="V471" s="43">
        <f t="shared" si="423"/>
        <v>396</v>
      </c>
      <c r="W471" s="44">
        <f t="shared" si="424"/>
        <v>0</v>
      </c>
      <c r="X471" s="178">
        <v>0</v>
      </c>
      <c r="Y471" s="42">
        <f t="shared" si="425"/>
        <v>0</v>
      </c>
      <c r="Z471" s="43">
        <f t="shared" si="457"/>
        <v>396</v>
      </c>
      <c r="AA471" s="45">
        <f t="shared" si="426"/>
        <v>0</v>
      </c>
      <c r="AB471" s="65">
        <v>0</v>
      </c>
      <c r="AC471" s="38">
        <f t="shared" si="427"/>
        <v>0</v>
      </c>
      <c r="AD471" s="39">
        <f t="shared" si="428"/>
        <v>538</v>
      </c>
      <c r="AE471" s="40">
        <f t="shared" si="429"/>
        <v>0</v>
      </c>
      <c r="AF471" s="98">
        <v>1</v>
      </c>
      <c r="AG471" s="38">
        <f t="shared" si="430"/>
        <v>0</v>
      </c>
      <c r="AH471" s="39">
        <f t="shared" si="458"/>
        <v>538</v>
      </c>
      <c r="AI471" s="41">
        <f t="shared" si="431"/>
        <v>0</v>
      </c>
      <c r="AJ471" s="183">
        <v>10</v>
      </c>
      <c r="AK471" s="42">
        <f t="shared" si="432"/>
        <v>1.6545334215751159E-3</v>
      </c>
      <c r="AL471" s="43">
        <f t="shared" si="433"/>
        <v>107</v>
      </c>
      <c r="AM471" s="44">
        <f t="shared" si="434"/>
        <v>0.86956870285141086</v>
      </c>
      <c r="AN471" s="178">
        <v>1</v>
      </c>
      <c r="AO471" s="42">
        <f t="shared" si="435"/>
        <v>6.8027210884353748E-2</v>
      </c>
      <c r="AP471" s="43">
        <f t="shared" si="459"/>
        <v>42</v>
      </c>
      <c r="AQ471" s="45">
        <f t="shared" si="436"/>
        <v>2.0205271676100467</v>
      </c>
      <c r="AR471" s="65">
        <v>36</v>
      </c>
      <c r="AS471" s="38">
        <f t="shared" si="437"/>
        <v>5.9563203176704171E-3</v>
      </c>
      <c r="AT471" s="39">
        <f t="shared" si="438"/>
        <v>388</v>
      </c>
      <c r="AU471" s="40">
        <f t="shared" si="439"/>
        <v>0.25714892184570937</v>
      </c>
      <c r="AV471" s="98">
        <v>7</v>
      </c>
      <c r="AW471" s="38">
        <f t="shared" si="440"/>
        <v>0.24489795918367346</v>
      </c>
      <c r="AX471" s="39">
        <f t="shared" si="460"/>
        <v>439</v>
      </c>
      <c r="AY471" s="41">
        <f t="shared" si="441"/>
        <v>0.59751044512887896</v>
      </c>
      <c r="AZ471" s="183">
        <v>0</v>
      </c>
      <c r="BA471" s="42">
        <f t="shared" si="442"/>
        <v>0</v>
      </c>
      <c r="BB471" s="43">
        <f t="shared" si="443"/>
        <v>356</v>
      </c>
      <c r="BC471" s="44">
        <f t="shared" si="444"/>
        <v>0</v>
      </c>
      <c r="BD471" s="178">
        <v>0</v>
      </c>
      <c r="BE471" s="42">
        <f t="shared" si="445"/>
        <v>0</v>
      </c>
      <c r="BF471" s="43">
        <f t="shared" si="461"/>
        <v>356</v>
      </c>
      <c r="BG471" s="45">
        <f t="shared" si="446"/>
        <v>0</v>
      </c>
      <c r="BH471" s="159">
        <v>71</v>
      </c>
      <c r="BI471" s="83">
        <f t="shared" si="447"/>
        <v>1.1747187293183322E-2</v>
      </c>
      <c r="BJ471" s="84">
        <f t="shared" si="448"/>
        <v>39</v>
      </c>
      <c r="BK471" s="85">
        <f t="shared" si="449"/>
        <v>2.1105414111546392</v>
      </c>
      <c r="BL471" s="156">
        <v>8</v>
      </c>
      <c r="BM471" s="83">
        <f t="shared" si="450"/>
        <v>0.48299319727891155</v>
      </c>
      <c r="BN471" s="84">
        <f t="shared" si="462"/>
        <v>25</v>
      </c>
      <c r="BO471" s="86">
        <f t="shared" si="451"/>
        <v>4.9040475417532159</v>
      </c>
      <c r="BP471" s="168">
        <f t="shared" si="452"/>
        <v>147</v>
      </c>
      <c r="BQ471" s="75">
        <f t="shared" si="453"/>
        <v>2.4321641297154202E-2</v>
      </c>
      <c r="BR471" s="164">
        <f t="shared" si="408"/>
        <v>29</v>
      </c>
      <c r="BS471" s="76">
        <f t="shared" si="454"/>
        <v>399</v>
      </c>
      <c r="BT471" s="117">
        <f t="shared" si="455"/>
        <v>0.43036724117892883</v>
      </c>
      <c r="BU471" s="159">
        <v>6044</v>
      </c>
      <c r="BV471" s="153">
        <v>553</v>
      </c>
    </row>
    <row r="472" spans="1:74">
      <c r="A472" s="34">
        <f t="shared" si="409"/>
        <v>0</v>
      </c>
      <c r="B472" s="35">
        <f t="shared" si="410"/>
        <v>0</v>
      </c>
      <c r="C472" s="35">
        <f t="shared" si="411"/>
        <v>0</v>
      </c>
      <c r="D472" s="35">
        <f t="shared" si="412"/>
        <v>0</v>
      </c>
      <c r="E472" s="35">
        <f t="shared" si="413"/>
        <v>0</v>
      </c>
      <c r="F472" s="35">
        <f t="shared" si="414"/>
        <v>0</v>
      </c>
      <c r="G472" s="35">
        <f t="shared" si="415"/>
        <v>0</v>
      </c>
      <c r="H472" s="35">
        <f t="shared" si="416"/>
        <v>0</v>
      </c>
      <c r="I472" s="35">
        <f t="shared" si="417"/>
        <v>1</v>
      </c>
      <c r="J472" s="48">
        <v>49</v>
      </c>
      <c r="K472" s="49" t="s">
        <v>19</v>
      </c>
      <c r="L472" s="65">
        <v>28</v>
      </c>
      <c r="M472" s="38">
        <f t="shared" si="407"/>
        <v>5.7072971871178152E-3</v>
      </c>
      <c r="N472" s="39">
        <f t="shared" si="418"/>
        <v>175</v>
      </c>
      <c r="O472" s="40">
        <f t="shared" si="419"/>
        <v>0.75626459053619921</v>
      </c>
      <c r="P472" s="98">
        <v>1</v>
      </c>
      <c r="Q472" s="38">
        <f t="shared" si="420"/>
        <v>0.19047619047619047</v>
      </c>
      <c r="R472" s="39">
        <f t="shared" si="456"/>
        <v>131</v>
      </c>
      <c r="S472" s="41">
        <f t="shared" si="421"/>
        <v>1.4263879082310467</v>
      </c>
      <c r="T472" s="183">
        <v>0</v>
      </c>
      <c r="U472" s="42">
        <f t="shared" si="422"/>
        <v>0</v>
      </c>
      <c r="V472" s="43">
        <f t="shared" si="423"/>
        <v>396</v>
      </c>
      <c r="W472" s="44">
        <f t="shared" si="424"/>
        <v>0</v>
      </c>
      <c r="X472" s="178">
        <v>0</v>
      </c>
      <c r="Y472" s="42">
        <f t="shared" si="425"/>
        <v>0</v>
      </c>
      <c r="Z472" s="43">
        <f t="shared" si="457"/>
        <v>396</v>
      </c>
      <c r="AA472" s="45">
        <f t="shared" si="426"/>
        <v>0</v>
      </c>
      <c r="AB472" s="65">
        <v>0</v>
      </c>
      <c r="AC472" s="38">
        <f t="shared" si="427"/>
        <v>0</v>
      </c>
      <c r="AD472" s="39">
        <f t="shared" si="428"/>
        <v>538</v>
      </c>
      <c r="AE472" s="40">
        <f t="shared" si="429"/>
        <v>0</v>
      </c>
      <c r="AF472" s="98">
        <v>0</v>
      </c>
      <c r="AG472" s="38">
        <f t="shared" si="430"/>
        <v>0</v>
      </c>
      <c r="AH472" s="39">
        <f t="shared" si="458"/>
        <v>538</v>
      </c>
      <c r="AI472" s="41">
        <f t="shared" si="431"/>
        <v>0</v>
      </c>
      <c r="AJ472" s="183">
        <v>0</v>
      </c>
      <c r="AK472" s="42">
        <f t="shared" si="432"/>
        <v>0</v>
      </c>
      <c r="AL472" s="43">
        <f t="shared" si="433"/>
        <v>337</v>
      </c>
      <c r="AM472" s="44">
        <f t="shared" si="434"/>
        <v>0</v>
      </c>
      <c r="AN472" s="178">
        <v>0</v>
      </c>
      <c r="AO472" s="42">
        <f t="shared" si="435"/>
        <v>0</v>
      </c>
      <c r="AP472" s="43">
        <f t="shared" si="459"/>
        <v>337</v>
      </c>
      <c r="AQ472" s="45">
        <f t="shared" si="436"/>
        <v>0</v>
      </c>
      <c r="AR472" s="65">
        <v>11</v>
      </c>
      <c r="AS472" s="38">
        <f t="shared" si="437"/>
        <v>2.242152466367713E-3</v>
      </c>
      <c r="AT472" s="39">
        <f t="shared" si="438"/>
        <v>473</v>
      </c>
      <c r="AU472" s="40">
        <f t="shared" si="439"/>
        <v>9.6799207999219442E-2</v>
      </c>
      <c r="AV472" s="98">
        <v>4</v>
      </c>
      <c r="AW472" s="38">
        <f t="shared" si="440"/>
        <v>7.4829931972789115E-2</v>
      </c>
      <c r="AX472" s="39">
        <f t="shared" si="460"/>
        <v>507</v>
      </c>
      <c r="AY472" s="41">
        <f t="shared" si="441"/>
        <v>0.1825726360116019</v>
      </c>
      <c r="AZ472" s="183">
        <v>0</v>
      </c>
      <c r="BA472" s="42">
        <f t="shared" si="442"/>
        <v>0</v>
      </c>
      <c r="BB472" s="43">
        <f t="shared" si="443"/>
        <v>356</v>
      </c>
      <c r="BC472" s="44">
        <f t="shared" si="444"/>
        <v>0</v>
      </c>
      <c r="BD472" s="178">
        <v>0</v>
      </c>
      <c r="BE472" s="42">
        <f t="shared" si="445"/>
        <v>0</v>
      </c>
      <c r="BF472" s="43">
        <f t="shared" si="461"/>
        <v>356</v>
      </c>
      <c r="BG472" s="45">
        <f t="shared" si="446"/>
        <v>0</v>
      </c>
      <c r="BH472" s="159">
        <v>108</v>
      </c>
      <c r="BI472" s="83">
        <f t="shared" si="447"/>
        <v>2.2013860578883E-2</v>
      </c>
      <c r="BJ472" s="84">
        <f t="shared" si="448"/>
        <v>16</v>
      </c>
      <c r="BK472" s="85">
        <f t="shared" si="449"/>
        <v>3.9550884149159495</v>
      </c>
      <c r="BL472" s="156">
        <v>4</v>
      </c>
      <c r="BM472" s="83">
        <f t="shared" si="450"/>
        <v>0.73469387755102045</v>
      </c>
      <c r="BN472" s="84">
        <f t="shared" si="462"/>
        <v>6</v>
      </c>
      <c r="BO472" s="86">
        <f t="shared" si="451"/>
        <v>7.4596779508358786</v>
      </c>
      <c r="BP472" s="168">
        <f t="shared" si="452"/>
        <v>147</v>
      </c>
      <c r="BQ472" s="75">
        <f t="shared" si="453"/>
        <v>2.9963310232368527E-2</v>
      </c>
      <c r="BR472" s="164">
        <f t="shared" si="408"/>
        <v>9</v>
      </c>
      <c r="BS472" s="76">
        <f t="shared" si="454"/>
        <v>358</v>
      </c>
      <c r="BT472" s="117">
        <f t="shared" si="455"/>
        <v>0.53019559838676023</v>
      </c>
      <c r="BU472" s="159">
        <v>4906</v>
      </c>
      <c r="BV472" s="153">
        <v>101</v>
      </c>
    </row>
    <row r="473" spans="1:74">
      <c r="A473" s="34">
        <f t="shared" si="409"/>
        <v>0</v>
      </c>
      <c r="B473" s="35">
        <f t="shared" si="410"/>
        <v>0</v>
      </c>
      <c r="C473" s="35">
        <f t="shared" si="411"/>
        <v>0</v>
      </c>
      <c r="D473" s="35">
        <f t="shared" si="412"/>
        <v>0</v>
      </c>
      <c r="E473" s="35">
        <f t="shared" si="413"/>
        <v>0</v>
      </c>
      <c r="F473" s="35">
        <f t="shared" si="414"/>
        <v>0</v>
      </c>
      <c r="G473" s="35">
        <f t="shared" si="415"/>
        <v>0</v>
      </c>
      <c r="H473" s="35">
        <f t="shared" si="416"/>
        <v>0</v>
      </c>
      <c r="I473" s="35">
        <f t="shared" si="417"/>
        <v>0</v>
      </c>
      <c r="J473" s="48">
        <v>184</v>
      </c>
      <c r="K473" s="49" t="s">
        <v>154</v>
      </c>
      <c r="L473" s="65">
        <v>3</v>
      </c>
      <c r="M473" s="38">
        <f t="shared" si="407"/>
        <v>1.6358580075249469E-4</v>
      </c>
      <c r="N473" s="39">
        <f t="shared" si="418"/>
        <v>496</v>
      </c>
      <c r="O473" s="40">
        <f t="shared" si="419"/>
        <v>2.1676486183838852E-2</v>
      </c>
      <c r="P473" s="98">
        <v>1</v>
      </c>
      <c r="Q473" s="38">
        <f t="shared" si="420"/>
        <v>2.1126760563380281E-2</v>
      </c>
      <c r="R473" s="39">
        <f t="shared" si="456"/>
        <v>465</v>
      </c>
      <c r="S473" s="41">
        <f t="shared" si="421"/>
        <v>0.15820851799041541</v>
      </c>
      <c r="T473" s="183">
        <v>0</v>
      </c>
      <c r="U473" s="42">
        <f t="shared" si="422"/>
        <v>0</v>
      </c>
      <c r="V473" s="43">
        <f t="shared" si="423"/>
        <v>396</v>
      </c>
      <c r="W473" s="44">
        <f t="shared" si="424"/>
        <v>0</v>
      </c>
      <c r="X473" s="178">
        <v>0</v>
      </c>
      <c r="Y473" s="42">
        <f t="shared" si="425"/>
        <v>0</v>
      </c>
      <c r="Z473" s="43">
        <f t="shared" si="457"/>
        <v>396</v>
      </c>
      <c r="AA473" s="45">
        <f t="shared" si="426"/>
        <v>0</v>
      </c>
      <c r="AB473" s="65">
        <v>47</v>
      </c>
      <c r="AC473" s="38">
        <f t="shared" si="427"/>
        <v>2.5628442117890836E-3</v>
      </c>
      <c r="AD473" s="39">
        <f t="shared" si="428"/>
        <v>402</v>
      </c>
      <c r="AE473" s="40">
        <f t="shared" si="429"/>
        <v>0.19760476804757149</v>
      </c>
      <c r="AF473" s="98">
        <v>3</v>
      </c>
      <c r="AG473" s="38">
        <f t="shared" si="430"/>
        <v>0.33098591549295775</v>
      </c>
      <c r="AH473" s="39">
        <f t="shared" si="458"/>
        <v>190</v>
      </c>
      <c r="AI473" s="41">
        <f t="shared" si="431"/>
        <v>1.442242863326916</v>
      </c>
      <c r="AJ473" s="183">
        <v>0</v>
      </c>
      <c r="AK473" s="42">
        <f t="shared" si="432"/>
        <v>0</v>
      </c>
      <c r="AL473" s="43">
        <f t="shared" si="433"/>
        <v>337</v>
      </c>
      <c r="AM473" s="44">
        <f t="shared" si="434"/>
        <v>0</v>
      </c>
      <c r="AN473" s="178">
        <v>0</v>
      </c>
      <c r="AO473" s="42">
        <f t="shared" si="435"/>
        <v>0</v>
      </c>
      <c r="AP473" s="43">
        <f t="shared" si="459"/>
        <v>337</v>
      </c>
      <c r="AQ473" s="45">
        <f t="shared" si="436"/>
        <v>0</v>
      </c>
      <c r="AR473" s="65">
        <v>92</v>
      </c>
      <c r="AS473" s="38">
        <f t="shared" si="437"/>
        <v>5.016631223076504E-3</v>
      </c>
      <c r="AT473" s="39">
        <f t="shared" si="438"/>
        <v>405</v>
      </c>
      <c r="AU473" s="40">
        <f t="shared" si="439"/>
        <v>0.21658024443121068</v>
      </c>
      <c r="AV473" s="98">
        <v>8</v>
      </c>
      <c r="AW473" s="38">
        <f t="shared" si="440"/>
        <v>0.647887323943662</v>
      </c>
      <c r="AX473" s="39">
        <f t="shared" si="460"/>
        <v>91</v>
      </c>
      <c r="AY473" s="41">
        <f t="shared" si="441"/>
        <v>1.5807377269019873</v>
      </c>
      <c r="AZ473" s="183">
        <v>0</v>
      </c>
      <c r="BA473" s="42">
        <f t="shared" si="442"/>
        <v>0</v>
      </c>
      <c r="BB473" s="43">
        <f t="shared" si="443"/>
        <v>356</v>
      </c>
      <c r="BC473" s="44">
        <f t="shared" si="444"/>
        <v>0</v>
      </c>
      <c r="BD473" s="178">
        <v>0</v>
      </c>
      <c r="BE473" s="42">
        <f t="shared" si="445"/>
        <v>0</v>
      </c>
      <c r="BF473" s="43">
        <f t="shared" si="461"/>
        <v>356</v>
      </c>
      <c r="BG473" s="45">
        <f t="shared" si="446"/>
        <v>0</v>
      </c>
      <c r="BH473" s="159">
        <v>0</v>
      </c>
      <c r="BI473" s="83">
        <f t="shared" si="447"/>
        <v>0</v>
      </c>
      <c r="BJ473" s="84">
        <f t="shared" si="448"/>
        <v>467</v>
      </c>
      <c r="BK473" s="85">
        <f t="shared" si="449"/>
        <v>0</v>
      </c>
      <c r="BL473" s="156">
        <v>0</v>
      </c>
      <c r="BM473" s="83">
        <f t="shared" si="450"/>
        <v>0</v>
      </c>
      <c r="BN473" s="84">
        <f t="shared" si="462"/>
        <v>467</v>
      </c>
      <c r="BO473" s="86">
        <f t="shared" si="451"/>
        <v>0</v>
      </c>
      <c r="BP473" s="168">
        <f t="shared" si="452"/>
        <v>142</v>
      </c>
      <c r="BQ473" s="75">
        <f t="shared" si="453"/>
        <v>7.7430612356180813E-3</v>
      </c>
      <c r="BR473" s="164">
        <f t="shared" si="408"/>
        <v>12</v>
      </c>
      <c r="BS473" s="76">
        <f t="shared" si="454"/>
        <v>527</v>
      </c>
      <c r="BT473" s="117">
        <f t="shared" si="455"/>
        <v>0.13701213094703318</v>
      </c>
      <c r="BU473" s="159">
        <v>18339</v>
      </c>
      <c r="BV473" s="153">
        <v>671</v>
      </c>
    </row>
    <row r="474" spans="1:74">
      <c r="A474" s="34">
        <f t="shared" si="409"/>
        <v>0</v>
      </c>
      <c r="B474" s="35">
        <f t="shared" si="410"/>
        <v>0</v>
      </c>
      <c r="C474" s="35">
        <f t="shared" si="411"/>
        <v>0</v>
      </c>
      <c r="D474" s="35">
        <f t="shared" si="412"/>
        <v>0</v>
      </c>
      <c r="E474" s="35">
        <f t="shared" si="413"/>
        <v>0</v>
      </c>
      <c r="F474" s="35">
        <f t="shared" si="414"/>
        <v>0</v>
      </c>
      <c r="G474" s="35">
        <f t="shared" si="415"/>
        <v>0</v>
      </c>
      <c r="H474" s="35">
        <f t="shared" si="416"/>
        <v>0</v>
      </c>
      <c r="I474" s="35">
        <f t="shared" si="417"/>
        <v>0</v>
      </c>
      <c r="J474" s="48">
        <v>129</v>
      </c>
      <c r="K474" s="49" t="s">
        <v>99</v>
      </c>
      <c r="L474" s="65">
        <v>0</v>
      </c>
      <c r="M474" s="38">
        <f t="shared" si="407"/>
        <v>0</v>
      </c>
      <c r="N474" s="39">
        <f t="shared" si="418"/>
        <v>517</v>
      </c>
      <c r="O474" s="40">
        <f t="shared" si="419"/>
        <v>0</v>
      </c>
      <c r="P474" s="98">
        <v>0</v>
      </c>
      <c r="Q474" s="38">
        <f t="shared" si="420"/>
        <v>0</v>
      </c>
      <c r="R474" s="39">
        <f t="shared" si="456"/>
        <v>517</v>
      </c>
      <c r="S474" s="41">
        <f t="shared" si="421"/>
        <v>0</v>
      </c>
      <c r="T474" s="183">
        <v>2</v>
      </c>
      <c r="U474" s="42">
        <f t="shared" si="422"/>
        <v>8.3322917968587265E-5</v>
      </c>
      <c r="V474" s="43">
        <f t="shared" si="423"/>
        <v>374</v>
      </c>
      <c r="W474" s="44">
        <f t="shared" si="424"/>
        <v>3.1018412758307638E-2</v>
      </c>
      <c r="X474" s="178">
        <v>1</v>
      </c>
      <c r="Y474" s="42">
        <f t="shared" si="425"/>
        <v>1.4285714285714285E-2</v>
      </c>
      <c r="Z474" s="43">
        <f t="shared" si="457"/>
        <v>305</v>
      </c>
      <c r="AA474" s="45">
        <f t="shared" si="426"/>
        <v>0.30054584836615611</v>
      </c>
      <c r="AB474" s="65">
        <v>129</v>
      </c>
      <c r="AC474" s="38">
        <f t="shared" si="427"/>
        <v>5.3743282089738784E-3</v>
      </c>
      <c r="AD474" s="39">
        <f t="shared" si="428"/>
        <v>335</v>
      </c>
      <c r="AE474" s="40">
        <f t="shared" si="429"/>
        <v>0.4143805832054232</v>
      </c>
      <c r="AF474" s="98">
        <v>6</v>
      </c>
      <c r="AG474" s="38">
        <f t="shared" si="430"/>
        <v>0.92142857142857137</v>
      </c>
      <c r="AH474" s="39">
        <f t="shared" si="458"/>
        <v>57</v>
      </c>
      <c r="AI474" s="41">
        <f t="shared" si="431"/>
        <v>4.0150463176933808</v>
      </c>
      <c r="AJ474" s="183">
        <v>4</v>
      </c>
      <c r="AK474" s="42">
        <f t="shared" si="432"/>
        <v>1.6664583593717453E-4</v>
      </c>
      <c r="AL474" s="43">
        <f t="shared" si="433"/>
        <v>296</v>
      </c>
      <c r="AM474" s="44">
        <f t="shared" si="434"/>
        <v>8.7583606049809234E-2</v>
      </c>
      <c r="AN474" s="178">
        <v>1</v>
      </c>
      <c r="AO474" s="42">
        <f t="shared" si="435"/>
        <v>2.8571428571428571E-2</v>
      </c>
      <c r="AP474" s="43">
        <f t="shared" si="459"/>
        <v>149</v>
      </c>
      <c r="AQ474" s="45">
        <f t="shared" si="436"/>
        <v>0.84862141039621952</v>
      </c>
      <c r="AR474" s="65">
        <v>0</v>
      </c>
      <c r="AS474" s="38">
        <f t="shared" si="437"/>
        <v>0</v>
      </c>
      <c r="AT474" s="39">
        <f t="shared" si="438"/>
        <v>565</v>
      </c>
      <c r="AU474" s="40">
        <f t="shared" si="439"/>
        <v>0</v>
      </c>
      <c r="AV474" s="98">
        <v>0</v>
      </c>
      <c r="AW474" s="38">
        <f t="shared" si="440"/>
        <v>0</v>
      </c>
      <c r="AX474" s="39">
        <f t="shared" si="460"/>
        <v>565</v>
      </c>
      <c r="AY474" s="41">
        <f t="shared" si="441"/>
        <v>0</v>
      </c>
      <c r="AZ474" s="183">
        <v>0</v>
      </c>
      <c r="BA474" s="42">
        <f t="shared" si="442"/>
        <v>0</v>
      </c>
      <c r="BB474" s="43">
        <f t="shared" si="443"/>
        <v>356</v>
      </c>
      <c r="BC474" s="44">
        <f t="shared" si="444"/>
        <v>0</v>
      </c>
      <c r="BD474" s="178">
        <v>0</v>
      </c>
      <c r="BE474" s="42">
        <f t="shared" si="445"/>
        <v>0</v>
      </c>
      <c r="BF474" s="43">
        <f t="shared" si="461"/>
        <v>356</v>
      </c>
      <c r="BG474" s="45">
        <f t="shared" si="446"/>
        <v>0</v>
      </c>
      <c r="BH474" s="159">
        <v>5</v>
      </c>
      <c r="BI474" s="83">
        <f t="shared" si="447"/>
        <v>2.0830729492146816E-4</v>
      </c>
      <c r="BJ474" s="84">
        <f t="shared" si="448"/>
        <v>427</v>
      </c>
      <c r="BK474" s="85">
        <f t="shared" si="449"/>
        <v>3.7425228797746055E-2</v>
      </c>
      <c r="BL474" s="156">
        <v>1</v>
      </c>
      <c r="BM474" s="83">
        <f t="shared" si="450"/>
        <v>3.5714285714285712E-2</v>
      </c>
      <c r="BN474" s="84">
        <f t="shared" si="462"/>
        <v>354</v>
      </c>
      <c r="BO474" s="86">
        <f t="shared" si="451"/>
        <v>0.36262323372118849</v>
      </c>
      <c r="BP474" s="168">
        <f t="shared" si="452"/>
        <v>140</v>
      </c>
      <c r="BQ474" s="75">
        <f t="shared" si="453"/>
        <v>5.8326042578011085E-3</v>
      </c>
      <c r="BR474" s="164">
        <f t="shared" si="408"/>
        <v>9</v>
      </c>
      <c r="BS474" s="76">
        <f t="shared" si="454"/>
        <v>549</v>
      </c>
      <c r="BT474" s="117">
        <f t="shared" si="455"/>
        <v>0.10320692475684372</v>
      </c>
      <c r="BU474" s="159">
        <v>24003</v>
      </c>
      <c r="BV474" s="153">
        <v>957</v>
      </c>
    </row>
    <row r="475" spans="1:74">
      <c r="A475" s="34">
        <f t="shared" si="409"/>
        <v>0</v>
      </c>
      <c r="B475" s="35">
        <f t="shared" si="410"/>
        <v>0</v>
      </c>
      <c r="C475" s="35">
        <f t="shared" si="411"/>
        <v>0</v>
      </c>
      <c r="D475" s="35">
        <f t="shared" si="412"/>
        <v>0</v>
      </c>
      <c r="E475" s="35">
        <f t="shared" si="413"/>
        <v>0</v>
      </c>
      <c r="F475" s="35">
        <f t="shared" si="414"/>
        <v>0</v>
      </c>
      <c r="G475" s="35">
        <f t="shared" si="415"/>
        <v>0</v>
      </c>
      <c r="H475" s="35">
        <f t="shared" si="416"/>
        <v>0</v>
      </c>
      <c r="I475" s="35">
        <f t="shared" si="417"/>
        <v>0</v>
      </c>
      <c r="J475" s="48">
        <v>639</v>
      </c>
      <c r="K475" s="49" t="s">
        <v>714</v>
      </c>
      <c r="L475" s="65">
        <v>40</v>
      </c>
      <c r="M475" s="38">
        <f t="shared" si="407"/>
        <v>8.4208753499926314E-4</v>
      </c>
      <c r="N475" s="39">
        <f t="shared" si="418"/>
        <v>429</v>
      </c>
      <c r="O475" s="40">
        <f t="shared" si="419"/>
        <v>0.11158363827440003</v>
      </c>
      <c r="P475" s="98">
        <v>5</v>
      </c>
      <c r="Q475" s="38">
        <f t="shared" si="420"/>
        <v>0.28776978417266186</v>
      </c>
      <c r="R475" s="39">
        <f t="shared" si="456"/>
        <v>76</v>
      </c>
      <c r="S475" s="41">
        <f t="shared" si="421"/>
        <v>2.1549745376152507</v>
      </c>
      <c r="T475" s="183">
        <v>9</v>
      </c>
      <c r="U475" s="42">
        <f t="shared" si="422"/>
        <v>1.8946969537483421E-4</v>
      </c>
      <c r="V475" s="43">
        <f t="shared" si="423"/>
        <v>346</v>
      </c>
      <c r="W475" s="44">
        <f t="shared" si="424"/>
        <v>7.053340616975351E-2</v>
      </c>
      <c r="X475" s="178">
        <v>1</v>
      </c>
      <c r="Y475" s="42">
        <f t="shared" si="425"/>
        <v>6.4748201438848921E-2</v>
      </c>
      <c r="Z475" s="43">
        <f t="shared" si="457"/>
        <v>96</v>
      </c>
      <c r="AA475" s="45">
        <f t="shared" si="426"/>
        <v>1.3621862192135135</v>
      </c>
      <c r="AB475" s="65">
        <v>6</v>
      </c>
      <c r="AC475" s="38">
        <f t="shared" si="427"/>
        <v>1.2631313024988948E-4</v>
      </c>
      <c r="AD475" s="39">
        <f t="shared" si="428"/>
        <v>527</v>
      </c>
      <c r="AE475" s="40">
        <f t="shared" si="429"/>
        <v>9.7392095428882261E-3</v>
      </c>
      <c r="AF475" s="98">
        <v>3</v>
      </c>
      <c r="AG475" s="38">
        <f t="shared" si="430"/>
        <v>4.3165467625899283E-2</v>
      </c>
      <c r="AH475" s="39">
        <f t="shared" si="458"/>
        <v>474</v>
      </c>
      <c r="AI475" s="41">
        <f t="shared" si="431"/>
        <v>0.18808983920932687</v>
      </c>
      <c r="AJ475" s="183">
        <v>0</v>
      </c>
      <c r="AK475" s="42">
        <f t="shared" si="432"/>
        <v>0</v>
      </c>
      <c r="AL475" s="43">
        <f t="shared" si="433"/>
        <v>337</v>
      </c>
      <c r="AM475" s="44">
        <f t="shared" si="434"/>
        <v>0</v>
      </c>
      <c r="AN475" s="178">
        <v>0</v>
      </c>
      <c r="AO475" s="42">
        <f t="shared" si="435"/>
        <v>0</v>
      </c>
      <c r="AP475" s="43">
        <f t="shared" si="459"/>
        <v>337</v>
      </c>
      <c r="AQ475" s="45">
        <f t="shared" si="436"/>
        <v>0</v>
      </c>
      <c r="AR475" s="65">
        <v>70</v>
      </c>
      <c r="AS475" s="38">
        <f t="shared" si="437"/>
        <v>1.4736531862487106E-3</v>
      </c>
      <c r="AT475" s="39">
        <f t="shared" si="438"/>
        <v>495</v>
      </c>
      <c r="AU475" s="40">
        <f t="shared" si="439"/>
        <v>6.362121373730302E-2</v>
      </c>
      <c r="AV475" s="98">
        <v>10</v>
      </c>
      <c r="AW475" s="38">
        <f t="shared" si="440"/>
        <v>0.50359712230215825</v>
      </c>
      <c r="AX475" s="39">
        <f t="shared" si="460"/>
        <v>175</v>
      </c>
      <c r="AY475" s="41">
        <f t="shared" si="441"/>
        <v>1.2286935412422391</v>
      </c>
      <c r="AZ475" s="183">
        <v>8</v>
      </c>
      <c r="BA475" s="42">
        <f t="shared" si="442"/>
        <v>1.6841750699985263E-4</v>
      </c>
      <c r="BB475" s="43">
        <f t="shared" si="443"/>
        <v>323</v>
      </c>
      <c r="BC475" s="44">
        <f t="shared" si="444"/>
        <v>6.2851175027427403E-2</v>
      </c>
      <c r="BD475" s="178">
        <v>1</v>
      </c>
      <c r="BE475" s="42">
        <f t="shared" si="445"/>
        <v>5.7553956834532377E-2</v>
      </c>
      <c r="BF475" s="43">
        <f t="shared" si="461"/>
        <v>92</v>
      </c>
      <c r="BG475" s="45">
        <f t="shared" si="446"/>
        <v>1.2138220615304975</v>
      </c>
      <c r="BH475" s="159">
        <v>6</v>
      </c>
      <c r="BI475" s="83">
        <f t="shared" si="447"/>
        <v>1.2631313024988948E-4</v>
      </c>
      <c r="BJ475" s="84">
        <f t="shared" si="448"/>
        <v>438</v>
      </c>
      <c r="BK475" s="85">
        <f t="shared" si="449"/>
        <v>2.2693865817535595E-2</v>
      </c>
      <c r="BL475" s="156">
        <v>5</v>
      </c>
      <c r="BM475" s="83">
        <f t="shared" si="450"/>
        <v>4.3165467625899283E-2</v>
      </c>
      <c r="BN475" s="84">
        <f t="shared" si="462"/>
        <v>331</v>
      </c>
      <c r="BO475" s="86">
        <f t="shared" si="451"/>
        <v>0.43827844075654443</v>
      </c>
      <c r="BP475" s="168">
        <f t="shared" si="452"/>
        <v>139</v>
      </c>
      <c r="BQ475" s="75">
        <f t="shared" si="453"/>
        <v>2.9262541841224396E-3</v>
      </c>
      <c r="BR475" s="164">
        <f t="shared" si="408"/>
        <v>25</v>
      </c>
      <c r="BS475" s="76">
        <f t="shared" si="454"/>
        <v>578</v>
      </c>
      <c r="BT475" s="117">
        <f t="shared" si="455"/>
        <v>5.1779562276351214E-2</v>
      </c>
      <c r="BU475" s="159">
        <v>47501</v>
      </c>
      <c r="BV475" s="153">
        <v>3301</v>
      </c>
    </row>
    <row r="476" spans="1:74">
      <c r="A476" s="34">
        <f t="shared" si="409"/>
        <v>0</v>
      </c>
      <c r="B476" s="35">
        <f t="shared" si="410"/>
        <v>0</v>
      </c>
      <c r="C476" s="35">
        <f t="shared" si="411"/>
        <v>0</v>
      </c>
      <c r="D476" s="35">
        <f t="shared" si="412"/>
        <v>0</v>
      </c>
      <c r="E476" s="35">
        <f t="shared" si="413"/>
        <v>0</v>
      </c>
      <c r="F476" s="35">
        <f t="shared" si="414"/>
        <v>0</v>
      </c>
      <c r="G476" s="35">
        <f t="shared" si="415"/>
        <v>1</v>
      </c>
      <c r="H476" s="35">
        <f t="shared" si="416"/>
        <v>0</v>
      </c>
      <c r="I476" s="35">
        <f t="shared" si="417"/>
        <v>0</v>
      </c>
      <c r="J476" s="48">
        <v>253</v>
      </c>
      <c r="K476" s="49" t="s">
        <v>223</v>
      </c>
      <c r="L476" s="65">
        <v>2</v>
      </c>
      <c r="M476" s="38">
        <f t="shared" si="407"/>
        <v>5.3106744556558679E-4</v>
      </c>
      <c r="N476" s="39">
        <f t="shared" si="418"/>
        <v>451</v>
      </c>
      <c r="O476" s="40">
        <f t="shared" si="419"/>
        <v>7.0370876283487455E-2</v>
      </c>
      <c r="P476" s="98">
        <v>1</v>
      </c>
      <c r="Q476" s="38">
        <f t="shared" si="420"/>
        <v>1.4492753623188406E-2</v>
      </c>
      <c r="R476" s="39">
        <f t="shared" si="456"/>
        <v>483</v>
      </c>
      <c r="S476" s="41">
        <f t="shared" si="421"/>
        <v>0.10852951475671009</v>
      </c>
      <c r="T476" s="183">
        <v>0</v>
      </c>
      <c r="U476" s="42">
        <f t="shared" si="422"/>
        <v>0</v>
      </c>
      <c r="V476" s="43">
        <f t="shared" si="423"/>
        <v>396</v>
      </c>
      <c r="W476" s="44">
        <f t="shared" si="424"/>
        <v>0</v>
      </c>
      <c r="X476" s="178">
        <v>0</v>
      </c>
      <c r="Y476" s="42">
        <f t="shared" si="425"/>
        <v>0</v>
      </c>
      <c r="Z476" s="43">
        <f t="shared" si="457"/>
        <v>396</v>
      </c>
      <c r="AA476" s="45">
        <f t="shared" si="426"/>
        <v>0</v>
      </c>
      <c r="AB476" s="65">
        <v>38</v>
      </c>
      <c r="AC476" s="38">
        <f t="shared" si="427"/>
        <v>1.009028146574615E-2</v>
      </c>
      <c r="AD476" s="39">
        <f t="shared" si="428"/>
        <v>211</v>
      </c>
      <c r="AE476" s="40">
        <f t="shared" si="429"/>
        <v>0.77799802243210647</v>
      </c>
      <c r="AF476" s="98">
        <v>2</v>
      </c>
      <c r="AG476" s="38">
        <f t="shared" si="430"/>
        <v>0.27536231884057971</v>
      </c>
      <c r="AH476" s="39">
        <f t="shared" si="458"/>
        <v>233</v>
      </c>
      <c r="AI476" s="41">
        <f t="shared" si="431"/>
        <v>1.1998677907049089</v>
      </c>
      <c r="AJ476" s="183">
        <v>0</v>
      </c>
      <c r="AK476" s="42">
        <f t="shared" si="432"/>
        <v>0</v>
      </c>
      <c r="AL476" s="43">
        <f t="shared" si="433"/>
        <v>337</v>
      </c>
      <c r="AM476" s="44">
        <f t="shared" si="434"/>
        <v>0</v>
      </c>
      <c r="AN476" s="178">
        <v>0</v>
      </c>
      <c r="AO476" s="42">
        <f t="shared" si="435"/>
        <v>0</v>
      </c>
      <c r="AP476" s="43">
        <f t="shared" si="459"/>
        <v>337</v>
      </c>
      <c r="AQ476" s="45">
        <f t="shared" si="436"/>
        <v>0</v>
      </c>
      <c r="AR476" s="65">
        <v>98</v>
      </c>
      <c r="AS476" s="38">
        <f t="shared" si="437"/>
        <v>2.6022304832713755E-2</v>
      </c>
      <c r="AT476" s="39">
        <f t="shared" si="438"/>
        <v>104</v>
      </c>
      <c r="AU476" s="40">
        <f t="shared" si="439"/>
        <v>1.1234465701619447</v>
      </c>
      <c r="AV476" s="98">
        <v>3</v>
      </c>
      <c r="AW476" s="38">
        <f t="shared" si="440"/>
        <v>0.71014492753623193</v>
      </c>
      <c r="AX476" s="39">
        <f t="shared" si="460"/>
        <v>61</v>
      </c>
      <c r="AY476" s="41">
        <f t="shared" si="441"/>
        <v>1.7326359646792735</v>
      </c>
      <c r="AZ476" s="183">
        <v>0</v>
      </c>
      <c r="BA476" s="42">
        <f t="shared" si="442"/>
        <v>0</v>
      </c>
      <c r="BB476" s="43">
        <f t="shared" si="443"/>
        <v>356</v>
      </c>
      <c r="BC476" s="44">
        <f t="shared" si="444"/>
        <v>0</v>
      </c>
      <c r="BD476" s="178">
        <v>0</v>
      </c>
      <c r="BE476" s="42">
        <f t="shared" si="445"/>
        <v>0</v>
      </c>
      <c r="BF476" s="43">
        <f t="shared" si="461"/>
        <v>356</v>
      </c>
      <c r="BG476" s="45">
        <f t="shared" si="446"/>
        <v>0</v>
      </c>
      <c r="BH476" s="159">
        <v>0</v>
      </c>
      <c r="BI476" s="83">
        <f t="shared" si="447"/>
        <v>0</v>
      </c>
      <c r="BJ476" s="84">
        <f t="shared" si="448"/>
        <v>467</v>
      </c>
      <c r="BK476" s="85">
        <f t="shared" si="449"/>
        <v>0</v>
      </c>
      <c r="BL476" s="156">
        <v>0</v>
      </c>
      <c r="BM476" s="83">
        <f t="shared" si="450"/>
        <v>0</v>
      </c>
      <c r="BN476" s="84">
        <f t="shared" si="462"/>
        <v>467</v>
      </c>
      <c r="BO476" s="86">
        <f t="shared" si="451"/>
        <v>0</v>
      </c>
      <c r="BP476" s="168">
        <f t="shared" si="452"/>
        <v>138</v>
      </c>
      <c r="BQ476" s="75">
        <f t="shared" si="453"/>
        <v>3.6643653744025492E-2</v>
      </c>
      <c r="BR476" s="164">
        <f t="shared" si="408"/>
        <v>6</v>
      </c>
      <c r="BS476" s="76">
        <f t="shared" si="454"/>
        <v>292</v>
      </c>
      <c r="BT476" s="117">
        <f t="shared" si="455"/>
        <v>0.64840312279325496</v>
      </c>
      <c r="BU476" s="159">
        <v>3766</v>
      </c>
      <c r="BV476" s="153">
        <v>290</v>
      </c>
    </row>
    <row r="477" spans="1:74">
      <c r="A477" s="34">
        <f t="shared" si="409"/>
        <v>0</v>
      </c>
      <c r="B477" s="35">
        <f t="shared" si="410"/>
        <v>0</v>
      </c>
      <c r="C477" s="35">
        <f t="shared" si="411"/>
        <v>0</v>
      </c>
      <c r="D477" s="35">
        <f t="shared" si="412"/>
        <v>0</v>
      </c>
      <c r="E477" s="35">
        <f t="shared" si="413"/>
        <v>0</v>
      </c>
      <c r="F477" s="35">
        <f t="shared" si="414"/>
        <v>0</v>
      </c>
      <c r="G477" s="35">
        <f t="shared" si="415"/>
        <v>0</v>
      </c>
      <c r="H477" s="35">
        <f t="shared" si="416"/>
        <v>0</v>
      </c>
      <c r="I477" s="35">
        <f t="shared" si="417"/>
        <v>0</v>
      </c>
      <c r="J477" s="48">
        <v>92</v>
      </c>
      <c r="K477" s="49" t="s">
        <v>62</v>
      </c>
      <c r="L477" s="65">
        <v>1</v>
      </c>
      <c r="M477" s="38">
        <f t="shared" si="407"/>
        <v>9.2064076597311723E-5</v>
      </c>
      <c r="N477" s="39">
        <f t="shared" si="418"/>
        <v>509</v>
      </c>
      <c r="O477" s="40">
        <f t="shared" si="419"/>
        <v>1.219925980867307E-2</v>
      </c>
      <c r="P477" s="98">
        <v>1</v>
      </c>
      <c r="Q477" s="38">
        <f t="shared" si="420"/>
        <v>7.2992700729927005E-3</v>
      </c>
      <c r="R477" s="39">
        <f t="shared" si="456"/>
        <v>502</v>
      </c>
      <c r="S477" s="41">
        <f t="shared" si="421"/>
        <v>5.4660850497905075E-2</v>
      </c>
      <c r="T477" s="183">
        <v>11</v>
      </c>
      <c r="U477" s="42">
        <f t="shared" si="422"/>
        <v>1.0127048425704289E-3</v>
      </c>
      <c r="V477" s="43">
        <f t="shared" si="423"/>
        <v>217</v>
      </c>
      <c r="W477" s="44">
        <f t="shared" si="424"/>
        <v>0.37699708045545199</v>
      </c>
      <c r="X477" s="178">
        <v>1</v>
      </c>
      <c r="Y477" s="42">
        <f t="shared" si="425"/>
        <v>8.0291970802919707E-2</v>
      </c>
      <c r="Z477" s="43">
        <f t="shared" si="457"/>
        <v>65</v>
      </c>
      <c r="AA477" s="45">
        <f t="shared" si="426"/>
        <v>1.6891992937367899</v>
      </c>
      <c r="AB477" s="65">
        <v>54</v>
      </c>
      <c r="AC477" s="38">
        <f t="shared" si="427"/>
        <v>4.9714601362548334E-3</v>
      </c>
      <c r="AD477" s="39">
        <f t="shared" si="428"/>
        <v>339</v>
      </c>
      <c r="AE477" s="40">
        <f t="shared" si="429"/>
        <v>0.38331796469072021</v>
      </c>
      <c r="AF477" s="98">
        <v>1</v>
      </c>
      <c r="AG477" s="38">
        <f t="shared" si="430"/>
        <v>0.39416058394160586</v>
      </c>
      <c r="AH477" s="39">
        <f t="shared" si="458"/>
        <v>153</v>
      </c>
      <c r="AI477" s="41">
        <f t="shared" si="431"/>
        <v>1.7175210865026855</v>
      </c>
      <c r="AJ477" s="183">
        <v>2</v>
      </c>
      <c r="AK477" s="42">
        <f t="shared" si="432"/>
        <v>1.8412815319462345E-4</v>
      </c>
      <c r="AL477" s="43">
        <f t="shared" si="433"/>
        <v>292</v>
      </c>
      <c r="AM477" s="44">
        <f t="shared" si="434"/>
        <v>9.6771740748184995E-2</v>
      </c>
      <c r="AN477" s="178">
        <v>1</v>
      </c>
      <c r="AO477" s="42">
        <f t="shared" si="435"/>
        <v>1.4598540145985401E-2</v>
      </c>
      <c r="AP477" s="43">
        <f t="shared" si="459"/>
        <v>238</v>
      </c>
      <c r="AQ477" s="45">
        <f t="shared" si="436"/>
        <v>0.43360218049441873</v>
      </c>
      <c r="AR477" s="65">
        <v>64</v>
      </c>
      <c r="AS477" s="38">
        <f t="shared" si="437"/>
        <v>5.8921009022279503E-3</v>
      </c>
      <c r="AT477" s="39">
        <f t="shared" si="438"/>
        <v>390</v>
      </c>
      <c r="AU477" s="40">
        <f t="shared" si="439"/>
        <v>0.25437641255106974</v>
      </c>
      <c r="AV477" s="98">
        <v>3</v>
      </c>
      <c r="AW477" s="38">
        <f t="shared" si="440"/>
        <v>0.46715328467153283</v>
      </c>
      <c r="AX477" s="39">
        <f t="shared" si="460"/>
        <v>208</v>
      </c>
      <c r="AY477" s="41">
        <f t="shared" si="441"/>
        <v>1.1397766155256475</v>
      </c>
      <c r="AZ477" s="183">
        <v>0</v>
      </c>
      <c r="BA477" s="42">
        <f t="shared" si="442"/>
        <v>0</v>
      </c>
      <c r="BB477" s="43">
        <f t="shared" si="443"/>
        <v>356</v>
      </c>
      <c r="BC477" s="44">
        <f t="shared" si="444"/>
        <v>0</v>
      </c>
      <c r="BD477" s="178">
        <v>0</v>
      </c>
      <c r="BE477" s="42">
        <f t="shared" si="445"/>
        <v>0</v>
      </c>
      <c r="BF477" s="43">
        <f t="shared" si="461"/>
        <v>356</v>
      </c>
      <c r="BG477" s="45">
        <f t="shared" si="446"/>
        <v>0</v>
      </c>
      <c r="BH477" s="159">
        <v>5</v>
      </c>
      <c r="BI477" s="83">
        <f t="shared" si="447"/>
        <v>4.6032038298655866E-4</v>
      </c>
      <c r="BJ477" s="84">
        <f t="shared" si="448"/>
        <v>394</v>
      </c>
      <c r="BK477" s="85">
        <f t="shared" si="449"/>
        <v>8.2702795694374762E-2</v>
      </c>
      <c r="BL477" s="156">
        <v>1</v>
      </c>
      <c r="BM477" s="83">
        <f t="shared" si="450"/>
        <v>3.6496350364963501E-2</v>
      </c>
      <c r="BN477" s="84">
        <f t="shared" si="462"/>
        <v>353</v>
      </c>
      <c r="BO477" s="86">
        <f t="shared" si="451"/>
        <v>0.37056388847420724</v>
      </c>
      <c r="BP477" s="168">
        <f t="shared" si="452"/>
        <v>137</v>
      </c>
      <c r="BQ477" s="75">
        <f t="shared" si="453"/>
        <v>1.2612778493831706E-2</v>
      </c>
      <c r="BR477" s="164">
        <f t="shared" si="408"/>
        <v>8</v>
      </c>
      <c r="BS477" s="76">
        <f t="shared" si="454"/>
        <v>488</v>
      </c>
      <c r="BT477" s="117">
        <f t="shared" si="455"/>
        <v>0.22318093658532839</v>
      </c>
      <c r="BU477" s="159">
        <v>10862</v>
      </c>
      <c r="BV477" s="153">
        <v>189</v>
      </c>
    </row>
    <row r="478" spans="1:74">
      <c r="A478" s="34">
        <f t="shared" si="409"/>
        <v>1</v>
      </c>
      <c r="B478" s="35">
        <f t="shared" si="410"/>
        <v>0</v>
      </c>
      <c r="C478" s="35">
        <f t="shared" si="411"/>
        <v>0</v>
      </c>
      <c r="D478" s="35">
        <f t="shared" si="412"/>
        <v>0</v>
      </c>
      <c r="E478" s="35">
        <f t="shared" si="413"/>
        <v>1</v>
      </c>
      <c r="F478" s="35">
        <f t="shared" si="414"/>
        <v>0</v>
      </c>
      <c r="G478" s="35">
        <f t="shared" si="415"/>
        <v>0</v>
      </c>
      <c r="H478" s="35">
        <f t="shared" si="416"/>
        <v>0</v>
      </c>
      <c r="I478" s="35">
        <f t="shared" si="417"/>
        <v>0</v>
      </c>
      <c r="J478" s="48">
        <v>296</v>
      </c>
      <c r="K478" s="49" t="s">
        <v>267</v>
      </c>
      <c r="L478" s="65">
        <v>0</v>
      </c>
      <c r="M478" s="38">
        <f t="shared" si="407"/>
        <v>0</v>
      </c>
      <c r="N478" s="39">
        <f t="shared" si="418"/>
        <v>517</v>
      </c>
      <c r="O478" s="40">
        <f t="shared" si="419"/>
        <v>0</v>
      </c>
      <c r="P478" s="98">
        <v>0</v>
      </c>
      <c r="Q478" s="38">
        <f t="shared" si="420"/>
        <v>0</v>
      </c>
      <c r="R478" s="39">
        <f t="shared" si="456"/>
        <v>517</v>
      </c>
      <c r="S478" s="41">
        <f t="shared" si="421"/>
        <v>0</v>
      </c>
      <c r="T478" s="183">
        <v>0</v>
      </c>
      <c r="U478" s="42">
        <f t="shared" si="422"/>
        <v>0</v>
      </c>
      <c r="V478" s="43">
        <f t="shared" si="423"/>
        <v>396</v>
      </c>
      <c r="W478" s="44">
        <f t="shared" si="424"/>
        <v>0</v>
      </c>
      <c r="X478" s="178">
        <v>0</v>
      </c>
      <c r="Y478" s="42">
        <f t="shared" si="425"/>
        <v>0</v>
      </c>
      <c r="Z478" s="43">
        <f t="shared" si="457"/>
        <v>396</v>
      </c>
      <c r="AA478" s="45">
        <f t="shared" si="426"/>
        <v>0</v>
      </c>
      <c r="AB478" s="65">
        <v>129</v>
      </c>
      <c r="AC478" s="38">
        <f t="shared" si="427"/>
        <v>3.0210772833723653E-2</v>
      </c>
      <c r="AD478" s="39">
        <f t="shared" si="428"/>
        <v>63</v>
      </c>
      <c r="AE478" s="40">
        <f t="shared" si="429"/>
        <v>2.3293623275596658</v>
      </c>
      <c r="AF478" s="98">
        <v>4</v>
      </c>
      <c r="AG478" s="38">
        <f t="shared" si="430"/>
        <v>0.94160583941605835</v>
      </c>
      <c r="AH478" s="39">
        <f t="shared" si="458"/>
        <v>50</v>
      </c>
      <c r="AI478" s="41">
        <f t="shared" si="431"/>
        <v>4.1029670399786378</v>
      </c>
      <c r="AJ478" s="183">
        <v>0</v>
      </c>
      <c r="AK478" s="42">
        <f t="shared" si="432"/>
        <v>0</v>
      </c>
      <c r="AL478" s="43">
        <f t="shared" si="433"/>
        <v>337</v>
      </c>
      <c r="AM478" s="44">
        <f t="shared" si="434"/>
        <v>0</v>
      </c>
      <c r="AN478" s="178">
        <v>0</v>
      </c>
      <c r="AO478" s="42">
        <f t="shared" si="435"/>
        <v>0</v>
      </c>
      <c r="AP478" s="43">
        <f t="shared" si="459"/>
        <v>337</v>
      </c>
      <c r="AQ478" s="45">
        <f t="shared" si="436"/>
        <v>0</v>
      </c>
      <c r="AR478" s="65">
        <v>5</v>
      </c>
      <c r="AS478" s="38">
        <f t="shared" si="437"/>
        <v>1.17096018735363E-3</v>
      </c>
      <c r="AT478" s="39">
        <f t="shared" si="438"/>
        <v>508</v>
      </c>
      <c r="AU478" s="40">
        <f t="shared" si="439"/>
        <v>5.055321635556425E-2</v>
      </c>
      <c r="AV478" s="98">
        <v>4</v>
      </c>
      <c r="AW478" s="38">
        <f t="shared" si="440"/>
        <v>3.6496350364963501E-2</v>
      </c>
      <c r="AX478" s="39">
        <f t="shared" si="460"/>
        <v>536</v>
      </c>
      <c r="AY478" s="41">
        <f t="shared" si="441"/>
        <v>8.9045048087941198E-2</v>
      </c>
      <c r="AZ478" s="183">
        <v>0</v>
      </c>
      <c r="BA478" s="42">
        <f t="shared" si="442"/>
        <v>0</v>
      </c>
      <c r="BB478" s="43">
        <f t="shared" si="443"/>
        <v>356</v>
      </c>
      <c r="BC478" s="44">
        <f t="shared" si="444"/>
        <v>0</v>
      </c>
      <c r="BD478" s="178">
        <v>0</v>
      </c>
      <c r="BE478" s="42">
        <f t="shared" si="445"/>
        <v>0</v>
      </c>
      <c r="BF478" s="43">
        <f t="shared" si="461"/>
        <v>356</v>
      </c>
      <c r="BG478" s="45">
        <f t="shared" si="446"/>
        <v>0</v>
      </c>
      <c r="BH478" s="159">
        <v>3</v>
      </c>
      <c r="BI478" s="83">
        <f t="shared" si="447"/>
        <v>7.0257611241217799E-4</v>
      </c>
      <c r="BJ478" s="84">
        <f t="shared" si="448"/>
        <v>372</v>
      </c>
      <c r="BK478" s="85">
        <f t="shared" si="449"/>
        <v>0.12622732086636515</v>
      </c>
      <c r="BL478" s="156">
        <v>1</v>
      </c>
      <c r="BM478" s="83">
        <f t="shared" si="450"/>
        <v>2.1897810218978103E-2</v>
      </c>
      <c r="BN478" s="84">
        <f t="shared" si="462"/>
        <v>398</v>
      </c>
      <c r="BO478" s="86">
        <f t="shared" si="451"/>
        <v>0.22233833308452436</v>
      </c>
      <c r="BP478" s="168">
        <f t="shared" si="452"/>
        <v>137</v>
      </c>
      <c r="BQ478" s="75">
        <f t="shared" si="453"/>
        <v>3.2084309133489461E-2</v>
      </c>
      <c r="BR478" s="164">
        <f t="shared" si="408"/>
        <v>9</v>
      </c>
      <c r="BS478" s="76">
        <f t="shared" si="454"/>
        <v>335</v>
      </c>
      <c r="BT478" s="117">
        <f t="shared" si="455"/>
        <v>0.56772630753860354</v>
      </c>
      <c r="BU478" s="159">
        <v>4270</v>
      </c>
      <c r="BV478" s="153">
        <v>465</v>
      </c>
    </row>
    <row r="479" spans="1:74">
      <c r="A479" s="34">
        <f t="shared" si="409"/>
        <v>3</v>
      </c>
      <c r="B479" s="35">
        <f t="shared" si="410"/>
        <v>0</v>
      </c>
      <c r="C479" s="35">
        <f t="shared" si="411"/>
        <v>1</v>
      </c>
      <c r="D479" s="35">
        <f t="shared" si="412"/>
        <v>1</v>
      </c>
      <c r="E479" s="35">
        <f t="shared" si="413"/>
        <v>0</v>
      </c>
      <c r="F479" s="35">
        <f t="shared" si="414"/>
        <v>1</v>
      </c>
      <c r="G479" s="35">
        <f t="shared" si="415"/>
        <v>0</v>
      </c>
      <c r="H479" s="35">
        <f t="shared" si="416"/>
        <v>0</v>
      </c>
      <c r="I479" s="35">
        <f t="shared" si="417"/>
        <v>0</v>
      </c>
      <c r="J479" s="48">
        <v>486</v>
      </c>
      <c r="K479" s="49" t="s">
        <v>458</v>
      </c>
      <c r="L479" s="65">
        <v>43</v>
      </c>
      <c r="M479" s="38">
        <f t="shared" si="407"/>
        <v>9.6846846846846846E-3</v>
      </c>
      <c r="N479" s="39">
        <f t="shared" si="418"/>
        <v>100</v>
      </c>
      <c r="O479" s="40">
        <f t="shared" si="419"/>
        <v>1.2833016850895713</v>
      </c>
      <c r="P479" s="98">
        <v>3</v>
      </c>
      <c r="Q479" s="38">
        <f t="shared" si="420"/>
        <v>0.31386861313868614</v>
      </c>
      <c r="R479" s="39">
        <f t="shared" si="456"/>
        <v>68</v>
      </c>
      <c r="S479" s="41">
        <f t="shared" si="421"/>
        <v>2.3504165714099186</v>
      </c>
      <c r="T479" s="183">
        <v>22</v>
      </c>
      <c r="U479" s="42">
        <f t="shared" si="422"/>
        <v>4.9549549549549547E-3</v>
      </c>
      <c r="V479" s="43">
        <f t="shared" si="423"/>
        <v>38</v>
      </c>
      <c r="W479" s="44">
        <f t="shared" si="424"/>
        <v>1.8445685981563602</v>
      </c>
      <c r="X479" s="178">
        <v>4</v>
      </c>
      <c r="Y479" s="42">
        <f t="shared" si="425"/>
        <v>0.16058394160583941</v>
      </c>
      <c r="Z479" s="43">
        <f t="shared" si="457"/>
        <v>22</v>
      </c>
      <c r="AA479" s="45">
        <f t="shared" si="426"/>
        <v>3.3783985874735798</v>
      </c>
      <c r="AB479" s="65">
        <v>21</v>
      </c>
      <c r="AC479" s="38">
        <f t="shared" si="427"/>
        <v>4.72972972972973E-3</v>
      </c>
      <c r="AD479" s="39">
        <f t="shared" si="428"/>
        <v>344</v>
      </c>
      <c r="AE479" s="40">
        <f t="shared" si="429"/>
        <v>0.36467965624742521</v>
      </c>
      <c r="AF479" s="98">
        <v>6</v>
      </c>
      <c r="AG479" s="38">
        <f t="shared" si="430"/>
        <v>0.15328467153284672</v>
      </c>
      <c r="AH479" s="39">
        <f t="shared" si="458"/>
        <v>372</v>
      </c>
      <c r="AI479" s="41">
        <f t="shared" si="431"/>
        <v>0.66792486697326658</v>
      </c>
      <c r="AJ479" s="183">
        <v>15</v>
      </c>
      <c r="AK479" s="42">
        <f t="shared" si="432"/>
        <v>3.3783783783783786E-3</v>
      </c>
      <c r="AL479" s="43">
        <f t="shared" si="433"/>
        <v>42</v>
      </c>
      <c r="AM479" s="44">
        <f t="shared" si="434"/>
        <v>1.7755652837952458</v>
      </c>
      <c r="AN479" s="178">
        <v>1</v>
      </c>
      <c r="AO479" s="42">
        <f t="shared" si="435"/>
        <v>0.10948905109489052</v>
      </c>
      <c r="AP479" s="43">
        <f t="shared" si="459"/>
        <v>21</v>
      </c>
      <c r="AQ479" s="45">
        <f t="shared" si="436"/>
        <v>3.2520163537081408</v>
      </c>
      <c r="AR479" s="65">
        <v>32</v>
      </c>
      <c r="AS479" s="38">
        <f t="shared" si="437"/>
        <v>7.2072072072072073E-3</v>
      </c>
      <c r="AT479" s="39">
        <f t="shared" si="438"/>
        <v>365</v>
      </c>
      <c r="AU479" s="40">
        <f t="shared" si="439"/>
        <v>0.31115276949659004</v>
      </c>
      <c r="AV479" s="98">
        <v>7</v>
      </c>
      <c r="AW479" s="38">
        <f t="shared" si="440"/>
        <v>0.23357664233576642</v>
      </c>
      <c r="AX479" s="39">
        <f t="shared" si="460"/>
        <v>448</v>
      </c>
      <c r="AY479" s="41">
        <f t="shared" si="441"/>
        <v>0.56988830776282373</v>
      </c>
      <c r="AZ479" s="183">
        <v>0</v>
      </c>
      <c r="BA479" s="42">
        <f t="shared" si="442"/>
        <v>0</v>
      </c>
      <c r="BB479" s="43">
        <f t="shared" si="443"/>
        <v>356</v>
      </c>
      <c r="BC479" s="44">
        <f t="shared" si="444"/>
        <v>0</v>
      </c>
      <c r="BD479" s="178">
        <v>0</v>
      </c>
      <c r="BE479" s="42">
        <f t="shared" si="445"/>
        <v>0</v>
      </c>
      <c r="BF479" s="43">
        <f t="shared" si="461"/>
        <v>356</v>
      </c>
      <c r="BG479" s="45">
        <f t="shared" si="446"/>
        <v>0</v>
      </c>
      <c r="BH479" s="159">
        <v>4</v>
      </c>
      <c r="BI479" s="83">
        <f t="shared" si="447"/>
        <v>9.0090090090090091E-4</v>
      </c>
      <c r="BJ479" s="84">
        <f t="shared" si="448"/>
        <v>351</v>
      </c>
      <c r="BK479" s="85">
        <f t="shared" si="449"/>
        <v>0.16185905708690065</v>
      </c>
      <c r="BL479" s="156">
        <v>1</v>
      </c>
      <c r="BM479" s="83">
        <f t="shared" si="450"/>
        <v>2.9197080291970802E-2</v>
      </c>
      <c r="BN479" s="84">
        <f t="shared" si="462"/>
        <v>378</v>
      </c>
      <c r="BO479" s="86">
        <f t="shared" si="451"/>
        <v>0.29645111077936581</v>
      </c>
      <c r="BP479" s="168">
        <f t="shared" si="452"/>
        <v>137</v>
      </c>
      <c r="BQ479" s="75">
        <f t="shared" si="453"/>
        <v>3.0855855855855856E-2</v>
      </c>
      <c r="BR479" s="164">
        <f t="shared" si="408"/>
        <v>22</v>
      </c>
      <c r="BS479" s="76">
        <f t="shared" si="454"/>
        <v>348</v>
      </c>
      <c r="BT479" s="117">
        <f t="shared" si="455"/>
        <v>0.54598903900672013</v>
      </c>
      <c r="BU479" s="159">
        <v>4440</v>
      </c>
      <c r="BV479" s="153">
        <v>856</v>
      </c>
    </row>
    <row r="480" spans="1:74">
      <c r="A480" s="34">
        <f t="shared" si="409"/>
        <v>10</v>
      </c>
      <c r="B480" s="35">
        <f t="shared" si="410"/>
        <v>7</v>
      </c>
      <c r="C480" s="35">
        <f t="shared" si="411"/>
        <v>1</v>
      </c>
      <c r="D480" s="35">
        <f t="shared" si="412"/>
        <v>1</v>
      </c>
      <c r="E480" s="35">
        <f t="shared" si="413"/>
        <v>0</v>
      </c>
      <c r="F480" s="35">
        <f t="shared" si="414"/>
        <v>1</v>
      </c>
      <c r="G480" s="35">
        <f t="shared" si="415"/>
        <v>0</v>
      </c>
      <c r="H480" s="35">
        <f t="shared" si="416"/>
        <v>1</v>
      </c>
      <c r="I480" s="35">
        <f t="shared" si="417"/>
        <v>1</v>
      </c>
      <c r="J480" s="48">
        <v>662</v>
      </c>
      <c r="K480" s="49" t="s">
        <v>636</v>
      </c>
      <c r="L480" s="65">
        <v>17</v>
      </c>
      <c r="M480" s="38">
        <f t="shared" si="407"/>
        <v>7.5994635672776041E-3</v>
      </c>
      <c r="N480" s="39">
        <f t="shared" si="418"/>
        <v>132</v>
      </c>
      <c r="O480" s="40">
        <f t="shared" si="419"/>
        <v>1.0069924544974149</v>
      </c>
      <c r="P480" s="98">
        <v>9</v>
      </c>
      <c r="Q480" s="38">
        <f t="shared" si="420"/>
        <v>0.12408759124087591</v>
      </c>
      <c r="R480" s="39">
        <f t="shared" si="456"/>
        <v>250</v>
      </c>
      <c r="S480" s="41">
        <f t="shared" si="421"/>
        <v>0.92923445846438635</v>
      </c>
      <c r="T480" s="183">
        <v>14</v>
      </c>
      <c r="U480" s="42">
        <f t="shared" si="422"/>
        <v>6.2583817612874388E-3</v>
      </c>
      <c r="V480" s="43">
        <f t="shared" si="423"/>
        <v>28</v>
      </c>
      <c r="W480" s="44">
        <f t="shared" si="424"/>
        <v>2.3297920116511435</v>
      </c>
      <c r="X480" s="178">
        <v>9</v>
      </c>
      <c r="Y480" s="42">
        <f t="shared" si="425"/>
        <v>0.10218978102189781</v>
      </c>
      <c r="Z480" s="43">
        <f t="shared" si="457"/>
        <v>42</v>
      </c>
      <c r="AA480" s="45">
        <f t="shared" si="426"/>
        <v>2.1498900102104601</v>
      </c>
      <c r="AB480" s="65">
        <v>28</v>
      </c>
      <c r="AC480" s="38">
        <f t="shared" si="427"/>
        <v>1.2516763522574878E-2</v>
      </c>
      <c r="AD480" s="39">
        <f t="shared" si="428"/>
        <v>166</v>
      </c>
      <c r="AE480" s="40">
        <f t="shared" si="429"/>
        <v>0.9650887639627882</v>
      </c>
      <c r="AF480" s="98">
        <v>9</v>
      </c>
      <c r="AG480" s="38">
        <f t="shared" si="430"/>
        <v>0.20437956204379562</v>
      </c>
      <c r="AH480" s="39">
        <f t="shared" si="458"/>
        <v>310</v>
      </c>
      <c r="AI480" s="41">
        <f t="shared" si="431"/>
        <v>0.89056648929768878</v>
      </c>
      <c r="AJ480" s="183">
        <v>15</v>
      </c>
      <c r="AK480" s="42">
        <f t="shared" si="432"/>
        <v>6.7054090299508273E-3</v>
      </c>
      <c r="AL480" s="43">
        <f t="shared" si="433"/>
        <v>19</v>
      </c>
      <c r="AM480" s="44">
        <f t="shared" si="434"/>
        <v>3.5241438802194418</v>
      </c>
      <c r="AN480" s="178">
        <v>8</v>
      </c>
      <c r="AO480" s="42">
        <f t="shared" si="435"/>
        <v>0.10948905109489052</v>
      </c>
      <c r="AP480" s="43">
        <f t="shared" si="459"/>
        <v>21</v>
      </c>
      <c r="AQ480" s="45">
        <f t="shared" si="436"/>
        <v>3.2520163537081408</v>
      </c>
      <c r="AR480" s="65">
        <v>31</v>
      </c>
      <c r="AS480" s="38">
        <f t="shared" si="437"/>
        <v>1.3857845328565042E-2</v>
      </c>
      <c r="AT480" s="39">
        <f t="shared" si="438"/>
        <v>262</v>
      </c>
      <c r="AU480" s="40">
        <f t="shared" si="439"/>
        <v>0.59827708976182747</v>
      </c>
      <c r="AV480" s="98">
        <v>10</v>
      </c>
      <c r="AW480" s="38">
        <f t="shared" si="440"/>
        <v>0.22627737226277372</v>
      </c>
      <c r="AX480" s="39">
        <f t="shared" si="460"/>
        <v>450</v>
      </c>
      <c r="AY480" s="41">
        <f t="shared" si="441"/>
        <v>0.55207929814523549</v>
      </c>
      <c r="AZ480" s="183">
        <v>17</v>
      </c>
      <c r="BA480" s="42">
        <f t="shared" si="442"/>
        <v>7.5994635672776041E-3</v>
      </c>
      <c r="BB480" s="43">
        <f t="shared" si="443"/>
        <v>25</v>
      </c>
      <c r="BC480" s="44">
        <f t="shared" si="444"/>
        <v>2.8360187921671378</v>
      </c>
      <c r="BD480" s="178">
        <v>7</v>
      </c>
      <c r="BE480" s="42">
        <f t="shared" si="445"/>
        <v>0.12408759124087591</v>
      </c>
      <c r="BF480" s="43">
        <f t="shared" si="461"/>
        <v>31</v>
      </c>
      <c r="BG480" s="45">
        <f t="shared" si="446"/>
        <v>2.6170269447048957</v>
      </c>
      <c r="BH480" s="159">
        <v>15</v>
      </c>
      <c r="BI480" s="83">
        <f t="shared" si="447"/>
        <v>6.7054090299508273E-3</v>
      </c>
      <c r="BJ480" s="84">
        <f t="shared" si="448"/>
        <v>79</v>
      </c>
      <c r="BK480" s="85">
        <f t="shared" si="449"/>
        <v>1.2047176130965114</v>
      </c>
      <c r="BL480" s="156">
        <v>8</v>
      </c>
      <c r="BM480" s="83">
        <f t="shared" si="450"/>
        <v>0.10948905109489052</v>
      </c>
      <c r="BN480" s="84">
        <f t="shared" si="462"/>
        <v>162</v>
      </c>
      <c r="BO480" s="86">
        <f t="shared" si="451"/>
        <v>1.1116916654226219</v>
      </c>
      <c r="BP480" s="168">
        <f t="shared" si="452"/>
        <v>137</v>
      </c>
      <c r="BQ480" s="75">
        <f t="shared" si="453"/>
        <v>6.1242735806884219E-2</v>
      </c>
      <c r="BR480" s="164">
        <f t="shared" si="408"/>
        <v>60</v>
      </c>
      <c r="BS480" s="76">
        <f t="shared" si="454"/>
        <v>137</v>
      </c>
      <c r="BT480" s="117">
        <f t="shared" si="455"/>
        <v>1.0836796303933112</v>
      </c>
      <c r="BU480" s="159">
        <v>2237</v>
      </c>
      <c r="BV480" s="153">
        <v>650</v>
      </c>
    </row>
    <row r="481" spans="1:74">
      <c r="A481" s="34">
        <f t="shared" si="409"/>
        <v>0</v>
      </c>
      <c r="B481" s="35">
        <f t="shared" si="410"/>
        <v>0</v>
      </c>
      <c r="C481" s="35">
        <f t="shared" si="411"/>
        <v>0</v>
      </c>
      <c r="D481" s="35">
        <f t="shared" si="412"/>
        <v>0</v>
      </c>
      <c r="E481" s="35">
        <f t="shared" si="413"/>
        <v>0</v>
      </c>
      <c r="F481" s="35">
        <f t="shared" si="414"/>
        <v>0</v>
      </c>
      <c r="G481" s="35">
        <f t="shared" si="415"/>
        <v>0</v>
      </c>
      <c r="H481" s="35">
        <f t="shared" si="416"/>
        <v>0</v>
      </c>
      <c r="I481" s="35">
        <f t="shared" si="417"/>
        <v>0</v>
      </c>
      <c r="J481" s="51">
        <v>18</v>
      </c>
      <c r="K481" s="49" t="s">
        <v>666</v>
      </c>
      <c r="L481" s="65">
        <v>1</v>
      </c>
      <c r="M481" s="38">
        <f t="shared" si="407"/>
        <v>1.0889687465969727E-4</v>
      </c>
      <c r="N481" s="39">
        <f t="shared" si="418"/>
        <v>505</v>
      </c>
      <c r="O481" s="40">
        <f t="shared" si="419"/>
        <v>1.4429746274834683E-2</v>
      </c>
      <c r="P481" s="98">
        <v>1</v>
      </c>
      <c r="Q481" s="38">
        <f t="shared" si="420"/>
        <v>7.4074074074074077E-3</v>
      </c>
      <c r="R481" s="39">
        <f t="shared" si="456"/>
        <v>501</v>
      </c>
      <c r="S481" s="41">
        <f t="shared" si="421"/>
        <v>5.5470640875651823E-2</v>
      </c>
      <c r="T481" s="183">
        <v>5</v>
      </c>
      <c r="U481" s="42">
        <f t="shared" si="422"/>
        <v>5.4448437329848633E-4</v>
      </c>
      <c r="V481" s="43">
        <f t="shared" si="423"/>
        <v>277</v>
      </c>
      <c r="W481" s="44">
        <f t="shared" si="424"/>
        <v>0.202693825938598</v>
      </c>
      <c r="X481" s="178">
        <v>2</v>
      </c>
      <c r="Y481" s="42">
        <f t="shared" si="425"/>
        <v>3.7037037037037035E-2</v>
      </c>
      <c r="Z481" s="43">
        <f t="shared" si="457"/>
        <v>193</v>
      </c>
      <c r="AA481" s="45">
        <f t="shared" si="426"/>
        <v>0.7791929402085529</v>
      </c>
      <c r="AB481" s="65">
        <v>0</v>
      </c>
      <c r="AC481" s="38">
        <f t="shared" si="427"/>
        <v>0</v>
      </c>
      <c r="AD481" s="39">
        <f t="shared" si="428"/>
        <v>538</v>
      </c>
      <c r="AE481" s="40">
        <f t="shared" si="429"/>
        <v>0</v>
      </c>
      <c r="AF481" s="98">
        <v>0</v>
      </c>
      <c r="AG481" s="38">
        <f t="shared" si="430"/>
        <v>0</v>
      </c>
      <c r="AH481" s="39">
        <f t="shared" si="458"/>
        <v>538</v>
      </c>
      <c r="AI481" s="41">
        <f t="shared" si="431"/>
        <v>0</v>
      </c>
      <c r="AJ481" s="183">
        <v>0</v>
      </c>
      <c r="AK481" s="42">
        <f t="shared" si="432"/>
        <v>0</v>
      </c>
      <c r="AL481" s="43">
        <f t="shared" si="433"/>
        <v>337</v>
      </c>
      <c r="AM481" s="44">
        <f t="shared" si="434"/>
        <v>0</v>
      </c>
      <c r="AN481" s="178">
        <v>0</v>
      </c>
      <c r="AO481" s="42">
        <f t="shared" si="435"/>
        <v>0</v>
      </c>
      <c r="AP481" s="43">
        <f t="shared" si="459"/>
        <v>337</v>
      </c>
      <c r="AQ481" s="45">
        <f t="shared" si="436"/>
        <v>0</v>
      </c>
      <c r="AR481" s="65">
        <v>129</v>
      </c>
      <c r="AS481" s="38">
        <f t="shared" si="437"/>
        <v>1.4047696831100947E-2</v>
      </c>
      <c r="AT481" s="39">
        <f t="shared" si="438"/>
        <v>256</v>
      </c>
      <c r="AU481" s="40">
        <f t="shared" si="439"/>
        <v>0.6064734436488175</v>
      </c>
      <c r="AV481" s="98">
        <v>21</v>
      </c>
      <c r="AW481" s="38">
        <f t="shared" si="440"/>
        <v>0.9555555555555556</v>
      </c>
      <c r="AX481" s="39">
        <f t="shared" si="460"/>
        <v>29</v>
      </c>
      <c r="AY481" s="41">
        <f t="shared" si="441"/>
        <v>2.3313972368269407</v>
      </c>
      <c r="AZ481" s="183">
        <v>0</v>
      </c>
      <c r="BA481" s="42">
        <f t="shared" si="442"/>
        <v>0</v>
      </c>
      <c r="BB481" s="43">
        <f t="shared" si="443"/>
        <v>356</v>
      </c>
      <c r="BC481" s="44">
        <f t="shared" si="444"/>
        <v>0</v>
      </c>
      <c r="BD481" s="178">
        <v>0</v>
      </c>
      <c r="BE481" s="42">
        <f t="shared" si="445"/>
        <v>0</v>
      </c>
      <c r="BF481" s="43">
        <f t="shared" si="461"/>
        <v>356</v>
      </c>
      <c r="BG481" s="45">
        <f t="shared" si="446"/>
        <v>0</v>
      </c>
      <c r="BH481" s="159">
        <v>0</v>
      </c>
      <c r="BI481" s="83">
        <f t="shared" si="447"/>
        <v>0</v>
      </c>
      <c r="BJ481" s="84">
        <f t="shared" si="448"/>
        <v>467</v>
      </c>
      <c r="BK481" s="85">
        <f t="shared" si="449"/>
        <v>0</v>
      </c>
      <c r="BL481" s="156">
        <v>0</v>
      </c>
      <c r="BM481" s="83">
        <f t="shared" si="450"/>
        <v>0</v>
      </c>
      <c r="BN481" s="84">
        <f t="shared" si="462"/>
        <v>467</v>
      </c>
      <c r="BO481" s="86">
        <f t="shared" si="451"/>
        <v>0</v>
      </c>
      <c r="BP481" s="168">
        <f t="shared" si="452"/>
        <v>135</v>
      </c>
      <c r="BQ481" s="75">
        <f t="shared" si="453"/>
        <v>1.470107807905913E-2</v>
      </c>
      <c r="BR481" s="164">
        <f t="shared" si="408"/>
        <v>24</v>
      </c>
      <c r="BS481" s="76">
        <f t="shared" si="454"/>
        <v>467</v>
      </c>
      <c r="BT481" s="117">
        <f t="shared" si="455"/>
        <v>0.26013303699125723</v>
      </c>
      <c r="BU481" s="159">
        <v>9183</v>
      </c>
      <c r="BV481" s="153">
        <v>2613</v>
      </c>
    </row>
    <row r="482" spans="1:74">
      <c r="A482" s="34">
        <f t="shared" si="409"/>
        <v>0</v>
      </c>
      <c r="B482" s="35">
        <f t="shared" si="410"/>
        <v>0</v>
      </c>
      <c r="C482" s="35">
        <f t="shared" si="411"/>
        <v>0</v>
      </c>
      <c r="D482" s="35">
        <f t="shared" si="412"/>
        <v>0</v>
      </c>
      <c r="E482" s="35">
        <f t="shared" si="413"/>
        <v>0</v>
      </c>
      <c r="F482" s="35">
        <f t="shared" si="414"/>
        <v>0</v>
      </c>
      <c r="G482" s="35">
        <f t="shared" si="415"/>
        <v>0</v>
      </c>
      <c r="H482" s="35">
        <f t="shared" si="416"/>
        <v>0</v>
      </c>
      <c r="I482" s="35">
        <f t="shared" si="417"/>
        <v>0</v>
      </c>
      <c r="J482" s="48">
        <v>110</v>
      </c>
      <c r="K482" s="49" t="s">
        <v>80</v>
      </c>
      <c r="L482" s="65">
        <v>31</v>
      </c>
      <c r="M482" s="38">
        <f t="shared" si="407"/>
        <v>1.6435160640441099E-3</v>
      </c>
      <c r="N482" s="39">
        <f t="shared" si="418"/>
        <v>371</v>
      </c>
      <c r="O482" s="40">
        <f t="shared" si="419"/>
        <v>0.21777961834885026</v>
      </c>
      <c r="P482" s="98">
        <v>5</v>
      </c>
      <c r="Q482" s="38">
        <f t="shared" si="420"/>
        <v>0.22962962962962963</v>
      </c>
      <c r="R482" s="39">
        <f t="shared" si="456"/>
        <v>102</v>
      </c>
      <c r="S482" s="41">
        <f t="shared" si="421"/>
        <v>1.7195898671452063</v>
      </c>
      <c r="T482" s="183">
        <v>28</v>
      </c>
      <c r="U482" s="42">
        <f t="shared" si="422"/>
        <v>1.4844661223624219E-3</v>
      </c>
      <c r="V482" s="43">
        <f t="shared" si="423"/>
        <v>168</v>
      </c>
      <c r="W482" s="44">
        <f t="shared" si="424"/>
        <v>0.55261846358430788</v>
      </c>
      <c r="X482" s="178">
        <v>1</v>
      </c>
      <c r="Y482" s="42">
        <f t="shared" si="425"/>
        <v>0.2074074074074074</v>
      </c>
      <c r="Z482" s="43">
        <f t="shared" si="457"/>
        <v>15</v>
      </c>
      <c r="AA482" s="45">
        <f t="shared" si="426"/>
        <v>4.3634804651678962</v>
      </c>
      <c r="AB482" s="65">
        <v>0</v>
      </c>
      <c r="AC482" s="38">
        <f t="shared" si="427"/>
        <v>0</v>
      </c>
      <c r="AD482" s="39">
        <f t="shared" si="428"/>
        <v>538</v>
      </c>
      <c r="AE482" s="40">
        <f t="shared" si="429"/>
        <v>0</v>
      </c>
      <c r="AF482" s="98">
        <v>0</v>
      </c>
      <c r="AG482" s="38">
        <f t="shared" si="430"/>
        <v>0</v>
      </c>
      <c r="AH482" s="39">
        <f t="shared" si="458"/>
        <v>538</v>
      </c>
      <c r="AI482" s="41">
        <f t="shared" si="431"/>
        <v>0</v>
      </c>
      <c r="AJ482" s="183">
        <v>0</v>
      </c>
      <c r="AK482" s="42">
        <f t="shared" si="432"/>
        <v>0</v>
      </c>
      <c r="AL482" s="43">
        <f t="shared" si="433"/>
        <v>337</v>
      </c>
      <c r="AM482" s="44">
        <f t="shared" si="434"/>
        <v>0</v>
      </c>
      <c r="AN482" s="178">
        <v>0</v>
      </c>
      <c r="AO482" s="42">
        <f t="shared" si="435"/>
        <v>0</v>
      </c>
      <c r="AP482" s="43">
        <f t="shared" si="459"/>
        <v>337</v>
      </c>
      <c r="AQ482" s="45">
        <f t="shared" si="436"/>
        <v>0</v>
      </c>
      <c r="AR482" s="65">
        <v>67</v>
      </c>
      <c r="AS482" s="38">
        <f t="shared" si="437"/>
        <v>3.5521153642243666E-3</v>
      </c>
      <c r="AT482" s="39">
        <f t="shared" si="438"/>
        <v>440</v>
      </c>
      <c r="AU482" s="40">
        <f t="shared" si="439"/>
        <v>0.1533535114745348</v>
      </c>
      <c r="AV482" s="98">
        <v>9</v>
      </c>
      <c r="AW482" s="38">
        <f t="shared" si="440"/>
        <v>0.49629629629629629</v>
      </c>
      <c r="AX482" s="39">
        <f t="shared" si="460"/>
        <v>184</v>
      </c>
      <c r="AY482" s="41">
        <f t="shared" si="441"/>
        <v>1.2108807354062405</v>
      </c>
      <c r="AZ482" s="183">
        <v>1</v>
      </c>
      <c r="BA482" s="42">
        <f t="shared" si="442"/>
        <v>5.3016647227229353E-5</v>
      </c>
      <c r="BB482" s="43">
        <f t="shared" si="443"/>
        <v>347</v>
      </c>
      <c r="BC482" s="44">
        <f t="shared" si="444"/>
        <v>1.9785108054407204E-2</v>
      </c>
      <c r="BD482" s="178">
        <v>1</v>
      </c>
      <c r="BE482" s="42">
        <f t="shared" si="445"/>
        <v>7.4074074074074077E-3</v>
      </c>
      <c r="BF482" s="43">
        <f t="shared" si="461"/>
        <v>310</v>
      </c>
      <c r="BG482" s="45">
        <f t="shared" si="446"/>
        <v>0.15622339495623996</v>
      </c>
      <c r="BH482" s="159">
        <v>8</v>
      </c>
      <c r="BI482" s="83">
        <f t="shared" si="447"/>
        <v>4.2413317781783482E-4</v>
      </c>
      <c r="BJ482" s="84">
        <f t="shared" si="448"/>
        <v>397</v>
      </c>
      <c r="BK482" s="85">
        <f t="shared" si="449"/>
        <v>7.6201273827360722E-2</v>
      </c>
      <c r="BL482" s="156">
        <v>2</v>
      </c>
      <c r="BM482" s="83">
        <f t="shared" si="450"/>
        <v>5.9259259259259262E-2</v>
      </c>
      <c r="BN482" s="84">
        <f t="shared" si="462"/>
        <v>297</v>
      </c>
      <c r="BO482" s="86">
        <f t="shared" si="451"/>
        <v>0.6016859581744165</v>
      </c>
      <c r="BP482" s="168">
        <f t="shared" si="452"/>
        <v>135</v>
      </c>
      <c r="BQ482" s="75">
        <f t="shared" si="453"/>
        <v>7.157247375675962E-3</v>
      </c>
      <c r="BR482" s="164">
        <f t="shared" si="408"/>
        <v>18</v>
      </c>
      <c r="BS482" s="76">
        <f t="shared" si="454"/>
        <v>534</v>
      </c>
      <c r="BT482" s="117">
        <f t="shared" si="455"/>
        <v>0.12664625589495893</v>
      </c>
      <c r="BU482" s="159">
        <v>18862</v>
      </c>
      <c r="BV482" s="153">
        <v>1466</v>
      </c>
    </row>
    <row r="483" spans="1:74">
      <c r="A483" s="34">
        <f t="shared" si="409"/>
        <v>0</v>
      </c>
      <c r="B483" s="35">
        <f t="shared" si="410"/>
        <v>0</v>
      </c>
      <c r="C483" s="35">
        <f t="shared" si="411"/>
        <v>0</v>
      </c>
      <c r="D483" s="35">
        <f t="shared" si="412"/>
        <v>0</v>
      </c>
      <c r="E483" s="35">
        <f t="shared" si="413"/>
        <v>0</v>
      </c>
      <c r="F483" s="35">
        <f t="shared" si="414"/>
        <v>0</v>
      </c>
      <c r="G483" s="35">
        <f t="shared" si="415"/>
        <v>0</v>
      </c>
      <c r="H483" s="35">
        <f t="shared" si="416"/>
        <v>0</v>
      </c>
      <c r="I483" s="35">
        <f t="shared" si="417"/>
        <v>0</v>
      </c>
      <c r="J483" s="48">
        <v>386</v>
      </c>
      <c r="K483" s="49" t="s">
        <v>357</v>
      </c>
      <c r="L483" s="65">
        <v>8</v>
      </c>
      <c r="M483" s="38">
        <f t="shared" si="407"/>
        <v>6.4355240929933231E-4</v>
      </c>
      <c r="N483" s="39">
        <f t="shared" si="418"/>
        <v>441</v>
      </c>
      <c r="O483" s="40">
        <f t="shared" si="419"/>
        <v>8.5276074357208201E-2</v>
      </c>
      <c r="P483" s="98">
        <v>3</v>
      </c>
      <c r="Q483" s="38">
        <f t="shared" si="420"/>
        <v>5.9701492537313432E-2</v>
      </c>
      <c r="R483" s="39">
        <f t="shared" si="456"/>
        <v>388</v>
      </c>
      <c r="S483" s="41">
        <f t="shared" si="421"/>
        <v>0.44707680705749231</v>
      </c>
      <c r="T483" s="183">
        <v>8</v>
      </c>
      <c r="U483" s="42">
        <f t="shared" si="422"/>
        <v>6.4355240929933231E-4</v>
      </c>
      <c r="V483" s="43">
        <f t="shared" si="423"/>
        <v>259</v>
      </c>
      <c r="W483" s="44">
        <f t="shared" si="424"/>
        <v>0.2395736341203952</v>
      </c>
      <c r="X483" s="178">
        <v>1</v>
      </c>
      <c r="Y483" s="42">
        <f t="shared" si="425"/>
        <v>5.9701492537313432E-2</v>
      </c>
      <c r="Z483" s="43">
        <f t="shared" si="457"/>
        <v>112</v>
      </c>
      <c r="AA483" s="45">
        <f t="shared" si="426"/>
        <v>1.2560125006346823</v>
      </c>
      <c r="AB483" s="65">
        <v>20</v>
      </c>
      <c r="AC483" s="38">
        <f t="shared" si="427"/>
        <v>1.6088810232483307E-3</v>
      </c>
      <c r="AD483" s="39">
        <f t="shared" si="428"/>
        <v>445</v>
      </c>
      <c r="AE483" s="40">
        <f t="shared" si="429"/>
        <v>0.12405067774025517</v>
      </c>
      <c r="AF483" s="98">
        <v>6</v>
      </c>
      <c r="AG483" s="38">
        <f t="shared" si="430"/>
        <v>0.14925373134328357</v>
      </c>
      <c r="AH483" s="39">
        <f t="shared" si="458"/>
        <v>377</v>
      </c>
      <c r="AI483" s="41">
        <f t="shared" si="431"/>
        <v>0.65036038930588147</v>
      </c>
      <c r="AJ483" s="183">
        <v>0</v>
      </c>
      <c r="AK483" s="42">
        <f t="shared" si="432"/>
        <v>0</v>
      </c>
      <c r="AL483" s="43">
        <f t="shared" si="433"/>
        <v>337</v>
      </c>
      <c r="AM483" s="44">
        <f t="shared" si="434"/>
        <v>0</v>
      </c>
      <c r="AN483" s="178">
        <v>0</v>
      </c>
      <c r="AO483" s="42">
        <f t="shared" si="435"/>
        <v>0</v>
      </c>
      <c r="AP483" s="43">
        <f t="shared" si="459"/>
        <v>337</v>
      </c>
      <c r="AQ483" s="45">
        <f t="shared" si="436"/>
        <v>0</v>
      </c>
      <c r="AR483" s="65">
        <v>83</v>
      </c>
      <c r="AS483" s="38">
        <f t="shared" si="437"/>
        <v>6.676856246480573E-3</v>
      </c>
      <c r="AT483" s="39">
        <f t="shared" si="438"/>
        <v>377</v>
      </c>
      <c r="AU483" s="40">
        <f t="shared" si="439"/>
        <v>0.28825622087644642</v>
      </c>
      <c r="AV483" s="98">
        <v>10</v>
      </c>
      <c r="AW483" s="38">
        <f t="shared" si="440"/>
        <v>0.61940298507462688</v>
      </c>
      <c r="AX483" s="39">
        <f t="shared" si="460"/>
        <v>103</v>
      </c>
      <c r="AY483" s="41">
        <f t="shared" si="441"/>
        <v>1.5112406594148948</v>
      </c>
      <c r="AZ483" s="183">
        <v>0</v>
      </c>
      <c r="BA483" s="42">
        <f t="shared" si="442"/>
        <v>0</v>
      </c>
      <c r="BB483" s="43">
        <f t="shared" si="443"/>
        <v>356</v>
      </c>
      <c r="BC483" s="44">
        <f t="shared" si="444"/>
        <v>0</v>
      </c>
      <c r="BD483" s="178">
        <v>0</v>
      </c>
      <c r="BE483" s="42">
        <f t="shared" si="445"/>
        <v>0</v>
      </c>
      <c r="BF483" s="43">
        <f t="shared" si="461"/>
        <v>356</v>
      </c>
      <c r="BG483" s="45">
        <f t="shared" si="446"/>
        <v>0</v>
      </c>
      <c r="BH483" s="159">
        <v>15</v>
      </c>
      <c r="BI483" s="83">
        <f t="shared" si="447"/>
        <v>1.206660767436248E-3</v>
      </c>
      <c r="BJ483" s="84">
        <f t="shared" si="448"/>
        <v>324</v>
      </c>
      <c r="BK483" s="85">
        <f t="shared" si="449"/>
        <v>0.2167929611854956</v>
      </c>
      <c r="BL483" s="156">
        <v>2</v>
      </c>
      <c r="BM483" s="83">
        <f t="shared" si="450"/>
        <v>0.11194029850746269</v>
      </c>
      <c r="BN483" s="84">
        <f t="shared" si="462"/>
        <v>156</v>
      </c>
      <c r="BO483" s="86">
        <f t="shared" si="451"/>
        <v>1.1365802847977551</v>
      </c>
      <c r="BP483" s="168">
        <f t="shared" si="452"/>
        <v>134</v>
      </c>
      <c r="BQ483" s="75">
        <f t="shared" si="453"/>
        <v>1.0779502855763816E-2</v>
      </c>
      <c r="BR483" s="164">
        <f t="shared" si="408"/>
        <v>22</v>
      </c>
      <c r="BS483" s="76">
        <f t="shared" si="454"/>
        <v>502</v>
      </c>
      <c r="BT483" s="117">
        <f t="shared" si="455"/>
        <v>0.19074144086888861</v>
      </c>
      <c r="BU483" s="159">
        <v>12431</v>
      </c>
      <c r="BV483" s="153">
        <v>1077</v>
      </c>
    </row>
    <row r="484" spans="1:74">
      <c r="A484" s="34">
        <f t="shared" si="409"/>
        <v>0</v>
      </c>
      <c r="B484" s="35">
        <f t="shared" si="410"/>
        <v>0</v>
      </c>
      <c r="C484" s="35">
        <f t="shared" si="411"/>
        <v>0</v>
      </c>
      <c r="D484" s="35">
        <f t="shared" si="412"/>
        <v>0</v>
      </c>
      <c r="E484" s="35">
        <f t="shared" si="413"/>
        <v>0</v>
      </c>
      <c r="F484" s="35">
        <f t="shared" si="414"/>
        <v>0</v>
      </c>
      <c r="G484" s="35">
        <f t="shared" si="415"/>
        <v>0</v>
      </c>
      <c r="H484" s="35">
        <f t="shared" si="416"/>
        <v>0</v>
      </c>
      <c r="I484" s="35">
        <f t="shared" si="417"/>
        <v>0</v>
      </c>
      <c r="J484" s="48">
        <v>542</v>
      </c>
      <c r="K484" s="49" t="s">
        <v>514</v>
      </c>
      <c r="L484" s="65">
        <v>28</v>
      </c>
      <c r="M484" s="38">
        <f t="shared" si="407"/>
        <v>3.3609410634977792E-3</v>
      </c>
      <c r="N484" s="39">
        <f t="shared" si="418"/>
        <v>266</v>
      </c>
      <c r="O484" s="40">
        <f t="shared" si="419"/>
        <v>0.44535278852125709</v>
      </c>
      <c r="P484" s="98">
        <v>2</v>
      </c>
      <c r="Q484" s="38">
        <f t="shared" si="420"/>
        <v>0.20895522388059701</v>
      </c>
      <c r="R484" s="39">
        <f t="shared" si="456"/>
        <v>113</v>
      </c>
      <c r="S484" s="41">
        <f t="shared" si="421"/>
        <v>1.564768824701223</v>
      </c>
      <c r="T484" s="183">
        <v>2</v>
      </c>
      <c r="U484" s="42">
        <f t="shared" si="422"/>
        <v>2.4006721882126995E-4</v>
      </c>
      <c r="V484" s="43">
        <f t="shared" si="423"/>
        <v>333</v>
      </c>
      <c r="W484" s="44">
        <f t="shared" si="424"/>
        <v>8.9369218753770033E-2</v>
      </c>
      <c r="X484" s="178">
        <v>1</v>
      </c>
      <c r="Y484" s="42">
        <f t="shared" si="425"/>
        <v>1.4925373134328358E-2</v>
      </c>
      <c r="Z484" s="43">
        <f t="shared" si="457"/>
        <v>299</v>
      </c>
      <c r="AA484" s="45">
        <f t="shared" si="426"/>
        <v>0.31400312515867057</v>
      </c>
      <c r="AB484" s="65">
        <v>4</v>
      </c>
      <c r="AC484" s="38">
        <f t="shared" si="427"/>
        <v>4.8013443764253989E-4</v>
      </c>
      <c r="AD484" s="39">
        <f t="shared" si="428"/>
        <v>506</v>
      </c>
      <c r="AE484" s="40">
        <f t="shared" si="429"/>
        <v>3.7020141039229675E-2</v>
      </c>
      <c r="AF484" s="98">
        <v>1</v>
      </c>
      <c r="AG484" s="38">
        <f t="shared" si="430"/>
        <v>2.9850746268656716E-2</v>
      </c>
      <c r="AH484" s="39">
        <f t="shared" si="458"/>
        <v>495</v>
      </c>
      <c r="AI484" s="41">
        <f t="shared" si="431"/>
        <v>0.13007207786117631</v>
      </c>
      <c r="AJ484" s="183">
        <v>1</v>
      </c>
      <c r="AK484" s="42">
        <f t="shared" si="432"/>
        <v>1.2003360941063497E-4</v>
      </c>
      <c r="AL484" s="43">
        <f t="shared" si="433"/>
        <v>308</v>
      </c>
      <c r="AM484" s="44">
        <f t="shared" si="434"/>
        <v>6.3085742888415883E-2</v>
      </c>
      <c r="AN484" s="178">
        <v>1</v>
      </c>
      <c r="AO484" s="42">
        <f t="shared" si="435"/>
        <v>7.462686567164179E-3</v>
      </c>
      <c r="AP484" s="43">
        <f t="shared" si="459"/>
        <v>284</v>
      </c>
      <c r="AQ484" s="45">
        <f t="shared" si="436"/>
        <v>0.22165484599901256</v>
      </c>
      <c r="AR484" s="65">
        <v>66</v>
      </c>
      <c r="AS484" s="38">
        <f t="shared" si="437"/>
        <v>7.9222182211019093E-3</v>
      </c>
      <c r="AT484" s="39">
        <f t="shared" si="438"/>
        <v>358</v>
      </c>
      <c r="AU484" s="40">
        <f t="shared" si="439"/>
        <v>0.34202154443224386</v>
      </c>
      <c r="AV484" s="98">
        <v>5</v>
      </c>
      <c r="AW484" s="38">
        <f t="shared" si="440"/>
        <v>0.4925373134328358</v>
      </c>
      <c r="AX484" s="39">
        <f t="shared" si="460"/>
        <v>188</v>
      </c>
      <c r="AY484" s="41">
        <f t="shared" si="441"/>
        <v>1.2017094400166632</v>
      </c>
      <c r="AZ484" s="183">
        <v>2</v>
      </c>
      <c r="BA484" s="42">
        <f t="shared" si="442"/>
        <v>2.4006721882126995E-4</v>
      </c>
      <c r="BB484" s="43">
        <f t="shared" si="443"/>
        <v>302</v>
      </c>
      <c r="BC484" s="44">
        <f t="shared" si="444"/>
        <v>8.9589895119968468E-2</v>
      </c>
      <c r="BD484" s="178">
        <v>1</v>
      </c>
      <c r="BE484" s="42">
        <f t="shared" si="445"/>
        <v>1.4925373134328358E-2</v>
      </c>
      <c r="BF484" s="43">
        <f t="shared" si="461"/>
        <v>268</v>
      </c>
      <c r="BG484" s="45">
        <f t="shared" si="446"/>
        <v>0.31477848237451334</v>
      </c>
      <c r="BH484" s="159">
        <v>31</v>
      </c>
      <c r="BI484" s="83">
        <f t="shared" si="447"/>
        <v>3.7210418917296845E-3</v>
      </c>
      <c r="BJ484" s="84">
        <f t="shared" si="448"/>
        <v>175</v>
      </c>
      <c r="BK484" s="85">
        <f t="shared" si="449"/>
        <v>0.66853560849360838</v>
      </c>
      <c r="BL484" s="156">
        <v>2</v>
      </c>
      <c r="BM484" s="83">
        <f t="shared" si="450"/>
        <v>0.23134328358208955</v>
      </c>
      <c r="BN484" s="84">
        <f t="shared" si="462"/>
        <v>64</v>
      </c>
      <c r="BO484" s="86">
        <f t="shared" si="451"/>
        <v>2.3489325885820271</v>
      </c>
      <c r="BP484" s="168">
        <f t="shared" si="452"/>
        <v>134</v>
      </c>
      <c r="BQ484" s="75">
        <f t="shared" si="453"/>
        <v>1.6084503661025085E-2</v>
      </c>
      <c r="BR484" s="164">
        <f t="shared" si="408"/>
        <v>13</v>
      </c>
      <c r="BS484" s="76">
        <f t="shared" si="454"/>
        <v>456</v>
      </c>
      <c r="BT484" s="117">
        <f t="shared" si="455"/>
        <v>0.28461251367676804</v>
      </c>
      <c r="BU484" s="159">
        <v>8331</v>
      </c>
      <c r="BV484" s="153">
        <v>295</v>
      </c>
    </row>
    <row r="485" spans="1:74">
      <c r="A485" s="34">
        <f t="shared" si="409"/>
        <v>0</v>
      </c>
      <c r="B485" s="35">
        <f t="shared" si="410"/>
        <v>0</v>
      </c>
      <c r="C485" s="35">
        <f t="shared" si="411"/>
        <v>0</v>
      </c>
      <c r="D485" s="35">
        <f t="shared" si="412"/>
        <v>0</v>
      </c>
      <c r="E485" s="35">
        <f t="shared" si="413"/>
        <v>0</v>
      </c>
      <c r="F485" s="35">
        <f t="shared" si="414"/>
        <v>0</v>
      </c>
      <c r="G485" s="35">
        <f t="shared" si="415"/>
        <v>0</v>
      </c>
      <c r="H485" s="35">
        <f t="shared" si="416"/>
        <v>0</v>
      </c>
      <c r="I485" s="35">
        <f t="shared" si="417"/>
        <v>0</v>
      </c>
      <c r="J485" s="48">
        <v>101</v>
      </c>
      <c r="K485" s="49" t="s">
        <v>71</v>
      </c>
      <c r="L485" s="65">
        <v>24</v>
      </c>
      <c r="M485" s="38">
        <f t="shared" si="407"/>
        <v>5.4779512462339083E-4</v>
      </c>
      <c r="N485" s="39">
        <f t="shared" si="418"/>
        <v>450</v>
      </c>
      <c r="O485" s="40">
        <f t="shared" si="419"/>
        <v>7.2587433602742751E-2</v>
      </c>
      <c r="P485" s="98">
        <v>5</v>
      </c>
      <c r="Q485" s="38">
        <f t="shared" si="420"/>
        <v>0.18461538461538463</v>
      </c>
      <c r="R485" s="39">
        <f t="shared" si="456"/>
        <v>138</v>
      </c>
      <c r="S485" s="41">
        <f t="shared" si="421"/>
        <v>1.3824990495162455</v>
      </c>
      <c r="T485" s="183">
        <v>21</v>
      </c>
      <c r="U485" s="42">
        <f t="shared" si="422"/>
        <v>4.7932073404546697E-4</v>
      </c>
      <c r="V485" s="43">
        <f t="shared" si="423"/>
        <v>290</v>
      </c>
      <c r="W485" s="44">
        <f t="shared" si="424"/>
        <v>0.17843552211940589</v>
      </c>
      <c r="X485" s="178">
        <v>2</v>
      </c>
      <c r="Y485" s="42">
        <f t="shared" si="425"/>
        <v>0.16153846153846155</v>
      </c>
      <c r="Z485" s="43">
        <f t="shared" si="457"/>
        <v>21</v>
      </c>
      <c r="AA485" s="45">
        <f t="shared" si="426"/>
        <v>3.3984799776788424</v>
      </c>
      <c r="AB485" s="65">
        <v>42</v>
      </c>
      <c r="AC485" s="38">
        <f t="shared" si="427"/>
        <v>9.5864146809093395E-4</v>
      </c>
      <c r="AD485" s="39">
        <f t="shared" si="428"/>
        <v>475</v>
      </c>
      <c r="AE485" s="40">
        <f t="shared" si="429"/>
        <v>7.3914802964419227E-2</v>
      </c>
      <c r="AF485" s="98">
        <v>5</v>
      </c>
      <c r="AG485" s="38">
        <f t="shared" si="430"/>
        <v>0.32307692307692309</v>
      </c>
      <c r="AH485" s="39">
        <f t="shared" si="458"/>
        <v>196</v>
      </c>
      <c r="AI485" s="41">
        <f t="shared" si="431"/>
        <v>1.4077801042359619</v>
      </c>
      <c r="AJ485" s="183">
        <v>0</v>
      </c>
      <c r="AK485" s="42">
        <f t="shared" si="432"/>
        <v>0</v>
      </c>
      <c r="AL485" s="43">
        <f t="shared" si="433"/>
        <v>337</v>
      </c>
      <c r="AM485" s="44">
        <f t="shared" si="434"/>
        <v>0</v>
      </c>
      <c r="AN485" s="178">
        <v>0</v>
      </c>
      <c r="AO485" s="42">
        <f t="shared" si="435"/>
        <v>0</v>
      </c>
      <c r="AP485" s="43">
        <f t="shared" si="459"/>
        <v>337</v>
      </c>
      <c r="AQ485" s="45">
        <f t="shared" si="436"/>
        <v>0</v>
      </c>
      <c r="AR485" s="65">
        <v>34</v>
      </c>
      <c r="AS485" s="38">
        <f t="shared" si="437"/>
        <v>7.7604309321647037E-4</v>
      </c>
      <c r="AT485" s="39">
        <f t="shared" si="438"/>
        <v>522</v>
      </c>
      <c r="AU485" s="40">
        <f t="shared" si="439"/>
        <v>3.3503679131291965E-2</v>
      </c>
      <c r="AV485" s="98">
        <v>15</v>
      </c>
      <c r="AW485" s="38">
        <f t="shared" si="440"/>
        <v>0.26153846153846155</v>
      </c>
      <c r="AX485" s="39">
        <f t="shared" si="460"/>
        <v>423</v>
      </c>
      <c r="AY485" s="41">
        <f t="shared" si="441"/>
        <v>0.63811051383635409</v>
      </c>
      <c r="AZ485" s="183">
        <v>0</v>
      </c>
      <c r="BA485" s="42">
        <f t="shared" si="442"/>
        <v>0</v>
      </c>
      <c r="BB485" s="43">
        <f t="shared" si="443"/>
        <v>356</v>
      </c>
      <c r="BC485" s="44">
        <f t="shared" si="444"/>
        <v>0</v>
      </c>
      <c r="BD485" s="178">
        <v>0</v>
      </c>
      <c r="BE485" s="42">
        <f t="shared" si="445"/>
        <v>0</v>
      </c>
      <c r="BF485" s="43">
        <f t="shared" si="461"/>
        <v>356</v>
      </c>
      <c r="BG485" s="45">
        <f t="shared" si="446"/>
        <v>0</v>
      </c>
      <c r="BH485" s="159">
        <v>9</v>
      </c>
      <c r="BI485" s="83">
        <f t="shared" si="447"/>
        <v>2.0542317173377156E-4</v>
      </c>
      <c r="BJ485" s="84">
        <f t="shared" si="448"/>
        <v>429</v>
      </c>
      <c r="BK485" s="85">
        <f t="shared" si="449"/>
        <v>3.6907056977497889E-2</v>
      </c>
      <c r="BL485" s="156">
        <v>2</v>
      </c>
      <c r="BM485" s="83">
        <f t="shared" si="450"/>
        <v>6.9230769230769235E-2</v>
      </c>
      <c r="BN485" s="84">
        <f t="shared" si="462"/>
        <v>264</v>
      </c>
      <c r="BO485" s="86">
        <f t="shared" si="451"/>
        <v>0.7029311915210732</v>
      </c>
      <c r="BP485" s="168">
        <f t="shared" si="452"/>
        <v>130</v>
      </c>
      <c r="BQ485" s="75">
        <f t="shared" si="453"/>
        <v>2.9672235917100336E-3</v>
      </c>
      <c r="BR485" s="164">
        <f t="shared" si="408"/>
        <v>29</v>
      </c>
      <c r="BS485" s="76">
        <f t="shared" si="454"/>
        <v>576</v>
      </c>
      <c r="BT485" s="117">
        <f t="shared" si="455"/>
        <v>5.2504508866130534E-2</v>
      </c>
      <c r="BU485" s="159">
        <v>43812</v>
      </c>
      <c r="BV485" s="153">
        <v>2890</v>
      </c>
    </row>
    <row r="486" spans="1:74">
      <c r="A486" s="34">
        <f t="shared" si="409"/>
        <v>0</v>
      </c>
      <c r="B486" s="35">
        <f t="shared" si="410"/>
        <v>0</v>
      </c>
      <c r="C486" s="35">
        <f t="shared" si="411"/>
        <v>0</v>
      </c>
      <c r="D486" s="35">
        <f t="shared" si="412"/>
        <v>0</v>
      </c>
      <c r="E486" s="35">
        <f t="shared" si="413"/>
        <v>0</v>
      </c>
      <c r="F486" s="35">
        <f t="shared" si="414"/>
        <v>0</v>
      </c>
      <c r="G486" s="35">
        <f t="shared" si="415"/>
        <v>0</v>
      </c>
      <c r="H486" s="35">
        <f t="shared" si="416"/>
        <v>0</v>
      </c>
      <c r="I486" s="35">
        <f t="shared" si="417"/>
        <v>0</v>
      </c>
      <c r="J486" s="48">
        <v>343</v>
      </c>
      <c r="K486" s="49" t="s">
        <v>314</v>
      </c>
      <c r="L486" s="65">
        <v>27</v>
      </c>
      <c r="M486" s="38">
        <f t="shared" si="407"/>
        <v>3.3881289998745137E-3</v>
      </c>
      <c r="N486" s="39">
        <f t="shared" si="418"/>
        <v>263</v>
      </c>
      <c r="O486" s="40">
        <f t="shared" si="419"/>
        <v>0.44895541738345918</v>
      </c>
      <c r="P486" s="98">
        <v>1</v>
      </c>
      <c r="Q486" s="38">
        <f t="shared" si="420"/>
        <v>0.20930232558139536</v>
      </c>
      <c r="R486" s="39">
        <f t="shared" si="456"/>
        <v>112</v>
      </c>
      <c r="S486" s="41">
        <f t="shared" si="421"/>
        <v>1.5673681084631852</v>
      </c>
      <c r="T486" s="183">
        <v>3</v>
      </c>
      <c r="U486" s="42">
        <f t="shared" si="422"/>
        <v>3.7645877776383487E-4</v>
      </c>
      <c r="V486" s="43">
        <f t="shared" si="423"/>
        <v>299</v>
      </c>
      <c r="W486" s="44">
        <f t="shared" si="424"/>
        <v>0.14014336079263237</v>
      </c>
      <c r="X486" s="178">
        <v>1</v>
      </c>
      <c r="Y486" s="42">
        <f t="shared" si="425"/>
        <v>2.3255813953488372E-2</v>
      </c>
      <c r="Z486" s="43">
        <f t="shared" si="457"/>
        <v>252</v>
      </c>
      <c r="AA486" s="45">
        <f t="shared" si="426"/>
        <v>0.48926068338676576</v>
      </c>
      <c r="AB486" s="65">
        <v>45</v>
      </c>
      <c r="AC486" s="38">
        <f t="shared" si="427"/>
        <v>5.6468816664575231E-3</v>
      </c>
      <c r="AD486" s="39">
        <f t="shared" si="428"/>
        <v>329</v>
      </c>
      <c r="AE486" s="40">
        <f t="shared" si="429"/>
        <v>0.4353954628843647</v>
      </c>
      <c r="AF486" s="98">
        <v>1</v>
      </c>
      <c r="AG486" s="38">
        <f t="shared" si="430"/>
        <v>0.34883720930232559</v>
      </c>
      <c r="AH486" s="39">
        <f t="shared" si="458"/>
        <v>181</v>
      </c>
      <c r="AI486" s="41">
        <f t="shared" si="431"/>
        <v>1.5200283517497928</v>
      </c>
      <c r="AJ486" s="183">
        <v>0</v>
      </c>
      <c r="AK486" s="42">
        <f t="shared" si="432"/>
        <v>0</v>
      </c>
      <c r="AL486" s="43">
        <f t="shared" si="433"/>
        <v>337</v>
      </c>
      <c r="AM486" s="44">
        <f t="shared" si="434"/>
        <v>0</v>
      </c>
      <c r="AN486" s="178">
        <v>0</v>
      </c>
      <c r="AO486" s="42">
        <f t="shared" si="435"/>
        <v>0</v>
      </c>
      <c r="AP486" s="43">
        <f t="shared" si="459"/>
        <v>337</v>
      </c>
      <c r="AQ486" s="45">
        <f t="shared" si="436"/>
        <v>0</v>
      </c>
      <c r="AR486" s="65">
        <v>38</v>
      </c>
      <c r="AS486" s="38">
        <f t="shared" si="437"/>
        <v>4.7684778516752417E-3</v>
      </c>
      <c r="AT486" s="39">
        <f t="shared" si="438"/>
        <v>412</v>
      </c>
      <c r="AU486" s="40">
        <f t="shared" si="439"/>
        <v>0.20586685621417633</v>
      </c>
      <c r="AV486" s="98">
        <v>8</v>
      </c>
      <c r="AW486" s="38">
        <f t="shared" si="440"/>
        <v>0.29457364341085274</v>
      </c>
      <c r="AX486" s="39">
        <f t="shared" si="460"/>
        <v>399</v>
      </c>
      <c r="AY486" s="41">
        <f t="shared" si="441"/>
        <v>0.71871088425708829</v>
      </c>
      <c r="AZ486" s="183">
        <v>0</v>
      </c>
      <c r="BA486" s="42">
        <f t="shared" si="442"/>
        <v>0</v>
      </c>
      <c r="BB486" s="43">
        <f t="shared" si="443"/>
        <v>356</v>
      </c>
      <c r="BC486" s="44">
        <f t="shared" si="444"/>
        <v>0</v>
      </c>
      <c r="BD486" s="178">
        <v>0</v>
      </c>
      <c r="BE486" s="42">
        <f t="shared" si="445"/>
        <v>0</v>
      </c>
      <c r="BF486" s="43">
        <f t="shared" si="461"/>
        <v>356</v>
      </c>
      <c r="BG486" s="45">
        <f t="shared" si="446"/>
        <v>0</v>
      </c>
      <c r="BH486" s="159">
        <v>16</v>
      </c>
      <c r="BI486" s="83">
        <f t="shared" si="447"/>
        <v>2.0077801480737861E-3</v>
      </c>
      <c r="BJ486" s="84">
        <f t="shared" si="448"/>
        <v>273</v>
      </c>
      <c r="BK486" s="85">
        <f t="shared" si="449"/>
        <v>0.36072491578157306</v>
      </c>
      <c r="BL486" s="156">
        <v>3</v>
      </c>
      <c r="BM486" s="83">
        <f t="shared" si="450"/>
        <v>0.12403100775193798</v>
      </c>
      <c r="BN486" s="84">
        <f t="shared" si="462"/>
        <v>138</v>
      </c>
      <c r="BO486" s="86">
        <f t="shared" si="451"/>
        <v>1.2593427031557556</v>
      </c>
      <c r="BP486" s="168">
        <f t="shared" si="452"/>
        <v>129</v>
      </c>
      <c r="BQ486" s="75">
        <f t="shared" si="453"/>
        <v>1.6187727443844897E-2</v>
      </c>
      <c r="BR486" s="164">
        <f t="shared" si="408"/>
        <v>14</v>
      </c>
      <c r="BS486" s="76">
        <f t="shared" si="454"/>
        <v>454</v>
      </c>
      <c r="BT486" s="117">
        <f t="shared" si="455"/>
        <v>0.28643904068181081</v>
      </c>
      <c r="BU486" s="159">
        <v>7969</v>
      </c>
      <c r="BV486" s="153">
        <v>389</v>
      </c>
    </row>
    <row r="487" spans="1:74">
      <c r="A487" s="34">
        <f t="shared" si="409"/>
        <v>0</v>
      </c>
      <c r="B487" s="35">
        <f t="shared" si="410"/>
        <v>0</v>
      </c>
      <c r="C487" s="35">
        <f t="shared" si="411"/>
        <v>0</v>
      </c>
      <c r="D487" s="35">
        <f t="shared" si="412"/>
        <v>0</v>
      </c>
      <c r="E487" s="35">
        <f t="shared" si="413"/>
        <v>0</v>
      </c>
      <c r="F487" s="35">
        <f t="shared" si="414"/>
        <v>0</v>
      </c>
      <c r="G487" s="35">
        <f t="shared" si="415"/>
        <v>0</v>
      </c>
      <c r="H487" s="35">
        <f t="shared" si="416"/>
        <v>0</v>
      </c>
      <c r="I487" s="35">
        <f t="shared" si="417"/>
        <v>0</v>
      </c>
      <c r="J487" s="48">
        <v>374</v>
      </c>
      <c r="K487" s="49" t="s">
        <v>345</v>
      </c>
      <c r="L487" s="65">
        <v>19</v>
      </c>
      <c r="M487" s="38">
        <f t="shared" si="407"/>
        <v>3.512014787430684E-3</v>
      </c>
      <c r="N487" s="39">
        <f t="shared" si="418"/>
        <v>254</v>
      </c>
      <c r="O487" s="40">
        <f t="shared" si="419"/>
        <v>0.46537131992501496</v>
      </c>
      <c r="P487" s="98">
        <v>4</v>
      </c>
      <c r="Q487" s="38">
        <f t="shared" si="420"/>
        <v>0.14728682170542637</v>
      </c>
      <c r="R487" s="39">
        <f t="shared" si="456"/>
        <v>202</v>
      </c>
      <c r="S487" s="41">
        <f t="shared" si="421"/>
        <v>1.1029627429926119</v>
      </c>
      <c r="T487" s="183">
        <v>0</v>
      </c>
      <c r="U487" s="42">
        <f t="shared" si="422"/>
        <v>0</v>
      </c>
      <c r="V487" s="43">
        <f t="shared" si="423"/>
        <v>396</v>
      </c>
      <c r="W487" s="44">
        <f t="shared" si="424"/>
        <v>0</v>
      </c>
      <c r="X487" s="178">
        <v>0</v>
      </c>
      <c r="Y487" s="42">
        <f t="shared" si="425"/>
        <v>0</v>
      </c>
      <c r="Z487" s="43">
        <f t="shared" si="457"/>
        <v>396</v>
      </c>
      <c r="AA487" s="45">
        <f t="shared" si="426"/>
        <v>0</v>
      </c>
      <c r="AB487" s="65">
        <v>10</v>
      </c>
      <c r="AC487" s="38">
        <f t="shared" si="427"/>
        <v>1.8484288354898336E-3</v>
      </c>
      <c r="AD487" s="39">
        <f t="shared" si="428"/>
        <v>433</v>
      </c>
      <c r="AE487" s="40">
        <f t="shared" si="429"/>
        <v>0.14252070009141515</v>
      </c>
      <c r="AF487" s="98">
        <v>2</v>
      </c>
      <c r="AG487" s="38">
        <f t="shared" si="430"/>
        <v>7.7519379844961239E-2</v>
      </c>
      <c r="AH487" s="39">
        <f t="shared" si="458"/>
        <v>444</v>
      </c>
      <c r="AI487" s="41">
        <f t="shared" si="431"/>
        <v>0.33778407816662059</v>
      </c>
      <c r="AJ487" s="183">
        <v>1</v>
      </c>
      <c r="AK487" s="42">
        <f t="shared" si="432"/>
        <v>1.8484288354898336E-4</v>
      </c>
      <c r="AL487" s="43">
        <f t="shared" si="433"/>
        <v>291</v>
      </c>
      <c r="AM487" s="44">
        <f t="shared" si="434"/>
        <v>9.7147379667909928E-2</v>
      </c>
      <c r="AN487" s="178">
        <v>1</v>
      </c>
      <c r="AO487" s="42">
        <f t="shared" si="435"/>
        <v>7.7519379844961239E-3</v>
      </c>
      <c r="AP487" s="43">
        <f t="shared" si="459"/>
        <v>277</v>
      </c>
      <c r="AQ487" s="45">
        <f t="shared" si="436"/>
        <v>0.23024611909974949</v>
      </c>
      <c r="AR487" s="65">
        <v>80</v>
      </c>
      <c r="AS487" s="38">
        <f t="shared" si="437"/>
        <v>1.4787430683918669E-2</v>
      </c>
      <c r="AT487" s="39">
        <f t="shared" si="438"/>
        <v>247</v>
      </c>
      <c r="AU487" s="40">
        <f t="shared" si="439"/>
        <v>0.63840956403182059</v>
      </c>
      <c r="AV487" s="98">
        <v>10</v>
      </c>
      <c r="AW487" s="38">
        <f t="shared" si="440"/>
        <v>0.62015503875968991</v>
      </c>
      <c r="AX487" s="39">
        <f t="shared" si="460"/>
        <v>102</v>
      </c>
      <c r="AY487" s="41">
        <f t="shared" si="441"/>
        <v>1.5130755458043963</v>
      </c>
      <c r="AZ487" s="183">
        <v>5</v>
      </c>
      <c r="BA487" s="42">
        <f t="shared" si="442"/>
        <v>9.2421441774491681E-4</v>
      </c>
      <c r="BB487" s="43">
        <f t="shared" si="443"/>
        <v>221</v>
      </c>
      <c r="BC487" s="44">
        <f t="shared" si="444"/>
        <v>0.34490453615732775</v>
      </c>
      <c r="BD487" s="178">
        <v>3</v>
      </c>
      <c r="BE487" s="42">
        <f t="shared" si="445"/>
        <v>3.875968992248062E-2</v>
      </c>
      <c r="BF487" s="43">
        <f t="shared" si="461"/>
        <v>154</v>
      </c>
      <c r="BG487" s="45">
        <f t="shared" si="446"/>
        <v>0.81744799686404634</v>
      </c>
      <c r="BH487" s="159">
        <v>14</v>
      </c>
      <c r="BI487" s="83">
        <f t="shared" si="447"/>
        <v>2.5878003696857672E-3</v>
      </c>
      <c r="BJ487" s="84">
        <f t="shared" si="448"/>
        <v>236</v>
      </c>
      <c r="BK487" s="85">
        <f t="shared" si="449"/>
        <v>0.46493340982078302</v>
      </c>
      <c r="BL487" s="156">
        <v>4</v>
      </c>
      <c r="BM487" s="83">
        <f t="shared" si="450"/>
        <v>0.10852713178294573</v>
      </c>
      <c r="BN487" s="84">
        <f t="shared" si="462"/>
        <v>168</v>
      </c>
      <c r="BO487" s="86">
        <f t="shared" si="451"/>
        <v>1.1019248652612861</v>
      </c>
      <c r="BP487" s="168">
        <f t="shared" si="452"/>
        <v>129</v>
      </c>
      <c r="BQ487" s="75">
        <f t="shared" si="453"/>
        <v>2.3844731977818855E-2</v>
      </c>
      <c r="BR487" s="164">
        <f t="shared" si="408"/>
        <v>24</v>
      </c>
      <c r="BS487" s="76">
        <f t="shared" si="454"/>
        <v>403</v>
      </c>
      <c r="BT487" s="117">
        <f t="shared" si="455"/>
        <v>0.42192841315958418</v>
      </c>
      <c r="BU487" s="159">
        <v>5410</v>
      </c>
      <c r="BV487" s="153">
        <v>322</v>
      </c>
    </row>
    <row r="488" spans="1:74">
      <c r="A488" s="34">
        <f t="shared" si="409"/>
        <v>0</v>
      </c>
      <c r="B488" s="35">
        <f t="shared" si="410"/>
        <v>0</v>
      </c>
      <c r="C488" s="35">
        <f t="shared" si="411"/>
        <v>0</v>
      </c>
      <c r="D488" s="35">
        <f t="shared" si="412"/>
        <v>0</v>
      </c>
      <c r="E488" s="35">
        <f t="shared" si="413"/>
        <v>0</v>
      </c>
      <c r="F488" s="35">
        <f t="shared" si="414"/>
        <v>0</v>
      </c>
      <c r="G488" s="35">
        <f t="shared" si="415"/>
        <v>1</v>
      </c>
      <c r="H488" s="35">
        <f t="shared" si="416"/>
        <v>0</v>
      </c>
      <c r="I488" s="35">
        <f t="shared" si="417"/>
        <v>0</v>
      </c>
      <c r="J488" s="48">
        <v>502</v>
      </c>
      <c r="K488" s="49" t="s">
        <v>474</v>
      </c>
      <c r="L488" s="65">
        <v>0</v>
      </c>
      <c r="M488" s="38">
        <f t="shared" si="407"/>
        <v>0</v>
      </c>
      <c r="N488" s="39">
        <f t="shared" si="418"/>
        <v>517</v>
      </c>
      <c r="O488" s="40">
        <f t="shared" si="419"/>
        <v>0</v>
      </c>
      <c r="P488" s="98">
        <v>1</v>
      </c>
      <c r="Q488" s="38">
        <f t="shared" si="420"/>
        <v>0</v>
      </c>
      <c r="R488" s="39">
        <f t="shared" si="456"/>
        <v>517</v>
      </c>
      <c r="S488" s="41">
        <f t="shared" si="421"/>
        <v>0</v>
      </c>
      <c r="T488" s="183">
        <v>0</v>
      </c>
      <c r="U488" s="42">
        <f t="shared" si="422"/>
        <v>0</v>
      </c>
      <c r="V488" s="43">
        <f t="shared" si="423"/>
        <v>396</v>
      </c>
      <c r="W488" s="44">
        <f t="shared" si="424"/>
        <v>0</v>
      </c>
      <c r="X488" s="178">
        <v>1</v>
      </c>
      <c r="Y488" s="42">
        <f t="shared" si="425"/>
        <v>0</v>
      </c>
      <c r="Z488" s="43">
        <f t="shared" si="457"/>
        <v>396</v>
      </c>
      <c r="AA488" s="45">
        <f t="shared" si="426"/>
        <v>0</v>
      </c>
      <c r="AB488" s="65">
        <v>0</v>
      </c>
      <c r="AC488" s="38">
        <f t="shared" si="427"/>
        <v>0</v>
      </c>
      <c r="AD488" s="39">
        <f t="shared" si="428"/>
        <v>538</v>
      </c>
      <c r="AE488" s="40">
        <f t="shared" si="429"/>
        <v>0</v>
      </c>
      <c r="AF488" s="98">
        <v>1</v>
      </c>
      <c r="AG488" s="38">
        <f t="shared" si="430"/>
        <v>0</v>
      </c>
      <c r="AH488" s="39">
        <f t="shared" si="458"/>
        <v>538</v>
      </c>
      <c r="AI488" s="41">
        <f t="shared" si="431"/>
        <v>0</v>
      </c>
      <c r="AJ488" s="183">
        <v>0</v>
      </c>
      <c r="AK488" s="42">
        <f t="shared" si="432"/>
        <v>0</v>
      </c>
      <c r="AL488" s="43">
        <f t="shared" si="433"/>
        <v>337</v>
      </c>
      <c r="AM488" s="44">
        <f t="shared" si="434"/>
        <v>0</v>
      </c>
      <c r="AN488" s="178">
        <v>0</v>
      </c>
      <c r="AO488" s="42">
        <f t="shared" si="435"/>
        <v>0</v>
      </c>
      <c r="AP488" s="43">
        <f t="shared" si="459"/>
        <v>337</v>
      </c>
      <c r="AQ488" s="45">
        <f t="shared" si="436"/>
        <v>0</v>
      </c>
      <c r="AR488" s="65">
        <v>129</v>
      </c>
      <c r="AS488" s="38">
        <f t="shared" si="437"/>
        <v>4.018691588785047E-2</v>
      </c>
      <c r="AT488" s="39">
        <f t="shared" si="438"/>
        <v>59</v>
      </c>
      <c r="AU488" s="40">
        <f t="shared" si="439"/>
        <v>1.7349674869243277</v>
      </c>
      <c r="AV488" s="98">
        <v>2</v>
      </c>
      <c r="AW488" s="38">
        <f t="shared" si="440"/>
        <v>1</v>
      </c>
      <c r="AX488" s="39">
        <f t="shared" si="460"/>
        <v>1</v>
      </c>
      <c r="AY488" s="41">
        <f t="shared" si="441"/>
        <v>2.4398343176095891</v>
      </c>
      <c r="AZ488" s="183">
        <v>0</v>
      </c>
      <c r="BA488" s="42">
        <f t="shared" si="442"/>
        <v>0</v>
      </c>
      <c r="BB488" s="43">
        <f t="shared" si="443"/>
        <v>356</v>
      </c>
      <c r="BC488" s="44">
        <f t="shared" si="444"/>
        <v>0</v>
      </c>
      <c r="BD488" s="178">
        <v>0</v>
      </c>
      <c r="BE488" s="42">
        <f t="shared" si="445"/>
        <v>0</v>
      </c>
      <c r="BF488" s="43">
        <f t="shared" si="461"/>
        <v>356</v>
      </c>
      <c r="BG488" s="45">
        <f t="shared" si="446"/>
        <v>0</v>
      </c>
      <c r="BH488" s="159">
        <v>0</v>
      </c>
      <c r="BI488" s="83">
        <f t="shared" si="447"/>
        <v>0</v>
      </c>
      <c r="BJ488" s="84">
        <f t="shared" si="448"/>
        <v>467</v>
      </c>
      <c r="BK488" s="85">
        <f t="shared" si="449"/>
        <v>0</v>
      </c>
      <c r="BL488" s="156">
        <v>1</v>
      </c>
      <c r="BM488" s="83">
        <f t="shared" si="450"/>
        <v>0</v>
      </c>
      <c r="BN488" s="84">
        <f t="shared" si="462"/>
        <v>467</v>
      </c>
      <c r="BO488" s="86">
        <f t="shared" si="451"/>
        <v>0</v>
      </c>
      <c r="BP488" s="168">
        <f t="shared" si="452"/>
        <v>129</v>
      </c>
      <c r="BQ488" s="75">
        <f t="shared" si="453"/>
        <v>4.018691588785047E-2</v>
      </c>
      <c r="BR488" s="164">
        <f t="shared" si="408"/>
        <v>6</v>
      </c>
      <c r="BS488" s="76">
        <f t="shared" si="454"/>
        <v>262</v>
      </c>
      <c r="BT488" s="117">
        <f t="shared" si="455"/>
        <v>0.71110053432814657</v>
      </c>
      <c r="BU488" s="159">
        <v>3210</v>
      </c>
      <c r="BV488" s="153">
        <v>231</v>
      </c>
    </row>
    <row r="489" spans="1:74">
      <c r="A489" s="34">
        <f t="shared" si="409"/>
        <v>1</v>
      </c>
      <c r="B489" s="35">
        <f t="shared" si="410"/>
        <v>0</v>
      </c>
      <c r="C489" s="35">
        <f t="shared" si="411"/>
        <v>0</v>
      </c>
      <c r="D489" s="35">
        <f t="shared" si="412"/>
        <v>1</v>
      </c>
      <c r="E489" s="35">
        <f t="shared" si="413"/>
        <v>0</v>
      </c>
      <c r="F489" s="35">
        <f t="shared" si="414"/>
        <v>0</v>
      </c>
      <c r="G489" s="35">
        <f t="shared" si="415"/>
        <v>0</v>
      </c>
      <c r="H489" s="35">
        <f t="shared" si="416"/>
        <v>0</v>
      </c>
      <c r="I489" s="35">
        <f t="shared" si="417"/>
        <v>0</v>
      </c>
      <c r="J489" s="48">
        <v>590</v>
      </c>
      <c r="K489" s="49" t="s">
        <v>563</v>
      </c>
      <c r="L489" s="65">
        <v>14</v>
      </c>
      <c r="M489" s="38">
        <f t="shared" si="407"/>
        <v>2.6748184944593045E-3</v>
      </c>
      <c r="N489" s="39">
        <f t="shared" si="418"/>
        <v>308</v>
      </c>
      <c r="O489" s="40">
        <f t="shared" si="419"/>
        <v>0.3544358121102974</v>
      </c>
      <c r="P489" s="98">
        <v>5</v>
      </c>
      <c r="Q489" s="38">
        <f t="shared" si="420"/>
        <v>0.10852713178294573</v>
      </c>
      <c r="R489" s="39">
        <f t="shared" si="456"/>
        <v>292</v>
      </c>
      <c r="S489" s="41">
        <f t="shared" si="421"/>
        <v>0.81270938957350336</v>
      </c>
      <c r="T489" s="183">
        <v>16</v>
      </c>
      <c r="U489" s="42">
        <f t="shared" si="422"/>
        <v>3.0569354222392052E-3</v>
      </c>
      <c r="V489" s="43">
        <f t="shared" si="423"/>
        <v>87</v>
      </c>
      <c r="W489" s="44">
        <f t="shared" si="424"/>
        <v>1.137997648357139</v>
      </c>
      <c r="X489" s="178">
        <v>4</v>
      </c>
      <c r="Y489" s="42">
        <f t="shared" si="425"/>
        <v>0.12403100775193798</v>
      </c>
      <c r="Z489" s="43">
        <f t="shared" si="457"/>
        <v>33</v>
      </c>
      <c r="AA489" s="45">
        <f t="shared" si="426"/>
        <v>2.6093903113960843</v>
      </c>
      <c r="AB489" s="65">
        <v>33</v>
      </c>
      <c r="AC489" s="38">
        <f t="shared" si="427"/>
        <v>6.3049293083683611E-3</v>
      </c>
      <c r="AD489" s="39">
        <f t="shared" si="428"/>
        <v>312</v>
      </c>
      <c r="AE489" s="40">
        <f t="shared" si="429"/>
        <v>0.48613337002904761</v>
      </c>
      <c r="AF489" s="98">
        <v>4</v>
      </c>
      <c r="AG489" s="38">
        <f t="shared" si="430"/>
        <v>0.2558139534883721</v>
      </c>
      <c r="AH489" s="39">
        <f t="shared" si="458"/>
        <v>251</v>
      </c>
      <c r="AI489" s="41">
        <f t="shared" si="431"/>
        <v>1.114687457949848</v>
      </c>
      <c r="AJ489" s="183">
        <v>0</v>
      </c>
      <c r="AK489" s="42">
        <f t="shared" si="432"/>
        <v>0</v>
      </c>
      <c r="AL489" s="43">
        <f t="shared" si="433"/>
        <v>337</v>
      </c>
      <c r="AM489" s="44">
        <f t="shared" si="434"/>
        <v>0</v>
      </c>
      <c r="AN489" s="178">
        <v>0</v>
      </c>
      <c r="AO489" s="42">
        <f t="shared" si="435"/>
        <v>0</v>
      </c>
      <c r="AP489" s="43">
        <f t="shared" si="459"/>
        <v>337</v>
      </c>
      <c r="AQ489" s="45">
        <f t="shared" si="436"/>
        <v>0</v>
      </c>
      <c r="AR489" s="65">
        <v>51</v>
      </c>
      <c r="AS489" s="38">
        <f t="shared" si="437"/>
        <v>9.7439816583874666E-3</v>
      </c>
      <c r="AT489" s="39">
        <f t="shared" si="438"/>
        <v>331</v>
      </c>
      <c r="AU489" s="40">
        <f t="shared" si="439"/>
        <v>0.4206715294517091</v>
      </c>
      <c r="AV489" s="98">
        <v>12</v>
      </c>
      <c r="AW489" s="38">
        <f t="shared" si="440"/>
        <v>0.39534883720930231</v>
      </c>
      <c r="AX489" s="39">
        <f t="shared" si="460"/>
        <v>289</v>
      </c>
      <c r="AY489" s="41">
        <f t="shared" si="441"/>
        <v>0.9645856604503027</v>
      </c>
      <c r="AZ489" s="183">
        <v>0</v>
      </c>
      <c r="BA489" s="42">
        <f t="shared" si="442"/>
        <v>0</v>
      </c>
      <c r="BB489" s="43">
        <f t="shared" si="443"/>
        <v>356</v>
      </c>
      <c r="BC489" s="44">
        <f t="shared" si="444"/>
        <v>0</v>
      </c>
      <c r="BD489" s="178">
        <v>1</v>
      </c>
      <c r="BE489" s="42">
        <f t="shared" si="445"/>
        <v>0</v>
      </c>
      <c r="BF489" s="43">
        <f t="shared" si="461"/>
        <v>356</v>
      </c>
      <c r="BG489" s="45">
        <f t="shared" si="446"/>
        <v>0</v>
      </c>
      <c r="BH489" s="159">
        <v>15</v>
      </c>
      <c r="BI489" s="83">
        <f t="shared" si="447"/>
        <v>2.8658769583492548E-3</v>
      </c>
      <c r="BJ489" s="84">
        <f t="shared" si="448"/>
        <v>218</v>
      </c>
      <c r="BK489" s="85">
        <f t="shared" si="449"/>
        <v>0.51489363784808861</v>
      </c>
      <c r="BL489" s="156">
        <v>4</v>
      </c>
      <c r="BM489" s="83">
        <f t="shared" si="450"/>
        <v>0.11627906976744186</v>
      </c>
      <c r="BN489" s="84">
        <f t="shared" si="462"/>
        <v>148</v>
      </c>
      <c r="BO489" s="86">
        <f t="shared" si="451"/>
        <v>1.1806337842085208</v>
      </c>
      <c r="BP489" s="168">
        <f t="shared" si="452"/>
        <v>129</v>
      </c>
      <c r="BQ489" s="75">
        <f t="shared" si="453"/>
        <v>2.4646541841803593E-2</v>
      </c>
      <c r="BR489" s="164">
        <f t="shared" si="408"/>
        <v>30</v>
      </c>
      <c r="BS489" s="76">
        <f t="shared" si="454"/>
        <v>397</v>
      </c>
      <c r="BT489" s="117">
        <f t="shared" si="455"/>
        <v>0.43611630018978803</v>
      </c>
      <c r="BU489" s="159">
        <v>5234</v>
      </c>
      <c r="BV489" s="153">
        <v>788</v>
      </c>
    </row>
    <row r="490" spans="1:74">
      <c r="A490" s="34">
        <f t="shared" si="409"/>
        <v>0</v>
      </c>
      <c r="B490" s="35">
        <f t="shared" si="410"/>
        <v>0</v>
      </c>
      <c r="C490" s="35">
        <f t="shared" si="411"/>
        <v>0</v>
      </c>
      <c r="D490" s="35">
        <f t="shared" si="412"/>
        <v>0</v>
      </c>
      <c r="E490" s="35">
        <f t="shared" si="413"/>
        <v>0</v>
      </c>
      <c r="F490" s="35">
        <f t="shared" si="414"/>
        <v>0</v>
      </c>
      <c r="G490" s="35">
        <f t="shared" si="415"/>
        <v>0</v>
      </c>
      <c r="H490" s="35">
        <f t="shared" si="416"/>
        <v>0</v>
      </c>
      <c r="I490" s="35">
        <f t="shared" si="417"/>
        <v>0</v>
      </c>
      <c r="J490" s="48">
        <v>180</v>
      </c>
      <c r="K490" s="49" t="s">
        <v>150</v>
      </c>
      <c r="L490" s="65">
        <v>15</v>
      </c>
      <c r="M490" s="38">
        <f t="shared" si="407"/>
        <v>1.0143359480659995E-3</v>
      </c>
      <c r="N490" s="39">
        <f t="shared" si="418"/>
        <v>415</v>
      </c>
      <c r="O490" s="40">
        <f t="shared" si="419"/>
        <v>0.13440799300967701</v>
      </c>
      <c r="P490" s="98">
        <v>2</v>
      </c>
      <c r="Q490" s="38">
        <f t="shared" si="420"/>
        <v>0.1171875</v>
      </c>
      <c r="R490" s="39">
        <f t="shared" si="456"/>
        <v>264</v>
      </c>
      <c r="S490" s="41">
        <f t="shared" si="421"/>
        <v>0.87756287322808546</v>
      </c>
      <c r="T490" s="183">
        <v>0</v>
      </c>
      <c r="U490" s="42">
        <f t="shared" si="422"/>
        <v>0</v>
      </c>
      <c r="V490" s="43">
        <f t="shared" si="423"/>
        <v>396</v>
      </c>
      <c r="W490" s="44">
        <f t="shared" si="424"/>
        <v>0</v>
      </c>
      <c r="X490" s="178">
        <v>0</v>
      </c>
      <c r="Y490" s="42">
        <f t="shared" si="425"/>
        <v>0</v>
      </c>
      <c r="Z490" s="43">
        <f t="shared" si="457"/>
        <v>396</v>
      </c>
      <c r="AA490" s="45">
        <f t="shared" si="426"/>
        <v>0</v>
      </c>
      <c r="AB490" s="65">
        <v>102</v>
      </c>
      <c r="AC490" s="38">
        <f t="shared" si="427"/>
        <v>6.8974844468487964E-3</v>
      </c>
      <c r="AD490" s="39">
        <f t="shared" si="428"/>
        <v>295</v>
      </c>
      <c r="AE490" s="40">
        <f t="shared" si="429"/>
        <v>0.53182156291888505</v>
      </c>
      <c r="AF490" s="98">
        <v>2</v>
      </c>
      <c r="AG490" s="38">
        <f t="shared" si="430"/>
        <v>0.796875</v>
      </c>
      <c r="AH490" s="39">
        <f t="shared" si="458"/>
        <v>74</v>
      </c>
      <c r="AI490" s="41">
        <f t="shared" si="431"/>
        <v>3.472314766028433</v>
      </c>
      <c r="AJ490" s="183">
        <v>0</v>
      </c>
      <c r="AK490" s="42">
        <f t="shared" si="432"/>
        <v>0</v>
      </c>
      <c r="AL490" s="43">
        <f t="shared" si="433"/>
        <v>337</v>
      </c>
      <c r="AM490" s="44">
        <f t="shared" si="434"/>
        <v>0</v>
      </c>
      <c r="AN490" s="178">
        <v>0</v>
      </c>
      <c r="AO490" s="42">
        <f t="shared" si="435"/>
        <v>0</v>
      </c>
      <c r="AP490" s="43">
        <f t="shared" si="459"/>
        <v>337</v>
      </c>
      <c r="AQ490" s="45">
        <f t="shared" si="436"/>
        <v>0</v>
      </c>
      <c r="AR490" s="65">
        <v>0</v>
      </c>
      <c r="AS490" s="38">
        <f t="shared" si="437"/>
        <v>0</v>
      </c>
      <c r="AT490" s="39">
        <f t="shared" si="438"/>
        <v>565</v>
      </c>
      <c r="AU490" s="40">
        <f t="shared" si="439"/>
        <v>0</v>
      </c>
      <c r="AV490" s="98">
        <v>0</v>
      </c>
      <c r="AW490" s="38">
        <f t="shared" si="440"/>
        <v>0</v>
      </c>
      <c r="AX490" s="39">
        <f t="shared" si="460"/>
        <v>565</v>
      </c>
      <c r="AY490" s="41">
        <f t="shared" si="441"/>
        <v>0</v>
      </c>
      <c r="AZ490" s="183">
        <v>0</v>
      </c>
      <c r="BA490" s="42">
        <f t="shared" si="442"/>
        <v>0</v>
      </c>
      <c r="BB490" s="43">
        <f t="shared" si="443"/>
        <v>356</v>
      </c>
      <c r="BC490" s="44">
        <f t="shared" si="444"/>
        <v>0</v>
      </c>
      <c r="BD490" s="178">
        <v>0</v>
      </c>
      <c r="BE490" s="42">
        <f t="shared" si="445"/>
        <v>0</v>
      </c>
      <c r="BF490" s="43">
        <f t="shared" si="461"/>
        <v>356</v>
      </c>
      <c r="BG490" s="45">
        <f t="shared" si="446"/>
        <v>0</v>
      </c>
      <c r="BH490" s="159">
        <v>11</v>
      </c>
      <c r="BI490" s="83">
        <f t="shared" si="447"/>
        <v>7.4384636191506632E-4</v>
      </c>
      <c r="BJ490" s="84">
        <f t="shared" si="448"/>
        <v>367</v>
      </c>
      <c r="BK490" s="85">
        <f t="shared" si="449"/>
        <v>0.13364208054037444</v>
      </c>
      <c r="BL490" s="156">
        <v>1</v>
      </c>
      <c r="BM490" s="83">
        <f t="shared" si="450"/>
        <v>8.59375E-2</v>
      </c>
      <c r="BN490" s="84">
        <f t="shared" si="462"/>
        <v>223</v>
      </c>
      <c r="BO490" s="86">
        <f t="shared" si="451"/>
        <v>0.87256215614160992</v>
      </c>
      <c r="BP490" s="168">
        <f t="shared" si="452"/>
        <v>128</v>
      </c>
      <c r="BQ490" s="75">
        <f t="shared" si="453"/>
        <v>8.655666756829862E-3</v>
      </c>
      <c r="BR490" s="164">
        <f t="shared" si="408"/>
        <v>5</v>
      </c>
      <c r="BS490" s="76">
        <f t="shared" si="454"/>
        <v>519</v>
      </c>
      <c r="BT490" s="117">
        <f t="shared" si="455"/>
        <v>0.15316052799187108</v>
      </c>
      <c r="BU490" s="159">
        <v>14788</v>
      </c>
      <c r="BV490" s="153">
        <v>264</v>
      </c>
    </row>
    <row r="491" spans="1:74">
      <c r="A491" s="34">
        <f t="shared" si="409"/>
        <v>0</v>
      </c>
      <c r="B491" s="35">
        <f t="shared" si="410"/>
        <v>0</v>
      </c>
      <c r="C491" s="35">
        <f t="shared" si="411"/>
        <v>0</v>
      </c>
      <c r="D491" s="35">
        <f t="shared" si="412"/>
        <v>0</v>
      </c>
      <c r="E491" s="35">
        <f t="shared" si="413"/>
        <v>0</v>
      </c>
      <c r="F491" s="35">
        <f t="shared" si="414"/>
        <v>0</v>
      </c>
      <c r="G491" s="35">
        <f t="shared" si="415"/>
        <v>0</v>
      </c>
      <c r="H491" s="35">
        <f t="shared" si="416"/>
        <v>0</v>
      </c>
      <c r="I491" s="35">
        <f t="shared" si="417"/>
        <v>0</v>
      </c>
      <c r="J491" s="48">
        <v>640</v>
      </c>
      <c r="K491" s="49" t="s">
        <v>614</v>
      </c>
      <c r="L491" s="65">
        <v>0</v>
      </c>
      <c r="M491" s="38">
        <f t="shared" si="407"/>
        <v>0</v>
      </c>
      <c r="N491" s="39">
        <f t="shared" si="418"/>
        <v>517</v>
      </c>
      <c r="O491" s="40">
        <f t="shared" si="419"/>
        <v>0</v>
      </c>
      <c r="P491" s="98">
        <v>0</v>
      </c>
      <c r="Q491" s="38">
        <f t="shared" si="420"/>
        <v>0</v>
      </c>
      <c r="R491" s="39">
        <f t="shared" si="456"/>
        <v>517</v>
      </c>
      <c r="S491" s="41">
        <f t="shared" si="421"/>
        <v>0</v>
      </c>
      <c r="T491" s="183">
        <v>0</v>
      </c>
      <c r="U491" s="42">
        <f t="shared" si="422"/>
        <v>0</v>
      </c>
      <c r="V491" s="43">
        <f t="shared" si="423"/>
        <v>396</v>
      </c>
      <c r="W491" s="44">
        <f t="shared" si="424"/>
        <v>0</v>
      </c>
      <c r="X491" s="178">
        <v>0</v>
      </c>
      <c r="Y491" s="42">
        <f t="shared" si="425"/>
        <v>0</v>
      </c>
      <c r="Z491" s="43">
        <f t="shared" si="457"/>
        <v>396</v>
      </c>
      <c r="AA491" s="45">
        <f t="shared" si="426"/>
        <v>0</v>
      </c>
      <c r="AB491" s="65">
        <v>0</v>
      </c>
      <c r="AC491" s="38">
        <f t="shared" si="427"/>
        <v>0</v>
      </c>
      <c r="AD491" s="39">
        <f t="shared" si="428"/>
        <v>538</v>
      </c>
      <c r="AE491" s="40">
        <f t="shared" si="429"/>
        <v>0</v>
      </c>
      <c r="AF491" s="98">
        <v>0</v>
      </c>
      <c r="AG491" s="38">
        <f t="shared" si="430"/>
        <v>0</v>
      </c>
      <c r="AH491" s="39">
        <f t="shared" si="458"/>
        <v>538</v>
      </c>
      <c r="AI491" s="41">
        <f t="shared" si="431"/>
        <v>0</v>
      </c>
      <c r="AJ491" s="183">
        <v>0</v>
      </c>
      <c r="AK491" s="42">
        <f t="shared" si="432"/>
        <v>0</v>
      </c>
      <c r="AL491" s="43">
        <f t="shared" si="433"/>
        <v>337</v>
      </c>
      <c r="AM491" s="44">
        <f t="shared" si="434"/>
        <v>0</v>
      </c>
      <c r="AN491" s="178">
        <v>0</v>
      </c>
      <c r="AO491" s="42">
        <f t="shared" si="435"/>
        <v>0</v>
      </c>
      <c r="AP491" s="43">
        <f t="shared" si="459"/>
        <v>337</v>
      </c>
      <c r="AQ491" s="45">
        <f t="shared" si="436"/>
        <v>0</v>
      </c>
      <c r="AR491" s="65">
        <v>98</v>
      </c>
      <c r="AS491" s="38">
        <f t="shared" si="437"/>
        <v>9.8098098098098104E-3</v>
      </c>
      <c r="AT491" s="39">
        <f t="shared" si="438"/>
        <v>329</v>
      </c>
      <c r="AU491" s="40">
        <f t="shared" si="439"/>
        <v>0.42351349181480319</v>
      </c>
      <c r="AV491" s="98">
        <v>4</v>
      </c>
      <c r="AW491" s="38">
        <f t="shared" si="440"/>
        <v>0.79032258064516125</v>
      </c>
      <c r="AX491" s="39">
        <f t="shared" si="460"/>
        <v>53</v>
      </c>
      <c r="AY491" s="41">
        <f t="shared" si="441"/>
        <v>1.9282561542398364</v>
      </c>
      <c r="AZ491" s="183">
        <v>0</v>
      </c>
      <c r="BA491" s="42">
        <f t="shared" si="442"/>
        <v>0</v>
      </c>
      <c r="BB491" s="43">
        <f t="shared" si="443"/>
        <v>356</v>
      </c>
      <c r="BC491" s="44">
        <f t="shared" si="444"/>
        <v>0</v>
      </c>
      <c r="BD491" s="178">
        <v>0</v>
      </c>
      <c r="BE491" s="42">
        <f t="shared" si="445"/>
        <v>0</v>
      </c>
      <c r="BF491" s="43">
        <f t="shared" si="461"/>
        <v>356</v>
      </c>
      <c r="BG491" s="45">
        <f t="shared" si="446"/>
        <v>0</v>
      </c>
      <c r="BH491" s="159">
        <v>26</v>
      </c>
      <c r="BI491" s="83">
        <f t="shared" si="447"/>
        <v>2.6026026026026027E-3</v>
      </c>
      <c r="BJ491" s="84">
        <f t="shared" si="448"/>
        <v>234</v>
      </c>
      <c r="BK491" s="85">
        <f t="shared" si="449"/>
        <v>0.46759283158437964</v>
      </c>
      <c r="BL491" s="156">
        <v>2</v>
      </c>
      <c r="BM491" s="83">
        <f t="shared" si="450"/>
        <v>0.20967741935483872</v>
      </c>
      <c r="BN491" s="84">
        <f t="shared" si="462"/>
        <v>72</v>
      </c>
      <c r="BO491" s="86">
        <f t="shared" si="451"/>
        <v>2.1289493076534294</v>
      </c>
      <c r="BP491" s="168">
        <f t="shared" si="452"/>
        <v>124</v>
      </c>
      <c r="BQ491" s="75">
        <f t="shared" si="453"/>
        <v>1.2412412412412413E-2</v>
      </c>
      <c r="BR491" s="164">
        <f t="shared" si="408"/>
        <v>6</v>
      </c>
      <c r="BS491" s="76">
        <f t="shared" si="454"/>
        <v>490</v>
      </c>
      <c r="BT491" s="117">
        <f t="shared" si="455"/>
        <v>0.21963549338794255</v>
      </c>
      <c r="BU491" s="159">
        <v>9990</v>
      </c>
      <c r="BV491" s="153">
        <v>534</v>
      </c>
    </row>
    <row r="492" spans="1:74">
      <c r="A492" s="34">
        <f t="shared" si="409"/>
        <v>0</v>
      </c>
      <c r="B492" s="35">
        <f t="shared" si="410"/>
        <v>0</v>
      </c>
      <c r="C492" s="35">
        <f t="shared" si="411"/>
        <v>0</v>
      </c>
      <c r="D492" s="35">
        <f t="shared" si="412"/>
        <v>0</v>
      </c>
      <c r="E492" s="35">
        <f t="shared" si="413"/>
        <v>0</v>
      </c>
      <c r="F492" s="35">
        <f t="shared" si="414"/>
        <v>0</v>
      </c>
      <c r="G492" s="35">
        <f t="shared" si="415"/>
        <v>0</v>
      </c>
      <c r="H492" s="35">
        <f t="shared" si="416"/>
        <v>0</v>
      </c>
      <c r="I492" s="35">
        <f t="shared" si="417"/>
        <v>0</v>
      </c>
      <c r="J492" s="48">
        <v>81</v>
      </c>
      <c r="K492" s="49" t="s">
        <v>51</v>
      </c>
      <c r="L492" s="65">
        <v>19</v>
      </c>
      <c r="M492" s="38">
        <f t="shared" si="407"/>
        <v>4.7858942065491186E-4</v>
      </c>
      <c r="N492" s="39">
        <f t="shared" si="418"/>
        <v>459</v>
      </c>
      <c r="O492" s="40">
        <f t="shared" si="419"/>
        <v>6.3417099264340832E-2</v>
      </c>
      <c r="P492" s="98">
        <v>4</v>
      </c>
      <c r="Q492" s="38">
        <f t="shared" si="420"/>
        <v>0.15447154471544716</v>
      </c>
      <c r="R492" s="39">
        <f t="shared" si="456"/>
        <v>190</v>
      </c>
      <c r="S492" s="41">
        <f t="shared" si="421"/>
        <v>1.1567658036263977</v>
      </c>
      <c r="T492" s="183">
        <v>0</v>
      </c>
      <c r="U492" s="42">
        <f t="shared" si="422"/>
        <v>0</v>
      </c>
      <c r="V492" s="43">
        <f t="shared" si="423"/>
        <v>396</v>
      </c>
      <c r="W492" s="44">
        <f t="shared" si="424"/>
        <v>0</v>
      </c>
      <c r="X492" s="178">
        <v>0</v>
      </c>
      <c r="Y492" s="42">
        <f t="shared" si="425"/>
        <v>0</v>
      </c>
      <c r="Z492" s="43">
        <f t="shared" si="457"/>
        <v>396</v>
      </c>
      <c r="AA492" s="45">
        <f t="shared" si="426"/>
        <v>0</v>
      </c>
      <c r="AB492" s="65">
        <v>28</v>
      </c>
      <c r="AC492" s="38">
        <f t="shared" si="427"/>
        <v>7.0528967254408065E-4</v>
      </c>
      <c r="AD492" s="39">
        <f t="shared" si="428"/>
        <v>496</v>
      </c>
      <c r="AE492" s="40">
        <f t="shared" si="429"/>
        <v>5.4380442442940984E-2</v>
      </c>
      <c r="AF492" s="98">
        <v>3</v>
      </c>
      <c r="AG492" s="38">
        <f t="shared" si="430"/>
        <v>0.22764227642276422</v>
      </c>
      <c r="AH492" s="39">
        <f t="shared" si="458"/>
        <v>286</v>
      </c>
      <c r="AI492" s="41">
        <f t="shared" si="431"/>
        <v>0.99193178076246635</v>
      </c>
      <c r="AJ492" s="183">
        <v>0</v>
      </c>
      <c r="AK492" s="42">
        <f t="shared" si="432"/>
        <v>0</v>
      </c>
      <c r="AL492" s="43">
        <f t="shared" si="433"/>
        <v>337</v>
      </c>
      <c r="AM492" s="44">
        <f t="shared" si="434"/>
        <v>0</v>
      </c>
      <c r="AN492" s="178">
        <v>0</v>
      </c>
      <c r="AO492" s="42">
        <f t="shared" si="435"/>
        <v>0</v>
      </c>
      <c r="AP492" s="43">
        <f t="shared" si="459"/>
        <v>337</v>
      </c>
      <c r="AQ492" s="45">
        <f t="shared" si="436"/>
        <v>0</v>
      </c>
      <c r="AR492" s="65">
        <v>66</v>
      </c>
      <c r="AS492" s="38">
        <f t="shared" si="437"/>
        <v>1.6624685138539044E-3</v>
      </c>
      <c r="AT492" s="39">
        <f t="shared" si="438"/>
        <v>488</v>
      </c>
      <c r="AU492" s="40">
        <f t="shared" si="439"/>
        <v>7.1772833417255003E-2</v>
      </c>
      <c r="AV492" s="98">
        <v>9</v>
      </c>
      <c r="AW492" s="38">
        <f t="shared" si="440"/>
        <v>0.53658536585365857</v>
      </c>
      <c r="AX492" s="39">
        <f t="shared" si="460"/>
        <v>154</v>
      </c>
      <c r="AY492" s="41">
        <f t="shared" si="441"/>
        <v>1.3091793899368529</v>
      </c>
      <c r="AZ492" s="183">
        <v>2</v>
      </c>
      <c r="BA492" s="42">
        <f t="shared" si="442"/>
        <v>5.0377833753148616E-5</v>
      </c>
      <c r="BB492" s="43">
        <f t="shared" si="443"/>
        <v>348</v>
      </c>
      <c r="BC492" s="44">
        <f t="shared" si="444"/>
        <v>1.880033794066643E-2</v>
      </c>
      <c r="BD492" s="178">
        <v>2</v>
      </c>
      <c r="BE492" s="42">
        <f t="shared" si="445"/>
        <v>1.6260162601626018E-2</v>
      </c>
      <c r="BF492" s="43">
        <f t="shared" si="461"/>
        <v>260</v>
      </c>
      <c r="BG492" s="45">
        <f t="shared" si="446"/>
        <v>0.34292940356247803</v>
      </c>
      <c r="BH492" s="159">
        <v>8</v>
      </c>
      <c r="BI492" s="83">
        <f t="shared" si="447"/>
        <v>2.0151133501259446E-4</v>
      </c>
      <c r="BJ492" s="84">
        <f t="shared" si="448"/>
        <v>431</v>
      </c>
      <c r="BK492" s="85">
        <f t="shared" si="449"/>
        <v>3.6204242491981807E-2</v>
      </c>
      <c r="BL492" s="156">
        <v>1</v>
      </c>
      <c r="BM492" s="83">
        <f t="shared" si="450"/>
        <v>6.5040650406504072E-2</v>
      </c>
      <c r="BN492" s="84">
        <f t="shared" si="462"/>
        <v>278</v>
      </c>
      <c r="BO492" s="86">
        <f t="shared" si="451"/>
        <v>0.66038702726460352</v>
      </c>
      <c r="BP492" s="168">
        <f t="shared" si="452"/>
        <v>123</v>
      </c>
      <c r="BQ492" s="75">
        <f t="shared" si="453"/>
        <v>3.0982367758186397E-3</v>
      </c>
      <c r="BR492" s="164">
        <f t="shared" si="408"/>
        <v>19</v>
      </c>
      <c r="BS492" s="76">
        <f t="shared" si="454"/>
        <v>575</v>
      </c>
      <c r="BT492" s="117">
        <f t="shared" si="455"/>
        <v>5.4822764526347233E-2</v>
      </c>
      <c r="BU492" s="159">
        <v>39700</v>
      </c>
      <c r="BV492" s="153">
        <v>927</v>
      </c>
    </row>
    <row r="493" spans="1:74">
      <c r="A493" s="34">
        <f t="shared" si="409"/>
        <v>1</v>
      </c>
      <c r="B493" s="35">
        <f t="shared" si="410"/>
        <v>0</v>
      </c>
      <c r="C493" s="35">
        <f t="shared" si="411"/>
        <v>0</v>
      </c>
      <c r="D493" s="35">
        <f t="shared" si="412"/>
        <v>0</v>
      </c>
      <c r="E493" s="35">
        <f t="shared" si="413"/>
        <v>1</v>
      </c>
      <c r="F493" s="35">
        <f t="shared" si="414"/>
        <v>0</v>
      </c>
      <c r="G493" s="35">
        <f t="shared" si="415"/>
        <v>0</v>
      </c>
      <c r="H493" s="35">
        <f t="shared" si="416"/>
        <v>0</v>
      </c>
      <c r="I493" s="35">
        <f t="shared" si="417"/>
        <v>0</v>
      </c>
      <c r="J493" s="48">
        <v>150</v>
      </c>
      <c r="K493" s="49" t="s">
        <v>120</v>
      </c>
      <c r="L493" s="65">
        <v>6</v>
      </c>
      <c r="M493" s="38">
        <f t="shared" si="407"/>
        <v>7.7180344738873169E-4</v>
      </c>
      <c r="N493" s="39">
        <f t="shared" si="418"/>
        <v>432</v>
      </c>
      <c r="O493" s="40">
        <f t="shared" si="419"/>
        <v>0.10227040908809382</v>
      </c>
      <c r="P493" s="98">
        <v>1</v>
      </c>
      <c r="Q493" s="38">
        <f t="shared" si="420"/>
        <v>4.878048780487805E-2</v>
      </c>
      <c r="R493" s="39">
        <f t="shared" si="456"/>
        <v>408</v>
      </c>
      <c r="S493" s="41">
        <f t="shared" si="421"/>
        <v>0.365294464303073</v>
      </c>
      <c r="T493" s="183">
        <v>0</v>
      </c>
      <c r="U493" s="42">
        <f t="shared" si="422"/>
        <v>0</v>
      </c>
      <c r="V493" s="43">
        <f t="shared" si="423"/>
        <v>396</v>
      </c>
      <c r="W493" s="44">
        <f t="shared" si="424"/>
        <v>0</v>
      </c>
      <c r="X493" s="178">
        <v>0</v>
      </c>
      <c r="Y493" s="42">
        <f t="shared" si="425"/>
        <v>0</v>
      </c>
      <c r="Z493" s="43">
        <f t="shared" si="457"/>
        <v>396</v>
      </c>
      <c r="AA493" s="45">
        <f t="shared" si="426"/>
        <v>0</v>
      </c>
      <c r="AB493" s="65">
        <v>105</v>
      </c>
      <c r="AC493" s="38">
        <f t="shared" si="427"/>
        <v>1.3506560329302805E-2</v>
      </c>
      <c r="AD493" s="39">
        <f t="shared" si="428"/>
        <v>155</v>
      </c>
      <c r="AE493" s="40">
        <f t="shared" si="429"/>
        <v>1.0414057587719114</v>
      </c>
      <c r="AF493" s="98">
        <v>1</v>
      </c>
      <c r="AG493" s="38">
        <f t="shared" si="430"/>
        <v>0.85365853658536583</v>
      </c>
      <c r="AH493" s="39">
        <f t="shared" si="458"/>
        <v>66</v>
      </c>
      <c r="AI493" s="41">
        <f t="shared" si="431"/>
        <v>3.719744177859249</v>
      </c>
      <c r="AJ493" s="183">
        <v>0</v>
      </c>
      <c r="AK493" s="42">
        <f t="shared" si="432"/>
        <v>0</v>
      </c>
      <c r="AL493" s="43">
        <f t="shared" si="433"/>
        <v>337</v>
      </c>
      <c r="AM493" s="44">
        <f t="shared" si="434"/>
        <v>0</v>
      </c>
      <c r="AN493" s="178">
        <v>0</v>
      </c>
      <c r="AO493" s="42">
        <f t="shared" si="435"/>
        <v>0</v>
      </c>
      <c r="AP493" s="43">
        <f t="shared" si="459"/>
        <v>337</v>
      </c>
      <c r="AQ493" s="45">
        <f t="shared" si="436"/>
        <v>0</v>
      </c>
      <c r="AR493" s="65">
        <v>12</v>
      </c>
      <c r="AS493" s="38">
        <f t="shared" si="437"/>
        <v>1.5436068947774634E-3</v>
      </c>
      <c r="AT493" s="39">
        <f t="shared" si="438"/>
        <v>492</v>
      </c>
      <c r="AU493" s="40">
        <f t="shared" si="439"/>
        <v>6.6641286494960442E-2</v>
      </c>
      <c r="AV493" s="98">
        <v>3</v>
      </c>
      <c r="AW493" s="38">
        <f t="shared" si="440"/>
        <v>9.7560975609756101E-2</v>
      </c>
      <c r="AX493" s="39">
        <f t="shared" si="460"/>
        <v>503</v>
      </c>
      <c r="AY493" s="41">
        <f t="shared" si="441"/>
        <v>0.23803261635215506</v>
      </c>
      <c r="AZ493" s="183">
        <v>0</v>
      </c>
      <c r="BA493" s="42">
        <f t="shared" si="442"/>
        <v>0</v>
      </c>
      <c r="BB493" s="43">
        <f t="shared" si="443"/>
        <v>356</v>
      </c>
      <c r="BC493" s="44">
        <f t="shared" si="444"/>
        <v>0</v>
      </c>
      <c r="BD493" s="178">
        <v>0</v>
      </c>
      <c r="BE493" s="42">
        <f t="shared" si="445"/>
        <v>0</v>
      </c>
      <c r="BF493" s="43">
        <f t="shared" si="461"/>
        <v>356</v>
      </c>
      <c r="BG493" s="45">
        <f t="shared" si="446"/>
        <v>0</v>
      </c>
      <c r="BH493" s="159">
        <v>0</v>
      </c>
      <c r="BI493" s="83">
        <f t="shared" si="447"/>
        <v>0</v>
      </c>
      <c r="BJ493" s="84">
        <f t="shared" si="448"/>
        <v>467</v>
      </c>
      <c r="BK493" s="85">
        <f t="shared" si="449"/>
        <v>0</v>
      </c>
      <c r="BL493" s="156">
        <v>0</v>
      </c>
      <c r="BM493" s="83">
        <f t="shared" si="450"/>
        <v>0</v>
      </c>
      <c r="BN493" s="84">
        <f t="shared" si="462"/>
        <v>467</v>
      </c>
      <c r="BO493" s="86">
        <f t="shared" si="451"/>
        <v>0</v>
      </c>
      <c r="BP493" s="168">
        <f t="shared" si="452"/>
        <v>123</v>
      </c>
      <c r="BQ493" s="75">
        <f t="shared" si="453"/>
        <v>1.5821970671469E-2</v>
      </c>
      <c r="BR493" s="164">
        <f t="shared" si="408"/>
        <v>5</v>
      </c>
      <c r="BS493" s="76">
        <f t="shared" si="454"/>
        <v>459</v>
      </c>
      <c r="BT493" s="117">
        <f t="shared" si="455"/>
        <v>0.2799670377792623</v>
      </c>
      <c r="BU493" s="159">
        <v>7774</v>
      </c>
      <c r="BV493" s="153">
        <v>217</v>
      </c>
    </row>
    <row r="494" spans="1:74">
      <c r="A494" s="34">
        <f t="shared" si="409"/>
        <v>0</v>
      </c>
      <c r="B494" s="35">
        <f t="shared" si="410"/>
        <v>0</v>
      </c>
      <c r="C494" s="35">
        <f t="shared" si="411"/>
        <v>0</v>
      </c>
      <c r="D494" s="35">
        <f t="shared" si="412"/>
        <v>0</v>
      </c>
      <c r="E494" s="35">
        <f t="shared" si="413"/>
        <v>0</v>
      </c>
      <c r="F494" s="35">
        <f t="shared" si="414"/>
        <v>0</v>
      </c>
      <c r="G494" s="35">
        <f t="shared" si="415"/>
        <v>0</v>
      </c>
      <c r="H494" s="35">
        <f t="shared" si="416"/>
        <v>0</v>
      </c>
      <c r="I494" s="35">
        <f t="shared" si="417"/>
        <v>0</v>
      </c>
      <c r="J494" s="48">
        <v>532</v>
      </c>
      <c r="K494" s="49" t="s">
        <v>504</v>
      </c>
      <c r="L494" s="65">
        <v>0</v>
      </c>
      <c r="M494" s="38">
        <f t="shared" si="407"/>
        <v>0</v>
      </c>
      <c r="N494" s="39">
        <f t="shared" si="418"/>
        <v>517</v>
      </c>
      <c r="O494" s="40">
        <f t="shared" si="419"/>
        <v>0</v>
      </c>
      <c r="P494" s="98">
        <v>0</v>
      </c>
      <c r="Q494" s="38">
        <f t="shared" si="420"/>
        <v>0</v>
      </c>
      <c r="R494" s="39">
        <f t="shared" si="456"/>
        <v>517</v>
      </c>
      <c r="S494" s="41">
        <f t="shared" si="421"/>
        <v>0</v>
      </c>
      <c r="T494" s="183">
        <v>0</v>
      </c>
      <c r="U494" s="42">
        <f t="shared" si="422"/>
        <v>0</v>
      </c>
      <c r="V494" s="43">
        <f t="shared" si="423"/>
        <v>396</v>
      </c>
      <c r="W494" s="44">
        <f t="shared" si="424"/>
        <v>0</v>
      </c>
      <c r="X494" s="178">
        <v>0</v>
      </c>
      <c r="Y494" s="42">
        <f t="shared" si="425"/>
        <v>0</v>
      </c>
      <c r="Z494" s="43">
        <f t="shared" si="457"/>
        <v>396</v>
      </c>
      <c r="AA494" s="45">
        <f t="shared" si="426"/>
        <v>0</v>
      </c>
      <c r="AB494" s="65">
        <v>20</v>
      </c>
      <c r="AC494" s="38">
        <f t="shared" si="427"/>
        <v>3.1147796293412239E-3</v>
      </c>
      <c r="AD494" s="39">
        <f t="shared" si="428"/>
        <v>384</v>
      </c>
      <c r="AE494" s="40">
        <f t="shared" si="429"/>
        <v>0.24016103021166671</v>
      </c>
      <c r="AF494" s="98">
        <v>4</v>
      </c>
      <c r="AG494" s="38">
        <f t="shared" si="430"/>
        <v>0.16260162601626016</v>
      </c>
      <c r="AH494" s="39">
        <f t="shared" si="458"/>
        <v>366</v>
      </c>
      <c r="AI494" s="41">
        <f t="shared" si="431"/>
        <v>0.70852270054461886</v>
      </c>
      <c r="AJ494" s="183">
        <v>3</v>
      </c>
      <c r="AK494" s="42">
        <f t="shared" si="432"/>
        <v>4.6721694440118362E-4</v>
      </c>
      <c r="AL494" s="43">
        <f t="shared" si="433"/>
        <v>229</v>
      </c>
      <c r="AM494" s="44">
        <f t="shared" si="434"/>
        <v>0.24555395919797199</v>
      </c>
      <c r="AN494" s="178">
        <v>1</v>
      </c>
      <c r="AO494" s="42">
        <f t="shared" si="435"/>
        <v>2.4390243902439025E-2</v>
      </c>
      <c r="AP494" s="43">
        <f t="shared" si="459"/>
        <v>174</v>
      </c>
      <c r="AQ494" s="45">
        <f t="shared" si="436"/>
        <v>0.72443291131384602</v>
      </c>
      <c r="AR494" s="65">
        <v>82</v>
      </c>
      <c r="AS494" s="38">
        <f t="shared" si="437"/>
        <v>1.277059648029902E-2</v>
      </c>
      <c r="AT494" s="39">
        <f t="shared" si="438"/>
        <v>287</v>
      </c>
      <c r="AU494" s="40">
        <f t="shared" si="439"/>
        <v>0.55133789673687172</v>
      </c>
      <c r="AV494" s="98">
        <v>4</v>
      </c>
      <c r="AW494" s="38">
        <f t="shared" si="440"/>
        <v>0.66666666666666663</v>
      </c>
      <c r="AX494" s="39">
        <f t="shared" si="460"/>
        <v>77</v>
      </c>
      <c r="AY494" s="41">
        <f t="shared" si="441"/>
        <v>1.6265562117397261</v>
      </c>
      <c r="AZ494" s="183">
        <v>0</v>
      </c>
      <c r="BA494" s="42">
        <f t="shared" si="442"/>
        <v>0</v>
      </c>
      <c r="BB494" s="43">
        <f t="shared" si="443"/>
        <v>356</v>
      </c>
      <c r="BC494" s="44">
        <f t="shared" si="444"/>
        <v>0</v>
      </c>
      <c r="BD494" s="178">
        <v>0</v>
      </c>
      <c r="BE494" s="42">
        <f t="shared" si="445"/>
        <v>0</v>
      </c>
      <c r="BF494" s="43">
        <f t="shared" si="461"/>
        <v>356</v>
      </c>
      <c r="BG494" s="45">
        <f t="shared" si="446"/>
        <v>0</v>
      </c>
      <c r="BH494" s="159">
        <v>18</v>
      </c>
      <c r="BI494" s="83">
        <f t="shared" si="447"/>
        <v>2.8033016664071016E-3</v>
      </c>
      <c r="BJ494" s="84">
        <f t="shared" si="448"/>
        <v>221</v>
      </c>
      <c r="BK494" s="85">
        <f t="shared" si="449"/>
        <v>0.5036511385448178</v>
      </c>
      <c r="BL494" s="156">
        <v>4</v>
      </c>
      <c r="BM494" s="83">
        <f t="shared" si="450"/>
        <v>0.14634146341463414</v>
      </c>
      <c r="BN494" s="84">
        <f t="shared" si="462"/>
        <v>109</v>
      </c>
      <c r="BO494" s="86">
        <f t="shared" si="451"/>
        <v>1.4858708113453578</v>
      </c>
      <c r="BP494" s="168">
        <f t="shared" si="452"/>
        <v>123</v>
      </c>
      <c r="BQ494" s="75">
        <f t="shared" si="453"/>
        <v>1.9155894720448527E-2</v>
      </c>
      <c r="BR494" s="164">
        <f t="shared" si="408"/>
        <v>13</v>
      </c>
      <c r="BS494" s="76">
        <f t="shared" si="454"/>
        <v>440</v>
      </c>
      <c r="BT494" s="117">
        <f t="shared" si="455"/>
        <v>0.3389602478891115</v>
      </c>
      <c r="BU494" s="159">
        <v>6421</v>
      </c>
      <c r="BV494" s="153">
        <v>890</v>
      </c>
    </row>
    <row r="495" spans="1:74">
      <c r="A495" s="34">
        <f t="shared" si="409"/>
        <v>0</v>
      </c>
      <c r="B495" s="35">
        <f t="shared" si="410"/>
        <v>0</v>
      </c>
      <c r="C495" s="35">
        <f t="shared" si="411"/>
        <v>0</v>
      </c>
      <c r="D495" s="35">
        <f t="shared" si="412"/>
        <v>0</v>
      </c>
      <c r="E495" s="35">
        <f t="shared" si="413"/>
        <v>0</v>
      </c>
      <c r="F495" s="35">
        <f t="shared" si="414"/>
        <v>0</v>
      </c>
      <c r="G495" s="35">
        <f t="shared" si="415"/>
        <v>0</v>
      </c>
      <c r="H495" s="35">
        <f t="shared" si="416"/>
        <v>0</v>
      </c>
      <c r="I495" s="35">
        <f t="shared" si="417"/>
        <v>0</v>
      </c>
      <c r="J495" s="48">
        <v>205</v>
      </c>
      <c r="K495" s="49" t="s">
        <v>175</v>
      </c>
      <c r="L495" s="65">
        <v>49</v>
      </c>
      <c r="M495" s="38">
        <f t="shared" si="407"/>
        <v>9.6439607156212478E-4</v>
      </c>
      <c r="N495" s="39">
        <f t="shared" si="418"/>
        <v>420</v>
      </c>
      <c r="O495" s="40">
        <f t="shared" si="419"/>
        <v>0.1277905418734582</v>
      </c>
      <c r="P495" s="98">
        <v>7</v>
      </c>
      <c r="Q495" s="38">
        <f t="shared" si="420"/>
        <v>0.40163934426229508</v>
      </c>
      <c r="R495" s="39">
        <f t="shared" si="456"/>
        <v>43</v>
      </c>
      <c r="S495" s="41">
        <f t="shared" si="421"/>
        <v>3.0076908966593181</v>
      </c>
      <c r="T495" s="183">
        <v>8</v>
      </c>
      <c r="U495" s="42">
        <f t="shared" si="422"/>
        <v>1.5745241984687752E-4</v>
      </c>
      <c r="V495" s="43">
        <f t="shared" si="423"/>
        <v>354</v>
      </c>
      <c r="W495" s="44">
        <f t="shared" si="424"/>
        <v>5.861441566948046E-2</v>
      </c>
      <c r="X495" s="178">
        <v>1</v>
      </c>
      <c r="Y495" s="42">
        <f t="shared" si="425"/>
        <v>6.5573770491803282E-2</v>
      </c>
      <c r="Z495" s="43">
        <f t="shared" si="457"/>
        <v>91</v>
      </c>
      <c r="AA495" s="45">
        <f t="shared" si="426"/>
        <v>1.3795547138118642</v>
      </c>
      <c r="AB495" s="65">
        <v>1</v>
      </c>
      <c r="AC495" s="38">
        <f t="shared" si="427"/>
        <v>1.9681552480859689E-5</v>
      </c>
      <c r="AD495" s="39">
        <f t="shared" si="428"/>
        <v>536</v>
      </c>
      <c r="AE495" s="40">
        <f t="shared" si="429"/>
        <v>1.5175204934058061E-3</v>
      </c>
      <c r="AF495" s="98">
        <v>1</v>
      </c>
      <c r="AG495" s="38">
        <f t="shared" si="430"/>
        <v>8.1967213114754103E-3</v>
      </c>
      <c r="AH495" s="39">
        <f t="shared" si="458"/>
        <v>521</v>
      </c>
      <c r="AI495" s="41">
        <f t="shared" si="431"/>
        <v>3.5716513183191856E-2</v>
      </c>
      <c r="AJ495" s="183">
        <v>0</v>
      </c>
      <c r="AK495" s="42">
        <f t="shared" si="432"/>
        <v>0</v>
      </c>
      <c r="AL495" s="43">
        <f t="shared" si="433"/>
        <v>337</v>
      </c>
      <c r="AM495" s="44">
        <f t="shared" si="434"/>
        <v>0</v>
      </c>
      <c r="AN495" s="178">
        <v>0</v>
      </c>
      <c r="AO495" s="42">
        <f t="shared" si="435"/>
        <v>0</v>
      </c>
      <c r="AP495" s="43">
        <f t="shared" si="459"/>
        <v>337</v>
      </c>
      <c r="AQ495" s="45">
        <f t="shared" si="436"/>
        <v>0</v>
      </c>
      <c r="AR495" s="65">
        <v>62</v>
      </c>
      <c r="AS495" s="38">
        <f t="shared" si="437"/>
        <v>1.2202562538133007E-3</v>
      </c>
      <c r="AT495" s="39">
        <f t="shared" si="438"/>
        <v>506</v>
      </c>
      <c r="AU495" s="40">
        <f t="shared" si="439"/>
        <v>5.2681448160649021E-2</v>
      </c>
      <c r="AV495" s="98">
        <v>13</v>
      </c>
      <c r="AW495" s="38">
        <f t="shared" si="440"/>
        <v>0.50819672131147542</v>
      </c>
      <c r="AX495" s="39">
        <f t="shared" si="460"/>
        <v>173</v>
      </c>
      <c r="AY495" s="41">
        <f t="shared" si="441"/>
        <v>1.2399158007524143</v>
      </c>
      <c r="AZ495" s="183">
        <v>0</v>
      </c>
      <c r="BA495" s="42">
        <f t="shared" si="442"/>
        <v>0</v>
      </c>
      <c r="BB495" s="43">
        <f t="shared" si="443"/>
        <v>356</v>
      </c>
      <c r="BC495" s="44">
        <f t="shared" si="444"/>
        <v>0</v>
      </c>
      <c r="BD495" s="178">
        <v>0</v>
      </c>
      <c r="BE495" s="42">
        <f t="shared" si="445"/>
        <v>0</v>
      </c>
      <c r="BF495" s="43">
        <f t="shared" si="461"/>
        <v>356</v>
      </c>
      <c r="BG495" s="45">
        <f t="shared" si="446"/>
        <v>0</v>
      </c>
      <c r="BH495" s="159">
        <v>2</v>
      </c>
      <c r="BI495" s="83">
        <f t="shared" si="447"/>
        <v>3.9363104961719379E-5</v>
      </c>
      <c r="BJ495" s="84">
        <f t="shared" si="448"/>
        <v>456</v>
      </c>
      <c r="BK495" s="85">
        <f t="shared" si="449"/>
        <v>7.0721153089594252E-3</v>
      </c>
      <c r="BL495" s="156">
        <v>1</v>
      </c>
      <c r="BM495" s="83">
        <f t="shared" si="450"/>
        <v>1.6393442622950821E-2</v>
      </c>
      <c r="BN495" s="84">
        <f t="shared" si="462"/>
        <v>415</v>
      </c>
      <c r="BO495" s="86">
        <f t="shared" si="451"/>
        <v>0.16645000892120129</v>
      </c>
      <c r="BP495" s="168">
        <f t="shared" si="452"/>
        <v>122</v>
      </c>
      <c r="BQ495" s="75">
        <f t="shared" si="453"/>
        <v>2.4011494026648823E-3</v>
      </c>
      <c r="BR495" s="164">
        <f t="shared" si="408"/>
        <v>23</v>
      </c>
      <c r="BS495" s="76">
        <f t="shared" si="454"/>
        <v>582</v>
      </c>
      <c r="BT495" s="117">
        <f t="shared" si="455"/>
        <v>4.2487923880541331E-2</v>
      </c>
      <c r="BU495" s="159">
        <v>50809</v>
      </c>
      <c r="BV495" s="153">
        <v>1044</v>
      </c>
    </row>
    <row r="496" spans="1:74">
      <c r="A496" s="34">
        <f t="shared" si="409"/>
        <v>1</v>
      </c>
      <c r="B496" s="35">
        <f t="shared" si="410"/>
        <v>0</v>
      </c>
      <c r="C496" s="35">
        <f t="shared" si="411"/>
        <v>0</v>
      </c>
      <c r="D496" s="35">
        <f t="shared" si="412"/>
        <v>0</v>
      </c>
      <c r="E496" s="35">
        <f t="shared" si="413"/>
        <v>0</v>
      </c>
      <c r="F496" s="35">
        <f t="shared" si="414"/>
        <v>1</v>
      </c>
      <c r="G496" s="35">
        <f t="shared" si="415"/>
        <v>0</v>
      </c>
      <c r="H496" s="35">
        <f t="shared" si="416"/>
        <v>0</v>
      </c>
      <c r="I496" s="35">
        <f t="shared" si="417"/>
        <v>0</v>
      </c>
      <c r="J496" s="48">
        <v>577</v>
      </c>
      <c r="K496" s="49" t="s">
        <v>550</v>
      </c>
      <c r="L496" s="65">
        <v>20</v>
      </c>
      <c r="M496" s="38">
        <f t="shared" si="407"/>
        <v>4.110152075626798E-3</v>
      </c>
      <c r="N496" s="39">
        <f t="shared" si="418"/>
        <v>229</v>
      </c>
      <c r="O496" s="40">
        <f t="shared" si="419"/>
        <v>0.54462951106373569</v>
      </c>
      <c r="P496" s="98">
        <v>17</v>
      </c>
      <c r="Q496" s="38">
        <f t="shared" si="420"/>
        <v>0.16393442622950818</v>
      </c>
      <c r="R496" s="39">
        <f t="shared" si="456"/>
        <v>176</v>
      </c>
      <c r="S496" s="41">
        <f t="shared" si="421"/>
        <v>1.2276289374119664</v>
      </c>
      <c r="T496" s="183">
        <v>9</v>
      </c>
      <c r="U496" s="42">
        <f t="shared" si="422"/>
        <v>1.8495684340320592E-3</v>
      </c>
      <c r="V496" s="43">
        <f t="shared" si="423"/>
        <v>144</v>
      </c>
      <c r="W496" s="44">
        <f t="shared" si="424"/>
        <v>0.68853418135418454</v>
      </c>
      <c r="X496" s="178">
        <v>4</v>
      </c>
      <c r="Y496" s="42">
        <f t="shared" si="425"/>
        <v>7.3770491803278687E-2</v>
      </c>
      <c r="Z496" s="43">
        <f t="shared" si="457"/>
        <v>76</v>
      </c>
      <c r="AA496" s="45">
        <f t="shared" si="426"/>
        <v>1.5519990530383472</v>
      </c>
      <c r="AB496" s="65">
        <v>3</v>
      </c>
      <c r="AC496" s="38">
        <f t="shared" si="427"/>
        <v>6.1652281134401974E-4</v>
      </c>
      <c r="AD496" s="39">
        <f t="shared" si="428"/>
        <v>500</v>
      </c>
      <c r="AE496" s="40">
        <f t="shared" si="429"/>
        <v>4.7536189118036747E-2</v>
      </c>
      <c r="AF496" s="98">
        <v>4</v>
      </c>
      <c r="AG496" s="38">
        <f t="shared" si="430"/>
        <v>2.4590163934426229E-2</v>
      </c>
      <c r="AH496" s="39">
        <f t="shared" si="458"/>
        <v>504</v>
      </c>
      <c r="AI496" s="41">
        <f t="shared" si="431"/>
        <v>0.10714953954957555</v>
      </c>
      <c r="AJ496" s="183">
        <v>16</v>
      </c>
      <c r="AK496" s="42">
        <f t="shared" si="432"/>
        <v>3.2881216605014385E-3</v>
      </c>
      <c r="AL496" s="43">
        <f t="shared" si="433"/>
        <v>49</v>
      </c>
      <c r="AM496" s="44">
        <f t="shared" si="434"/>
        <v>1.7281293021073332</v>
      </c>
      <c r="AN496" s="178">
        <v>10</v>
      </c>
      <c r="AO496" s="42">
        <f t="shared" si="435"/>
        <v>0.13114754098360656</v>
      </c>
      <c r="AP496" s="43">
        <f t="shared" si="459"/>
        <v>16</v>
      </c>
      <c r="AQ496" s="45">
        <f t="shared" si="436"/>
        <v>3.8953113919826472</v>
      </c>
      <c r="AR496" s="65">
        <v>53</v>
      </c>
      <c r="AS496" s="38">
        <f t="shared" si="437"/>
        <v>1.0891903000411015E-2</v>
      </c>
      <c r="AT496" s="39">
        <f t="shared" si="438"/>
        <v>311</v>
      </c>
      <c r="AU496" s="40">
        <f t="shared" si="439"/>
        <v>0.47023010248367225</v>
      </c>
      <c r="AV496" s="98">
        <v>16</v>
      </c>
      <c r="AW496" s="38">
        <f t="shared" si="440"/>
        <v>0.4344262295081967</v>
      </c>
      <c r="AX496" s="39">
        <f t="shared" si="460"/>
        <v>249</v>
      </c>
      <c r="AY496" s="41">
        <f t="shared" si="441"/>
        <v>1.0599280232238379</v>
      </c>
      <c r="AZ496" s="183">
        <v>11</v>
      </c>
      <c r="BA496" s="42">
        <f t="shared" si="442"/>
        <v>2.2605836415947392E-3</v>
      </c>
      <c r="BB496" s="43">
        <f t="shared" si="443"/>
        <v>126</v>
      </c>
      <c r="BC496" s="44">
        <f t="shared" si="444"/>
        <v>0.84361976764170066</v>
      </c>
      <c r="BD496" s="178">
        <v>9</v>
      </c>
      <c r="BE496" s="42">
        <f t="shared" si="445"/>
        <v>9.0163934426229511E-2</v>
      </c>
      <c r="BF496" s="43">
        <f t="shared" si="461"/>
        <v>48</v>
      </c>
      <c r="BG496" s="45">
        <f t="shared" si="446"/>
        <v>1.9015716517214456</v>
      </c>
      <c r="BH496" s="159">
        <v>10</v>
      </c>
      <c r="BI496" s="83">
        <f t="shared" si="447"/>
        <v>2.055076037813399E-3</v>
      </c>
      <c r="BJ496" s="84">
        <f t="shared" si="448"/>
        <v>267</v>
      </c>
      <c r="BK496" s="85">
        <f t="shared" si="449"/>
        <v>0.36922226339182018</v>
      </c>
      <c r="BL496" s="156">
        <v>8</v>
      </c>
      <c r="BM496" s="83">
        <f t="shared" si="450"/>
        <v>8.1967213114754092E-2</v>
      </c>
      <c r="BN496" s="84">
        <f t="shared" si="462"/>
        <v>235</v>
      </c>
      <c r="BO496" s="86">
        <f t="shared" si="451"/>
        <v>0.83225004460600638</v>
      </c>
      <c r="BP496" s="168">
        <f t="shared" si="452"/>
        <v>122</v>
      </c>
      <c r="BQ496" s="75">
        <f t="shared" si="453"/>
        <v>2.5071927661323469E-2</v>
      </c>
      <c r="BR496" s="164">
        <f t="shared" si="408"/>
        <v>68</v>
      </c>
      <c r="BS496" s="76">
        <f t="shared" si="454"/>
        <v>391</v>
      </c>
      <c r="BT496" s="117">
        <f t="shared" si="455"/>
        <v>0.44364342878060509</v>
      </c>
      <c r="BU496" s="159">
        <v>4866</v>
      </c>
      <c r="BV496" s="153">
        <v>2020</v>
      </c>
    </row>
    <row r="497" spans="1:74">
      <c r="A497" s="34">
        <f t="shared" si="409"/>
        <v>1</v>
      </c>
      <c r="B497" s="35">
        <f t="shared" si="410"/>
        <v>0</v>
      </c>
      <c r="C497" s="35">
        <f t="shared" si="411"/>
        <v>1</v>
      </c>
      <c r="D497" s="35">
        <f t="shared" si="412"/>
        <v>0</v>
      </c>
      <c r="E497" s="35">
        <f t="shared" si="413"/>
        <v>0</v>
      </c>
      <c r="F497" s="35">
        <f t="shared" si="414"/>
        <v>0</v>
      </c>
      <c r="G497" s="35">
        <f t="shared" si="415"/>
        <v>0</v>
      </c>
      <c r="H497" s="35">
        <f t="shared" si="416"/>
        <v>1</v>
      </c>
      <c r="I497" s="35">
        <f t="shared" si="417"/>
        <v>0</v>
      </c>
      <c r="J497" s="48">
        <v>54</v>
      </c>
      <c r="K497" s="49" t="s">
        <v>24</v>
      </c>
      <c r="L497" s="65">
        <v>52</v>
      </c>
      <c r="M497" s="38">
        <f t="shared" si="407"/>
        <v>1.0993657505285413E-2</v>
      </c>
      <c r="N497" s="39">
        <f t="shared" si="418"/>
        <v>85</v>
      </c>
      <c r="O497" s="40">
        <f t="shared" si="419"/>
        <v>1.456751526886672</v>
      </c>
      <c r="P497" s="98">
        <v>7</v>
      </c>
      <c r="Q497" s="38">
        <f t="shared" si="420"/>
        <v>0.42975206611570249</v>
      </c>
      <c r="R497" s="39">
        <f t="shared" si="456"/>
        <v>38</v>
      </c>
      <c r="S497" s="41">
        <f t="shared" si="421"/>
        <v>3.218214040884924</v>
      </c>
      <c r="T497" s="183">
        <v>0</v>
      </c>
      <c r="U497" s="42">
        <f t="shared" si="422"/>
        <v>0</v>
      </c>
      <c r="V497" s="43">
        <f t="shared" si="423"/>
        <v>396</v>
      </c>
      <c r="W497" s="44">
        <f t="shared" si="424"/>
        <v>0</v>
      </c>
      <c r="X497" s="178">
        <v>0</v>
      </c>
      <c r="Y497" s="42">
        <f t="shared" si="425"/>
        <v>0</v>
      </c>
      <c r="Z497" s="43">
        <f t="shared" si="457"/>
        <v>396</v>
      </c>
      <c r="AA497" s="45">
        <f t="shared" si="426"/>
        <v>0</v>
      </c>
      <c r="AB497" s="65">
        <v>0</v>
      </c>
      <c r="AC497" s="38">
        <f t="shared" si="427"/>
        <v>0</v>
      </c>
      <c r="AD497" s="39">
        <f t="shared" si="428"/>
        <v>538</v>
      </c>
      <c r="AE497" s="40">
        <f t="shared" si="429"/>
        <v>0</v>
      </c>
      <c r="AF497" s="98">
        <v>0</v>
      </c>
      <c r="AG497" s="38">
        <f t="shared" si="430"/>
        <v>0</v>
      </c>
      <c r="AH497" s="39">
        <f t="shared" si="458"/>
        <v>538</v>
      </c>
      <c r="AI497" s="41">
        <f t="shared" si="431"/>
        <v>0</v>
      </c>
      <c r="AJ497" s="183">
        <v>0</v>
      </c>
      <c r="AK497" s="42">
        <f t="shared" si="432"/>
        <v>0</v>
      </c>
      <c r="AL497" s="43">
        <f t="shared" si="433"/>
        <v>337</v>
      </c>
      <c r="AM497" s="44">
        <f t="shared" si="434"/>
        <v>0</v>
      </c>
      <c r="AN497" s="178">
        <v>0</v>
      </c>
      <c r="AO497" s="42">
        <f t="shared" si="435"/>
        <v>0</v>
      </c>
      <c r="AP497" s="43">
        <f t="shared" si="459"/>
        <v>337</v>
      </c>
      <c r="AQ497" s="45">
        <f t="shared" si="436"/>
        <v>0</v>
      </c>
      <c r="AR497" s="65">
        <v>25</v>
      </c>
      <c r="AS497" s="38">
        <f t="shared" si="437"/>
        <v>5.2854122621564482E-3</v>
      </c>
      <c r="AT497" s="39">
        <f t="shared" si="438"/>
        <v>402</v>
      </c>
      <c r="AU497" s="40">
        <f t="shared" si="439"/>
        <v>0.22818417953304371</v>
      </c>
      <c r="AV497" s="98">
        <v>8</v>
      </c>
      <c r="AW497" s="38">
        <f t="shared" si="440"/>
        <v>0.20661157024793389</v>
      </c>
      <c r="AX497" s="39">
        <f t="shared" si="460"/>
        <v>455</v>
      </c>
      <c r="AY497" s="41">
        <f t="shared" si="441"/>
        <v>0.50409799950611345</v>
      </c>
      <c r="AZ497" s="183">
        <v>44</v>
      </c>
      <c r="BA497" s="42">
        <f t="shared" si="442"/>
        <v>9.3023255813953487E-3</v>
      </c>
      <c r="BB497" s="43">
        <f t="shared" si="443"/>
        <v>17</v>
      </c>
      <c r="BC497" s="44">
        <f t="shared" si="444"/>
        <v>3.471504261602127</v>
      </c>
      <c r="BD497" s="178">
        <v>2</v>
      </c>
      <c r="BE497" s="42">
        <f t="shared" si="445"/>
        <v>0.36363636363636365</v>
      </c>
      <c r="BF497" s="43">
        <f t="shared" si="461"/>
        <v>8</v>
      </c>
      <c r="BG497" s="45">
        <f t="shared" si="446"/>
        <v>7.6691484796699623</v>
      </c>
      <c r="BH497" s="159">
        <v>0</v>
      </c>
      <c r="BI497" s="83">
        <f t="shared" si="447"/>
        <v>0</v>
      </c>
      <c r="BJ497" s="84">
        <f t="shared" si="448"/>
        <v>467</v>
      </c>
      <c r="BK497" s="85">
        <f t="shared" si="449"/>
        <v>0</v>
      </c>
      <c r="BL497" s="156">
        <v>0</v>
      </c>
      <c r="BM497" s="83">
        <f t="shared" si="450"/>
        <v>0</v>
      </c>
      <c r="BN497" s="84">
        <f t="shared" si="462"/>
        <v>467</v>
      </c>
      <c r="BO497" s="86">
        <f t="shared" si="451"/>
        <v>0</v>
      </c>
      <c r="BP497" s="168">
        <f t="shared" si="452"/>
        <v>121</v>
      </c>
      <c r="BQ497" s="75">
        <f t="shared" si="453"/>
        <v>2.5581395348837209E-2</v>
      </c>
      <c r="BR497" s="164">
        <f t="shared" si="408"/>
        <v>17</v>
      </c>
      <c r="BS497" s="76">
        <f t="shared" si="454"/>
        <v>387</v>
      </c>
      <c r="BT497" s="117">
        <f t="shared" si="455"/>
        <v>0.45265837150039395</v>
      </c>
      <c r="BU497" s="159">
        <v>4730</v>
      </c>
      <c r="BV497" s="153">
        <v>284</v>
      </c>
    </row>
    <row r="498" spans="1:74">
      <c r="A498" s="34">
        <f t="shared" si="409"/>
        <v>0</v>
      </c>
      <c r="B498" s="35">
        <f t="shared" si="410"/>
        <v>0</v>
      </c>
      <c r="C498" s="35">
        <f t="shared" si="411"/>
        <v>0</v>
      </c>
      <c r="D498" s="35">
        <f t="shared" si="412"/>
        <v>0</v>
      </c>
      <c r="E498" s="35">
        <f t="shared" si="413"/>
        <v>0</v>
      </c>
      <c r="F498" s="35">
        <f t="shared" si="414"/>
        <v>0</v>
      </c>
      <c r="G498" s="35">
        <f t="shared" si="415"/>
        <v>0</v>
      </c>
      <c r="H498" s="35">
        <f t="shared" si="416"/>
        <v>0</v>
      </c>
      <c r="I498" s="35">
        <f t="shared" si="417"/>
        <v>0</v>
      </c>
      <c r="J498" s="48">
        <v>198</v>
      </c>
      <c r="K498" s="49" t="s">
        <v>168</v>
      </c>
      <c r="L498" s="65">
        <v>29</v>
      </c>
      <c r="M498" s="38">
        <f t="shared" si="407"/>
        <v>1.705681684507705E-3</v>
      </c>
      <c r="N498" s="39">
        <f t="shared" si="418"/>
        <v>367</v>
      </c>
      <c r="O498" s="40">
        <f t="shared" si="419"/>
        <v>0.22601708276746266</v>
      </c>
      <c r="P498" s="98">
        <v>1</v>
      </c>
      <c r="Q498" s="38">
        <f t="shared" si="420"/>
        <v>0.23966942148760331</v>
      </c>
      <c r="R498" s="39">
        <f t="shared" si="456"/>
        <v>98</v>
      </c>
      <c r="S498" s="41">
        <f t="shared" si="421"/>
        <v>1.7947732151089</v>
      </c>
      <c r="T498" s="183">
        <v>0</v>
      </c>
      <c r="U498" s="42">
        <f t="shared" si="422"/>
        <v>0</v>
      </c>
      <c r="V498" s="43">
        <f t="shared" si="423"/>
        <v>396</v>
      </c>
      <c r="W498" s="44">
        <f t="shared" si="424"/>
        <v>0</v>
      </c>
      <c r="X498" s="178">
        <v>0</v>
      </c>
      <c r="Y498" s="42">
        <f t="shared" si="425"/>
        <v>0</v>
      </c>
      <c r="Z498" s="43">
        <f t="shared" si="457"/>
        <v>396</v>
      </c>
      <c r="AA498" s="45">
        <f t="shared" si="426"/>
        <v>0</v>
      </c>
      <c r="AB498" s="65">
        <v>84</v>
      </c>
      <c r="AC498" s="38">
        <f t="shared" si="427"/>
        <v>4.9405952240912836E-3</v>
      </c>
      <c r="AD498" s="39">
        <f t="shared" si="428"/>
        <v>341</v>
      </c>
      <c r="AE498" s="40">
        <f t="shared" si="429"/>
        <v>0.38093816580133344</v>
      </c>
      <c r="AF498" s="98">
        <v>3</v>
      </c>
      <c r="AG498" s="38">
        <f t="shared" si="430"/>
        <v>0.69421487603305787</v>
      </c>
      <c r="AH498" s="39">
        <f t="shared" si="458"/>
        <v>96</v>
      </c>
      <c r="AI498" s="41">
        <f t="shared" si="431"/>
        <v>3.0249820421599183</v>
      </c>
      <c r="AJ498" s="183">
        <v>0</v>
      </c>
      <c r="AK498" s="42">
        <f t="shared" si="432"/>
        <v>0</v>
      </c>
      <c r="AL498" s="43">
        <f t="shared" si="433"/>
        <v>337</v>
      </c>
      <c r="AM498" s="44">
        <f t="shared" si="434"/>
        <v>0</v>
      </c>
      <c r="AN498" s="178">
        <v>0</v>
      </c>
      <c r="AO498" s="42">
        <f t="shared" si="435"/>
        <v>0</v>
      </c>
      <c r="AP498" s="43">
        <f t="shared" si="459"/>
        <v>337</v>
      </c>
      <c r="AQ498" s="45">
        <f t="shared" si="436"/>
        <v>0</v>
      </c>
      <c r="AR498" s="65">
        <v>8</v>
      </c>
      <c r="AS498" s="38">
        <f t="shared" si="437"/>
        <v>4.7053287848488413E-4</v>
      </c>
      <c r="AT498" s="39">
        <f t="shared" si="438"/>
        <v>539</v>
      </c>
      <c r="AU498" s="40">
        <f t="shared" si="439"/>
        <v>2.0314055648818666E-2</v>
      </c>
      <c r="AV498" s="98">
        <v>2</v>
      </c>
      <c r="AW498" s="38">
        <f t="shared" si="440"/>
        <v>6.6115702479338845E-2</v>
      </c>
      <c r="AX498" s="39">
        <f t="shared" si="460"/>
        <v>511</v>
      </c>
      <c r="AY498" s="41">
        <f t="shared" si="441"/>
        <v>0.16131135984195633</v>
      </c>
      <c r="AZ498" s="183">
        <v>0</v>
      </c>
      <c r="BA498" s="42">
        <f t="shared" si="442"/>
        <v>0</v>
      </c>
      <c r="BB498" s="43">
        <f t="shared" si="443"/>
        <v>356</v>
      </c>
      <c r="BC498" s="44">
        <f t="shared" si="444"/>
        <v>0</v>
      </c>
      <c r="BD498" s="178">
        <v>0</v>
      </c>
      <c r="BE498" s="42">
        <f t="shared" si="445"/>
        <v>0</v>
      </c>
      <c r="BF498" s="43">
        <f t="shared" si="461"/>
        <v>356</v>
      </c>
      <c r="BG498" s="45">
        <f t="shared" si="446"/>
        <v>0</v>
      </c>
      <c r="BH498" s="159">
        <v>0</v>
      </c>
      <c r="BI498" s="83">
        <f t="shared" si="447"/>
        <v>0</v>
      </c>
      <c r="BJ498" s="84">
        <f t="shared" si="448"/>
        <v>467</v>
      </c>
      <c r="BK498" s="85">
        <f t="shared" si="449"/>
        <v>0</v>
      </c>
      <c r="BL498" s="156">
        <v>0</v>
      </c>
      <c r="BM498" s="83">
        <f t="shared" si="450"/>
        <v>0</v>
      </c>
      <c r="BN498" s="84">
        <f t="shared" si="462"/>
        <v>467</v>
      </c>
      <c r="BO498" s="86">
        <f t="shared" si="451"/>
        <v>0</v>
      </c>
      <c r="BP498" s="168">
        <f t="shared" si="452"/>
        <v>121</v>
      </c>
      <c r="BQ498" s="75">
        <f t="shared" si="453"/>
        <v>7.1168097870838729E-3</v>
      </c>
      <c r="BR498" s="164">
        <f t="shared" si="408"/>
        <v>6</v>
      </c>
      <c r="BS498" s="76">
        <f t="shared" si="454"/>
        <v>536</v>
      </c>
      <c r="BT498" s="117">
        <f t="shared" si="455"/>
        <v>0.1259307197504331</v>
      </c>
      <c r="BU498" s="159">
        <v>17002</v>
      </c>
      <c r="BV498" s="153">
        <v>348</v>
      </c>
    </row>
    <row r="499" spans="1:74">
      <c r="A499" s="34">
        <f t="shared" si="409"/>
        <v>0</v>
      </c>
      <c r="B499" s="35">
        <f t="shared" si="410"/>
        <v>0</v>
      </c>
      <c r="C499" s="35">
        <f t="shared" si="411"/>
        <v>0</v>
      </c>
      <c r="D499" s="35">
        <f t="shared" si="412"/>
        <v>0</v>
      </c>
      <c r="E499" s="35">
        <f t="shared" si="413"/>
        <v>0</v>
      </c>
      <c r="F499" s="35">
        <f t="shared" si="414"/>
        <v>0</v>
      </c>
      <c r="G499" s="35">
        <f t="shared" si="415"/>
        <v>0</v>
      </c>
      <c r="H499" s="35">
        <f t="shared" si="416"/>
        <v>0</v>
      </c>
      <c r="I499" s="35">
        <f t="shared" si="417"/>
        <v>1</v>
      </c>
      <c r="J499" s="48">
        <v>357</v>
      </c>
      <c r="K499" s="49" t="s">
        <v>328</v>
      </c>
      <c r="L499" s="65">
        <v>13</v>
      </c>
      <c r="M499" s="38">
        <f t="shared" si="407"/>
        <v>3.5961272475795295E-3</v>
      </c>
      <c r="N499" s="39">
        <f t="shared" si="418"/>
        <v>250</v>
      </c>
      <c r="O499" s="40">
        <f t="shared" si="419"/>
        <v>0.47651692407842033</v>
      </c>
      <c r="P499" s="98">
        <v>6</v>
      </c>
      <c r="Q499" s="38">
        <f t="shared" si="420"/>
        <v>0.11016949152542373</v>
      </c>
      <c r="R499" s="39">
        <f t="shared" si="456"/>
        <v>287</v>
      </c>
      <c r="S499" s="41">
        <f t="shared" si="421"/>
        <v>0.82500826048109277</v>
      </c>
      <c r="T499" s="183">
        <v>4</v>
      </c>
      <c r="U499" s="42">
        <f t="shared" si="422"/>
        <v>1.1065006915629322E-3</v>
      </c>
      <c r="V499" s="43">
        <f t="shared" si="423"/>
        <v>205</v>
      </c>
      <c r="W499" s="44">
        <f t="shared" si="424"/>
        <v>0.41191422486177492</v>
      </c>
      <c r="X499" s="178">
        <v>1</v>
      </c>
      <c r="Y499" s="42">
        <f t="shared" si="425"/>
        <v>3.3898305084745763E-2</v>
      </c>
      <c r="Z499" s="43">
        <f t="shared" si="457"/>
        <v>204</v>
      </c>
      <c r="AA499" s="45">
        <f t="shared" si="426"/>
        <v>0.71315964019087896</v>
      </c>
      <c r="AB499" s="65">
        <v>0</v>
      </c>
      <c r="AC499" s="38">
        <f t="shared" si="427"/>
        <v>0</v>
      </c>
      <c r="AD499" s="39">
        <f t="shared" si="428"/>
        <v>538</v>
      </c>
      <c r="AE499" s="40">
        <f t="shared" si="429"/>
        <v>0</v>
      </c>
      <c r="AF499" s="98">
        <v>0</v>
      </c>
      <c r="AG499" s="38">
        <f t="shared" si="430"/>
        <v>0</v>
      </c>
      <c r="AH499" s="39">
        <f t="shared" si="458"/>
        <v>538</v>
      </c>
      <c r="AI499" s="41">
        <f t="shared" si="431"/>
        <v>0</v>
      </c>
      <c r="AJ499" s="183">
        <v>3</v>
      </c>
      <c r="AK499" s="42">
        <f t="shared" si="432"/>
        <v>8.2987551867219915E-4</v>
      </c>
      <c r="AL499" s="43">
        <f t="shared" si="433"/>
        <v>191</v>
      </c>
      <c r="AM499" s="44">
        <f t="shared" si="434"/>
        <v>0.43615545560447527</v>
      </c>
      <c r="AN499" s="178">
        <v>1</v>
      </c>
      <c r="AO499" s="42">
        <f t="shared" si="435"/>
        <v>2.5423728813559324E-2</v>
      </c>
      <c r="AP499" s="43">
        <f t="shared" si="459"/>
        <v>170</v>
      </c>
      <c r="AQ499" s="45">
        <f t="shared" si="436"/>
        <v>0.75512922111528014</v>
      </c>
      <c r="AR499" s="65">
        <v>39</v>
      </c>
      <c r="AS499" s="38">
        <f t="shared" si="437"/>
        <v>1.0788381742738589E-2</v>
      </c>
      <c r="AT499" s="39">
        <f t="shared" si="438"/>
        <v>313</v>
      </c>
      <c r="AU499" s="40">
        <f t="shared" si="439"/>
        <v>0.46576083649748906</v>
      </c>
      <c r="AV499" s="98">
        <v>15</v>
      </c>
      <c r="AW499" s="38">
        <f t="shared" si="440"/>
        <v>0.33050847457627119</v>
      </c>
      <c r="AX499" s="39">
        <f t="shared" si="460"/>
        <v>366</v>
      </c>
      <c r="AY499" s="41">
        <f t="shared" si="441"/>
        <v>0.80638591853198283</v>
      </c>
      <c r="AZ499" s="183">
        <v>0</v>
      </c>
      <c r="BA499" s="42">
        <f t="shared" si="442"/>
        <v>0</v>
      </c>
      <c r="BB499" s="43">
        <f t="shared" si="443"/>
        <v>356</v>
      </c>
      <c r="BC499" s="44">
        <f t="shared" si="444"/>
        <v>0</v>
      </c>
      <c r="BD499" s="178">
        <v>0</v>
      </c>
      <c r="BE499" s="42">
        <f t="shared" si="445"/>
        <v>0</v>
      </c>
      <c r="BF499" s="43">
        <f t="shared" si="461"/>
        <v>356</v>
      </c>
      <c r="BG499" s="45">
        <f t="shared" si="446"/>
        <v>0</v>
      </c>
      <c r="BH499" s="159">
        <v>59</v>
      </c>
      <c r="BI499" s="83">
        <f t="shared" si="447"/>
        <v>1.6320885200553251E-2</v>
      </c>
      <c r="BJ499" s="84">
        <f t="shared" si="448"/>
        <v>28</v>
      </c>
      <c r="BK499" s="85">
        <f t="shared" si="449"/>
        <v>2.9322682292174616</v>
      </c>
      <c r="BL499" s="156">
        <v>11</v>
      </c>
      <c r="BM499" s="83">
        <f t="shared" si="450"/>
        <v>0.5</v>
      </c>
      <c r="BN499" s="84">
        <f t="shared" si="462"/>
        <v>21</v>
      </c>
      <c r="BO499" s="86">
        <f t="shared" si="451"/>
        <v>5.0767252720966392</v>
      </c>
      <c r="BP499" s="168">
        <f t="shared" si="452"/>
        <v>118</v>
      </c>
      <c r="BQ499" s="75">
        <f t="shared" si="453"/>
        <v>3.2641770401106503E-2</v>
      </c>
      <c r="BR499" s="164">
        <f t="shared" si="408"/>
        <v>34</v>
      </c>
      <c r="BS499" s="76">
        <f t="shared" si="454"/>
        <v>323</v>
      </c>
      <c r="BT499" s="117">
        <f t="shared" si="455"/>
        <v>0.57759048836740834</v>
      </c>
      <c r="BU499" s="159">
        <v>3615</v>
      </c>
      <c r="BV499" s="153">
        <v>740</v>
      </c>
    </row>
    <row r="500" spans="1:74">
      <c r="A500" s="34">
        <f t="shared" si="409"/>
        <v>0</v>
      </c>
      <c r="B500" s="35">
        <f t="shared" si="410"/>
        <v>0</v>
      </c>
      <c r="C500" s="35">
        <f t="shared" si="411"/>
        <v>0</v>
      </c>
      <c r="D500" s="35">
        <f t="shared" si="412"/>
        <v>0</v>
      </c>
      <c r="E500" s="35">
        <f t="shared" si="413"/>
        <v>0</v>
      </c>
      <c r="F500" s="35">
        <f t="shared" si="414"/>
        <v>0</v>
      </c>
      <c r="G500" s="35">
        <f t="shared" si="415"/>
        <v>0</v>
      </c>
      <c r="H500" s="35">
        <f t="shared" si="416"/>
        <v>0</v>
      </c>
      <c r="I500" s="35">
        <f t="shared" si="417"/>
        <v>0</v>
      </c>
      <c r="J500" s="48">
        <v>546</v>
      </c>
      <c r="K500" s="49" t="s">
        <v>518</v>
      </c>
      <c r="L500" s="65">
        <v>20</v>
      </c>
      <c r="M500" s="38">
        <f t="shared" si="407"/>
        <v>1.7349063150589867E-3</v>
      </c>
      <c r="N500" s="39">
        <f t="shared" si="418"/>
        <v>365</v>
      </c>
      <c r="O500" s="40">
        <f t="shared" si="419"/>
        <v>0.22988959063464068</v>
      </c>
      <c r="P500" s="98">
        <v>7</v>
      </c>
      <c r="Q500" s="38">
        <f t="shared" si="420"/>
        <v>0.16949152542372881</v>
      </c>
      <c r="R500" s="39">
        <f t="shared" si="456"/>
        <v>162</v>
      </c>
      <c r="S500" s="41">
        <f t="shared" si="421"/>
        <v>1.2692434776632195</v>
      </c>
      <c r="T500" s="183">
        <v>1</v>
      </c>
      <c r="U500" s="42">
        <f t="shared" si="422"/>
        <v>8.6745315752949337E-5</v>
      </c>
      <c r="V500" s="43">
        <f t="shared" si="423"/>
        <v>372</v>
      </c>
      <c r="W500" s="44">
        <f t="shared" si="424"/>
        <v>3.229246015950981E-2</v>
      </c>
      <c r="X500" s="178">
        <v>1</v>
      </c>
      <c r="Y500" s="42">
        <f t="shared" si="425"/>
        <v>8.4745762711864406E-3</v>
      </c>
      <c r="Z500" s="43">
        <f t="shared" si="457"/>
        <v>342</v>
      </c>
      <c r="AA500" s="45">
        <f t="shared" si="426"/>
        <v>0.17828991004771974</v>
      </c>
      <c r="AB500" s="65">
        <v>65</v>
      </c>
      <c r="AC500" s="38">
        <f t="shared" si="427"/>
        <v>5.6384455239417075E-3</v>
      </c>
      <c r="AD500" s="39">
        <f t="shared" si="428"/>
        <v>330</v>
      </c>
      <c r="AE500" s="40">
        <f t="shared" si="429"/>
        <v>0.43474500509321778</v>
      </c>
      <c r="AF500" s="98">
        <v>10</v>
      </c>
      <c r="AG500" s="38">
        <f t="shared" si="430"/>
        <v>0.55084745762711862</v>
      </c>
      <c r="AH500" s="39">
        <f t="shared" si="458"/>
        <v>108</v>
      </c>
      <c r="AI500" s="41">
        <f t="shared" si="431"/>
        <v>2.4002707588365371</v>
      </c>
      <c r="AJ500" s="183">
        <v>0</v>
      </c>
      <c r="AK500" s="42">
        <f t="shared" si="432"/>
        <v>0</v>
      </c>
      <c r="AL500" s="43">
        <f t="shared" si="433"/>
        <v>337</v>
      </c>
      <c r="AM500" s="44">
        <f t="shared" si="434"/>
        <v>0</v>
      </c>
      <c r="AN500" s="178">
        <v>0</v>
      </c>
      <c r="AO500" s="42">
        <f t="shared" si="435"/>
        <v>0</v>
      </c>
      <c r="AP500" s="43">
        <f t="shared" si="459"/>
        <v>337</v>
      </c>
      <c r="AQ500" s="45">
        <f t="shared" si="436"/>
        <v>0</v>
      </c>
      <c r="AR500" s="65">
        <v>28</v>
      </c>
      <c r="AS500" s="38">
        <f t="shared" si="437"/>
        <v>2.4288688410825814E-3</v>
      </c>
      <c r="AT500" s="39">
        <f t="shared" si="438"/>
        <v>466</v>
      </c>
      <c r="AU500" s="40">
        <f t="shared" si="439"/>
        <v>0.10486021074724604</v>
      </c>
      <c r="AV500" s="98">
        <v>5</v>
      </c>
      <c r="AW500" s="38">
        <f t="shared" si="440"/>
        <v>0.23728813559322035</v>
      </c>
      <c r="AX500" s="39">
        <f t="shared" si="460"/>
        <v>445</v>
      </c>
      <c r="AY500" s="41">
        <f t="shared" si="441"/>
        <v>0.57894373638193641</v>
      </c>
      <c r="AZ500" s="183">
        <v>2</v>
      </c>
      <c r="BA500" s="42">
        <f t="shared" si="442"/>
        <v>1.7349063150589867E-4</v>
      </c>
      <c r="BB500" s="43">
        <f t="shared" si="443"/>
        <v>321</v>
      </c>
      <c r="BC500" s="44">
        <f t="shared" si="444"/>
        <v>6.4744397661732941E-2</v>
      </c>
      <c r="BD500" s="178">
        <v>1</v>
      </c>
      <c r="BE500" s="42">
        <f t="shared" si="445"/>
        <v>1.6949152542372881E-2</v>
      </c>
      <c r="BF500" s="43">
        <f t="shared" si="461"/>
        <v>257</v>
      </c>
      <c r="BG500" s="45">
        <f t="shared" si="446"/>
        <v>0.35746031049309146</v>
      </c>
      <c r="BH500" s="159">
        <v>2</v>
      </c>
      <c r="BI500" s="83">
        <f t="shared" si="447"/>
        <v>1.7349063150589867E-4</v>
      </c>
      <c r="BJ500" s="84">
        <f t="shared" si="448"/>
        <v>435</v>
      </c>
      <c r="BK500" s="85">
        <f t="shared" si="449"/>
        <v>3.1169943332140824E-2</v>
      </c>
      <c r="BL500" s="156">
        <v>1</v>
      </c>
      <c r="BM500" s="83">
        <f t="shared" si="450"/>
        <v>1.6949152542372881E-2</v>
      </c>
      <c r="BN500" s="84">
        <f t="shared" si="462"/>
        <v>413</v>
      </c>
      <c r="BO500" s="86">
        <f t="shared" si="451"/>
        <v>0.17209238210497083</v>
      </c>
      <c r="BP500" s="168">
        <f t="shared" si="452"/>
        <v>118</v>
      </c>
      <c r="BQ500" s="75">
        <f t="shared" si="453"/>
        <v>1.0235947258848022E-2</v>
      </c>
      <c r="BR500" s="164">
        <f t="shared" si="408"/>
        <v>25</v>
      </c>
      <c r="BS500" s="76">
        <f t="shared" si="454"/>
        <v>505</v>
      </c>
      <c r="BT500" s="117">
        <f t="shared" si="455"/>
        <v>0.18112331848093172</v>
      </c>
      <c r="BU500" s="159">
        <v>11528</v>
      </c>
      <c r="BV500" s="153">
        <v>896</v>
      </c>
    </row>
    <row r="501" spans="1:74">
      <c r="A501" s="34">
        <f t="shared" si="409"/>
        <v>0</v>
      </c>
      <c r="B501" s="35">
        <f t="shared" si="410"/>
        <v>0</v>
      </c>
      <c r="C501" s="35">
        <f t="shared" si="411"/>
        <v>0</v>
      </c>
      <c r="D501" s="35">
        <f t="shared" si="412"/>
        <v>0</v>
      </c>
      <c r="E501" s="35">
        <f t="shared" si="413"/>
        <v>0</v>
      </c>
      <c r="F501" s="35">
        <f t="shared" si="414"/>
        <v>0</v>
      </c>
      <c r="G501" s="35">
        <f t="shared" si="415"/>
        <v>0</v>
      </c>
      <c r="H501" s="35">
        <f t="shared" si="416"/>
        <v>0</v>
      </c>
      <c r="I501" s="35">
        <f t="shared" si="417"/>
        <v>0</v>
      </c>
      <c r="J501" s="48">
        <v>570</v>
      </c>
      <c r="K501" s="49" t="s">
        <v>543</v>
      </c>
      <c r="L501" s="65">
        <v>13</v>
      </c>
      <c r="M501" s="38">
        <f t="shared" si="407"/>
        <v>3.4908700322234159E-3</v>
      </c>
      <c r="N501" s="39">
        <f t="shared" si="418"/>
        <v>256</v>
      </c>
      <c r="O501" s="40">
        <f t="shared" si="419"/>
        <v>0.46256946308901442</v>
      </c>
      <c r="P501" s="98">
        <v>4</v>
      </c>
      <c r="Q501" s="38">
        <f t="shared" si="420"/>
        <v>0.1111111111111111</v>
      </c>
      <c r="R501" s="39">
        <f t="shared" si="456"/>
        <v>284</v>
      </c>
      <c r="S501" s="41">
        <f t="shared" si="421"/>
        <v>0.83205961313477728</v>
      </c>
      <c r="T501" s="183">
        <v>10</v>
      </c>
      <c r="U501" s="42">
        <f t="shared" si="422"/>
        <v>2.6852846401718583E-3</v>
      </c>
      <c r="V501" s="43">
        <f t="shared" si="423"/>
        <v>104</v>
      </c>
      <c r="W501" s="44">
        <f t="shared" si="424"/>
        <v>0.9996441480097451</v>
      </c>
      <c r="X501" s="178">
        <v>2</v>
      </c>
      <c r="Y501" s="42">
        <f t="shared" si="425"/>
        <v>8.5470085470085472E-2</v>
      </c>
      <c r="Z501" s="43">
        <f t="shared" si="457"/>
        <v>61</v>
      </c>
      <c r="AA501" s="45">
        <f t="shared" si="426"/>
        <v>1.7981375543274298</v>
      </c>
      <c r="AB501" s="65">
        <v>4</v>
      </c>
      <c r="AC501" s="38">
        <f t="shared" si="427"/>
        <v>1.0741138560687433E-3</v>
      </c>
      <c r="AD501" s="39">
        <f t="shared" si="428"/>
        <v>470</v>
      </c>
      <c r="AE501" s="40">
        <f t="shared" si="429"/>
        <v>8.2818151180940505E-2</v>
      </c>
      <c r="AF501" s="98">
        <v>7</v>
      </c>
      <c r="AG501" s="38">
        <f t="shared" si="430"/>
        <v>3.4188034188034191E-2</v>
      </c>
      <c r="AH501" s="39">
        <f t="shared" si="458"/>
        <v>487</v>
      </c>
      <c r="AI501" s="41">
        <f t="shared" si="431"/>
        <v>0.1489714396016891</v>
      </c>
      <c r="AJ501" s="183">
        <v>3</v>
      </c>
      <c r="AK501" s="42">
        <f t="shared" si="432"/>
        <v>8.055853920515575E-4</v>
      </c>
      <c r="AL501" s="43">
        <f t="shared" si="433"/>
        <v>195</v>
      </c>
      <c r="AM501" s="44">
        <f t="shared" si="434"/>
        <v>0.42338935875676104</v>
      </c>
      <c r="AN501" s="178">
        <v>1</v>
      </c>
      <c r="AO501" s="42">
        <f t="shared" si="435"/>
        <v>2.564102564102564E-2</v>
      </c>
      <c r="AP501" s="43">
        <f t="shared" si="459"/>
        <v>168</v>
      </c>
      <c r="AQ501" s="45">
        <f t="shared" si="436"/>
        <v>0.76158331702224824</v>
      </c>
      <c r="AR501" s="65">
        <v>71</v>
      </c>
      <c r="AS501" s="38">
        <f t="shared" si="437"/>
        <v>1.9065520945220193E-2</v>
      </c>
      <c r="AT501" s="39">
        <f t="shared" si="438"/>
        <v>180</v>
      </c>
      <c r="AU501" s="40">
        <f t="shared" si="439"/>
        <v>0.82310518810507061</v>
      </c>
      <c r="AV501" s="98">
        <v>15</v>
      </c>
      <c r="AW501" s="38">
        <f t="shared" si="440"/>
        <v>0.60683760683760679</v>
      </c>
      <c r="AX501" s="39">
        <f t="shared" si="460"/>
        <v>109</v>
      </c>
      <c r="AY501" s="41">
        <f t="shared" si="441"/>
        <v>1.4805832183784686</v>
      </c>
      <c r="AZ501" s="183">
        <v>5</v>
      </c>
      <c r="BA501" s="42">
        <f t="shared" si="442"/>
        <v>1.3426423200859291E-3</v>
      </c>
      <c r="BB501" s="43">
        <f t="shared" si="443"/>
        <v>186</v>
      </c>
      <c r="BC501" s="44">
        <f t="shared" si="444"/>
        <v>0.50105626761845956</v>
      </c>
      <c r="BD501" s="178">
        <v>2</v>
      </c>
      <c r="BE501" s="42">
        <f t="shared" si="445"/>
        <v>4.2735042735042736E-2</v>
      </c>
      <c r="BF501" s="43">
        <f t="shared" si="461"/>
        <v>135</v>
      </c>
      <c r="BG501" s="45">
        <f t="shared" si="446"/>
        <v>0.90128881705523056</v>
      </c>
      <c r="BH501" s="159">
        <v>11</v>
      </c>
      <c r="BI501" s="83">
        <f t="shared" si="447"/>
        <v>2.9538131041890441E-3</v>
      </c>
      <c r="BJ501" s="84">
        <f t="shared" si="448"/>
        <v>212</v>
      </c>
      <c r="BK501" s="85">
        <f t="shared" si="449"/>
        <v>0.5306925582790164</v>
      </c>
      <c r="BL501" s="156">
        <v>4</v>
      </c>
      <c r="BM501" s="83">
        <f t="shared" si="450"/>
        <v>9.4017094017094016E-2</v>
      </c>
      <c r="BN501" s="84">
        <f t="shared" si="462"/>
        <v>198</v>
      </c>
      <c r="BO501" s="86">
        <f t="shared" si="451"/>
        <v>0.9545979144113339</v>
      </c>
      <c r="BP501" s="168">
        <f t="shared" si="452"/>
        <v>117</v>
      </c>
      <c r="BQ501" s="75">
        <f t="shared" si="453"/>
        <v>3.1417830290010738E-2</v>
      </c>
      <c r="BR501" s="164">
        <f t="shared" si="408"/>
        <v>35</v>
      </c>
      <c r="BS501" s="76">
        <f t="shared" si="454"/>
        <v>342</v>
      </c>
      <c r="BT501" s="117">
        <f t="shared" si="455"/>
        <v>0.5559330795377605</v>
      </c>
      <c r="BU501" s="159">
        <v>3724</v>
      </c>
      <c r="BV501" s="153">
        <v>1041</v>
      </c>
    </row>
    <row r="502" spans="1:74">
      <c r="A502" s="34">
        <f t="shared" si="409"/>
        <v>0</v>
      </c>
      <c r="B502" s="35">
        <f t="shared" si="410"/>
        <v>0</v>
      </c>
      <c r="C502" s="35">
        <f t="shared" si="411"/>
        <v>0</v>
      </c>
      <c r="D502" s="35">
        <f t="shared" si="412"/>
        <v>0</v>
      </c>
      <c r="E502" s="35">
        <f t="shared" si="413"/>
        <v>0</v>
      </c>
      <c r="F502" s="35">
        <f t="shared" si="414"/>
        <v>0</v>
      </c>
      <c r="G502" s="35">
        <f t="shared" si="415"/>
        <v>0</v>
      </c>
      <c r="H502" s="35">
        <f t="shared" si="416"/>
        <v>0</v>
      </c>
      <c r="I502" s="35">
        <f t="shared" si="417"/>
        <v>0</v>
      </c>
      <c r="J502" s="48">
        <v>299</v>
      </c>
      <c r="K502" s="49" t="s">
        <v>270</v>
      </c>
      <c r="L502" s="65">
        <v>31</v>
      </c>
      <c r="M502" s="38">
        <f t="shared" si="407"/>
        <v>3.8428164125449363E-3</v>
      </c>
      <c r="N502" s="39">
        <f t="shared" si="418"/>
        <v>241</v>
      </c>
      <c r="O502" s="40">
        <f t="shared" si="419"/>
        <v>0.50920530076806914</v>
      </c>
      <c r="P502" s="98">
        <v>3</v>
      </c>
      <c r="Q502" s="38">
        <f t="shared" si="420"/>
        <v>0.26956521739130435</v>
      </c>
      <c r="R502" s="39">
        <f t="shared" si="456"/>
        <v>83</v>
      </c>
      <c r="S502" s="41">
        <f t="shared" si="421"/>
        <v>2.0186489744748077</v>
      </c>
      <c r="T502" s="183">
        <v>18</v>
      </c>
      <c r="U502" s="42">
        <f t="shared" si="422"/>
        <v>2.2313127556712531E-3</v>
      </c>
      <c r="V502" s="43">
        <f t="shared" si="423"/>
        <v>124</v>
      </c>
      <c r="W502" s="44">
        <f t="shared" si="424"/>
        <v>0.83064517824952555</v>
      </c>
      <c r="X502" s="178">
        <v>3</v>
      </c>
      <c r="Y502" s="42">
        <f t="shared" si="425"/>
        <v>0.15652173913043479</v>
      </c>
      <c r="Z502" s="43">
        <f t="shared" si="457"/>
        <v>24</v>
      </c>
      <c r="AA502" s="45">
        <f t="shared" si="426"/>
        <v>3.2929371212291891</v>
      </c>
      <c r="AB502" s="65">
        <v>7</v>
      </c>
      <c r="AC502" s="38">
        <f t="shared" si="427"/>
        <v>8.6773273831659847E-4</v>
      </c>
      <c r="AD502" s="39">
        <f t="shared" si="428"/>
        <v>481</v>
      </c>
      <c r="AE502" s="40">
        <f t="shared" si="429"/>
        <v>6.6905403650203199E-2</v>
      </c>
      <c r="AF502" s="98">
        <v>3</v>
      </c>
      <c r="AG502" s="38">
        <f t="shared" si="430"/>
        <v>6.0869565217391307E-2</v>
      </c>
      <c r="AH502" s="39">
        <f t="shared" si="458"/>
        <v>458</v>
      </c>
      <c r="AI502" s="41">
        <f t="shared" si="431"/>
        <v>0.26523393268213774</v>
      </c>
      <c r="AJ502" s="183">
        <v>0</v>
      </c>
      <c r="AK502" s="42">
        <f t="shared" si="432"/>
        <v>0</v>
      </c>
      <c r="AL502" s="43">
        <f t="shared" si="433"/>
        <v>337</v>
      </c>
      <c r="AM502" s="44">
        <f t="shared" si="434"/>
        <v>0</v>
      </c>
      <c r="AN502" s="178">
        <v>0</v>
      </c>
      <c r="AO502" s="42">
        <f t="shared" si="435"/>
        <v>0</v>
      </c>
      <c r="AP502" s="43">
        <f t="shared" si="459"/>
        <v>337</v>
      </c>
      <c r="AQ502" s="45">
        <f t="shared" si="436"/>
        <v>0</v>
      </c>
      <c r="AR502" s="65">
        <v>45</v>
      </c>
      <c r="AS502" s="38">
        <f t="shared" si="437"/>
        <v>5.5782818891781331E-3</v>
      </c>
      <c r="AT502" s="39">
        <f t="shared" si="438"/>
        <v>396</v>
      </c>
      <c r="AU502" s="40">
        <f t="shared" si="439"/>
        <v>0.24082807791549946</v>
      </c>
      <c r="AV502" s="98">
        <v>8</v>
      </c>
      <c r="AW502" s="38">
        <f t="shared" si="440"/>
        <v>0.39130434782608697</v>
      </c>
      <c r="AX502" s="39">
        <f t="shared" si="460"/>
        <v>296</v>
      </c>
      <c r="AY502" s="41">
        <f t="shared" si="441"/>
        <v>0.95471777645592626</v>
      </c>
      <c r="AZ502" s="183">
        <v>14</v>
      </c>
      <c r="BA502" s="42">
        <f t="shared" si="442"/>
        <v>1.7354654766331969E-3</v>
      </c>
      <c r="BB502" s="43">
        <f t="shared" si="443"/>
        <v>151</v>
      </c>
      <c r="BC502" s="44">
        <f t="shared" si="444"/>
        <v>0.6476526482845173</v>
      </c>
      <c r="BD502" s="178">
        <v>1</v>
      </c>
      <c r="BE502" s="42">
        <f t="shared" si="445"/>
        <v>0.12173913043478261</v>
      </c>
      <c r="BF502" s="43">
        <f t="shared" si="461"/>
        <v>32</v>
      </c>
      <c r="BG502" s="45">
        <f t="shared" si="446"/>
        <v>2.5674975344982047</v>
      </c>
      <c r="BH502" s="159">
        <v>0</v>
      </c>
      <c r="BI502" s="83">
        <f t="shared" si="447"/>
        <v>0</v>
      </c>
      <c r="BJ502" s="84">
        <f t="shared" si="448"/>
        <v>467</v>
      </c>
      <c r="BK502" s="85">
        <f t="shared" si="449"/>
        <v>0</v>
      </c>
      <c r="BL502" s="156">
        <v>0</v>
      </c>
      <c r="BM502" s="83">
        <f t="shared" si="450"/>
        <v>0</v>
      </c>
      <c r="BN502" s="84">
        <f t="shared" si="462"/>
        <v>467</v>
      </c>
      <c r="BO502" s="86">
        <f t="shared" si="451"/>
        <v>0</v>
      </c>
      <c r="BP502" s="168">
        <f t="shared" si="452"/>
        <v>115</v>
      </c>
      <c r="BQ502" s="75">
        <f t="shared" si="453"/>
        <v>1.4255609272344118E-2</v>
      </c>
      <c r="BR502" s="164">
        <f t="shared" si="408"/>
        <v>18</v>
      </c>
      <c r="BS502" s="76">
        <f t="shared" si="454"/>
        <v>473</v>
      </c>
      <c r="BT502" s="117">
        <f t="shared" si="455"/>
        <v>0.2522505434113671</v>
      </c>
      <c r="BU502" s="159">
        <v>8067</v>
      </c>
      <c r="BV502" s="153">
        <v>518</v>
      </c>
    </row>
    <row r="503" spans="1:74">
      <c r="A503" s="34">
        <f t="shared" si="409"/>
        <v>1</v>
      </c>
      <c r="B503" s="35">
        <f t="shared" si="410"/>
        <v>0</v>
      </c>
      <c r="C503" s="35">
        <f t="shared" si="411"/>
        <v>0</v>
      </c>
      <c r="D503" s="35">
        <f t="shared" si="412"/>
        <v>0</v>
      </c>
      <c r="E503" s="35">
        <f t="shared" si="413"/>
        <v>1</v>
      </c>
      <c r="F503" s="35">
        <f t="shared" si="414"/>
        <v>0</v>
      </c>
      <c r="G503" s="35">
        <f t="shared" si="415"/>
        <v>0</v>
      </c>
      <c r="H503" s="35">
        <f t="shared" si="416"/>
        <v>0</v>
      </c>
      <c r="I503" s="35">
        <f t="shared" si="417"/>
        <v>0</v>
      </c>
      <c r="J503" s="48">
        <v>316</v>
      </c>
      <c r="K503" s="49" t="s">
        <v>712</v>
      </c>
      <c r="L503" s="65">
        <v>1</v>
      </c>
      <c r="M503" s="38">
        <f t="shared" si="407"/>
        <v>2.5367833587011668E-4</v>
      </c>
      <c r="N503" s="39">
        <f t="shared" si="418"/>
        <v>482</v>
      </c>
      <c r="O503" s="40">
        <f t="shared" si="419"/>
        <v>3.3614500264283836E-2</v>
      </c>
      <c r="P503" s="98">
        <v>1</v>
      </c>
      <c r="Q503" s="38">
        <f t="shared" si="420"/>
        <v>8.8495575221238937E-3</v>
      </c>
      <c r="R503" s="39">
        <f t="shared" si="456"/>
        <v>496</v>
      </c>
      <c r="S503" s="41">
        <f t="shared" si="421"/>
        <v>6.6270234674451284E-2</v>
      </c>
      <c r="T503" s="183">
        <v>0</v>
      </c>
      <c r="U503" s="42">
        <f t="shared" si="422"/>
        <v>0</v>
      </c>
      <c r="V503" s="43">
        <f t="shared" si="423"/>
        <v>396</v>
      </c>
      <c r="W503" s="44">
        <f t="shared" si="424"/>
        <v>0</v>
      </c>
      <c r="X503" s="178">
        <v>0</v>
      </c>
      <c r="Y503" s="42">
        <f t="shared" si="425"/>
        <v>0</v>
      </c>
      <c r="Z503" s="43">
        <f t="shared" si="457"/>
        <v>396</v>
      </c>
      <c r="AA503" s="45">
        <f t="shared" si="426"/>
        <v>0</v>
      </c>
      <c r="AB503" s="65">
        <v>110</v>
      </c>
      <c r="AC503" s="38">
        <f t="shared" si="427"/>
        <v>2.7904616945712835E-2</v>
      </c>
      <c r="AD503" s="39">
        <f t="shared" si="428"/>
        <v>69</v>
      </c>
      <c r="AE503" s="40">
        <f t="shared" si="429"/>
        <v>2.1515491787011962</v>
      </c>
      <c r="AF503" s="98">
        <v>3</v>
      </c>
      <c r="AG503" s="38">
        <f t="shared" si="430"/>
        <v>0.97345132743362828</v>
      </c>
      <c r="AH503" s="39">
        <f t="shared" si="458"/>
        <v>38</v>
      </c>
      <c r="AI503" s="41">
        <f t="shared" si="431"/>
        <v>4.2417310346764125</v>
      </c>
      <c r="AJ503" s="183">
        <v>0</v>
      </c>
      <c r="AK503" s="42">
        <f t="shared" si="432"/>
        <v>0</v>
      </c>
      <c r="AL503" s="43">
        <f t="shared" si="433"/>
        <v>337</v>
      </c>
      <c r="AM503" s="44">
        <f t="shared" si="434"/>
        <v>0</v>
      </c>
      <c r="AN503" s="178">
        <v>0</v>
      </c>
      <c r="AO503" s="42">
        <f t="shared" si="435"/>
        <v>0</v>
      </c>
      <c r="AP503" s="43">
        <f t="shared" si="459"/>
        <v>337</v>
      </c>
      <c r="AQ503" s="45">
        <f t="shared" si="436"/>
        <v>0</v>
      </c>
      <c r="AR503" s="65">
        <v>2</v>
      </c>
      <c r="AS503" s="38">
        <f t="shared" si="437"/>
        <v>5.0735667174023336E-4</v>
      </c>
      <c r="AT503" s="39">
        <f t="shared" si="438"/>
        <v>534</v>
      </c>
      <c r="AU503" s="40">
        <f t="shared" si="439"/>
        <v>2.1903828902918251E-2</v>
      </c>
      <c r="AV503" s="98">
        <v>1</v>
      </c>
      <c r="AW503" s="38">
        <f t="shared" si="440"/>
        <v>1.7699115044247787E-2</v>
      </c>
      <c r="AX503" s="39">
        <f t="shared" si="460"/>
        <v>546</v>
      </c>
      <c r="AY503" s="41">
        <f t="shared" si="441"/>
        <v>4.3182908276275911E-2</v>
      </c>
      <c r="AZ503" s="183">
        <v>0</v>
      </c>
      <c r="BA503" s="42">
        <f t="shared" si="442"/>
        <v>0</v>
      </c>
      <c r="BB503" s="43">
        <f t="shared" si="443"/>
        <v>356</v>
      </c>
      <c r="BC503" s="44">
        <f t="shared" si="444"/>
        <v>0</v>
      </c>
      <c r="BD503" s="178">
        <v>0</v>
      </c>
      <c r="BE503" s="42">
        <f t="shared" si="445"/>
        <v>0</v>
      </c>
      <c r="BF503" s="43">
        <f t="shared" si="461"/>
        <v>356</v>
      </c>
      <c r="BG503" s="45">
        <f t="shared" si="446"/>
        <v>0</v>
      </c>
      <c r="BH503" s="159">
        <v>0</v>
      </c>
      <c r="BI503" s="83">
        <f t="shared" si="447"/>
        <v>0</v>
      </c>
      <c r="BJ503" s="84">
        <f t="shared" si="448"/>
        <v>467</v>
      </c>
      <c r="BK503" s="85">
        <f t="shared" si="449"/>
        <v>0</v>
      </c>
      <c r="BL503" s="156">
        <v>0</v>
      </c>
      <c r="BM503" s="83">
        <f t="shared" si="450"/>
        <v>0</v>
      </c>
      <c r="BN503" s="84">
        <f t="shared" si="462"/>
        <v>467</v>
      </c>
      <c r="BO503" s="86">
        <f t="shared" si="451"/>
        <v>0</v>
      </c>
      <c r="BP503" s="168">
        <f t="shared" si="452"/>
        <v>113</v>
      </c>
      <c r="BQ503" s="75">
        <f t="shared" si="453"/>
        <v>2.8665651953323185E-2</v>
      </c>
      <c r="BR503" s="164">
        <f t="shared" si="408"/>
        <v>5</v>
      </c>
      <c r="BS503" s="76">
        <f t="shared" si="454"/>
        <v>370</v>
      </c>
      <c r="BT503" s="117">
        <f t="shared" si="455"/>
        <v>0.5072337593100904</v>
      </c>
      <c r="BU503" s="159">
        <v>3942</v>
      </c>
      <c r="BV503" s="153">
        <v>119</v>
      </c>
    </row>
    <row r="504" spans="1:74">
      <c r="A504" s="34">
        <f t="shared" si="409"/>
        <v>0</v>
      </c>
      <c r="B504" s="35">
        <f t="shared" si="410"/>
        <v>0</v>
      </c>
      <c r="C504" s="35">
        <f t="shared" si="411"/>
        <v>0</v>
      </c>
      <c r="D504" s="35">
        <f t="shared" si="412"/>
        <v>0</v>
      </c>
      <c r="E504" s="35">
        <f t="shared" si="413"/>
        <v>0</v>
      </c>
      <c r="F504" s="35">
        <f t="shared" si="414"/>
        <v>0</v>
      </c>
      <c r="G504" s="35">
        <f t="shared" si="415"/>
        <v>0</v>
      </c>
      <c r="H504" s="35">
        <f t="shared" si="416"/>
        <v>0</v>
      </c>
      <c r="I504" s="35">
        <f t="shared" si="417"/>
        <v>0</v>
      </c>
      <c r="J504" s="48">
        <v>525</v>
      </c>
      <c r="K504" s="49" t="s">
        <v>497</v>
      </c>
      <c r="L504" s="65">
        <v>0</v>
      </c>
      <c r="M504" s="38">
        <f t="shared" si="407"/>
        <v>0</v>
      </c>
      <c r="N504" s="39">
        <f t="shared" si="418"/>
        <v>517</v>
      </c>
      <c r="O504" s="40">
        <f t="shared" si="419"/>
        <v>0</v>
      </c>
      <c r="P504" s="98">
        <v>0</v>
      </c>
      <c r="Q504" s="38">
        <f t="shared" si="420"/>
        <v>0</v>
      </c>
      <c r="R504" s="39">
        <f t="shared" si="456"/>
        <v>517</v>
      </c>
      <c r="S504" s="41">
        <f t="shared" si="421"/>
        <v>0</v>
      </c>
      <c r="T504" s="183">
        <v>5</v>
      </c>
      <c r="U504" s="42">
        <f t="shared" si="422"/>
        <v>6.4333504889346369E-4</v>
      </c>
      <c r="V504" s="43">
        <f t="shared" si="423"/>
        <v>260</v>
      </c>
      <c r="W504" s="44">
        <f t="shared" si="424"/>
        <v>0.23949271790969445</v>
      </c>
      <c r="X504" s="178">
        <v>1</v>
      </c>
      <c r="Y504" s="42">
        <f t="shared" si="425"/>
        <v>4.4247787610619468E-2</v>
      </c>
      <c r="Z504" s="43">
        <f t="shared" si="457"/>
        <v>164</v>
      </c>
      <c r="AA504" s="45">
        <f t="shared" si="426"/>
        <v>0.93089422060313842</v>
      </c>
      <c r="AB504" s="65">
        <v>61</v>
      </c>
      <c r="AC504" s="38">
        <f t="shared" si="427"/>
        <v>7.8486875965002572E-3</v>
      </c>
      <c r="AD504" s="39">
        <f t="shared" si="428"/>
        <v>267</v>
      </c>
      <c r="AE504" s="40">
        <f t="shared" si="429"/>
        <v>0.60516284401914466</v>
      </c>
      <c r="AF504" s="98">
        <v>2</v>
      </c>
      <c r="AG504" s="38">
        <f t="shared" si="430"/>
        <v>0.53982300884955747</v>
      </c>
      <c r="AH504" s="39">
        <f t="shared" si="458"/>
        <v>111</v>
      </c>
      <c r="AI504" s="41">
        <f t="shared" si="431"/>
        <v>2.3522326646841925</v>
      </c>
      <c r="AJ504" s="183">
        <v>0</v>
      </c>
      <c r="AK504" s="42">
        <f t="shared" si="432"/>
        <v>0</v>
      </c>
      <c r="AL504" s="43">
        <f t="shared" si="433"/>
        <v>337</v>
      </c>
      <c r="AM504" s="44">
        <f t="shared" si="434"/>
        <v>0</v>
      </c>
      <c r="AN504" s="178">
        <v>0</v>
      </c>
      <c r="AO504" s="42">
        <f t="shared" si="435"/>
        <v>0</v>
      </c>
      <c r="AP504" s="43">
        <f t="shared" si="459"/>
        <v>337</v>
      </c>
      <c r="AQ504" s="45">
        <f t="shared" si="436"/>
        <v>0</v>
      </c>
      <c r="AR504" s="65">
        <v>47</v>
      </c>
      <c r="AS504" s="38">
        <f t="shared" si="437"/>
        <v>6.0473494595985593E-3</v>
      </c>
      <c r="AT504" s="39">
        <f t="shared" si="438"/>
        <v>386</v>
      </c>
      <c r="AU504" s="40">
        <f t="shared" si="439"/>
        <v>0.26107887262990709</v>
      </c>
      <c r="AV504" s="98">
        <v>3</v>
      </c>
      <c r="AW504" s="38">
        <f t="shared" si="440"/>
        <v>0.41592920353982299</v>
      </c>
      <c r="AX504" s="39">
        <f t="shared" si="460"/>
        <v>274</v>
      </c>
      <c r="AY504" s="41">
        <f t="shared" si="441"/>
        <v>1.014798344492484</v>
      </c>
      <c r="AZ504" s="183">
        <v>0</v>
      </c>
      <c r="BA504" s="42">
        <f t="shared" si="442"/>
        <v>0</v>
      </c>
      <c r="BB504" s="43">
        <f t="shared" si="443"/>
        <v>356</v>
      </c>
      <c r="BC504" s="44">
        <f t="shared" si="444"/>
        <v>0</v>
      </c>
      <c r="BD504" s="178">
        <v>0</v>
      </c>
      <c r="BE504" s="42">
        <f t="shared" si="445"/>
        <v>0</v>
      </c>
      <c r="BF504" s="43">
        <f t="shared" si="461"/>
        <v>356</v>
      </c>
      <c r="BG504" s="45">
        <f t="shared" si="446"/>
        <v>0</v>
      </c>
      <c r="BH504" s="159">
        <v>0</v>
      </c>
      <c r="BI504" s="83">
        <f t="shared" si="447"/>
        <v>0</v>
      </c>
      <c r="BJ504" s="84">
        <f t="shared" si="448"/>
        <v>467</v>
      </c>
      <c r="BK504" s="85">
        <f t="shared" si="449"/>
        <v>0</v>
      </c>
      <c r="BL504" s="156">
        <v>0</v>
      </c>
      <c r="BM504" s="83">
        <f t="shared" si="450"/>
        <v>0</v>
      </c>
      <c r="BN504" s="84">
        <f t="shared" si="462"/>
        <v>467</v>
      </c>
      <c r="BO504" s="86">
        <f t="shared" si="451"/>
        <v>0</v>
      </c>
      <c r="BP504" s="168">
        <f t="shared" si="452"/>
        <v>113</v>
      </c>
      <c r="BQ504" s="75">
        <f t="shared" si="453"/>
        <v>1.4539372104992281E-2</v>
      </c>
      <c r="BR504" s="164">
        <f t="shared" si="408"/>
        <v>6</v>
      </c>
      <c r="BS504" s="76">
        <f t="shared" si="454"/>
        <v>468</v>
      </c>
      <c r="BT504" s="117">
        <f t="shared" si="455"/>
        <v>0.25727167771492238</v>
      </c>
      <c r="BU504" s="159">
        <v>7772</v>
      </c>
      <c r="BV504" s="153">
        <v>307</v>
      </c>
    </row>
    <row r="505" spans="1:74">
      <c r="A505" s="34">
        <f t="shared" si="409"/>
        <v>8</v>
      </c>
      <c r="B505" s="35">
        <f t="shared" si="410"/>
        <v>7</v>
      </c>
      <c r="C505" s="35">
        <f t="shared" si="411"/>
        <v>1</v>
      </c>
      <c r="D505" s="35">
        <f t="shared" si="412"/>
        <v>0</v>
      </c>
      <c r="E505" s="35">
        <f t="shared" si="413"/>
        <v>0</v>
      </c>
      <c r="F505" s="35">
        <f t="shared" si="414"/>
        <v>0</v>
      </c>
      <c r="G505" s="35">
        <f t="shared" si="415"/>
        <v>0</v>
      </c>
      <c r="H505" s="35">
        <f t="shared" si="416"/>
        <v>0</v>
      </c>
      <c r="I505" s="35">
        <f t="shared" si="417"/>
        <v>0</v>
      </c>
      <c r="J505" s="48">
        <v>358</v>
      </c>
      <c r="K505" s="49" t="s">
        <v>329</v>
      </c>
      <c r="L505" s="65">
        <v>64</v>
      </c>
      <c r="M505" s="38">
        <f t="shared" si="407"/>
        <v>3.5145524437122461E-2</v>
      </c>
      <c r="N505" s="39">
        <f t="shared" si="418"/>
        <v>17</v>
      </c>
      <c r="O505" s="40">
        <f t="shared" si="419"/>
        <v>4.6570758059723456</v>
      </c>
      <c r="P505" s="98">
        <v>6</v>
      </c>
      <c r="Q505" s="38">
        <f t="shared" si="420"/>
        <v>0.5714285714285714</v>
      </c>
      <c r="R505" s="39">
        <f t="shared" si="456"/>
        <v>24</v>
      </c>
      <c r="S505" s="41">
        <f t="shared" si="421"/>
        <v>4.2791637246931407</v>
      </c>
      <c r="T505" s="183">
        <v>0</v>
      </c>
      <c r="U505" s="42">
        <f t="shared" si="422"/>
        <v>0</v>
      </c>
      <c r="V505" s="43">
        <f t="shared" si="423"/>
        <v>396</v>
      </c>
      <c r="W505" s="44">
        <f t="shared" si="424"/>
        <v>0</v>
      </c>
      <c r="X505" s="178">
        <v>0</v>
      </c>
      <c r="Y505" s="42">
        <f t="shared" si="425"/>
        <v>0</v>
      </c>
      <c r="Z505" s="43">
        <f t="shared" si="457"/>
        <v>396</v>
      </c>
      <c r="AA505" s="45">
        <f t="shared" si="426"/>
        <v>0</v>
      </c>
      <c r="AB505" s="65">
        <v>3</v>
      </c>
      <c r="AC505" s="38">
        <f t="shared" si="427"/>
        <v>1.6474464579901153E-3</v>
      </c>
      <c r="AD505" s="39">
        <f t="shared" si="428"/>
        <v>443</v>
      </c>
      <c r="AE505" s="40">
        <f t="shared" si="429"/>
        <v>0.12702421540272751</v>
      </c>
      <c r="AF505" s="98">
        <v>2</v>
      </c>
      <c r="AG505" s="38">
        <f t="shared" si="430"/>
        <v>2.6785714285714284E-2</v>
      </c>
      <c r="AH505" s="39">
        <f t="shared" si="458"/>
        <v>500</v>
      </c>
      <c r="AI505" s="41">
        <f t="shared" si="431"/>
        <v>0.11671646272364479</v>
      </c>
      <c r="AJ505" s="183">
        <v>3</v>
      </c>
      <c r="AK505" s="42">
        <f t="shared" si="432"/>
        <v>1.6474464579901153E-3</v>
      </c>
      <c r="AL505" s="43">
        <f t="shared" si="433"/>
        <v>109</v>
      </c>
      <c r="AM505" s="44">
        <f t="shared" si="434"/>
        <v>0.86584402636473268</v>
      </c>
      <c r="AN505" s="178">
        <v>1</v>
      </c>
      <c r="AO505" s="42">
        <f t="shared" si="435"/>
        <v>2.6785714285714284E-2</v>
      </c>
      <c r="AP505" s="43">
        <f t="shared" si="459"/>
        <v>160</v>
      </c>
      <c r="AQ505" s="45">
        <f t="shared" si="436"/>
        <v>0.79558257224645579</v>
      </c>
      <c r="AR505" s="65">
        <v>37</v>
      </c>
      <c r="AS505" s="38">
        <f t="shared" si="437"/>
        <v>2.0318506315211423E-2</v>
      </c>
      <c r="AT505" s="39">
        <f t="shared" si="438"/>
        <v>163</v>
      </c>
      <c r="AU505" s="40">
        <f t="shared" si="439"/>
        <v>0.87719963229166353</v>
      </c>
      <c r="AV505" s="98">
        <v>9</v>
      </c>
      <c r="AW505" s="38">
        <f t="shared" si="440"/>
        <v>0.33035714285714285</v>
      </c>
      <c r="AX505" s="39">
        <f t="shared" si="460"/>
        <v>368</v>
      </c>
      <c r="AY505" s="41">
        <f t="shared" si="441"/>
        <v>0.80601669421031064</v>
      </c>
      <c r="AZ505" s="183">
        <v>1</v>
      </c>
      <c r="BA505" s="42">
        <f t="shared" si="442"/>
        <v>5.4914881933003845E-4</v>
      </c>
      <c r="BB505" s="43">
        <f t="shared" si="443"/>
        <v>252</v>
      </c>
      <c r="BC505" s="44">
        <f t="shared" si="444"/>
        <v>0.20493504015498554</v>
      </c>
      <c r="BD505" s="178">
        <v>3</v>
      </c>
      <c r="BE505" s="42">
        <f t="shared" si="445"/>
        <v>8.9285714285714281E-3</v>
      </c>
      <c r="BF505" s="43">
        <f t="shared" si="461"/>
        <v>298</v>
      </c>
      <c r="BG505" s="45">
        <f t="shared" si="446"/>
        <v>0.18830498499189638</v>
      </c>
      <c r="BH505" s="159">
        <v>4</v>
      </c>
      <c r="BI505" s="83">
        <f t="shared" si="447"/>
        <v>2.1965952773201538E-3</v>
      </c>
      <c r="BJ505" s="84">
        <f t="shared" si="448"/>
        <v>258</v>
      </c>
      <c r="BK505" s="85">
        <f t="shared" si="449"/>
        <v>0.39464811283132284</v>
      </c>
      <c r="BL505" s="156">
        <v>3</v>
      </c>
      <c r="BM505" s="83">
        <f t="shared" si="450"/>
        <v>3.5714285714285712E-2</v>
      </c>
      <c r="BN505" s="84">
        <f t="shared" si="462"/>
        <v>354</v>
      </c>
      <c r="BO505" s="86">
        <f t="shared" si="451"/>
        <v>0.36262323372118849</v>
      </c>
      <c r="BP505" s="168">
        <f t="shared" si="452"/>
        <v>112</v>
      </c>
      <c r="BQ505" s="75">
        <f t="shared" si="453"/>
        <v>6.1504667764964306E-2</v>
      </c>
      <c r="BR505" s="164">
        <f t="shared" si="408"/>
        <v>24</v>
      </c>
      <c r="BS505" s="76">
        <f t="shared" si="454"/>
        <v>135</v>
      </c>
      <c r="BT505" s="117">
        <f t="shared" si="455"/>
        <v>1.0883144711426775</v>
      </c>
      <c r="BU505" s="159">
        <v>1821</v>
      </c>
      <c r="BV505" s="153">
        <v>464</v>
      </c>
    </row>
    <row r="506" spans="1:74">
      <c r="A506" s="34">
        <f t="shared" si="409"/>
        <v>0</v>
      </c>
      <c r="B506" s="35">
        <f t="shared" si="410"/>
        <v>0</v>
      </c>
      <c r="C506" s="35">
        <f t="shared" si="411"/>
        <v>0</v>
      </c>
      <c r="D506" s="35">
        <f t="shared" si="412"/>
        <v>0</v>
      </c>
      <c r="E506" s="35">
        <f t="shared" si="413"/>
        <v>0</v>
      </c>
      <c r="F506" s="35">
        <f t="shared" si="414"/>
        <v>0</v>
      </c>
      <c r="G506" s="35">
        <f t="shared" si="415"/>
        <v>0</v>
      </c>
      <c r="H506" s="35">
        <f t="shared" si="416"/>
        <v>1</v>
      </c>
      <c r="I506" s="35">
        <f t="shared" si="417"/>
        <v>0</v>
      </c>
      <c r="J506" s="48">
        <v>444</v>
      </c>
      <c r="K506" s="49" t="s">
        <v>416</v>
      </c>
      <c r="L506" s="65">
        <v>0</v>
      </c>
      <c r="M506" s="38">
        <f t="shared" si="407"/>
        <v>0</v>
      </c>
      <c r="N506" s="39">
        <f t="shared" si="418"/>
        <v>517</v>
      </c>
      <c r="O506" s="40">
        <f t="shared" si="419"/>
        <v>0</v>
      </c>
      <c r="P506" s="98">
        <v>0</v>
      </c>
      <c r="Q506" s="38">
        <f t="shared" si="420"/>
        <v>0</v>
      </c>
      <c r="R506" s="39">
        <f t="shared" si="456"/>
        <v>517</v>
      </c>
      <c r="S506" s="41">
        <f t="shared" si="421"/>
        <v>0</v>
      </c>
      <c r="T506" s="183">
        <v>3</v>
      </c>
      <c r="U506" s="42">
        <f t="shared" si="422"/>
        <v>8.7328617587983576E-5</v>
      </c>
      <c r="V506" s="43">
        <f t="shared" si="423"/>
        <v>371</v>
      </c>
      <c r="W506" s="44">
        <f t="shared" si="424"/>
        <v>3.2509604464136678E-2</v>
      </c>
      <c r="X506" s="178">
        <v>1</v>
      </c>
      <c r="Y506" s="42">
        <f t="shared" si="425"/>
        <v>2.7272727272727271E-2</v>
      </c>
      <c r="Z506" s="43">
        <f t="shared" si="457"/>
        <v>229</v>
      </c>
      <c r="AA506" s="45">
        <f t="shared" si="426"/>
        <v>0.57376934688084347</v>
      </c>
      <c r="AB506" s="65">
        <v>0</v>
      </c>
      <c r="AC506" s="38">
        <f t="shared" si="427"/>
        <v>0</v>
      </c>
      <c r="AD506" s="39">
        <f t="shared" si="428"/>
        <v>538</v>
      </c>
      <c r="AE506" s="40">
        <f t="shared" si="429"/>
        <v>0</v>
      </c>
      <c r="AF506" s="98">
        <v>0</v>
      </c>
      <c r="AG506" s="38">
        <f t="shared" si="430"/>
        <v>0</v>
      </c>
      <c r="AH506" s="39">
        <f t="shared" si="458"/>
        <v>538</v>
      </c>
      <c r="AI506" s="41">
        <f t="shared" si="431"/>
        <v>0</v>
      </c>
      <c r="AJ506" s="183">
        <v>0</v>
      </c>
      <c r="AK506" s="42">
        <f t="shared" si="432"/>
        <v>0</v>
      </c>
      <c r="AL506" s="43">
        <f t="shared" si="433"/>
        <v>337</v>
      </c>
      <c r="AM506" s="44">
        <f t="shared" si="434"/>
        <v>0</v>
      </c>
      <c r="AN506" s="178">
        <v>0</v>
      </c>
      <c r="AO506" s="42">
        <f t="shared" si="435"/>
        <v>0</v>
      </c>
      <c r="AP506" s="43">
        <f t="shared" si="459"/>
        <v>337</v>
      </c>
      <c r="AQ506" s="45">
        <f t="shared" si="436"/>
        <v>0</v>
      </c>
      <c r="AR506" s="65">
        <v>2</v>
      </c>
      <c r="AS506" s="38">
        <f t="shared" si="437"/>
        <v>5.8219078391989053E-5</v>
      </c>
      <c r="AT506" s="39">
        <f t="shared" si="438"/>
        <v>561</v>
      </c>
      <c r="AU506" s="40">
        <f t="shared" si="439"/>
        <v>2.5134600627398987E-3</v>
      </c>
      <c r="AV506" s="98">
        <v>1</v>
      </c>
      <c r="AW506" s="38">
        <f t="shared" si="440"/>
        <v>1.8181818181818181E-2</v>
      </c>
      <c r="AX506" s="39">
        <f t="shared" si="460"/>
        <v>545</v>
      </c>
      <c r="AY506" s="41">
        <f t="shared" si="441"/>
        <v>4.4360623956537983E-2</v>
      </c>
      <c r="AZ506" s="183">
        <v>103</v>
      </c>
      <c r="BA506" s="42">
        <f t="shared" si="442"/>
        <v>2.9982825371874361E-3</v>
      </c>
      <c r="BB506" s="43">
        <f t="shared" si="443"/>
        <v>82</v>
      </c>
      <c r="BC506" s="44">
        <f t="shared" si="444"/>
        <v>1.1189191900733428</v>
      </c>
      <c r="BD506" s="178">
        <v>1</v>
      </c>
      <c r="BE506" s="42">
        <f t="shared" si="445"/>
        <v>0.9363636363636364</v>
      </c>
      <c r="BF506" s="43">
        <f t="shared" si="461"/>
        <v>2</v>
      </c>
      <c r="BG506" s="45">
        <f t="shared" si="446"/>
        <v>19.748057335150154</v>
      </c>
      <c r="BH506" s="159">
        <v>2</v>
      </c>
      <c r="BI506" s="83">
        <f t="shared" si="447"/>
        <v>5.8219078391989053E-5</v>
      </c>
      <c r="BJ506" s="84">
        <f t="shared" si="448"/>
        <v>451</v>
      </c>
      <c r="BK506" s="85">
        <f t="shared" si="449"/>
        <v>1.0459846497625228E-2</v>
      </c>
      <c r="BL506" s="156">
        <v>1</v>
      </c>
      <c r="BM506" s="83">
        <f t="shared" si="450"/>
        <v>1.8181818181818181E-2</v>
      </c>
      <c r="BN506" s="84">
        <f t="shared" si="462"/>
        <v>410</v>
      </c>
      <c r="BO506" s="86">
        <f t="shared" si="451"/>
        <v>0.18460819171260506</v>
      </c>
      <c r="BP506" s="168">
        <f t="shared" si="452"/>
        <v>110</v>
      </c>
      <c r="BQ506" s="75">
        <f t="shared" si="453"/>
        <v>3.2020493115593979E-3</v>
      </c>
      <c r="BR506" s="164">
        <f t="shared" si="408"/>
        <v>4</v>
      </c>
      <c r="BS506" s="76">
        <f t="shared" si="454"/>
        <v>573</v>
      </c>
      <c r="BT506" s="117">
        <f t="shared" si="455"/>
        <v>5.665970941261881E-2</v>
      </c>
      <c r="BU506" s="159">
        <v>34353</v>
      </c>
      <c r="BV506" s="153">
        <v>97</v>
      </c>
    </row>
    <row r="507" spans="1:74">
      <c r="A507" s="34">
        <f t="shared" si="409"/>
        <v>0</v>
      </c>
      <c r="B507" s="35">
        <f t="shared" si="410"/>
        <v>0</v>
      </c>
      <c r="C507" s="35">
        <f t="shared" si="411"/>
        <v>0</v>
      </c>
      <c r="D507" s="35">
        <f t="shared" si="412"/>
        <v>0</v>
      </c>
      <c r="E507" s="35">
        <f t="shared" si="413"/>
        <v>0</v>
      </c>
      <c r="F507" s="35">
        <f t="shared" si="414"/>
        <v>0</v>
      </c>
      <c r="G507" s="35">
        <f t="shared" si="415"/>
        <v>0</v>
      </c>
      <c r="H507" s="35">
        <f t="shared" si="416"/>
        <v>0</v>
      </c>
      <c r="I507" s="35">
        <f t="shared" si="417"/>
        <v>0</v>
      </c>
      <c r="J507" s="48">
        <v>512</v>
      </c>
      <c r="K507" s="49" t="s">
        <v>484</v>
      </c>
      <c r="L507" s="65">
        <v>17</v>
      </c>
      <c r="M507" s="38">
        <f t="shared" si="407"/>
        <v>1.1143887250081941E-3</v>
      </c>
      <c r="N507" s="39">
        <f t="shared" si="418"/>
        <v>411</v>
      </c>
      <c r="O507" s="40">
        <f t="shared" si="419"/>
        <v>0.14766582239991591</v>
      </c>
      <c r="P507" s="98">
        <v>7</v>
      </c>
      <c r="Q507" s="38">
        <f t="shared" si="420"/>
        <v>0.15454545454545454</v>
      </c>
      <c r="R507" s="39">
        <f t="shared" si="456"/>
        <v>189</v>
      </c>
      <c r="S507" s="41">
        <f t="shared" si="421"/>
        <v>1.157319280087463</v>
      </c>
      <c r="T507" s="183">
        <v>1</v>
      </c>
      <c r="U507" s="42">
        <f t="shared" si="422"/>
        <v>6.555227794165847E-5</v>
      </c>
      <c r="V507" s="43">
        <f t="shared" si="423"/>
        <v>380</v>
      </c>
      <c r="W507" s="44">
        <f t="shared" si="424"/>
        <v>2.440298136472167E-2</v>
      </c>
      <c r="X507" s="178">
        <v>1</v>
      </c>
      <c r="Y507" s="42">
        <f t="shared" si="425"/>
        <v>9.0909090909090905E-3</v>
      </c>
      <c r="Z507" s="43">
        <f t="shared" si="457"/>
        <v>337</v>
      </c>
      <c r="AA507" s="45">
        <f t="shared" si="426"/>
        <v>0.19125644896028116</v>
      </c>
      <c r="AB507" s="65">
        <v>30</v>
      </c>
      <c r="AC507" s="38">
        <f t="shared" si="427"/>
        <v>1.9665683382497543E-3</v>
      </c>
      <c r="AD507" s="39">
        <f t="shared" si="428"/>
        <v>426</v>
      </c>
      <c r="AE507" s="40">
        <f t="shared" si="429"/>
        <v>0.15162969272262658</v>
      </c>
      <c r="AF507" s="98">
        <v>6</v>
      </c>
      <c r="AG507" s="38">
        <f t="shared" si="430"/>
        <v>0.27272727272727271</v>
      </c>
      <c r="AH507" s="39">
        <f t="shared" si="458"/>
        <v>237</v>
      </c>
      <c r="AI507" s="41">
        <f t="shared" si="431"/>
        <v>1.1883858022771105</v>
      </c>
      <c r="AJ507" s="183">
        <v>0</v>
      </c>
      <c r="AK507" s="42">
        <f t="shared" si="432"/>
        <v>0</v>
      </c>
      <c r="AL507" s="43">
        <f t="shared" si="433"/>
        <v>337</v>
      </c>
      <c r="AM507" s="44">
        <f t="shared" si="434"/>
        <v>0</v>
      </c>
      <c r="AN507" s="178">
        <v>0</v>
      </c>
      <c r="AO507" s="42">
        <f t="shared" si="435"/>
        <v>0</v>
      </c>
      <c r="AP507" s="43">
        <f t="shared" si="459"/>
        <v>337</v>
      </c>
      <c r="AQ507" s="45">
        <f t="shared" si="436"/>
        <v>0</v>
      </c>
      <c r="AR507" s="65">
        <v>41</v>
      </c>
      <c r="AS507" s="38">
        <f t="shared" si="437"/>
        <v>2.6876433956079973E-3</v>
      </c>
      <c r="AT507" s="39">
        <f t="shared" si="438"/>
        <v>460</v>
      </c>
      <c r="AU507" s="40">
        <f t="shared" si="439"/>
        <v>0.11603214142731738</v>
      </c>
      <c r="AV507" s="98">
        <v>10</v>
      </c>
      <c r="AW507" s="38">
        <f t="shared" si="440"/>
        <v>0.37272727272727274</v>
      </c>
      <c r="AX507" s="39">
        <f t="shared" si="460"/>
        <v>319</v>
      </c>
      <c r="AY507" s="41">
        <f t="shared" si="441"/>
        <v>0.90939279110902871</v>
      </c>
      <c r="AZ507" s="183">
        <v>9</v>
      </c>
      <c r="BA507" s="42">
        <f t="shared" si="442"/>
        <v>5.8997050147492625E-4</v>
      </c>
      <c r="BB507" s="43">
        <f t="shared" si="443"/>
        <v>247</v>
      </c>
      <c r="BC507" s="44">
        <f t="shared" si="444"/>
        <v>0.22016914933464818</v>
      </c>
      <c r="BD507" s="178">
        <v>2</v>
      </c>
      <c r="BE507" s="42">
        <f t="shared" si="445"/>
        <v>8.1818181818181818E-2</v>
      </c>
      <c r="BF507" s="43">
        <f t="shared" si="461"/>
        <v>56</v>
      </c>
      <c r="BG507" s="45">
        <f t="shared" si="446"/>
        <v>1.7255584079257413</v>
      </c>
      <c r="BH507" s="159">
        <v>12</v>
      </c>
      <c r="BI507" s="83">
        <f t="shared" si="447"/>
        <v>7.866273352999017E-4</v>
      </c>
      <c r="BJ507" s="84">
        <f t="shared" si="448"/>
        <v>361</v>
      </c>
      <c r="BK507" s="85">
        <f t="shared" si="449"/>
        <v>0.14132826223516989</v>
      </c>
      <c r="BL507" s="156">
        <v>5</v>
      </c>
      <c r="BM507" s="83">
        <f t="shared" si="450"/>
        <v>0.10909090909090909</v>
      </c>
      <c r="BN507" s="84">
        <f t="shared" si="462"/>
        <v>165</v>
      </c>
      <c r="BO507" s="86">
        <f t="shared" si="451"/>
        <v>1.1076491502756303</v>
      </c>
      <c r="BP507" s="168">
        <f t="shared" si="452"/>
        <v>110</v>
      </c>
      <c r="BQ507" s="75">
        <f t="shared" si="453"/>
        <v>7.2107505735824317E-3</v>
      </c>
      <c r="BR507" s="164">
        <f t="shared" si="408"/>
        <v>31</v>
      </c>
      <c r="BS507" s="76">
        <f t="shared" si="454"/>
        <v>532</v>
      </c>
      <c r="BT507" s="117">
        <f t="shared" si="455"/>
        <v>0.12759298573921299</v>
      </c>
      <c r="BU507" s="159">
        <v>15255</v>
      </c>
      <c r="BV507" s="153">
        <v>1699</v>
      </c>
    </row>
    <row r="508" spans="1:74">
      <c r="A508" s="34">
        <f t="shared" si="409"/>
        <v>0</v>
      </c>
      <c r="B508" s="35">
        <f t="shared" si="410"/>
        <v>0</v>
      </c>
      <c r="C508" s="35">
        <f t="shared" si="411"/>
        <v>0</v>
      </c>
      <c r="D508" s="35">
        <f t="shared" si="412"/>
        <v>0</v>
      </c>
      <c r="E508" s="35">
        <f t="shared" si="413"/>
        <v>0</v>
      </c>
      <c r="F508" s="35">
        <f t="shared" si="414"/>
        <v>0</v>
      </c>
      <c r="G508" s="35">
        <f t="shared" si="415"/>
        <v>0</v>
      </c>
      <c r="H508" s="35">
        <f t="shared" si="416"/>
        <v>0</v>
      </c>
      <c r="I508" s="35">
        <f t="shared" si="417"/>
        <v>0</v>
      </c>
      <c r="J508" s="48">
        <v>130</v>
      </c>
      <c r="K508" s="49" t="s">
        <v>100</v>
      </c>
      <c r="L508" s="65">
        <v>0</v>
      </c>
      <c r="M508" s="38">
        <f t="shared" si="407"/>
        <v>0</v>
      </c>
      <c r="N508" s="39">
        <f t="shared" si="418"/>
        <v>517</v>
      </c>
      <c r="O508" s="40">
        <f t="shared" si="419"/>
        <v>0</v>
      </c>
      <c r="P508" s="98">
        <v>0</v>
      </c>
      <c r="Q508" s="38">
        <f t="shared" si="420"/>
        <v>0</v>
      </c>
      <c r="R508" s="39">
        <f t="shared" si="456"/>
        <v>517</v>
      </c>
      <c r="S508" s="41">
        <f t="shared" si="421"/>
        <v>0</v>
      </c>
      <c r="T508" s="183">
        <v>0</v>
      </c>
      <c r="U508" s="42">
        <f t="shared" si="422"/>
        <v>0</v>
      </c>
      <c r="V508" s="43">
        <f t="shared" si="423"/>
        <v>396</v>
      </c>
      <c r="W508" s="44">
        <f t="shared" si="424"/>
        <v>0</v>
      </c>
      <c r="X508" s="178">
        <v>0</v>
      </c>
      <c r="Y508" s="42">
        <f t="shared" si="425"/>
        <v>0</v>
      </c>
      <c r="Z508" s="43">
        <f t="shared" si="457"/>
        <v>396</v>
      </c>
      <c r="AA508" s="45">
        <f t="shared" si="426"/>
        <v>0</v>
      </c>
      <c r="AB508" s="65">
        <v>108</v>
      </c>
      <c r="AC508" s="38">
        <f t="shared" si="427"/>
        <v>1.0491548474839713E-2</v>
      </c>
      <c r="AD508" s="39">
        <f t="shared" si="428"/>
        <v>202</v>
      </c>
      <c r="AE508" s="40">
        <f t="shared" si="429"/>
        <v>0.80893719301935163</v>
      </c>
      <c r="AF508" s="98">
        <v>4</v>
      </c>
      <c r="AG508" s="38">
        <f t="shared" si="430"/>
        <v>1</v>
      </c>
      <c r="AH508" s="39">
        <f t="shared" si="458"/>
        <v>1</v>
      </c>
      <c r="AI508" s="41">
        <f t="shared" si="431"/>
        <v>4.3574146083494059</v>
      </c>
      <c r="AJ508" s="183">
        <v>0</v>
      </c>
      <c r="AK508" s="42">
        <f t="shared" si="432"/>
        <v>0</v>
      </c>
      <c r="AL508" s="43">
        <f t="shared" si="433"/>
        <v>337</v>
      </c>
      <c r="AM508" s="44">
        <f t="shared" si="434"/>
        <v>0</v>
      </c>
      <c r="AN508" s="178">
        <v>0</v>
      </c>
      <c r="AO508" s="42">
        <f t="shared" si="435"/>
        <v>0</v>
      </c>
      <c r="AP508" s="43">
        <f t="shared" si="459"/>
        <v>337</v>
      </c>
      <c r="AQ508" s="45">
        <f t="shared" si="436"/>
        <v>0</v>
      </c>
      <c r="AR508" s="65">
        <v>0</v>
      </c>
      <c r="AS508" s="38">
        <f t="shared" si="437"/>
        <v>0</v>
      </c>
      <c r="AT508" s="39">
        <f t="shared" si="438"/>
        <v>565</v>
      </c>
      <c r="AU508" s="40">
        <f t="shared" si="439"/>
        <v>0</v>
      </c>
      <c r="AV508" s="98">
        <v>0</v>
      </c>
      <c r="AW508" s="38">
        <f t="shared" si="440"/>
        <v>0</v>
      </c>
      <c r="AX508" s="39">
        <f t="shared" si="460"/>
        <v>565</v>
      </c>
      <c r="AY508" s="41">
        <f t="shared" si="441"/>
        <v>0</v>
      </c>
      <c r="AZ508" s="183">
        <v>0</v>
      </c>
      <c r="BA508" s="42">
        <f t="shared" si="442"/>
        <v>0</v>
      </c>
      <c r="BB508" s="43">
        <f t="shared" si="443"/>
        <v>356</v>
      </c>
      <c r="BC508" s="44">
        <f t="shared" si="444"/>
        <v>0</v>
      </c>
      <c r="BD508" s="178">
        <v>0</v>
      </c>
      <c r="BE508" s="42">
        <f t="shared" si="445"/>
        <v>0</v>
      </c>
      <c r="BF508" s="43">
        <f t="shared" si="461"/>
        <v>356</v>
      </c>
      <c r="BG508" s="45">
        <f t="shared" si="446"/>
        <v>0</v>
      </c>
      <c r="BH508" s="159">
        <v>0</v>
      </c>
      <c r="BI508" s="83">
        <f t="shared" si="447"/>
        <v>0</v>
      </c>
      <c r="BJ508" s="84">
        <f t="shared" si="448"/>
        <v>467</v>
      </c>
      <c r="BK508" s="85">
        <f t="shared" si="449"/>
        <v>0</v>
      </c>
      <c r="BL508" s="156">
        <v>0</v>
      </c>
      <c r="BM508" s="83">
        <f t="shared" si="450"/>
        <v>0</v>
      </c>
      <c r="BN508" s="84">
        <f t="shared" si="462"/>
        <v>467</v>
      </c>
      <c r="BO508" s="86">
        <f t="shared" si="451"/>
        <v>0</v>
      </c>
      <c r="BP508" s="168">
        <f t="shared" si="452"/>
        <v>108</v>
      </c>
      <c r="BQ508" s="75">
        <f t="shared" si="453"/>
        <v>1.0491548474839713E-2</v>
      </c>
      <c r="BR508" s="164">
        <f t="shared" si="408"/>
        <v>4</v>
      </c>
      <c r="BS508" s="76">
        <f t="shared" si="454"/>
        <v>504</v>
      </c>
      <c r="BT508" s="117">
        <f t="shared" si="455"/>
        <v>0.18564613784268238</v>
      </c>
      <c r="BU508" s="159">
        <v>10294</v>
      </c>
      <c r="BV508" s="153">
        <v>218</v>
      </c>
    </row>
    <row r="509" spans="1:74">
      <c r="A509" s="34">
        <f t="shared" si="409"/>
        <v>2</v>
      </c>
      <c r="B509" s="35">
        <f t="shared" si="410"/>
        <v>0</v>
      </c>
      <c r="C509" s="35">
        <f t="shared" si="411"/>
        <v>0</v>
      </c>
      <c r="D509" s="35">
        <f t="shared" si="412"/>
        <v>1</v>
      </c>
      <c r="E509" s="35">
        <f t="shared" si="413"/>
        <v>0</v>
      </c>
      <c r="F509" s="35">
        <f t="shared" si="414"/>
        <v>1</v>
      </c>
      <c r="G509" s="35">
        <f t="shared" si="415"/>
        <v>0</v>
      </c>
      <c r="H509" s="35">
        <f t="shared" si="416"/>
        <v>1</v>
      </c>
      <c r="I509" s="35">
        <f t="shared" si="417"/>
        <v>0</v>
      </c>
      <c r="J509" s="48">
        <v>576</v>
      </c>
      <c r="K509" s="49" t="s">
        <v>549</v>
      </c>
      <c r="L509" s="65">
        <v>3</v>
      </c>
      <c r="M509" s="38">
        <f t="shared" si="407"/>
        <v>1.1727912431587178E-3</v>
      </c>
      <c r="N509" s="39">
        <f t="shared" si="418"/>
        <v>404</v>
      </c>
      <c r="O509" s="40">
        <f t="shared" si="419"/>
        <v>0.15540464430235368</v>
      </c>
      <c r="P509" s="98">
        <v>3</v>
      </c>
      <c r="Q509" s="38">
        <f t="shared" si="420"/>
        <v>2.7777777777777776E-2</v>
      </c>
      <c r="R509" s="39">
        <f t="shared" si="456"/>
        <v>454</v>
      </c>
      <c r="S509" s="41">
        <f t="shared" si="421"/>
        <v>0.20801490328369432</v>
      </c>
      <c r="T509" s="183">
        <v>10</v>
      </c>
      <c r="U509" s="42">
        <f t="shared" si="422"/>
        <v>3.9093041438623922E-3</v>
      </c>
      <c r="V509" s="43">
        <f t="shared" si="423"/>
        <v>55</v>
      </c>
      <c r="W509" s="44">
        <f t="shared" si="424"/>
        <v>1.4553068049993318</v>
      </c>
      <c r="X509" s="178">
        <v>1</v>
      </c>
      <c r="Y509" s="42">
        <f t="shared" si="425"/>
        <v>9.2592592592592587E-2</v>
      </c>
      <c r="Z509" s="43">
        <f t="shared" si="457"/>
        <v>52</v>
      </c>
      <c r="AA509" s="45">
        <f t="shared" si="426"/>
        <v>1.9479823505213822</v>
      </c>
      <c r="AB509" s="65">
        <v>18</v>
      </c>
      <c r="AC509" s="38">
        <f t="shared" si="427"/>
        <v>7.0367474589523062E-3</v>
      </c>
      <c r="AD509" s="39">
        <f t="shared" si="428"/>
        <v>289</v>
      </c>
      <c r="AE509" s="40">
        <f t="shared" si="429"/>
        <v>0.54255925625105583</v>
      </c>
      <c r="AF509" s="98">
        <v>5</v>
      </c>
      <c r="AG509" s="38">
        <f t="shared" si="430"/>
        <v>0.16666666666666666</v>
      </c>
      <c r="AH509" s="39">
        <f t="shared" si="458"/>
        <v>360</v>
      </c>
      <c r="AI509" s="41">
        <f t="shared" si="431"/>
        <v>0.72623576805823431</v>
      </c>
      <c r="AJ509" s="183">
        <v>5</v>
      </c>
      <c r="AK509" s="42">
        <f t="shared" si="432"/>
        <v>1.9546520719311961E-3</v>
      </c>
      <c r="AL509" s="43">
        <f t="shared" si="433"/>
        <v>88</v>
      </c>
      <c r="AM509" s="44">
        <f t="shared" si="434"/>
        <v>1.0273012588025658</v>
      </c>
      <c r="AN509" s="178">
        <v>3</v>
      </c>
      <c r="AO509" s="42">
        <f t="shared" si="435"/>
        <v>4.6296296296296294E-2</v>
      </c>
      <c r="AP509" s="43">
        <f t="shared" si="459"/>
        <v>78</v>
      </c>
      <c r="AQ509" s="45">
        <f t="shared" si="436"/>
        <v>1.3750809890679483</v>
      </c>
      <c r="AR509" s="65">
        <v>48</v>
      </c>
      <c r="AS509" s="38">
        <f t="shared" si="437"/>
        <v>1.8764659890539485E-2</v>
      </c>
      <c r="AT509" s="39">
        <f t="shared" si="438"/>
        <v>185</v>
      </c>
      <c r="AU509" s="40">
        <f t="shared" si="439"/>
        <v>0.81011628023740812</v>
      </c>
      <c r="AV509" s="98">
        <v>14</v>
      </c>
      <c r="AW509" s="38">
        <f t="shared" si="440"/>
        <v>0.44444444444444442</v>
      </c>
      <c r="AX509" s="39">
        <f t="shared" si="460"/>
        <v>234</v>
      </c>
      <c r="AY509" s="41">
        <f t="shared" si="441"/>
        <v>1.084370807826484</v>
      </c>
      <c r="AZ509" s="183">
        <v>23</v>
      </c>
      <c r="BA509" s="42">
        <f t="shared" si="442"/>
        <v>8.9913995308835027E-3</v>
      </c>
      <c r="BB509" s="43">
        <f t="shared" si="443"/>
        <v>18</v>
      </c>
      <c r="BC509" s="44">
        <f t="shared" si="444"/>
        <v>3.3554707923421652</v>
      </c>
      <c r="BD509" s="178">
        <v>3</v>
      </c>
      <c r="BE509" s="42">
        <f t="shared" si="445"/>
        <v>0.21296296296296297</v>
      </c>
      <c r="BF509" s="43">
        <f t="shared" si="461"/>
        <v>15</v>
      </c>
      <c r="BG509" s="45">
        <f t="shared" si="446"/>
        <v>4.4914226049918993</v>
      </c>
      <c r="BH509" s="159">
        <v>1</v>
      </c>
      <c r="BI509" s="83">
        <f t="shared" si="447"/>
        <v>3.9093041438623924E-4</v>
      </c>
      <c r="BJ509" s="84">
        <f t="shared" si="448"/>
        <v>407</v>
      </c>
      <c r="BK509" s="85">
        <f t="shared" si="449"/>
        <v>7.0235947367654303E-2</v>
      </c>
      <c r="BL509" s="156">
        <v>3</v>
      </c>
      <c r="BM509" s="83">
        <f t="shared" si="450"/>
        <v>9.2592592592592587E-3</v>
      </c>
      <c r="BN509" s="84">
        <f t="shared" si="462"/>
        <v>430</v>
      </c>
      <c r="BO509" s="86">
        <f t="shared" si="451"/>
        <v>9.4013430964752578E-2</v>
      </c>
      <c r="BP509" s="168">
        <f t="shared" si="452"/>
        <v>108</v>
      </c>
      <c r="BQ509" s="75">
        <f t="shared" si="453"/>
        <v>4.2220484753713837E-2</v>
      </c>
      <c r="BR509" s="164">
        <f t="shared" si="408"/>
        <v>32</v>
      </c>
      <c r="BS509" s="76">
        <f t="shared" si="454"/>
        <v>240</v>
      </c>
      <c r="BT509" s="117">
        <f t="shared" si="455"/>
        <v>0.74708418410968425</v>
      </c>
      <c r="BU509" s="159">
        <v>2558</v>
      </c>
      <c r="BV509" s="153">
        <v>851</v>
      </c>
    </row>
    <row r="510" spans="1:74">
      <c r="A510" s="34">
        <f t="shared" si="409"/>
        <v>1</v>
      </c>
      <c r="B510" s="35">
        <f t="shared" si="410"/>
        <v>0</v>
      </c>
      <c r="C510" s="35">
        <f t="shared" si="411"/>
        <v>0</v>
      </c>
      <c r="D510" s="35">
        <f t="shared" si="412"/>
        <v>0</v>
      </c>
      <c r="E510" s="35">
        <f t="shared" si="413"/>
        <v>1</v>
      </c>
      <c r="F510" s="35">
        <f t="shared" si="414"/>
        <v>0</v>
      </c>
      <c r="G510" s="35">
        <f t="shared" si="415"/>
        <v>0</v>
      </c>
      <c r="H510" s="35">
        <f t="shared" si="416"/>
        <v>0</v>
      </c>
      <c r="I510" s="35">
        <f t="shared" si="417"/>
        <v>0</v>
      </c>
      <c r="J510" s="48">
        <v>165</v>
      </c>
      <c r="K510" s="49" t="s">
        <v>135</v>
      </c>
      <c r="L510" s="65">
        <v>11</v>
      </c>
      <c r="M510" s="38">
        <f t="shared" si="407"/>
        <v>3.0013642564802184E-3</v>
      </c>
      <c r="N510" s="39">
        <f t="shared" si="418"/>
        <v>291</v>
      </c>
      <c r="O510" s="40">
        <f t="shared" si="419"/>
        <v>0.39770585551429083</v>
      </c>
      <c r="P510" s="98">
        <v>1</v>
      </c>
      <c r="Q510" s="38">
        <f t="shared" si="420"/>
        <v>0.10280373831775701</v>
      </c>
      <c r="R510" s="39">
        <f t="shared" si="456"/>
        <v>303</v>
      </c>
      <c r="S510" s="41">
        <f t="shared" si="421"/>
        <v>0.76984954860133603</v>
      </c>
      <c r="T510" s="183">
        <v>0</v>
      </c>
      <c r="U510" s="42">
        <f t="shared" si="422"/>
        <v>0</v>
      </c>
      <c r="V510" s="43">
        <f t="shared" si="423"/>
        <v>396</v>
      </c>
      <c r="W510" s="44">
        <f t="shared" si="424"/>
        <v>0</v>
      </c>
      <c r="X510" s="178">
        <v>0</v>
      </c>
      <c r="Y510" s="42">
        <f t="shared" si="425"/>
        <v>0</v>
      </c>
      <c r="Z510" s="43">
        <f t="shared" si="457"/>
        <v>396</v>
      </c>
      <c r="AA510" s="45">
        <f t="shared" si="426"/>
        <v>0</v>
      </c>
      <c r="AB510" s="65">
        <v>96</v>
      </c>
      <c r="AC510" s="38">
        <f t="shared" si="427"/>
        <v>2.6193724420190995E-2</v>
      </c>
      <c r="AD510" s="39">
        <f t="shared" si="428"/>
        <v>75</v>
      </c>
      <c r="AE510" s="40">
        <f t="shared" si="429"/>
        <v>2.019633036820665</v>
      </c>
      <c r="AF510" s="98">
        <v>1</v>
      </c>
      <c r="AG510" s="38">
        <f t="shared" si="430"/>
        <v>0.89719626168224298</v>
      </c>
      <c r="AH510" s="39">
        <f t="shared" si="458"/>
        <v>63</v>
      </c>
      <c r="AI510" s="41">
        <f t="shared" si="431"/>
        <v>3.9094560972106818</v>
      </c>
      <c r="AJ510" s="183">
        <v>0</v>
      </c>
      <c r="AK510" s="42">
        <f t="shared" si="432"/>
        <v>0</v>
      </c>
      <c r="AL510" s="43">
        <f t="shared" si="433"/>
        <v>337</v>
      </c>
      <c r="AM510" s="44">
        <f t="shared" si="434"/>
        <v>0</v>
      </c>
      <c r="AN510" s="178">
        <v>0</v>
      </c>
      <c r="AO510" s="42">
        <f t="shared" si="435"/>
        <v>0</v>
      </c>
      <c r="AP510" s="43">
        <f t="shared" si="459"/>
        <v>337</v>
      </c>
      <c r="AQ510" s="45">
        <f t="shared" si="436"/>
        <v>0</v>
      </c>
      <c r="AR510" s="65">
        <v>0</v>
      </c>
      <c r="AS510" s="38">
        <f t="shared" si="437"/>
        <v>0</v>
      </c>
      <c r="AT510" s="39">
        <f t="shared" si="438"/>
        <v>565</v>
      </c>
      <c r="AU510" s="40">
        <f t="shared" si="439"/>
        <v>0</v>
      </c>
      <c r="AV510" s="98">
        <v>1</v>
      </c>
      <c r="AW510" s="38">
        <f t="shared" si="440"/>
        <v>0</v>
      </c>
      <c r="AX510" s="39">
        <f t="shared" si="460"/>
        <v>565</v>
      </c>
      <c r="AY510" s="41">
        <f t="shared" si="441"/>
        <v>0</v>
      </c>
      <c r="AZ510" s="183">
        <v>0</v>
      </c>
      <c r="BA510" s="42">
        <f t="shared" si="442"/>
        <v>0</v>
      </c>
      <c r="BB510" s="43">
        <f t="shared" si="443"/>
        <v>356</v>
      </c>
      <c r="BC510" s="44">
        <f t="shared" si="444"/>
        <v>0</v>
      </c>
      <c r="BD510" s="178">
        <v>0</v>
      </c>
      <c r="BE510" s="42">
        <f t="shared" si="445"/>
        <v>0</v>
      </c>
      <c r="BF510" s="43">
        <f t="shared" si="461"/>
        <v>356</v>
      </c>
      <c r="BG510" s="45">
        <f t="shared" si="446"/>
        <v>0</v>
      </c>
      <c r="BH510" s="159">
        <v>0</v>
      </c>
      <c r="BI510" s="83">
        <f t="shared" si="447"/>
        <v>0</v>
      </c>
      <c r="BJ510" s="84">
        <f t="shared" si="448"/>
        <v>467</v>
      </c>
      <c r="BK510" s="85">
        <f t="shared" si="449"/>
        <v>0</v>
      </c>
      <c r="BL510" s="156">
        <v>0</v>
      </c>
      <c r="BM510" s="83">
        <f t="shared" si="450"/>
        <v>0</v>
      </c>
      <c r="BN510" s="84">
        <f t="shared" si="462"/>
        <v>467</v>
      </c>
      <c r="BO510" s="86">
        <f t="shared" si="451"/>
        <v>0</v>
      </c>
      <c r="BP510" s="168">
        <f t="shared" si="452"/>
        <v>107</v>
      </c>
      <c r="BQ510" s="75">
        <f t="shared" si="453"/>
        <v>2.9195088676671213E-2</v>
      </c>
      <c r="BR510" s="164">
        <f t="shared" si="408"/>
        <v>3</v>
      </c>
      <c r="BS510" s="76">
        <f t="shared" si="454"/>
        <v>365</v>
      </c>
      <c r="BT510" s="117">
        <f t="shared" si="455"/>
        <v>0.51660205066930731</v>
      </c>
      <c r="BU510" s="159">
        <v>3665</v>
      </c>
      <c r="BV510" s="153">
        <v>177</v>
      </c>
    </row>
    <row r="511" spans="1:74">
      <c r="A511" s="34">
        <f t="shared" si="409"/>
        <v>0</v>
      </c>
      <c r="B511" s="35">
        <f t="shared" si="410"/>
        <v>0</v>
      </c>
      <c r="C511" s="35">
        <f t="shared" si="411"/>
        <v>0</v>
      </c>
      <c r="D511" s="35">
        <f t="shared" si="412"/>
        <v>0</v>
      </c>
      <c r="E511" s="35">
        <f t="shared" si="413"/>
        <v>0</v>
      </c>
      <c r="F511" s="35">
        <f t="shared" si="414"/>
        <v>0</v>
      </c>
      <c r="G511" s="35">
        <f t="shared" si="415"/>
        <v>0</v>
      </c>
      <c r="H511" s="35">
        <f t="shared" si="416"/>
        <v>0</v>
      </c>
      <c r="I511" s="35">
        <f t="shared" si="417"/>
        <v>0</v>
      </c>
      <c r="J511" s="48">
        <v>168</v>
      </c>
      <c r="K511" s="49" t="s">
        <v>138</v>
      </c>
      <c r="L511" s="65">
        <v>0</v>
      </c>
      <c r="M511" s="38">
        <f t="shared" si="407"/>
        <v>0</v>
      </c>
      <c r="N511" s="39">
        <f t="shared" si="418"/>
        <v>517</v>
      </c>
      <c r="O511" s="40">
        <f t="shared" si="419"/>
        <v>0</v>
      </c>
      <c r="P511" s="98">
        <v>0</v>
      </c>
      <c r="Q511" s="38">
        <f t="shared" si="420"/>
        <v>0</v>
      </c>
      <c r="R511" s="39">
        <f t="shared" si="456"/>
        <v>517</v>
      </c>
      <c r="S511" s="41">
        <f t="shared" si="421"/>
        <v>0</v>
      </c>
      <c r="T511" s="183">
        <v>0</v>
      </c>
      <c r="U511" s="42">
        <f t="shared" si="422"/>
        <v>0</v>
      </c>
      <c r="V511" s="43">
        <f t="shared" si="423"/>
        <v>396</v>
      </c>
      <c r="W511" s="44">
        <f t="shared" si="424"/>
        <v>0</v>
      </c>
      <c r="X511" s="178">
        <v>0</v>
      </c>
      <c r="Y511" s="42">
        <f t="shared" si="425"/>
        <v>0</v>
      </c>
      <c r="Z511" s="43">
        <f t="shared" si="457"/>
        <v>396</v>
      </c>
      <c r="AA511" s="45">
        <f t="shared" si="426"/>
        <v>0</v>
      </c>
      <c r="AB511" s="65">
        <v>107</v>
      </c>
      <c r="AC511" s="38">
        <f t="shared" si="427"/>
        <v>1.21480472297911E-2</v>
      </c>
      <c r="AD511" s="39">
        <f t="shared" si="428"/>
        <v>175</v>
      </c>
      <c r="AE511" s="40">
        <f t="shared" si="429"/>
        <v>0.93665937399997168</v>
      </c>
      <c r="AF511" s="98">
        <v>8</v>
      </c>
      <c r="AG511" s="38">
        <f t="shared" si="430"/>
        <v>1</v>
      </c>
      <c r="AH511" s="39">
        <f t="shared" si="458"/>
        <v>1</v>
      </c>
      <c r="AI511" s="41">
        <f t="shared" si="431"/>
        <v>4.3574146083494059</v>
      </c>
      <c r="AJ511" s="183">
        <v>0</v>
      </c>
      <c r="AK511" s="42">
        <f t="shared" si="432"/>
        <v>0</v>
      </c>
      <c r="AL511" s="43">
        <f t="shared" si="433"/>
        <v>337</v>
      </c>
      <c r="AM511" s="44">
        <f t="shared" si="434"/>
        <v>0</v>
      </c>
      <c r="AN511" s="178">
        <v>0</v>
      </c>
      <c r="AO511" s="42">
        <f t="shared" si="435"/>
        <v>0</v>
      </c>
      <c r="AP511" s="43">
        <f t="shared" si="459"/>
        <v>337</v>
      </c>
      <c r="AQ511" s="45">
        <f t="shared" si="436"/>
        <v>0</v>
      </c>
      <c r="AR511" s="65">
        <v>0</v>
      </c>
      <c r="AS511" s="38">
        <f t="shared" si="437"/>
        <v>0</v>
      </c>
      <c r="AT511" s="39">
        <f t="shared" si="438"/>
        <v>565</v>
      </c>
      <c r="AU511" s="40">
        <f t="shared" si="439"/>
        <v>0</v>
      </c>
      <c r="AV511" s="98">
        <v>0</v>
      </c>
      <c r="AW511" s="38">
        <f t="shared" si="440"/>
        <v>0</v>
      </c>
      <c r="AX511" s="39">
        <f t="shared" si="460"/>
        <v>565</v>
      </c>
      <c r="AY511" s="41">
        <f t="shared" si="441"/>
        <v>0</v>
      </c>
      <c r="AZ511" s="183">
        <v>0</v>
      </c>
      <c r="BA511" s="42">
        <f t="shared" si="442"/>
        <v>0</v>
      </c>
      <c r="BB511" s="43">
        <f t="shared" si="443"/>
        <v>356</v>
      </c>
      <c r="BC511" s="44">
        <f t="shared" si="444"/>
        <v>0</v>
      </c>
      <c r="BD511" s="178">
        <v>0</v>
      </c>
      <c r="BE511" s="42">
        <f t="shared" si="445"/>
        <v>0</v>
      </c>
      <c r="BF511" s="43">
        <f t="shared" si="461"/>
        <v>356</v>
      </c>
      <c r="BG511" s="45">
        <f t="shared" si="446"/>
        <v>0</v>
      </c>
      <c r="BH511" s="159">
        <v>0</v>
      </c>
      <c r="BI511" s="83">
        <f t="shared" si="447"/>
        <v>0</v>
      </c>
      <c r="BJ511" s="84">
        <f t="shared" si="448"/>
        <v>467</v>
      </c>
      <c r="BK511" s="85">
        <f t="shared" si="449"/>
        <v>0</v>
      </c>
      <c r="BL511" s="156">
        <v>0</v>
      </c>
      <c r="BM511" s="83">
        <f t="shared" si="450"/>
        <v>0</v>
      </c>
      <c r="BN511" s="84">
        <f t="shared" si="462"/>
        <v>467</v>
      </c>
      <c r="BO511" s="86">
        <f t="shared" si="451"/>
        <v>0</v>
      </c>
      <c r="BP511" s="168">
        <f t="shared" si="452"/>
        <v>107</v>
      </c>
      <c r="BQ511" s="75">
        <f t="shared" si="453"/>
        <v>1.21480472297911E-2</v>
      </c>
      <c r="BR511" s="164">
        <f t="shared" si="408"/>
        <v>8</v>
      </c>
      <c r="BS511" s="76">
        <f t="shared" si="454"/>
        <v>491</v>
      </c>
      <c r="BT511" s="117">
        <f t="shared" si="455"/>
        <v>0.21495759715065982</v>
      </c>
      <c r="BU511" s="159">
        <v>8808</v>
      </c>
      <c r="BV511" s="153">
        <v>449</v>
      </c>
    </row>
    <row r="512" spans="1:74">
      <c r="A512" s="34">
        <f t="shared" si="409"/>
        <v>2</v>
      </c>
      <c r="B512" s="35">
        <f t="shared" si="410"/>
        <v>0</v>
      </c>
      <c r="C512" s="35">
        <f t="shared" si="411"/>
        <v>1</v>
      </c>
      <c r="D512" s="35">
        <f t="shared" si="412"/>
        <v>0</v>
      </c>
      <c r="E512" s="35">
        <f t="shared" si="413"/>
        <v>0</v>
      </c>
      <c r="F512" s="35">
        <f t="shared" si="414"/>
        <v>1</v>
      </c>
      <c r="G512" s="35">
        <f t="shared" si="415"/>
        <v>0</v>
      </c>
      <c r="H512" s="35">
        <f t="shared" si="416"/>
        <v>0</v>
      </c>
      <c r="I512" s="35">
        <f t="shared" si="417"/>
        <v>0</v>
      </c>
      <c r="J512" s="51">
        <v>10</v>
      </c>
      <c r="K512" s="49" t="s">
        <v>658</v>
      </c>
      <c r="L512" s="65">
        <v>50</v>
      </c>
      <c r="M512" s="38">
        <f t="shared" si="407"/>
        <v>9.1996320147194107E-3</v>
      </c>
      <c r="N512" s="39">
        <f t="shared" si="418"/>
        <v>106</v>
      </c>
      <c r="O512" s="40">
        <f t="shared" si="419"/>
        <v>1.219028151258573</v>
      </c>
      <c r="P512" s="98">
        <v>11</v>
      </c>
      <c r="Q512" s="38">
        <f t="shared" si="420"/>
        <v>0.47169811320754718</v>
      </c>
      <c r="R512" s="39">
        <f t="shared" si="456"/>
        <v>33</v>
      </c>
      <c r="S512" s="41">
        <f t="shared" si="421"/>
        <v>3.5323285463268848</v>
      </c>
      <c r="T512" s="183">
        <v>1</v>
      </c>
      <c r="U512" s="42">
        <f t="shared" si="422"/>
        <v>1.8399264029438821E-4</v>
      </c>
      <c r="V512" s="43">
        <f t="shared" si="423"/>
        <v>348</v>
      </c>
      <c r="W512" s="44">
        <f t="shared" si="424"/>
        <v>6.8494476673197621E-2</v>
      </c>
      <c r="X512" s="178">
        <v>1</v>
      </c>
      <c r="Y512" s="42">
        <f t="shared" si="425"/>
        <v>9.433962264150943E-3</v>
      </c>
      <c r="Z512" s="43">
        <f t="shared" si="457"/>
        <v>335</v>
      </c>
      <c r="AA512" s="45">
        <f t="shared" si="426"/>
        <v>0.19847367344934838</v>
      </c>
      <c r="AB512" s="65">
        <v>24</v>
      </c>
      <c r="AC512" s="38">
        <f t="shared" si="427"/>
        <v>4.4158233670653175E-3</v>
      </c>
      <c r="AD512" s="39">
        <f t="shared" si="428"/>
        <v>351</v>
      </c>
      <c r="AE512" s="40">
        <f t="shared" si="429"/>
        <v>0.34047631462501099</v>
      </c>
      <c r="AF512" s="98">
        <v>2</v>
      </c>
      <c r="AG512" s="38">
        <f t="shared" si="430"/>
        <v>0.22641509433962265</v>
      </c>
      <c r="AH512" s="39">
        <f t="shared" si="458"/>
        <v>289</v>
      </c>
      <c r="AI512" s="41">
        <f t="shared" si="431"/>
        <v>0.98658443962628062</v>
      </c>
      <c r="AJ512" s="183">
        <v>12</v>
      </c>
      <c r="AK512" s="42">
        <f t="shared" si="432"/>
        <v>2.2079116835326588E-3</v>
      </c>
      <c r="AL512" s="43">
        <f t="shared" si="433"/>
        <v>80</v>
      </c>
      <c r="AM512" s="44">
        <f t="shared" si="434"/>
        <v>1.1604062351500852</v>
      </c>
      <c r="AN512" s="178">
        <v>2</v>
      </c>
      <c r="AO512" s="42">
        <f t="shared" si="435"/>
        <v>0.11320754716981132</v>
      </c>
      <c r="AP512" s="43">
        <f t="shared" si="459"/>
        <v>20</v>
      </c>
      <c r="AQ512" s="45">
        <f t="shared" si="436"/>
        <v>3.3624621921359643</v>
      </c>
      <c r="AR512" s="65">
        <v>1</v>
      </c>
      <c r="AS512" s="38">
        <f t="shared" si="437"/>
        <v>1.8399264029438821E-4</v>
      </c>
      <c r="AT512" s="39">
        <f t="shared" si="438"/>
        <v>551</v>
      </c>
      <c r="AU512" s="40">
        <f t="shared" si="439"/>
        <v>7.9434124687491944E-3</v>
      </c>
      <c r="AV512" s="98">
        <v>2</v>
      </c>
      <c r="AW512" s="38">
        <f t="shared" si="440"/>
        <v>9.433962264150943E-3</v>
      </c>
      <c r="AX512" s="39">
        <f t="shared" si="460"/>
        <v>554</v>
      </c>
      <c r="AY512" s="41">
        <f t="shared" si="441"/>
        <v>2.3017304883109331E-2</v>
      </c>
      <c r="AZ512" s="183">
        <v>0</v>
      </c>
      <c r="BA512" s="42">
        <f t="shared" si="442"/>
        <v>0</v>
      </c>
      <c r="BB512" s="43">
        <f t="shared" si="443"/>
        <v>356</v>
      </c>
      <c r="BC512" s="44">
        <f t="shared" si="444"/>
        <v>0</v>
      </c>
      <c r="BD512" s="178">
        <v>0</v>
      </c>
      <c r="BE512" s="42">
        <f t="shared" si="445"/>
        <v>0</v>
      </c>
      <c r="BF512" s="43">
        <f t="shared" si="461"/>
        <v>356</v>
      </c>
      <c r="BG512" s="45">
        <f t="shared" si="446"/>
        <v>0</v>
      </c>
      <c r="BH512" s="159">
        <v>18</v>
      </c>
      <c r="BI512" s="83">
        <f t="shared" si="447"/>
        <v>3.3118675252989879E-3</v>
      </c>
      <c r="BJ512" s="84">
        <f t="shared" si="448"/>
        <v>196</v>
      </c>
      <c r="BK512" s="85">
        <f t="shared" si="449"/>
        <v>0.59502188787419963</v>
      </c>
      <c r="BL512" s="156">
        <v>7</v>
      </c>
      <c r="BM512" s="83">
        <f t="shared" si="450"/>
        <v>0.16981132075471697</v>
      </c>
      <c r="BN512" s="84">
        <f t="shared" si="462"/>
        <v>87</v>
      </c>
      <c r="BO512" s="86">
        <f t="shared" si="451"/>
        <v>1.7241708471271604</v>
      </c>
      <c r="BP512" s="168">
        <f t="shared" si="452"/>
        <v>106</v>
      </c>
      <c r="BQ512" s="75">
        <f t="shared" si="453"/>
        <v>1.9503219871205152E-2</v>
      </c>
      <c r="BR512" s="164">
        <f t="shared" si="408"/>
        <v>25</v>
      </c>
      <c r="BS512" s="76">
        <f t="shared" si="454"/>
        <v>435</v>
      </c>
      <c r="BT512" s="117">
        <f t="shared" si="455"/>
        <v>0.34510610643117767</v>
      </c>
      <c r="BU512" s="159">
        <v>5435</v>
      </c>
      <c r="BV512" s="153">
        <v>1021</v>
      </c>
    </row>
    <row r="513" spans="1:74">
      <c r="A513" s="34">
        <f t="shared" si="409"/>
        <v>0</v>
      </c>
      <c r="B513" s="35">
        <f t="shared" si="410"/>
        <v>0</v>
      </c>
      <c r="C513" s="35">
        <f t="shared" si="411"/>
        <v>0</v>
      </c>
      <c r="D513" s="35">
        <f t="shared" si="412"/>
        <v>0</v>
      </c>
      <c r="E513" s="35">
        <f t="shared" si="413"/>
        <v>0</v>
      </c>
      <c r="F513" s="35">
        <f t="shared" si="414"/>
        <v>0</v>
      </c>
      <c r="G513" s="35">
        <f t="shared" si="415"/>
        <v>0</v>
      </c>
      <c r="H513" s="35">
        <f t="shared" si="416"/>
        <v>0</v>
      </c>
      <c r="I513" s="35">
        <f t="shared" si="417"/>
        <v>0</v>
      </c>
      <c r="J513" s="48">
        <v>136</v>
      </c>
      <c r="K513" s="49" t="s">
        <v>106</v>
      </c>
      <c r="L513" s="65">
        <v>20</v>
      </c>
      <c r="M513" s="38">
        <f t="shared" si="407"/>
        <v>2.3926306974518482E-3</v>
      </c>
      <c r="N513" s="39">
        <f t="shared" si="418"/>
        <v>325</v>
      </c>
      <c r="O513" s="40">
        <f t="shared" si="419"/>
        <v>0.31704356990502902</v>
      </c>
      <c r="P513" s="98">
        <v>2</v>
      </c>
      <c r="Q513" s="38">
        <f t="shared" si="420"/>
        <v>0.18867924528301888</v>
      </c>
      <c r="R513" s="39">
        <f t="shared" si="456"/>
        <v>133</v>
      </c>
      <c r="S513" s="41">
        <f t="shared" si="421"/>
        <v>1.412931418530754</v>
      </c>
      <c r="T513" s="183">
        <v>20</v>
      </c>
      <c r="U513" s="42">
        <f t="shared" si="422"/>
        <v>2.3926306974518482E-3</v>
      </c>
      <c r="V513" s="43">
        <f t="shared" si="423"/>
        <v>116</v>
      </c>
      <c r="W513" s="44">
        <f t="shared" si="424"/>
        <v>0.89069860203093454</v>
      </c>
      <c r="X513" s="178">
        <v>1</v>
      </c>
      <c r="Y513" s="42">
        <f t="shared" si="425"/>
        <v>0.18867924528301888</v>
      </c>
      <c r="Z513" s="43">
        <f t="shared" si="457"/>
        <v>19</v>
      </c>
      <c r="AA513" s="45">
        <f t="shared" si="426"/>
        <v>3.9694734689869682</v>
      </c>
      <c r="AB513" s="65">
        <v>46</v>
      </c>
      <c r="AC513" s="38">
        <f t="shared" si="427"/>
        <v>5.5030506041392514E-3</v>
      </c>
      <c r="AD513" s="39">
        <f t="shared" si="428"/>
        <v>332</v>
      </c>
      <c r="AE513" s="40">
        <f t="shared" si="429"/>
        <v>0.42430555598456254</v>
      </c>
      <c r="AF513" s="98">
        <v>1</v>
      </c>
      <c r="AG513" s="38">
        <f t="shared" si="430"/>
        <v>0.43396226415094341</v>
      </c>
      <c r="AH513" s="39">
        <f t="shared" si="458"/>
        <v>138</v>
      </c>
      <c r="AI513" s="41">
        <f t="shared" si="431"/>
        <v>1.8909535092837044</v>
      </c>
      <c r="AJ513" s="183">
        <v>0</v>
      </c>
      <c r="AK513" s="42">
        <f t="shared" si="432"/>
        <v>0</v>
      </c>
      <c r="AL513" s="43">
        <f t="shared" si="433"/>
        <v>337</v>
      </c>
      <c r="AM513" s="44">
        <f t="shared" si="434"/>
        <v>0</v>
      </c>
      <c r="AN513" s="178">
        <v>0</v>
      </c>
      <c r="AO513" s="42">
        <f t="shared" si="435"/>
        <v>0</v>
      </c>
      <c r="AP513" s="43">
        <f t="shared" si="459"/>
        <v>337</v>
      </c>
      <c r="AQ513" s="45">
        <f t="shared" si="436"/>
        <v>0</v>
      </c>
      <c r="AR513" s="65">
        <v>15</v>
      </c>
      <c r="AS513" s="38">
        <f t="shared" si="437"/>
        <v>1.7944730230888863E-3</v>
      </c>
      <c r="AT513" s="39">
        <f t="shared" si="438"/>
        <v>485</v>
      </c>
      <c r="AU513" s="40">
        <f t="shared" si="439"/>
        <v>7.747179106529227E-2</v>
      </c>
      <c r="AV513" s="98">
        <v>7</v>
      </c>
      <c r="AW513" s="38">
        <f t="shared" si="440"/>
        <v>0.14150943396226415</v>
      </c>
      <c r="AX513" s="39">
        <f t="shared" si="460"/>
        <v>485</v>
      </c>
      <c r="AY513" s="41">
        <f t="shared" si="441"/>
        <v>0.34525957324663997</v>
      </c>
      <c r="AZ513" s="183">
        <v>0</v>
      </c>
      <c r="BA513" s="42">
        <f t="shared" si="442"/>
        <v>0</v>
      </c>
      <c r="BB513" s="43">
        <f t="shared" si="443"/>
        <v>356</v>
      </c>
      <c r="BC513" s="44">
        <f t="shared" si="444"/>
        <v>0</v>
      </c>
      <c r="BD513" s="178">
        <v>0</v>
      </c>
      <c r="BE513" s="42">
        <f t="shared" si="445"/>
        <v>0</v>
      </c>
      <c r="BF513" s="43">
        <f t="shared" si="461"/>
        <v>356</v>
      </c>
      <c r="BG513" s="45">
        <f t="shared" si="446"/>
        <v>0</v>
      </c>
      <c r="BH513" s="159">
        <v>5</v>
      </c>
      <c r="BI513" s="83">
        <f t="shared" si="447"/>
        <v>5.9815767436296205E-4</v>
      </c>
      <c r="BJ513" s="84">
        <f t="shared" si="448"/>
        <v>378</v>
      </c>
      <c r="BK513" s="85">
        <f t="shared" si="449"/>
        <v>0.10746713324946747</v>
      </c>
      <c r="BL513" s="156">
        <v>3</v>
      </c>
      <c r="BM513" s="83">
        <f t="shared" si="450"/>
        <v>4.716981132075472E-2</v>
      </c>
      <c r="BN513" s="84">
        <f t="shared" si="462"/>
        <v>323</v>
      </c>
      <c r="BO513" s="86">
        <f t="shared" si="451"/>
        <v>0.47893634642421129</v>
      </c>
      <c r="BP513" s="168">
        <f t="shared" si="452"/>
        <v>106</v>
      </c>
      <c r="BQ513" s="75">
        <f t="shared" si="453"/>
        <v>1.2680942696494796E-2</v>
      </c>
      <c r="BR513" s="164">
        <f t="shared" si="408"/>
        <v>14</v>
      </c>
      <c r="BS513" s="76">
        <f t="shared" si="454"/>
        <v>487</v>
      </c>
      <c r="BT513" s="117">
        <f t="shared" si="455"/>
        <v>0.22438709037605584</v>
      </c>
      <c r="BU513" s="159">
        <v>8359</v>
      </c>
      <c r="BV513" s="153">
        <v>373</v>
      </c>
    </row>
    <row r="514" spans="1:74">
      <c r="A514" s="34">
        <f t="shared" si="409"/>
        <v>0</v>
      </c>
      <c r="B514" s="35">
        <f t="shared" si="410"/>
        <v>0</v>
      </c>
      <c r="C514" s="35">
        <f t="shared" si="411"/>
        <v>0</v>
      </c>
      <c r="D514" s="35">
        <f t="shared" si="412"/>
        <v>0</v>
      </c>
      <c r="E514" s="35">
        <f t="shared" si="413"/>
        <v>0</v>
      </c>
      <c r="F514" s="35">
        <f t="shared" si="414"/>
        <v>0</v>
      </c>
      <c r="G514" s="35">
        <f t="shared" si="415"/>
        <v>0</v>
      </c>
      <c r="H514" s="35">
        <f t="shared" si="416"/>
        <v>0</v>
      </c>
      <c r="I514" s="35">
        <f t="shared" si="417"/>
        <v>0</v>
      </c>
      <c r="J514" s="48">
        <v>115</v>
      </c>
      <c r="K514" s="49" t="s">
        <v>85</v>
      </c>
      <c r="L514" s="65">
        <v>15</v>
      </c>
      <c r="M514" s="38">
        <f t="shared" si="407"/>
        <v>1.266677926026009E-3</v>
      </c>
      <c r="N514" s="39">
        <f t="shared" si="418"/>
        <v>397</v>
      </c>
      <c r="O514" s="40">
        <f t="shared" si="419"/>
        <v>0.16784541467886366</v>
      </c>
      <c r="P514" s="98">
        <v>5</v>
      </c>
      <c r="Q514" s="38">
        <f t="shared" si="420"/>
        <v>0.14423076923076922</v>
      </c>
      <c r="R514" s="39">
        <f t="shared" si="456"/>
        <v>208</v>
      </c>
      <c r="S514" s="41">
        <f t="shared" si="421"/>
        <v>1.0800773824345666</v>
      </c>
      <c r="T514" s="183">
        <v>0</v>
      </c>
      <c r="U514" s="42">
        <f t="shared" si="422"/>
        <v>0</v>
      </c>
      <c r="V514" s="43">
        <f t="shared" si="423"/>
        <v>396</v>
      </c>
      <c r="W514" s="44">
        <f t="shared" si="424"/>
        <v>0</v>
      </c>
      <c r="X514" s="178">
        <v>0</v>
      </c>
      <c r="Y514" s="42">
        <f t="shared" si="425"/>
        <v>0</v>
      </c>
      <c r="Z514" s="43">
        <f t="shared" si="457"/>
        <v>396</v>
      </c>
      <c r="AA514" s="45">
        <f t="shared" si="426"/>
        <v>0</v>
      </c>
      <c r="AB514" s="65">
        <v>0</v>
      </c>
      <c r="AC514" s="38">
        <f t="shared" si="427"/>
        <v>0</v>
      </c>
      <c r="AD514" s="39">
        <f t="shared" si="428"/>
        <v>538</v>
      </c>
      <c r="AE514" s="40">
        <f t="shared" si="429"/>
        <v>0</v>
      </c>
      <c r="AF514" s="98">
        <v>0</v>
      </c>
      <c r="AG514" s="38">
        <f t="shared" si="430"/>
        <v>0</v>
      </c>
      <c r="AH514" s="39">
        <f t="shared" si="458"/>
        <v>538</v>
      </c>
      <c r="AI514" s="41">
        <f t="shared" si="431"/>
        <v>0</v>
      </c>
      <c r="AJ514" s="183">
        <v>0</v>
      </c>
      <c r="AK514" s="42">
        <f t="shared" si="432"/>
        <v>0</v>
      </c>
      <c r="AL514" s="43">
        <f t="shared" si="433"/>
        <v>337</v>
      </c>
      <c r="AM514" s="44">
        <f t="shared" si="434"/>
        <v>0</v>
      </c>
      <c r="AN514" s="178">
        <v>0</v>
      </c>
      <c r="AO514" s="42">
        <f t="shared" si="435"/>
        <v>0</v>
      </c>
      <c r="AP514" s="43">
        <f t="shared" si="459"/>
        <v>337</v>
      </c>
      <c r="AQ514" s="45">
        <f t="shared" si="436"/>
        <v>0</v>
      </c>
      <c r="AR514" s="65">
        <v>69</v>
      </c>
      <c r="AS514" s="38">
        <f t="shared" si="437"/>
        <v>5.8267184597196415E-3</v>
      </c>
      <c r="AT514" s="39">
        <f t="shared" si="438"/>
        <v>391</v>
      </c>
      <c r="AU514" s="40">
        <f t="shared" si="439"/>
        <v>0.25155369253234072</v>
      </c>
      <c r="AV514" s="98">
        <v>12</v>
      </c>
      <c r="AW514" s="38">
        <f t="shared" si="440"/>
        <v>0.66346153846153844</v>
      </c>
      <c r="AX514" s="39">
        <f t="shared" si="460"/>
        <v>81</v>
      </c>
      <c r="AY514" s="41">
        <f t="shared" si="441"/>
        <v>1.6187362299525159</v>
      </c>
      <c r="AZ514" s="183">
        <v>0</v>
      </c>
      <c r="BA514" s="42">
        <f t="shared" si="442"/>
        <v>0</v>
      </c>
      <c r="BB514" s="43">
        <f t="shared" si="443"/>
        <v>356</v>
      </c>
      <c r="BC514" s="44">
        <f t="shared" si="444"/>
        <v>0</v>
      </c>
      <c r="BD514" s="178">
        <v>0</v>
      </c>
      <c r="BE514" s="42">
        <f t="shared" si="445"/>
        <v>0</v>
      </c>
      <c r="BF514" s="43">
        <f t="shared" si="461"/>
        <v>356</v>
      </c>
      <c r="BG514" s="45">
        <f t="shared" si="446"/>
        <v>0</v>
      </c>
      <c r="BH514" s="159">
        <v>20</v>
      </c>
      <c r="BI514" s="83">
        <f t="shared" si="447"/>
        <v>1.6889039013680122E-3</v>
      </c>
      <c r="BJ514" s="84">
        <f t="shared" si="448"/>
        <v>295</v>
      </c>
      <c r="BK514" s="85">
        <f t="shared" si="449"/>
        <v>0.3034344762142539</v>
      </c>
      <c r="BL514" s="156">
        <v>3</v>
      </c>
      <c r="BM514" s="83">
        <f t="shared" si="450"/>
        <v>0.19230769230769232</v>
      </c>
      <c r="BN514" s="84">
        <f t="shared" si="462"/>
        <v>79</v>
      </c>
      <c r="BO514" s="86">
        <f t="shared" si="451"/>
        <v>1.9525866431140921</v>
      </c>
      <c r="BP514" s="168">
        <f t="shared" si="452"/>
        <v>104</v>
      </c>
      <c r="BQ514" s="75">
        <f t="shared" si="453"/>
        <v>8.7823002871136625E-3</v>
      </c>
      <c r="BR514" s="164">
        <f t="shared" si="408"/>
        <v>20</v>
      </c>
      <c r="BS514" s="76">
        <f t="shared" si="454"/>
        <v>518</v>
      </c>
      <c r="BT514" s="117">
        <f t="shared" si="455"/>
        <v>0.15540128643424497</v>
      </c>
      <c r="BU514" s="159">
        <v>11842</v>
      </c>
      <c r="BV514" s="153">
        <v>1279</v>
      </c>
    </row>
    <row r="515" spans="1:74">
      <c r="A515" s="34">
        <f t="shared" si="409"/>
        <v>1</v>
      </c>
      <c r="B515" s="35">
        <f t="shared" si="410"/>
        <v>0</v>
      </c>
      <c r="C515" s="35">
        <f t="shared" si="411"/>
        <v>0</v>
      </c>
      <c r="D515" s="35">
        <f t="shared" si="412"/>
        <v>0</v>
      </c>
      <c r="E515" s="35">
        <f t="shared" si="413"/>
        <v>1</v>
      </c>
      <c r="F515" s="35">
        <f t="shared" si="414"/>
        <v>0</v>
      </c>
      <c r="G515" s="35">
        <f t="shared" si="415"/>
        <v>0</v>
      </c>
      <c r="H515" s="35">
        <f t="shared" si="416"/>
        <v>0</v>
      </c>
      <c r="I515" s="35">
        <f t="shared" si="417"/>
        <v>0</v>
      </c>
      <c r="J515" s="48">
        <v>231</v>
      </c>
      <c r="K515" s="49" t="s">
        <v>201</v>
      </c>
      <c r="L515" s="65">
        <v>0</v>
      </c>
      <c r="M515" s="38">
        <f t="shared" si="407"/>
        <v>0</v>
      </c>
      <c r="N515" s="39">
        <f t="shared" si="418"/>
        <v>517</v>
      </c>
      <c r="O515" s="40">
        <f t="shared" si="419"/>
        <v>0</v>
      </c>
      <c r="P515" s="98">
        <v>0</v>
      </c>
      <c r="Q515" s="38">
        <f t="shared" si="420"/>
        <v>0</v>
      </c>
      <c r="R515" s="39">
        <f t="shared" si="456"/>
        <v>517</v>
      </c>
      <c r="S515" s="41">
        <f t="shared" si="421"/>
        <v>0</v>
      </c>
      <c r="T515" s="183">
        <v>0</v>
      </c>
      <c r="U515" s="42">
        <f t="shared" si="422"/>
        <v>0</v>
      </c>
      <c r="V515" s="43">
        <f t="shared" si="423"/>
        <v>396</v>
      </c>
      <c r="W515" s="44">
        <f t="shared" si="424"/>
        <v>0</v>
      </c>
      <c r="X515" s="178">
        <v>0</v>
      </c>
      <c r="Y515" s="42">
        <f t="shared" si="425"/>
        <v>0</v>
      </c>
      <c r="Z515" s="43">
        <f t="shared" si="457"/>
        <v>396</v>
      </c>
      <c r="AA515" s="45">
        <f t="shared" si="426"/>
        <v>0</v>
      </c>
      <c r="AB515" s="65">
        <v>104</v>
      </c>
      <c r="AC515" s="38">
        <f t="shared" si="427"/>
        <v>1.8648018648018648E-2</v>
      </c>
      <c r="AD515" s="39">
        <f t="shared" si="428"/>
        <v>111</v>
      </c>
      <c r="AE515" s="40">
        <f t="shared" si="429"/>
        <v>1.4378312121110604</v>
      </c>
      <c r="AF515" s="98">
        <v>1</v>
      </c>
      <c r="AG515" s="38">
        <f t="shared" si="430"/>
        <v>1</v>
      </c>
      <c r="AH515" s="39">
        <f t="shared" si="458"/>
        <v>1</v>
      </c>
      <c r="AI515" s="41">
        <f t="shared" si="431"/>
        <v>4.3574146083494059</v>
      </c>
      <c r="AJ515" s="183">
        <v>0</v>
      </c>
      <c r="AK515" s="42">
        <f t="shared" si="432"/>
        <v>0</v>
      </c>
      <c r="AL515" s="43">
        <f t="shared" si="433"/>
        <v>337</v>
      </c>
      <c r="AM515" s="44">
        <f t="shared" si="434"/>
        <v>0</v>
      </c>
      <c r="AN515" s="178">
        <v>0</v>
      </c>
      <c r="AO515" s="42">
        <f t="shared" si="435"/>
        <v>0</v>
      </c>
      <c r="AP515" s="43">
        <f t="shared" si="459"/>
        <v>337</v>
      </c>
      <c r="AQ515" s="45">
        <f t="shared" si="436"/>
        <v>0</v>
      </c>
      <c r="AR515" s="65">
        <v>0</v>
      </c>
      <c r="AS515" s="38">
        <f t="shared" si="437"/>
        <v>0</v>
      </c>
      <c r="AT515" s="39">
        <f t="shared" si="438"/>
        <v>565</v>
      </c>
      <c r="AU515" s="40">
        <f t="shared" si="439"/>
        <v>0</v>
      </c>
      <c r="AV515" s="98">
        <v>0</v>
      </c>
      <c r="AW515" s="38">
        <f t="shared" si="440"/>
        <v>0</v>
      </c>
      <c r="AX515" s="39">
        <f t="shared" si="460"/>
        <v>565</v>
      </c>
      <c r="AY515" s="41">
        <f t="shared" si="441"/>
        <v>0</v>
      </c>
      <c r="AZ515" s="183">
        <v>0</v>
      </c>
      <c r="BA515" s="42">
        <f t="shared" si="442"/>
        <v>0</v>
      </c>
      <c r="BB515" s="43">
        <f t="shared" si="443"/>
        <v>356</v>
      </c>
      <c r="BC515" s="44">
        <f t="shared" si="444"/>
        <v>0</v>
      </c>
      <c r="BD515" s="178">
        <v>0</v>
      </c>
      <c r="BE515" s="42">
        <f t="shared" si="445"/>
        <v>0</v>
      </c>
      <c r="BF515" s="43">
        <f t="shared" si="461"/>
        <v>356</v>
      </c>
      <c r="BG515" s="45">
        <f t="shared" si="446"/>
        <v>0</v>
      </c>
      <c r="BH515" s="159">
        <v>0</v>
      </c>
      <c r="BI515" s="83">
        <f t="shared" si="447"/>
        <v>0</v>
      </c>
      <c r="BJ515" s="84">
        <f t="shared" si="448"/>
        <v>467</v>
      </c>
      <c r="BK515" s="85">
        <f t="shared" si="449"/>
        <v>0</v>
      </c>
      <c r="BL515" s="156">
        <v>0</v>
      </c>
      <c r="BM515" s="83">
        <f t="shared" si="450"/>
        <v>0</v>
      </c>
      <c r="BN515" s="84">
        <f t="shared" si="462"/>
        <v>467</v>
      </c>
      <c r="BO515" s="86">
        <f t="shared" si="451"/>
        <v>0</v>
      </c>
      <c r="BP515" s="168">
        <f t="shared" si="452"/>
        <v>104</v>
      </c>
      <c r="BQ515" s="75">
        <f t="shared" si="453"/>
        <v>1.8648018648018648E-2</v>
      </c>
      <c r="BR515" s="164">
        <f t="shared" si="408"/>
        <v>1</v>
      </c>
      <c r="BS515" s="76">
        <f t="shared" si="454"/>
        <v>447</v>
      </c>
      <c r="BT515" s="117">
        <f t="shared" si="455"/>
        <v>0.32997346852327936</v>
      </c>
      <c r="BU515" s="159">
        <v>5577</v>
      </c>
      <c r="BV515" s="153">
        <v>253</v>
      </c>
    </row>
    <row r="516" spans="1:74">
      <c r="A516" s="34">
        <f t="shared" si="409"/>
        <v>0</v>
      </c>
      <c r="B516" s="35">
        <f t="shared" si="410"/>
        <v>0</v>
      </c>
      <c r="C516" s="35">
        <f t="shared" si="411"/>
        <v>0</v>
      </c>
      <c r="D516" s="35">
        <f t="shared" si="412"/>
        <v>0</v>
      </c>
      <c r="E516" s="35">
        <f t="shared" si="413"/>
        <v>0</v>
      </c>
      <c r="F516" s="35">
        <f t="shared" si="414"/>
        <v>0</v>
      </c>
      <c r="G516" s="35">
        <f t="shared" si="415"/>
        <v>0</v>
      </c>
      <c r="H516" s="35">
        <f t="shared" si="416"/>
        <v>0</v>
      </c>
      <c r="I516" s="35">
        <f t="shared" si="417"/>
        <v>0</v>
      </c>
      <c r="J516" s="48">
        <v>579</v>
      </c>
      <c r="K516" s="49" t="s">
        <v>552</v>
      </c>
      <c r="L516" s="65">
        <v>10</v>
      </c>
      <c r="M516" s="38">
        <f t="shared" ref="M516:M579" si="463">L516/$BU516</f>
        <v>9.3887897849967135E-4</v>
      </c>
      <c r="N516" s="39">
        <f t="shared" si="418"/>
        <v>421</v>
      </c>
      <c r="O516" s="40">
        <f t="shared" si="419"/>
        <v>0.12440931371871833</v>
      </c>
      <c r="P516" s="98">
        <v>8</v>
      </c>
      <c r="Q516" s="38">
        <f t="shared" si="420"/>
        <v>9.6153846153846159E-2</v>
      </c>
      <c r="R516" s="39">
        <f t="shared" si="456"/>
        <v>315</v>
      </c>
      <c r="S516" s="41">
        <f t="shared" si="421"/>
        <v>0.72005158828971116</v>
      </c>
      <c r="T516" s="183">
        <v>3</v>
      </c>
      <c r="U516" s="42">
        <f t="shared" si="422"/>
        <v>2.816636935499014E-4</v>
      </c>
      <c r="V516" s="43">
        <f t="shared" si="423"/>
        <v>324</v>
      </c>
      <c r="W516" s="44">
        <f t="shared" si="424"/>
        <v>0.10485423360778211</v>
      </c>
      <c r="X516" s="178">
        <v>3</v>
      </c>
      <c r="Y516" s="42">
        <f t="shared" si="425"/>
        <v>2.8846153846153848E-2</v>
      </c>
      <c r="Z516" s="43">
        <f t="shared" si="457"/>
        <v>223</v>
      </c>
      <c r="AA516" s="45">
        <f t="shared" si="426"/>
        <v>0.60687142458550758</v>
      </c>
      <c r="AB516" s="65">
        <v>25</v>
      </c>
      <c r="AC516" s="38">
        <f t="shared" si="427"/>
        <v>2.3471974462491783E-3</v>
      </c>
      <c r="AD516" s="39">
        <f t="shared" si="428"/>
        <v>410</v>
      </c>
      <c r="AE516" s="40">
        <f t="shared" si="429"/>
        <v>0.18097760480108815</v>
      </c>
      <c r="AF516" s="98">
        <v>5</v>
      </c>
      <c r="AG516" s="38">
        <f t="shared" si="430"/>
        <v>0.24038461538461539</v>
      </c>
      <c r="AH516" s="39">
        <f t="shared" si="458"/>
        <v>273</v>
      </c>
      <c r="AI516" s="41">
        <f t="shared" si="431"/>
        <v>1.0474554346993765</v>
      </c>
      <c r="AJ516" s="183">
        <v>1</v>
      </c>
      <c r="AK516" s="42">
        <f t="shared" si="432"/>
        <v>9.3887897849967135E-5</v>
      </c>
      <c r="AL516" s="43">
        <f t="shared" si="433"/>
        <v>315</v>
      </c>
      <c r="AM516" s="44">
        <f t="shared" si="434"/>
        <v>4.9344411229311116E-2</v>
      </c>
      <c r="AN516" s="178">
        <v>1</v>
      </c>
      <c r="AO516" s="42">
        <f t="shared" si="435"/>
        <v>9.6153846153846159E-3</v>
      </c>
      <c r="AP516" s="43">
        <f t="shared" si="459"/>
        <v>266</v>
      </c>
      <c r="AQ516" s="45">
        <f t="shared" si="436"/>
        <v>0.28559374388334313</v>
      </c>
      <c r="AR516" s="65">
        <v>33</v>
      </c>
      <c r="AS516" s="38">
        <f t="shared" si="437"/>
        <v>3.0983006290489154E-3</v>
      </c>
      <c r="AT516" s="39">
        <f t="shared" si="438"/>
        <v>448</v>
      </c>
      <c r="AU516" s="40">
        <f t="shared" si="439"/>
        <v>0.13376121897779661</v>
      </c>
      <c r="AV516" s="98">
        <v>12</v>
      </c>
      <c r="AW516" s="38">
        <f t="shared" si="440"/>
        <v>0.31730769230769229</v>
      </c>
      <c r="AX516" s="39">
        <f t="shared" si="460"/>
        <v>377</v>
      </c>
      <c r="AY516" s="41">
        <f t="shared" si="441"/>
        <v>0.77417819693381196</v>
      </c>
      <c r="AZ516" s="183">
        <v>0</v>
      </c>
      <c r="BA516" s="42">
        <f t="shared" si="442"/>
        <v>0</v>
      </c>
      <c r="BB516" s="43">
        <f t="shared" si="443"/>
        <v>356</v>
      </c>
      <c r="BC516" s="44">
        <f t="shared" si="444"/>
        <v>0</v>
      </c>
      <c r="BD516" s="178">
        <v>0</v>
      </c>
      <c r="BE516" s="42">
        <f t="shared" si="445"/>
        <v>0</v>
      </c>
      <c r="BF516" s="43">
        <f t="shared" si="461"/>
        <v>356</v>
      </c>
      <c r="BG516" s="45">
        <f t="shared" si="446"/>
        <v>0</v>
      </c>
      <c r="BH516" s="159">
        <v>32</v>
      </c>
      <c r="BI516" s="83">
        <f t="shared" si="447"/>
        <v>3.0044127311989483E-3</v>
      </c>
      <c r="BJ516" s="84">
        <f t="shared" si="448"/>
        <v>207</v>
      </c>
      <c r="BK516" s="85">
        <f t="shared" si="449"/>
        <v>0.53978346706663327</v>
      </c>
      <c r="BL516" s="156">
        <v>10</v>
      </c>
      <c r="BM516" s="83">
        <f t="shared" si="450"/>
        <v>0.30769230769230771</v>
      </c>
      <c r="BN516" s="84">
        <f t="shared" si="462"/>
        <v>40</v>
      </c>
      <c r="BO516" s="86">
        <f t="shared" si="451"/>
        <v>3.1241386289825477</v>
      </c>
      <c r="BP516" s="168">
        <f t="shared" si="452"/>
        <v>104</v>
      </c>
      <c r="BQ516" s="75">
        <f t="shared" si="453"/>
        <v>9.7643413763965833E-3</v>
      </c>
      <c r="BR516" s="164">
        <f t="shared" si="408"/>
        <v>39</v>
      </c>
      <c r="BS516" s="76">
        <f t="shared" si="454"/>
        <v>511</v>
      </c>
      <c r="BT516" s="117">
        <f t="shared" si="455"/>
        <v>0.1727783338610768</v>
      </c>
      <c r="BU516" s="159">
        <v>10651</v>
      </c>
      <c r="BV516" s="153">
        <v>2127</v>
      </c>
    </row>
    <row r="517" spans="1:74">
      <c r="A517" s="34">
        <f t="shared" si="409"/>
        <v>7</v>
      </c>
      <c r="B517" s="35">
        <f t="shared" si="410"/>
        <v>7</v>
      </c>
      <c r="C517" s="35">
        <f t="shared" si="411"/>
        <v>0</v>
      </c>
      <c r="D517" s="35">
        <f t="shared" si="412"/>
        <v>0</v>
      </c>
      <c r="E517" s="35">
        <f t="shared" si="413"/>
        <v>0</v>
      </c>
      <c r="F517" s="35">
        <f t="shared" si="414"/>
        <v>0</v>
      </c>
      <c r="G517" s="35">
        <f t="shared" si="415"/>
        <v>1</v>
      </c>
      <c r="H517" s="35">
        <f t="shared" si="416"/>
        <v>1</v>
      </c>
      <c r="I517" s="35">
        <f t="shared" si="417"/>
        <v>1</v>
      </c>
      <c r="J517" s="48">
        <v>44</v>
      </c>
      <c r="K517" s="49" t="s">
        <v>14</v>
      </c>
      <c r="L517" s="65">
        <v>0</v>
      </c>
      <c r="M517" s="38">
        <f t="shared" si="463"/>
        <v>0</v>
      </c>
      <c r="N517" s="39">
        <f t="shared" si="418"/>
        <v>517</v>
      </c>
      <c r="O517" s="40">
        <f t="shared" si="419"/>
        <v>0</v>
      </c>
      <c r="P517" s="98">
        <v>0</v>
      </c>
      <c r="Q517" s="38">
        <f t="shared" si="420"/>
        <v>0</v>
      </c>
      <c r="R517" s="39">
        <f t="shared" si="456"/>
        <v>517</v>
      </c>
      <c r="S517" s="41">
        <f t="shared" si="421"/>
        <v>0</v>
      </c>
      <c r="T517" s="183">
        <v>0</v>
      </c>
      <c r="U517" s="42">
        <f t="shared" si="422"/>
        <v>0</v>
      </c>
      <c r="V517" s="43">
        <f t="shared" si="423"/>
        <v>396</v>
      </c>
      <c r="W517" s="44">
        <f t="shared" si="424"/>
        <v>0</v>
      </c>
      <c r="X517" s="178">
        <v>0</v>
      </c>
      <c r="Y517" s="42">
        <f t="shared" si="425"/>
        <v>0</v>
      </c>
      <c r="Z517" s="43">
        <f t="shared" si="457"/>
        <v>396</v>
      </c>
      <c r="AA517" s="45">
        <f t="shared" si="426"/>
        <v>0</v>
      </c>
      <c r="AB517" s="65">
        <v>0</v>
      </c>
      <c r="AC517" s="38">
        <f t="shared" si="427"/>
        <v>0</v>
      </c>
      <c r="AD517" s="39">
        <f t="shared" si="428"/>
        <v>538</v>
      </c>
      <c r="AE517" s="40">
        <f t="shared" si="429"/>
        <v>0</v>
      </c>
      <c r="AF517" s="98">
        <v>0</v>
      </c>
      <c r="AG517" s="38">
        <f t="shared" si="430"/>
        <v>0</v>
      </c>
      <c r="AH517" s="39">
        <f t="shared" si="458"/>
        <v>538</v>
      </c>
      <c r="AI517" s="41">
        <f t="shared" si="431"/>
        <v>0</v>
      </c>
      <c r="AJ517" s="183">
        <v>0</v>
      </c>
      <c r="AK517" s="42">
        <f t="shared" si="432"/>
        <v>0</v>
      </c>
      <c r="AL517" s="43">
        <f t="shared" si="433"/>
        <v>337</v>
      </c>
      <c r="AM517" s="44">
        <f t="shared" si="434"/>
        <v>0</v>
      </c>
      <c r="AN517" s="178">
        <v>0</v>
      </c>
      <c r="AO517" s="42">
        <f t="shared" si="435"/>
        <v>0</v>
      </c>
      <c r="AP517" s="43">
        <f t="shared" si="459"/>
        <v>337</v>
      </c>
      <c r="AQ517" s="45">
        <f t="shared" si="436"/>
        <v>0</v>
      </c>
      <c r="AR517" s="65">
        <v>78</v>
      </c>
      <c r="AS517" s="38">
        <f t="shared" si="437"/>
        <v>0.24</v>
      </c>
      <c r="AT517" s="39">
        <f t="shared" si="438"/>
        <v>7</v>
      </c>
      <c r="AU517" s="40">
        <f t="shared" si="439"/>
        <v>10.361387224236449</v>
      </c>
      <c r="AV517" s="98">
        <v>4</v>
      </c>
      <c r="AW517" s="38">
        <f t="shared" si="440"/>
        <v>0.79591836734693877</v>
      </c>
      <c r="AX517" s="39">
        <f t="shared" si="460"/>
        <v>49</v>
      </c>
      <c r="AY517" s="41">
        <f t="shared" si="441"/>
        <v>1.9419089466688566</v>
      </c>
      <c r="AZ517" s="183">
        <v>4</v>
      </c>
      <c r="BA517" s="42">
        <f t="shared" si="442"/>
        <v>1.2307692307692308E-2</v>
      </c>
      <c r="BB517" s="43">
        <f t="shared" si="443"/>
        <v>12</v>
      </c>
      <c r="BC517" s="44">
        <f t="shared" si="444"/>
        <v>4.5930671768889679</v>
      </c>
      <c r="BD517" s="178">
        <v>1</v>
      </c>
      <c r="BE517" s="42">
        <f t="shared" si="445"/>
        <v>4.0816326530612242E-2</v>
      </c>
      <c r="BF517" s="43">
        <f t="shared" si="461"/>
        <v>142</v>
      </c>
      <c r="BG517" s="45">
        <f t="shared" si="446"/>
        <v>0.86082278853438343</v>
      </c>
      <c r="BH517" s="159">
        <v>16</v>
      </c>
      <c r="BI517" s="83">
        <f t="shared" si="447"/>
        <v>4.9230769230769231E-2</v>
      </c>
      <c r="BJ517" s="84">
        <f t="shared" si="448"/>
        <v>5</v>
      </c>
      <c r="BK517" s="85">
        <f t="shared" si="449"/>
        <v>8.8449749349641706</v>
      </c>
      <c r="BL517" s="156">
        <v>2</v>
      </c>
      <c r="BM517" s="83">
        <f t="shared" si="450"/>
        <v>0.16326530612244897</v>
      </c>
      <c r="BN517" s="84">
        <f t="shared" si="462"/>
        <v>92</v>
      </c>
      <c r="BO517" s="86">
        <f t="shared" si="451"/>
        <v>1.6577062112968617</v>
      </c>
      <c r="BP517" s="168">
        <f t="shared" si="452"/>
        <v>98</v>
      </c>
      <c r="BQ517" s="75">
        <f t="shared" si="453"/>
        <v>0.30153846153846153</v>
      </c>
      <c r="BR517" s="164">
        <f t="shared" ref="BR517:BR580" si="464">BL517+BD517+AV517+AN517+AF517+X517+P517</f>
        <v>7</v>
      </c>
      <c r="BS517" s="76">
        <f t="shared" si="454"/>
        <v>19</v>
      </c>
      <c r="BT517" s="117">
        <f t="shared" si="455"/>
        <v>5.3356709860214275</v>
      </c>
      <c r="BU517" s="159">
        <v>325</v>
      </c>
      <c r="BV517" s="153">
        <v>37</v>
      </c>
    </row>
    <row r="518" spans="1:74">
      <c r="A518" s="34">
        <f t="shared" si="409"/>
        <v>1</v>
      </c>
      <c r="B518" s="35">
        <f t="shared" si="410"/>
        <v>0</v>
      </c>
      <c r="C518" s="35">
        <f t="shared" si="411"/>
        <v>0</v>
      </c>
      <c r="D518" s="35">
        <f t="shared" si="412"/>
        <v>0</v>
      </c>
      <c r="E518" s="35">
        <f t="shared" si="413"/>
        <v>1</v>
      </c>
      <c r="F518" s="35">
        <f t="shared" si="414"/>
        <v>0</v>
      </c>
      <c r="G518" s="35">
        <f t="shared" si="415"/>
        <v>0</v>
      </c>
      <c r="H518" s="35">
        <f t="shared" si="416"/>
        <v>0</v>
      </c>
      <c r="I518" s="35">
        <f t="shared" si="417"/>
        <v>0</v>
      </c>
      <c r="J518" s="48">
        <v>143</v>
      </c>
      <c r="K518" s="49" t="s">
        <v>113</v>
      </c>
      <c r="L518" s="65">
        <v>0</v>
      </c>
      <c r="M518" s="38">
        <f t="shared" si="463"/>
        <v>0</v>
      </c>
      <c r="N518" s="39">
        <f t="shared" si="418"/>
        <v>517</v>
      </c>
      <c r="O518" s="40">
        <f t="shared" si="419"/>
        <v>0</v>
      </c>
      <c r="P518" s="98">
        <v>0</v>
      </c>
      <c r="Q518" s="38">
        <f t="shared" si="420"/>
        <v>0</v>
      </c>
      <c r="R518" s="39">
        <f t="shared" si="456"/>
        <v>517</v>
      </c>
      <c r="S518" s="41">
        <f t="shared" si="421"/>
        <v>0</v>
      </c>
      <c r="T518" s="183">
        <v>0</v>
      </c>
      <c r="U518" s="42">
        <f t="shared" si="422"/>
        <v>0</v>
      </c>
      <c r="V518" s="43">
        <f t="shared" si="423"/>
        <v>396</v>
      </c>
      <c r="W518" s="44">
        <f t="shared" si="424"/>
        <v>0</v>
      </c>
      <c r="X518" s="178">
        <v>0</v>
      </c>
      <c r="Y518" s="42">
        <f t="shared" si="425"/>
        <v>0</v>
      </c>
      <c r="Z518" s="43">
        <f t="shared" si="457"/>
        <v>396</v>
      </c>
      <c r="AA518" s="45">
        <f t="shared" si="426"/>
        <v>0</v>
      </c>
      <c r="AB518" s="65">
        <v>92</v>
      </c>
      <c r="AC518" s="38">
        <f t="shared" si="427"/>
        <v>1.6585541734270778E-2</v>
      </c>
      <c r="AD518" s="39">
        <f t="shared" si="428"/>
        <v>129</v>
      </c>
      <c r="AE518" s="40">
        <f t="shared" si="429"/>
        <v>1.2788066134757377</v>
      </c>
      <c r="AF518" s="98">
        <v>1</v>
      </c>
      <c r="AG518" s="38">
        <f t="shared" si="430"/>
        <v>0.94845360824742264</v>
      </c>
      <c r="AH518" s="39">
        <f t="shared" si="458"/>
        <v>47</v>
      </c>
      <c r="AI518" s="41">
        <f t="shared" si="431"/>
        <v>4.1328056079190238</v>
      </c>
      <c r="AJ518" s="183">
        <v>0</v>
      </c>
      <c r="AK518" s="42">
        <f t="shared" si="432"/>
        <v>0</v>
      </c>
      <c r="AL518" s="43">
        <f t="shared" si="433"/>
        <v>337</v>
      </c>
      <c r="AM518" s="44">
        <f t="shared" si="434"/>
        <v>0</v>
      </c>
      <c r="AN518" s="178">
        <v>0</v>
      </c>
      <c r="AO518" s="42">
        <f t="shared" si="435"/>
        <v>0</v>
      </c>
      <c r="AP518" s="43">
        <f t="shared" si="459"/>
        <v>337</v>
      </c>
      <c r="AQ518" s="45">
        <f t="shared" si="436"/>
        <v>0</v>
      </c>
      <c r="AR518" s="65">
        <v>5</v>
      </c>
      <c r="AS518" s="38">
        <f t="shared" si="437"/>
        <v>9.0138813773210744E-4</v>
      </c>
      <c r="AT518" s="39">
        <f t="shared" si="438"/>
        <v>516</v>
      </c>
      <c r="AU518" s="40">
        <f t="shared" si="439"/>
        <v>3.8915131393232265E-2</v>
      </c>
      <c r="AV518" s="98">
        <v>1</v>
      </c>
      <c r="AW518" s="38">
        <f t="shared" si="440"/>
        <v>5.1546391752577317E-2</v>
      </c>
      <c r="AX518" s="39">
        <f t="shared" si="460"/>
        <v>523</v>
      </c>
      <c r="AY518" s="41">
        <f t="shared" si="441"/>
        <v>0.12576465554688604</v>
      </c>
      <c r="AZ518" s="183">
        <v>0</v>
      </c>
      <c r="BA518" s="42">
        <f t="shared" si="442"/>
        <v>0</v>
      </c>
      <c r="BB518" s="43">
        <f t="shared" si="443"/>
        <v>356</v>
      </c>
      <c r="BC518" s="44">
        <f t="shared" si="444"/>
        <v>0</v>
      </c>
      <c r="BD518" s="178">
        <v>0</v>
      </c>
      <c r="BE518" s="42">
        <f t="shared" si="445"/>
        <v>0</v>
      </c>
      <c r="BF518" s="43">
        <f t="shared" si="461"/>
        <v>356</v>
      </c>
      <c r="BG518" s="45">
        <f t="shared" si="446"/>
        <v>0</v>
      </c>
      <c r="BH518" s="159">
        <v>0</v>
      </c>
      <c r="BI518" s="83">
        <f t="shared" si="447"/>
        <v>0</v>
      </c>
      <c r="BJ518" s="84">
        <f t="shared" si="448"/>
        <v>467</v>
      </c>
      <c r="BK518" s="85">
        <f t="shared" si="449"/>
        <v>0</v>
      </c>
      <c r="BL518" s="156">
        <v>0</v>
      </c>
      <c r="BM518" s="83">
        <f t="shared" si="450"/>
        <v>0</v>
      </c>
      <c r="BN518" s="84">
        <f t="shared" si="462"/>
        <v>467</v>
      </c>
      <c r="BO518" s="86">
        <f t="shared" si="451"/>
        <v>0</v>
      </c>
      <c r="BP518" s="168">
        <f t="shared" si="452"/>
        <v>97</v>
      </c>
      <c r="BQ518" s="75">
        <f t="shared" si="453"/>
        <v>1.7486929872002885E-2</v>
      </c>
      <c r="BR518" s="164">
        <f t="shared" si="464"/>
        <v>2</v>
      </c>
      <c r="BS518" s="76">
        <f t="shared" si="454"/>
        <v>451</v>
      </c>
      <c r="BT518" s="117">
        <f t="shared" si="455"/>
        <v>0.30942820321027636</v>
      </c>
      <c r="BU518" s="159">
        <v>5547</v>
      </c>
      <c r="BV518" s="153">
        <v>134</v>
      </c>
    </row>
    <row r="519" spans="1:74">
      <c r="A519" s="34">
        <f t="shared" ref="A519:A582" si="465">SUM(B519:F519)</f>
        <v>0</v>
      </c>
      <c r="B519" s="35">
        <f t="shared" ref="B519:B582" si="466">IF(BT519&gt;1,7,0)</f>
        <v>0</v>
      </c>
      <c r="C519" s="35">
        <f t="shared" ref="C519:C582" si="467">IF(O519&gt;1,1,0)</f>
        <v>0</v>
      </c>
      <c r="D519" s="35">
        <f t="shared" ref="D519:D582" si="468">IF(W519&gt;1,1,0)</f>
        <v>0</v>
      </c>
      <c r="E519" s="35">
        <f t="shared" ref="E519:E582" si="469">IF(AE519&gt;1,1,0)</f>
        <v>0</v>
      </c>
      <c r="F519" s="35">
        <f t="shared" ref="F519:F582" si="470">IF(AM519&gt;1,1,0)</f>
        <v>0</v>
      </c>
      <c r="G519" s="35">
        <f t="shared" ref="G519:G582" si="471">IF(AU519&gt;1,1,0)</f>
        <v>0</v>
      </c>
      <c r="H519" s="35">
        <f t="shared" ref="H519:H582" si="472">IF(BC519&gt;1,1,0)</f>
        <v>0</v>
      </c>
      <c r="I519" s="35">
        <f t="shared" ref="I519:I582" si="473">IF(BK519&gt;1,1,0)</f>
        <v>0</v>
      </c>
      <c r="J519" s="48">
        <v>116</v>
      </c>
      <c r="K519" s="49" t="s">
        <v>86</v>
      </c>
      <c r="L519" s="65">
        <v>54</v>
      </c>
      <c r="M519" s="38">
        <f t="shared" si="463"/>
        <v>3.0930846646007917E-4</v>
      </c>
      <c r="N519" s="39">
        <f t="shared" ref="N519:N582" si="474">RANK(M519,M$7:M$679)</f>
        <v>477</v>
      </c>
      <c r="O519" s="40">
        <f t="shared" ref="O519:O582" si="475">M519/M$4</f>
        <v>4.0985957637671322E-2</v>
      </c>
      <c r="P519" s="98">
        <v>3</v>
      </c>
      <c r="Q519" s="38">
        <f t="shared" ref="Q519:Q582" si="476">L519/$BP519</f>
        <v>0.57446808510638303</v>
      </c>
      <c r="R519" s="39">
        <f t="shared" si="456"/>
        <v>23</v>
      </c>
      <c r="S519" s="41">
        <f t="shared" ref="S519:S582" si="477">Q519/Q$4</f>
        <v>4.3019252338670402</v>
      </c>
      <c r="T519" s="183">
        <v>6</v>
      </c>
      <c r="U519" s="42">
        <f t="shared" ref="U519:U582" si="478">T519/$BU519</f>
        <v>3.4367607384453237E-5</v>
      </c>
      <c r="V519" s="43">
        <f t="shared" ref="V519:V582" si="479">RANK(U519,U$7:U$679)</f>
        <v>387</v>
      </c>
      <c r="W519" s="44">
        <f t="shared" ref="W519:W582" si="480">U519/U$4</f>
        <v>1.2793942619344233E-2</v>
      </c>
      <c r="X519" s="178">
        <v>1</v>
      </c>
      <c r="Y519" s="42">
        <f t="shared" ref="Y519:Y582" si="481">T519/$BP519</f>
        <v>6.3829787234042548E-2</v>
      </c>
      <c r="Z519" s="43">
        <f t="shared" si="457"/>
        <v>99</v>
      </c>
      <c r="AA519" s="45">
        <f t="shared" ref="AA519:AA582" si="482">Y519/Y$4</f>
        <v>1.3428644288700591</v>
      </c>
      <c r="AB519" s="65">
        <v>6</v>
      </c>
      <c r="AC519" s="38">
        <f t="shared" ref="AC519:AC582" si="483">AB519/$BU519</f>
        <v>3.4367607384453237E-5</v>
      </c>
      <c r="AD519" s="39">
        <f t="shared" ref="AD519:AD582" si="484">RANK(AC519,AC$7:AC$679)</f>
        <v>533</v>
      </c>
      <c r="AE519" s="40">
        <f t="shared" ref="AE519:AE582" si="485">AC519/AC$4</f>
        <v>2.6498696465104485E-3</v>
      </c>
      <c r="AF519" s="98">
        <v>1</v>
      </c>
      <c r="AG519" s="38">
        <f t="shared" ref="AG519:AG582" si="486">AB519/$BP519</f>
        <v>6.3829787234042548E-2</v>
      </c>
      <c r="AH519" s="39">
        <f t="shared" si="458"/>
        <v>454</v>
      </c>
      <c r="AI519" s="41">
        <f t="shared" ref="AI519:AI582" si="487">AG519/AG$4</f>
        <v>0.27813284734145144</v>
      </c>
      <c r="AJ519" s="183">
        <v>0</v>
      </c>
      <c r="AK519" s="42">
        <f t="shared" ref="AK519:AK582" si="488">AJ519/$BU519</f>
        <v>0</v>
      </c>
      <c r="AL519" s="43">
        <f t="shared" ref="AL519:AL582" si="489">RANK(AK519,AK$7:AK$679)</f>
        <v>337</v>
      </c>
      <c r="AM519" s="44">
        <f t="shared" ref="AM519:AM582" si="490">AK519/AK$4</f>
        <v>0</v>
      </c>
      <c r="AN519" s="178">
        <v>0</v>
      </c>
      <c r="AO519" s="42">
        <f t="shared" ref="AO519:AO582" si="491">AJ519/$BP519</f>
        <v>0</v>
      </c>
      <c r="AP519" s="43">
        <f t="shared" si="459"/>
        <v>337</v>
      </c>
      <c r="AQ519" s="45">
        <f t="shared" ref="AQ519:AQ582" si="492">AO519/AO$4</f>
        <v>0</v>
      </c>
      <c r="AR519" s="65">
        <v>12</v>
      </c>
      <c r="AS519" s="38">
        <f t="shared" ref="AS519:AS582" si="493">AR519/$BU519</f>
        <v>6.8735214768906474E-5</v>
      </c>
      <c r="AT519" s="39">
        <f t="shared" ref="AT519:AT582" si="494">RANK(AS519,AS$7:AS$679)</f>
        <v>560</v>
      </c>
      <c r="AU519" s="40">
        <f t="shared" ref="AU519:AU582" si="495">AS519/AS$4</f>
        <v>2.9674674006737334E-3</v>
      </c>
      <c r="AV519" s="98">
        <v>3</v>
      </c>
      <c r="AW519" s="38">
        <f t="shared" ref="AW519:AW582" si="496">AR519/$BP519</f>
        <v>0.1276595744680851</v>
      </c>
      <c r="AX519" s="39">
        <f t="shared" si="460"/>
        <v>493</v>
      </c>
      <c r="AY519" s="41">
        <f t="shared" ref="AY519:AY582" si="497">AW519/AW$4</f>
        <v>0.31146821075867093</v>
      </c>
      <c r="AZ519" s="183">
        <v>0</v>
      </c>
      <c r="BA519" s="42">
        <f t="shared" ref="BA519:BA582" si="498">AZ519/$BU519</f>
        <v>0</v>
      </c>
      <c r="BB519" s="43">
        <f t="shared" ref="BB519:BB582" si="499">RANK(BA519,BA$7:BA$679)</f>
        <v>356</v>
      </c>
      <c r="BC519" s="44">
        <f t="shared" ref="BC519:BC582" si="500">BA519/BA$4</f>
        <v>0</v>
      </c>
      <c r="BD519" s="178">
        <v>0</v>
      </c>
      <c r="BE519" s="42">
        <f t="shared" ref="BE519:BE582" si="501">AZ519/$BP519</f>
        <v>0</v>
      </c>
      <c r="BF519" s="43">
        <f t="shared" si="461"/>
        <v>356</v>
      </c>
      <c r="BG519" s="45">
        <f t="shared" ref="BG519:BG582" si="502">BE519/BE$4</f>
        <v>0</v>
      </c>
      <c r="BH519" s="159">
        <v>16</v>
      </c>
      <c r="BI519" s="83">
        <f t="shared" ref="BI519:BI582" si="503">BH519/$BU519</f>
        <v>9.1646953025208646E-5</v>
      </c>
      <c r="BJ519" s="84">
        <f t="shared" ref="BJ519:BJ582" si="504">RANK(BI519,BI$7:BI$679)</f>
        <v>442</v>
      </c>
      <c r="BK519" s="85">
        <f t="shared" ref="BK519:BK582" si="505">BI519/BI$4</f>
        <v>1.6465617235717999E-2</v>
      </c>
      <c r="BL519" s="156">
        <v>7</v>
      </c>
      <c r="BM519" s="83">
        <f t="shared" ref="BM519:BM582" si="506">BH519/$BP519</f>
        <v>0.1702127659574468</v>
      </c>
      <c r="BN519" s="84">
        <f t="shared" si="462"/>
        <v>86</v>
      </c>
      <c r="BO519" s="86">
        <f t="shared" ref="BO519:BO582" si="507">BM519/BM$4</f>
        <v>1.7282469011392814</v>
      </c>
      <c r="BP519" s="168">
        <f t="shared" ref="BP519:BP582" si="508">BH519+AZ519+AR519+AJ519+AB519+T519+L519</f>
        <v>94</v>
      </c>
      <c r="BQ519" s="75">
        <f t="shared" ref="BQ519:BQ582" si="509">BP519/BU519</f>
        <v>5.3842584902310078E-4</v>
      </c>
      <c r="BR519" s="164">
        <f t="shared" si="464"/>
        <v>15</v>
      </c>
      <c r="BS519" s="76">
        <f t="shared" ref="BS519:BS582" si="510">RANK(BQ519,$BQ$7:$BQ$679)</f>
        <v>614</v>
      </c>
      <c r="BT519" s="117">
        <f t="shared" ref="BT519:BT582" si="511">BQ519/BQ$4</f>
        <v>9.5273523851619035E-3</v>
      </c>
      <c r="BU519" s="159">
        <v>174583</v>
      </c>
      <c r="BV519" s="153">
        <v>6439</v>
      </c>
    </row>
    <row r="520" spans="1:74">
      <c r="A520" s="34">
        <f t="shared" si="465"/>
        <v>0</v>
      </c>
      <c r="B520" s="35">
        <f t="shared" si="466"/>
        <v>0</v>
      </c>
      <c r="C520" s="35">
        <f t="shared" si="467"/>
        <v>0</v>
      </c>
      <c r="D520" s="35">
        <f t="shared" si="468"/>
        <v>0</v>
      </c>
      <c r="E520" s="35">
        <f t="shared" si="469"/>
        <v>0</v>
      </c>
      <c r="F520" s="35">
        <f t="shared" si="470"/>
        <v>0</v>
      </c>
      <c r="G520" s="35">
        <f t="shared" si="471"/>
        <v>0</v>
      </c>
      <c r="H520" s="35">
        <f t="shared" si="472"/>
        <v>0</v>
      </c>
      <c r="I520" s="35">
        <f t="shared" si="473"/>
        <v>0</v>
      </c>
      <c r="J520" s="48">
        <v>487</v>
      </c>
      <c r="K520" s="49" t="s">
        <v>459</v>
      </c>
      <c r="L520" s="65">
        <v>57</v>
      </c>
      <c r="M520" s="38">
        <f t="shared" si="463"/>
        <v>4.3149129447388346E-3</v>
      </c>
      <c r="N520" s="39">
        <f t="shared" si="474"/>
        <v>224</v>
      </c>
      <c r="O520" s="40">
        <f t="shared" si="475"/>
        <v>0.57176203803050674</v>
      </c>
      <c r="P520" s="98">
        <v>1</v>
      </c>
      <c r="Q520" s="38">
        <f t="shared" si="476"/>
        <v>0.6063829787234043</v>
      </c>
      <c r="R520" s="39">
        <f t="shared" ref="R520:R583" si="512">RANK(Q520,Q$7:Q$632)</f>
        <v>20</v>
      </c>
      <c r="S520" s="41">
        <f t="shared" si="477"/>
        <v>4.5409210801929873</v>
      </c>
      <c r="T520" s="183">
        <v>0</v>
      </c>
      <c r="U520" s="42">
        <f t="shared" si="478"/>
        <v>0</v>
      </c>
      <c r="V520" s="43">
        <f t="shared" si="479"/>
        <v>396</v>
      </c>
      <c r="W520" s="44">
        <f t="shared" si="480"/>
        <v>0</v>
      </c>
      <c r="X520" s="178">
        <v>0</v>
      </c>
      <c r="Y520" s="42">
        <f t="shared" si="481"/>
        <v>0</v>
      </c>
      <c r="Z520" s="43">
        <f t="shared" ref="Z520:Z583" si="513">RANK(Y520,Y$7:Y$632)</f>
        <v>396</v>
      </c>
      <c r="AA520" s="45">
        <f t="shared" si="482"/>
        <v>0</v>
      </c>
      <c r="AB520" s="65">
        <v>13</v>
      </c>
      <c r="AC520" s="38">
        <f t="shared" si="483"/>
        <v>9.8410295230885693E-4</v>
      </c>
      <c r="AD520" s="39">
        <f t="shared" si="484"/>
        <v>474</v>
      </c>
      <c r="AE520" s="40">
        <f t="shared" si="485"/>
        <v>7.5877977573271985E-2</v>
      </c>
      <c r="AF520" s="98">
        <v>3</v>
      </c>
      <c r="AG520" s="38">
        <f t="shared" si="486"/>
        <v>0.13829787234042554</v>
      </c>
      <c r="AH520" s="39">
        <f t="shared" ref="AH520:AH583" si="514">RANK(AG520,AG$7:AG$632)</f>
        <v>386</v>
      </c>
      <c r="AI520" s="41">
        <f t="shared" si="487"/>
        <v>0.60262116923981146</v>
      </c>
      <c r="AJ520" s="183">
        <v>0</v>
      </c>
      <c r="AK520" s="42">
        <f t="shared" si="488"/>
        <v>0</v>
      </c>
      <c r="AL520" s="43">
        <f t="shared" si="489"/>
        <v>337</v>
      </c>
      <c r="AM520" s="44">
        <f t="shared" si="490"/>
        <v>0</v>
      </c>
      <c r="AN520" s="178">
        <v>0</v>
      </c>
      <c r="AO520" s="42">
        <f t="shared" si="491"/>
        <v>0</v>
      </c>
      <c r="AP520" s="43">
        <f t="shared" ref="AP520:AP583" si="515">RANK(AO520,AO$7:AO$632)</f>
        <v>337</v>
      </c>
      <c r="AQ520" s="45">
        <f t="shared" si="492"/>
        <v>0</v>
      </c>
      <c r="AR520" s="65">
        <v>24</v>
      </c>
      <c r="AS520" s="38">
        <f t="shared" si="493"/>
        <v>1.8168054504163512E-3</v>
      </c>
      <c r="AT520" s="39">
        <f t="shared" si="494"/>
        <v>482</v>
      </c>
      <c r="AU520" s="40">
        <f t="shared" si="495"/>
        <v>7.8435936595279712E-2</v>
      </c>
      <c r="AV520" s="98">
        <v>5</v>
      </c>
      <c r="AW520" s="38">
        <f t="shared" si="496"/>
        <v>0.25531914893617019</v>
      </c>
      <c r="AX520" s="39">
        <f t="shared" ref="AX520:AX583" si="516">RANK(AW520,AW$7:AW$632)</f>
        <v>430</v>
      </c>
      <c r="AY520" s="41">
        <f t="shared" si="497"/>
        <v>0.62293642151734185</v>
      </c>
      <c r="AZ520" s="183">
        <v>0</v>
      </c>
      <c r="BA520" s="42">
        <f t="shared" si="498"/>
        <v>0</v>
      </c>
      <c r="BB520" s="43">
        <f t="shared" si="499"/>
        <v>356</v>
      </c>
      <c r="BC520" s="44">
        <f t="shared" si="500"/>
        <v>0</v>
      </c>
      <c r="BD520" s="178">
        <v>0</v>
      </c>
      <c r="BE520" s="42">
        <f t="shared" si="501"/>
        <v>0</v>
      </c>
      <c r="BF520" s="43">
        <f t="shared" ref="BF520:BF583" si="517">RANK(BE520,BE$7:BE$632)</f>
        <v>356</v>
      </c>
      <c r="BG520" s="45">
        <f t="shared" si="502"/>
        <v>0</v>
      </c>
      <c r="BH520" s="159">
        <v>0</v>
      </c>
      <c r="BI520" s="83">
        <f t="shared" si="503"/>
        <v>0</v>
      </c>
      <c r="BJ520" s="84">
        <f t="shared" si="504"/>
        <v>467</v>
      </c>
      <c r="BK520" s="85">
        <f t="shared" si="505"/>
        <v>0</v>
      </c>
      <c r="BL520" s="156">
        <v>0</v>
      </c>
      <c r="BM520" s="83">
        <f t="shared" si="506"/>
        <v>0</v>
      </c>
      <c r="BN520" s="84">
        <f t="shared" ref="BN520:BN583" si="518">RANK(BM520,BM$7:BM$632)</f>
        <v>467</v>
      </c>
      <c r="BO520" s="86">
        <f t="shared" si="507"/>
        <v>0</v>
      </c>
      <c r="BP520" s="168">
        <f t="shared" si="508"/>
        <v>94</v>
      </c>
      <c r="BQ520" s="75">
        <f t="shared" si="509"/>
        <v>7.1158213474640424E-3</v>
      </c>
      <c r="BR520" s="164">
        <f t="shared" si="464"/>
        <v>9</v>
      </c>
      <c r="BS520" s="76">
        <f t="shared" si="510"/>
        <v>537</v>
      </c>
      <c r="BT520" s="117">
        <f t="shared" si="511"/>
        <v>0.12591322948211359</v>
      </c>
      <c r="BU520" s="159">
        <v>13210</v>
      </c>
      <c r="BV520" s="153">
        <v>594</v>
      </c>
    </row>
    <row r="521" spans="1:74">
      <c r="A521" s="34">
        <f t="shared" si="465"/>
        <v>0</v>
      </c>
      <c r="B521" s="35">
        <f t="shared" si="466"/>
        <v>0</v>
      </c>
      <c r="C521" s="35">
        <f t="shared" si="467"/>
        <v>0</v>
      </c>
      <c r="D521" s="35">
        <f t="shared" si="468"/>
        <v>0</v>
      </c>
      <c r="E521" s="35">
        <f t="shared" si="469"/>
        <v>0</v>
      </c>
      <c r="F521" s="35">
        <f t="shared" si="470"/>
        <v>0</v>
      </c>
      <c r="G521" s="35">
        <f t="shared" si="471"/>
        <v>0</v>
      </c>
      <c r="H521" s="35">
        <f t="shared" si="472"/>
        <v>0</v>
      </c>
      <c r="I521" s="35">
        <f t="shared" si="473"/>
        <v>0</v>
      </c>
      <c r="J521" s="48">
        <v>217</v>
      </c>
      <c r="K521" s="49" t="s">
        <v>187</v>
      </c>
      <c r="L521" s="65">
        <v>17</v>
      </c>
      <c r="M521" s="38">
        <f t="shared" si="463"/>
        <v>7.3605819189470037E-4</v>
      </c>
      <c r="N521" s="39">
        <f t="shared" si="474"/>
        <v>435</v>
      </c>
      <c r="O521" s="40">
        <f t="shared" si="475"/>
        <v>9.7533863903304346E-2</v>
      </c>
      <c r="P521" s="98">
        <v>3</v>
      </c>
      <c r="Q521" s="38">
        <f t="shared" si="476"/>
        <v>0.18681318681318682</v>
      </c>
      <c r="R521" s="39">
        <f t="shared" si="512"/>
        <v>135</v>
      </c>
      <c r="S521" s="41">
        <f t="shared" si="477"/>
        <v>1.398957371534296</v>
      </c>
      <c r="T521" s="183">
        <v>2</v>
      </c>
      <c r="U521" s="42">
        <f t="shared" si="478"/>
        <v>8.6595081399376517E-5</v>
      </c>
      <c r="V521" s="43">
        <f t="shared" si="479"/>
        <v>373</v>
      </c>
      <c r="W521" s="44">
        <f t="shared" si="480"/>
        <v>3.2236532795187831E-2</v>
      </c>
      <c r="X521" s="178">
        <v>1</v>
      </c>
      <c r="Y521" s="42">
        <f t="shared" si="481"/>
        <v>2.197802197802198E-2</v>
      </c>
      <c r="Z521" s="43">
        <f t="shared" si="513"/>
        <v>259</v>
      </c>
      <c r="AA521" s="45">
        <f t="shared" si="482"/>
        <v>0.46237822825562486</v>
      </c>
      <c r="AB521" s="65">
        <v>42</v>
      </c>
      <c r="AC521" s="38">
        <f t="shared" si="483"/>
        <v>1.8184967093869068E-3</v>
      </c>
      <c r="AD521" s="39">
        <f t="shared" si="484"/>
        <v>436</v>
      </c>
      <c r="AE521" s="40">
        <f t="shared" si="485"/>
        <v>0.14021282245744437</v>
      </c>
      <c r="AF521" s="98">
        <v>11</v>
      </c>
      <c r="AG521" s="38">
        <f t="shared" si="486"/>
        <v>0.46153846153846156</v>
      </c>
      <c r="AH521" s="39">
        <f t="shared" si="514"/>
        <v>127</v>
      </c>
      <c r="AI521" s="41">
        <f t="shared" si="487"/>
        <v>2.0111144346228027</v>
      </c>
      <c r="AJ521" s="183">
        <v>0</v>
      </c>
      <c r="AK521" s="42">
        <f t="shared" si="488"/>
        <v>0</v>
      </c>
      <c r="AL521" s="43">
        <f t="shared" si="489"/>
        <v>337</v>
      </c>
      <c r="AM521" s="44">
        <f t="shared" si="490"/>
        <v>0</v>
      </c>
      <c r="AN521" s="178">
        <v>0</v>
      </c>
      <c r="AO521" s="42">
        <f t="shared" si="491"/>
        <v>0</v>
      </c>
      <c r="AP521" s="43">
        <f t="shared" si="515"/>
        <v>337</v>
      </c>
      <c r="AQ521" s="45">
        <f t="shared" si="492"/>
        <v>0</v>
      </c>
      <c r="AR521" s="65">
        <v>30</v>
      </c>
      <c r="AS521" s="38">
        <f t="shared" si="493"/>
        <v>1.2989262209906478E-3</v>
      </c>
      <c r="AT521" s="39">
        <f t="shared" si="494"/>
        <v>503</v>
      </c>
      <c r="AU521" s="40">
        <f t="shared" si="495"/>
        <v>5.6077823130825953E-2</v>
      </c>
      <c r="AV521" s="98">
        <v>2</v>
      </c>
      <c r="AW521" s="38">
        <f t="shared" si="496"/>
        <v>0.32967032967032966</v>
      </c>
      <c r="AX521" s="39">
        <f t="shared" si="516"/>
        <v>369</v>
      </c>
      <c r="AY521" s="41">
        <f t="shared" si="497"/>
        <v>0.8043409838273371</v>
      </c>
      <c r="AZ521" s="183">
        <v>0</v>
      </c>
      <c r="BA521" s="42">
        <f t="shared" si="498"/>
        <v>0</v>
      </c>
      <c r="BB521" s="43">
        <f t="shared" si="499"/>
        <v>356</v>
      </c>
      <c r="BC521" s="44">
        <f t="shared" si="500"/>
        <v>0</v>
      </c>
      <c r="BD521" s="178">
        <v>0</v>
      </c>
      <c r="BE521" s="42">
        <f t="shared" si="501"/>
        <v>0</v>
      </c>
      <c r="BF521" s="43">
        <f t="shared" si="517"/>
        <v>356</v>
      </c>
      <c r="BG521" s="45">
        <f t="shared" si="502"/>
        <v>0</v>
      </c>
      <c r="BH521" s="159">
        <v>0</v>
      </c>
      <c r="BI521" s="83">
        <f t="shared" si="503"/>
        <v>0</v>
      </c>
      <c r="BJ521" s="84">
        <f t="shared" si="504"/>
        <v>467</v>
      </c>
      <c r="BK521" s="85">
        <f t="shared" si="505"/>
        <v>0</v>
      </c>
      <c r="BL521" s="156">
        <v>0</v>
      </c>
      <c r="BM521" s="83">
        <f t="shared" si="506"/>
        <v>0</v>
      </c>
      <c r="BN521" s="84">
        <f t="shared" si="518"/>
        <v>467</v>
      </c>
      <c r="BO521" s="86">
        <f t="shared" si="507"/>
        <v>0</v>
      </c>
      <c r="BP521" s="168">
        <f t="shared" si="508"/>
        <v>91</v>
      </c>
      <c r="BQ521" s="75">
        <f t="shared" si="509"/>
        <v>3.9400762036716315E-3</v>
      </c>
      <c r="BR521" s="164">
        <f t="shared" si="464"/>
        <v>17</v>
      </c>
      <c r="BS521" s="76">
        <f t="shared" si="510"/>
        <v>567</v>
      </c>
      <c r="BT521" s="117">
        <f t="shared" si="511"/>
        <v>6.9718967774075075E-2</v>
      </c>
      <c r="BU521" s="159">
        <v>23096</v>
      </c>
      <c r="BV521" s="153">
        <v>1788</v>
      </c>
    </row>
    <row r="522" spans="1:74">
      <c r="A522" s="34">
        <f t="shared" si="465"/>
        <v>8</v>
      </c>
      <c r="B522" s="35">
        <f t="shared" si="466"/>
        <v>7</v>
      </c>
      <c r="C522" s="35">
        <f t="shared" si="467"/>
        <v>0</v>
      </c>
      <c r="D522" s="35">
        <f t="shared" si="468"/>
        <v>0</v>
      </c>
      <c r="E522" s="35">
        <f t="shared" si="469"/>
        <v>1</v>
      </c>
      <c r="F522" s="35">
        <f t="shared" si="470"/>
        <v>0</v>
      </c>
      <c r="G522" s="35">
        <f t="shared" si="471"/>
        <v>0</v>
      </c>
      <c r="H522" s="35">
        <f t="shared" si="472"/>
        <v>0</v>
      </c>
      <c r="I522" s="35">
        <f t="shared" si="473"/>
        <v>0</v>
      </c>
      <c r="J522" s="48">
        <v>526</v>
      </c>
      <c r="K522" s="49" t="s">
        <v>498</v>
      </c>
      <c r="L522" s="65">
        <v>0</v>
      </c>
      <c r="M522" s="38">
        <f t="shared" si="463"/>
        <v>0</v>
      </c>
      <c r="N522" s="39">
        <f t="shared" si="474"/>
        <v>517</v>
      </c>
      <c r="O522" s="40">
        <f t="shared" si="475"/>
        <v>0</v>
      </c>
      <c r="P522" s="98">
        <v>0</v>
      </c>
      <c r="Q522" s="38">
        <f t="shared" si="476"/>
        <v>0</v>
      </c>
      <c r="R522" s="39">
        <f t="shared" si="512"/>
        <v>517</v>
      </c>
      <c r="S522" s="41">
        <f t="shared" si="477"/>
        <v>0</v>
      </c>
      <c r="T522" s="183">
        <v>0</v>
      </c>
      <c r="U522" s="42">
        <f t="shared" si="478"/>
        <v>0</v>
      </c>
      <c r="V522" s="43">
        <f t="shared" si="479"/>
        <v>396</v>
      </c>
      <c r="W522" s="44">
        <f t="shared" si="480"/>
        <v>0</v>
      </c>
      <c r="X522" s="178">
        <v>0</v>
      </c>
      <c r="Y522" s="42">
        <f t="shared" si="481"/>
        <v>0</v>
      </c>
      <c r="Z522" s="43">
        <f t="shared" si="513"/>
        <v>396</v>
      </c>
      <c r="AA522" s="45">
        <f t="shared" si="482"/>
        <v>0</v>
      </c>
      <c r="AB522" s="65">
        <v>89</v>
      </c>
      <c r="AC522" s="38">
        <f t="shared" si="483"/>
        <v>0.13993710691823899</v>
      </c>
      <c r="AD522" s="39">
        <f t="shared" si="484"/>
        <v>17</v>
      </c>
      <c r="AE522" s="40">
        <f t="shared" si="485"/>
        <v>10.789668535694259</v>
      </c>
      <c r="AF522" s="98">
        <v>1</v>
      </c>
      <c r="AG522" s="38">
        <f t="shared" si="486"/>
        <v>1</v>
      </c>
      <c r="AH522" s="39">
        <f t="shared" si="514"/>
        <v>1</v>
      </c>
      <c r="AI522" s="41">
        <f t="shared" si="487"/>
        <v>4.3574146083494059</v>
      </c>
      <c r="AJ522" s="183">
        <v>0</v>
      </c>
      <c r="AK522" s="42">
        <f t="shared" si="488"/>
        <v>0</v>
      </c>
      <c r="AL522" s="43">
        <f t="shared" si="489"/>
        <v>337</v>
      </c>
      <c r="AM522" s="44">
        <f t="shared" si="490"/>
        <v>0</v>
      </c>
      <c r="AN522" s="178">
        <v>0</v>
      </c>
      <c r="AO522" s="42">
        <f t="shared" si="491"/>
        <v>0</v>
      </c>
      <c r="AP522" s="43">
        <f t="shared" si="515"/>
        <v>337</v>
      </c>
      <c r="AQ522" s="45">
        <f t="shared" si="492"/>
        <v>0</v>
      </c>
      <c r="AR522" s="65">
        <v>0</v>
      </c>
      <c r="AS522" s="38">
        <f t="shared" si="493"/>
        <v>0</v>
      </c>
      <c r="AT522" s="39">
        <f t="shared" si="494"/>
        <v>565</v>
      </c>
      <c r="AU522" s="40">
        <f t="shared" si="495"/>
        <v>0</v>
      </c>
      <c r="AV522" s="98">
        <v>0</v>
      </c>
      <c r="AW522" s="38">
        <f t="shared" si="496"/>
        <v>0</v>
      </c>
      <c r="AX522" s="39">
        <f t="shared" si="516"/>
        <v>565</v>
      </c>
      <c r="AY522" s="41">
        <f t="shared" si="497"/>
        <v>0</v>
      </c>
      <c r="AZ522" s="183">
        <v>0</v>
      </c>
      <c r="BA522" s="42">
        <f t="shared" si="498"/>
        <v>0</v>
      </c>
      <c r="BB522" s="43">
        <f t="shared" si="499"/>
        <v>356</v>
      </c>
      <c r="BC522" s="44">
        <f t="shared" si="500"/>
        <v>0</v>
      </c>
      <c r="BD522" s="178">
        <v>0</v>
      </c>
      <c r="BE522" s="42">
        <f t="shared" si="501"/>
        <v>0</v>
      </c>
      <c r="BF522" s="43">
        <f t="shared" si="517"/>
        <v>356</v>
      </c>
      <c r="BG522" s="45">
        <f t="shared" si="502"/>
        <v>0</v>
      </c>
      <c r="BH522" s="159">
        <v>0</v>
      </c>
      <c r="BI522" s="83">
        <f t="shared" si="503"/>
        <v>0</v>
      </c>
      <c r="BJ522" s="84">
        <f t="shared" si="504"/>
        <v>467</v>
      </c>
      <c r="BK522" s="85">
        <f t="shared" si="505"/>
        <v>0</v>
      </c>
      <c r="BL522" s="156">
        <v>0</v>
      </c>
      <c r="BM522" s="83">
        <f t="shared" si="506"/>
        <v>0</v>
      </c>
      <c r="BN522" s="84">
        <f t="shared" si="518"/>
        <v>467</v>
      </c>
      <c r="BO522" s="86">
        <f t="shared" si="507"/>
        <v>0</v>
      </c>
      <c r="BP522" s="168">
        <f t="shared" si="508"/>
        <v>89</v>
      </c>
      <c r="BQ522" s="75">
        <f t="shared" si="509"/>
        <v>0.13993710691823899</v>
      </c>
      <c r="BR522" s="164">
        <f t="shared" si="464"/>
        <v>1</v>
      </c>
      <c r="BS522" s="76">
        <f t="shared" si="510"/>
        <v>35</v>
      </c>
      <c r="BT522" s="117">
        <f t="shared" si="511"/>
        <v>2.4761629327215662</v>
      </c>
      <c r="BU522" s="159">
        <v>636</v>
      </c>
      <c r="BV522" s="153">
        <v>26</v>
      </c>
    </row>
    <row r="523" spans="1:74">
      <c r="A523" s="34">
        <f t="shared" si="465"/>
        <v>0</v>
      </c>
      <c r="B523" s="35">
        <f t="shared" si="466"/>
        <v>0</v>
      </c>
      <c r="C523" s="35">
        <f t="shared" si="467"/>
        <v>0</v>
      </c>
      <c r="D523" s="35">
        <f t="shared" si="468"/>
        <v>0</v>
      </c>
      <c r="E523" s="35">
        <f t="shared" si="469"/>
        <v>0</v>
      </c>
      <c r="F523" s="35">
        <f t="shared" si="470"/>
        <v>0</v>
      </c>
      <c r="G523" s="35">
        <f t="shared" si="471"/>
        <v>0</v>
      </c>
      <c r="H523" s="35">
        <f t="shared" si="472"/>
        <v>0</v>
      </c>
      <c r="I523" s="35">
        <f t="shared" si="473"/>
        <v>0</v>
      </c>
      <c r="J523" s="48">
        <v>569</v>
      </c>
      <c r="K523" s="49" t="s">
        <v>542</v>
      </c>
      <c r="L523" s="65">
        <v>8</v>
      </c>
      <c r="M523" s="38">
        <f t="shared" si="463"/>
        <v>8.8309967987636607E-4</v>
      </c>
      <c r="N523" s="39">
        <f t="shared" si="474"/>
        <v>426</v>
      </c>
      <c r="O523" s="40">
        <f t="shared" si="475"/>
        <v>0.11701809033386193</v>
      </c>
      <c r="P523" s="98">
        <v>2</v>
      </c>
      <c r="Q523" s="38">
        <f t="shared" si="476"/>
        <v>9.0909090909090912E-2</v>
      </c>
      <c r="R523" s="39">
        <f t="shared" si="512"/>
        <v>324</v>
      </c>
      <c r="S523" s="41">
        <f t="shared" si="477"/>
        <v>0.6807760471102724</v>
      </c>
      <c r="T523" s="183">
        <v>0</v>
      </c>
      <c r="U523" s="42">
        <f t="shared" si="478"/>
        <v>0</v>
      </c>
      <c r="V523" s="43">
        <f t="shared" si="479"/>
        <v>396</v>
      </c>
      <c r="W523" s="44">
        <f t="shared" si="480"/>
        <v>0</v>
      </c>
      <c r="X523" s="178">
        <v>0</v>
      </c>
      <c r="Y523" s="42">
        <f t="shared" si="481"/>
        <v>0</v>
      </c>
      <c r="Z523" s="43">
        <f t="shared" si="513"/>
        <v>396</v>
      </c>
      <c r="AA523" s="45">
        <f t="shared" si="482"/>
        <v>0</v>
      </c>
      <c r="AB523" s="65">
        <v>34</v>
      </c>
      <c r="AC523" s="38">
        <f t="shared" si="483"/>
        <v>3.7531736394745556E-3</v>
      </c>
      <c r="AD523" s="39">
        <f t="shared" si="484"/>
        <v>371</v>
      </c>
      <c r="AE523" s="40">
        <f t="shared" si="485"/>
        <v>0.28938356965244405</v>
      </c>
      <c r="AF523" s="98">
        <v>3</v>
      </c>
      <c r="AG523" s="38">
        <f t="shared" si="486"/>
        <v>0.38636363636363635</v>
      </c>
      <c r="AH523" s="39">
        <f t="shared" si="514"/>
        <v>158</v>
      </c>
      <c r="AI523" s="41">
        <f t="shared" si="487"/>
        <v>1.6835465532259068</v>
      </c>
      <c r="AJ523" s="183">
        <v>5</v>
      </c>
      <c r="AK523" s="42">
        <f t="shared" si="488"/>
        <v>5.5193729992272875E-4</v>
      </c>
      <c r="AL523" s="43">
        <f t="shared" si="489"/>
        <v>223</v>
      </c>
      <c r="AM523" s="44">
        <f t="shared" si="490"/>
        <v>0.29008020973804655</v>
      </c>
      <c r="AN523" s="178">
        <v>1</v>
      </c>
      <c r="AO523" s="42">
        <f t="shared" si="491"/>
        <v>5.6818181818181816E-2</v>
      </c>
      <c r="AP523" s="43">
        <f t="shared" si="515"/>
        <v>58</v>
      </c>
      <c r="AQ523" s="45">
        <f t="shared" si="492"/>
        <v>1.6875993956743001</v>
      </c>
      <c r="AR523" s="65">
        <v>38</v>
      </c>
      <c r="AS523" s="38">
        <f t="shared" si="493"/>
        <v>4.1947234794127387E-3</v>
      </c>
      <c r="AT523" s="39">
        <f t="shared" si="494"/>
        <v>429</v>
      </c>
      <c r="AU523" s="40">
        <f t="shared" si="495"/>
        <v>0.1810964761199659</v>
      </c>
      <c r="AV523" s="98">
        <v>4</v>
      </c>
      <c r="AW523" s="38">
        <f t="shared" si="496"/>
        <v>0.43181818181818182</v>
      </c>
      <c r="AX523" s="39">
        <f t="shared" si="516"/>
        <v>252</v>
      </c>
      <c r="AY523" s="41">
        <f t="shared" si="497"/>
        <v>1.0535648189677771</v>
      </c>
      <c r="AZ523" s="183">
        <v>3</v>
      </c>
      <c r="BA523" s="42">
        <f t="shared" si="498"/>
        <v>3.3116237995363726E-4</v>
      </c>
      <c r="BB523" s="43">
        <f t="shared" si="499"/>
        <v>283</v>
      </c>
      <c r="BC523" s="44">
        <f t="shared" si="500"/>
        <v>0.12358539842882062</v>
      </c>
      <c r="BD523" s="178">
        <v>1</v>
      </c>
      <c r="BE523" s="42">
        <f t="shared" si="501"/>
        <v>3.4090909090909088E-2</v>
      </c>
      <c r="BF523" s="43">
        <f t="shared" si="517"/>
        <v>176</v>
      </c>
      <c r="BG523" s="45">
        <f t="shared" si="502"/>
        <v>0.71898266996905891</v>
      </c>
      <c r="BH523" s="159">
        <v>0</v>
      </c>
      <c r="BI523" s="83">
        <f t="shared" si="503"/>
        <v>0</v>
      </c>
      <c r="BJ523" s="84">
        <f t="shared" si="504"/>
        <v>467</v>
      </c>
      <c r="BK523" s="85">
        <f t="shared" si="505"/>
        <v>0</v>
      </c>
      <c r="BL523" s="156">
        <v>0</v>
      </c>
      <c r="BM523" s="83">
        <f t="shared" si="506"/>
        <v>0</v>
      </c>
      <c r="BN523" s="84">
        <f t="shared" si="518"/>
        <v>467</v>
      </c>
      <c r="BO523" s="86">
        <f t="shared" si="507"/>
        <v>0</v>
      </c>
      <c r="BP523" s="168">
        <f t="shared" si="508"/>
        <v>88</v>
      </c>
      <c r="BQ523" s="75">
        <f t="shared" si="509"/>
        <v>9.7140964786400271E-3</v>
      </c>
      <c r="BR523" s="164">
        <f t="shared" si="464"/>
        <v>11</v>
      </c>
      <c r="BS523" s="76">
        <f t="shared" si="510"/>
        <v>512</v>
      </c>
      <c r="BT523" s="117">
        <f t="shared" si="511"/>
        <v>0.17188925907510269</v>
      </c>
      <c r="BU523" s="159">
        <v>9059</v>
      </c>
      <c r="BV523" s="153">
        <v>449</v>
      </c>
    </row>
    <row r="524" spans="1:74">
      <c r="A524" s="34">
        <f t="shared" si="465"/>
        <v>0</v>
      </c>
      <c r="B524" s="35">
        <f t="shared" si="466"/>
        <v>0</v>
      </c>
      <c r="C524" s="35">
        <f t="shared" si="467"/>
        <v>0</v>
      </c>
      <c r="D524" s="35">
        <f t="shared" si="468"/>
        <v>0</v>
      </c>
      <c r="E524" s="35">
        <f t="shared" si="469"/>
        <v>0</v>
      </c>
      <c r="F524" s="35">
        <f t="shared" si="470"/>
        <v>0</v>
      </c>
      <c r="G524" s="35">
        <f t="shared" si="471"/>
        <v>0</v>
      </c>
      <c r="H524" s="35">
        <f t="shared" si="472"/>
        <v>0</v>
      </c>
      <c r="I524" s="35">
        <f t="shared" si="473"/>
        <v>0</v>
      </c>
      <c r="J524" s="48">
        <v>70</v>
      </c>
      <c r="K524" s="49" t="s">
        <v>40</v>
      </c>
      <c r="L524" s="65">
        <v>1</v>
      </c>
      <c r="M524" s="38">
        <f t="shared" si="463"/>
        <v>2.6205450733752622E-4</v>
      </c>
      <c r="N524" s="39">
        <f t="shared" si="474"/>
        <v>481</v>
      </c>
      <c r="O524" s="40">
        <f t="shared" si="475"/>
        <v>3.4724413008859249E-2</v>
      </c>
      <c r="P524" s="98">
        <v>1</v>
      </c>
      <c r="Q524" s="38">
        <f t="shared" si="476"/>
        <v>1.1627906976744186E-2</v>
      </c>
      <c r="R524" s="39">
        <f t="shared" si="512"/>
        <v>487</v>
      </c>
      <c r="S524" s="41">
        <f t="shared" si="477"/>
        <v>8.7076006025732511E-2</v>
      </c>
      <c r="T524" s="183">
        <v>1</v>
      </c>
      <c r="U524" s="42">
        <f t="shared" si="478"/>
        <v>2.6205450733752622E-4</v>
      </c>
      <c r="V524" s="43">
        <f t="shared" si="479"/>
        <v>329</v>
      </c>
      <c r="W524" s="44">
        <f t="shared" si="480"/>
        <v>9.7554371257554798E-2</v>
      </c>
      <c r="X524" s="178">
        <v>1</v>
      </c>
      <c r="Y524" s="42">
        <f t="shared" si="481"/>
        <v>1.1627906976744186E-2</v>
      </c>
      <c r="Z524" s="43">
        <f t="shared" si="513"/>
        <v>327</v>
      </c>
      <c r="AA524" s="45">
        <f t="shared" si="482"/>
        <v>0.24463034169338288</v>
      </c>
      <c r="AB524" s="65">
        <v>4</v>
      </c>
      <c r="AC524" s="38">
        <f t="shared" si="483"/>
        <v>1.0482180293501049E-3</v>
      </c>
      <c r="AD524" s="39">
        <f t="shared" si="484"/>
        <v>471</v>
      </c>
      <c r="AE524" s="40">
        <f t="shared" si="485"/>
        <v>8.0821487158758504E-2</v>
      </c>
      <c r="AF524" s="98">
        <v>1</v>
      </c>
      <c r="AG524" s="38">
        <f t="shared" si="486"/>
        <v>4.6511627906976744E-2</v>
      </c>
      <c r="AH524" s="39">
        <f t="shared" si="514"/>
        <v>470</v>
      </c>
      <c r="AI524" s="41">
        <f t="shared" si="487"/>
        <v>0.20267044689997235</v>
      </c>
      <c r="AJ524" s="183">
        <v>0</v>
      </c>
      <c r="AK524" s="42">
        <f t="shared" si="488"/>
        <v>0</v>
      </c>
      <c r="AL524" s="43">
        <f t="shared" si="489"/>
        <v>337</v>
      </c>
      <c r="AM524" s="44">
        <f t="shared" si="490"/>
        <v>0</v>
      </c>
      <c r="AN524" s="178">
        <v>0</v>
      </c>
      <c r="AO524" s="42">
        <f t="shared" si="491"/>
        <v>0</v>
      </c>
      <c r="AP524" s="43">
        <f t="shared" si="515"/>
        <v>337</v>
      </c>
      <c r="AQ524" s="45">
        <f t="shared" si="492"/>
        <v>0</v>
      </c>
      <c r="AR524" s="65">
        <v>76</v>
      </c>
      <c r="AS524" s="38">
        <f t="shared" si="493"/>
        <v>1.9916142557651992E-2</v>
      </c>
      <c r="AT524" s="39">
        <f t="shared" si="494"/>
        <v>169</v>
      </c>
      <c r="AU524" s="40">
        <f t="shared" si="495"/>
        <v>0.85982860438719666</v>
      </c>
      <c r="AV524" s="98">
        <v>8</v>
      </c>
      <c r="AW524" s="38">
        <f t="shared" si="496"/>
        <v>0.88372093023255816</v>
      </c>
      <c r="AX524" s="39">
        <f t="shared" si="516"/>
        <v>39</v>
      </c>
      <c r="AY524" s="41">
        <f t="shared" si="497"/>
        <v>2.156132652771265</v>
      </c>
      <c r="AZ524" s="183">
        <v>0</v>
      </c>
      <c r="BA524" s="42">
        <f t="shared" si="498"/>
        <v>0</v>
      </c>
      <c r="BB524" s="43">
        <f t="shared" si="499"/>
        <v>356</v>
      </c>
      <c r="BC524" s="44">
        <f t="shared" si="500"/>
        <v>0</v>
      </c>
      <c r="BD524" s="178">
        <v>0</v>
      </c>
      <c r="BE524" s="42">
        <f t="shared" si="501"/>
        <v>0</v>
      </c>
      <c r="BF524" s="43">
        <f t="shared" si="517"/>
        <v>356</v>
      </c>
      <c r="BG524" s="45">
        <f t="shared" si="502"/>
        <v>0</v>
      </c>
      <c r="BH524" s="159">
        <v>4</v>
      </c>
      <c r="BI524" s="83">
        <f t="shared" si="503"/>
        <v>1.0482180293501049E-3</v>
      </c>
      <c r="BJ524" s="84">
        <f t="shared" si="504"/>
        <v>337</v>
      </c>
      <c r="BK524" s="85">
        <f t="shared" si="505"/>
        <v>0.18832657585582779</v>
      </c>
      <c r="BL524" s="156">
        <v>2</v>
      </c>
      <c r="BM524" s="83">
        <f t="shared" si="506"/>
        <v>4.6511627906976744E-2</v>
      </c>
      <c r="BN524" s="84">
        <f t="shared" si="518"/>
        <v>326</v>
      </c>
      <c r="BO524" s="86">
        <f t="shared" si="507"/>
        <v>0.47225351368340829</v>
      </c>
      <c r="BP524" s="168">
        <f t="shared" si="508"/>
        <v>86</v>
      </c>
      <c r="BQ524" s="75">
        <f t="shared" si="509"/>
        <v>2.2536687631027254E-2</v>
      </c>
      <c r="BR524" s="164">
        <f t="shared" si="464"/>
        <v>13</v>
      </c>
      <c r="BS524" s="76">
        <f t="shared" si="510"/>
        <v>415</v>
      </c>
      <c r="BT524" s="117">
        <f t="shared" si="511"/>
        <v>0.39878279440834213</v>
      </c>
      <c r="BU524" s="159">
        <v>3816</v>
      </c>
      <c r="BV524" s="153">
        <v>355</v>
      </c>
    </row>
    <row r="525" spans="1:74">
      <c r="A525" s="34">
        <f t="shared" si="465"/>
        <v>0</v>
      </c>
      <c r="B525" s="35">
        <f t="shared" si="466"/>
        <v>0</v>
      </c>
      <c r="C525" s="35">
        <f t="shared" si="467"/>
        <v>0</v>
      </c>
      <c r="D525" s="35">
        <f t="shared" si="468"/>
        <v>0</v>
      </c>
      <c r="E525" s="35">
        <f t="shared" si="469"/>
        <v>0</v>
      </c>
      <c r="F525" s="35">
        <f t="shared" si="470"/>
        <v>0</v>
      </c>
      <c r="G525" s="35">
        <f t="shared" si="471"/>
        <v>0</v>
      </c>
      <c r="H525" s="35">
        <f t="shared" si="472"/>
        <v>0</v>
      </c>
      <c r="I525" s="35">
        <f t="shared" si="473"/>
        <v>0</v>
      </c>
      <c r="J525" s="51">
        <v>37</v>
      </c>
      <c r="K525" s="49" t="s">
        <v>685</v>
      </c>
      <c r="L525" s="65">
        <v>9</v>
      </c>
      <c r="M525" s="38">
        <f t="shared" si="463"/>
        <v>1.4308426073131955E-3</v>
      </c>
      <c r="N525" s="39">
        <f t="shared" si="474"/>
        <v>383</v>
      </c>
      <c r="O525" s="40">
        <f t="shared" si="475"/>
        <v>0.18959860737301462</v>
      </c>
      <c r="P525" s="98">
        <v>3</v>
      </c>
      <c r="Q525" s="38">
        <f t="shared" si="476"/>
        <v>0.10588235294117647</v>
      </c>
      <c r="R525" s="39">
        <f t="shared" si="512"/>
        <v>300</v>
      </c>
      <c r="S525" s="41">
        <f t="shared" si="477"/>
        <v>0.79290386663431722</v>
      </c>
      <c r="T525" s="183">
        <v>0</v>
      </c>
      <c r="U525" s="42">
        <f t="shared" si="478"/>
        <v>0</v>
      </c>
      <c r="V525" s="43">
        <f t="shared" si="479"/>
        <v>396</v>
      </c>
      <c r="W525" s="44">
        <f t="shared" si="480"/>
        <v>0</v>
      </c>
      <c r="X525" s="178">
        <v>0</v>
      </c>
      <c r="Y525" s="42">
        <f t="shared" si="481"/>
        <v>0</v>
      </c>
      <c r="Z525" s="43">
        <f t="shared" si="513"/>
        <v>396</v>
      </c>
      <c r="AA525" s="45">
        <f t="shared" si="482"/>
        <v>0</v>
      </c>
      <c r="AB525" s="65">
        <v>0</v>
      </c>
      <c r="AC525" s="38">
        <f t="shared" si="483"/>
        <v>0</v>
      </c>
      <c r="AD525" s="39">
        <f t="shared" si="484"/>
        <v>538</v>
      </c>
      <c r="AE525" s="40">
        <f t="shared" si="485"/>
        <v>0</v>
      </c>
      <c r="AF525" s="98">
        <v>0</v>
      </c>
      <c r="AG525" s="38">
        <f t="shared" si="486"/>
        <v>0</v>
      </c>
      <c r="AH525" s="39">
        <f t="shared" si="514"/>
        <v>538</v>
      </c>
      <c r="AI525" s="41">
        <f t="shared" si="487"/>
        <v>0</v>
      </c>
      <c r="AJ525" s="183">
        <v>0</v>
      </c>
      <c r="AK525" s="42">
        <f t="shared" si="488"/>
        <v>0</v>
      </c>
      <c r="AL525" s="43">
        <f t="shared" si="489"/>
        <v>337</v>
      </c>
      <c r="AM525" s="44">
        <f t="shared" si="490"/>
        <v>0</v>
      </c>
      <c r="AN525" s="178">
        <v>0</v>
      </c>
      <c r="AO525" s="42">
        <f t="shared" si="491"/>
        <v>0</v>
      </c>
      <c r="AP525" s="43">
        <f t="shared" si="515"/>
        <v>337</v>
      </c>
      <c r="AQ525" s="45">
        <f t="shared" si="492"/>
        <v>0</v>
      </c>
      <c r="AR525" s="65">
        <v>69</v>
      </c>
      <c r="AS525" s="38">
        <f t="shared" si="493"/>
        <v>1.0969793322734499E-2</v>
      </c>
      <c r="AT525" s="39">
        <f t="shared" si="494"/>
        <v>310</v>
      </c>
      <c r="AU525" s="40">
        <f t="shared" si="495"/>
        <v>0.47359281827789812</v>
      </c>
      <c r="AV525" s="98">
        <v>4</v>
      </c>
      <c r="AW525" s="38">
        <f t="shared" si="496"/>
        <v>0.81176470588235294</v>
      </c>
      <c r="AX525" s="39">
        <f t="shared" si="516"/>
        <v>46</v>
      </c>
      <c r="AY525" s="41">
        <f t="shared" si="497"/>
        <v>1.9805713872360196</v>
      </c>
      <c r="AZ525" s="183">
        <v>0</v>
      </c>
      <c r="BA525" s="42">
        <f t="shared" si="498"/>
        <v>0</v>
      </c>
      <c r="BB525" s="43">
        <f t="shared" si="499"/>
        <v>356</v>
      </c>
      <c r="BC525" s="44">
        <f t="shared" si="500"/>
        <v>0</v>
      </c>
      <c r="BD525" s="178">
        <v>0</v>
      </c>
      <c r="BE525" s="42">
        <f t="shared" si="501"/>
        <v>0</v>
      </c>
      <c r="BF525" s="43">
        <f t="shared" si="517"/>
        <v>356</v>
      </c>
      <c r="BG525" s="45">
        <f t="shared" si="502"/>
        <v>0</v>
      </c>
      <c r="BH525" s="159">
        <v>7</v>
      </c>
      <c r="BI525" s="83">
        <f t="shared" si="503"/>
        <v>1.1128775834658188E-3</v>
      </c>
      <c r="BJ525" s="84">
        <f t="shared" si="504"/>
        <v>332</v>
      </c>
      <c r="BK525" s="85">
        <f t="shared" si="505"/>
        <v>0.19994354110734786</v>
      </c>
      <c r="BL525" s="156">
        <v>2</v>
      </c>
      <c r="BM525" s="83">
        <f t="shared" si="506"/>
        <v>8.2352941176470587E-2</v>
      </c>
      <c r="BN525" s="84">
        <f t="shared" si="518"/>
        <v>234</v>
      </c>
      <c r="BO525" s="86">
        <f t="shared" si="507"/>
        <v>0.83616651540415232</v>
      </c>
      <c r="BP525" s="168">
        <f t="shared" si="508"/>
        <v>85</v>
      </c>
      <c r="BQ525" s="75">
        <f t="shared" si="509"/>
        <v>1.3513513513513514E-2</v>
      </c>
      <c r="BR525" s="164">
        <f t="shared" si="464"/>
        <v>9</v>
      </c>
      <c r="BS525" s="76">
        <f t="shared" si="510"/>
        <v>479</v>
      </c>
      <c r="BT525" s="117">
        <f t="shared" si="511"/>
        <v>0.23911928715622779</v>
      </c>
      <c r="BU525" s="159">
        <v>6290</v>
      </c>
      <c r="BV525" s="153">
        <v>468</v>
      </c>
    </row>
    <row r="526" spans="1:74">
      <c r="A526" s="34">
        <f t="shared" si="465"/>
        <v>0</v>
      </c>
      <c r="B526" s="35">
        <f t="shared" si="466"/>
        <v>0</v>
      </c>
      <c r="C526" s="35">
        <f t="shared" si="467"/>
        <v>0</v>
      </c>
      <c r="D526" s="35">
        <f t="shared" si="468"/>
        <v>0</v>
      </c>
      <c r="E526" s="35">
        <f t="shared" si="469"/>
        <v>0</v>
      </c>
      <c r="F526" s="35">
        <f t="shared" si="470"/>
        <v>0</v>
      </c>
      <c r="G526" s="35">
        <f t="shared" si="471"/>
        <v>0</v>
      </c>
      <c r="H526" s="35">
        <f t="shared" si="472"/>
        <v>0</v>
      </c>
      <c r="I526" s="35">
        <f t="shared" si="473"/>
        <v>0</v>
      </c>
      <c r="J526" s="48">
        <v>249</v>
      </c>
      <c r="K526" s="49" t="s">
        <v>219</v>
      </c>
      <c r="L526" s="65">
        <v>0</v>
      </c>
      <c r="M526" s="38">
        <f t="shared" si="463"/>
        <v>0</v>
      </c>
      <c r="N526" s="39">
        <f t="shared" si="474"/>
        <v>517</v>
      </c>
      <c r="O526" s="40">
        <f t="shared" si="475"/>
        <v>0</v>
      </c>
      <c r="P526" s="98">
        <v>0</v>
      </c>
      <c r="Q526" s="38">
        <f t="shared" si="476"/>
        <v>0</v>
      </c>
      <c r="R526" s="39">
        <f t="shared" si="512"/>
        <v>517</v>
      </c>
      <c r="S526" s="41">
        <f t="shared" si="477"/>
        <v>0</v>
      </c>
      <c r="T526" s="183">
        <v>0</v>
      </c>
      <c r="U526" s="42">
        <f t="shared" si="478"/>
        <v>0</v>
      </c>
      <c r="V526" s="43">
        <f t="shared" si="479"/>
        <v>396</v>
      </c>
      <c r="W526" s="44">
        <f t="shared" si="480"/>
        <v>0</v>
      </c>
      <c r="X526" s="178">
        <v>0</v>
      </c>
      <c r="Y526" s="42">
        <f t="shared" si="481"/>
        <v>0</v>
      </c>
      <c r="Z526" s="43">
        <f t="shared" si="513"/>
        <v>396</v>
      </c>
      <c r="AA526" s="45">
        <f t="shared" si="482"/>
        <v>0</v>
      </c>
      <c r="AB526" s="65">
        <v>75</v>
      </c>
      <c r="AC526" s="38">
        <f t="shared" si="483"/>
        <v>1.2853470437017995E-2</v>
      </c>
      <c r="AD526" s="39">
        <f t="shared" si="484"/>
        <v>162</v>
      </c>
      <c r="AE526" s="40">
        <f t="shared" si="485"/>
        <v>0.99105011246086905</v>
      </c>
      <c r="AF526" s="98">
        <v>1</v>
      </c>
      <c r="AG526" s="38">
        <f t="shared" si="486"/>
        <v>0.91463414634146345</v>
      </c>
      <c r="AH526" s="39">
        <f t="shared" si="514"/>
        <v>59</v>
      </c>
      <c r="AI526" s="41">
        <f t="shared" si="487"/>
        <v>3.9854401905634811</v>
      </c>
      <c r="AJ526" s="183">
        <v>0</v>
      </c>
      <c r="AK526" s="42">
        <f t="shared" si="488"/>
        <v>0</v>
      </c>
      <c r="AL526" s="43">
        <f t="shared" si="489"/>
        <v>337</v>
      </c>
      <c r="AM526" s="44">
        <f t="shared" si="490"/>
        <v>0</v>
      </c>
      <c r="AN526" s="178">
        <v>0</v>
      </c>
      <c r="AO526" s="42">
        <f t="shared" si="491"/>
        <v>0</v>
      </c>
      <c r="AP526" s="43">
        <f t="shared" si="515"/>
        <v>337</v>
      </c>
      <c r="AQ526" s="45">
        <f t="shared" si="492"/>
        <v>0</v>
      </c>
      <c r="AR526" s="65">
        <v>4</v>
      </c>
      <c r="AS526" s="38">
        <f t="shared" si="493"/>
        <v>6.8551842330762634E-4</v>
      </c>
      <c r="AT526" s="39">
        <f t="shared" si="494"/>
        <v>526</v>
      </c>
      <c r="AU526" s="40">
        <f t="shared" si="495"/>
        <v>2.959550763849314E-2</v>
      </c>
      <c r="AV526" s="98">
        <v>2</v>
      </c>
      <c r="AW526" s="38">
        <f t="shared" si="496"/>
        <v>4.878048780487805E-2</v>
      </c>
      <c r="AX526" s="39">
        <f t="shared" si="516"/>
        <v>525</v>
      </c>
      <c r="AY526" s="41">
        <f t="shared" si="497"/>
        <v>0.11901630817607753</v>
      </c>
      <c r="AZ526" s="183">
        <v>0</v>
      </c>
      <c r="BA526" s="42">
        <f t="shared" si="498"/>
        <v>0</v>
      </c>
      <c r="BB526" s="43">
        <f t="shared" si="499"/>
        <v>356</v>
      </c>
      <c r="BC526" s="44">
        <f t="shared" si="500"/>
        <v>0</v>
      </c>
      <c r="BD526" s="178">
        <v>0</v>
      </c>
      <c r="BE526" s="42">
        <f t="shared" si="501"/>
        <v>0</v>
      </c>
      <c r="BF526" s="43">
        <f t="shared" si="517"/>
        <v>356</v>
      </c>
      <c r="BG526" s="45">
        <f t="shared" si="502"/>
        <v>0</v>
      </c>
      <c r="BH526" s="159">
        <v>3</v>
      </c>
      <c r="BI526" s="83">
        <f t="shared" si="503"/>
        <v>5.1413881748071976E-4</v>
      </c>
      <c r="BJ526" s="84">
        <f t="shared" si="504"/>
        <v>382</v>
      </c>
      <c r="BK526" s="85">
        <f t="shared" si="505"/>
        <v>9.2372006872215792E-2</v>
      </c>
      <c r="BL526" s="156">
        <v>1</v>
      </c>
      <c r="BM526" s="83">
        <f t="shared" si="506"/>
        <v>3.6585365853658534E-2</v>
      </c>
      <c r="BN526" s="84">
        <f t="shared" si="518"/>
        <v>352</v>
      </c>
      <c r="BO526" s="86">
        <f t="shared" si="507"/>
        <v>0.37146770283633945</v>
      </c>
      <c r="BP526" s="168">
        <f t="shared" si="508"/>
        <v>82</v>
      </c>
      <c r="BQ526" s="75">
        <f t="shared" si="509"/>
        <v>1.4053127677806341E-2</v>
      </c>
      <c r="BR526" s="164">
        <f t="shared" si="464"/>
        <v>4</v>
      </c>
      <c r="BS526" s="76">
        <f t="shared" si="510"/>
        <v>475</v>
      </c>
      <c r="BT526" s="117">
        <f t="shared" si="511"/>
        <v>0.24866766657480552</v>
      </c>
      <c r="BU526" s="159">
        <v>5835</v>
      </c>
      <c r="BV526" s="153">
        <v>300</v>
      </c>
    </row>
    <row r="527" spans="1:74">
      <c r="A527" s="34">
        <f t="shared" si="465"/>
        <v>0</v>
      </c>
      <c r="B527" s="35">
        <f t="shared" si="466"/>
        <v>0</v>
      </c>
      <c r="C527" s="35">
        <f t="shared" si="467"/>
        <v>0</v>
      </c>
      <c r="D527" s="35">
        <f t="shared" si="468"/>
        <v>0</v>
      </c>
      <c r="E527" s="35">
        <f t="shared" si="469"/>
        <v>0</v>
      </c>
      <c r="F527" s="35">
        <f t="shared" si="470"/>
        <v>0</v>
      </c>
      <c r="G527" s="35">
        <f t="shared" si="471"/>
        <v>0</v>
      </c>
      <c r="H527" s="35">
        <f t="shared" si="472"/>
        <v>0</v>
      </c>
      <c r="I527" s="35">
        <f t="shared" si="473"/>
        <v>0</v>
      </c>
      <c r="J527" s="48">
        <v>258</v>
      </c>
      <c r="K527" s="49" t="s">
        <v>228</v>
      </c>
      <c r="L527" s="65">
        <v>12</v>
      </c>
      <c r="M527" s="38">
        <f t="shared" si="463"/>
        <v>6.2357098316358347E-4</v>
      </c>
      <c r="N527" s="39">
        <f t="shared" si="474"/>
        <v>444</v>
      </c>
      <c r="O527" s="40">
        <f t="shared" si="475"/>
        <v>8.2628368348663619E-2</v>
      </c>
      <c r="P527" s="98">
        <v>3</v>
      </c>
      <c r="Q527" s="38">
        <f t="shared" si="476"/>
        <v>0.14814814814814814</v>
      </c>
      <c r="R527" s="39">
        <f t="shared" si="512"/>
        <v>200</v>
      </c>
      <c r="S527" s="41">
        <f t="shared" si="477"/>
        <v>1.1094128175130364</v>
      </c>
      <c r="T527" s="183">
        <v>0</v>
      </c>
      <c r="U527" s="42">
        <f t="shared" si="478"/>
        <v>0</v>
      </c>
      <c r="V527" s="43">
        <f t="shared" si="479"/>
        <v>396</v>
      </c>
      <c r="W527" s="44">
        <f t="shared" si="480"/>
        <v>0</v>
      </c>
      <c r="X527" s="178">
        <v>0</v>
      </c>
      <c r="Y527" s="42">
        <f t="shared" si="481"/>
        <v>0</v>
      </c>
      <c r="Z527" s="43">
        <f t="shared" si="513"/>
        <v>396</v>
      </c>
      <c r="AA527" s="45">
        <f t="shared" si="482"/>
        <v>0</v>
      </c>
      <c r="AB527" s="65">
        <v>31</v>
      </c>
      <c r="AC527" s="38">
        <f t="shared" si="483"/>
        <v>1.610891706505924E-3</v>
      </c>
      <c r="AD527" s="39">
        <f t="shared" si="484"/>
        <v>444</v>
      </c>
      <c r="AE527" s="40">
        <f t="shared" si="485"/>
        <v>0.12420570885642922</v>
      </c>
      <c r="AF527" s="98">
        <v>4</v>
      </c>
      <c r="AG527" s="38">
        <f t="shared" si="486"/>
        <v>0.38271604938271603</v>
      </c>
      <c r="AH527" s="39">
        <f t="shared" si="514"/>
        <v>162</v>
      </c>
      <c r="AI527" s="41">
        <f t="shared" si="487"/>
        <v>1.6676525044300194</v>
      </c>
      <c r="AJ527" s="183">
        <v>0</v>
      </c>
      <c r="AK527" s="42">
        <f t="shared" si="488"/>
        <v>0</v>
      </c>
      <c r="AL527" s="43">
        <f t="shared" si="489"/>
        <v>337</v>
      </c>
      <c r="AM527" s="44">
        <f t="shared" si="490"/>
        <v>0</v>
      </c>
      <c r="AN527" s="178">
        <v>0</v>
      </c>
      <c r="AO527" s="42">
        <f t="shared" si="491"/>
        <v>0</v>
      </c>
      <c r="AP527" s="43">
        <f t="shared" si="515"/>
        <v>337</v>
      </c>
      <c r="AQ527" s="45">
        <f t="shared" si="492"/>
        <v>0</v>
      </c>
      <c r="AR527" s="65">
        <v>38</v>
      </c>
      <c r="AS527" s="38">
        <f t="shared" si="493"/>
        <v>1.9746414466846811E-3</v>
      </c>
      <c r="AT527" s="39">
        <f t="shared" si="494"/>
        <v>479</v>
      </c>
      <c r="AU527" s="40">
        <f t="shared" si="495"/>
        <v>8.5250102742193468E-2</v>
      </c>
      <c r="AV527" s="98">
        <v>5</v>
      </c>
      <c r="AW527" s="38">
        <f t="shared" si="496"/>
        <v>0.46913580246913578</v>
      </c>
      <c r="AX527" s="39">
        <f t="shared" si="516"/>
        <v>206</v>
      </c>
      <c r="AY527" s="41">
        <f t="shared" si="497"/>
        <v>1.1446136304835108</v>
      </c>
      <c r="AZ527" s="183">
        <v>0</v>
      </c>
      <c r="BA527" s="42">
        <f t="shared" si="498"/>
        <v>0</v>
      </c>
      <c r="BB527" s="43">
        <f t="shared" si="499"/>
        <v>356</v>
      </c>
      <c r="BC527" s="44">
        <f t="shared" si="500"/>
        <v>0</v>
      </c>
      <c r="BD527" s="178">
        <v>0</v>
      </c>
      <c r="BE527" s="42">
        <f t="shared" si="501"/>
        <v>0</v>
      </c>
      <c r="BF527" s="43">
        <f t="shared" si="517"/>
        <v>356</v>
      </c>
      <c r="BG527" s="45">
        <f t="shared" si="502"/>
        <v>0</v>
      </c>
      <c r="BH527" s="159">
        <v>0</v>
      </c>
      <c r="BI527" s="83">
        <f t="shared" si="503"/>
        <v>0</v>
      </c>
      <c r="BJ527" s="84">
        <f t="shared" si="504"/>
        <v>467</v>
      </c>
      <c r="BK527" s="85">
        <f t="shared" si="505"/>
        <v>0</v>
      </c>
      <c r="BL527" s="156">
        <v>1</v>
      </c>
      <c r="BM527" s="83">
        <f t="shared" si="506"/>
        <v>0</v>
      </c>
      <c r="BN527" s="84">
        <f t="shared" si="518"/>
        <v>467</v>
      </c>
      <c r="BO527" s="86">
        <f t="shared" si="507"/>
        <v>0</v>
      </c>
      <c r="BP527" s="168">
        <f t="shared" si="508"/>
        <v>81</v>
      </c>
      <c r="BQ527" s="75">
        <f t="shared" si="509"/>
        <v>4.2091041363541883E-3</v>
      </c>
      <c r="BR527" s="164">
        <f t="shared" si="464"/>
        <v>13</v>
      </c>
      <c r="BS527" s="76">
        <f t="shared" si="510"/>
        <v>563</v>
      </c>
      <c r="BT527" s="117">
        <f t="shared" si="511"/>
        <v>7.4479370568199407E-2</v>
      </c>
      <c r="BU527" s="159">
        <v>19244</v>
      </c>
      <c r="BV527" s="153">
        <v>1249</v>
      </c>
    </row>
    <row r="528" spans="1:74">
      <c r="A528" s="34">
        <f t="shared" si="465"/>
        <v>0</v>
      </c>
      <c r="B528" s="35">
        <f t="shared" si="466"/>
        <v>0</v>
      </c>
      <c r="C528" s="35">
        <f t="shared" si="467"/>
        <v>0</v>
      </c>
      <c r="D528" s="35">
        <f t="shared" si="468"/>
        <v>0</v>
      </c>
      <c r="E528" s="35">
        <f t="shared" si="469"/>
        <v>0</v>
      </c>
      <c r="F528" s="35">
        <f t="shared" si="470"/>
        <v>0</v>
      </c>
      <c r="G528" s="35">
        <f t="shared" si="471"/>
        <v>0</v>
      </c>
      <c r="H528" s="35">
        <f t="shared" si="472"/>
        <v>0</v>
      </c>
      <c r="I528" s="35">
        <f t="shared" si="473"/>
        <v>0</v>
      </c>
      <c r="J528" s="48">
        <v>245</v>
      </c>
      <c r="K528" s="49" t="s">
        <v>215</v>
      </c>
      <c r="L528" s="65">
        <v>5</v>
      </c>
      <c r="M528" s="38">
        <f t="shared" si="463"/>
        <v>4.0280351244662856E-4</v>
      </c>
      <c r="N528" s="39">
        <f t="shared" si="474"/>
        <v>470</v>
      </c>
      <c r="O528" s="40">
        <f t="shared" si="475"/>
        <v>5.3374832853382299E-2</v>
      </c>
      <c r="P528" s="98">
        <v>4</v>
      </c>
      <c r="Q528" s="38">
        <f t="shared" si="476"/>
        <v>6.4102564102564097E-2</v>
      </c>
      <c r="R528" s="39">
        <f t="shared" si="512"/>
        <v>378</v>
      </c>
      <c r="S528" s="41">
        <f t="shared" si="477"/>
        <v>0.4800343921931407</v>
      </c>
      <c r="T528" s="183">
        <v>0</v>
      </c>
      <c r="U528" s="42">
        <f t="shared" si="478"/>
        <v>0</v>
      </c>
      <c r="V528" s="43">
        <f t="shared" si="479"/>
        <v>396</v>
      </c>
      <c r="W528" s="44">
        <f t="shared" si="480"/>
        <v>0</v>
      </c>
      <c r="X528" s="178">
        <v>0</v>
      </c>
      <c r="Y528" s="42">
        <f t="shared" si="481"/>
        <v>0</v>
      </c>
      <c r="Z528" s="43">
        <f t="shared" si="513"/>
        <v>396</v>
      </c>
      <c r="AA528" s="45">
        <f t="shared" si="482"/>
        <v>0</v>
      </c>
      <c r="AB528" s="65">
        <v>6</v>
      </c>
      <c r="AC528" s="38">
        <f t="shared" si="483"/>
        <v>4.8336421493595425E-4</v>
      </c>
      <c r="AD528" s="39">
        <f t="shared" si="484"/>
        <v>505</v>
      </c>
      <c r="AE528" s="40">
        <f t="shared" si="485"/>
        <v>3.7269168814688926E-2</v>
      </c>
      <c r="AF528" s="98">
        <v>1</v>
      </c>
      <c r="AG528" s="38">
        <f t="shared" si="486"/>
        <v>7.6923076923076927E-2</v>
      </c>
      <c r="AH528" s="39">
        <f t="shared" si="514"/>
        <v>445</v>
      </c>
      <c r="AI528" s="41">
        <f t="shared" si="487"/>
        <v>0.33518573910380045</v>
      </c>
      <c r="AJ528" s="183">
        <v>0</v>
      </c>
      <c r="AK528" s="42">
        <f t="shared" si="488"/>
        <v>0</v>
      </c>
      <c r="AL528" s="43">
        <f t="shared" si="489"/>
        <v>337</v>
      </c>
      <c r="AM528" s="44">
        <f t="shared" si="490"/>
        <v>0</v>
      </c>
      <c r="AN528" s="178">
        <v>0</v>
      </c>
      <c r="AO528" s="42">
        <f t="shared" si="491"/>
        <v>0</v>
      </c>
      <c r="AP528" s="43">
        <f t="shared" si="515"/>
        <v>337</v>
      </c>
      <c r="AQ528" s="45">
        <f t="shared" si="492"/>
        <v>0</v>
      </c>
      <c r="AR528" s="65">
        <v>57</v>
      </c>
      <c r="AS528" s="38">
        <f t="shared" si="493"/>
        <v>4.5919600418915657E-3</v>
      </c>
      <c r="AT528" s="39">
        <f t="shared" si="494"/>
        <v>417</v>
      </c>
      <c r="AU528" s="40">
        <f t="shared" si="495"/>
        <v>0.19824615046774807</v>
      </c>
      <c r="AV528" s="98">
        <v>4</v>
      </c>
      <c r="AW528" s="38">
        <f t="shared" si="496"/>
        <v>0.73076923076923073</v>
      </c>
      <c r="AX528" s="39">
        <f t="shared" si="516"/>
        <v>59</v>
      </c>
      <c r="AY528" s="41">
        <f t="shared" si="497"/>
        <v>1.7829558474839304</v>
      </c>
      <c r="AZ528" s="183">
        <v>0</v>
      </c>
      <c r="BA528" s="42">
        <f t="shared" si="498"/>
        <v>0</v>
      </c>
      <c r="BB528" s="43">
        <f t="shared" si="499"/>
        <v>356</v>
      </c>
      <c r="BC528" s="44">
        <f t="shared" si="500"/>
        <v>0</v>
      </c>
      <c r="BD528" s="178">
        <v>0</v>
      </c>
      <c r="BE528" s="42">
        <f t="shared" si="501"/>
        <v>0</v>
      </c>
      <c r="BF528" s="43">
        <f t="shared" si="517"/>
        <v>356</v>
      </c>
      <c r="BG528" s="45">
        <f t="shared" si="502"/>
        <v>0</v>
      </c>
      <c r="BH528" s="159">
        <v>10</v>
      </c>
      <c r="BI528" s="83">
        <f t="shared" si="503"/>
        <v>8.0560702489325712E-4</v>
      </c>
      <c r="BJ528" s="84">
        <f t="shared" si="504"/>
        <v>359</v>
      </c>
      <c r="BK528" s="85">
        <f t="shared" si="505"/>
        <v>0.14473822070930453</v>
      </c>
      <c r="BL528" s="156">
        <v>2</v>
      </c>
      <c r="BM528" s="83">
        <f t="shared" si="506"/>
        <v>0.12820512820512819</v>
      </c>
      <c r="BN528" s="84">
        <f t="shared" si="518"/>
        <v>129</v>
      </c>
      <c r="BO528" s="86">
        <f t="shared" si="507"/>
        <v>1.3017244287427279</v>
      </c>
      <c r="BP528" s="168">
        <f t="shared" si="508"/>
        <v>78</v>
      </c>
      <c r="BQ528" s="75">
        <f t="shared" si="509"/>
        <v>6.2837347941674055E-3</v>
      </c>
      <c r="BR528" s="164">
        <f t="shared" si="464"/>
        <v>11</v>
      </c>
      <c r="BS528" s="76">
        <f t="shared" si="510"/>
        <v>542</v>
      </c>
      <c r="BT528" s="117">
        <f t="shared" si="511"/>
        <v>0.11118960166484708</v>
      </c>
      <c r="BU528" s="159">
        <v>12413</v>
      </c>
      <c r="BV528" s="153">
        <v>471</v>
      </c>
    </row>
    <row r="529" spans="1:74">
      <c r="A529" s="34">
        <f t="shared" si="465"/>
        <v>1</v>
      </c>
      <c r="B529" s="35">
        <f t="shared" si="466"/>
        <v>0</v>
      </c>
      <c r="C529" s="35">
        <f t="shared" si="467"/>
        <v>0</v>
      </c>
      <c r="D529" s="35">
        <f t="shared" si="468"/>
        <v>0</v>
      </c>
      <c r="E529" s="35">
        <f t="shared" si="469"/>
        <v>0</v>
      </c>
      <c r="F529" s="35">
        <f t="shared" si="470"/>
        <v>1</v>
      </c>
      <c r="G529" s="35">
        <f t="shared" si="471"/>
        <v>0</v>
      </c>
      <c r="H529" s="35">
        <f t="shared" si="472"/>
        <v>0</v>
      </c>
      <c r="I529" s="35">
        <f t="shared" si="473"/>
        <v>0</v>
      </c>
      <c r="J529" s="48">
        <v>314</v>
      </c>
      <c r="K529" s="49" t="s">
        <v>285</v>
      </c>
      <c r="L529" s="65">
        <v>2</v>
      </c>
      <c r="M529" s="38">
        <f t="shared" si="463"/>
        <v>1.4419610670511895E-3</v>
      </c>
      <c r="N529" s="39">
        <f t="shared" si="474"/>
        <v>380</v>
      </c>
      <c r="O529" s="40">
        <f t="shared" si="475"/>
        <v>0.19107189623908707</v>
      </c>
      <c r="P529" s="98">
        <v>2</v>
      </c>
      <c r="Q529" s="38">
        <f t="shared" si="476"/>
        <v>2.564102564102564E-2</v>
      </c>
      <c r="R529" s="39">
        <f t="shared" si="512"/>
        <v>458</v>
      </c>
      <c r="S529" s="41">
        <f t="shared" si="477"/>
        <v>0.1920137568772563</v>
      </c>
      <c r="T529" s="183">
        <v>0</v>
      </c>
      <c r="U529" s="42">
        <f t="shared" si="478"/>
        <v>0</v>
      </c>
      <c r="V529" s="43">
        <f t="shared" si="479"/>
        <v>396</v>
      </c>
      <c r="W529" s="44">
        <f t="shared" si="480"/>
        <v>0</v>
      </c>
      <c r="X529" s="178">
        <v>0</v>
      </c>
      <c r="Y529" s="42">
        <f t="shared" si="481"/>
        <v>0</v>
      </c>
      <c r="Z529" s="43">
        <f t="shared" si="513"/>
        <v>396</v>
      </c>
      <c r="AA529" s="45">
        <f t="shared" si="482"/>
        <v>0</v>
      </c>
      <c r="AB529" s="65">
        <v>4</v>
      </c>
      <c r="AC529" s="38">
        <f t="shared" si="483"/>
        <v>2.8839221341023791E-3</v>
      </c>
      <c r="AD529" s="39">
        <f t="shared" si="484"/>
        <v>393</v>
      </c>
      <c r="AE529" s="40">
        <f t="shared" si="485"/>
        <v>0.22236106344471696</v>
      </c>
      <c r="AF529" s="98">
        <v>1</v>
      </c>
      <c r="AG529" s="38">
        <f t="shared" si="486"/>
        <v>5.128205128205128E-2</v>
      </c>
      <c r="AH529" s="39">
        <f t="shared" si="514"/>
        <v>466</v>
      </c>
      <c r="AI529" s="41">
        <f t="shared" si="487"/>
        <v>0.22345715940253363</v>
      </c>
      <c r="AJ529" s="183">
        <v>70</v>
      </c>
      <c r="AK529" s="42">
        <f t="shared" si="488"/>
        <v>5.0468637346791634E-2</v>
      </c>
      <c r="AL529" s="43">
        <f t="shared" si="489"/>
        <v>1</v>
      </c>
      <c r="AM529" s="44">
        <f t="shared" si="490"/>
        <v>26.524666676450963</v>
      </c>
      <c r="AN529" s="178">
        <v>1</v>
      </c>
      <c r="AO529" s="42">
        <f t="shared" si="491"/>
        <v>0.89743589743589747</v>
      </c>
      <c r="AP529" s="43">
        <f t="shared" si="515"/>
        <v>4</v>
      </c>
      <c r="AQ529" s="45">
        <f t="shared" si="492"/>
        <v>26.655416095778691</v>
      </c>
      <c r="AR529" s="65">
        <v>2</v>
      </c>
      <c r="AS529" s="38">
        <f t="shared" si="493"/>
        <v>1.4419610670511895E-3</v>
      </c>
      <c r="AT529" s="39">
        <f t="shared" si="494"/>
        <v>497</v>
      </c>
      <c r="AU529" s="40">
        <f t="shared" si="495"/>
        <v>6.2252987408293971E-2</v>
      </c>
      <c r="AV529" s="98">
        <v>1</v>
      </c>
      <c r="AW529" s="38">
        <f t="shared" si="496"/>
        <v>2.564102564102564E-2</v>
      </c>
      <c r="AX529" s="39">
        <f t="shared" si="516"/>
        <v>542</v>
      </c>
      <c r="AY529" s="41">
        <f t="shared" si="497"/>
        <v>6.2559854297681766E-2</v>
      </c>
      <c r="AZ529" s="183">
        <v>0</v>
      </c>
      <c r="BA529" s="42">
        <f t="shared" si="498"/>
        <v>0</v>
      </c>
      <c r="BB529" s="43">
        <f t="shared" si="499"/>
        <v>356</v>
      </c>
      <c r="BC529" s="44">
        <f t="shared" si="500"/>
        <v>0</v>
      </c>
      <c r="BD529" s="178">
        <v>0</v>
      </c>
      <c r="BE529" s="42">
        <f t="shared" si="501"/>
        <v>0</v>
      </c>
      <c r="BF529" s="43">
        <f t="shared" si="517"/>
        <v>356</v>
      </c>
      <c r="BG529" s="45">
        <f t="shared" si="502"/>
        <v>0</v>
      </c>
      <c r="BH529" s="159">
        <v>0</v>
      </c>
      <c r="BI529" s="83">
        <f t="shared" si="503"/>
        <v>0</v>
      </c>
      <c r="BJ529" s="84">
        <f t="shared" si="504"/>
        <v>467</v>
      </c>
      <c r="BK529" s="85">
        <f t="shared" si="505"/>
        <v>0</v>
      </c>
      <c r="BL529" s="156">
        <v>0</v>
      </c>
      <c r="BM529" s="83">
        <f t="shared" si="506"/>
        <v>0</v>
      </c>
      <c r="BN529" s="84">
        <f t="shared" si="518"/>
        <v>467</v>
      </c>
      <c r="BO529" s="86">
        <f t="shared" si="507"/>
        <v>0</v>
      </c>
      <c r="BP529" s="168">
        <f t="shared" si="508"/>
        <v>78</v>
      </c>
      <c r="BQ529" s="75">
        <f t="shared" si="509"/>
        <v>5.6236481614996392E-2</v>
      </c>
      <c r="BR529" s="164">
        <f t="shared" si="464"/>
        <v>5</v>
      </c>
      <c r="BS529" s="76">
        <f t="shared" si="510"/>
        <v>159</v>
      </c>
      <c r="BT529" s="117">
        <f t="shared" si="511"/>
        <v>0.99509482730046617</v>
      </c>
      <c r="BU529" s="159">
        <v>1387</v>
      </c>
      <c r="BV529" s="153">
        <v>148</v>
      </c>
    </row>
    <row r="530" spans="1:74">
      <c r="A530" s="34">
        <f t="shared" si="465"/>
        <v>0</v>
      </c>
      <c r="B530" s="35">
        <f t="shared" si="466"/>
        <v>0</v>
      </c>
      <c r="C530" s="35">
        <f t="shared" si="467"/>
        <v>0</v>
      </c>
      <c r="D530" s="35">
        <f t="shared" si="468"/>
        <v>0</v>
      </c>
      <c r="E530" s="35">
        <f t="shared" si="469"/>
        <v>0</v>
      </c>
      <c r="F530" s="35">
        <f t="shared" si="470"/>
        <v>0</v>
      </c>
      <c r="G530" s="35">
        <f t="shared" si="471"/>
        <v>0</v>
      </c>
      <c r="H530" s="35">
        <f t="shared" si="472"/>
        <v>0</v>
      </c>
      <c r="I530" s="35">
        <f t="shared" si="473"/>
        <v>0</v>
      </c>
      <c r="J530" s="48">
        <v>199</v>
      </c>
      <c r="K530" s="49" t="s">
        <v>169</v>
      </c>
      <c r="L530" s="65">
        <v>0</v>
      </c>
      <c r="M530" s="38">
        <f t="shared" si="463"/>
        <v>0</v>
      </c>
      <c r="N530" s="39">
        <f t="shared" si="474"/>
        <v>517</v>
      </c>
      <c r="O530" s="40">
        <f t="shared" si="475"/>
        <v>0</v>
      </c>
      <c r="P530" s="98">
        <v>0</v>
      </c>
      <c r="Q530" s="38">
        <f t="shared" si="476"/>
        <v>0</v>
      </c>
      <c r="R530" s="39">
        <f t="shared" si="512"/>
        <v>517</v>
      </c>
      <c r="S530" s="41">
        <f t="shared" si="477"/>
        <v>0</v>
      </c>
      <c r="T530" s="183">
        <v>22</v>
      </c>
      <c r="U530" s="42">
        <f t="shared" si="478"/>
        <v>1.6943930991990142E-3</v>
      </c>
      <c r="V530" s="43">
        <f t="shared" si="479"/>
        <v>152</v>
      </c>
      <c r="W530" s="44">
        <f t="shared" si="480"/>
        <v>0.63076745038618609</v>
      </c>
      <c r="X530" s="178">
        <v>1</v>
      </c>
      <c r="Y530" s="42">
        <f t="shared" si="481"/>
        <v>0.30555555555555558</v>
      </c>
      <c r="Z530" s="43">
        <f t="shared" si="513"/>
        <v>12</v>
      </c>
      <c r="AA530" s="45">
        <f t="shared" si="482"/>
        <v>6.4283417567205623</v>
      </c>
      <c r="AB530" s="65">
        <v>50</v>
      </c>
      <c r="AC530" s="38">
        <f t="shared" si="483"/>
        <v>3.8508934072704866E-3</v>
      </c>
      <c r="AD530" s="39">
        <f t="shared" si="484"/>
        <v>366</v>
      </c>
      <c r="AE530" s="40">
        <f t="shared" si="485"/>
        <v>0.29691812519044825</v>
      </c>
      <c r="AF530" s="98">
        <v>2</v>
      </c>
      <c r="AG530" s="38">
        <f t="shared" si="486"/>
        <v>0.69444444444444442</v>
      </c>
      <c r="AH530" s="39">
        <f t="shared" si="514"/>
        <v>95</v>
      </c>
      <c r="AI530" s="41">
        <f t="shared" si="487"/>
        <v>3.0259823669093096</v>
      </c>
      <c r="AJ530" s="183">
        <v>0</v>
      </c>
      <c r="AK530" s="42">
        <f t="shared" si="488"/>
        <v>0</v>
      </c>
      <c r="AL530" s="43">
        <f t="shared" si="489"/>
        <v>337</v>
      </c>
      <c r="AM530" s="44">
        <f t="shared" si="490"/>
        <v>0</v>
      </c>
      <c r="AN530" s="178">
        <v>0</v>
      </c>
      <c r="AO530" s="42">
        <f t="shared" si="491"/>
        <v>0</v>
      </c>
      <c r="AP530" s="43">
        <f t="shared" si="515"/>
        <v>337</v>
      </c>
      <c r="AQ530" s="45">
        <f t="shared" si="492"/>
        <v>0</v>
      </c>
      <c r="AR530" s="65">
        <v>0</v>
      </c>
      <c r="AS530" s="38">
        <f t="shared" si="493"/>
        <v>0</v>
      </c>
      <c r="AT530" s="39">
        <f t="shared" si="494"/>
        <v>565</v>
      </c>
      <c r="AU530" s="40">
        <f t="shared" si="495"/>
        <v>0</v>
      </c>
      <c r="AV530" s="98">
        <v>0</v>
      </c>
      <c r="AW530" s="38">
        <f t="shared" si="496"/>
        <v>0</v>
      </c>
      <c r="AX530" s="39">
        <f t="shared" si="516"/>
        <v>565</v>
      </c>
      <c r="AY530" s="41">
        <f t="shared" si="497"/>
        <v>0</v>
      </c>
      <c r="AZ530" s="183">
        <v>0</v>
      </c>
      <c r="BA530" s="42">
        <f t="shared" si="498"/>
        <v>0</v>
      </c>
      <c r="BB530" s="43">
        <f t="shared" si="499"/>
        <v>356</v>
      </c>
      <c r="BC530" s="44">
        <f t="shared" si="500"/>
        <v>0</v>
      </c>
      <c r="BD530" s="178">
        <v>0</v>
      </c>
      <c r="BE530" s="42">
        <f t="shared" si="501"/>
        <v>0</v>
      </c>
      <c r="BF530" s="43">
        <f t="shared" si="517"/>
        <v>356</v>
      </c>
      <c r="BG530" s="45">
        <f t="shared" si="502"/>
        <v>0</v>
      </c>
      <c r="BH530" s="159">
        <v>0</v>
      </c>
      <c r="BI530" s="83">
        <f t="shared" si="503"/>
        <v>0</v>
      </c>
      <c r="BJ530" s="84">
        <f t="shared" si="504"/>
        <v>467</v>
      </c>
      <c r="BK530" s="85">
        <f t="shared" si="505"/>
        <v>0</v>
      </c>
      <c r="BL530" s="156">
        <v>0</v>
      </c>
      <c r="BM530" s="83">
        <f t="shared" si="506"/>
        <v>0</v>
      </c>
      <c r="BN530" s="84">
        <f t="shared" si="518"/>
        <v>467</v>
      </c>
      <c r="BO530" s="86">
        <f t="shared" si="507"/>
        <v>0</v>
      </c>
      <c r="BP530" s="168">
        <f t="shared" si="508"/>
        <v>72</v>
      </c>
      <c r="BQ530" s="75">
        <f t="shared" si="509"/>
        <v>5.5452865064695009E-3</v>
      </c>
      <c r="BR530" s="164">
        <f t="shared" si="464"/>
        <v>3</v>
      </c>
      <c r="BS530" s="76">
        <f t="shared" si="510"/>
        <v>552</v>
      </c>
      <c r="BT530" s="117">
        <f t="shared" si="511"/>
        <v>9.8122886781298643E-2</v>
      </c>
      <c r="BU530" s="159">
        <v>12984</v>
      </c>
      <c r="BV530" s="153">
        <v>128</v>
      </c>
    </row>
    <row r="531" spans="1:74">
      <c r="A531" s="34">
        <f t="shared" si="465"/>
        <v>0</v>
      </c>
      <c r="B531" s="35">
        <f t="shared" si="466"/>
        <v>0</v>
      </c>
      <c r="C531" s="35">
        <f t="shared" si="467"/>
        <v>0</v>
      </c>
      <c r="D531" s="35">
        <f t="shared" si="468"/>
        <v>0</v>
      </c>
      <c r="E531" s="35">
        <f t="shared" si="469"/>
        <v>0</v>
      </c>
      <c r="F531" s="35">
        <f t="shared" si="470"/>
        <v>0</v>
      </c>
      <c r="G531" s="35">
        <f t="shared" si="471"/>
        <v>0</v>
      </c>
      <c r="H531" s="35">
        <f t="shared" si="472"/>
        <v>0</v>
      </c>
      <c r="I531" s="35">
        <f t="shared" si="473"/>
        <v>1</v>
      </c>
      <c r="J531" s="48">
        <v>191</v>
      </c>
      <c r="K531" s="49" t="s">
        <v>161</v>
      </c>
      <c r="L531" s="65">
        <v>0</v>
      </c>
      <c r="M531" s="38">
        <f t="shared" si="463"/>
        <v>0</v>
      </c>
      <c r="N531" s="39">
        <f t="shared" si="474"/>
        <v>517</v>
      </c>
      <c r="O531" s="40">
        <f t="shared" si="475"/>
        <v>0</v>
      </c>
      <c r="P531" s="98">
        <v>0</v>
      </c>
      <c r="Q531" s="38">
        <f t="shared" si="476"/>
        <v>0</v>
      </c>
      <c r="R531" s="39">
        <f t="shared" si="512"/>
        <v>517</v>
      </c>
      <c r="S531" s="41">
        <f t="shared" si="477"/>
        <v>0</v>
      </c>
      <c r="T531" s="183">
        <v>0</v>
      </c>
      <c r="U531" s="42">
        <f t="shared" si="478"/>
        <v>0</v>
      </c>
      <c r="V531" s="43">
        <f t="shared" si="479"/>
        <v>396</v>
      </c>
      <c r="W531" s="44">
        <f t="shared" si="480"/>
        <v>0</v>
      </c>
      <c r="X531" s="178">
        <v>0</v>
      </c>
      <c r="Y531" s="42">
        <f t="shared" si="481"/>
        <v>0</v>
      </c>
      <c r="Z531" s="43">
        <f t="shared" si="513"/>
        <v>396</v>
      </c>
      <c r="AA531" s="45">
        <f t="shared" si="482"/>
        <v>0</v>
      </c>
      <c r="AB531" s="65">
        <v>0</v>
      </c>
      <c r="AC531" s="38">
        <f t="shared" si="483"/>
        <v>0</v>
      </c>
      <c r="AD531" s="39">
        <f t="shared" si="484"/>
        <v>538</v>
      </c>
      <c r="AE531" s="40">
        <f t="shared" si="485"/>
        <v>0</v>
      </c>
      <c r="AF531" s="98">
        <v>0</v>
      </c>
      <c r="AG531" s="38">
        <f t="shared" si="486"/>
        <v>0</v>
      </c>
      <c r="AH531" s="39">
        <f t="shared" si="514"/>
        <v>538</v>
      </c>
      <c r="AI531" s="41">
        <f t="shared" si="487"/>
        <v>0</v>
      </c>
      <c r="AJ531" s="183">
        <v>0</v>
      </c>
      <c r="AK531" s="42">
        <f t="shared" si="488"/>
        <v>0</v>
      </c>
      <c r="AL531" s="43">
        <f t="shared" si="489"/>
        <v>337</v>
      </c>
      <c r="AM531" s="44">
        <f t="shared" si="490"/>
        <v>0</v>
      </c>
      <c r="AN531" s="178">
        <v>0</v>
      </c>
      <c r="AO531" s="42">
        <f t="shared" si="491"/>
        <v>0</v>
      </c>
      <c r="AP531" s="43">
        <f t="shared" si="515"/>
        <v>337</v>
      </c>
      <c r="AQ531" s="45">
        <f t="shared" si="492"/>
        <v>0</v>
      </c>
      <c r="AR531" s="65">
        <v>0</v>
      </c>
      <c r="AS531" s="38">
        <f t="shared" si="493"/>
        <v>0</v>
      </c>
      <c r="AT531" s="39">
        <f t="shared" si="494"/>
        <v>565</v>
      </c>
      <c r="AU531" s="40">
        <f t="shared" si="495"/>
        <v>0</v>
      </c>
      <c r="AV531" s="98">
        <v>0</v>
      </c>
      <c r="AW531" s="38">
        <f t="shared" si="496"/>
        <v>0</v>
      </c>
      <c r="AX531" s="39">
        <f t="shared" si="516"/>
        <v>565</v>
      </c>
      <c r="AY531" s="41">
        <f t="shared" si="497"/>
        <v>0</v>
      </c>
      <c r="AZ531" s="183">
        <v>0</v>
      </c>
      <c r="BA531" s="42">
        <f t="shared" si="498"/>
        <v>0</v>
      </c>
      <c r="BB531" s="43">
        <f t="shared" si="499"/>
        <v>356</v>
      </c>
      <c r="BC531" s="44">
        <f t="shared" si="500"/>
        <v>0</v>
      </c>
      <c r="BD531" s="178">
        <v>0</v>
      </c>
      <c r="BE531" s="42">
        <f t="shared" si="501"/>
        <v>0</v>
      </c>
      <c r="BF531" s="43">
        <f t="shared" si="517"/>
        <v>356</v>
      </c>
      <c r="BG531" s="45">
        <f t="shared" si="502"/>
        <v>0</v>
      </c>
      <c r="BH531" s="159">
        <v>71</v>
      </c>
      <c r="BI531" s="83">
        <f t="shared" si="503"/>
        <v>7.7919227392449514E-3</v>
      </c>
      <c r="BJ531" s="84">
        <f t="shared" si="504"/>
        <v>69</v>
      </c>
      <c r="BK531" s="85">
        <f t="shared" si="505"/>
        <v>1.3999245268896663</v>
      </c>
      <c r="BL531" s="156">
        <v>3</v>
      </c>
      <c r="BM531" s="83">
        <f t="shared" si="506"/>
        <v>1</v>
      </c>
      <c r="BN531" s="84">
        <f t="shared" si="518"/>
        <v>1</v>
      </c>
      <c r="BO531" s="86">
        <f t="shared" si="507"/>
        <v>10.153450544193278</v>
      </c>
      <c r="BP531" s="168">
        <f t="shared" si="508"/>
        <v>71</v>
      </c>
      <c r="BQ531" s="75">
        <f t="shared" si="509"/>
        <v>7.7919227392449514E-3</v>
      </c>
      <c r="BR531" s="164">
        <f t="shared" si="464"/>
        <v>3</v>
      </c>
      <c r="BS531" s="76">
        <f t="shared" si="510"/>
        <v>526</v>
      </c>
      <c r="BT531" s="117">
        <f t="shared" si="511"/>
        <v>0.13787672681286442</v>
      </c>
      <c r="BU531" s="159">
        <v>9112</v>
      </c>
      <c r="BV531" s="153">
        <v>477</v>
      </c>
    </row>
    <row r="532" spans="1:74">
      <c r="A532" s="34">
        <f t="shared" si="465"/>
        <v>9</v>
      </c>
      <c r="B532" s="35">
        <f t="shared" si="466"/>
        <v>7</v>
      </c>
      <c r="C532" s="35">
        <f t="shared" si="467"/>
        <v>1</v>
      </c>
      <c r="D532" s="35">
        <f t="shared" si="468"/>
        <v>1</v>
      </c>
      <c r="E532" s="35">
        <f t="shared" si="469"/>
        <v>0</v>
      </c>
      <c r="F532" s="35">
        <f t="shared" si="470"/>
        <v>0</v>
      </c>
      <c r="G532" s="35">
        <f t="shared" si="471"/>
        <v>0</v>
      </c>
      <c r="H532" s="35">
        <f t="shared" si="472"/>
        <v>0</v>
      </c>
      <c r="I532" s="35">
        <f t="shared" si="473"/>
        <v>0</v>
      </c>
      <c r="J532" s="48">
        <v>355</v>
      </c>
      <c r="K532" s="49" t="s">
        <v>326</v>
      </c>
      <c r="L532" s="65">
        <v>18</v>
      </c>
      <c r="M532" s="38">
        <f t="shared" si="463"/>
        <v>3.4351145038167941E-2</v>
      </c>
      <c r="N532" s="39">
        <f t="shared" si="474"/>
        <v>18</v>
      </c>
      <c r="O532" s="40">
        <f t="shared" si="475"/>
        <v>4.5518138945658855</v>
      </c>
      <c r="P532" s="98">
        <v>4</v>
      </c>
      <c r="Q532" s="38">
        <f t="shared" si="476"/>
        <v>0.25352112676056338</v>
      </c>
      <c r="R532" s="39">
        <f t="shared" si="512"/>
        <v>89</v>
      </c>
      <c r="S532" s="41">
        <f t="shared" si="477"/>
        <v>1.8985022158849849</v>
      </c>
      <c r="T532" s="183">
        <v>44</v>
      </c>
      <c r="U532" s="42">
        <f t="shared" si="478"/>
        <v>8.3969465648854963E-2</v>
      </c>
      <c r="V532" s="43">
        <f t="shared" si="479"/>
        <v>1</v>
      </c>
      <c r="W532" s="44">
        <f t="shared" si="480"/>
        <v>31.259101434405498</v>
      </c>
      <c r="X532" s="178">
        <v>1</v>
      </c>
      <c r="Y532" s="42">
        <f t="shared" si="481"/>
        <v>0.61971830985915488</v>
      </c>
      <c r="Z532" s="43">
        <f t="shared" si="513"/>
        <v>6</v>
      </c>
      <c r="AA532" s="45">
        <f t="shared" si="482"/>
        <v>13.037763562926209</v>
      </c>
      <c r="AB532" s="65">
        <v>4</v>
      </c>
      <c r="AC532" s="38">
        <f t="shared" si="483"/>
        <v>7.6335877862595417E-3</v>
      </c>
      <c r="AD532" s="39">
        <f t="shared" si="484"/>
        <v>275</v>
      </c>
      <c r="AE532" s="40">
        <f t="shared" si="485"/>
        <v>0.58857785304927945</v>
      </c>
      <c r="AF532" s="98">
        <v>1</v>
      </c>
      <c r="AG532" s="38">
        <f t="shared" si="486"/>
        <v>5.6338028169014086E-2</v>
      </c>
      <c r="AH532" s="39">
        <f t="shared" si="514"/>
        <v>463</v>
      </c>
      <c r="AI532" s="41">
        <f t="shared" si="487"/>
        <v>0.2454881469492623</v>
      </c>
      <c r="AJ532" s="183">
        <v>0</v>
      </c>
      <c r="AK532" s="42">
        <f t="shared" si="488"/>
        <v>0</v>
      </c>
      <c r="AL532" s="43">
        <f t="shared" si="489"/>
        <v>337</v>
      </c>
      <c r="AM532" s="44">
        <f t="shared" si="490"/>
        <v>0</v>
      </c>
      <c r="AN532" s="178">
        <v>0</v>
      </c>
      <c r="AO532" s="42">
        <f t="shared" si="491"/>
        <v>0</v>
      </c>
      <c r="AP532" s="43">
        <f t="shared" si="515"/>
        <v>337</v>
      </c>
      <c r="AQ532" s="45">
        <f t="shared" si="492"/>
        <v>0</v>
      </c>
      <c r="AR532" s="65">
        <v>5</v>
      </c>
      <c r="AS532" s="38">
        <f t="shared" si="493"/>
        <v>9.5419847328244278E-3</v>
      </c>
      <c r="AT532" s="39">
        <f t="shared" si="494"/>
        <v>333</v>
      </c>
      <c r="AU532" s="40">
        <f t="shared" si="495"/>
        <v>0.4119508279356095</v>
      </c>
      <c r="AV532" s="98">
        <v>2</v>
      </c>
      <c r="AW532" s="38">
        <f t="shared" si="496"/>
        <v>7.0422535211267609E-2</v>
      </c>
      <c r="AX532" s="39">
        <f t="shared" si="516"/>
        <v>508</v>
      </c>
      <c r="AY532" s="41">
        <f t="shared" si="497"/>
        <v>0.17181931814152038</v>
      </c>
      <c r="AZ532" s="183">
        <v>0</v>
      </c>
      <c r="BA532" s="42">
        <f t="shared" si="498"/>
        <v>0</v>
      </c>
      <c r="BB532" s="43">
        <f t="shared" si="499"/>
        <v>356</v>
      </c>
      <c r="BC532" s="44">
        <f t="shared" si="500"/>
        <v>0</v>
      </c>
      <c r="BD532" s="178">
        <v>0</v>
      </c>
      <c r="BE532" s="42">
        <f t="shared" si="501"/>
        <v>0</v>
      </c>
      <c r="BF532" s="43">
        <f t="shared" si="517"/>
        <v>356</v>
      </c>
      <c r="BG532" s="45">
        <f t="shared" si="502"/>
        <v>0</v>
      </c>
      <c r="BH532" s="159">
        <v>0</v>
      </c>
      <c r="BI532" s="83">
        <f t="shared" si="503"/>
        <v>0</v>
      </c>
      <c r="BJ532" s="84">
        <f t="shared" si="504"/>
        <v>467</v>
      </c>
      <c r="BK532" s="85">
        <f t="shared" si="505"/>
        <v>0</v>
      </c>
      <c r="BL532" s="156">
        <v>1</v>
      </c>
      <c r="BM532" s="83">
        <f t="shared" si="506"/>
        <v>0</v>
      </c>
      <c r="BN532" s="84">
        <f t="shared" si="518"/>
        <v>467</v>
      </c>
      <c r="BO532" s="86">
        <f t="shared" si="507"/>
        <v>0</v>
      </c>
      <c r="BP532" s="168">
        <f t="shared" si="508"/>
        <v>71</v>
      </c>
      <c r="BQ532" s="75">
        <f t="shared" si="509"/>
        <v>0.13549618320610687</v>
      </c>
      <c r="BR532" s="164">
        <f t="shared" si="464"/>
        <v>9</v>
      </c>
      <c r="BS532" s="76">
        <f t="shared" si="510"/>
        <v>39</v>
      </c>
      <c r="BT532" s="117">
        <f t="shared" si="511"/>
        <v>2.3975815548069099</v>
      </c>
      <c r="BU532" s="159">
        <v>524</v>
      </c>
      <c r="BV532" s="153">
        <v>141</v>
      </c>
    </row>
    <row r="533" spans="1:74">
      <c r="A533" s="34">
        <f t="shared" si="465"/>
        <v>0</v>
      </c>
      <c r="B533" s="35">
        <f t="shared" si="466"/>
        <v>0</v>
      </c>
      <c r="C533" s="35">
        <f t="shared" si="467"/>
        <v>0</v>
      </c>
      <c r="D533" s="35">
        <f t="shared" si="468"/>
        <v>0</v>
      </c>
      <c r="E533" s="35">
        <f t="shared" si="469"/>
        <v>0</v>
      </c>
      <c r="F533" s="35">
        <f t="shared" si="470"/>
        <v>0</v>
      </c>
      <c r="G533" s="35">
        <f t="shared" si="471"/>
        <v>0</v>
      </c>
      <c r="H533" s="35">
        <f t="shared" si="472"/>
        <v>0</v>
      </c>
      <c r="I533" s="35">
        <f t="shared" si="473"/>
        <v>0</v>
      </c>
      <c r="J533" s="51">
        <v>25</v>
      </c>
      <c r="K533" s="49" t="s">
        <v>673</v>
      </c>
      <c r="L533" s="65">
        <v>13</v>
      </c>
      <c r="M533" s="38">
        <f t="shared" si="463"/>
        <v>5.1896207584830342E-4</v>
      </c>
      <c r="N533" s="39">
        <f t="shared" si="474"/>
        <v>454</v>
      </c>
      <c r="O533" s="40">
        <f t="shared" si="475"/>
        <v>6.8766813594550488E-2</v>
      </c>
      <c r="P533" s="98">
        <v>8</v>
      </c>
      <c r="Q533" s="38">
        <f t="shared" si="476"/>
        <v>0.18571428571428572</v>
      </c>
      <c r="R533" s="39">
        <f t="shared" si="512"/>
        <v>136</v>
      </c>
      <c r="S533" s="41">
        <f t="shared" si="477"/>
        <v>1.3907282105252707</v>
      </c>
      <c r="T533" s="183">
        <v>8</v>
      </c>
      <c r="U533" s="42">
        <f t="shared" si="478"/>
        <v>3.1936127744510979E-4</v>
      </c>
      <c r="V533" s="43">
        <f t="shared" si="479"/>
        <v>314</v>
      </c>
      <c r="W533" s="44">
        <f t="shared" si="480"/>
        <v>0.11888781819363804</v>
      </c>
      <c r="X533" s="178">
        <v>2</v>
      </c>
      <c r="Y533" s="42">
        <f t="shared" si="481"/>
        <v>0.11428571428571428</v>
      </c>
      <c r="Z533" s="43">
        <f t="shared" si="513"/>
        <v>37</v>
      </c>
      <c r="AA533" s="45">
        <f t="shared" si="482"/>
        <v>2.4043667869292489</v>
      </c>
      <c r="AB533" s="65">
        <v>1</v>
      </c>
      <c r="AC533" s="38">
        <f t="shared" si="483"/>
        <v>3.9920159680638724E-5</v>
      </c>
      <c r="AD533" s="39">
        <f t="shared" si="484"/>
        <v>532</v>
      </c>
      <c r="AE533" s="40">
        <f t="shared" si="485"/>
        <v>3.077991966046132E-3</v>
      </c>
      <c r="AF533" s="98">
        <v>1</v>
      </c>
      <c r="AG533" s="38">
        <f t="shared" si="486"/>
        <v>1.4285714285714285E-2</v>
      </c>
      <c r="AH533" s="39">
        <f t="shared" si="514"/>
        <v>517</v>
      </c>
      <c r="AI533" s="41">
        <f t="shared" si="487"/>
        <v>6.2248780119277224E-2</v>
      </c>
      <c r="AJ533" s="183">
        <v>0</v>
      </c>
      <c r="AK533" s="42">
        <f t="shared" si="488"/>
        <v>0</v>
      </c>
      <c r="AL533" s="43">
        <f t="shared" si="489"/>
        <v>337</v>
      </c>
      <c r="AM533" s="44">
        <f t="shared" si="490"/>
        <v>0</v>
      </c>
      <c r="AN533" s="178">
        <v>0</v>
      </c>
      <c r="AO533" s="42">
        <f t="shared" si="491"/>
        <v>0</v>
      </c>
      <c r="AP533" s="43">
        <f t="shared" si="515"/>
        <v>337</v>
      </c>
      <c r="AQ533" s="45">
        <f t="shared" si="492"/>
        <v>0</v>
      </c>
      <c r="AR533" s="65">
        <v>31</v>
      </c>
      <c r="AS533" s="38">
        <f t="shared" si="493"/>
        <v>1.2375249500998003E-3</v>
      </c>
      <c r="AT533" s="39">
        <f t="shared" si="494"/>
        <v>505</v>
      </c>
      <c r="AU533" s="40">
        <f t="shared" si="495"/>
        <v>5.3426980031824667E-2</v>
      </c>
      <c r="AV533" s="98">
        <v>11</v>
      </c>
      <c r="AW533" s="38">
        <f t="shared" si="496"/>
        <v>0.44285714285714284</v>
      </c>
      <c r="AX533" s="39">
        <f t="shared" si="516"/>
        <v>238</v>
      </c>
      <c r="AY533" s="41">
        <f t="shared" si="497"/>
        <v>1.0804980549413894</v>
      </c>
      <c r="AZ533" s="183">
        <v>0</v>
      </c>
      <c r="BA533" s="42">
        <f t="shared" si="498"/>
        <v>0</v>
      </c>
      <c r="BB533" s="43">
        <f t="shared" si="499"/>
        <v>356</v>
      </c>
      <c r="BC533" s="44">
        <f t="shared" si="500"/>
        <v>0</v>
      </c>
      <c r="BD533" s="178">
        <v>0</v>
      </c>
      <c r="BE533" s="42">
        <f t="shared" si="501"/>
        <v>0</v>
      </c>
      <c r="BF533" s="43">
        <f t="shared" si="517"/>
        <v>356</v>
      </c>
      <c r="BG533" s="45">
        <f t="shared" si="502"/>
        <v>0</v>
      </c>
      <c r="BH533" s="159">
        <v>17</v>
      </c>
      <c r="BI533" s="83">
        <f t="shared" si="503"/>
        <v>6.7864271457085824E-4</v>
      </c>
      <c r="BJ533" s="84">
        <f t="shared" si="504"/>
        <v>374</v>
      </c>
      <c r="BK533" s="85">
        <f t="shared" si="505"/>
        <v>0.12192736156606047</v>
      </c>
      <c r="BL533" s="156">
        <v>9</v>
      </c>
      <c r="BM533" s="83">
        <f t="shared" si="506"/>
        <v>0.24285714285714285</v>
      </c>
      <c r="BN533" s="84">
        <f t="shared" si="518"/>
        <v>57</v>
      </c>
      <c r="BO533" s="86">
        <f t="shared" si="507"/>
        <v>2.4658379893040818</v>
      </c>
      <c r="BP533" s="168">
        <f t="shared" si="508"/>
        <v>70</v>
      </c>
      <c r="BQ533" s="75">
        <f t="shared" si="509"/>
        <v>2.7944111776447107E-3</v>
      </c>
      <c r="BR533" s="164">
        <f t="shared" si="464"/>
        <v>31</v>
      </c>
      <c r="BS533" s="76">
        <f t="shared" si="510"/>
        <v>580</v>
      </c>
      <c r="BT533" s="117">
        <f t="shared" si="511"/>
        <v>4.9446623052665069E-2</v>
      </c>
      <c r="BU533" s="159">
        <v>25050</v>
      </c>
      <c r="BV533" s="153">
        <v>3401</v>
      </c>
    </row>
    <row r="534" spans="1:74">
      <c r="A534" s="34">
        <f t="shared" si="465"/>
        <v>0</v>
      </c>
      <c r="B534" s="35">
        <f t="shared" si="466"/>
        <v>0</v>
      </c>
      <c r="C534" s="35">
        <f t="shared" si="467"/>
        <v>0</v>
      </c>
      <c r="D534" s="35">
        <f t="shared" si="468"/>
        <v>0</v>
      </c>
      <c r="E534" s="35">
        <f t="shared" si="469"/>
        <v>0</v>
      </c>
      <c r="F534" s="35">
        <f t="shared" si="470"/>
        <v>0</v>
      </c>
      <c r="G534" s="35">
        <f t="shared" si="471"/>
        <v>0</v>
      </c>
      <c r="H534" s="35">
        <f t="shared" si="472"/>
        <v>0</v>
      </c>
      <c r="I534" s="35">
        <f t="shared" si="473"/>
        <v>0</v>
      </c>
      <c r="J534" s="48">
        <v>632</v>
      </c>
      <c r="K534" s="49" t="s">
        <v>606</v>
      </c>
      <c r="L534" s="65">
        <v>31</v>
      </c>
      <c r="M534" s="38">
        <f t="shared" si="463"/>
        <v>4.7270509301616343E-3</v>
      </c>
      <c r="N534" s="39">
        <f t="shared" si="474"/>
        <v>206</v>
      </c>
      <c r="O534" s="40">
        <f t="shared" si="475"/>
        <v>0.62637376658981603</v>
      </c>
      <c r="P534" s="98">
        <v>3</v>
      </c>
      <c r="Q534" s="38">
        <f t="shared" si="476"/>
        <v>0.46969696969696972</v>
      </c>
      <c r="R534" s="39">
        <f t="shared" si="512"/>
        <v>34</v>
      </c>
      <c r="S534" s="41">
        <f t="shared" si="477"/>
        <v>3.5173429100697406</v>
      </c>
      <c r="T534" s="183">
        <v>0</v>
      </c>
      <c r="U534" s="42">
        <f t="shared" si="478"/>
        <v>0</v>
      </c>
      <c r="V534" s="43">
        <f t="shared" si="479"/>
        <v>396</v>
      </c>
      <c r="W534" s="44">
        <f t="shared" si="480"/>
        <v>0</v>
      </c>
      <c r="X534" s="178">
        <v>0</v>
      </c>
      <c r="Y534" s="42">
        <f t="shared" si="481"/>
        <v>0</v>
      </c>
      <c r="Z534" s="43">
        <f t="shared" si="513"/>
        <v>396</v>
      </c>
      <c r="AA534" s="45">
        <f t="shared" si="482"/>
        <v>0</v>
      </c>
      <c r="AB534" s="65">
        <v>11</v>
      </c>
      <c r="AC534" s="38">
        <f t="shared" si="483"/>
        <v>1.6773406526379995E-3</v>
      </c>
      <c r="AD534" s="39">
        <f t="shared" si="484"/>
        <v>442</v>
      </c>
      <c r="AE534" s="40">
        <f t="shared" si="485"/>
        <v>0.12932916838121558</v>
      </c>
      <c r="AF534" s="98">
        <v>2</v>
      </c>
      <c r="AG534" s="38">
        <f t="shared" si="486"/>
        <v>0.16666666666666666</v>
      </c>
      <c r="AH534" s="39">
        <f t="shared" si="514"/>
        <v>360</v>
      </c>
      <c r="AI534" s="41">
        <f t="shared" si="487"/>
        <v>0.72623576805823431</v>
      </c>
      <c r="AJ534" s="183">
        <v>0</v>
      </c>
      <c r="AK534" s="42">
        <f t="shared" si="488"/>
        <v>0</v>
      </c>
      <c r="AL534" s="43">
        <f t="shared" si="489"/>
        <v>337</v>
      </c>
      <c r="AM534" s="44">
        <f t="shared" si="490"/>
        <v>0</v>
      </c>
      <c r="AN534" s="178">
        <v>0</v>
      </c>
      <c r="AO534" s="42">
        <f t="shared" si="491"/>
        <v>0</v>
      </c>
      <c r="AP534" s="43">
        <f t="shared" si="515"/>
        <v>337</v>
      </c>
      <c r="AQ534" s="45">
        <f t="shared" si="492"/>
        <v>0</v>
      </c>
      <c r="AR534" s="65">
        <v>18</v>
      </c>
      <c r="AS534" s="38">
        <f t="shared" si="493"/>
        <v>2.7447392497712718E-3</v>
      </c>
      <c r="AT534" s="39">
        <f t="shared" si="494"/>
        <v>458</v>
      </c>
      <c r="AU534" s="40">
        <f t="shared" si="495"/>
        <v>0.11849710915183496</v>
      </c>
      <c r="AV534" s="98">
        <v>6</v>
      </c>
      <c r="AW534" s="38">
        <f t="shared" si="496"/>
        <v>0.27272727272727271</v>
      </c>
      <c r="AX534" s="39">
        <f t="shared" si="516"/>
        <v>418</v>
      </c>
      <c r="AY534" s="41">
        <f t="shared" si="497"/>
        <v>0.66540935934806977</v>
      </c>
      <c r="AZ534" s="183">
        <v>0</v>
      </c>
      <c r="BA534" s="42">
        <f t="shared" si="498"/>
        <v>0</v>
      </c>
      <c r="BB534" s="43">
        <f t="shared" si="499"/>
        <v>356</v>
      </c>
      <c r="BC534" s="44">
        <f t="shared" si="500"/>
        <v>0</v>
      </c>
      <c r="BD534" s="178">
        <v>0</v>
      </c>
      <c r="BE534" s="42">
        <f t="shared" si="501"/>
        <v>0</v>
      </c>
      <c r="BF534" s="43">
        <f t="shared" si="517"/>
        <v>356</v>
      </c>
      <c r="BG534" s="45">
        <f t="shared" si="502"/>
        <v>0</v>
      </c>
      <c r="BH534" s="159">
        <v>6</v>
      </c>
      <c r="BI534" s="83">
        <f t="shared" si="503"/>
        <v>9.1491308325709062E-4</v>
      </c>
      <c r="BJ534" s="84">
        <f t="shared" si="504"/>
        <v>348</v>
      </c>
      <c r="BK534" s="85">
        <f t="shared" si="505"/>
        <v>0.16437653555943249</v>
      </c>
      <c r="BL534" s="156">
        <v>2</v>
      </c>
      <c r="BM534" s="83">
        <f t="shared" si="506"/>
        <v>9.0909090909090912E-2</v>
      </c>
      <c r="BN534" s="84">
        <f t="shared" si="518"/>
        <v>202</v>
      </c>
      <c r="BO534" s="86">
        <f t="shared" si="507"/>
        <v>0.92304095856302537</v>
      </c>
      <c r="BP534" s="168">
        <f t="shared" si="508"/>
        <v>66</v>
      </c>
      <c r="BQ534" s="75">
        <f t="shared" si="509"/>
        <v>1.0064043915827997E-2</v>
      </c>
      <c r="BR534" s="164">
        <f t="shared" si="464"/>
        <v>13</v>
      </c>
      <c r="BS534" s="76">
        <f t="shared" si="510"/>
        <v>508</v>
      </c>
      <c r="BT534" s="117">
        <f t="shared" si="511"/>
        <v>0.17808151852257037</v>
      </c>
      <c r="BU534" s="159">
        <v>6558</v>
      </c>
      <c r="BV534" s="153">
        <v>208</v>
      </c>
    </row>
    <row r="535" spans="1:74">
      <c r="A535" s="34">
        <f t="shared" si="465"/>
        <v>1</v>
      </c>
      <c r="B535" s="35">
        <f t="shared" si="466"/>
        <v>0</v>
      </c>
      <c r="C535" s="35">
        <f t="shared" si="467"/>
        <v>1</v>
      </c>
      <c r="D535" s="35">
        <f t="shared" si="468"/>
        <v>0</v>
      </c>
      <c r="E535" s="35">
        <f t="shared" si="469"/>
        <v>0</v>
      </c>
      <c r="F535" s="35">
        <f t="shared" si="470"/>
        <v>0</v>
      </c>
      <c r="G535" s="35">
        <f t="shared" si="471"/>
        <v>0</v>
      </c>
      <c r="H535" s="35">
        <f t="shared" si="472"/>
        <v>0</v>
      </c>
      <c r="I535" s="35">
        <f t="shared" si="473"/>
        <v>0</v>
      </c>
      <c r="J535" s="48">
        <v>489</v>
      </c>
      <c r="K535" s="49" t="s">
        <v>461</v>
      </c>
      <c r="L535" s="65">
        <v>40</v>
      </c>
      <c r="M535" s="38">
        <f t="shared" si="463"/>
        <v>9.5900263725725247E-3</v>
      </c>
      <c r="N535" s="39">
        <f t="shared" si="474"/>
        <v>102</v>
      </c>
      <c r="O535" s="40">
        <f t="shared" si="475"/>
        <v>1.2707586673872635</v>
      </c>
      <c r="P535" s="98">
        <v>2</v>
      </c>
      <c r="Q535" s="38">
        <f t="shared" si="476"/>
        <v>0.625</v>
      </c>
      <c r="R535" s="39">
        <f t="shared" si="512"/>
        <v>18</v>
      </c>
      <c r="S535" s="41">
        <f t="shared" si="477"/>
        <v>4.6803353238831225</v>
      </c>
      <c r="T535" s="183">
        <v>5</v>
      </c>
      <c r="U535" s="42">
        <f t="shared" si="478"/>
        <v>1.1987532965715656E-3</v>
      </c>
      <c r="V535" s="43">
        <f t="shared" si="479"/>
        <v>194</v>
      </c>
      <c r="W535" s="44">
        <f t="shared" si="480"/>
        <v>0.44625686971808809</v>
      </c>
      <c r="X535" s="178">
        <v>1</v>
      </c>
      <c r="Y535" s="42">
        <f t="shared" si="481"/>
        <v>7.8125E-2</v>
      </c>
      <c r="Z535" s="43">
        <f t="shared" si="513"/>
        <v>71</v>
      </c>
      <c r="AA535" s="45">
        <f t="shared" si="482"/>
        <v>1.6436101082524164</v>
      </c>
      <c r="AB535" s="65">
        <v>0</v>
      </c>
      <c r="AC535" s="38">
        <f t="shared" si="483"/>
        <v>0</v>
      </c>
      <c r="AD535" s="39">
        <f t="shared" si="484"/>
        <v>538</v>
      </c>
      <c r="AE535" s="40">
        <f t="shared" si="485"/>
        <v>0</v>
      </c>
      <c r="AF535" s="98">
        <v>0</v>
      </c>
      <c r="AG535" s="38">
        <f t="shared" si="486"/>
        <v>0</v>
      </c>
      <c r="AH535" s="39">
        <f t="shared" si="514"/>
        <v>538</v>
      </c>
      <c r="AI535" s="41">
        <f t="shared" si="487"/>
        <v>0</v>
      </c>
      <c r="AJ535" s="183">
        <v>0</v>
      </c>
      <c r="AK535" s="42">
        <f t="shared" si="488"/>
        <v>0</v>
      </c>
      <c r="AL535" s="43">
        <f t="shared" si="489"/>
        <v>337</v>
      </c>
      <c r="AM535" s="44">
        <f t="shared" si="490"/>
        <v>0</v>
      </c>
      <c r="AN535" s="178">
        <v>0</v>
      </c>
      <c r="AO535" s="42">
        <f t="shared" si="491"/>
        <v>0</v>
      </c>
      <c r="AP535" s="43">
        <f t="shared" si="515"/>
        <v>337</v>
      </c>
      <c r="AQ535" s="45">
        <f t="shared" si="492"/>
        <v>0</v>
      </c>
      <c r="AR535" s="65">
        <v>19</v>
      </c>
      <c r="AS535" s="38">
        <f t="shared" si="493"/>
        <v>4.5552625269719487E-3</v>
      </c>
      <c r="AT535" s="39">
        <f t="shared" si="494"/>
        <v>419</v>
      </c>
      <c r="AU535" s="40">
        <f t="shared" si="495"/>
        <v>0.19666182895837581</v>
      </c>
      <c r="AV535" s="98">
        <v>5</v>
      </c>
      <c r="AW535" s="38">
        <f t="shared" si="496"/>
        <v>0.296875</v>
      </c>
      <c r="AX535" s="39">
        <f t="shared" si="516"/>
        <v>396</v>
      </c>
      <c r="AY535" s="41">
        <f t="shared" si="497"/>
        <v>0.72432581304034682</v>
      </c>
      <c r="AZ535" s="183">
        <v>0</v>
      </c>
      <c r="BA535" s="42">
        <f t="shared" si="498"/>
        <v>0</v>
      </c>
      <c r="BB535" s="43">
        <f t="shared" si="499"/>
        <v>356</v>
      </c>
      <c r="BC535" s="44">
        <f t="shared" si="500"/>
        <v>0</v>
      </c>
      <c r="BD535" s="178">
        <v>0</v>
      </c>
      <c r="BE535" s="42">
        <f t="shared" si="501"/>
        <v>0</v>
      </c>
      <c r="BF535" s="43">
        <f t="shared" si="517"/>
        <v>356</v>
      </c>
      <c r="BG535" s="45">
        <f t="shared" si="502"/>
        <v>0</v>
      </c>
      <c r="BH535" s="159">
        <v>0</v>
      </c>
      <c r="BI535" s="83">
        <f t="shared" si="503"/>
        <v>0</v>
      </c>
      <c r="BJ535" s="84">
        <f t="shared" si="504"/>
        <v>467</v>
      </c>
      <c r="BK535" s="85">
        <f t="shared" si="505"/>
        <v>0</v>
      </c>
      <c r="BL535" s="156">
        <v>0</v>
      </c>
      <c r="BM535" s="83">
        <f t="shared" si="506"/>
        <v>0</v>
      </c>
      <c r="BN535" s="84">
        <f t="shared" si="518"/>
        <v>467</v>
      </c>
      <c r="BO535" s="86">
        <f t="shared" si="507"/>
        <v>0</v>
      </c>
      <c r="BP535" s="168">
        <f t="shared" si="508"/>
        <v>64</v>
      </c>
      <c r="BQ535" s="75">
        <f t="shared" si="509"/>
        <v>1.5344042196116039E-2</v>
      </c>
      <c r="BR535" s="164">
        <f t="shared" si="464"/>
        <v>8</v>
      </c>
      <c r="BS535" s="76">
        <f t="shared" si="510"/>
        <v>460</v>
      </c>
      <c r="BT535" s="117">
        <f t="shared" si="511"/>
        <v>0.27151017597024568</v>
      </c>
      <c r="BU535" s="159">
        <v>4171</v>
      </c>
      <c r="BV535" s="153">
        <v>266</v>
      </c>
    </row>
    <row r="536" spans="1:74">
      <c r="A536" s="34">
        <f t="shared" si="465"/>
        <v>0</v>
      </c>
      <c r="B536" s="35">
        <f t="shared" si="466"/>
        <v>0</v>
      </c>
      <c r="C536" s="35">
        <f t="shared" si="467"/>
        <v>0</v>
      </c>
      <c r="D536" s="35">
        <f t="shared" si="468"/>
        <v>0</v>
      </c>
      <c r="E536" s="35">
        <f t="shared" si="469"/>
        <v>0</v>
      </c>
      <c r="F536" s="35">
        <f t="shared" si="470"/>
        <v>0</v>
      </c>
      <c r="G536" s="35">
        <f t="shared" si="471"/>
        <v>0</v>
      </c>
      <c r="H536" s="35">
        <f t="shared" si="472"/>
        <v>0</v>
      </c>
      <c r="I536" s="35">
        <f t="shared" si="473"/>
        <v>0</v>
      </c>
      <c r="J536" s="48">
        <v>589</v>
      </c>
      <c r="K536" s="49" t="s">
        <v>562</v>
      </c>
      <c r="L536" s="65">
        <v>2</v>
      </c>
      <c r="M536" s="38">
        <f t="shared" si="463"/>
        <v>6.6028392208649722E-4</v>
      </c>
      <c r="N536" s="39">
        <f t="shared" si="474"/>
        <v>438</v>
      </c>
      <c r="O536" s="40">
        <f t="shared" si="475"/>
        <v>8.7493139677653944E-2</v>
      </c>
      <c r="P536" s="98">
        <v>1</v>
      </c>
      <c r="Q536" s="38">
        <f t="shared" si="476"/>
        <v>3.125E-2</v>
      </c>
      <c r="R536" s="39">
        <f t="shared" si="512"/>
        <v>449</v>
      </c>
      <c r="S536" s="41">
        <f t="shared" si="477"/>
        <v>0.23401676619415612</v>
      </c>
      <c r="T536" s="183">
        <v>0</v>
      </c>
      <c r="U536" s="42">
        <f t="shared" si="478"/>
        <v>0</v>
      </c>
      <c r="V536" s="43">
        <f t="shared" si="479"/>
        <v>396</v>
      </c>
      <c r="W536" s="44">
        <f t="shared" si="480"/>
        <v>0</v>
      </c>
      <c r="X536" s="178">
        <v>0</v>
      </c>
      <c r="Y536" s="42">
        <f t="shared" si="481"/>
        <v>0</v>
      </c>
      <c r="Z536" s="43">
        <f t="shared" si="513"/>
        <v>396</v>
      </c>
      <c r="AA536" s="45">
        <f t="shared" si="482"/>
        <v>0</v>
      </c>
      <c r="AB536" s="65">
        <v>24</v>
      </c>
      <c r="AC536" s="38">
        <f t="shared" si="483"/>
        <v>7.9234070650379667E-3</v>
      </c>
      <c r="AD536" s="39">
        <f t="shared" si="484"/>
        <v>265</v>
      </c>
      <c r="AE536" s="40">
        <f t="shared" si="485"/>
        <v>0.6109239914119956</v>
      </c>
      <c r="AF536" s="98">
        <v>4</v>
      </c>
      <c r="AG536" s="38">
        <f t="shared" si="486"/>
        <v>0.375</v>
      </c>
      <c r="AH536" s="39">
        <f t="shared" si="514"/>
        <v>167</v>
      </c>
      <c r="AI536" s="41">
        <f t="shared" si="487"/>
        <v>1.6340304781310273</v>
      </c>
      <c r="AJ536" s="183">
        <v>4</v>
      </c>
      <c r="AK536" s="42">
        <f t="shared" si="488"/>
        <v>1.3205678441729944E-3</v>
      </c>
      <c r="AL536" s="43">
        <f t="shared" si="489"/>
        <v>133</v>
      </c>
      <c r="AM536" s="44">
        <f t="shared" si="490"/>
        <v>0.69404730802693004</v>
      </c>
      <c r="AN536" s="178">
        <v>1</v>
      </c>
      <c r="AO536" s="42">
        <f t="shared" si="491"/>
        <v>6.25E-2</v>
      </c>
      <c r="AP536" s="43">
        <f t="shared" si="515"/>
        <v>49</v>
      </c>
      <c r="AQ536" s="45">
        <f t="shared" si="492"/>
        <v>1.8563593352417302</v>
      </c>
      <c r="AR536" s="65">
        <v>27</v>
      </c>
      <c r="AS536" s="38">
        <f t="shared" si="493"/>
        <v>8.9138329481677128E-3</v>
      </c>
      <c r="AT536" s="39">
        <f t="shared" si="494"/>
        <v>344</v>
      </c>
      <c r="AU536" s="40">
        <f t="shared" si="495"/>
        <v>0.38483197845051192</v>
      </c>
      <c r="AV536" s="98">
        <v>10</v>
      </c>
      <c r="AW536" s="38">
        <f t="shared" si="496"/>
        <v>0.421875</v>
      </c>
      <c r="AX536" s="39">
        <f t="shared" si="516"/>
        <v>264</v>
      </c>
      <c r="AY536" s="41">
        <f t="shared" si="497"/>
        <v>1.0293051027415454</v>
      </c>
      <c r="AZ536" s="183">
        <v>0</v>
      </c>
      <c r="BA536" s="42">
        <f t="shared" si="498"/>
        <v>0</v>
      </c>
      <c r="BB536" s="43">
        <f t="shared" si="499"/>
        <v>356</v>
      </c>
      <c r="BC536" s="44">
        <f t="shared" si="500"/>
        <v>0</v>
      </c>
      <c r="BD536" s="178">
        <v>0</v>
      </c>
      <c r="BE536" s="42">
        <f t="shared" si="501"/>
        <v>0</v>
      </c>
      <c r="BF536" s="43">
        <f t="shared" si="517"/>
        <v>356</v>
      </c>
      <c r="BG536" s="45">
        <f t="shared" si="502"/>
        <v>0</v>
      </c>
      <c r="BH536" s="159">
        <v>7</v>
      </c>
      <c r="BI536" s="83">
        <f t="shared" si="503"/>
        <v>2.3109937273027401E-3</v>
      </c>
      <c r="BJ536" s="84">
        <f t="shared" si="504"/>
        <v>251</v>
      </c>
      <c r="BK536" s="85">
        <f t="shared" si="505"/>
        <v>0.41520134485480947</v>
      </c>
      <c r="BL536" s="156">
        <v>2</v>
      </c>
      <c r="BM536" s="83">
        <f t="shared" si="506"/>
        <v>0.109375</v>
      </c>
      <c r="BN536" s="84">
        <f t="shared" si="518"/>
        <v>163</v>
      </c>
      <c r="BO536" s="86">
        <f t="shared" si="507"/>
        <v>1.1105336532711398</v>
      </c>
      <c r="BP536" s="168">
        <f t="shared" si="508"/>
        <v>64</v>
      </c>
      <c r="BQ536" s="75">
        <f t="shared" si="509"/>
        <v>2.1129085506767911E-2</v>
      </c>
      <c r="BR536" s="164">
        <f t="shared" si="464"/>
        <v>18</v>
      </c>
      <c r="BS536" s="76">
        <f t="shared" si="510"/>
        <v>422</v>
      </c>
      <c r="BT536" s="117">
        <f t="shared" si="511"/>
        <v>0.37387551798345819</v>
      </c>
      <c r="BU536" s="159">
        <v>3029</v>
      </c>
      <c r="BV536" s="153">
        <v>513</v>
      </c>
    </row>
    <row r="537" spans="1:74">
      <c r="A537" s="34">
        <f t="shared" si="465"/>
        <v>0</v>
      </c>
      <c r="B537" s="35">
        <f t="shared" si="466"/>
        <v>0</v>
      </c>
      <c r="C537" s="35">
        <f t="shared" si="467"/>
        <v>0</v>
      </c>
      <c r="D537" s="35">
        <f t="shared" si="468"/>
        <v>0</v>
      </c>
      <c r="E537" s="35">
        <f t="shared" si="469"/>
        <v>0</v>
      </c>
      <c r="F537" s="35">
        <f t="shared" si="470"/>
        <v>0</v>
      </c>
      <c r="G537" s="35">
        <f t="shared" si="471"/>
        <v>0</v>
      </c>
      <c r="H537" s="35">
        <f t="shared" si="472"/>
        <v>0</v>
      </c>
      <c r="I537" s="35">
        <f t="shared" si="473"/>
        <v>1</v>
      </c>
      <c r="J537" s="48">
        <v>51</v>
      </c>
      <c r="K537" s="49" t="s">
        <v>21</v>
      </c>
      <c r="L537" s="65">
        <v>3</v>
      </c>
      <c r="M537" s="38">
        <f t="shared" si="463"/>
        <v>2.5488530161427358E-3</v>
      </c>
      <c r="N537" s="39">
        <f t="shared" si="474"/>
        <v>318</v>
      </c>
      <c r="O537" s="40">
        <f t="shared" si="475"/>
        <v>0.33774433315668706</v>
      </c>
      <c r="P537" s="98">
        <v>2</v>
      </c>
      <c r="Q537" s="38">
        <f t="shared" si="476"/>
        <v>4.7619047619047616E-2</v>
      </c>
      <c r="R537" s="39">
        <f t="shared" si="512"/>
        <v>410</v>
      </c>
      <c r="S537" s="41">
        <f t="shared" si="477"/>
        <v>0.35659697705776167</v>
      </c>
      <c r="T537" s="183">
        <v>0</v>
      </c>
      <c r="U537" s="42">
        <f t="shared" si="478"/>
        <v>0</v>
      </c>
      <c r="V537" s="43">
        <f t="shared" si="479"/>
        <v>396</v>
      </c>
      <c r="W537" s="44">
        <f t="shared" si="480"/>
        <v>0</v>
      </c>
      <c r="X537" s="178">
        <v>0</v>
      </c>
      <c r="Y537" s="42">
        <f t="shared" si="481"/>
        <v>0</v>
      </c>
      <c r="Z537" s="43">
        <f t="shared" si="513"/>
        <v>396</v>
      </c>
      <c r="AA537" s="45">
        <f t="shared" si="482"/>
        <v>0</v>
      </c>
      <c r="AB537" s="65">
        <v>0</v>
      </c>
      <c r="AC537" s="38">
        <f t="shared" si="483"/>
        <v>0</v>
      </c>
      <c r="AD537" s="39">
        <f t="shared" si="484"/>
        <v>538</v>
      </c>
      <c r="AE537" s="40">
        <f t="shared" si="485"/>
        <v>0</v>
      </c>
      <c r="AF537" s="98">
        <v>0</v>
      </c>
      <c r="AG537" s="38">
        <f t="shared" si="486"/>
        <v>0</v>
      </c>
      <c r="AH537" s="39">
        <f t="shared" si="514"/>
        <v>538</v>
      </c>
      <c r="AI537" s="41">
        <f t="shared" si="487"/>
        <v>0</v>
      </c>
      <c r="AJ537" s="183">
        <v>0</v>
      </c>
      <c r="AK537" s="42">
        <f t="shared" si="488"/>
        <v>0</v>
      </c>
      <c r="AL537" s="43">
        <f t="shared" si="489"/>
        <v>337</v>
      </c>
      <c r="AM537" s="44">
        <f t="shared" si="490"/>
        <v>0</v>
      </c>
      <c r="AN537" s="178">
        <v>0</v>
      </c>
      <c r="AO537" s="42">
        <f t="shared" si="491"/>
        <v>0</v>
      </c>
      <c r="AP537" s="43">
        <f t="shared" si="515"/>
        <v>337</v>
      </c>
      <c r="AQ537" s="45">
        <f t="shared" si="492"/>
        <v>0</v>
      </c>
      <c r="AR537" s="65">
        <v>21</v>
      </c>
      <c r="AS537" s="38">
        <f t="shared" si="493"/>
        <v>1.784197111299915E-2</v>
      </c>
      <c r="AT537" s="39">
        <f t="shared" si="494"/>
        <v>201</v>
      </c>
      <c r="AU537" s="40">
        <f t="shared" si="495"/>
        <v>0.77028154810593819</v>
      </c>
      <c r="AV537" s="98">
        <v>1</v>
      </c>
      <c r="AW537" s="38">
        <f t="shared" si="496"/>
        <v>0.33333333333333331</v>
      </c>
      <c r="AX537" s="39">
        <f t="shared" si="516"/>
        <v>362</v>
      </c>
      <c r="AY537" s="41">
        <f t="shared" si="497"/>
        <v>0.81327810586986304</v>
      </c>
      <c r="AZ537" s="183">
        <v>0</v>
      </c>
      <c r="BA537" s="42">
        <f t="shared" si="498"/>
        <v>0</v>
      </c>
      <c r="BB537" s="43">
        <f t="shared" si="499"/>
        <v>356</v>
      </c>
      <c r="BC537" s="44">
        <f t="shared" si="500"/>
        <v>0</v>
      </c>
      <c r="BD537" s="178">
        <v>0</v>
      </c>
      <c r="BE537" s="42">
        <f t="shared" si="501"/>
        <v>0</v>
      </c>
      <c r="BF537" s="43">
        <f t="shared" si="517"/>
        <v>356</v>
      </c>
      <c r="BG537" s="45">
        <f t="shared" si="502"/>
        <v>0</v>
      </c>
      <c r="BH537" s="159">
        <v>39</v>
      </c>
      <c r="BI537" s="83">
        <f t="shared" si="503"/>
        <v>3.3135089209855563E-2</v>
      </c>
      <c r="BJ537" s="84">
        <f t="shared" si="504"/>
        <v>9</v>
      </c>
      <c r="BK537" s="85">
        <f t="shared" si="505"/>
        <v>5.9531678685572889</v>
      </c>
      <c r="BL537" s="156">
        <v>1</v>
      </c>
      <c r="BM537" s="83">
        <f t="shared" si="506"/>
        <v>0.61904761904761907</v>
      </c>
      <c r="BN537" s="84">
        <f t="shared" si="518"/>
        <v>11</v>
      </c>
      <c r="BO537" s="86">
        <f t="shared" si="507"/>
        <v>6.2854693845006011</v>
      </c>
      <c r="BP537" s="168">
        <f t="shared" si="508"/>
        <v>63</v>
      </c>
      <c r="BQ537" s="75">
        <f t="shared" si="509"/>
        <v>5.352591333899745E-2</v>
      </c>
      <c r="BR537" s="164">
        <f t="shared" si="464"/>
        <v>4</v>
      </c>
      <c r="BS537" s="76">
        <f t="shared" si="510"/>
        <v>168</v>
      </c>
      <c r="BT537" s="117">
        <f t="shared" si="511"/>
        <v>0.94713178990852498</v>
      </c>
      <c r="BU537" s="159">
        <v>1177</v>
      </c>
      <c r="BV537" s="153">
        <v>89</v>
      </c>
    </row>
    <row r="538" spans="1:74">
      <c r="A538" s="34">
        <f t="shared" si="465"/>
        <v>0</v>
      </c>
      <c r="B538" s="35">
        <f t="shared" si="466"/>
        <v>0</v>
      </c>
      <c r="C538" s="35">
        <f t="shared" si="467"/>
        <v>0</v>
      </c>
      <c r="D538" s="35">
        <f t="shared" si="468"/>
        <v>0</v>
      </c>
      <c r="E538" s="35">
        <f t="shared" si="469"/>
        <v>0</v>
      </c>
      <c r="F538" s="35">
        <f t="shared" si="470"/>
        <v>0</v>
      </c>
      <c r="G538" s="35">
        <f t="shared" si="471"/>
        <v>0</v>
      </c>
      <c r="H538" s="35">
        <f t="shared" si="472"/>
        <v>0</v>
      </c>
      <c r="I538" s="35">
        <f t="shared" si="473"/>
        <v>0</v>
      </c>
      <c r="J538" s="48">
        <v>133</v>
      </c>
      <c r="K538" s="49" t="s">
        <v>103</v>
      </c>
      <c r="L538" s="65">
        <v>9</v>
      </c>
      <c r="M538" s="38">
        <f t="shared" si="463"/>
        <v>4.2034468263976461E-4</v>
      </c>
      <c r="N538" s="39">
        <f t="shared" si="474"/>
        <v>464</v>
      </c>
      <c r="O538" s="40">
        <f t="shared" si="475"/>
        <v>5.5699184548888982E-2</v>
      </c>
      <c r="P538" s="98">
        <v>1</v>
      </c>
      <c r="Q538" s="38">
        <f t="shared" si="476"/>
        <v>0.14285714285714285</v>
      </c>
      <c r="R538" s="39">
        <f t="shared" si="512"/>
        <v>213</v>
      </c>
      <c r="S538" s="41">
        <f t="shared" si="477"/>
        <v>1.0697909311732852</v>
      </c>
      <c r="T538" s="183">
        <v>0</v>
      </c>
      <c r="U538" s="42">
        <f t="shared" si="478"/>
        <v>0</v>
      </c>
      <c r="V538" s="43">
        <f t="shared" si="479"/>
        <v>396</v>
      </c>
      <c r="W538" s="44">
        <f t="shared" si="480"/>
        <v>0</v>
      </c>
      <c r="X538" s="178">
        <v>0</v>
      </c>
      <c r="Y538" s="42">
        <f t="shared" si="481"/>
        <v>0</v>
      </c>
      <c r="Z538" s="43">
        <f t="shared" si="513"/>
        <v>396</v>
      </c>
      <c r="AA538" s="45">
        <f t="shared" si="482"/>
        <v>0</v>
      </c>
      <c r="AB538" s="65">
        <v>44</v>
      </c>
      <c r="AC538" s="38">
        <f t="shared" si="483"/>
        <v>2.0550184484610713E-3</v>
      </c>
      <c r="AD538" s="39">
        <f t="shared" si="484"/>
        <v>422</v>
      </c>
      <c r="AE538" s="40">
        <f t="shared" si="485"/>
        <v>0.1584495233747161</v>
      </c>
      <c r="AF538" s="98">
        <v>1</v>
      </c>
      <c r="AG538" s="38">
        <f t="shared" si="486"/>
        <v>0.69841269841269837</v>
      </c>
      <c r="AH538" s="39">
        <f t="shared" si="514"/>
        <v>92</v>
      </c>
      <c r="AI538" s="41">
        <f t="shared" si="487"/>
        <v>3.0432736947202197</v>
      </c>
      <c r="AJ538" s="183">
        <v>0</v>
      </c>
      <c r="AK538" s="42">
        <f t="shared" si="488"/>
        <v>0</v>
      </c>
      <c r="AL538" s="43">
        <f t="shared" si="489"/>
        <v>337</v>
      </c>
      <c r="AM538" s="44">
        <f t="shared" si="490"/>
        <v>0</v>
      </c>
      <c r="AN538" s="178">
        <v>0</v>
      </c>
      <c r="AO538" s="42">
        <f t="shared" si="491"/>
        <v>0</v>
      </c>
      <c r="AP538" s="43">
        <f t="shared" si="515"/>
        <v>337</v>
      </c>
      <c r="AQ538" s="45">
        <f t="shared" si="492"/>
        <v>0</v>
      </c>
      <c r="AR538" s="65">
        <v>10</v>
      </c>
      <c r="AS538" s="38">
        <f t="shared" si="493"/>
        <v>4.6704964737751621E-4</v>
      </c>
      <c r="AT538" s="39">
        <f t="shared" si="494"/>
        <v>540</v>
      </c>
      <c r="AU538" s="40">
        <f t="shared" si="495"/>
        <v>2.0163676039256395E-2</v>
      </c>
      <c r="AV538" s="98">
        <v>2</v>
      </c>
      <c r="AW538" s="38">
        <f t="shared" si="496"/>
        <v>0.15873015873015872</v>
      </c>
      <c r="AX538" s="39">
        <f t="shared" si="516"/>
        <v>480</v>
      </c>
      <c r="AY538" s="41">
        <f t="shared" si="497"/>
        <v>0.38727528850945858</v>
      </c>
      <c r="AZ538" s="183">
        <v>0</v>
      </c>
      <c r="BA538" s="42">
        <f t="shared" si="498"/>
        <v>0</v>
      </c>
      <c r="BB538" s="43">
        <f t="shared" si="499"/>
        <v>356</v>
      </c>
      <c r="BC538" s="44">
        <f t="shared" si="500"/>
        <v>0</v>
      </c>
      <c r="BD538" s="178">
        <v>0</v>
      </c>
      <c r="BE538" s="42">
        <f t="shared" si="501"/>
        <v>0</v>
      </c>
      <c r="BF538" s="43">
        <f t="shared" si="517"/>
        <v>356</v>
      </c>
      <c r="BG538" s="45">
        <f t="shared" si="502"/>
        <v>0</v>
      </c>
      <c r="BH538" s="159">
        <v>0</v>
      </c>
      <c r="BI538" s="83">
        <f t="shared" si="503"/>
        <v>0</v>
      </c>
      <c r="BJ538" s="84">
        <f t="shared" si="504"/>
        <v>467</v>
      </c>
      <c r="BK538" s="85">
        <f t="shared" si="505"/>
        <v>0</v>
      </c>
      <c r="BL538" s="156">
        <v>0</v>
      </c>
      <c r="BM538" s="83">
        <f t="shared" si="506"/>
        <v>0</v>
      </c>
      <c r="BN538" s="84">
        <f t="shared" si="518"/>
        <v>467</v>
      </c>
      <c r="BO538" s="86">
        <f t="shared" si="507"/>
        <v>0</v>
      </c>
      <c r="BP538" s="168">
        <f t="shared" si="508"/>
        <v>63</v>
      </c>
      <c r="BQ538" s="75">
        <f t="shared" si="509"/>
        <v>2.9424127784783522E-3</v>
      </c>
      <c r="BR538" s="164">
        <f t="shared" si="464"/>
        <v>4</v>
      </c>
      <c r="BS538" s="76">
        <f t="shared" si="510"/>
        <v>577</v>
      </c>
      <c r="BT538" s="117">
        <f t="shared" si="511"/>
        <v>5.2065485812074819E-2</v>
      </c>
      <c r="BU538" s="159">
        <v>21411</v>
      </c>
      <c r="BV538" s="153">
        <v>427</v>
      </c>
    </row>
    <row r="539" spans="1:74">
      <c r="A539" s="34">
        <f t="shared" si="465"/>
        <v>0</v>
      </c>
      <c r="B539" s="35">
        <f t="shared" si="466"/>
        <v>0</v>
      </c>
      <c r="C539" s="35">
        <f t="shared" si="467"/>
        <v>0</v>
      </c>
      <c r="D539" s="35">
        <f t="shared" si="468"/>
        <v>0</v>
      </c>
      <c r="E539" s="35">
        <f t="shared" si="469"/>
        <v>0</v>
      </c>
      <c r="F539" s="35">
        <f t="shared" si="470"/>
        <v>0</v>
      </c>
      <c r="G539" s="35">
        <f t="shared" si="471"/>
        <v>0</v>
      </c>
      <c r="H539" s="35">
        <f t="shared" si="472"/>
        <v>0</v>
      </c>
      <c r="I539" s="35">
        <f t="shared" si="473"/>
        <v>0</v>
      </c>
      <c r="J539" s="48">
        <v>515</v>
      </c>
      <c r="K539" s="49" t="s">
        <v>487</v>
      </c>
      <c r="L539" s="65">
        <v>0</v>
      </c>
      <c r="M539" s="38">
        <f t="shared" si="463"/>
        <v>0</v>
      </c>
      <c r="N539" s="39">
        <f t="shared" si="474"/>
        <v>517</v>
      </c>
      <c r="O539" s="40">
        <f t="shared" si="475"/>
        <v>0</v>
      </c>
      <c r="P539" s="98">
        <v>0</v>
      </c>
      <c r="Q539" s="38">
        <f t="shared" si="476"/>
        <v>0</v>
      </c>
      <c r="R539" s="39">
        <f t="shared" si="512"/>
        <v>517</v>
      </c>
      <c r="S539" s="41">
        <f t="shared" si="477"/>
        <v>0</v>
      </c>
      <c r="T539" s="183">
        <v>0</v>
      </c>
      <c r="U539" s="42">
        <f t="shared" si="478"/>
        <v>0</v>
      </c>
      <c r="V539" s="43">
        <f t="shared" si="479"/>
        <v>396</v>
      </c>
      <c r="W539" s="44">
        <f t="shared" si="480"/>
        <v>0</v>
      </c>
      <c r="X539" s="178">
        <v>0</v>
      </c>
      <c r="Y539" s="42">
        <f t="shared" si="481"/>
        <v>0</v>
      </c>
      <c r="Z539" s="43">
        <f t="shared" si="513"/>
        <v>396</v>
      </c>
      <c r="AA539" s="45">
        <f t="shared" si="482"/>
        <v>0</v>
      </c>
      <c r="AB539" s="65">
        <v>0</v>
      </c>
      <c r="AC539" s="38">
        <f t="shared" si="483"/>
        <v>0</v>
      </c>
      <c r="AD539" s="39">
        <f t="shared" si="484"/>
        <v>538</v>
      </c>
      <c r="AE539" s="40">
        <f t="shared" si="485"/>
        <v>0</v>
      </c>
      <c r="AF539" s="98">
        <v>0</v>
      </c>
      <c r="AG539" s="38">
        <f t="shared" si="486"/>
        <v>0</v>
      </c>
      <c r="AH539" s="39">
        <f t="shared" si="514"/>
        <v>538</v>
      </c>
      <c r="AI539" s="41">
        <f t="shared" si="487"/>
        <v>0</v>
      </c>
      <c r="AJ539" s="183">
        <v>0</v>
      </c>
      <c r="AK539" s="42">
        <f t="shared" si="488"/>
        <v>0</v>
      </c>
      <c r="AL539" s="43">
        <f t="shared" si="489"/>
        <v>337</v>
      </c>
      <c r="AM539" s="44">
        <f t="shared" si="490"/>
        <v>0</v>
      </c>
      <c r="AN539" s="178">
        <v>0</v>
      </c>
      <c r="AO539" s="42">
        <f t="shared" si="491"/>
        <v>0</v>
      </c>
      <c r="AP539" s="43">
        <f t="shared" si="515"/>
        <v>337</v>
      </c>
      <c r="AQ539" s="45">
        <f t="shared" si="492"/>
        <v>0</v>
      </c>
      <c r="AR539" s="65">
        <v>62</v>
      </c>
      <c r="AS539" s="38">
        <f t="shared" si="493"/>
        <v>1.524465207769855E-2</v>
      </c>
      <c r="AT539" s="39">
        <f t="shared" si="494"/>
        <v>238</v>
      </c>
      <c r="AU539" s="40">
        <f t="shared" si="495"/>
        <v>0.65814893031581412</v>
      </c>
      <c r="AV539" s="98">
        <v>1</v>
      </c>
      <c r="AW539" s="38">
        <f t="shared" si="496"/>
        <v>1</v>
      </c>
      <c r="AX539" s="39">
        <f t="shared" si="516"/>
        <v>1</v>
      </c>
      <c r="AY539" s="41">
        <f t="shared" si="497"/>
        <v>2.4398343176095891</v>
      </c>
      <c r="AZ539" s="183">
        <v>0</v>
      </c>
      <c r="BA539" s="42">
        <f t="shared" si="498"/>
        <v>0</v>
      </c>
      <c r="BB539" s="43">
        <f t="shared" si="499"/>
        <v>356</v>
      </c>
      <c r="BC539" s="44">
        <f t="shared" si="500"/>
        <v>0</v>
      </c>
      <c r="BD539" s="178">
        <v>0</v>
      </c>
      <c r="BE539" s="42">
        <f t="shared" si="501"/>
        <v>0</v>
      </c>
      <c r="BF539" s="43">
        <f t="shared" si="517"/>
        <v>356</v>
      </c>
      <c r="BG539" s="45">
        <f t="shared" si="502"/>
        <v>0</v>
      </c>
      <c r="BH539" s="159">
        <v>0</v>
      </c>
      <c r="BI539" s="83">
        <f t="shared" si="503"/>
        <v>0</v>
      </c>
      <c r="BJ539" s="84">
        <f t="shared" si="504"/>
        <v>467</v>
      </c>
      <c r="BK539" s="85">
        <f t="shared" si="505"/>
        <v>0</v>
      </c>
      <c r="BL539" s="156">
        <v>0</v>
      </c>
      <c r="BM539" s="83">
        <f t="shared" si="506"/>
        <v>0</v>
      </c>
      <c r="BN539" s="84">
        <f t="shared" si="518"/>
        <v>467</v>
      </c>
      <c r="BO539" s="86">
        <f t="shared" si="507"/>
        <v>0</v>
      </c>
      <c r="BP539" s="168">
        <f t="shared" si="508"/>
        <v>62</v>
      </c>
      <c r="BQ539" s="75">
        <f t="shared" si="509"/>
        <v>1.524465207769855E-2</v>
      </c>
      <c r="BR539" s="164">
        <f t="shared" si="464"/>
        <v>1</v>
      </c>
      <c r="BS539" s="76">
        <f t="shared" si="510"/>
        <v>461</v>
      </c>
      <c r="BT539" s="117">
        <f t="shared" si="511"/>
        <v>0.26975148499453483</v>
      </c>
      <c r="BU539" s="159">
        <v>4067</v>
      </c>
      <c r="BV539" s="153">
        <v>15</v>
      </c>
    </row>
    <row r="540" spans="1:74">
      <c r="A540" s="34">
        <f t="shared" si="465"/>
        <v>0</v>
      </c>
      <c r="B540" s="35">
        <f t="shared" si="466"/>
        <v>0</v>
      </c>
      <c r="C540" s="35">
        <f t="shared" si="467"/>
        <v>0</v>
      </c>
      <c r="D540" s="35">
        <f t="shared" si="468"/>
        <v>0</v>
      </c>
      <c r="E540" s="35">
        <f t="shared" si="469"/>
        <v>0</v>
      </c>
      <c r="F540" s="35">
        <f t="shared" si="470"/>
        <v>0</v>
      </c>
      <c r="G540" s="35">
        <f t="shared" si="471"/>
        <v>0</v>
      </c>
      <c r="H540" s="35">
        <f t="shared" si="472"/>
        <v>0</v>
      </c>
      <c r="I540" s="35">
        <f t="shared" si="473"/>
        <v>0</v>
      </c>
      <c r="J540" s="48">
        <v>270</v>
      </c>
      <c r="K540" s="49" t="s">
        <v>240</v>
      </c>
      <c r="L540" s="65">
        <v>0</v>
      </c>
      <c r="M540" s="38">
        <f t="shared" si="463"/>
        <v>0</v>
      </c>
      <c r="N540" s="39">
        <f t="shared" si="474"/>
        <v>517</v>
      </c>
      <c r="O540" s="40">
        <f t="shared" si="475"/>
        <v>0</v>
      </c>
      <c r="P540" s="98">
        <v>0</v>
      </c>
      <c r="Q540" s="38">
        <f t="shared" si="476"/>
        <v>0</v>
      </c>
      <c r="R540" s="39">
        <f t="shared" si="512"/>
        <v>517</v>
      </c>
      <c r="S540" s="41">
        <f t="shared" si="477"/>
        <v>0</v>
      </c>
      <c r="T540" s="183">
        <v>0</v>
      </c>
      <c r="U540" s="42">
        <f t="shared" si="478"/>
        <v>0</v>
      </c>
      <c r="V540" s="43">
        <f t="shared" si="479"/>
        <v>396</v>
      </c>
      <c r="W540" s="44">
        <f t="shared" si="480"/>
        <v>0</v>
      </c>
      <c r="X540" s="178">
        <v>0</v>
      </c>
      <c r="Y540" s="42">
        <f t="shared" si="481"/>
        <v>0</v>
      </c>
      <c r="Z540" s="43">
        <f t="shared" si="513"/>
        <v>396</v>
      </c>
      <c r="AA540" s="45">
        <f t="shared" si="482"/>
        <v>0</v>
      </c>
      <c r="AB540" s="65">
        <v>60</v>
      </c>
      <c r="AC540" s="38">
        <f t="shared" si="483"/>
        <v>6.281735853007381E-4</v>
      </c>
      <c r="AD540" s="39">
        <f t="shared" si="484"/>
        <v>499</v>
      </c>
      <c r="AE540" s="40">
        <f t="shared" si="485"/>
        <v>4.8434506883393562E-2</v>
      </c>
      <c r="AF540" s="98">
        <v>2</v>
      </c>
      <c r="AG540" s="38">
        <f t="shared" si="486"/>
        <v>1</v>
      </c>
      <c r="AH540" s="39">
        <f t="shared" si="514"/>
        <v>1</v>
      </c>
      <c r="AI540" s="41">
        <f t="shared" si="487"/>
        <v>4.3574146083494059</v>
      </c>
      <c r="AJ540" s="183">
        <v>0</v>
      </c>
      <c r="AK540" s="42">
        <f t="shared" si="488"/>
        <v>0</v>
      </c>
      <c r="AL540" s="43">
        <f t="shared" si="489"/>
        <v>337</v>
      </c>
      <c r="AM540" s="44">
        <f t="shared" si="490"/>
        <v>0</v>
      </c>
      <c r="AN540" s="178">
        <v>0</v>
      </c>
      <c r="AO540" s="42">
        <f t="shared" si="491"/>
        <v>0</v>
      </c>
      <c r="AP540" s="43">
        <f t="shared" si="515"/>
        <v>337</v>
      </c>
      <c r="AQ540" s="45">
        <f t="shared" si="492"/>
        <v>0</v>
      </c>
      <c r="AR540" s="65">
        <v>0</v>
      </c>
      <c r="AS540" s="38">
        <f t="shared" si="493"/>
        <v>0</v>
      </c>
      <c r="AT540" s="39">
        <f t="shared" si="494"/>
        <v>565</v>
      </c>
      <c r="AU540" s="40">
        <f t="shared" si="495"/>
        <v>0</v>
      </c>
      <c r="AV540" s="98">
        <v>0</v>
      </c>
      <c r="AW540" s="38">
        <f t="shared" si="496"/>
        <v>0</v>
      </c>
      <c r="AX540" s="39">
        <f t="shared" si="516"/>
        <v>565</v>
      </c>
      <c r="AY540" s="41">
        <f t="shared" si="497"/>
        <v>0</v>
      </c>
      <c r="AZ540" s="183">
        <v>0</v>
      </c>
      <c r="BA540" s="42">
        <f t="shared" si="498"/>
        <v>0</v>
      </c>
      <c r="BB540" s="43">
        <f t="shared" si="499"/>
        <v>356</v>
      </c>
      <c r="BC540" s="44">
        <f t="shared" si="500"/>
        <v>0</v>
      </c>
      <c r="BD540" s="178">
        <v>0</v>
      </c>
      <c r="BE540" s="42">
        <f t="shared" si="501"/>
        <v>0</v>
      </c>
      <c r="BF540" s="43">
        <f t="shared" si="517"/>
        <v>356</v>
      </c>
      <c r="BG540" s="45">
        <f t="shared" si="502"/>
        <v>0</v>
      </c>
      <c r="BH540" s="159">
        <v>0</v>
      </c>
      <c r="BI540" s="83">
        <f t="shared" si="503"/>
        <v>0</v>
      </c>
      <c r="BJ540" s="84">
        <f t="shared" si="504"/>
        <v>467</v>
      </c>
      <c r="BK540" s="85">
        <f t="shared" si="505"/>
        <v>0</v>
      </c>
      <c r="BL540" s="156">
        <v>0</v>
      </c>
      <c r="BM540" s="83">
        <f t="shared" si="506"/>
        <v>0</v>
      </c>
      <c r="BN540" s="84">
        <f t="shared" si="518"/>
        <v>467</v>
      </c>
      <c r="BO540" s="86">
        <f t="shared" si="507"/>
        <v>0</v>
      </c>
      <c r="BP540" s="168">
        <f t="shared" si="508"/>
        <v>60</v>
      </c>
      <c r="BQ540" s="75">
        <f t="shared" si="509"/>
        <v>6.281735853007381E-4</v>
      </c>
      <c r="BR540" s="164">
        <f t="shared" si="464"/>
        <v>2</v>
      </c>
      <c r="BS540" s="76">
        <f t="shared" si="510"/>
        <v>612</v>
      </c>
      <c r="BT540" s="117">
        <f t="shared" si="511"/>
        <v>1.1115423074633842E-2</v>
      </c>
      <c r="BU540" s="159">
        <v>95515</v>
      </c>
      <c r="BV540" s="153">
        <v>105</v>
      </c>
    </row>
    <row r="541" spans="1:74">
      <c r="A541" s="34">
        <f t="shared" si="465"/>
        <v>0</v>
      </c>
      <c r="B541" s="35">
        <f t="shared" si="466"/>
        <v>0</v>
      </c>
      <c r="C541" s="35">
        <f t="shared" si="467"/>
        <v>0</v>
      </c>
      <c r="D541" s="35">
        <f t="shared" si="468"/>
        <v>0</v>
      </c>
      <c r="E541" s="35">
        <f t="shared" si="469"/>
        <v>0</v>
      </c>
      <c r="F541" s="35">
        <f t="shared" si="470"/>
        <v>0</v>
      </c>
      <c r="G541" s="35">
        <f t="shared" si="471"/>
        <v>0</v>
      </c>
      <c r="H541" s="35">
        <f t="shared" si="472"/>
        <v>0</v>
      </c>
      <c r="I541" s="35">
        <f t="shared" si="473"/>
        <v>0</v>
      </c>
      <c r="J541" s="48">
        <v>538</v>
      </c>
      <c r="K541" s="49" t="s">
        <v>510</v>
      </c>
      <c r="L541" s="65">
        <v>3</v>
      </c>
      <c r="M541" s="38">
        <f t="shared" si="463"/>
        <v>3.0072173215717722E-4</v>
      </c>
      <c r="N541" s="39">
        <f t="shared" si="474"/>
        <v>478</v>
      </c>
      <c r="O541" s="40">
        <f t="shared" si="475"/>
        <v>3.9848143557079059E-2</v>
      </c>
      <c r="P541" s="98">
        <v>3</v>
      </c>
      <c r="Q541" s="38">
        <f t="shared" si="476"/>
        <v>0.05</v>
      </c>
      <c r="R541" s="39">
        <f t="shared" si="512"/>
        <v>406</v>
      </c>
      <c r="S541" s="41">
        <f t="shared" si="477"/>
        <v>0.3744268259106498</v>
      </c>
      <c r="T541" s="183">
        <v>0</v>
      </c>
      <c r="U541" s="42">
        <f t="shared" si="478"/>
        <v>0</v>
      </c>
      <c r="V541" s="43">
        <f t="shared" si="479"/>
        <v>396</v>
      </c>
      <c r="W541" s="44">
        <f t="shared" si="480"/>
        <v>0</v>
      </c>
      <c r="X541" s="178">
        <v>0</v>
      </c>
      <c r="Y541" s="42">
        <f t="shared" si="481"/>
        <v>0</v>
      </c>
      <c r="Z541" s="43">
        <f t="shared" si="513"/>
        <v>396</v>
      </c>
      <c r="AA541" s="45">
        <f t="shared" si="482"/>
        <v>0</v>
      </c>
      <c r="AB541" s="65">
        <v>14</v>
      </c>
      <c r="AC541" s="38">
        <f t="shared" si="483"/>
        <v>1.4033680834001604E-3</v>
      </c>
      <c r="AD541" s="39">
        <f t="shared" si="484"/>
        <v>454</v>
      </c>
      <c r="AE541" s="40">
        <f t="shared" si="485"/>
        <v>0.10820486993708686</v>
      </c>
      <c r="AF541" s="98">
        <v>7</v>
      </c>
      <c r="AG541" s="38">
        <f t="shared" si="486"/>
        <v>0.23333333333333334</v>
      </c>
      <c r="AH541" s="39">
        <f t="shared" si="514"/>
        <v>279</v>
      </c>
      <c r="AI541" s="41">
        <f t="shared" si="487"/>
        <v>1.016730075281528</v>
      </c>
      <c r="AJ541" s="183">
        <v>1</v>
      </c>
      <c r="AK541" s="42">
        <f t="shared" si="488"/>
        <v>1.0024057738572574E-4</v>
      </c>
      <c r="AL541" s="43">
        <f t="shared" si="489"/>
        <v>314</v>
      </c>
      <c r="AM541" s="44">
        <f t="shared" si="490"/>
        <v>5.2683172013170881E-2</v>
      </c>
      <c r="AN541" s="178">
        <v>1</v>
      </c>
      <c r="AO541" s="42">
        <f t="shared" si="491"/>
        <v>1.6666666666666666E-2</v>
      </c>
      <c r="AP541" s="43">
        <f t="shared" si="515"/>
        <v>221</v>
      </c>
      <c r="AQ541" s="45">
        <f t="shared" si="492"/>
        <v>0.49502915606446141</v>
      </c>
      <c r="AR541" s="65">
        <v>38</v>
      </c>
      <c r="AS541" s="38">
        <f t="shared" si="493"/>
        <v>3.8091419406575781E-3</v>
      </c>
      <c r="AT541" s="39">
        <f t="shared" si="494"/>
        <v>438</v>
      </c>
      <c r="AU541" s="40">
        <f t="shared" si="495"/>
        <v>0.16444997766346944</v>
      </c>
      <c r="AV541" s="98">
        <v>12</v>
      </c>
      <c r="AW541" s="38">
        <f t="shared" si="496"/>
        <v>0.6333333333333333</v>
      </c>
      <c r="AX541" s="39">
        <f t="shared" si="516"/>
        <v>95</v>
      </c>
      <c r="AY541" s="41">
        <f t="shared" si="497"/>
        <v>1.5452284011527397</v>
      </c>
      <c r="AZ541" s="183">
        <v>0</v>
      </c>
      <c r="BA541" s="42">
        <f t="shared" si="498"/>
        <v>0</v>
      </c>
      <c r="BB541" s="43">
        <f t="shared" si="499"/>
        <v>356</v>
      </c>
      <c r="BC541" s="44">
        <f t="shared" si="500"/>
        <v>0</v>
      </c>
      <c r="BD541" s="178">
        <v>1</v>
      </c>
      <c r="BE541" s="42">
        <f t="shared" si="501"/>
        <v>0</v>
      </c>
      <c r="BF541" s="43">
        <f t="shared" si="517"/>
        <v>356</v>
      </c>
      <c r="BG541" s="45">
        <f t="shared" si="502"/>
        <v>0</v>
      </c>
      <c r="BH541" s="159">
        <v>4</v>
      </c>
      <c r="BI541" s="83">
        <f t="shared" si="503"/>
        <v>4.0096230954290296E-4</v>
      </c>
      <c r="BJ541" s="84">
        <f t="shared" si="504"/>
        <v>405</v>
      </c>
      <c r="BK541" s="85">
        <f t="shared" si="505"/>
        <v>7.2038313298500287E-2</v>
      </c>
      <c r="BL541" s="156">
        <v>4</v>
      </c>
      <c r="BM541" s="83">
        <f t="shared" si="506"/>
        <v>6.6666666666666666E-2</v>
      </c>
      <c r="BN541" s="84">
        <f t="shared" si="518"/>
        <v>275</v>
      </c>
      <c r="BO541" s="86">
        <f t="shared" si="507"/>
        <v>0.67689670294621862</v>
      </c>
      <c r="BP541" s="168">
        <f t="shared" si="508"/>
        <v>60</v>
      </c>
      <c r="BQ541" s="75">
        <f t="shared" si="509"/>
        <v>6.0144346431435444E-3</v>
      </c>
      <c r="BR541" s="164">
        <f t="shared" si="464"/>
        <v>28</v>
      </c>
      <c r="BS541" s="76">
        <f t="shared" si="510"/>
        <v>547</v>
      </c>
      <c r="BT541" s="117">
        <f t="shared" si="511"/>
        <v>0.10642438201419921</v>
      </c>
      <c r="BU541" s="159">
        <v>9976</v>
      </c>
      <c r="BV541" s="153">
        <v>807</v>
      </c>
    </row>
    <row r="542" spans="1:74">
      <c r="A542" s="34">
        <f t="shared" si="465"/>
        <v>0</v>
      </c>
      <c r="B542" s="35">
        <f t="shared" si="466"/>
        <v>0</v>
      </c>
      <c r="C542" s="35">
        <f t="shared" si="467"/>
        <v>0</v>
      </c>
      <c r="D542" s="35">
        <f t="shared" si="468"/>
        <v>0</v>
      </c>
      <c r="E542" s="35">
        <f t="shared" si="469"/>
        <v>0</v>
      </c>
      <c r="F542" s="35">
        <f t="shared" si="470"/>
        <v>0</v>
      </c>
      <c r="G542" s="35">
        <f t="shared" si="471"/>
        <v>0</v>
      </c>
      <c r="H542" s="35">
        <f t="shared" si="472"/>
        <v>0</v>
      </c>
      <c r="I542" s="35">
        <f t="shared" si="473"/>
        <v>0</v>
      </c>
      <c r="J542" s="48">
        <v>547</v>
      </c>
      <c r="K542" s="49" t="s">
        <v>519</v>
      </c>
      <c r="L542" s="65">
        <v>5</v>
      </c>
      <c r="M542" s="38">
        <f t="shared" si="463"/>
        <v>6.4491164710434674E-4</v>
      </c>
      <c r="N542" s="39">
        <f t="shared" si="474"/>
        <v>440</v>
      </c>
      <c r="O542" s="40">
        <f t="shared" si="475"/>
        <v>8.5456184729657492E-2</v>
      </c>
      <c r="P542" s="98">
        <v>2</v>
      </c>
      <c r="Q542" s="38">
        <f t="shared" si="476"/>
        <v>8.3333333333333329E-2</v>
      </c>
      <c r="R542" s="39">
        <f t="shared" si="512"/>
        <v>342</v>
      </c>
      <c r="S542" s="41">
        <f t="shared" si="477"/>
        <v>0.62404470985108296</v>
      </c>
      <c r="T542" s="183">
        <v>0</v>
      </c>
      <c r="U542" s="42">
        <f t="shared" si="478"/>
        <v>0</v>
      </c>
      <c r="V542" s="43">
        <f t="shared" si="479"/>
        <v>396</v>
      </c>
      <c r="W542" s="44">
        <f t="shared" si="480"/>
        <v>0</v>
      </c>
      <c r="X542" s="178">
        <v>1</v>
      </c>
      <c r="Y542" s="42">
        <f t="shared" si="481"/>
        <v>0</v>
      </c>
      <c r="Z542" s="43">
        <f t="shared" si="513"/>
        <v>396</v>
      </c>
      <c r="AA542" s="45">
        <f t="shared" si="482"/>
        <v>0</v>
      </c>
      <c r="AB542" s="65">
        <v>51</v>
      </c>
      <c r="AC542" s="38">
        <f t="shared" si="483"/>
        <v>6.5780988004643364E-3</v>
      </c>
      <c r="AD542" s="39">
        <f t="shared" si="484"/>
        <v>307</v>
      </c>
      <c r="AE542" s="40">
        <f t="shared" si="485"/>
        <v>0.50719574825515745</v>
      </c>
      <c r="AF542" s="98">
        <v>3</v>
      </c>
      <c r="AG542" s="38">
        <f t="shared" si="486"/>
        <v>0.85</v>
      </c>
      <c r="AH542" s="39">
        <f t="shared" si="514"/>
        <v>67</v>
      </c>
      <c r="AI542" s="41">
        <f t="shared" si="487"/>
        <v>3.7038024170969948</v>
      </c>
      <c r="AJ542" s="183">
        <v>0</v>
      </c>
      <c r="AK542" s="42">
        <f t="shared" si="488"/>
        <v>0</v>
      </c>
      <c r="AL542" s="43">
        <f t="shared" si="489"/>
        <v>337</v>
      </c>
      <c r="AM542" s="44">
        <f t="shared" si="490"/>
        <v>0</v>
      </c>
      <c r="AN542" s="178">
        <v>0</v>
      </c>
      <c r="AO542" s="42">
        <f t="shared" si="491"/>
        <v>0</v>
      </c>
      <c r="AP542" s="43">
        <f t="shared" si="515"/>
        <v>337</v>
      </c>
      <c r="AQ542" s="45">
        <f t="shared" si="492"/>
        <v>0</v>
      </c>
      <c r="AR542" s="65">
        <v>4</v>
      </c>
      <c r="AS542" s="38">
        <f t="shared" si="493"/>
        <v>5.1592931768347733E-4</v>
      </c>
      <c r="AT542" s="39">
        <f t="shared" si="494"/>
        <v>533</v>
      </c>
      <c r="AU542" s="40">
        <f t="shared" si="495"/>
        <v>2.2273931003560878E-2</v>
      </c>
      <c r="AV542" s="98">
        <v>1</v>
      </c>
      <c r="AW542" s="38">
        <f t="shared" si="496"/>
        <v>6.6666666666666666E-2</v>
      </c>
      <c r="AX542" s="39">
        <f t="shared" si="516"/>
        <v>510</v>
      </c>
      <c r="AY542" s="41">
        <f t="shared" si="497"/>
        <v>0.16265562117397261</v>
      </c>
      <c r="AZ542" s="183">
        <v>0</v>
      </c>
      <c r="BA542" s="42">
        <f t="shared" si="498"/>
        <v>0</v>
      </c>
      <c r="BB542" s="43">
        <f t="shared" si="499"/>
        <v>356</v>
      </c>
      <c r="BC542" s="44">
        <f t="shared" si="500"/>
        <v>0</v>
      </c>
      <c r="BD542" s="178">
        <v>0</v>
      </c>
      <c r="BE542" s="42">
        <f t="shared" si="501"/>
        <v>0</v>
      </c>
      <c r="BF542" s="43">
        <f t="shared" si="517"/>
        <v>356</v>
      </c>
      <c r="BG542" s="45">
        <f t="shared" si="502"/>
        <v>0</v>
      </c>
      <c r="BH542" s="159">
        <v>0</v>
      </c>
      <c r="BI542" s="83">
        <f t="shared" si="503"/>
        <v>0</v>
      </c>
      <c r="BJ542" s="84">
        <f t="shared" si="504"/>
        <v>467</v>
      </c>
      <c r="BK542" s="85">
        <f t="shared" si="505"/>
        <v>0</v>
      </c>
      <c r="BL542" s="156">
        <v>0</v>
      </c>
      <c r="BM542" s="83">
        <f t="shared" si="506"/>
        <v>0</v>
      </c>
      <c r="BN542" s="84">
        <f t="shared" si="518"/>
        <v>467</v>
      </c>
      <c r="BO542" s="86">
        <f t="shared" si="507"/>
        <v>0</v>
      </c>
      <c r="BP542" s="168">
        <f t="shared" si="508"/>
        <v>60</v>
      </c>
      <c r="BQ542" s="75">
        <f t="shared" si="509"/>
        <v>7.7389397652521605E-3</v>
      </c>
      <c r="BR542" s="164">
        <f t="shared" si="464"/>
        <v>7</v>
      </c>
      <c r="BS542" s="76">
        <f t="shared" si="510"/>
        <v>528</v>
      </c>
      <c r="BT542" s="117">
        <f t="shared" si="511"/>
        <v>0.13693920224089401</v>
      </c>
      <c r="BU542" s="159">
        <v>7753</v>
      </c>
      <c r="BV542" s="153">
        <v>256</v>
      </c>
    </row>
    <row r="543" spans="1:74">
      <c r="A543" s="34">
        <f t="shared" si="465"/>
        <v>0</v>
      </c>
      <c r="B543" s="35">
        <f t="shared" si="466"/>
        <v>0</v>
      </c>
      <c r="C543" s="35">
        <f t="shared" si="467"/>
        <v>0</v>
      </c>
      <c r="D543" s="35">
        <f t="shared" si="468"/>
        <v>0</v>
      </c>
      <c r="E543" s="35">
        <f t="shared" si="469"/>
        <v>0</v>
      </c>
      <c r="F543" s="35">
        <f t="shared" si="470"/>
        <v>0</v>
      </c>
      <c r="G543" s="35">
        <f t="shared" si="471"/>
        <v>0</v>
      </c>
      <c r="H543" s="35">
        <f t="shared" si="472"/>
        <v>0</v>
      </c>
      <c r="I543" s="35">
        <f t="shared" si="473"/>
        <v>0</v>
      </c>
      <c r="J543" s="48">
        <v>537</v>
      </c>
      <c r="K543" s="49" t="s">
        <v>509</v>
      </c>
      <c r="L543" s="65">
        <v>19</v>
      </c>
      <c r="M543" s="38">
        <f t="shared" si="463"/>
        <v>4.3658088235294119E-3</v>
      </c>
      <c r="N543" s="39">
        <f t="shared" si="474"/>
        <v>222</v>
      </c>
      <c r="O543" s="40">
        <f t="shared" si="475"/>
        <v>0.57850616746193273</v>
      </c>
      <c r="P543" s="98">
        <v>1</v>
      </c>
      <c r="Q543" s="38">
        <f t="shared" si="476"/>
        <v>0.32203389830508472</v>
      </c>
      <c r="R543" s="39">
        <f t="shared" si="512"/>
        <v>65</v>
      </c>
      <c r="S543" s="41">
        <f t="shared" si="477"/>
        <v>2.4115626075601173</v>
      </c>
      <c r="T543" s="183">
        <v>5</v>
      </c>
      <c r="U543" s="42">
        <f t="shared" si="478"/>
        <v>1.1488970588235295E-3</v>
      </c>
      <c r="V543" s="43">
        <f t="shared" si="479"/>
        <v>200</v>
      </c>
      <c r="W543" s="44">
        <f t="shared" si="480"/>
        <v>0.42769701369350771</v>
      </c>
      <c r="X543" s="178">
        <v>1</v>
      </c>
      <c r="Y543" s="42">
        <f t="shared" si="481"/>
        <v>8.4745762711864403E-2</v>
      </c>
      <c r="Z543" s="43">
        <f t="shared" si="513"/>
        <v>62</v>
      </c>
      <c r="AA543" s="45">
        <f t="shared" si="482"/>
        <v>1.7828991004771972</v>
      </c>
      <c r="AB543" s="65">
        <v>21</v>
      </c>
      <c r="AC543" s="38">
        <f t="shared" si="483"/>
        <v>4.8253676470588237E-3</v>
      </c>
      <c r="AD543" s="39">
        <f t="shared" si="484"/>
        <v>343</v>
      </c>
      <c r="AE543" s="40">
        <f t="shared" si="485"/>
        <v>0.37205369341419298</v>
      </c>
      <c r="AF543" s="98">
        <v>5</v>
      </c>
      <c r="AG543" s="38">
        <f t="shared" si="486"/>
        <v>0.3559322033898305</v>
      </c>
      <c r="AH543" s="39">
        <f t="shared" si="514"/>
        <v>174</v>
      </c>
      <c r="AI543" s="41">
        <f t="shared" si="487"/>
        <v>1.5509441826328394</v>
      </c>
      <c r="AJ543" s="183">
        <v>2</v>
      </c>
      <c r="AK543" s="42">
        <f t="shared" si="488"/>
        <v>4.5955882352941176E-4</v>
      </c>
      <c r="AL543" s="43">
        <f t="shared" si="489"/>
        <v>231</v>
      </c>
      <c r="AM543" s="44">
        <f t="shared" si="490"/>
        <v>0.24152910110450032</v>
      </c>
      <c r="AN543" s="178">
        <v>1</v>
      </c>
      <c r="AO543" s="42">
        <f t="shared" si="491"/>
        <v>3.3898305084745763E-2</v>
      </c>
      <c r="AP543" s="43">
        <f t="shared" si="515"/>
        <v>124</v>
      </c>
      <c r="AQ543" s="45">
        <f t="shared" si="492"/>
        <v>1.0068389614870401</v>
      </c>
      <c r="AR543" s="65">
        <v>12</v>
      </c>
      <c r="AS543" s="38">
        <f t="shared" si="493"/>
        <v>2.7573529411764708E-3</v>
      </c>
      <c r="AT543" s="39">
        <f t="shared" si="494"/>
        <v>456</v>
      </c>
      <c r="AU543" s="40">
        <f t="shared" si="495"/>
        <v>0.11904167307256951</v>
      </c>
      <c r="AV543" s="98">
        <v>5</v>
      </c>
      <c r="AW543" s="38">
        <f t="shared" si="496"/>
        <v>0.20338983050847459</v>
      </c>
      <c r="AX543" s="39">
        <f t="shared" si="516"/>
        <v>458</v>
      </c>
      <c r="AY543" s="41">
        <f t="shared" si="497"/>
        <v>0.49623748832737408</v>
      </c>
      <c r="AZ543" s="183">
        <v>0</v>
      </c>
      <c r="BA543" s="42">
        <f t="shared" si="498"/>
        <v>0</v>
      </c>
      <c r="BB543" s="43">
        <f t="shared" si="499"/>
        <v>356</v>
      </c>
      <c r="BC543" s="44">
        <f t="shared" si="500"/>
        <v>0</v>
      </c>
      <c r="BD543" s="178">
        <v>0</v>
      </c>
      <c r="BE543" s="42">
        <f t="shared" si="501"/>
        <v>0</v>
      </c>
      <c r="BF543" s="43">
        <f t="shared" si="517"/>
        <v>356</v>
      </c>
      <c r="BG543" s="45">
        <f t="shared" si="502"/>
        <v>0</v>
      </c>
      <c r="BH543" s="159">
        <v>0</v>
      </c>
      <c r="BI543" s="83">
        <f t="shared" si="503"/>
        <v>0</v>
      </c>
      <c r="BJ543" s="84">
        <f t="shared" si="504"/>
        <v>467</v>
      </c>
      <c r="BK543" s="85">
        <f t="shared" si="505"/>
        <v>0</v>
      </c>
      <c r="BL543" s="156">
        <v>0</v>
      </c>
      <c r="BM543" s="83">
        <f t="shared" si="506"/>
        <v>0</v>
      </c>
      <c r="BN543" s="84">
        <f t="shared" si="518"/>
        <v>467</v>
      </c>
      <c r="BO543" s="86">
        <f t="shared" si="507"/>
        <v>0</v>
      </c>
      <c r="BP543" s="168">
        <f t="shared" si="508"/>
        <v>59</v>
      </c>
      <c r="BQ543" s="75">
        <f t="shared" si="509"/>
        <v>1.3556985294117647E-2</v>
      </c>
      <c r="BR543" s="164">
        <f t="shared" si="464"/>
        <v>13</v>
      </c>
      <c r="BS543" s="76">
        <f t="shared" si="510"/>
        <v>478</v>
      </c>
      <c r="BT543" s="117">
        <f t="shared" si="511"/>
        <v>0.23988851280424875</v>
      </c>
      <c r="BU543" s="159">
        <v>4352</v>
      </c>
      <c r="BV543" s="153">
        <v>850</v>
      </c>
    </row>
    <row r="544" spans="1:74">
      <c r="A544" s="34">
        <f t="shared" si="465"/>
        <v>9</v>
      </c>
      <c r="B544" s="35">
        <f t="shared" si="466"/>
        <v>7</v>
      </c>
      <c r="C544" s="35">
        <f t="shared" si="467"/>
        <v>1</v>
      </c>
      <c r="D544" s="35">
        <f t="shared" si="468"/>
        <v>1</v>
      </c>
      <c r="E544" s="35">
        <f t="shared" si="469"/>
        <v>0</v>
      </c>
      <c r="F544" s="35">
        <f t="shared" si="470"/>
        <v>0</v>
      </c>
      <c r="G544" s="35">
        <f t="shared" si="471"/>
        <v>1</v>
      </c>
      <c r="H544" s="35">
        <f t="shared" si="472"/>
        <v>0</v>
      </c>
      <c r="I544" s="35">
        <f t="shared" si="473"/>
        <v>0</v>
      </c>
      <c r="J544" s="48">
        <v>493</v>
      </c>
      <c r="K544" s="49" t="s">
        <v>465</v>
      </c>
      <c r="L544" s="65">
        <v>29</v>
      </c>
      <c r="M544" s="38">
        <f t="shared" si="463"/>
        <v>3.1973539140022052E-2</v>
      </c>
      <c r="N544" s="39">
        <f t="shared" si="474"/>
        <v>19</v>
      </c>
      <c r="O544" s="40">
        <f t="shared" si="475"/>
        <v>4.2367612361768465</v>
      </c>
      <c r="P544" s="98">
        <v>4</v>
      </c>
      <c r="Q544" s="38">
        <f t="shared" si="476"/>
        <v>0.5</v>
      </c>
      <c r="R544" s="39">
        <f t="shared" si="512"/>
        <v>29</v>
      </c>
      <c r="S544" s="41">
        <f t="shared" si="477"/>
        <v>3.744268259106498</v>
      </c>
      <c r="T544" s="183">
        <v>4</v>
      </c>
      <c r="U544" s="42">
        <f t="shared" si="478"/>
        <v>4.410143329658214E-3</v>
      </c>
      <c r="V544" s="43">
        <f t="shared" si="479"/>
        <v>44</v>
      </c>
      <c r="W544" s="44">
        <f t="shared" si="480"/>
        <v>1.6417529469408119</v>
      </c>
      <c r="X544" s="178">
        <v>2</v>
      </c>
      <c r="Y544" s="42">
        <f t="shared" si="481"/>
        <v>6.8965517241379309E-2</v>
      </c>
      <c r="Z544" s="43">
        <f t="shared" si="513"/>
        <v>87</v>
      </c>
      <c r="AA544" s="45">
        <f t="shared" si="482"/>
        <v>1.4509109921124779</v>
      </c>
      <c r="AB544" s="65">
        <v>0</v>
      </c>
      <c r="AC544" s="38">
        <f t="shared" si="483"/>
        <v>0</v>
      </c>
      <c r="AD544" s="39">
        <f t="shared" si="484"/>
        <v>538</v>
      </c>
      <c r="AE544" s="40">
        <f t="shared" si="485"/>
        <v>0</v>
      </c>
      <c r="AF544" s="98">
        <v>0</v>
      </c>
      <c r="AG544" s="38">
        <f t="shared" si="486"/>
        <v>0</v>
      </c>
      <c r="AH544" s="39">
        <f t="shared" si="514"/>
        <v>538</v>
      </c>
      <c r="AI544" s="41">
        <f t="shared" si="487"/>
        <v>0</v>
      </c>
      <c r="AJ544" s="183">
        <v>0</v>
      </c>
      <c r="AK544" s="42">
        <f t="shared" si="488"/>
        <v>0</v>
      </c>
      <c r="AL544" s="43">
        <f t="shared" si="489"/>
        <v>337</v>
      </c>
      <c r="AM544" s="44">
        <f t="shared" si="490"/>
        <v>0</v>
      </c>
      <c r="AN544" s="178">
        <v>0</v>
      </c>
      <c r="AO544" s="42">
        <f t="shared" si="491"/>
        <v>0</v>
      </c>
      <c r="AP544" s="43">
        <f t="shared" si="515"/>
        <v>337</v>
      </c>
      <c r="AQ544" s="45">
        <f t="shared" si="492"/>
        <v>0</v>
      </c>
      <c r="AR544" s="65">
        <v>25</v>
      </c>
      <c r="AS544" s="38">
        <f t="shared" si="493"/>
        <v>2.7563395810363836E-2</v>
      </c>
      <c r="AT544" s="39">
        <f t="shared" si="494"/>
        <v>96</v>
      </c>
      <c r="AU544" s="40">
        <f t="shared" si="495"/>
        <v>1.1899792383586514</v>
      </c>
      <c r="AV544" s="98">
        <v>3</v>
      </c>
      <c r="AW544" s="38">
        <f t="shared" si="496"/>
        <v>0.43103448275862066</v>
      </c>
      <c r="AX544" s="39">
        <f t="shared" si="516"/>
        <v>253</v>
      </c>
      <c r="AY544" s="41">
        <f t="shared" si="497"/>
        <v>1.0516527231075814</v>
      </c>
      <c r="AZ544" s="183">
        <v>0</v>
      </c>
      <c r="BA544" s="42">
        <f t="shared" si="498"/>
        <v>0</v>
      </c>
      <c r="BB544" s="43">
        <f t="shared" si="499"/>
        <v>356</v>
      </c>
      <c r="BC544" s="44">
        <f t="shared" si="500"/>
        <v>0</v>
      </c>
      <c r="BD544" s="178">
        <v>0</v>
      </c>
      <c r="BE544" s="42">
        <f t="shared" si="501"/>
        <v>0</v>
      </c>
      <c r="BF544" s="43">
        <f t="shared" si="517"/>
        <v>356</v>
      </c>
      <c r="BG544" s="45">
        <f t="shared" si="502"/>
        <v>0</v>
      </c>
      <c r="BH544" s="159">
        <v>0</v>
      </c>
      <c r="BI544" s="83">
        <f t="shared" si="503"/>
        <v>0</v>
      </c>
      <c r="BJ544" s="84">
        <f t="shared" si="504"/>
        <v>467</v>
      </c>
      <c r="BK544" s="85">
        <f t="shared" si="505"/>
        <v>0</v>
      </c>
      <c r="BL544" s="156">
        <v>0</v>
      </c>
      <c r="BM544" s="83">
        <f t="shared" si="506"/>
        <v>0</v>
      </c>
      <c r="BN544" s="84">
        <f t="shared" si="518"/>
        <v>467</v>
      </c>
      <c r="BO544" s="86">
        <f t="shared" si="507"/>
        <v>0</v>
      </c>
      <c r="BP544" s="168">
        <f t="shared" si="508"/>
        <v>58</v>
      </c>
      <c r="BQ544" s="75">
        <f t="shared" si="509"/>
        <v>6.3947078280044103E-2</v>
      </c>
      <c r="BR544" s="164">
        <f t="shared" si="464"/>
        <v>9</v>
      </c>
      <c r="BS544" s="76">
        <f t="shared" si="510"/>
        <v>127</v>
      </c>
      <c r="BT544" s="117">
        <f t="shared" si="511"/>
        <v>1.1315325032795256</v>
      </c>
      <c r="BU544" s="159">
        <v>907</v>
      </c>
      <c r="BV544" s="153">
        <v>177</v>
      </c>
    </row>
    <row r="545" spans="1:74">
      <c r="A545" s="34">
        <f t="shared" si="465"/>
        <v>0</v>
      </c>
      <c r="B545" s="35">
        <f t="shared" si="466"/>
        <v>0</v>
      </c>
      <c r="C545" s="35">
        <f t="shared" si="467"/>
        <v>0</v>
      </c>
      <c r="D545" s="35">
        <f t="shared" si="468"/>
        <v>0</v>
      </c>
      <c r="E545" s="35">
        <f t="shared" si="469"/>
        <v>0</v>
      </c>
      <c r="F545" s="35">
        <f t="shared" si="470"/>
        <v>0</v>
      </c>
      <c r="G545" s="35">
        <f t="shared" si="471"/>
        <v>0</v>
      </c>
      <c r="H545" s="35">
        <f t="shared" si="472"/>
        <v>0</v>
      </c>
      <c r="I545" s="35">
        <f t="shared" si="473"/>
        <v>0</v>
      </c>
      <c r="J545" s="48">
        <v>260</v>
      </c>
      <c r="K545" s="49" t="s">
        <v>230</v>
      </c>
      <c r="L545" s="65">
        <v>29</v>
      </c>
      <c r="M545" s="38">
        <f t="shared" si="463"/>
        <v>6.122018154950391E-3</v>
      </c>
      <c r="N545" s="39">
        <f t="shared" si="474"/>
        <v>166</v>
      </c>
      <c r="O545" s="40">
        <f t="shared" si="475"/>
        <v>0.8112185858586447</v>
      </c>
      <c r="P545" s="98">
        <v>2</v>
      </c>
      <c r="Q545" s="38">
        <f t="shared" si="476"/>
        <v>0.50877192982456143</v>
      </c>
      <c r="R545" s="39">
        <f t="shared" si="512"/>
        <v>27</v>
      </c>
      <c r="S545" s="41">
        <f t="shared" si="477"/>
        <v>3.809957175932928</v>
      </c>
      <c r="T545" s="183">
        <v>0</v>
      </c>
      <c r="U545" s="42">
        <f t="shared" si="478"/>
        <v>0</v>
      </c>
      <c r="V545" s="43">
        <f t="shared" si="479"/>
        <v>396</v>
      </c>
      <c r="W545" s="44">
        <f t="shared" si="480"/>
        <v>0</v>
      </c>
      <c r="X545" s="178">
        <v>0</v>
      </c>
      <c r="Y545" s="42">
        <f t="shared" si="481"/>
        <v>0</v>
      </c>
      <c r="Z545" s="43">
        <f t="shared" si="513"/>
        <v>396</v>
      </c>
      <c r="AA545" s="45">
        <f t="shared" si="482"/>
        <v>0</v>
      </c>
      <c r="AB545" s="65">
        <v>0</v>
      </c>
      <c r="AC545" s="38">
        <f t="shared" si="483"/>
        <v>0</v>
      </c>
      <c r="AD545" s="39">
        <f t="shared" si="484"/>
        <v>538</v>
      </c>
      <c r="AE545" s="40">
        <f t="shared" si="485"/>
        <v>0</v>
      </c>
      <c r="AF545" s="98">
        <v>0</v>
      </c>
      <c r="AG545" s="38">
        <f t="shared" si="486"/>
        <v>0</v>
      </c>
      <c r="AH545" s="39">
        <f t="shared" si="514"/>
        <v>538</v>
      </c>
      <c r="AI545" s="41">
        <f t="shared" si="487"/>
        <v>0</v>
      </c>
      <c r="AJ545" s="183">
        <v>0</v>
      </c>
      <c r="AK545" s="42">
        <f t="shared" si="488"/>
        <v>0</v>
      </c>
      <c r="AL545" s="43">
        <f t="shared" si="489"/>
        <v>337</v>
      </c>
      <c r="AM545" s="44">
        <f t="shared" si="490"/>
        <v>0</v>
      </c>
      <c r="AN545" s="178">
        <v>0</v>
      </c>
      <c r="AO545" s="42">
        <f t="shared" si="491"/>
        <v>0</v>
      </c>
      <c r="AP545" s="43">
        <f t="shared" si="515"/>
        <v>337</v>
      </c>
      <c r="AQ545" s="45">
        <f t="shared" si="492"/>
        <v>0</v>
      </c>
      <c r="AR545" s="65">
        <v>28</v>
      </c>
      <c r="AS545" s="38">
        <f t="shared" si="493"/>
        <v>5.910914080641756E-3</v>
      </c>
      <c r="AT545" s="39">
        <f t="shared" si="494"/>
        <v>389</v>
      </c>
      <c r="AU545" s="40">
        <f t="shared" si="495"/>
        <v>0.25518862349467014</v>
      </c>
      <c r="AV545" s="98">
        <v>2</v>
      </c>
      <c r="AW545" s="38">
        <f t="shared" si="496"/>
        <v>0.49122807017543857</v>
      </c>
      <c r="AX545" s="39">
        <f t="shared" si="516"/>
        <v>191</v>
      </c>
      <c r="AY545" s="41">
        <f t="shared" si="497"/>
        <v>1.1985151033871666</v>
      </c>
      <c r="AZ545" s="183">
        <v>0</v>
      </c>
      <c r="BA545" s="42">
        <f t="shared" si="498"/>
        <v>0</v>
      </c>
      <c r="BB545" s="43">
        <f t="shared" si="499"/>
        <v>356</v>
      </c>
      <c r="BC545" s="44">
        <f t="shared" si="500"/>
        <v>0</v>
      </c>
      <c r="BD545" s="178">
        <v>0</v>
      </c>
      <c r="BE545" s="42">
        <f t="shared" si="501"/>
        <v>0</v>
      </c>
      <c r="BF545" s="43">
        <f t="shared" si="517"/>
        <v>356</v>
      </c>
      <c r="BG545" s="45">
        <f t="shared" si="502"/>
        <v>0</v>
      </c>
      <c r="BH545" s="159">
        <v>0</v>
      </c>
      <c r="BI545" s="83">
        <f t="shared" si="503"/>
        <v>0</v>
      </c>
      <c r="BJ545" s="84">
        <f t="shared" si="504"/>
        <v>467</v>
      </c>
      <c r="BK545" s="85">
        <f t="shared" si="505"/>
        <v>0</v>
      </c>
      <c r="BL545" s="156">
        <v>0</v>
      </c>
      <c r="BM545" s="83">
        <f t="shared" si="506"/>
        <v>0</v>
      </c>
      <c r="BN545" s="84">
        <f t="shared" si="518"/>
        <v>467</v>
      </c>
      <c r="BO545" s="86">
        <f t="shared" si="507"/>
        <v>0</v>
      </c>
      <c r="BP545" s="168">
        <f t="shared" si="508"/>
        <v>57</v>
      </c>
      <c r="BQ545" s="75">
        <f t="shared" si="509"/>
        <v>1.2032932235592146E-2</v>
      </c>
      <c r="BR545" s="164">
        <f t="shared" si="464"/>
        <v>4</v>
      </c>
      <c r="BS545" s="76">
        <f t="shared" si="510"/>
        <v>493</v>
      </c>
      <c r="BT545" s="117">
        <f t="shared" si="511"/>
        <v>0.21292065721447512</v>
      </c>
      <c r="BU545" s="159">
        <v>4737</v>
      </c>
      <c r="BV545" s="153">
        <v>160</v>
      </c>
    </row>
    <row r="546" spans="1:74">
      <c r="A546" s="34">
        <f t="shared" si="465"/>
        <v>0</v>
      </c>
      <c r="B546" s="35">
        <f t="shared" si="466"/>
        <v>0</v>
      </c>
      <c r="C546" s="35">
        <f t="shared" si="467"/>
        <v>0</v>
      </c>
      <c r="D546" s="35">
        <f t="shared" si="468"/>
        <v>0</v>
      </c>
      <c r="E546" s="35">
        <f t="shared" si="469"/>
        <v>0</v>
      </c>
      <c r="F546" s="35">
        <f t="shared" si="470"/>
        <v>0</v>
      </c>
      <c r="G546" s="35">
        <f t="shared" si="471"/>
        <v>0</v>
      </c>
      <c r="H546" s="35">
        <f t="shared" si="472"/>
        <v>1</v>
      </c>
      <c r="I546" s="35">
        <f t="shared" si="473"/>
        <v>0</v>
      </c>
      <c r="J546" s="48">
        <v>337</v>
      </c>
      <c r="K546" s="49" t="s">
        <v>308</v>
      </c>
      <c r="L546" s="65">
        <v>0</v>
      </c>
      <c r="M546" s="38">
        <f t="shared" si="463"/>
        <v>0</v>
      </c>
      <c r="N546" s="39">
        <f t="shared" si="474"/>
        <v>517</v>
      </c>
      <c r="O546" s="40">
        <f t="shared" si="475"/>
        <v>0</v>
      </c>
      <c r="P546" s="98">
        <v>0</v>
      </c>
      <c r="Q546" s="38">
        <f t="shared" si="476"/>
        <v>0</v>
      </c>
      <c r="R546" s="39">
        <f t="shared" si="512"/>
        <v>517</v>
      </c>
      <c r="S546" s="41">
        <f t="shared" si="477"/>
        <v>0</v>
      </c>
      <c r="T546" s="183">
        <v>0</v>
      </c>
      <c r="U546" s="42">
        <f t="shared" si="478"/>
        <v>0</v>
      </c>
      <c r="V546" s="43">
        <f t="shared" si="479"/>
        <v>396</v>
      </c>
      <c r="W546" s="44">
        <f t="shared" si="480"/>
        <v>0</v>
      </c>
      <c r="X546" s="178">
        <v>0</v>
      </c>
      <c r="Y546" s="42">
        <f t="shared" si="481"/>
        <v>0</v>
      </c>
      <c r="Z546" s="43">
        <f t="shared" si="513"/>
        <v>396</v>
      </c>
      <c r="AA546" s="45">
        <f t="shared" si="482"/>
        <v>0</v>
      </c>
      <c r="AB546" s="65">
        <v>6</v>
      </c>
      <c r="AC546" s="38">
        <f t="shared" si="483"/>
        <v>7.9776625448743513E-4</v>
      </c>
      <c r="AD546" s="39">
        <f t="shared" si="484"/>
        <v>486</v>
      </c>
      <c r="AE546" s="40">
        <f t="shared" si="485"/>
        <v>6.1510728958480733E-2</v>
      </c>
      <c r="AF546" s="98">
        <v>2</v>
      </c>
      <c r="AG546" s="38">
        <f t="shared" si="486"/>
        <v>0.10714285714285714</v>
      </c>
      <c r="AH546" s="39">
        <f t="shared" si="514"/>
        <v>416</v>
      </c>
      <c r="AI546" s="41">
        <f t="shared" si="487"/>
        <v>0.46686585089457916</v>
      </c>
      <c r="AJ546" s="183">
        <v>0</v>
      </c>
      <c r="AK546" s="42">
        <f t="shared" si="488"/>
        <v>0</v>
      </c>
      <c r="AL546" s="43">
        <f t="shared" si="489"/>
        <v>337</v>
      </c>
      <c r="AM546" s="44">
        <f t="shared" si="490"/>
        <v>0</v>
      </c>
      <c r="AN546" s="178">
        <v>0</v>
      </c>
      <c r="AO546" s="42">
        <f t="shared" si="491"/>
        <v>0</v>
      </c>
      <c r="AP546" s="43">
        <f t="shared" si="515"/>
        <v>337</v>
      </c>
      <c r="AQ546" s="45">
        <f t="shared" si="492"/>
        <v>0</v>
      </c>
      <c r="AR546" s="65">
        <v>0</v>
      </c>
      <c r="AS546" s="38">
        <f t="shared" si="493"/>
        <v>0</v>
      </c>
      <c r="AT546" s="39">
        <f t="shared" si="494"/>
        <v>565</v>
      </c>
      <c r="AU546" s="40">
        <f t="shared" si="495"/>
        <v>0</v>
      </c>
      <c r="AV546" s="98">
        <v>0</v>
      </c>
      <c r="AW546" s="38">
        <f t="shared" si="496"/>
        <v>0</v>
      </c>
      <c r="AX546" s="39">
        <f t="shared" si="516"/>
        <v>565</v>
      </c>
      <c r="AY546" s="41">
        <f t="shared" si="497"/>
        <v>0</v>
      </c>
      <c r="AZ546" s="183">
        <v>44</v>
      </c>
      <c r="BA546" s="42">
        <f t="shared" si="498"/>
        <v>5.850285866241191E-3</v>
      </c>
      <c r="BB546" s="43">
        <f t="shared" si="499"/>
        <v>35</v>
      </c>
      <c r="BC546" s="44">
        <f t="shared" si="500"/>
        <v>2.1832489239965511</v>
      </c>
      <c r="BD546" s="178">
        <v>1</v>
      </c>
      <c r="BE546" s="42">
        <f t="shared" si="501"/>
        <v>0.7857142857142857</v>
      </c>
      <c r="BF546" s="43">
        <f t="shared" si="517"/>
        <v>3</v>
      </c>
      <c r="BG546" s="45">
        <f t="shared" si="502"/>
        <v>16.570838679286883</v>
      </c>
      <c r="BH546" s="159">
        <v>6</v>
      </c>
      <c r="BI546" s="83">
        <f t="shared" si="503"/>
        <v>7.9776625448743513E-4</v>
      </c>
      <c r="BJ546" s="84">
        <f t="shared" si="504"/>
        <v>360</v>
      </c>
      <c r="BK546" s="85">
        <f t="shared" si="505"/>
        <v>0.14332952003706398</v>
      </c>
      <c r="BL546" s="156">
        <v>1</v>
      </c>
      <c r="BM546" s="83">
        <f t="shared" si="506"/>
        <v>0.10714285714285714</v>
      </c>
      <c r="BN546" s="84">
        <f t="shared" si="518"/>
        <v>173</v>
      </c>
      <c r="BO546" s="86">
        <f t="shared" si="507"/>
        <v>1.0878697011635656</v>
      </c>
      <c r="BP546" s="168">
        <f t="shared" si="508"/>
        <v>56</v>
      </c>
      <c r="BQ546" s="75">
        <f t="shared" si="509"/>
        <v>7.4458183752160621E-3</v>
      </c>
      <c r="BR546" s="164">
        <f t="shared" si="464"/>
        <v>4</v>
      </c>
      <c r="BS546" s="76">
        <f t="shared" si="510"/>
        <v>530</v>
      </c>
      <c r="BT546" s="117">
        <f t="shared" si="511"/>
        <v>0.1317524698810541</v>
      </c>
      <c r="BU546" s="159">
        <v>7521</v>
      </c>
      <c r="BV546" s="153">
        <v>166</v>
      </c>
    </row>
    <row r="547" spans="1:74">
      <c r="A547" s="34">
        <f t="shared" si="465"/>
        <v>0</v>
      </c>
      <c r="B547" s="35">
        <f t="shared" si="466"/>
        <v>0</v>
      </c>
      <c r="C547" s="35">
        <f t="shared" si="467"/>
        <v>0</v>
      </c>
      <c r="D547" s="35">
        <f t="shared" si="468"/>
        <v>0</v>
      </c>
      <c r="E547" s="35">
        <f t="shared" si="469"/>
        <v>0</v>
      </c>
      <c r="F547" s="35">
        <f t="shared" si="470"/>
        <v>0</v>
      </c>
      <c r="G547" s="35">
        <f t="shared" si="471"/>
        <v>0</v>
      </c>
      <c r="H547" s="35">
        <f t="shared" si="472"/>
        <v>0</v>
      </c>
      <c r="I547" s="35">
        <f t="shared" si="473"/>
        <v>0</v>
      </c>
      <c r="J547" s="48">
        <v>103</v>
      </c>
      <c r="K547" s="49" t="s">
        <v>73</v>
      </c>
      <c r="L547" s="65">
        <v>29</v>
      </c>
      <c r="M547" s="38">
        <f t="shared" si="463"/>
        <v>4.1505653356233001E-3</v>
      </c>
      <c r="N547" s="39">
        <f t="shared" si="474"/>
        <v>227</v>
      </c>
      <c r="O547" s="40">
        <f t="shared" si="475"/>
        <v>0.54998460586981535</v>
      </c>
      <c r="P547" s="98">
        <v>11</v>
      </c>
      <c r="Q547" s="38">
        <f t="shared" si="476"/>
        <v>0.52727272727272723</v>
      </c>
      <c r="R547" s="39">
        <f t="shared" si="512"/>
        <v>26</v>
      </c>
      <c r="S547" s="41">
        <f t="shared" si="477"/>
        <v>3.9485010732395791</v>
      </c>
      <c r="T547" s="183">
        <v>0</v>
      </c>
      <c r="U547" s="42">
        <f t="shared" si="478"/>
        <v>0</v>
      </c>
      <c r="V547" s="43">
        <f t="shared" si="479"/>
        <v>396</v>
      </c>
      <c r="W547" s="44">
        <f t="shared" si="480"/>
        <v>0</v>
      </c>
      <c r="X547" s="178">
        <v>0</v>
      </c>
      <c r="Y547" s="42">
        <f t="shared" si="481"/>
        <v>0</v>
      </c>
      <c r="Z547" s="43">
        <f t="shared" si="513"/>
        <v>396</v>
      </c>
      <c r="AA547" s="45">
        <f t="shared" si="482"/>
        <v>0</v>
      </c>
      <c r="AB547" s="65">
        <v>0</v>
      </c>
      <c r="AC547" s="38">
        <f t="shared" si="483"/>
        <v>0</v>
      </c>
      <c r="AD547" s="39">
        <f t="shared" si="484"/>
        <v>538</v>
      </c>
      <c r="AE547" s="40">
        <f t="shared" si="485"/>
        <v>0</v>
      </c>
      <c r="AF547" s="98">
        <v>0</v>
      </c>
      <c r="AG547" s="38">
        <f t="shared" si="486"/>
        <v>0</v>
      </c>
      <c r="AH547" s="39">
        <f t="shared" si="514"/>
        <v>538</v>
      </c>
      <c r="AI547" s="41">
        <f t="shared" si="487"/>
        <v>0</v>
      </c>
      <c r="AJ547" s="183">
        <v>0</v>
      </c>
      <c r="AK547" s="42">
        <f t="shared" si="488"/>
        <v>0</v>
      </c>
      <c r="AL547" s="43">
        <f t="shared" si="489"/>
        <v>337</v>
      </c>
      <c r="AM547" s="44">
        <f t="shared" si="490"/>
        <v>0</v>
      </c>
      <c r="AN547" s="178">
        <v>2</v>
      </c>
      <c r="AO547" s="42">
        <f t="shared" si="491"/>
        <v>0</v>
      </c>
      <c r="AP547" s="43">
        <f t="shared" si="515"/>
        <v>337</v>
      </c>
      <c r="AQ547" s="45">
        <f t="shared" si="492"/>
        <v>0</v>
      </c>
      <c r="AR547" s="65">
        <v>9</v>
      </c>
      <c r="AS547" s="38">
        <f t="shared" si="493"/>
        <v>1.2881064834693002E-3</v>
      </c>
      <c r="AT547" s="39">
        <f t="shared" si="494"/>
        <v>504</v>
      </c>
      <c r="AU547" s="40">
        <f t="shared" si="495"/>
        <v>5.5610708588645606E-2</v>
      </c>
      <c r="AV547" s="98">
        <v>7</v>
      </c>
      <c r="AW547" s="38">
        <f t="shared" si="496"/>
        <v>0.16363636363636364</v>
      </c>
      <c r="AX547" s="39">
        <f t="shared" si="516"/>
        <v>476</v>
      </c>
      <c r="AY547" s="41">
        <f t="shared" si="497"/>
        <v>0.39924561560884186</v>
      </c>
      <c r="AZ547" s="183">
        <v>2</v>
      </c>
      <c r="BA547" s="42">
        <f t="shared" si="498"/>
        <v>2.8624588521540003E-4</v>
      </c>
      <c r="BB547" s="43">
        <f t="shared" si="499"/>
        <v>294</v>
      </c>
      <c r="BC547" s="44">
        <f t="shared" si="500"/>
        <v>0.10682315961706845</v>
      </c>
      <c r="BD547" s="178">
        <v>2</v>
      </c>
      <c r="BE547" s="42">
        <f t="shared" si="501"/>
        <v>3.6363636363636362E-2</v>
      </c>
      <c r="BF547" s="43">
        <f t="shared" si="517"/>
        <v>165</v>
      </c>
      <c r="BG547" s="45">
        <f t="shared" si="502"/>
        <v>0.76691484796699616</v>
      </c>
      <c r="BH547" s="159">
        <v>15</v>
      </c>
      <c r="BI547" s="83">
        <f t="shared" si="503"/>
        <v>2.1468441391155001E-3</v>
      </c>
      <c r="BJ547" s="84">
        <f t="shared" si="504"/>
        <v>263</v>
      </c>
      <c r="BK547" s="85">
        <f t="shared" si="505"/>
        <v>0.38570964655744894</v>
      </c>
      <c r="BL547" s="156">
        <v>2</v>
      </c>
      <c r="BM547" s="83">
        <f t="shared" si="506"/>
        <v>0.27272727272727271</v>
      </c>
      <c r="BN547" s="84">
        <f t="shared" si="518"/>
        <v>49</v>
      </c>
      <c r="BO547" s="86">
        <f t="shared" si="507"/>
        <v>2.7691228756890758</v>
      </c>
      <c r="BP547" s="168">
        <f t="shared" si="508"/>
        <v>55</v>
      </c>
      <c r="BQ547" s="75">
        <f t="shared" si="509"/>
        <v>7.8717618434235009E-3</v>
      </c>
      <c r="BR547" s="164">
        <f t="shared" si="464"/>
        <v>24</v>
      </c>
      <c r="BS547" s="76">
        <f t="shared" si="510"/>
        <v>525</v>
      </c>
      <c r="BT547" s="117">
        <f t="shared" si="511"/>
        <v>0.13928946596906355</v>
      </c>
      <c r="BU547" s="159">
        <v>6987</v>
      </c>
      <c r="BV547" s="153">
        <v>685</v>
      </c>
    </row>
    <row r="548" spans="1:74">
      <c r="A548" s="34">
        <f t="shared" si="465"/>
        <v>0</v>
      </c>
      <c r="B548" s="35">
        <f t="shared" si="466"/>
        <v>0</v>
      </c>
      <c r="C548" s="35">
        <f t="shared" si="467"/>
        <v>0</v>
      </c>
      <c r="D548" s="35">
        <f t="shared" si="468"/>
        <v>0</v>
      </c>
      <c r="E548" s="35">
        <f t="shared" si="469"/>
        <v>0</v>
      </c>
      <c r="F548" s="35">
        <f t="shared" si="470"/>
        <v>0</v>
      </c>
      <c r="G548" s="35">
        <f t="shared" si="471"/>
        <v>0</v>
      </c>
      <c r="H548" s="35">
        <f t="shared" si="472"/>
        <v>0</v>
      </c>
      <c r="I548" s="35">
        <f t="shared" si="473"/>
        <v>0</v>
      </c>
      <c r="J548" s="48">
        <v>483</v>
      </c>
      <c r="K548" s="49" t="s">
        <v>455</v>
      </c>
      <c r="L548" s="65">
        <v>9</v>
      </c>
      <c r="M548" s="38">
        <f t="shared" si="463"/>
        <v>7.8404042163951568E-4</v>
      </c>
      <c r="N548" s="39">
        <f t="shared" si="474"/>
        <v>431</v>
      </c>
      <c r="O548" s="40">
        <f t="shared" si="475"/>
        <v>0.10389191047793903</v>
      </c>
      <c r="P548" s="98">
        <v>1</v>
      </c>
      <c r="Q548" s="38">
        <f t="shared" si="476"/>
        <v>0.16363636363636364</v>
      </c>
      <c r="R548" s="39">
        <f t="shared" si="512"/>
        <v>178</v>
      </c>
      <c r="S548" s="41">
        <f t="shared" si="477"/>
        <v>1.2253968847984902</v>
      </c>
      <c r="T548" s="183">
        <v>0</v>
      </c>
      <c r="U548" s="42">
        <f t="shared" si="478"/>
        <v>0</v>
      </c>
      <c r="V548" s="43">
        <f t="shared" si="479"/>
        <v>396</v>
      </c>
      <c r="W548" s="44">
        <f t="shared" si="480"/>
        <v>0</v>
      </c>
      <c r="X548" s="178">
        <v>1</v>
      </c>
      <c r="Y548" s="42">
        <f t="shared" si="481"/>
        <v>0</v>
      </c>
      <c r="Z548" s="43">
        <f t="shared" si="513"/>
        <v>396</v>
      </c>
      <c r="AA548" s="45">
        <f t="shared" si="482"/>
        <v>0</v>
      </c>
      <c r="AB548" s="65">
        <v>11</v>
      </c>
      <c r="AC548" s="38">
        <f t="shared" si="483"/>
        <v>9.582716264482969E-4</v>
      </c>
      <c r="AD548" s="39">
        <f t="shared" si="484"/>
        <v>476</v>
      </c>
      <c r="AE548" s="40">
        <f t="shared" si="485"/>
        <v>7.3886286805820336E-2</v>
      </c>
      <c r="AF548" s="98">
        <v>4</v>
      </c>
      <c r="AG548" s="38">
        <f t="shared" si="486"/>
        <v>0.2</v>
      </c>
      <c r="AH548" s="39">
        <f t="shared" si="514"/>
        <v>313</v>
      </c>
      <c r="AI548" s="41">
        <f t="shared" si="487"/>
        <v>0.87148292166988117</v>
      </c>
      <c r="AJ548" s="183">
        <v>0</v>
      </c>
      <c r="AK548" s="42">
        <f t="shared" si="488"/>
        <v>0</v>
      </c>
      <c r="AL548" s="43">
        <f t="shared" si="489"/>
        <v>337</v>
      </c>
      <c r="AM548" s="44">
        <f t="shared" si="490"/>
        <v>0</v>
      </c>
      <c r="AN548" s="178">
        <v>0</v>
      </c>
      <c r="AO548" s="42">
        <f t="shared" si="491"/>
        <v>0</v>
      </c>
      <c r="AP548" s="43">
        <f t="shared" si="515"/>
        <v>337</v>
      </c>
      <c r="AQ548" s="45">
        <f t="shared" si="492"/>
        <v>0</v>
      </c>
      <c r="AR548" s="65">
        <v>30</v>
      </c>
      <c r="AS548" s="38">
        <f t="shared" si="493"/>
        <v>2.6134680721317189E-3</v>
      </c>
      <c r="AT548" s="39">
        <f t="shared" si="494"/>
        <v>463</v>
      </c>
      <c r="AU548" s="40">
        <f t="shared" si="495"/>
        <v>0.11282981122306439</v>
      </c>
      <c r="AV548" s="98">
        <v>8</v>
      </c>
      <c r="AW548" s="38">
        <f t="shared" si="496"/>
        <v>0.54545454545454541</v>
      </c>
      <c r="AX548" s="39">
        <f t="shared" si="516"/>
        <v>143</v>
      </c>
      <c r="AY548" s="41">
        <f t="shared" si="497"/>
        <v>1.3308187186961395</v>
      </c>
      <c r="AZ548" s="183">
        <v>0</v>
      </c>
      <c r="BA548" s="42">
        <f t="shared" si="498"/>
        <v>0</v>
      </c>
      <c r="BB548" s="43">
        <f t="shared" si="499"/>
        <v>356</v>
      </c>
      <c r="BC548" s="44">
        <f t="shared" si="500"/>
        <v>0</v>
      </c>
      <c r="BD548" s="178">
        <v>0</v>
      </c>
      <c r="BE548" s="42">
        <f t="shared" si="501"/>
        <v>0</v>
      </c>
      <c r="BF548" s="43">
        <f t="shared" si="517"/>
        <v>356</v>
      </c>
      <c r="BG548" s="45">
        <f t="shared" si="502"/>
        <v>0</v>
      </c>
      <c r="BH548" s="159">
        <v>5</v>
      </c>
      <c r="BI548" s="83">
        <f t="shared" si="503"/>
        <v>4.3557801202195314E-4</v>
      </c>
      <c r="BJ548" s="84">
        <f t="shared" si="504"/>
        <v>395</v>
      </c>
      <c r="BK548" s="85">
        <f t="shared" si="505"/>
        <v>7.8257493408162612E-2</v>
      </c>
      <c r="BL548" s="156">
        <v>2</v>
      </c>
      <c r="BM548" s="83">
        <f t="shared" si="506"/>
        <v>9.0909090909090912E-2</v>
      </c>
      <c r="BN548" s="84">
        <f t="shared" si="518"/>
        <v>202</v>
      </c>
      <c r="BO548" s="86">
        <f t="shared" si="507"/>
        <v>0.92304095856302537</v>
      </c>
      <c r="BP548" s="168">
        <f t="shared" si="508"/>
        <v>55</v>
      </c>
      <c r="BQ548" s="75">
        <f t="shared" si="509"/>
        <v>4.7913581322414842E-3</v>
      </c>
      <c r="BR548" s="164">
        <f t="shared" si="464"/>
        <v>16</v>
      </c>
      <c r="BS548" s="76">
        <f t="shared" si="510"/>
        <v>559</v>
      </c>
      <c r="BT548" s="117">
        <f t="shared" si="511"/>
        <v>8.4782254440791613E-2</v>
      </c>
      <c r="BU548" s="159">
        <v>11479</v>
      </c>
      <c r="BV548" s="153">
        <v>1169</v>
      </c>
    </row>
    <row r="549" spans="1:74">
      <c r="A549" s="34">
        <f t="shared" si="465"/>
        <v>0</v>
      </c>
      <c r="B549" s="35">
        <f t="shared" si="466"/>
        <v>0</v>
      </c>
      <c r="C549" s="35">
        <f t="shared" si="467"/>
        <v>0</v>
      </c>
      <c r="D549" s="35">
        <f t="shared" si="468"/>
        <v>0</v>
      </c>
      <c r="E549" s="35">
        <f t="shared" si="469"/>
        <v>0</v>
      </c>
      <c r="F549" s="35">
        <f t="shared" si="470"/>
        <v>0</v>
      </c>
      <c r="G549" s="35">
        <f t="shared" si="471"/>
        <v>0</v>
      </c>
      <c r="H549" s="35">
        <f t="shared" si="472"/>
        <v>0</v>
      </c>
      <c r="I549" s="35">
        <f t="shared" si="473"/>
        <v>1</v>
      </c>
      <c r="J549" s="51">
        <v>24</v>
      </c>
      <c r="K549" s="49" t="s">
        <v>672</v>
      </c>
      <c r="L549" s="65">
        <v>6</v>
      </c>
      <c r="M549" s="38">
        <f t="shared" si="463"/>
        <v>3.1712473572938688E-3</v>
      </c>
      <c r="N549" s="39">
        <f t="shared" si="474"/>
        <v>278</v>
      </c>
      <c r="O549" s="40">
        <f t="shared" si="475"/>
        <v>0.42021678660192457</v>
      </c>
      <c r="P549" s="98">
        <v>6</v>
      </c>
      <c r="Q549" s="38">
        <f t="shared" si="476"/>
        <v>0.1111111111111111</v>
      </c>
      <c r="R549" s="39">
        <f t="shared" si="512"/>
        <v>284</v>
      </c>
      <c r="S549" s="41">
        <f t="shared" si="477"/>
        <v>0.83205961313477728</v>
      </c>
      <c r="T549" s="183">
        <v>1</v>
      </c>
      <c r="U549" s="42">
        <f t="shared" si="478"/>
        <v>5.2854122621564484E-4</v>
      </c>
      <c r="V549" s="43">
        <f t="shared" si="479"/>
        <v>279</v>
      </c>
      <c r="W549" s="44">
        <f t="shared" si="480"/>
        <v>0.19675871073933884</v>
      </c>
      <c r="X549" s="178">
        <v>1</v>
      </c>
      <c r="Y549" s="42">
        <f t="shared" si="481"/>
        <v>1.8518518518518517E-2</v>
      </c>
      <c r="Z549" s="43">
        <f t="shared" si="513"/>
        <v>281</v>
      </c>
      <c r="AA549" s="45">
        <f t="shared" si="482"/>
        <v>0.38959647010427645</v>
      </c>
      <c r="AB549" s="65">
        <v>3</v>
      </c>
      <c r="AC549" s="38">
        <f t="shared" si="483"/>
        <v>1.5856236786469344E-3</v>
      </c>
      <c r="AD549" s="39">
        <f t="shared" si="484"/>
        <v>446</v>
      </c>
      <c r="AE549" s="40">
        <f t="shared" si="485"/>
        <v>0.12225745044839684</v>
      </c>
      <c r="AF549" s="98">
        <v>2</v>
      </c>
      <c r="AG549" s="38">
        <f t="shared" si="486"/>
        <v>5.5555555555555552E-2</v>
      </c>
      <c r="AH549" s="39">
        <f t="shared" si="514"/>
        <v>464</v>
      </c>
      <c r="AI549" s="41">
        <f t="shared" si="487"/>
        <v>0.24207858935274476</v>
      </c>
      <c r="AJ549" s="183">
        <v>0</v>
      </c>
      <c r="AK549" s="42">
        <f t="shared" si="488"/>
        <v>0</v>
      </c>
      <c r="AL549" s="43">
        <f t="shared" si="489"/>
        <v>337</v>
      </c>
      <c r="AM549" s="44">
        <f t="shared" si="490"/>
        <v>0</v>
      </c>
      <c r="AN549" s="178">
        <v>0</v>
      </c>
      <c r="AO549" s="42">
        <f t="shared" si="491"/>
        <v>0</v>
      </c>
      <c r="AP549" s="43">
        <f t="shared" si="515"/>
        <v>337</v>
      </c>
      <c r="AQ549" s="45">
        <f t="shared" si="492"/>
        <v>0</v>
      </c>
      <c r="AR549" s="65">
        <v>28</v>
      </c>
      <c r="AS549" s="38">
        <f t="shared" si="493"/>
        <v>1.4799154334038054E-2</v>
      </c>
      <c r="AT549" s="39">
        <f t="shared" si="494"/>
        <v>246</v>
      </c>
      <c r="AU549" s="40">
        <f t="shared" si="495"/>
        <v>0.6389157026925224</v>
      </c>
      <c r="AV549" s="98">
        <v>13</v>
      </c>
      <c r="AW549" s="38">
        <f t="shared" si="496"/>
        <v>0.51851851851851849</v>
      </c>
      <c r="AX549" s="39">
        <f t="shared" si="516"/>
        <v>164</v>
      </c>
      <c r="AY549" s="41">
        <f t="shared" si="497"/>
        <v>1.2650992757975648</v>
      </c>
      <c r="AZ549" s="183">
        <v>0</v>
      </c>
      <c r="BA549" s="42">
        <f t="shared" si="498"/>
        <v>0</v>
      </c>
      <c r="BB549" s="43">
        <f t="shared" si="499"/>
        <v>356</v>
      </c>
      <c r="BC549" s="44">
        <f t="shared" si="500"/>
        <v>0</v>
      </c>
      <c r="BD549" s="178">
        <v>0</v>
      </c>
      <c r="BE549" s="42">
        <f t="shared" si="501"/>
        <v>0</v>
      </c>
      <c r="BF549" s="43">
        <f t="shared" si="517"/>
        <v>356</v>
      </c>
      <c r="BG549" s="45">
        <f t="shared" si="502"/>
        <v>0</v>
      </c>
      <c r="BH549" s="159">
        <v>16</v>
      </c>
      <c r="BI549" s="83">
        <f t="shared" si="503"/>
        <v>8.4566596194503175E-3</v>
      </c>
      <c r="BJ549" s="84">
        <f t="shared" si="504"/>
        <v>59</v>
      </c>
      <c r="BK549" s="85">
        <f t="shared" si="505"/>
        <v>1.519353516841097</v>
      </c>
      <c r="BL549" s="156">
        <v>6</v>
      </c>
      <c r="BM549" s="83">
        <f t="shared" si="506"/>
        <v>0.29629629629629628</v>
      </c>
      <c r="BN549" s="84">
        <f t="shared" si="518"/>
        <v>43</v>
      </c>
      <c r="BO549" s="86">
        <f t="shared" si="507"/>
        <v>3.0084297908720825</v>
      </c>
      <c r="BP549" s="168">
        <f t="shared" si="508"/>
        <v>54</v>
      </c>
      <c r="BQ549" s="75">
        <f t="shared" si="509"/>
        <v>2.8541226215644821E-2</v>
      </c>
      <c r="BR549" s="164">
        <f t="shared" si="464"/>
        <v>28</v>
      </c>
      <c r="BS549" s="76">
        <f t="shared" si="510"/>
        <v>372</v>
      </c>
      <c r="BT549" s="117">
        <f t="shared" si="511"/>
        <v>0.50503206737647266</v>
      </c>
      <c r="BU549" s="159">
        <v>1892</v>
      </c>
      <c r="BV549" s="153">
        <v>937</v>
      </c>
    </row>
    <row r="550" spans="1:74">
      <c r="A550" s="34">
        <f t="shared" si="465"/>
        <v>0</v>
      </c>
      <c r="B550" s="35">
        <f t="shared" si="466"/>
        <v>0</v>
      </c>
      <c r="C550" s="35">
        <f t="shared" si="467"/>
        <v>0</v>
      </c>
      <c r="D550" s="35">
        <f t="shared" si="468"/>
        <v>0</v>
      </c>
      <c r="E550" s="35">
        <f t="shared" si="469"/>
        <v>0</v>
      </c>
      <c r="F550" s="35">
        <f t="shared" si="470"/>
        <v>0</v>
      </c>
      <c r="G550" s="35">
        <f t="shared" si="471"/>
        <v>0</v>
      </c>
      <c r="H550" s="35">
        <f t="shared" si="472"/>
        <v>1</v>
      </c>
      <c r="I550" s="35">
        <f t="shared" si="473"/>
        <v>0</v>
      </c>
      <c r="J550" s="48">
        <v>39</v>
      </c>
      <c r="K550" s="49" t="s">
        <v>9</v>
      </c>
      <c r="L550" s="65">
        <v>1</v>
      </c>
      <c r="M550" s="38">
        <f t="shared" si="463"/>
        <v>1.8656716417910448E-4</v>
      </c>
      <c r="N550" s="39">
        <f t="shared" si="474"/>
        <v>492</v>
      </c>
      <c r="O550" s="40">
        <f t="shared" si="475"/>
        <v>2.4721708963023673E-2</v>
      </c>
      <c r="P550" s="98">
        <v>1</v>
      </c>
      <c r="Q550" s="38">
        <f t="shared" si="476"/>
        <v>1.8518518518518517E-2</v>
      </c>
      <c r="R550" s="39">
        <f t="shared" si="512"/>
        <v>474</v>
      </c>
      <c r="S550" s="41">
        <f t="shared" si="477"/>
        <v>0.13867660218912956</v>
      </c>
      <c r="T550" s="183">
        <v>0</v>
      </c>
      <c r="U550" s="42">
        <f t="shared" si="478"/>
        <v>0</v>
      </c>
      <c r="V550" s="43">
        <f t="shared" si="479"/>
        <v>396</v>
      </c>
      <c r="W550" s="44">
        <f t="shared" si="480"/>
        <v>0</v>
      </c>
      <c r="X550" s="178">
        <v>0</v>
      </c>
      <c r="Y550" s="42">
        <f t="shared" si="481"/>
        <v>0</v>
      </c>
      <c r="Z550" s="43">
        <f t="shared" si="513"/>
        <v>396</v>
      </c>
      <c r="AA550" s="45">
        <f t="shared" si="482"/>
        <v>0</v>
      </c>
      <c r="AB550" s="65">
        <v>0</v>
      </c>
      <c r="AC550" s="38">
        <f t="shared" si="483"/>
        <v>0</v>
      </c>
      <c r="AD550" s="39">
        <f t="shared" si="484"/>
        <v>538</v>
      </c>
      <c r="AE550" s="40">
        <f t="shared" si="485"/>
        <v>0</v>
      </c>
      <c r="AF550" s="98">
        <v>0</v>
      </c>
      <c r="AG550" s="38">
        <f t="shared" si="486"/>
        <v>0</v>
      </c>
      <c r="AH550" s="39">
        <f t="shared" si="514"/>
        <v>538</v>
      </c>
      <c r="AI550" s="41">
        <f t="shared" si="487"/>
        <v>0</v>
      </c>
      <c r="AJ550" s="183">
        <v>0</v>
      </c>
      <c r="AK550" s="42">
        <f t="shared" si="488"/>
        <v>0</v>
      </c>
      <c r="AL550" s="43">
        <f t="shared" si="489"/>
        <v>337</v>
      </c>
      <c r="AM550" s="44">
        <f t="shared" si="490"/>
        <v>0</v>
      </c>
      <c r="AN550" s="178">
        <v>0</v>
      </c>
      <c r="AO550" s="42">
        <f t="shared" si="491"/>
        <v>0</v>
      </c>
      <c r="AP550" s="43">
        <f t="shared" si="515"/>
        <v>337</v>
      </c>
      <c r="AQ550" s="45">
        <f t="shared" si="492"/>
        <v>0</v>
      </c>
      <c r="AR550" s="65">
        <v>23</v>
      </c>
      <c r="AS550" s="38">
        <f t="shared" si="493"/>
        <v>4.2910447761194031E-3</v>
      </c>
      <c r="AT550" s="39">
        <f t="shared" si="494"/>
        <v>426</v>
      </c>
      <c r="AU550" s="40">
        <f t="shared" si="495"/>
        <v>0.18525490217462556</v>
      </c>
      <c r="AV550" s="98">
        <v>5</v>
      </c>
      <c r="AW550" s="38">
        <f t="shared" si="496"/>
        <v>0.42592592592592593</v>
      </c>
      <c r="AX550" s="39">
        <f t="shared" si="516"/>
        <v>258</v>
      </c>
      <c r="AY550" s="41">
        <f t="shared" si="497"/>
        <v>1.039188690833714</v>
      </c>
      <c r="AZ550" s="183">
        <v>19</v>
      </c>
      <c r="BA550" s="42">
        <f t="shared" si="498"/>
        <v>3.5447761194029852E-3</v>
      </c>
      <c r="BB550" s="43">
        <f t="shared" si="499"/>
        <v>73</v>
      </c>
      <c r="BC550" s="44">
        <f t="shared" si="500"/>
        <v>1.3228633310302882</v>
      </c>
      <c r="BD550" s="178">
        <v>1</v>
      </c>
      <c r="BE550" s="42">
        <f t="shared" si="501"/>
        <v>0.35185185185185186</v>
      </c>
      <c r="BF550" s="43">
        <f t="shared" si="517"/>
        <v>10</v>
      </c>
      <c r="BG550" s="45">
        <f t="shared" si="502"/>
        <v>7.4206112604213983</v>
      </c>
      <c r="BH550" s="159">
        <v>11</v>
      </c>
      <c r="BI550" s="83">
        <f t="shared" si="503"/>
        <v>2.0522388059701492E-3</v>
      </c>
      <c r="BJ550" s="84">
        <f t="shared" si="504"/>
        <v>268</v>
      </c>
      <c r="BK550" s="85">
        <f t="shared" si="505"/>
        <v>0.36871251623713747</v>
      </c>
      <c r="BL550" s="156">
        <v>5</v>
      </c>
      <c r="BM550" s="83">
        <f t="shared" si="506"/>
        <v>0.20370370370370369</v>
      </c>
      <c r="BN550" s="84">
        <f t="shared" si="518"/>
        <v>77</v>
      </c>
      <c r="BO550" s="86">
        <f t="shared" si="507"/>
        <v>2.0682954812245566</v>
      </c>
      <c r="BP550" s="168">
        <f t="shared" si="508"/>
        <v>54</v>
      </c>
      <c r="BQ550" s="75">
        <f t="shared" si="509"/>
        <v>1.0074626865671642E-2</v>
      </c>
      <c r="BR550" s="164">
        <f t="shared" si="464"/>
        <v>12</v>
      </c>
      <c r="BS550" s="76">
        <f t="shared" si="510"/>
        <v>507</v>
      </c>
      <c r="BT550" s="117">
        <f t="shared" si="511"/>
        <v>0.17826878199184443</v>
      </c>
      <c r="BU550" s="159">
        <v>5360</v>
      </c>
      <c r="BV550" s="153">
        <v>103</v>
      </c>
    </row>
    <row r="551" spans="1:74">
      <c r="A551" s="34">
        <f t="shared" si="465"/>
        <v>0</v>
      </c>
      <c r="B551" s="35">
        <f t="shared" si="466"/>
        <v>0</v>
      </c>
      <c r="C551" s="35">
        <f t="shared" si="467"/>
        <v>0</v>
      </c>
      <c r="D551" s="35">
        <f t="shared" si="468"/>
        <v>0</v>
      </c>
      <c r="E551" s="35">
        <f t="shared" si="469"/>
        <v>0</v>
      </c>
      <c r="F551" s="35">
        <f t="shared" si="470"/>
        <v>0</v>
      </c>
      <c r="G551" s="35">
        <f t="shared" si="471"/>
        <v>0</v>
      </c>
      <c r="H551" s="35">
        <f t="shared" si="472"/>
        <v>0</v>
      </c>
      <c r="I551" s="35">
        <f t="shared" si="473"/>
        <v>0</v>
      </c>
      <c r="J551" s="48">
        <v>118</v>
      </c>
      <c r="K551" s="49" t="s">
        <v>88</v>
      </c>
      <c r="L551" s="65">
        <v>0</v>
      </c>
      <c r="M551" s="38">
        <f t="shared" si="463"/>
        <v>0</v>
      </c>
      <c r="N551" s="39">
        <f t="shared" si="474"/>
        <v>517</v>
      </c>
      <c r="O551" s="40">
        <f t="shared" si="475"/>
        <v>0</v>
      </c>
      <c r="P551" s="98">
        <v>0</v>
      </c>
      <c r="Q551" s="38">
        <f t="shared" si="476"/>
        <v>0</v>
      </c>
      <c r="R551" s="39">
        <f t="shared" si="512"/>
        <v>517</v>
      </c>
      <c r="S551" s="41">
        <f t="shared" si="477"/>
        <v>0</v>
      </c>
      <c r="T551" s="183">
        <v>0</v>
      </c>
      <c r="U551" s="42">
        <f t="shared" si="478"/>
        <v>0</v>
      </c>
      <c r="V551" s="43">
        <f t="shared" si="479"/>
        <v>396</v>
      </c>
      <c r="W551" s="44">
        <f t="shared" si="480"/>
        <v>0</v>
      </c>
      <c r="X551" s="178">
        <v>0</v>
      </c>
      <c r="Y551" s="42">
        <f t="shared" si="481"/>
        <v>0</v>
      </c>
      <c r="Z551" s="43">
        <f t="shared" si="513"/>
        <v>396</v>
      </c>
      <c r="AA551" s="45">
        <f t="shared" si="482"/>
        <v>0</v>
      </c>
      <c r="AB551" s="65">
        <v>0</v>
      </c>
      <c r="AC551" s="38">
        <f t="shared" si="483"/>
        <v>0</v>
      </c>
      <c r="AD551" s="39">
        <f t="shared" si="484"/>
        <v>538</v>
      </c>
      <c r="AE551" s="40">
        <f t="shared" si="485"/>
        <v>0</v>
      </c>
      <c r="AF551" s="98">
        <v>0</v>
      </c>
      <c r="AG551" s="38">
        <f t="shared" si="486"/>
        <v>0</v>
      </c>
      <c r="AH551" s="39">
        <f t="shared" si="514"/>
        <v>538</v>
      </c>
      <c r="AI551" s="41">
        <f t="shared" si="487"/>
        <v>0</v>
      </c>
      <c r="AJ551" s="183">
        <v>0</v>
      </c>
      <c r="AK551" s="42">
        <f t="shared" si="488"/>
        <v>0</v>
      </c>
      <c r="AL551" s="43">
        <f t="shared" si="489"/>
        <v>337</v>
      </c>
      <c r="AM551" s="44">
        <f t="shared" si="490"/>
        <v>0</v>
      </c>
      <c r="AN551" s="178">
        <v>0</v>
      </c>
      <c r="AO551" s="42">
        <f t="shared" si="491"/>
        <v>0</v>
      </c>
      <c r="AP551" s="43">
        <f t="shared" si="515"/>
        <v>337</v>
      </c>
      <c r="AQ551" s="45">
        <f t="shared" si="492"/>
        <v>0</v>
      </c>
      <c r="AR551" s="65">
        <v>50</v>
      </c>
      <c r="AS551" s="38">
        <f t="shared" si="493"/>
        <v>8.2602302952206313E-4</v>
      </c>
      <c r="AT551" s="39">
        <f t="shared" si="494"/>
        <v>518</v>
      </c>
      <c r="AU551" s="40">
        <f t="shared" si="495"/>
        <v>3.5661435270895804E-2</v>
      </c>
      <c r="AV551" s="98">
        <v>3</v>
      </c>
      <c r="AW551" s="38">
        <f t="shared" si="496"/>
        <v>1</v>
      </c>
      <c r="AX551" s="39">
        <f t="shared" si="516"/>
        <v>1</v>
      </c>
      <c r="AY551" s="41">
        <f t="shared" si="497"/>
        <v>2.4398343176095891</v>
      </c>
      <c r="AZ551" s="183">
        <v>0</v>
      </c>
      <c r="BA551" s="42">
        <f t="shared" si="498"/>
        <v>0</v>
      </c>
      <c r="BB551" s="43">
        <f t="shared" si="499"/>
        <v>356</v>
      </c>
      <c r="BC551" s="44">
        <f t="shared" si="500"/>
        <v>0</v>
      </c>
      <c r="BD551" s="178">
        <v>0</v>
      </c>
      <c r="BE551" s="42">
        <f t="shared" si="501"/>
        <v>0</v>
      </c>
      <c r="BF551" s="43">
        <f t="shared" si="517"/>
        <v>356</v>
      </c>
      <c r="BG551" s="45">
        <f t="shared" si="502"/>
        <v>0</v>
      </c>
      <c r="BH551" s="159">
        <v>0</v>
      </c>
      <c r="BI551" s="83">
        <f t="shared" si="503"/>
        <v>0</v>
      </c>
      <c r="BJ551" s="84">
        <f t="shared" si="504"/>
        <v>467</v>
      </c>
      <c r="BK551" s="85">
        <f t="shared" si="505"/>
        <v>0</v>
      </c>
      <c r="BL551" s="156">
        <v>0</v>
      </c>
      <c r="BM551" s="83">
        <f t="shared" si="506"/>
        <v>0</v>
      </c>
      <c r="BN551" s="84">
        <f t="shared" si="518"/>
        <v>467</v>
      </c>
      <c r="BO551" s="86">
        <f t="shared" si="507"/>
        <v>0</v>
      </c>
      <c r="BP551" s="168">
        <f t="shared" si="508"/>
        <v>50</v>
      </c>
      <c r="BQ551" s="75">
        <f t="shared" si="509"/>
        <v>8.2602302952206313E-4</v>
      </c>
      <c r="BR551" s="164">
        <f t="shared" si="464"/>
        <v>3</v>
      </c>
      <c r="BS551" s="76">
        <f t="shared" si="510"/>
        <v>605</v>
      </c>
      <c r="BT551" s="117">
        <f t="shared" si="511"/>
        <v>1.4616334811551814E-2</v>
      </c>
      <c r="BU551" s="159">
        <v>60531</v>
      </c>
      <c r="BV551" s="153">
        <v>687</v>
      </c>
    </row>
    <row r="552" spans="1:74">
      <c r="A552" s="34">
        <f t="shared" si="465"/>
        <v>9</v>
      </c>
      <c r="B552" s="35">
        <f t="shared" si="466"/>
        <v>7</v>
      </c>
      <c r="C552" s="35">
        <f t="shared" si="467"/>
        <v>1</v>
      </c>
      <c r="D552" s="35">
        <f t="shared" si="468"/>
        <v>0</v>
      </c>
      <c r="E552" s="35">
        <f t="shared" si="469"/>
        <v>1</v>
      </c>
      <c r="F552" s="35">
        <f t="shared" si="470"/>
        <v>0</v>
      </c>
      <c r="G552" s="35">
        <f t="shared" si="471"/>
        <v>1</v>
      </c>
      <c r="H552" s="35">
        <f t="shared" si="472"/>
        <v>0</v>
      </c>
      <c r="I552" s="35">
        <f t="shared" si="473"/>
        <v>0</v>
      </c>
      <c r="J552" s="48">
        <v>460</v>
      </c>
      <c r="K552" s="49" t="s">
        <v>432</v>
      </c>
      <c r="L552" s="65">
        <v>7</v>
      </c>
      <c r="M552" s="38">
        <f t="shared" si="463"/>
        <v>8.3333333333333332E-3</v>
      </c>
      <c r="N552" s="39">
        <f t="shared" si="474"/>
        <v>117</v>
      </c>
      <c r="O552" s="40">
        <f t="shared" si="475"/>
        <v>1.104236333681724</v>
      </c>
      <c r="P552" s="98">
        <v>1</v>
      </c>
      <c r="Q552" s="38">
        <f t="shared" si="476"/>
        <v>0.14000000000000001</v>
      </c>
      <c r="R552" s="39">
        <f t="shared" si="512"/>
        <v>216</v>
      </c>
      <c r="S552" s="41">
        <f t="shared" si="477"/>
        <v>1.0483951125498194</v>
      </c>
      <c r="T552" s="183">
        <v>0</v>
      </c>
      <c r="U552" s="42">
        <f t="shared" si="478"/>
        <v>0</v>
      </c>
      <c r="V552" s="43">
        <f t="shared" si="479"/>
        <v>396</v>
      </c>
      <c r="W552" s="44">
        <f t="shared" si="480"/>
        <v>0</v>
      </c>
      <c r="X552" s="178">
        <v>0</v>
      </c>
      <c r="Y552" s="42">
        <f t="shared" si="481"/>
        <v>0</v>
      </c>
      <c r="Z552" s="43">
        <f t="shared" si="513"/>
        <v>396</v>
      </c>
      <c r="AA552" s="45">
        <f t="shared" si="482"/>
        <v>0</v>
      </c>
      <c r="AB552" s="65">
        <v>15</v>
      </c>
      <c r="AC552" s="38">
        <f t="shared" si="483"/>
        <v>1.7857142857142856E-2</v>
      </c>
      <c r="AD552" s="39">
        <f t="shared" si="484"/>
        <v>117</v>
      </c>
      <c r="AE552" s="40">
        <f t="shared" si="485"/>
        <v>1.3768517633831359</v>
      </c>
      <c r="AF552" s="98">
        <v>4</v>
      </c>
      <c r="AG552" s="38">
        <f t="shared" si="486"/>
        <v>0.3</v>
      </c>
      <c r="AH552" s="39">
        <f t="shared" si="514"/>
        <v>215</v>
      </c>
      <c r="AI552" s="41">
        <f t="shared" si="487"/>
        <v>1.3072243825048218</v>
      </c>
      <c r="AJ552" s="183">
        <v>0</v>
      </c>
      <c r="AK552" s="42">
        <f t="shared" si="488"/>
        <v>0</v>
      </c>
      <c r="AL552" s="43">
        <f t="shared" si="489"/>
        <v>337</v>
      </c>
      <c r="AM552" s="44">
        <f t="shared" si="490"/>
        <v>0</v>
      </c>
      <c r="AN552" s="178">
        <v>0</v>
      </c>
      <c r="AO552" s="42">
        <f t="shared" si="491"/>
        <v>0</v>
      </c>
      <c r="AP552" s="43">
        <f t="shared" si="515"/>
        <v>337</v>
      </c>
      <c r="AQ552" s="45">
        <f t="shared" si="492"/>
        <v>0</v>
      </c>
      <c r="AR552" s="65">
        <v>27</v>
      </c>
      <c r="AS552" s="38">
        <f t="shared" si="493"/>
        <v>3.214285714285714E-2</v>
      </c>
      <c r="AT552" s="39">
        <f t="shared" si="494"/>
        <v>78</v>
      </c>
      <c r="AU552" s="40">
        <f t="shared" si="495"/>
        <v>1.3876857889602385</v>
      </c>
      <c r="AV552" s="98">
        <v>6</v>
      </c>
      <c r="AW552" s="38">
        <f t="shared" si="496"/>
        <v>0.54</v>
      </c>
      <c r="AX552" s="39">
        <f t="shared" si="516"/>
        <v>149</v>
      </c>
      <c r="AY552" s="41">
        <f t="shared" si="497"/>
        <v>1.3175105315091782</v>
      </c>
      <c r="AZ552" s="183">
        <v>0</v>
      </c>
      <c r="BA552" s="42">
        <f t="shared" si="498"/>
        <v>0</v>
      </c>
      <c r="BB552" s="43">
        <f t="shared" si="499"/>
        <v>356</v>
      </c>
      <c r="BC552" s="44">
        <f t="shared" si="500"/>
        <v>0</v>
      </c>
      <c r="BD552" s="178">
        <v>2</v>
      </c>
      <c r="BE552" s="42">
        <f t="shared" si="501"/>
        <v>0</v>
      </c>
      <c r="BF552" s="43">
        <f t="shared" si="517"/>
        <v>356</v>
      </c>
      <c r="BG552" s="45">
        <f t="shared" si="502"/>
        <v>0</v>
      </c>
      <c r="BH552" s="159">
        <v>1</v>
      </c>
      <c r="BI552" s="83">
        <f t="shared" si="503"/>
        <v>1.1904761904761906E-3</v>
      </c>
      <c r="BJ552" s="84">
        <f t="shared" si="504"/>
        <v>326</v>
      </c>
      <c r="BK552" s="85">
        <f t="shared" si="505"/>
        <v>0.21388518257911873</v>
      </c>
      <c r="BL552" s="156">
        <v>1</v>
      </c>
      <c r="BM552" s="83">
        <f t="shared" si="506"/>
        <v>0.02</v>
      </c>
      <c r="BN552" s="84">
        <f t="shared" si="518"/>
        <v>401</v>
      </c>
      <c r="BO552" s="86">
        <f t="shared" si="507"/>
        <v>0.20306901088386559</v>
      </c>
      <c r="BP552" s="168">
        <f t="shared" si="508"/>
        <v>50</v>
      </c>
      <c r="BQ552" s="75">
        <f t="shared" si="509"/>
        <v>5.9523809523809521E-2</v>
      </c>
      <c r="BR552" s="164">
        <f t="shared" si="464"/>
        <v>14</v>
      </c>
      <c r="BS552" s="76">
        <f t="shared" si="510"/>
        <v>145</v>
      </c>
      <c r="BT552" s="117">
        <f t="shared" si="511"/>
        <v>1.0532635267595747</v>
      </c>
      <c r="BU552" s="159">
        <v>840</v>
      </c>
      <c r="BV552" s="153">
        <v>172</v>
      </c>
    </row>
    <row r="553" spans="1:74">
      <c r="A553" s="34">
        <f t="shared" si="465"/>
        <v>0</v>
      </c>
      <c r="B553" s="35">
        <f t="shared" si="466"/>
        <v>0</v>
      </c>
      <c r="C553" s="35">
        <f t="shared" si="467"/>
        <v>0</v>
      </c>
      <c r="D553" s="35">
        <f t="shared" si="468"/>
        <v>0</v>
      </c>
      <c r="E553" s="35">
        <f t="shared" si="469"/>
        <v>0</v>
      </c>
      <c r="F553" s="35">
        <f t="shared" si="470"/>
        <v>0</v>
      </c>
      <c r="G553" s="35">
        <f t="shared" si="471"/>
        <v>0</v>
      </c>
      <c r="H553" s="35">
        <f t="shared" si="472"/>
        <v>0</v>
      </c>
      <c r="I553" s="35">
        <f t="shared" si="473"/>
        <v>0</v>
      </c>
      <c r="J553" s="48">
        <v>551</v>
      </c>
      <c r="K553" s="49" t="s">
        <v>523</v>
      </c>
      <c r="L553" s="65">
        <v>2</v>
      </c>
      <c r="M553" s="38">
        <f t="shared" si="463"/>
        <v>2.9585798816568048E-4</v>
      </c>
      <c r="N553" s="39">
        <f t="shared" si="474"/>
        <v>479</v>
      </c>
      <c r="O553" s="40">
        <f t="shared" si="475"/>
        <v>3.9203656817102632E-2</v>
      </c>
      <c r="P553" s="98">
        <v>2</v>
      </c>
      <c r="Q553" s="38">
        <f t="shared" si="476"/>
        <v>0.04</v>
      </c>
      <c r="R553" s="39">
        <f t="shared" si="512"/>
        <v>427</v>
      </c>
      <c r="S553" s="41">
        <f t="shared" si="477"/>
        <v>0.29954146072851984</v>
      </c>
      <c r="T553" s="183">
        <v>7</v>
      </c>
      <c r="U553" s="42">
        <f t="shared" si="478"/>
        <v>1.0355029585798817E-3</v>
      </c>
      <c r="V553" s="43">
        <f t="shared" si="479"/>
        <v>215</v>
      </c>
      <c r="W553" s="44">
        <f t="shared" si="480"/>
        <v>0.38548407766742659</v>
      </c>
      <c r="X553" s="178">
        <v>2</v>
      </c>
      <c r="Y553" s="42">
        <f t="shared" si="481"/>
        <v>0.14000000000000001</v>
      </c>
      <c r="Z553" s="43">
        <f t="shared" si="513"/>
        <v>26</v>
      </c>
      <c r="AA553" s="45">
        <f t="shared" si="482"/>
        <v>2.9453493139883302</v>
      </c>
      <c r="AB553" s="65">
        <v>4</v>
      </c>
      <c r="AC553" s="38">
        <f t="shared" si="483"/>
        <v>5.9171597633136095E-4</v>
      </c>
      <c r="AD553" s="39">
        <f t="shared" si="484"/>
        <v>501</v>
      </c>
      <c r="AE553" s="40">
        <f t="shared" si="485"/>
        <v>4.562349038429326E-2</v>
      </c>
      <c r="AF553" s="98">
        <v>4</v>
      </c>
      <c r="AG553" s="38">
        <f t="shared" si="486"/>
        <v>0.08</v>
      </c>
      <c r="AH553" s="39">
        <f t="shared" si="514"/>
        <v>440</v>
      </c>
      <c r="AI553" s="41">
        <f t="shared" si="487"/>
        <v>0.34859316866795248</v>
      </c>
      <c r="AJ553" s="183">
        <v>0</v>
      </c>
      <c r="AK553" s="42">
        <f t="shared" si="488"/>
        <v>0</v>
      </c>
      <c r="AL553" s="43">
        <f t="shared" si="489"/>
        <v>337</v>
      </c>
      <c r="AM553" s="44">
        <f t="shared" si="490"/>
        <v>0</v>
      </c>
      <c r="AN553" s="178">
        <v>0</v>
      </c>
      <c r="AO553" s="42">
        <f t="shared" si="491"/>
        <v>0</v>
      </c>
      <c r="AP553" s="43">
        <f t="shared" si="515"/>
        <v>337</v>
      </c>
      <c r="AQ553" s="45">
        <f t="shared" si="492"/>
        <v>0</v>
      </c>
      <c r="AR553" s="65">
        <v>23</v>
      </c>
      <c r="AS553" s="38">
        <f t="shared" si="493"/>
        <v>3.4023668639053253E-3</v>
      </c>
      <c r="AT553" s="39">
        <f t="shared" si="494"/>
        <v>442</v>
      </c>
      <c r="AU553" s="40">
        <f t="shared" si="495"/>
        <v>0.14688850231597531</v>
      </c>
      <c r="AV553" s="98">
        <v>7</v>
      </c>
      <c r="AW553" s="38">
        <f t="shared" si="496"/>
        <v>0.46</v>
      </c>
      <c r="AX553" s="39">
        <f t="shared" si="516"/>
        <v>215</v>
      </c>
      <c r="AY553" s="41">
        <f t="shared" si="497"/>
        <v>1.1223237861004112</v>
      </c>
      <c r="AZ553" s="183">
        <v>7</v>
      </c>
      <c r="BA553" s="42">
        <f t="shared" si="498"/>
        <v>1.0355029585798817E-3</v>
      </c>
      <c r="BB553" s="43">
        <f t="shared" si="499"/>
        <v>210</v>
      </c>
      <c r="BC553" s="44">
        <f t="shared" si="500"/>
        <v>0.38643594036325452</v>
      </c>
      <c r="BD553" s="178">
        <v>1</v>
      </c>
      <c r="BE553" s="42">
        <f t="shared" si="501"/>
        <v>0.14000000000000001</v>
      </c>
      <c r="BF553" s="43">
        <f t="shared" si="517"/>
        <v>25</v>
      </c>
      <c r="BG553" s="45">
        <f t="shared" si="502"/>
        <v>2.9526221646729356</v>
      </c>
      <c r="BH553" s="159">
        <v>7</v>
      </c>
      <c r="BI553" s="83">
        <f t="shared" si="503"/>
        <v>1.0355029585798817E-3</v>
      </c>
      <c r="BJ553" s="84">
        <f t="shared" si="504"/>
        <v>339</v>
      </c>
      <c r="BK553" s="85">
        <f t="shared" si="505"/>
        <v>0.18604214105994349</v>
      </c>
      <c r="BL553" s="156">
        <v>5</v>
      </c>
      <c r="BM553" s="83">
        <f t="shared" si="506"/>
        <v>0.14000000000000001</v>
      </c>
      <c r="BN553" s="84">
        <f t="shared" si="518"/>
        <v>115</v>
      </c>
      <c r="BO553" s="86">
        <f t="shared" si="507"/>
        <v>1.4214830761870592</v>
      </c>
      <c r="BP553" s="168">
        <f t="shared" si="508"/>
        <v>50</v>
      </c>
      <c r="BQ553" s="75">
        <f t="shared" si="509"/>
        <v>7.3964497041420114E-3</v>
      </c>
      <c r="BR553" s="164">
        <f t="shared" si="464"/>
        <v>21</v>
      </c>
      <c r="BS553" s="76">
        <f t="shared" si="510"/>
        <v>531</v>
      </c>
      <c r="BT553" s="117">
        <f t="shared" si="511"/>
        <v>0.13087889977485839</v>
      </c>
      <c r="BU553" s="159">
        <v>6760</v>
      </c>
      <c r="BV553" s="153">
        <v>1074</v>
      </c>
    </row>
    <row r="554" spans="1:74">
      <c r="A554" s="34">
        <f t="shared" si="465"/>
        <v>1</v>
      </c>
      <c r="B554" s="35">
        <f t="shared" si="466"/>
        <v>0</v>
      </c>
      <c r="C554" s="35">
        <f t="shared" si="467"/>
        <v>0</v>
      </c>
      <c r="D554" s="35">
        <f t="shared" si="468"/>
        <v>0</v>
      </c>
      <c r="E554" s="35">
        <f t="shared" si="469"/>
        <v>0</v>
      </c>
      <c r="F554" s="35">
        <f t="shared" si="470"/>
        <v>1</v>
      </c>
      <c r="G554" s="35">
        <f t="shared" si="471"/>
        <v>0</v>
      </c>
      <c r="H554" s="35">
        <f t="shared" si="472"/>
        <v>0</v>
      </c>
      <c r="I554" s="35">
        <f t="shared" si="473"/>
        <v>0</v>
      </c>
      <c r="J554" s="48">
        <v>674</v>
      </c>
      <c r="K554" s="49" t="s">
        <v>648</v>
      </c>
      <c r="L554" s="65">
        <v>1</v>
      </c>
      <c r="M554" s="38">
        <f t="shared" si="463"/>
        <v>2.0445716622367614E-4</v>
      </c>
      <c r="N554" s="39">
        <f t="shared" si="474"/>
        <v>490</v>
      </c>
      <c r="O554" s="40">
        <f t="shared" si="475"/>
        <v>2.7092283795094436E-2</v>
      </c>
      <c r="P554" s="98">
        <v>1</v>
      </c>
      <c r="Q554" s="38">
        <f t="shared" si="476"/>
        <v>0.02</v>
      </c>
      <c r="R554" s="39">
        <f t="shared" si="512"/>
        <v>469</v>
      </c>
      <c r="S554" s="41">
        <f t="shared" si="477"/>
        <v>0.14977073036425992</v>
      </c>
      <c r="T554" s="183">
        <v>3</v>
      </c>
      <c r="U554" s="42">
        <f t="shared" si="478"/>
        <v>6.1337149867102844E-4</v>
      </c>
      <c r="V554" s="43">
        <f t="shared" si="479"/>
        <v>262</v>
      </c>
      <c r="W554" s="44">
        <f t="shared" si="480"/>
        <v>0.22833826255499637</v>
      </c>
      <c r="X554" s="178">
        <v>1</v>
      </c>
      <c r="Y554" s="42">
        <f t="shared" si="481"/>
        <v>0.06</v>
      </c>
      <c r="Z554" s="43">
        <f t="shared" si="513"/>
        <v>111</v>
      </c>
      <c r="AA554" s="45">
        <f t="shared" si="482"/>
        <v>1.2622925631378556</v>
      </c>
      <c r="AB554" s="65">
        <v>9</v>
      </c>
      <c r="AC554" s="38">
        <f t="shared" si="483"/>
        <v>1.8401144960130853E-3</v>
      </c>
      <c r="AD554" s="39">
        <f t="shared" si="484"/>
        <v>434</v>
      </c>
      <c r="AE554" s="40">
        <f t="shared" si="485"/>
        <v>0.14187963376509927</v>
      </c>
      <c r="AF554" s="98">
        <v>3</v>
      </c>
      <c r="AG554" s="38">
        <f t="shared" si="486"/>
        <v>0.18</v>
      </c>
      <c r="AH554" s="39">
        <f t="shared" si="514"/>
        <v>342</v>
      </c>
      <c r="AI554" s="41">
        <f t="shared" si="487"/>
        <v>0.78433462950289301</v>
      </c>
      <c r="AJ554" s="183">
        <v>15</v>
      </c>
      <c r="AK554" s="42">
        <f t="shared" si="488"/>
        <v>3.066857493355142E-3</v>
      </c>
      <c r="AL554" s="43">
        <f t="shared" si="489"/>
        <v>54</v>
      </c>
      <c r="AM554" s="44">
        <f t="shared" si="490"/>
        <v>1.6118400858824147</v>
      </c>
      <c r="AN554" s="178">
        <v>2</v>
      </c>
      <c r="AO554" s="42">
        <f t="shared" si="491"/>
        <v>0.3</v>
      </c>
      <c r="AP554" s="43">
        <f t="shared" si="515"/>
        <v>7</v>
      </c>
      <c r="AQ554" s="45">
        <f t="shared" si="492"/>
        <v>8.9105248091603055</v>
      </c>
      <c r="AR554" s="65">
        <v>21</v>
      </c>
      <c r="AS554" s="38">
        <f t="shared" si="493"/>
        <v>4.2936004906971989E-3</v>
      </c>
      <c r="AT554" s="39">
        <f t="shared" si="494"/>
        <v>425</v>
      </c>
      <c r="AU554" s="40">
        <f t="shared" si="495"/>
        <v>0.18536523862618878</v>
      </c>
      <c r="AV554" s="98">
        <v>4</v>
      </c>
      <c r="AW554" s="38">
        <f t="shared" si="496"/>
        <v>0.42</v>
      </c>
      <c r="AX554" s="39">
        <f t="shared" si="516"/>
        <v>266</v>
      </c>
      <c r="AY554" s="41">
        <f t="shared" si="497"/>
        <v>1.0247304133960273</v>
      </c>
      <c r="AZ554" s="183">
        <v>0</v>
      </c>
      <c r="BA554" s="42">
        <f t="shared" si="498"/>
        <v>0</v>
      </c>
      <c r="BB554" s="43">
        <f t="shared" si="499"/>
        <v>356</v>
      </c>
      <c r="BC554" s="44">
        <f t="shared" si="500"/>
        <v>0</v>
      </c>
      <c r="BD554" s="178">
        <v>0</v>
      </c>
      <c r="BE554" s="42">
        <f t="shared" si="501"/>
        <v>0</v>
      </c>
      <c r="BF554" s="43">
        <f t="shared" si="517"/>
        <v>356</v>
      </c>
      <c r="BG554" s="45">
        <f t="shared" si="502"/>
        <v>0</v>
      </c>
      <c r="BH554" s="159">
        <v>1</v>
      </c>
      <c r="BI554" s="83">
        <f t="shared" si="503"/>
        <v>2.0445716622367614E-4</v>
      </c>
      <c r="BJ554" s="84">
        <f t="shared" si="504"/>
        <v>430</v>
      </c>
      <c r="BK554" s="85">
        <f t="shared" si="505"/>
        <v>3.6733500994982564E-2</v>
      </c>
      <c r="BL554" s="156">
        <v>1</v>
      </c>
      <c r="BM554" s="83">
        <f t="shared" si="506"/>
        <v>0.02</v>
      </c>
      <c r="BN554" s="84">
        <f t="shared" si="518"/>
        <v>401</v>
      </c>
      <c r="BO554" s="86">
        <f t="shared" si="507"/>
        <v>0.20306901088386559</v>
      </c>
      <c r="BP554" s="168">
        <f t="shared" si="508"/>
        <v>50</v>
      </c>
      <c r="BQ554" s="75">
        <f t="shared" si="509"/>
        <v>1.0222858311183807E-2</v>
      </c>
      <c r="BR554" s="164">
        <f t="shared" si="464"/>
        <v>12</v>
      </c>
      <c r="BS554" s="76">
        <f t="shared" si="510"/>
        <v>506</v>
      </c>
      <c r="BT554" s="117">
        <f t="shared" si="511"/>
        <v>0.1808917118131349</v>
      </c>
      <c r="BU554" s="159">
        <v>4891</v>
      </c>
      <c r="BV554" s="153">
        <v>357</v>
      </c>
    </row>
    <row r="555" spans="1:74">
      <c r="A555" s="34">
        <f t="shared" si="465"/>
        <v>0</v>
      </c>
      <c r="B555" s="35">
        <f t="shared" si="466"/>
        <v>0</v>
      </c>
      <c r="C555" s="35">
        <f t="shared" si="467"/>
        <v>0</v>
      </c>
      <c r="D555" s="35">
        <f t="shared" si="468"/>
        <v>0</v>
      </c>
      <c r="E555" s="35">
        <f t="shared" si="469"/>
        <v>0</v>
      </c>
      <c r="F555" s="35">
        <f t="shared" si="470"/>
        <v>0</v>
      </c>
      <c r="G555" s="35">
        <f t="shared" si="471"/>
        <v>0</v>
      </c>
      <c r="H555" s="35">
        <f t="shared" si="472"/>
        <v>0</v>
      </c>
      <c r="I555" s="35">
        <f t="shared" si="473"/>
        <v>0</v>
      </c>
      <c r="J555" s="48">
        <v>194</v>
      </c>
      <c r="K555" s="49" t="s">
        <v>164</v>
      </c>
      <c r="L555" s="65">
        <v>0</v>
      </c>
      <c r="M555" s="38">
        <f t="shared" si="463"/>
        <v>0</v>
      </c>
      <c r="N555" s="39">
        <f t="shared" si="474"/>
        <v>517</v>
      </c>
      <c r="O555" s="40">
        <f t="shared" si="475"/>
        <v>0</v>
      </c>
      <c r="P555" s="98">
        <v>0</v>
      </c>
      <c r="Q555" s="38">
        <f t="shared" si="476"/>
        <v>0</v>
      </c>
      <c r="R555" s="39">
        <f t="shared" si="512"/>
        <v>517</v>
      </c>
      <c r="S555" s="41">
        <f t="shared" si="477"/>
        <v>0</v>
      </c>
      <c r="T555" s="183">
        <v>0</v>
      </c>
      <c r="U555" s="42">
        <f t="shared" si="478"/>
        <v>0</v>
      </c>
      <c r="V555" s="43">
        <f t="shared" si="479"/>
        <v>396</v>
      </c>
      <c r="W555" s="44">
        <f t="shared" si="480"/>
        <v>0</v>
      </c>
      <c r="X555" s="178">
        <v>0</v>
      </c>
      <c r="Y555" s="42">
        <f t="shared" si="481"/>
        <v>0</v>
      </c>
      <c r="Z555" s="43">
        <f t="shared" si="513"/>
        <v>396</v>
      </c>
      <c r="AA555" s="45">
        <f t="shared" si="482"/>
        <v>0</v>
      </c>
      <c r="AB555" s="65">
        <v>0</v>
      </c>
      <c r="AC555" s="38">
        <f t="shared" si="483"/>
        <v>0</v>
      </c>
      <c r="AD555" s="39">
        <f t="shared" si="484"/>
        <v>538</v>
      </c>
      <c r="AE555" s="40">
        <f t="shared" si="485"/>
        <v>0</v>
      </c>
      <c r="AF555" s="98">
        <v>0</v>
      </c>
      <c r="AG555" s="38">
        <f t="shared" si="486"/>
        <v>0</v>
      </c>
      <c r="AH555" s="39">
        <f t="shared" si="514"/>
        <v>538</v>
      </c>
      <c r="AI555" s="41">
        <f t="shared" si="487"/>
        <v>0</v>
      </c>
      <c r="AJ555" s="183">
        <v>0</v>
      </c>
      <c r="AK555" s="42">
        <f t="shared" si="488"/>
        <v>0</v>
      </c>
      <c r="AL555" s="43">
        <f t="shared" si="489"/>
        <v>337</v>
      </c>
      <c r="AM555" s="44">
        <f t="shared" si="490"/>
        <v>0</v>
      </c>
      <c r="AN555" s="178">
        <v>0</v>
      </c>
      <c r="AO555" s="42">
        <f t="shared" si="491"/>
        <v>0</v>
      </c>
      <c r="AP555" s="43">
        <f t="shared" si="515"/>
        <v>337</v>
      </c>
      <c r="AQ555" s="45">
        <f t="shared" si="492"/>
        <v>0</v>
      </c>
      <c r="AR555" s="65">
        <v>49</v>
      </c>
      <c r="AS555" s="38">
        <f t="shared" si="493"/>
        <v>5.7701365991521432E-3</v>
      </c>
      <c r="AT555" s="39">
        <f t="shared" si="494"/>
        <v>392</v>
      </c>
      <c r="AU555" s="40">
        <f t="shared" si="495"/>
        <v>0.24911091516897571</v>
      </c>
      <c r="AV555" s="98">
        <v>3</v>
      </c>
      <c r="AW555" s="38">
        <f t="shared" si="496"/>
        <v>1</v>
      </c>
      <c r="AX555" s="39">
        <f t="shared" si="516"/>
        <v>1</v>
      </c>
      <c r="AY555" s="41">
        <f t="shared" si="497"/>
        <v>2.4398343176095891</v>
      </c>
      <c r="AZ555" s="183">
        <v>0</v>
      </c>
      <c r="BA555" s="42">
        <f t="shared" si="498"/>
        <v>0</v>
      </c>
      <c r="BB555" s="43">
        <f t="shared" si="499"/>
        <v>356</v>
      </c>
      <c r="BC555" s="44">
        <f t="shared" si="500"/>
        <v>0</v>
      </c>
      <c r="BD555" s="178">
        <v>0</v>
      </c>
      <c r="BE555" s="42">
        <f t="shared" si="501"/>
        <v>0</v>
      </c>
      <c r="BF555" s="43">
        <f t="shared" si="517"/>
        <v>356</v>
      </c>
      <c r="BG555" s="45">
        <f t="shared" si="502"/>
        <v>0</v>
      </c>
      <c r="BH555" s="159">
        <v>0</v>
      </c>
      <c r="BI555" s="83">
        <f t="shared" si="503"/>
        <v>0</v>
      </c>
      <c r="BJ555" s="84">
        <f t="shared" si="504"/>
        <v>467</v>
      </c>
      <c r="BK555" s="85">
        <f t="shared" si="505"/>
        <v>0</v>
      </c>
      <c r="BL555" s="156">
        <v>0</v>
      </c>
      <c r="BM555" s="83">
        <f t="shared" si="506"/>
        <v>0</v>
      </c>
      <c r="BN555" s="84">
        <f t="shared" si="518"/>
        <v>467</v>
      </c>
      <c r="BO555" s="86">
        <f t="shared" si="507"/>
        <v>0</v>
      </c>
      <c r="BP555" s="168">
        <f t="shared" si="508"/>
        <v>49</v>
      </c>
      <c r="BQ555" s="75">
        <f t="shared" si="509"/>
        <v>5.7701365991521432E-3</v>
      </c>
      <c r="BR555" s="164">
        <f t="shared" si="464"/>
        <v>3</v>
      </c>
      <c r="BS555" s="76">
        <f t="shared" si="510"/>
        <v>550</v>
      </c>
      <c r="BT555" s="117">
        <f t="shared" si="511"/>
        <v>0.10210157032836574</v>
      </c>
      <c r="BU555" s="159">
        <v>8492</v>
      </c>
      <c r="BV555" s="153">
        <v>95</v>
      </c>
    </row>
    <row r="556" spans="1:74">
      <c r="A556" s="34">
        <f t="shared" si="465"/>
        <v>0</v>
      </c>
      <c r="B556" s="35">
        <f t="shared" si="466"/>
        <v>0</v>
      </c>
      <c r="C556" s="35">
        <f t="shared" si="467"/>
        <v>0</v>
      </c>
      <c r="D556" s="35">
        <f t="shared" si="468"/>
        <v>0</v>
      </c>
      <c r="E556" s="35">
        <f t="shared" si="469"/>
        <v>0</v>
      </c>
      <c r="F556" s="35">
        <f t="shared" si="470"/>
        <v>0</v>
      </c>
      <c r="G556" s="35">
        <f t="shared" si="471"/>
        <v>0</v>
      </c>
      <c r="H556" s="35">
        <f t="shared" si="472"/>
        <v>0</v>
      </c>
      <c r="I556" s="35">
        <f t="shared" si="473"/>
        <v>0</v>
      </c>
      <c r="J556" s="48">
        <v>255</v>
      </c>
      <c r="K556" s="49" t="s">
        <v>225</v>
      </c>
      <c r="L556" s="65">
        <v>0</v>
      </c>
      <c r="M556" s="38">
        <f t="shared" si="463"/>
        <v>0</v>
      </c>
      <c r="N556" s="39">
        <f t="shared" si="474"/>
        <v>517</v>
      </c>
      <c r="O556" s="40">
        <f t="shared" si="475"/>
        <v>0</v>
      </c>
      <c r="P556" s="98">
        <v>0</v>
      </c>
      <c r="Q556" s="38">
        <f t="shared" si="476"/>
        <v>0</v>
      </c>
      <c r="R556" s="39">
        <f t="shared" si="512"/>
        <v>517</v>
      </c>
      <c r="S556" s="41">
        <f t="shared" si="477"/>
        <v>0</v>
      </c>
      <c r="T556" s="183">
        <v>0</v>
      </c>
      <c r="U556" s="42">
        <f t="shared" si="478"/>
        <v>0</v>
      </c>
      <c r="V556" s="43">
        <f t="shared" si="479"/>
        <v>396</v>
      </c>
      <c r="W556" s="44">
        <f t="shared" si="480"/>
        <v>0</v>
      </c>
      <c r="X556" s="178">
        <v>0</v>
      </c>
      <c r="Y556" s="42">
        <f t="shared" si="481"/>
        <v>0</v>
      </c>
      <c r="Z556" s="43">
        <f t="shared" si="513"/>
        <v>396</v>
      </c>
      <c r="AA556" s="45">
        <f t="shared" si="482"/>
        <v>0</v>
      </c>
      <c r="AB556" s="65">
        <v>0</v>
      </c>
      <c r="AC556" s="38">
        <f t="shared" si="483"/>
        <v>0</v>
      </c>
      <c r="AD556" s="39">
        <f t="shared" si="484"/>
        <v>538</v>
      </c>
      <c r="AE556" s="40">
        <f t="shared" si="485"/>
        <v>0</v>
      </c>
      <c r="AF556" s="98">
        <v>0</v>
      </c>
      <c r="AG556" s="38">
        <f t="shared" si="486"/>
        <v>0</v>
      </c>
      <c r="AH556" s="39">
        <f t="shared" si="514"/>
        <v>538</v>
      </c>
      <c r="AI556" s="41">
        <f t="shared" si="487"/>
        <v>0</v>
      </c>
      <c r="AJ556" s="183">
        <v>0</v>
      </c>
      <c r="AK556" s="42">
        <f t="shared" si="488"/>
        <v>0</v>
      </c>
      <c r="AL556" s="43">
        <f t="shared" si="489"/>
        <v>337</v>
      </c>
      <c r="AM556" s="44">
        <f t="shared" si="490"/>
        <v>0</v>
      </c>
      <c r="AN556" s="178">
        <v>0</v>
      </c>
      <c r="AO556" s="42">
        <f t="shared" si="491"/>
        <v>0</v>
      </c>
      <c r="AP556" s="43">
        <f t="shared" si="515"/>
        <v>337</v>
      </c>
      <c r="AQ556" s="45">
        <f t="shared" si="492"/>
        <v>0</v>
      </c>
      <c r="AR556" s="65">
        <v>34</v>
      </c>
      <c r="AS556" s="38">
        <f t="shared" si="493"/>
        <v>4.5188729399255716E-3</v>
      </c>
      <c r="AT556" s="39">
        <f t="shared" si="494"/>
        <v>420</v>
      </c>
      <c r="AU556" s="40">
        <f t="shared" si="495"/>
        <v>0.19509080144871926</v>
      </c>
      <c r="AV556" s="98">
        <v>1</v>
      </c>
      <c r="AW556" s="38">
        <f t="shared" si="496"/>
        <v>0.70833333333333337</v>
      </c>
      <c r="AX556" s="39">
        <f t="shared" si="516"/>
        <v>64</v>
      </c>
      <c r="AY556" s="41">
        <f t="shared" si="497"/>
        <v>1.7282159749734591</v>
      </c>
      <c r="AZ556" s="183">
        <v>0</v>
      </c>
      <c r="BA556" s="42">
        <f t="shared" si="498"/>
        <v>0</v>
      </c>
      <c r="BB556" s="43">
        <f t="shared" si="499"/>
        <v>356</v>
      </c>
      <c r="BC556" s="44">
        <f t="shared" si="500"/>
        <v>0</v>
      </c>
      <c r="BD556" s="178">
        <v>0</v>
      </c>
      <c r="BE556" s="42">
        <f t="shared" si="501"/>
        <v>0</v>
      </c>
      <c r="BF556" s="43">
        <f t="shared" si="517"/>
        <v>356</v>
      </c>
      <c r="BG556" s="45">
        <f t="shared" si="502"/>
        <v>0</v>
      </c>
      <c r="BH556" s="159">
        <v>14</v>
      </c>
      <c r="BI556" s="83">
        <f t="shared" si="503"/>
        <v>1.8607123870281765E-3</v>
      </c>
      <c r="BJ556" s="84">
        <f t="shared" si="504"/>
        <v>283</v>
      </c>
      <c r="BK556" s="85">
        <f t="shared" si="505"/>
        <v>0.33430219924646942</v>
      </c>
      <c r="BL556" s="156">
        <v>1</v>
      </c>
      <c r="BM556" s="83">
        <f t="shared" si="506"/>
        <v>0.29166666666666669</v>
      </c>
      <c r="BN556" s="84">
        <f t="shared" si="518"/>
        <v>45</v>
      </c>
      <c r="BO556" s="86">
        <f t="shared" si="507"/>
        <v>2.9614230753897064</v>
      </c>
      <c r="BP556" s="168">
        <f t="shared" si="508"/>
        <v>48</v>
      </c>
      <c r="BQ556" s="75">
        <f t="shared" si="509"/>
        <v>6.379585326953748E-3</v>
      </c>
      <c r="BR556" s="164">
        <f t="shared" si="464"/>
        <v>2</v>
      </c>
      <c r="BS556" s="76">
        <f t="shared" si="510"/>
        <v>540</v>
      </c>
      <c r="BT556" s="117">
        <f t="shared" si="511"/>
        <v>0.11288566028427978</v>
      </c>
      <c r="BU556" s="159">
        <v>7524</v>
      </c>
      <c r="BV556" s="153">
        <v>92</v>
      </c>
    </row>
    <row r="557" spans="1:74">
      <c r="A557" s="34">
        <f t="shared" si="465"/>
        <v>1</v>
      </c>
      <c r="B557" s="35">
        <f t="shared" si="466"/>
        <v>0</v>
      </c>
      <c r="C557" s="35">
        <f t="shared" si="467"/>
        <v>0</v>
      </c>
      <c r="D557" s="35">
        <f t="shared" si="468"/>
        <v>0</v>
      </c>
      <c r="E557" s="35">
        <f t="shared" si="469"/>
        <v>0</v>
      </c>
      <c r="F557" s="35">
        <f t="shared" si="470"/>
        <v>1</v>
      </c>
      <c r="G557" s="35">
        <f t="shared" si="471"/>
        <v>0</v>
      </c>
      <c r="H557" s="35">
        <f t="shared" si="472"/>
        <v>0</v>
      </c>
      <c r="I557" s="35">
        <f t="shared" si="473"/>
        <v>0</v>
      </c>
      <c r="J557" s="48">
        <v>524</v>
      </c>
      <c r="K557" s="49" t="s">
        <v>496</v>
      </c>
      <c r="L557" s="65">
        <v>5</v>
      </c>
      <c r="M557" s="38">
        <f t="shared" si="463"/>
        <v>3.1867431485022306E-3</v>
      </c>
      <c r="N557" s="39">
        <f t="shared" si="474"/>
        <v>277</v>
      </c>
      <c r="O557" s="40">
        <f t="shared" si="475"/>
        <v>0.42227010848249485</v>
      </c>
      <c r="P557" s="98">
        <v>1</v>
      </c>
      <c r="Q557" s="38">
        <f t="shared" si="476"/>
        <v>0.10416666666666667</v>
      </c>
      <c r="R557" s="39">
        <f t="shared" si="512"/>
        <v>301</v>
      </c>
      <c r="S557" s="41">
        <f t="shared" si="477"/>
        <v>0.78005588731385378</v>
      </c>
      <c r="T557" s="183">
        <v>3</v>
      </c>
      <c r="U557" s="42">
        <f t="shared" si="478"/>
        <v>1.9120458891013384E-3</v>
      </c>
      <c r="V557" s="43">
        <f t="shared" si="479"/>
        <v>141</v>
      </c>
      <c r="W557" s="44">
        <f t="shared" si="480"/>
        <v>0.71179250615454892</v>
      </c>
      <c r="X557" s="178">
        <v>1</v>
      </c>
      <c r="Y557" s="42">
        <f t="shared" si="481"/>
        <v>6.25E-2</v>
      </c>
      <c r="Z557" s="43">
        <f t="shared" si="513"/>
        <v>103</v>
      </c>
      <c r="AA557" s="45">
        <f t="shared" si="482"/>
        <v>1.314888086601933</v>
      </c>
      <c r="AB557" s="65">
        <v>12</v>
      </c>
      <c r="AC557" s="38">
        <f t="shared" si="483"/>
        <v>7.6481835564053535E-3</v>
      </c>
      <c r="AD557" s="39">
        <f t="shared" si="484"/>
        <v>274</v>
      </c>
      <c r="AE557" s="40">
        <f t="shared" si="485"/>
        <v>0.58970324091361837</v>
      </c>
      <c r="AF557" s="98">
        <v>1</v>
      </c>
      <c r="AG557" s="38">
        <f t="shared" si="486"/>
        <v>0.25</v>
      </c>
      <c r="AH557" s="39">
        <f t="shared" si="514"/>
        <v>258</v>
      </c>
      <c r="AI557" s="41">
        <f t="shared" si="487"/>
        <v>1.0893536520873515</v>
      </c>
      <c r="AJ557" s="183">
        <v>3</v>
      </c>
      <c r="AK557" s="42">
        <f t="shared" si="488"/>
        <v>1.9120458891013384E-3</v>
      </c>
      <c r="AL557" s="43">
        <f t="shared" si="489"/>
        <v>91</v>
      </c>
      <c r="AM557" s="44">
        <f t="shared" si="490"/>
        <v>1.0049088413066782</v>
      </c>
      <c r="AN557" s="178">
        <v>1</v>
      </c>
      <c r="AO557" s="42">
        <f t="shared" si="491"/>
        <v>6.25E-2</v>
      </c>
      <c r="AP557" s="43">
        <f t="shared" si="515"/>
        <v>49</v>
      </c>
      <c r="AQ557" s="45">
        <f t="shared" si="492"/>
        <v>1.8563593352417302</v>
      </c>
      <c r="AR557" s="65">
        <v>16</v>
      </c>
      <c r="AS557" s="38">
        <f t="shared" si="493"/>
        <v>1.0197578075207138E-2</v>
      </c>
      <c r="AT557" s="39">
        <f t="shared" si="494"/>
        <v>322</v>
      </c>
      <c r="AU557" s="40">
        <f t="shared" si="495"/>
        <v>0.44025439661085397</v>
      </c>
      <c r="AV557" s="98">
        <v>3</v>
      </c>
      <c r="AW557" s="38">
        <f t="shared" si="496"/>
        <v>0.33333333333333331</v>
      </c>
      <c r="AX557" s="39">
        <f t="shared" si="516"/>
        <v>362</v>
      </c>
      <c r="AY557" s="41">
        <f t="shared" si="497"/>
        <v>0.81327810586986304</v>
      </c>
      <c r="AZ557" s="183">
        <v>4</v>
      </c>
      <c r="BA557" s="42">
        <f t="shared" si="498"/>
        <v>2.5493945188017845E-3</v>
      </c>
      <c r="BB557" s="43">
        <f t="shared" si="499"/>
        <v>108</v>
      </c>
      <c r="BC557" s="44">
        <f t="shared" si="500"/>
        <v>0.9514001481764911</v>
      </c>
      <c r="BD557" s="178">
        <v>1</v>
      </c>
      <c r="BE557" s="42">
        <f t="shared" si="501"/>
        <v>8.3333333333333329E-2</v>
      </c>
      <c r="BF557" s="43">
        <f t="shared" si="517"/>
        <v>54</v>
      </c>
      <c r="BG557" s="45">
        <f t="shared" si="502"/>
        <v>1.7575131932576995</v>
      </c>
      <c r="BH557" s="159">
        <v>5</v>
      </c>
      <c r="BI557" s="83">
        <f t="shared" si="503"/>
        <v>3.1867431485022306E-3</v>
      </c>
      <c r="BJ557" s="84">
        <f t="shared" si="504"/>
        <v>203</v>
      </c>
      <c r="BK557" s="85">
        <f t="shared" si="505"/>
        <v>0.57254159772613034</v>
      </c>
      <c r="BL557" s="156">
        <v>2</v>
      </c>
      <c r="BM557" s="83">
        <f t="shared" si="506"/>
        <v>0.10416666666666667</v>
      </c>
      <c r="BN557" s="84">
        <f t="shared" si="518"/>
        <v>177</v>
      </c>
      <c r="BO557" s="86">
        <f t="shared" si="507"/>
        <v>1.0576510983534666</v>
      </c>
      <c r="BP557" s="168">
        <f t="shared" si="508"/>
        <v>48</v>
      </c>
      <c r="BQ557" s="75">
        <f t="shared" si="509"/>
        <v>3.0592734225621414E-2</v>
      </c>
      <c r="BR557" s="164">
        <f t="shared" si="464"/>
        <v>10</v>
      </c>
      <c r="BS557" s="76">
        <f t="shared" si="510"/>
        <v>353</v>
      </c>
      <c r="BT557" s="117">
        <f t="shared" si="511"/>
        <v>0.54133314721409886</v>
      </c>
      <c r="BU557" s="159">
        <v>1569</v>
      </c>
      <c r="BV557" s="153">
        <v>90</v>
      </c>
    </row>
    <row r="558" spans="1:74">
      <c r="A558" s="34">
        <f t="shared" si="465"/>
        <v>0</v>
      </c>
      <c r="B558" s="35">
        <f t="shared" si="466"/>
        <v>0</v>
      </c>
      <c r="C558" s="35">
        <f t="shared" si="467"/>
        <v>0</v>
      </c>
      <c r="D558" s="35">
        <f t="shared" si="468"/>
        <v>0</v>
      </c>
      <c r="E558" s="35">
        <f t="shared" si="469"/>
        <v>0</v>
      </c>
      <c r="F558" s="35">
        <f t="shared" si="470"/>
        <v>0</v>
      </c>
      <c r="G558" s="35">
        <f t="shared" si="471"/>
        <v>0</v>
      </c>
      <c r="H558" s="35">
        <f t="shared" si="472"/>
        <v>0</v>
      </c>
      <c r="I558" s="35">
        <f t="shared" si="473"/>
        <v>0</v>
      </c>
      <c r="J558" s="51">
        <v>17</v>
      </c>
      <c r="K558" s="49" t="s">
        <v>665</v>
      </c>
      <c r="L558" s="65">
        <v>34</v>
      </c>
      <c r="M558" s="38">
        <f t="shared" si="463"/>
        <v>4.0962374853920942E-4</v>
      </c>
      <c r="N558" s="39">
        <f t="shared" si="474"/>
        <v>468</v>
      </c>
      <c r="O558" s="40">
        <f t="shared" si="475"/>
        <v>5.4278571153108135E-2</v>
      </c>
      <c r="P558" s="98">
        <v>15</v>
      </c>
      <c r="Q558" s="38">
        <f t="shared" si="476"/>
        <v>0.72340425531914898</v>
      </c>
      <c r="R558" s="39">
        <f t="shared" si="512"/>
        <v>15</v>
      </c>
      <c r="S558" s="41">
        <f t="shared" si="477"/>
        <v>5.4172391833881246</v>
      </c>
      <c r="T558" s="183">
        <v>6</v>
      </c>
      <c r="U558" s="42">
        <f t="shared" si="478"/>
        <v>7.2286543859860486E-5</v>
      </c>
      <c r="V558" s="43">
        <f t="shared" si="479"/>
        <v>378</v>
      </c>
      <c r="W558" s="44">
        <f t="shared" si="480"/>
        <v>2.6909929572581405E-2</v>
      </c>
      <c r="X558" s="178">
        <v>1</v>
      </c>
      <c r="Y558" s="42">
        <f t="shared" si="481"/>
        <v>0.1276595744680851</v>
      </c>
      <c r="Z558" s="43">
        <f t="shared" si="513"/>
        <v>32</v>
      </c>
      <c r="AA558" s="45">
        <f t="shared" si="482"/>
        <v>2.6857288577401182</v>
      </c>
      <c r="AB558" s="65">
        <v>0</v>
      </c>
      <c r="AC558" s="38">
        <f t="shared" si="483"/>
        <v>0</v>
      </c>
      <c r="AD558" s="39">
        <f t="shared" si="484"/>
        <v>538</v>
      </c>
      <c r="AE558" s="40">
        <f t="shared" si="485"/>
        <v>0</v>
      </c>
      <c r="AF558" s="98">
        <v>0</v>
      </c>
      <c r="AG558" s="38">
        <f t="shared" si="486"/>
        <v>0</v>
      </c>
      <c r="AH558" s="39">
        <f t="shared" si="514"/>
        <v>538</v>
      </c>
      <c r="AI558" s="41">
        <f t="shared" si="487"/>
        <v>0</v>
      </c>
      <c r="AJ558" s="183">
        <v>0</v>
      </c>
      <c r="AK558" s="42">
        <f t="shared" si="488"/>
        <v>0</v>
      </c>
      <c r="AL558" s="43">
        <f t="shared" si="489"/>
        <v>337</v>
      </c>
      <c r="AM558" s="44">
        <f t="shared" si="490"/>
        <v>0</v>
      </c>
      <c r="AN558" s="178">
        <v>0</v>
      </c>
      <c r="AO558" s="42">
        <f t="shared" si="491"/>
        <v>0</v>
      </c>
      <c r="AP558" s="43">
        <f t="shared" si="515"/>
        <v>337</v>
      </c>
      <c r="AQ558" s="45">
        <f t="shared" si="492"/>
        <v>0</v>
      </c>
      <c r="AR558" s="65">
        <v>0</v>
      </c>
      <c r="AS558" s="38">
        <f t="shared" si="493"/>
        <v>0</v>
      </c>
      <c r="AT558" s="39">
        <f t="shared" si="494"/>
        <v>565</v>
      </c>
      <c r="AU558" s="40">
        <f t="shared" si="495"/>
        <v>0</v>
      </c>
      <c r="AV558" s="98">
        <v>0</v>
      </c>
      <c r="AW558" s="38">
        <f t="shared" si="496"/>
        <v>0</v>
      </c>
      <c r="AX558" s="39">
        <f t="shared" si="516"/>
        <v>565</v>
      </c>
      <c r="AY558" s="41">
        <f t="shared" si="497"/>
        <v>0</v>
      </c>
      <c r="AZ558" s="183">
        <v>0</v>
      </c>
      <c r="BA558" s="42">
        <f t="shared" si="498"/>
        <v>0</v>
      </c>
      <c r="BB558" s="43">
        <f t="shared" si="499"/>
        <v>356</v>
      </c>
      <c r="BC558" s="44">
        <f t="shared" si="500"/>
        <v>0</v>
      </c>
      <c r="BD558" s="178">
        <v>0</v>
      </c>
      <c r="BE558" s="42">
        <f t="shared" si="501"/>
        <v>0</v>
      </c>
      <c r="BF558" s="43">
        <f t="shared" si="517"/>
        <v>356</v>
      </c>
      <c r="BG558" s="45">
        <f t="shared" si="502"/>
        <v>0</v>
      </c>
      <c r="BH558" s="159">
        <v>7</v>
      </c>
      <c r="BI558" s="83">
        <f t="shared" si="503"/>
        <v>8.4334301169837234E-5</v>
      </c>
      <c r="BJ558" s="84">
        <f t="shared" si="504"/>
        <v>445</v>
      </c>
      <c r="BK558" s="85">
        <f t="shared" si="505"/>
        <v>1.5151800218850138E-2</v>
      </c>
      <c r="BL558" s="156">
        <v>3</v>
      </c>
      <c r="BM558" s="83">
        <f t="shared" si="506"/>
        <v>0.14893617021276595</v>
      </c>
      <c r="BN558" s="84">
        <f t="shared" si="518"/>
        <v>107</v>
      </c>
      <c r="BO558" s="86">
        <f t="shared" si="507"/>
        <v>1.5122160384968713</v>
      </c>
      <c r="BP558" s="168">
        <f t="shared" si="508"/>
        <v>47</v>
      </c>
      <c r="BQ558" s="75">
        <f t="shared" si="509"/>
        <v>5.6624459356890717E-4</v>
      </c>
      <c r="BR558" s="164">
        <f t="shared" si="464"/>
        <v>19</v>
      </c>
      <c r="BS558" s="76">
        <f t="shared" si="510"/>
        <v>613</v>
      </c>
      <c r="BT558" s="117">
        <f t="shared" si="511"/>
        <v>1.001960026419961E-2</v>
      </c>
      <c r="BU558" s="159">
        <v>83003</v>
      </c>
      <c r="BV558" s="153">
        <v>19803</v>
      </c>
    </row>
    <row r="559" spans="1:74">
      <c r="A559" s="34">
        <f t="shared" si="465"/>
        <v>0</v>
      </c>
      <c r="B559" s="35">
        <f t="shared" si="466"/>
        <v>0</v>
      </c>
      <c r="C559" s="35">
        <f t="shared" si="467"/>
        <v>0</v>
      </c>
      <c r="D559" s="35">
        <f t="shared" si="468"/>
        <v>0</v>
      </c>
      <c r="E559" s="35">
        <f t="shared" si="469"/>
        <v>0</v>
      </c>
      <c r="F559" s="35">
        <f t="shared" si="470"/>
        <v>0</v>
      </c>
      <c r="G559" s="35">
        <f t="shared" si="471"/>
        <v>0</v>
      </c>
      <c r="H559" s="35">
        <f t="shared" si="472"/>
        <v>0</v>
      </c>
      <c r="I559" s="35">
        <f t="shared" si="473"/>
        <v>0</v>
      </c>
      <c r="J559" s="48">
        <v>50</v>
      </c>
      <c r="K559" s="49" t="s">
        <v>20</v>
      </c>
      <c r="L559" s="65">
        <v>0</v>
      </c>
      <c r="M559" s="38">
        <f t="shared" si="463"/>
        <v>0</v>
      </c>
      <c r="N559" s="39">
        <f t="shared" si="474"/>
        <v>517</v>
      </c>
      <c r="O559" s="40">
        <f t="shared" si="475"/>
        <v>0</v>
      </c>
      <c r="P559" s="98">
        <v>0</v>
      </c>
      <c r="Q559" s="38">
        <f t="shared" si="476"/>
        <v>0</v>
      </c>
      <c r="R559" s="39">
        <f t="shared" si="512"/>
        <v>517</v>
      </c>
      <c r="S559" s="41">
        <f t="shared" si="477"/>
        <v>0</v>
      </c>
      <c r="T559" s="183">
        <v>0</v>
      </c>
      <c r="U559" s="42">
        <f t="shared" si="478"/>
        <v>0</v>
      </c>
      <c r="V559" s="43">
        <f t="shared" si="479"/>
        <v>396</v>
      </c>
      <c r="W559" s="44">
        <f t="shared" si="480"/>
        <v>0</v>
      </c>
      <c r="X559" s="178">
        <v>0</v>
      </c>
      <c r="Y559" s="42">
        <f t="shared" si="481"/>
        <v>0</v>
      </c>
      <c r="Z559" s="43">
        <f t="shared" si="513"/>
        <v>396</v>
      </c>
      <c r="AA559" s="45">
        <f t="shared" si="482"/>
        <v>0</v>
      </c>
      <c r="AB559" s="65">
        <v>0</v>
      </c>
      <c r="AC559" s="38">
        <f t="shared" si="483"/>
        <v>0</v>
      </c>
      <c r="AD559" s="39">
        <f t="shared" si="484"/>
        <v>538</v>
      </c>
      <c r="AE559" s="40">
        <f t="shared" si="485"/>
        <v>0</v>
      </c>
      <c r="AF559" s="98">
        <v>0</v>
      </c>
      <c r="AG559" s="38">
        <f t="shared" si="486"/>
        <v>0</v>
      </c>
      <c r="AH559" s="39">
        <f t="shared" si="514"/>
        <v>538</v>
      </c>
      <c r="AI559" s="41">
        <f t="shared" si="487"/>
        <v>0</v>
      </c>
      <c r="AJ559" s="183">
        <v>0</v>
      </c>
      <c r="AK559" s="42">
        <f t="shared" si="488"/>
        <v>0</v>
      </c>
      <c r="AL559" s="43">
        <f t="shared" si="489"/>
        <v>337</v>
      </c>
      <c r="AM559" s="44">
        <f t="shared" si="490"/>
        <v>0</v>
      </c>
      <c r="AN559" s="178">
        <v>0</v>
      </c>
      <c r="AO559" s="42">
        <f t="shared" si="491"/>
        <v>0</v>
      </c>
      <c r="AP559" s="43">
        <f t="shared" si="515"/>
        <v>337</v>
      </c>
      <c r="AQ559" s="45">
        <f t="shared" si="492"/>
        <v>0</v>
      </c>
      <c r="AR559" s="65">
        <v>46</v>
      </c>
      <c r="AS559" s="38">
        <f t="shared" si="493"/>
        <v>9.5653982116864211E-3</v>
      </c>
      <c r="AT559" s="39">
        <f t="shared" si="494"/>
        <v>332</v>
      </c>
      <c r="AU559" s="40">
        <f t="shared" si="495"/>
        <v>0.41296164510542444</v>
      </c>
      <c r="AV559" s="98">
        <v>1</v>
      </c>
      <c r="AW559" s="38">
        <f t="shared" si="496"/>
        <v>1</v>
      </c>
      <c r="AX559" s="39">
        <f t="shared" si="516"/>
        <v>1</v>
      </c>
      <c r="AY559" s="41">
        <f t="shared" si="497"/>
        <v>2.4398343176095891</v>
      </c>
      <c r="AZ559" s="183">
        <v>0</v>
      </c>
      <c r="BA559" s="42">
        <f t="shared" si="498"/>
        <v>0</v>
      </c>
      <c r="BB559" s="43">
        <f t="shared" si="499"/>
        <v>356</v>
      </c>
      <c r="BC559" s="44">
        <f t="shared" si="500"/>
        <v>0</v>
      </c>
      <c r="BD559" s="178">
        <v>0</v>
      </c>
      <c r="BE559" s="42">
        <f t="shared" si="501"/>
        <v>0</v>
      </c>
      <c r="BF559" s="43">
        <f t="shared" si="517"/>
        <v>356</v>
      </c>
      <c r="BG559" s="45">
        <f t="shared" si="502"/>
        <v>0</v>
      </c>
      <c r="BH559" s="159">
        <v>0</v>
      </c>
      <c r="BI559" s="83">
        <f t="shared" si="503"/>
        <v>0</v>
      </c>
      <c r="BJ559" s="84">
        <f t="shared" si="504"/>
        <v>467</v>
      </c>
      <c r="BK559" s="85">
        <f t="shared" si="505"/>
        <v>0</v>
      </c>
      <c r="BL559" s="156">
        <v>0</v>
      </c>
      <c r="BM559" s="83">
        <f t="shared" si="506"/>
        <v>0</v>
      </c>
      <c r="BN559" s="84">
        <f t="shared" si="518"/>
        <v>467</v>
      </c>
      <c r="BO559" s="86">
        <f t="shared" si="507"/>
        <v>0</v>
      </c>
      <c r="BP559" s="168">
        <f t="shared" si="508"/>
        <v>46</v>
      </c>
      <c r="BQ559" s="75">
        <f t="shared" si="509"/>
        <v>9.5653982116864211E-3</v>
      </c>
      <c r="BR559" s="164">
        <f t="shared" si="464"/>
        <v>1</v>
      </c>
      <c r="BS559" s="76">
        <f t="shared" si="510"/>
        <v>513</v>
      </c>
      <c r="BT559" s="117">
        <f t="shared" si="511"/>
        <v>0.16925806892904957</v>
      </c>
      <c r="BU559" s="159">
        <v>4809</v>
      </c>
      <c r="BV559" s="153">
        <v>144</v>
      </c>
    </row>
    <row r="560" spans="1:74">
      <c r="A560" s="34">
        <f t="shared" si="465"/>
        <v>0</v>
      </c>
      <c r="B560" s="35">
        <f t="shared" si="466"/>
        <v>0</v>
      </c>
      <c r="C560" s="35">
        <f t="shared" si="467"/>
        <v>0</v>
      </c>
      <c r="D560" s="35">
        <f t="shared" si="468"/>
        <v>0</v>
      </c>
      <c r="E560" s="35">
        <f t="shared" si="469"/>
        <v>0</v>
      </c>
      <c r="F560" s="35">
        <f t="shared" si="470"/>
        <v>0</v>
      </c>
      <c r="G560" s="35">
        <f t="shared" si="471"/>
        <v>0</v>
      </c>
      <c r="H560" s="35">
        <f t="shared" si="472"/>
        <v>0</v>
      </c>
      <c r="I560" s="35">
        <f t="shared" si="473"/>
        <v>0</v>
      </c>
      <c r="J560" s="48">
        <v>584</v>
      </c>
      <c r="K560" s="49" t="s">
        <v>557</v>
      </c>
      <c r="L560" s="65">
        <v>0</v>
      </c>
      <c r="M560" s="38">
        <f t="shared" si="463"/>
        <v>0</v>
      </c>
      <c r="N560" s="39">
        <f t="shared" si="474"/>
        <v>517</v>
      </c>
      <c r="O560" s="40">
        <f t="shared" si="475"/>
        <v>0</v>
      </c>
      <c r="P560" s="98">
        <v>0</v>
      </c>
      <c r="Q560" s="38">
        <f t="shared" si="476"/>
        <v>0</v>
      </c>
      <c r="R560" s="39">
        <f t="shared" si="512"/>
        <v>517</v>
      </c>
      <c r="S560" s="41">
        <f t="shared" si="477"/>
        <v>0</v>
      </c>
      <c r="T560" s="183">
        <v>0</v>
      </c>
      <c r="U560" s="42">
        <f t="shared" si="478"/>
        <v>0</v>
      </c>
      <c r="V560" s="43">
        <f t="shared" si="479"/>
        <v>396</v>
      </c>
      <c r="W560" s="44">
        <f t="shared" si="480"/>
        <v>0</v>
      </c>
      <c r="X560" s="178">
        <v>0</v>
      </c>
      <c r="Y560" s="42">
        <f t="shared" si="481"/>
        <v>0</v>
      </c>
      <c r="Z560" s="43">
        <f t="shared" si="513"/>
        <v>396</v>
      </c>
      <c r="AA560" s="45">
        <f t="shared" si="482"/>
        <v>0</v>
      </c>
      <c r="AB560" s="65">
        <v>41</v>
      </c>
      <c r="AC560" s="38">
        <f t="shared" si="483"/>
        <v>7.617985878855444E-3</v>
      </c>
      <c r="AD560" s="39">
        <f t="shared" si="484"/>
        <v>276</v>
      </c>
      <c r="AE560" s="40">
        <f t="shared" si="485"/>
        <v>0.58737488828087692</v>
      </c>
      <c r="AF560" s="98">
        <v>3</v>
      </c>
      <c r="AG560" s="38">
        <f t="shared" si="486"/>
        <v>0.91111111111111109</v>
      </c>
      <c r="AH560" s="39">
        <f t="shared" si="514"/>
        <v>61</v>
      </c>
      <c r="AI560" s="41">
        <f t="shared" si="487"/>
        <v>3.9700888653850144</v>
      </c>
      <c r="AJ560" s="183">
        <v>0</v>
      </c>
      <c r="AK560" s="42">
        <f t="shared" si="488"/>
        <v>0</v>
      </c>
      <c r="AL560" s="43">
        <f t="shared" si="489"/>
        <v>337</v>
      </c>
      <c r="AM560" s="44">
        <f t="shared" si="490"/>
        <v>0</v>
      </c>
      <c r="AN560" s="178">
        <v>0</v>
      </c>
      <c r="AO560" s="42">
        <f t="shared" si="491"/>
        <v>0</v>
      </c>
      <c r="AP560" s="43">
        <f t="shared" si="515"/>
        <v>337</v>
      </c>
      <c r="AQ560" s="45">
        <f t="shared" si="492"/>
        <v>0</v>
      </c>
      <c r="AR560" s="65">
        <v>4</v>
      </c>
      <c r="AS560" s="38">
        <f t="shared" si="493"/>
        <v>7.4321813452248237E-4</v>
      </c>
      <c r="AT560" s="39">
        <f t="shared" si="494"/>
        <v>523</v>
      </c>
      <c r="AU560" s="40">
        <f t="shared" si="495"/>
        <v>3.2086545349425399E-2</v>
      </c>
      <c r="AV560" s="98">
        <v>1</v>
      </c>
      <c r="AW560" s="38">
        <f t="shared" si="496"/>
        <v>8.8888888888888892E-2</v>
      </c>
      <c r="AX560" s="39">
        <f t="shared" si="516"/>
        <v>504</v>
      </c>
      <c r="AY560" s="41">
        <f t="shared" si="497"/>
        <v>0.21687416156529682</v>
      </c>
      <c r="AZ560" s="183">
        <v>0</v>
      </c>
      <c r="BA560" s="42">
        <f t="shared" si="498"/>
        <v>0</v>
      </c>
      <c r="BB560" s="43">
        <f t="shared" si="499"/>
        <v>356</v>
      </c>
      <c r="BC560" s="44">
        <f t="shared" si="500"/>
        <v>0</v>
      </c>
      <c r="BD560" s="178">
        <v>0</v>
      </c>
      <c r="BE560" s="42">
        <f t="shared" si="501"/>
        <v>0</v>
      </c>
      <c r="BF560" s="43">
        <f t="shared" si="517"/>
        <v>356</v>
      </c>
      <c r="BG560" s="45">
        <f t="shared" si="502"/>
        <v>0</v>
      </c>
      <c r="BH560" s="159">
        <v>0</v>
      </c>
      <c r="BI560" s="83">
        <f t="shared" si="503"/>
        <v>0</v>
      </c>
      <c r="BJ560" s="84">
        <f t="shared" si="504"/>
        <v>467</v>
      </c>
      <c r="BK560" s="85">
        <f t="shared" si="505"/>
        <v>0</v>
      </c>
      <c r="BL560" s="156">
        <v>0</v>
      </c>
      <c r="BM560" s="83">
        <f t="shared" si="506"/>
        <v>0</v>
      </c>
      <c r="BN560" s="84">
        <f t="shared" si="518"/>
        <v>467</v>
      </c>
      <c r="BO560" s="86">
        <f t="shared" si="507"/>
        <v>0</v>
      </c>
      <c r="BP560" s="168">
        <f t="shared" si="508"/>
        <v>45</v>
      </c>
      <c r="BQ560" s="75">
        <f t="shared" si="509"/>
        <v>8.3612040133779261E-3</v>
      </c>
      <c r="BR560" s="164">
        <f t="shared" si="464"/>
        <v>4</v>
      </c>
      <c r="BS560" s="76">
        <f t="shared" si="510"/>
        <v>520</v>
      </c>
      <c r="BT560" s="117">
        <f t="shared" si="511"/>
        <v>0.1479500606150573</v>
      </c>
      <c r="BU560" s="159">
        <v>5382</v>
      </c>
      <c r="BV560" s="153">
        <v>601</v>
      </c>
    </row>
    <row r="561" spans="1:74">
      <c r="A561" s="34">
        <f t="shared" si="465"/>
        <v>1</v>
      </c>
      <c r="B561" s="35">
        <f t="shared" si="466"/>
        <v>0</v>
      </c>
      <c r="C561" s="35">
        <f t="shared" si="467"/>
        <v>0</v>
      </c>
      <c r="D561" s="35">
        <f t="shared" si="468"/>
        <v>0</v>
      </c>
      <c r="E561" s="35">
        <f t="shared" si="469"/>
        <v>1</v>
      </c>
      <c r="F561" s="35">
        <f t="shared" si="470"/>
        <v>0</v>
      </c>
      <c r="G561" s="35">
        <f t="shared" si="471"/>
        <v>0</v>
      </c>
      <c r="H561" s="35">
        <f t="shared" si="472"/>
        <v>0</v>
      </c>
      <c r="I561" s="35">
        <f t="shared" si="473"/>
        <v>0</v>
      </c>
      <c r="J561" s="48">
        <v>492</v>
      </c>
      <c r="K561" s="49" t="s">
        <v>464</v>
      </c>
      <c r="L561" s="65">
        <v>1</v>
      </c>
      <c r="M561" s="38">
        <f t="shared" si="463"/>
        <v>6.0496067755595891E-4</v>
      </c>
      <c r="N561" s="39">
        <f t="shared" si="474"/>
        <v>445</v>
      </c>
      <c r="O561" s="40">
        <f t="shared" si="475"/>
        <v>8.0162347272720452E-2</v>
      </c>
      <c r="P561" s="98">
        <v>1</v>
      </c>
      <c r="Q561" s="38">
        <f t="shared" si="476"/>
        <v>2.3255813953488372E-2</v>
      </c>
      <c r="R561" s="39">
        <f t="shared" si="512"/>
        <v>461</v>
      </c>
      <c r="S561" s="41">
        <f t="shared" si="477"/>
        <v>0.17415201205146502</v>
      </c>
      <c r="T561" s="183">
        <v>0</v>
      </c>
      <c r="U561" s="42">
        <f t="shared" si="478"/>
        <v>0</v>
      </c>
      <c r="V561" s="43">
        <f t="shared" si="479"/>
        <v>396</v>
      </c>
      <c r="W561" s="44">
        <f t="shared" si="480"/>
        <v>0</v>
      </c>
      <c r="X561" s="178">
        <v>0</v>
      </c>
      <c r="Y561" s="42">
        <f t="shared" si="481"/>
        <v>0</v>
      </c>
      <c r="Z561" s="43">
        <f t="shared" si="513"/>
        <v>396</v>
      </c>
      <c r="AA561" s="45">
        <f t="shared" si="482"/>
        <v>0</v>
      </c>
      <c r="AB561" s="65">
        <v>40</v>
      </c>
      <c r="AC561" s="38">
        <f t="shared" si="483"/>
        <v>2.4198427102238355E-2</v>
      </c>
      <c r="AD561" s="39">
        <f t="shared" si="484"/>
        <v>84</v>
      </c>
      <c r="AE561" s="40">
        <f t="shared" si="485"/>
        <v>1.865788233501648</v>
      </c>
      <c r="AF561" s="98">
        <v>4</v>
      </c>
      <c r="AG561" s="38">
        <f t="shared" si="486"/>
        <v>0.93023255813953487</v>
      </c>
      <c r="AH561" s="39">
        <f t="shared" si="514"/>
        <v>53</v>
      </c>
      <c r="AI561" s="41">
        <f t="shared" si="487"/>
        <v>4.0534089379994471</v>
      </c>
      <c r="AJ561" s="183">
        <v>0</v>
      </c>
      <c r="AK561" s="42">
        <f t="shared" si="488"/>
        <v>0</v>
      </c>
      <c r="AL561" s="43">
        <f t="shared" si="489"/>
        <v>337</v>
      </c>
      <c r="AM561" s="44">
        <f t="shared" si="490"/>
        <v>0</v>
      </c>
      <c r="AN561" s="178">
        <v>0</v>
      </c>
      <c r="AO561" s="42">
        <f t="shared" si="491"/>
        <v>0</v>
      </c>
      <c r="AP561" s="43">
        <f t="shared" si="515"/>
        <v>337</v>
      </c>
      <c r="AQ561" s="45">
        <f t="shared" si="492"/>
        <v>0</v>
      </c>
      <c r="AR561" s="65">
        <v>2</v>
      </c>
      <c r="AS561" s="38">
        <f t="shared" si="493"/>
        <v>1.2099213551119178E-3</v>
      </c>
      <c r="AT561" s="39">
        <f t="shared" si="494"/>
        <v>507</v>
      </c>
      <c r="AU561" s="40">
        <f t="shared" si="495"/>
        <v>5.2235265296614486E-2</v>
      </c>
      <c r="AV561" s="98">
        <v>1</v>
      </c>
      <c r="AW561" s="38">
        <f t="shared" si="496"/>
        <v>4.6511627906976744E-2</v>
      </c>
      <c r="AX561" s="39">
        <f t="shared" si="516"/>
        <v>527</v>
      </c>
      <c r="AY561" s="41">
        <f t="shared" si="497"/>
        <v>0.11348066593532972</v>
      </c>
      <c r="AZ561" s="183">
        <v>0</v>
      </c>
      <c r="BA561" s="42">
        <f t="shared" si="498"/>
        <v>0</v>
      </c>
      <c r="BB561" s="43">
        <f t="shared" si="499"/>
        <v>356</v>
      </c>
      <c r="BC561" s="44">
        <f t="shared" si="500"/>
        <v>0</v>
      </c>
      <c r="BD561" s="178">
        <v>0</v>
      </c>
      <c r="BE561" s="42">
        <f t="shared" si="501"/>
        <v>0</v>
      </c>
      <c r="BF561" s="43">
        <f t="shared" si="517"/>
        <v>356</v>
      </c>
      <c r="BG561" s="45">
        <f t="shared" si="502"/>
        <v>0</v>
      </c>
      <c r="BH561" s="159">
        <v>0</v>
      </c>
      <c r="BI561" s="83">
        <f t="shared" si="503"/>
        <v>0</v>
      </c>
      <c r="BJ561" s="84">
        <f t="shared" si="504"/>
        <v>467</v>
      </c>
      <c r="BK561" s="85">
        <f t="shared" si="505"/>
        <v>0</v>
      </c>
      <c r="BL561" s="156">
        <v>0</v>
      </c>
      <c r="BM561" s="83">
        <f t="shared" si="506"/>
        <v>0</v>
      </c>
      <c r="BN561" s="84">
        <f t="shared" si="518"/>
        <v>467</v>
      </c>
      <c r="BO561" s="86">
        <f t="shared" si="507"/>
        <v>0</v>
      </c>
      <c r="BP561" s="168">
        <f t="shared" si="508"/>
        <v>43</v>
      </c>
      <c r="BQ561" s="75">
        <f t="shared" si="509"/>
        <v>2.601330913490623E-2</v>
      </c>
      <c r="BR561" s="164">
        <f t="shared" si="464"/>
        <v>6</v>
      </c>
      <c r="BS561" s="76">
        <f t="shared" si="510"/>
        <v>384</v>
      </c>
      <c r="BT561" s="117">
        <f t="shared" si="511"/>
        <v>0.46030101133158907</v>
      </c>
      <c r="BU561" s="159">
        <v>1653</v>
      </c>
      <c r="BV561" s="153">
        <v>421</v>
      </c>
    </row>
    <row r="562" spans="1:74">
      <c r="A562" s="34">
        <f t="shared" si="465"/>
        <v>1</v>
      </c>
      <c r="B562" s="35">
        <f t="shared" si="466"/>
        <v>0</v>
      </c>
      <c r="C562" s="35">
        <f t="shared" si="467"/>
        <v>0</v>
      </c>
      <c r="D562" s="35">
        <f t="shared" si="468"/>
        <v>1</v>
      </c>
      <c r="E562" s="35">
        <f t="shared" si="469"/>
        <v>0</v>
      </c>
      <c r="F562" s="35">
        <f t="shared" si="470"/>
        <v>0</v>
      </c>
      <c r="G562" s="35">
        <f t="shared" si="471"/>
        <v>0</v>
      </c>
      <c r="H562" s="35">
        <f t="shared" si="472"/>
        <v>0</v>
      </c>
      <c r="I562" s="35">
        <f t="shared" si="473"/>
        <v>0</v>
      </c>
      <c r="J562" s="48">
        <v>651</v>
      </c>
      <c r="K562" s="49" t="s">
        <v>625</v>
      </c>
      <c r="L562" s="65">
        <v>3</v>
      </c>
      <c r="M562" s="38">
        <f t="shared" si="463"/>
        <v>1.4091122592766556E-3</v>
      </c>
      <c r="N562" s="39">
        <f t="shared" si="474"/>
        <v>384</v>
      </c>
      <c r="O562" s="40">
        <f t="shared" si="475"/>
        <v>0.18671915459155503</v>
      </c>
      <c r="P562" s="98">
        <v>2</v>
      </c>
      <c r="Q562" s="38">
        <f t="shared" si="476"/>
        <v>6.9767441860465115E-2</v>
      </c>
      <c r="R562" s="39">
        <f t="shared" si="512"/>
        <v>370</v>
      </c>
      <c r="S562" s="41">
        <f t="shared" si="477"/>
        <v>0.52245603615439506</v>
      </c>
      <c r="T562" s="183">
        <v>7</v>
      </c>
      <c r="U562" s="42">
        <f t="shared" si="478"/>
        <v>3.2879286049788633E-3</v>
      </c>
      <c r="V562" s="43">
        <f t="shared" si="479"/>
        <v>72</v>
      </c>
      <c r="W562" s="44">
        <f t="shared" si="480"/>
        <v>1.2239888985588556</v>
      </c>
      <c r="X562" s="178">
        <v>5</v>
      </c>
      <c r="Y562" s="42">
        <f t="shared" si="481"/>
        <v>0.16279069767441862</v>
      </c>
      <c r="Z562" s="43">
        <f t="shared" si="513"/>
        <v>20</v>
      </c>
      <c r="AA562" s="45">
        <f t="shared" si="482"/>
        <v>3.4248247837073609</v>
      </c>
      <c r="AB562" s="65">
        <v>22</v>
      </c>
      <c r="AC562" s="38">
        <f t="shared" si="483"/>
        <v>1.0333489901362142E-2</v>
      </c>
      <c r="AD562" s="39">
        <f t="shared" si="484"/>
        <v>206</v>
      </c>
      <c r="AE562" s="40">
        <f t="shared" si="485"/>
        <v>0.79675029238516837</v>
      </c>
      <c r="AF562" s="98">
        <v>4</v>
      </c>
      <c r="AG562" s="38">
        <f t="shared" si="486"/>
        <v>0.51162790697674421</v>
      </c>
      <c r="AH562" s="39">
        <f t="shared" si="514"/>
        <v>117</v>
      </c>
      <c r="AI562" s="41">
        <f t="shared" si="487"/>
        <v>2.2293749158996961</v>
      </c>
      <c r="AJ562" s="183">
        <v>0</v>
      </c>
      <c r="AK562" s="42">
        <f t="shared" si="488"/>
        <v>0</v>
      </c>
      <c r="AL562" s="43">
        <f t="shared" si="489"/>
        <v>337</v>
      </c>
      <c r="AM562" s="44">
        <f t="shared" si="490"/>
        <v>0</v>
      </c>
      <c r="AN562" s="178">
        <v>0</v>
      </c>
      <c r="AO562" s="42">
        <f t="shared" si="491"/>
        <v>0</v>
      </c>
      <c r="AP562" s="43">
        <f t="shared" si="515"/>
        <v>337</v>
      </c>
      <c r="AQ562" s="45">
        <f t="shared" si="492"/>
        <v>0</v>
      </c>
      <c r="AR562" s="65">
        <v>11</v>
      </c>
      <c r="AS562" s="38">
        <f t="shared" si="493"/>
        <v>5.1667449506810712E-3</v>
      </c>
      <c r="AT562" s="39">
        <f t="shared" si="494"/>
        <v>403</v>
      </c>
      <c r="AU562" s="40">
        <f t="shared" si="495"/>
        <v>0.22306102134531264</v>
      </c>
      <c r="AV562" s="98">
        <v>4</v>
      </c>
      <c r="AW562" s="38">
        <f t="shared" si="496"/>
        <v>0.2558139534883721</v>
      </c>
      <c r="AX562" s="39">
        <f t="shared" si="516"/>
        <v>428</v>
      </c>
      <c r="AY562" s="41">
        <f t="shared" si="497"/>
        <v>0.62414366264431353</v>
      </c>
      <c r="AZ562" s="183">
        <v>0</v>
      </c>
      <c r="BA562" s="42">
        <f t="shared" si="498"/>
        <v>0</v>
      </c>
      <c r="BB562" s="43">
        <f t="shared" si="499"/>
        <v>356</v>
      </c>
      <c r="BC562" s="44">
        <f t="shared" si="500"/>
        <v>0</v>
      </c>
      <c r="BD562" s="178">
        <v>0</v>
      </c>
      <c r="BE562" s="42">
        <f t="shared" si="501"/>
        <v>0</v>
      </c>
      <c r="BF562" s="43">
        <f t="shared" si="517"/>
        <v>356</v>
      </c>
      <c r="BG562" s="45">
        <f t="shared" si="502"/>
        <v>0</v>
      </c>
      <c r="BH562" s="159">
        <v>0</v>
      </c>
      <c r="BI562" s="83">
        <f t="shared" si="503"/>
        <v>0</v>
      </c>
      <c r="BJ562" s="84">
        <f t="shared" si="504"/>
        <v>467</v>
      </c>
      <c r="BK562" s="85">
        <f t="shared" si="505"/>
        <v>0</v>
      </c>
      <c r="BL562" s="156">
        <v>0</v>
      </c>
      <c r="BM562" s="83">
        <f t="shared" si="506"/>
        <v>0</v>
      </c>
      <c r="BN562" s="84">
        <f t="shared" si="518"/>
        <v>467</v>
      </c>
      <c r="BO562" s="86">
        <f t="shared" si="507"/>
        <v>0</v>
      </c>
      <c r="BP562" s="168">
        <f t="shared" si="508"/>
        <v>43</v>
      </c>
      <c r="BQ562" s="75">
        <f t="shared" si="509"/>
        <v>2.0197275716298733E-2</v>
      </c>
      <c r="BR562" s="164">
        <f t="shared" si="464"/>
        <v>15</v>
      </c>
      <c r="BS562" s="76">
        <f t="shared" si="510"/>
        <v>428</v>
      </c>
      <c r="BT562" s="117">
        <f t="shared" si="511"/>
        <v>0.35738730471165658</v>
      </c>
      <c r="BU562" s="159">
        <v>2129</v>
      </c>
      <c r="BV562" s="153">
        <v>320</v>
      </c>
    </row>
    <row r="563" spans="1:74">
      <c r="A563" s="34">
        <f t="shared" si="465"/>
        <v>0</v>
      </c>
      <c r="B563" s="35">
        <f t="shared" si="466"/>
        <v>0</v>
      </c>
      <c r="C563" s="35">
        <f t="shared" si="467"/>
        <v>0</v>
      </c>
      <c r="D563" s="35">
        <f t="shared" si="468"/>
        <v>0</v>
      </c>
      <c r="E563" s="35">
        <f t="shared" si="469"/>
        <v>0</v>
      </c>
      <c r="F563" s="35">
        <f t="shared" si="470"/>
        <v>0</v>
      </c>
      <c r="G563" s="35">
        <f t="shared" si="471"/>
        <v>0</v>
      </c>
      <c r="H563" s="35">
        <f t="shared" si="472"/>
        <v>0</v>
      </c>
      <c r="I563" s="35">
        <f t="shared" si="473"/>
        <v>0</v>
      </c>
      <c r="J563" s="48">
        <v>171</v>
      </c>
      <c r="K563" s="49" t="s">
        <v>141</v>
      </c>
      <c r="L563" s="65">
        <v>15</v>
      </c>
      <c r="M563" s="38">
        <f t="shared" si="463"/>
        <v>2.8680688336520078E-3</v>
      </c>
      <c r="N563" s="39">
        <f t="shared" si="474"/>
        <v>300</v>
      </c>
      <c r="O563" s="40">
        <f t="shared" si="475"/>
        <v>0.38004309763424543</v>
      </c>
      <c r="P563" s="98">
        <v>1</v>
      </c>
      <c r="Q563" s="38">
        <f t="shared" si="476"/>
        <v>0.35714285714285715</v>
      </c>
      <c r="R563" s="39">
        <f t="shared" si="512"/>
        <v>52</v>
      </c>
      <c r="S563" s="41">
        <f t="shared" si="477"/>
        <v>2.674477327933213</v>
      </c>
      <c r="T563" s="183">
        <v>0</v>
      </c>
      <c r="U563" s="42">
        <f t="shared" si="478"/>
        <v>0</v>
      </c>
      <c r="V563" s="43">
        <f t="shared" si="479"/>
        <v>396</v>
      </c>
      <c r="W563" s="44">
        <f t="shared" si="480"/>
        <v>0</v>
      </c>
      <c r="X563" s="178">
        <v>0</v>
      </c>
      <c r="Y563" s="42">
        <f t="shared" si="481"/>
        <v>0</v>
      </c>
      <c r="Z563" s="43">
        <f t="shared" si="513"/>
        <v>396</v>
      </c>
      <c r="AA563" s="45">
        <f t="shared" si="482"/>
        <v>0</v>
      </c>
      <c r="AB563" s="65">
        <v>17</v>
      </c>
      <c r="AC563" s="38">
        <f t="shared" si="483"/>
        <v>3.2504780114722752E-3</v>
      </c>
      <c r="AD563" s="39">
        <f t="shared" si="484"/>
        <v>381</v>
      </c>
      <c r="AE563" s="40">
        <f t="shared" si="485"/>
        <v>0.25062387738828779</v>
      </c>
      <c r="AF563" s="98">
        <v>1</v>
      </c>
      <c r="AG563" s="38">
        <f t="shared" si="486"/>
        <v>0.40476190476190477</v>
      </c>
      <c r="AH563" s="39">
        <f t="shared" si="514"/>
        <v>149</v>
      </c>
      <c r="AI563" s="41">
        <f t="shared" si="487"/>
        <v>1.7637154367128547</v>
      </c>
      <c r="AJ563" s="183">
        <v>0</v>
      </c>
      <c r="AK563" s="42">
        <f t="shared" si="488"/>
        <v>0</v>
      </c>
      <c r="AL563" s="43">
        <f t="shared" si="489"/>
        <v>337</v>
      </c>
      <c r="AM563" s="44">
        <f t="shared" si="490"/>
        <v>0</v>
      </c>
      <c r="AN563" s="178">
        <v>0</v>
      </c>
      <c r="AO563" s="42">
        <f t="shared" si="491"/>
        <v>0</v>
      </c>
      <c r="AP563" s="43">
        <f t="shared" si="515"/>
        <v>337</v>
      </c>
      <c r="AQ563" s="45">
        <f t="shared" si="492"/>
        <v>0</v>
      </c>
      <c r="AR563" s="65">
        <v>7</v>
      </c>
      <c r="AS563" s="38">
        <f t="shared" si="493"/>
        <v>1.3384321223709368E-3</v>
      </c>
      <c r="AT563" s="39">
        <f t="shared" si="494"/>
        <v>498</v>
      </c>
      <c r="AU563" s="40">
        <f t="shared" si="495"/>
        <v>5.7783389555174584E-2</v>
      </c>
      <c r="AV563" s="98">
        <v>1</v>
      </c>
      <c r="AW563" s="38">
        <f t="shared" si="496"/>
        <v>0.16666666666666666</v>
      </c>
      <c r="AX563" s="39">
        <f t="shared" si="516"/>
        <v>474</v>
      </c>
      <c r="AY563" s="41">
        <f t="shared" si="497"/>
        <v>0.40663905293493152</v>
      </c>
      <c r="AZ563" s="183">
        <v>0</v>
      </c>
      <c r="BA563" s="42">
        <f t="shared" si="498"/>
        <v>0</v>
      </c>
      <c r="BB563" s="43">
        <f t="shared" si="499"/>
        <v>356</v>
      </c>
      <c r="BC563" s="44">
        <f t="shared" si="500"/>
        <v>0</v>
      </c>
      <c r="BD563" s="178">
        <v>0</v>
      </c>
      <c r="BE563" s="42">
        <f t="shared" si="501"/>
        <v>0</v>
      </c>
      <c r="BF563" s="43">
        <f t="shared" si="517"/>
        <v>356</v>
      </c>
      <c r="BG563" s="45">
        <f t="shared" si="502"/>
        <v>0</v>
      </c>
      <c r="BH563" s="159">
        <v>3</v>
      </c>
      <c r="BI563" s="83">
        <f t="shared" si="503"/>
        <v>5.7361376673040155E-4</v>
      </c>
      <c r="BJ563" s="84">
        <f t="shared" si="504"/>
        <v>380</v>
      </c>
      <c r="BK563" s="85">
        <f t="shared" si="505"/>
        <v>0.10305748759070348</v>
      </c>
      <c r="BL563" s="156">
        <v>3</v>
      </c>
      <c r="BM563" s="83">
        <f t="shared" si="506"/>
        <v>7.1428571428571425E-2</v>
      </c>
      <c r="BN563" s="84">
        <f t="shared" si="518"/>
        <v>260</v>
      </c>
      <c r="BO563" s="86">
        <f t="shared" si="507"/>
        <v>0.72524646744237697</v>
      </c>
      <c r="BP563" s="168">
        <f t="shared" si="508"/>
        <v>42</v>
      </c>
      <c r="BQ563" s="75">
        <f t="shared" si="509"/>
        <v>8.0305927342256209E-3</v>
      </c>
      <c r="BR563" s="164">
        <f t="shared" si="464"/>
        <v>6</v>
      </c>
      <c r="BS563" s="76">
        <f t="shared" si="510"/>
        <v>522</v>
      </c>
      <c r="BT563" s="117">
        <f t="shared" si="511"/>
        <v>0.14209995114370094</v>
      </c>
      <c r="BU563" s="159">
        <v>5230</v>
      </c>
      <c r="BV563" s="153">
        <v>152</v>
      </c>
    </row>
    <row r="564" spans="1:74">
      <c r="A564" s="34">
        <f t="shared" si="465"/>
        <v>0</v>
      </c>
      <c r="B564" s="35">
        <f t="shared" si="466"/>
        <v>0</v>
      </c>
      <c r="C564" s="35">
        <f t="shared" si="467"/>
        <v>0</v>
      </c>
      <c r="D564" s="35">
        <f t="shared" si="468"/>
        <v>0</v>
      </c>
      <c r="E564" s="35">
        <f t="shared" si="469"/>
        <v>0</v>
      </c>
      <c r="F564" s="35">
        <f t="shared" si="470"/>
        <v>0</v>
      </c>
      <c r="G564" s="35">
        <f t="shared" si="471"/>
        <v>0</v>
      </c>
      <c r="H564" s="35">
        <f t="shared" si="472"/>
        <v>0</v>
      </c>
      <c r="I564" s="35">
        <f t="shared" si="473"/>
        <v>0</v>
      </c>
      <c r="J564" s="48">
        <v>307</v>
      </c>
      <c r="K564" s="49" t="s">
        <v>278</v>
      </c>
      <c r="L564" s="65">
        <v>0</v>
      </c>
      <c r="M564" s="38">
        <f t="shared" si="463"/>
        <v>0</v>
      </c>
      <c r="N564" s="39">
        <f t="shared" si="474"/>
        <v>517</v>
      </c>
      <c r="O564" s="40">
        <f t="shared" si="475"/>
        <v>0</v>
      </c>
      <c r="P564" s="98">
        <v>0</v>
      </c>
      <c r="Q564" s="38">
        <f t="shared" si="476"/>
        <v>0</v>
      </c>
      <c r="R564" s="39">
        <f t="shared" si="512"/>
        <v>517</v>
      </c>
      <c r="S564" s="41">
        <f t="shared" si="477"/>
        <v>0</v>
      </c>
      <c r="T564" s="183">
        <v>0</v>
      </c>
      <c r="U564" s="42">
        <f t="shared" si="478"/>
        <v>0</v>
      </c>
      <c r="V564" s="43">
        <f t="shared" si="479"/>
        <v>396</v>
      </c>
      <c r="W564" s="44">
        <f t="shared" si="480"/>
        <v>0</v>
      </c>
      <c r="X564" s="178">
        <v>0</v>
      </c>
      <c r="Y564" s="42">
        <f t="shared" si="481"/>
        <v>0</v>
      </c>
      <c r="Z564" s="43">
        <f t="shared" si="513"/>
        <v>396</v>
      </c>
      <c r="AA564" s="45">
        <f t="shared" si="482"/>
        <v>0</v>
      </c>
      <c r="AB564" s="65">
        <v>5</v>
      </c>
      <c r="AC564" s="38">
        <f t="shared" si="483"/>
        <v>7.136739937196689E-4</v>
      </c>
      <c r="AD564" s="39">
        <f t="shared" si="484"/>
        <v>495</v>
      </c>
      <c r="AE564" s="40">
        <f t="shared" si="485"/>
        <v>5.502690461708222E-2</v>
      </c>
      <c r="AF564" s="98">
        <v>1</v>
      </c>
      <c r="AG564" s="38">
        <f t="shared" si="486"/>
        <v>0.12195121951219512</v>
      </c>
      <c r="AH564" s="39">
        <f t="shared" si="514"/>
        <v>400</v>
      </c>
      <c r="AI564" s="41">
        <f t="shared" si="487"/>
        <v>0.53139202540846409</v>
      </c>
      <c r="AJ564" s="183">
        <v>0</v>
      </c>
      <c r="AK564" s="42">
        <f t="shared" si="488"/>
        <v>0</v>
      </c>
      <c r="AL564" s="43">
        <f t="shared" si="489"/>
        <v>337</v>
      </c>
      <c r="AM564" s="44">
        <f t="shared" si="490"/>
        <v>0</v>
      </c>
      <c r="AN564" s="178">
        <v>0</v>
      </c>
      <c r="AO564" s="42">
        <f t="shared" si="491"/>
        <v>0</v>
      </c>
      <c r="AP564" s="43">
        <f t="shared" si="515"/>
        <v>337</v>
      </c>
      <c r="AQ564" s="45">
        <f t="shared" si="492"/>
        <v>0</v>
      </c>
      <c r="AR564" s="65">
        <v>36</v>
      </c>
      <c r="AS564" s="38">
        <f t="shared" si="493"/>
        <v>5.1384527547816156E-3</v>
      </c>
      <c r="AT564" s="39">
        <f t="shared" si="494"/>
        <v>404</v>
      </c>
      <c r="AU564" s="40">
        <f t="shared" si="495"/>
        <v>0.22183957802390342</v>
      </c>
      <c r="AV564" s="98">
        <v>5</v>
      </c>
      <c r="AW564" s="38">
        <f t="shared" si="496"/>
        <v>0.87804878048780488</v>
      </c>
      <c r="AX564" s="39">
        <f t="shared" si="516"/>
        <v>41</v>
      </c>
      <c r="AY564" s="41">
        <f t="shared" si="497"/>
        <v>2.1422935471693956</v>
      </c>
      <c r="AZ564" s="183">
        <v>0</v>
      </c>
      <c r="BA564" s="42">
        <f t="shared" si="498"/>
        <v>0</v>
      </c>
      <c r="BB564" s="43">
        <f t="shared" si="499"/>
        <v>356</v>
      </c>
      <c r="BC564" s="44">
        <f t="shared" si="500"/>
        <v>0</v>
      </c>
      <c r="BD564" s="178">
        <v>0</v>
      </c>
      <c r="BE564" s="42">
        <f t="shared" si="501"/>
        <v>0</v>
      </c>
      <c r="BF564" s="43">
        <f t="shared" si="517"/>
        <v>356</v>
      </c>
      <c r="BG564" s="45">
        <f t="shared" si="502"/>
        <v>0</v>
      </c>
      <c r="BH564" s="159">
        <v>0</v>
      </c>
      <c r="BI564" s="83">
        <f t="shared" si="503"/>
        <v>0</v>
      </c>
      <c r="BJ564" s="84">
        <f t="shared" si="504"/>
        <v>467</v>
      </c>
      <c r="BK564" s="85">
        <f t="shared" si="505"/>
        <v>0</v>
      </c>
      <c r="BL564" s="156">
        <v>0</v>
      </c>
      <c r="BM564" s="83">
        <f t="shared" si="506"/>
        <v>0</v>
      </c>
      <c r="BN564" s="84">
        <f t="shared" si="518"/>
        <v>467</v>
      </c>
      <c r="BO564" s="86">
        <f t="shared" si="507"/>
        <v>0</v>
      </c>
      <c r="BP564" s="168">
        <f t="shared" si="508"/>
        <v>41</v>
      </c>
      <c r="BQ564" s="75">
        <f t="shared" si="509"/>
        <v>5.8521267485012844E-3</v>
      </c>
      <c r="BR564" s="164">
        <f t="shared" si="464"/>
        <v>6</v>
      </c>
      <c r="BS564" s="76">
        <f t="shared" si="510"/>
        <v>548</v>
      </c>
      <c r="BT564" s="117">
        <f t="shared" si="511"/>
        <v>0.1035523718572645</v>
      </c>
      <c r="BU564" s="159">
        <v>7006</v>
      </c>
      <c r="BV564" s="153">
        <v>228</v>
      </c>
    </row>
    <row r="565" spans="1:74">
      <c r="A565" s="34">
        <f t="shared" si="465"/>
        <v>0</v>
      </c>
      <c r="B565" s="35">
        <f t="shared" si="466"/>
        <v>0</v>
      </c>
      <c r="C565" s="35">
        <f t="shared" si="467"/>
        <v>0</v>
      </c>
      <c r="D565" s="35">
        <f t="shared" si="468"/>
        <v>0</v>
      </c>
      <c r="E565" s="35">
        <f t="shared" si="469"/>
        <v>0</v>
      </c>
      <c r="F565" s="35">
        <f t="shared" si="470"/>
        <v>0</v>
      </c>
      <c r="G565" s="35">
        <f t="shared" si="471"/>
        <v>0</v>
      </c>
      <c r="H565" s="35">
        <f t="shared" si="472"/>
        <v>0</v>
      </c>
      <c r="I565" s="35">
        <f t="shared" si="473"/>
        <v>0</v>
      </c>
      <c r="J565" s="48">
        <v>445</v>
      </c>
      <c r="K565" s="49" t="s">
        <v>417</v>
      </c>
      <c r="L565" s="65">
        <v>0</v>
      </c>
      <c r="M565" s="38">
        <f t="shared" si="463"/>
        <v>0</v>
      </c>
      <c r="N565" s="39">
        <f t="shared" si="474"/>
        <v>517</v>
      </c>
      <c r="O565" s="40">
        <f t="shared" si="475"/>
        <v>0</v>
      </c>
      <c r="P565" s="98">
        <v>0</v>
      </c>
      <c r="Q565" s="38">
        <f t="shared" si="476"/>
        <v>0</v>
      </c>
      <c r="R565" s="39">
        <f t="shared" si="512"/>
        <v>517</v>
      </c>
      <c r="S565" s="41">
        <f t="shared" si="477"/>
        <v>0</v>
      </c>
      <c r="T565" s="183">
        <v>0</v>
      </c>
      <c r="U565" s="42">
        <f t="shared" si="478"/>
        <v>0</v>
      </c>
      <c r="V565" s="43">
        <f t="shared" si="479"/>
        <v>396</v>
      </c>
      <c r="W565" s="44">
        <f t="shared" si="480"/>
        <v>0</v>
      </c>
      <c r="X565" s="178">
        <v>0</v>
      </c>
      <c r="Y565" s="42">
        <f t="shared" si="481"/>
        <v>0</v>
      </c>
      <c r="Z565" s="43">
        <f t="shared" si="513"/>
        <v>396</v>
      </c>
      <c r="AA565" s="45">
        <f t="shared" si="482"/>
        <v>0</v>
      </c>
      <c r="AB565" s="65">
        <v>41</v>
      </c>
      <c r="AC565" s="38">
        <f t="shared" si="483"/>
        <v>1.2477175897748021E-3</v>
      </c>
      <c r="AD565" s="39">
        <f t="shared" si="484"/>
        <v>462</v>
      </c>
      <c r="AE565" s="40">
        <f t="shared" si="485"/>
        <v>9.620364116639317E-2</v>
      </c>
      <c r="AF565" s="98">
        <v>1</v>
      </c>
      <c r="AG565" s="38">
        <f t="shared" si="486"/>
        <v>1</v>
      </c>
      <c r="AH565" s="39">
        <f t="shared" si="514"/>
        <v>1</v>
      </c>
      <c r="AI565" s="41">
        <f t="shared" si="487"/>
        <v>4.3574146083494059</v>
      </c>
      <c r="AJ565" s="183">
        <v>0</v>
      </c>
      <c r="AK565" s="42">
        <f t="shared" si="488"/>
        <v>0</v>
      </c>
      <c r="AL565" s="43">
        <f t="shared" si="489"/>
        <v>337</v>
      </c>
      <c r="AM565" s="44">
        <f t="shared" si="490"/>
        <v>0</v>
      </c>
      <c r="AN565" s="178">
        <v>0</v>
      </c>
      <c r="AO565" s="42">
        <f t="shared" si="491"/>
        <v>0</v>
      </c>
      <c r="AP565" s="43">
        <f t="shared" si="515"/>
        <v>337</v>
      </c>
      <c r="AQ565" s="45">
        <f t="shared" si="492"/>
        <v>0</v>
      </c>
      <c r="AR565" s="65">
        <v>0</v>
      </c>
      <c r="AS565" s="38">
        <f t="shared" si="493"/>
        <v>0</v>
      </c>
      <c r="AT565" s="39">
        <f t="shared" si="494"/>
        <v>565</v>
      </c>
      <c r="AU565" s="40">
        <f t="shared" si="495"/>
        <v>0</v>
      </c>
      <c r="AV565" s="98">
        <v>0</v>
      </c>
      <c r="AW565" s="38">
        <f t="shared" si="496"/>
        <v>0</v>
      </c>
      <c r="AX565" s="39">
        <f t="shared" si="516"/>
        <v>565</v>
      </c>
      <c r="AY565" s="41">
        <f t="shared" si="497"/>
        <v>0</v>
      </c>
      <c r="AZ565" s="183">
        <v>0</v>
      </c>
      <c r="BA565" s="42">
        <f t="shared" si="498"/>
        <v>0</v>
      </c>
      <c r="BB565" s="43">
        <f t="shared" si="499"/>
        <v>356</v>
      </c>
      <c r="BC565" s="44">
        <f t="shared" si="500"/>
        <v>0</v>
      </c>
      <c r="BD565" s="178">
        <v>0</v>
      </c>
      <c r="BE565" s="42">
        <f t="shared" si="501"/>
        <v>0</v>
      </c>
      <c r="BF565" s="43">
        <f t="shared" si="517"/>
        <v>356</v>
      </c>
      <c r="BG565" s="45">
        <f t="shared" si="502"/>
        <v>0</v>
      </c>
      <c r="BH565" s="159">
        <v>0</v>
      </c>
      <c r="BI565" s="83">
        <f t="shared" si="503"/>
        <v>0</v>
      </c>
      <c r="BJ565" s="84">
        <f t="shared" si="504"/>
        <v>467</v>
      </c>
      <c r="BK565" s="85">
        <f t="shared" si="505"/>
        <v>0</v>
      </c>
      <c r="BL565" s="156">
        <v>0</v>
      </c>
      <c r="BM565" s="83">
        <f t="shared" si="506"/>
        <v>0</v>
      </c>
      <c r="BN565" s="84">
        <f t="shared" si="518"/>
        <v>467</v>
      </c>
      <c r="BO565" s="86">
        <f t="shared" si="507"/>
        <v>0</v>
      </c>
      <c r="BP565" s="168">
        <f t="shared" si="508"/>
        <v>41</v>
      </c>
      <c r="BQ565" s="75">
        <f t="shared" si="509"/>
        <v>1.2477175897748021E-3</v>
      </c>
      <c r="BR565" s="164">
        <f t="shared" si="464"/>
        <v>1</v>
      </c>
      <c r="BS565" s="76">
        <f t="shared" si="510"/>
        <v>594</v>
      </c>
      <c r="BT565" s="117">
        <f t="shared" si="511"/>
        <v>2.2078147207303563E-2</v>
      </c>
      <c r="BU565" s="159">
        <v>32860</v>
      </c>
      <c r="BV565" s="153">
        <v>80</v>
      </c>
    </row>
    <row r="566" spans="1:74">
      <c r="A566" s="34">
        <f t="shared" si="465"/>
        <v>0</v>
      </c>
      <c r="B566" s="35">
        <f t="shared" si="466"/>
        <v>0</v>
      </c>
      <c r="C566" s="35">
        <f t="shared" si="467"/>
        <v>0</v>
      </c>
      <c r="D566" s="35">
        <f t="shared" si="468"/>
        <v>0</v>
      </c>
      <c r="E566" s="35">
        <f t="shared" si="469"/>
        <v>0</v>
      </c>
      <c r="F566" s="35">
        <f t="shared" si="470"/>
        <v>0</v>
      </c>
      <c r="G566" s="35">
        <f t="shared" si="471"/>
        <v>0</v>
      </c>
      <c r="H566" s="35">
        <f t="shared" si="472"/>
        <v>0</v>
      </c>
      <c r="I566" s="35">
        <f t="shared" si="473"/>
        <v>0</v>
      </c>
      <c r="J566" s="48">
        <v>105</v>
      </c>
      <c r="K566" s="49" t="s">
        <v>75</v>
      </c>
      <c r="L566" s="65">
        <v>5</v>
      </c>
      <c r="M566" s="38">
        <f t="shared" si="463"/>
        <v>3.6297640653357529E-4</v>
      </c>
      <c r="N566" s="39">
        <f t="shared" si="474"/>
        <v>473</v>
      </c>
      <c r="O566" s="40">
        <f t="shared" si="475"/>
        <v>4.8097408363632264E-2</v>
      </c>
      <c r="P566" s="98">
        <v>2</v>
      </c>
      <c r="Q566" s="38">
        <f t="shared" si="476"/>
        <v>0.12820512820512819</v>
      </c>
      <c r="R566" s="39">
        <f t="shared" si="512"/>
        <v>241</v>
      </c>
      <c r="S566" s="41">
        <f t="shared" si="477"/>
        <v>0.9600687843862814</v>
      </c>
      <c r="T566" s="183">
        <v>2</v>
      </c>
      <c r="U566" s="42">
        <f t="shared" si="478"/>
        <v>1.4519056261343014E-4</v>
      </c>
      <c r="V566" s="43">
        <f t="shared" si="479"/>
        <v>357</v>
      </c>
      <c r="W566" s="44">
        <f t="shared" si="480"/>
        <v>5.4049724968251049E-2</v>
      </c>
      <c r="X566" s="178">
        <v>1</v>
      </c>
      <c r="Y566" s="42">
        <f t="shared" si="481"/>
        <v>5.128205128205128E-2</v>
      </c>
      <c r="Z566" s="43">
        <f t="shared" si="513"/>
        <v>132</v>
      </c>
      <c r="AA566" s="45">
        <f t="shared" si="482"/>
        <v>1.0788825325964579</v>
      </c>
      <c r="AB566" s="65">
        <v>0</v>
      </c>
      <c r="AC566" s="38">
        <f t="shared" si="483"/>
        <v>0</v>
      </c>
      <c r="AD566" s="39">
        <f t="shared" si="484"/>
        <v>538</v>
      </c>
      <c r="AE566" s="40">
        <f t="shared" si="485"/>
        <v>0</v>
      </c>
      <c r="AF566" s="98">
        <v>0</v>
      </c>
      <c r="AG566" s="38">
        <f t="shared" si="486"/>
        <v>0</v>
      </c>
      <c r="AH566" s="39">
        <f t="shared" si="514"/>
        <v>538</v>
      </c>
      <c r="AI566" s="41">
        <f t="shared" si="487"/>
        <v>0</v>
      </c>
      <c r="AJ566" s="183">
        <v>0</v>
      </c>
      <c r="AK566" s="42">
        <f t="shared" si="488"/>
        <v>0</v>
      </c>
      <c r="AL566" s="43">
        <f t="shared" si="489"/>
        <v>337</v>
      </c>
      <c r="AM566" s="44">
        <f t="shared" si="490"/>
        <v>0</v>
      </c>
      <c r="AN566" s="178">
        <v>0</v>
      </c>
      <c r="AO566" s="42">
        <f t="shared" si="491"/>
        <v>0</v>
      </c>
      <c r="AP566" s="43">
        <f t="shared" si="515"/>
        <v>337</v>
      </c>
      <c r="AQ566" s="45">
        <f t="shared" si="492"/>
        <v>0</v>
      </c>
      <c r="AR566" s="65">
        <v>20</v>
      </c>
      <c r="AS566" s="38">
        <f t="shared" si="493"/>
        <v>1.4519056261343012E-3</v>
      </c>
      <c r="AT566" s="39">
        <f t="shared" si="494"/>
        <v>496</v>
      </c>
      <c r="AU566" s="40">
        <f t="shared" si="495"/>
        <v>6.2682318355937378E-2</v>
      </c>
      <c r="AV566" s="98">
        <v>6</v>
      </c>
      <c r="AW566" s="38">
        <f t="shared" si="496"/>
        <v>0.51282051282051277</v>
      </c>
      <c r="AX566" s="39">
        <f t="shared" si="516"/>
        <v>170</v>
      </c>
      <c r="AY566" s="41">
        <f t="shared" si="497"/>
        <v>1.2511970859536354</v>
      </c>
      <c r="AZ566" s="183">
        <v>5</v>
      </c>
      <c r="BA566" s="42">
        <f t="shared" si="498"/>
        <v>3.6297640653357529E-4</v>
      </c>
      <c r="BB566" s="43">
        <f t="shared" si="499"/>
        <v>277</v>
      </c>
      <c r="BC566" s="44">
        <f t="shared" si="500"/>
        <v>0.13545797028030077</v>
      </c>
      <c r="BD566" s="178">
        <v>1</v>
      </c>
      <c r="BE566" s="42">
        <f t="shared" si="501"/>
        <v>0.12820512820512819</v>
      </c>
      <c r="BF566" s="43">
        <f t="shared" si="517"/>
        <v>28</v>
      </c>
      <c r="BG566" s="45">
        <f t="shared" si="502"/>
        <v>2.7038664511656916</v>
      </c>
      <c r="BH566" s="159">
        <v>7</v>
      </c>
      <c r="BI566" s="83">
        <f t="shared" si="503"/>
        <v>5.0816696914700549E-4</v>
      </c>
      <c r="BJ566" s="84">
        <f t="shared" si="504"/>
        <v>384</v>
      </c>
      <c r="BK566" s="85">
        <f t="shared" si="505"/>
        <v>9.1299083380415105E-2</v>
      </c>
      <c r="BL566" s="156">
        <v>1</v>
      </c>
      <c r="BM566" s="83">
        <f t="shared" si="506"/>
        <v>0.17948717948717949</v>
      </c>
      <c r="BN566" s="84">
        <f t="shared" si="518"/>
        <v>82</v>
      </c>
      <c r="BO566" s="86">
        <f t="shared" si="507"/>
        <v>1.8224142002398194</v>
      </c>
      <c r="BP566" s="168">
        <f t="shared" si="508"/>
        <v>39</v>
      </c>
      <c r="BQ566" s="75">
        <f t="shared" si="509"/>
        <v>2.8312159709618875E-3</v>
      </c>
      <c r="BR566" s="164">
        <f t="shared" si="464"/>
        <v>11</v>
      </c>
      <c r="BS566" s="76">
        <f t="shared" si="510"/>
        <v>579</v>
      </c>
      <c r="BT566" s="117">
        <f t="shared" si="511"/>
        <v>5.00978775123683E-2</v>
      </c>
      <c r="BU566" s="159">
        <v>13775</v>
      </c>
      <c r="BV566" s="153">
        <v>552</v>
      </c>
    </row>
    <row r="567" spans="1:74">
      <c r="A567" s="34">
        <f t="shared" si="465"/>
        <v>0</v>
      </c>
      <c r="B567" s="35">
        <f t="shared" si="466"/>
        <v>0</v>
      </c>
      <c r="C567" s="35">
        <f t="shared" si="467"/>
        <v>0</v>
      </c>
      <c r="D567" s="35">
        <f t="shared" si="468"/>
        <v>0</v>
      </c>
      <c r="E567" s="35">
        <f t="shared" si="469"/>
        <v>0</v>
      </c>
      <c r="F567" s="35">
        <f t="shared" si="470"/>
        <v>0</v>
      </c>
      <c r="G567" s="35">
        <f t="shared" si="471"/>
        <v>0</v>
      </c>
      <c r="H567" s="35">
        <f t="shared" si="472"/>
        <v>0</v>
      </c>
      <c r="I567" s="35">
        <f t="shared" si="473"/>
        <v>1</v>
      </c>
      <c r="J567" s="48">
        <v>650</v>
      </c>
      <c r="K567" s="49" t="s">
        <v>624</v>
      </c>
      <c r="L567" s="65">
        <v>5</v>
      </c>
      <c r="M567" s="38">
        <f t="shared" si="463"/>
        <v>4.1493775933609959E-3</v>
      </c>
      <c r="N567" s="39">
        <f t="shared" si="474"/>
        <v>228</v>
      </c>
      <c r="O567" s="40">
        <f t="shared" si="475"/>
        <v>0.54982722009048501</v>
      </c>
      <c r="P567" s="98">
        <v>2</v>
      </c>
      <c r="Q567" s="38">
        <f t="shared" si="476"/>
        <v>0.12820512820512819</v>
      </c>
      <c r="R567" s="39">
        <f t="shared" si="512"/>
        <v>241</v>
      </c>
      <c r="S567" s="41">
        <f t="shared" si="477"/>
        <v>0.9600687843862814</v>
      </c>
      <c r="T567" s="183">
        <v>0</v>
      </c>
      <c r="U567" s="42">
        <f t="shared" si="478"/>
        <v>0</v>
      </c>
      <c r="V567" s="43">
        <f t="shared" si="479"/>
        <v>396</v>
      </c>
      <c r="W567" s="44">
        <f t="shared" si="480"/>
        <v>0</v>
      </c>
      <c r="X567" s="178">
        <v>0</v>
      </c>
      <c r="Y567" s="42">
        <f t="shared" si="481"/>
        <v>0</v>
      </c>
      <c r="Z567" s="43">
        <f t="shared" si="513"/>
        <v>396</v>
      </c>
      <c r="AA567" s="45">
        <f t="shared" si="482"/>
        <v>0</v>
      </c>
      <c r="AB567" s="65">
        <v>0</v>
      </c>
      <c r="AC567" s="38">
        <f t="shared" si="483"/>
        <v>0</v>
      </c>
      <c r="AD567" s="39">
        <f t="shared" si="484"/>
        <v>538</v>
      </c>
      <c r="AE567" s="40">
        <f t="shared" si="485"/>
        <v>0</v>
      </c>
      <c r="AF567" s="98">
        <v>1</v>
      </c>
      <c r="AG567" s="38">
        <f t="shared" si="486"/>
        <v>0</v>
      </c>
      <c r="AH567" s="39">
        <f t="shared" si="514"/>
        <v>538</v>
      </c>
      <c r="AI567" s="41">
        <f t="shared" si="487"/>
        <v>0</v>
      </c>
      <c r="AJ567" s="183">
        <v>0</v>
      </c>
      <c r="AK567" s="42">
        <f t="shared" si="488"/>
        <v>0</v>
      </c>
      <c r="AL567" s="43">
        <f t="shared" si="489"/>
        <v>337</v>
      </c>
      <c r="AM567" s="44">
        <f t="shared" si="490"/>
        <v>0</v>
      </c>
      <c r="AN567" s="178">
        <v>0</v>
      </c>
      <c r="AO567" s="42">
        <f t="shared" si="491"/>
        <v>0</v>
      </c>
      <c r="AP567" s="43">
        <f t="shared" si="515"/>
        <v>337</v>
      </c>
      <c r="AQ567" s="45">
        <f t="shared" si="492"/>
        <v>0</v>
      </c>
      <c r="AR567" s="65">
        <v>21</v>
      </c>
      <c r="AS567" s="38">
        <f t="shared" si="493"/>
        <v>1.7427385892116183E-2</v>
      </c>
      <c r="AT567" s="39">
        <f t="shared" si="494"/>
        <v>211</v>
      </c>
      <c r="AU567" s="40">
        <f t="shared" si="495"/>
        <v>0.75238288972671319</v>
      </c>
      <c r="AV567" s="98">
        <v>4</v>
      </c>
      <c r="AW567" s="38">
        <f t="shared" si="496"/>
        <v>0.53846153846153844</v>
      </c>
      <c r="AX567" s="39">
        <f t="shared" si="516"/>
        <v>151</v>
      </c>
      <c r="AY567" s="41">
        <f t="shared" si="497"/>
        <v>1.3137569402513172</v>
      </c>
      <c r="AZ567" s="183">
        <v>0</v>
      </c>
      <c r="BA567" s="42">
        <f t="shared" si="498"/>
        <v>0</v>
      </c>
      <c r="BB567" s="43">
        <f t="shared" si="499"/>
        <v>356</v>
      </c>
      <c r="BC567" s="44">
        <f t="shared" si="500"/>
        <v>0</v>
      </c>
      <c r="BD567" s="178">
        <v>0</v>
      </c>
      <c r="BE567" s="42">
        <f t="shared" si="501"/>
        <v>0</v>
      </c>
      <c r="BF567" s="43">
        <f t="shared" si="517"/>
        <v>356</v>
      </c>
      <c r="BG567" s="45">
        <f t="shared" si="502"/>
        <v>0</v>
      </c>
      <c r="BH567" s="159">
        <v>13</v>
      </c>
      <c r="BI567" s="83">
        <f t="shared" si="503"/>
        <v>1.0788381742738589E-2</v>
      </c>
      <c r="BJ567" s="84">
        <f t="shared" si="504"/>
        <v>44</v>
      </c>
      <c r="BK567" s="85">
        <f t="shared" si="505"/>
        <v>1.9382789989742542</v>
      </c>
      <c r="BL567" s="156">
        <v>4</v>
      </c>
      <c r="BM567" s="83">
        <f t="shared" si="506"/>
        <v>0.33333333333333331</v>
      </c>
      <c r="BN567" s="84">
        <f t="shared" si="518"/>
        <v>36</v>
      </c>
      <c r="BO567" s="86">
        <f t="shared" si="507"/>
        <v>3.3844835147310928</v>
      </c>
      <c r="BP567" s="168">
        <f t="shared" si="508"/>
        <v>39</v>
      </c>
      <c r="BQ567" s="75">
        <f t="shared" si="509"/>
        <v>3.2365145228215771E-2</v>
      </c>
      <c r="BR567" s="164">
        <f t="shared" si="464"/>
        <v>11</v>
      </c>
      <c r="BS567" s="76">
        <f t="shared" si="510"/>
        <v>327</v>
      </c>
      <c r="BT567" s="117">
        <f t="shared" si="511"/>
        <v>0.5726956537202269</v>
      </c>
      <c r="BU567" s="159">
        <v>1205</v>
      </c>
      <c r="BV567" s="153">
        <v>209</v>
      </c>
    </row>
    <row r="568" spans="1:74">
      <c r="A568" s="34">
        <f t="shared" si="465"/>
        <v>0</v>
      </c>
      <c r="B568" s="35">
        <f t="shared" si="466"/>
        <v>0</v>
      </c>
      <c r="C568" s="35">
        <f t="shared" si="467"/>
        <v>0</v>
      </c>
      <c r="D568" s="35">
        <f t="shared" si="468"/>
        <v>0</v>
      </c>
      <c r="E568" s="35">
        <f t="shared" si="469"/>
        <v>0</v>
      </c>
      <c r="F568" s="35">
        <f t="shared" si="470"/>
        <v>0</v>
      </c>
      <c r="G568" s="35">
        <f t="shared" si="471"/>
        <v>0</v>
      </c>
      <c r="H568" s="35">
        <f t="shared" si="472"/>
        <v>0</v>
      </c>
      <c r="I568" s="35">
        <f t="shared" si="473"/>
        <v>0</v>
      </c>
      <c r="J568" s="48">
        <v>336</v>
      </c>
      <c r="K568" s="49" t="s">
        <v>307</v>
      </c>
      <c r="L568" s="65">
        <v>0</v>
      </c>
      <c r="M568" s="38">
        <f t="shared" si="463"/>
        <v>0</v>
      </c>
      <c r="N568" s="39">
        <f t="shared" si="474"/>
        <v>517</v>
      </c>
      <c r="O568" s="40">
        <f t="shared" si="475"/>
        <v>0</v>
      </c>
      <c r="P568" s="98">
        <v>0</v>
      </c>
      <c r="Q568" s="38">
        <f t="shared" si="476"/>
        <v>0</v>
      </c>
      <c r="R568" s="39">
        <f t="shared" si="512"/>
        <v>517</v>
      </c>
      <c r="S568" s="41">
        <f t="shared" si="477"/>
        <v>0</v>
      </c>
      <c r="T568" s="183">
        <v>0</v>
      </c>
      <c r="U568" s="42">
        <f t="shared" si="478"/>
        <v>0</v>
      </c>
      <c r="V568" s="43">
        <f t="shared" si="479"/>
        <v>396</v>
      </c>
      <c r="W568" s="44">
        <f t="shared" si="480"/>
        <v>0</v>
      </c>
      <c r="X568" s="178">
        <v>0</v>
      </c>
      <c r="Y568" s="42">
        <f t="shared" si="481"/>
        <v>0</v>
      </c>
      <c r="Z568" s="43">
        <f t="shared" si="513"/>
        <v>396</v>
      </c>
      <c r="AA568" s="45">
        <f t="shared" si="482"/>
        <v>0</v>
      </c>
      <c r="AB568" s="65">
        <v>0</v>
      </c>
      <c r="AC568" s="38">
        <f t="shared" si="483"/>
        <v>0</v>
      </c>
      <c r="AD568" s="39">
        <f t="shared" si="484"/>
        <v>538</v>
      </c>
      <c r="AE568" s="40">
        <f t="shared" si="485"/>
        <v>0</v>
      </c>
      <c r="AF568" s="98">
        <v>1</v>
      </c>
      <c r="AG568" s="38">
        <f t="shared" si="486"/>
        <v>0</v>
      </c>
      <c r="AH568" s="39">
        <f t="shared" si="514"/>
        <v>538</v>
      </c>
      <c r="AI568" s="41">
        <f t="shared" si="487"/>
        <v>0</v>
      </c>
      <c r="AJ568" s="183">
        <v>0</v>
      </c>
      <c r="AK568" s="42">
        <f t="shared" si="488"/>
        <v>0</v>
      </c>
      <c r="AL568" s="43">
        <f t="shared" si="489"/>
        <v>337</v>
      </c>
      <c r="AM568" s="44">
        <f t="shared" si="490"/>
        <v>0</v>
      </c>
      <c r="AN568" s="178">
        <v>0</v>
      </c>
      <c r="AO568" s="42">
        <f t="shared" si="491"/>
        <v>0</v>
      </c>
      <c r="AP568" s="43">
        <f t="shared" si="515"/>
        <v>337</v>
      </c>
      <c r="AQ568" s="45">
        <f t="shared" si="492"/>
        <v>0</v>
      </c>
      <c r="AR568" s="65">
        <v>38</v>
      </c>
      <c r="AS568" s="38">
        <f t="shared" si="493"/>
        <v>9.1192704583633304E-3</v>
      </c>
      <c r="AT568" s="39">
        <f t="shared" si="494"/>
        <v>339</v>
      </c>
      <c r="AU568" s="40">
        <f t="shared" si="495"/>
        <v>0.39370121842351119</v>
      </c>
      <c r="AV568" s="98">
        <v>2</v>
      </c>
      <c r="AW568" s="38">
        <f t="shared" si="496"/>
        <v>1</v>
      </c>
      <c r="AX568" s="39">
        <f t="shared" si="516"/>
        <v>1</v>
      </c>
      <c r="AY568" s="41">
        <f t="shared" si="497"/>
        <v>2.4398343176095891</v>
      </c>
      <c r="AZ568" s="183">
        <v>0</v>
      </c>
      <c r="BA568" s="42">
        <f t="shared" si="498"/>
        <v>0</v>
      </c>
      <c r="BB568" s="43">
        <f t="shared" si="499"/>
        <v>356</v>
      </c>
      <c r="BC568" s="44">
        <f t="shared" si="500"/>
        <v>0</v>
      </c>
      <c r="BD568" s="178">
        <v>0</v>
      </c>
      <c r="BE568" s="42">
        <f t="shared" si="501"/>
        <v>0</v>
      </c>
      <c r="BF568" s="43">
        <f t="shared" si="517"/>
        <v>356</v>
      </c>
      <c r="BG568" s="45">
        <f t="shared" si="502"/>
        <v>0</v>
      </c>
      <c r="BH568" s="159">
        <v>0</v>
      </c>
      <c r="BI568" s="83">
        <f t="shared" si="503"/>
        <v>0</v>
      </c>
      <c r="BJ568" s="84">
        <f t="shared" si="504"/>
        <v>467</v>
      </c>
      <c r="BK568" s="85">
        <f t="shared" si="505"/>
        <v>0</v>
      </c>
      <c r="BL568" s="156">
        <v>0</v>
      </c>
      <c r="BM568" s="83">
        <f t="shared" si="506"/>
        <v>0</v>
      </c>
      <c r="BN568" s="84">
        <f t="shared" si="518"/>
        <v>467</v>
      </c>
      <c r="BO568" s="86">
        <f t="shared" si="507"/>
        <v>0</v>
      </c>
      <c r="BP568" s="168">
        <f t="shared" si="508"/>
        <v>38</v>
      </c>
      <c r="BQ568" s="75">
        <f t="shared" si="509"/>
        <v>9.1192704583633304E-3</v>
      </c>
      <c r="BR568" s="164">
        <f t="shared" si="464"/>
        <v>3</v>
      </c>
      <c r="BS568" s="76">
        <f t="shared" si="510"/>
        <v>517</v>
      </c>
      <c r="BT568" s="117">
        <f t="shared" si="511"/>
        <v>0.16136391540276276</v>
      </c>
      <c r="BU568" s="159">
        <v>4167</v>
      </c>
      <c r="BV568" s="153">
        <v>123</v>
      </c>
    </row>
    <row r="569" spans="1:74">
      <c r="A569" s="34">
        <f t="shared" si="465"/>
        <v>0</v>
      </c>
      <c r="B569" s="35">
        <f t="shared" si="466"/>
        <v>0</v>
      </c>
      <c r="C569" s="35">
        <f t="shared" si="467"/>
        <v>0</v>
      </c>
      <c r="D569" s="35">
        <f t="shared" si="468"/>
        <v>0</v>
      </c>
      <c r="E569" s="35">
        <f t="shared" si="469"/>
        <v>0</v>
      </c>
      <c r="F569" s="35">
        <f t="shared" si="470"/>
        <v>0</v>
      </c>
      <c r="G569" s="35">
        <f t="shared" si="471"/>
        <v>0</v>
      </c>
      <c r="H569" s="35">
        <f t="shared" si="472"/>
        <v>0</v>
      </c>
      <c r="I569" s="35">
        <f t="shared" si="473"/>
        <v>0</v>
      </c>
      <c r="J569" s="48">
        <v>87</v>
      </c>
      <c r="K569" s="49" t="s">
        <v>57</v>
      </c>
      <c r="L569" s="65">
        <v>0</v>
      </c>
      <c r="M569" s="38">
        <f t="shared" si="463"/>
        <v>0</v>
      </c>
      <c r="N569" s="39">
        <f t="shared" si="474"/>
        <v>517</v>
      </c>
      <c r="O569" s="40">
        <f t="shared" si="475"/>
        <v>0</v>
      </c>
      <c r="P569" s="98">
        <v>0</v>
      </c>
      <c r="Q569" s="38">
        <f t="shared" si="476"/>
        <v>0</v>
      </c>
      <c r="R569" s="39">
        <f t="shared" si="512"/>
        <v>517</v>
      </c>
      <c r="S569" s="41">
        <f t="shared" si="477"/>
        <v>0</v>
      </c>
      <c r="T569" s="183">
        <v>0</v>
      </c>
      <c r="U569" s="42">
        <f t="shared" si="478"/>
        <v>0</v>
      </c>
      <c r="V569" s="43">
        <f t="shared" si="479"/>
        <v>396</v>
      </c>
      <c r="W569" s="44">
        <f t="shared" si="480"/>
        <v>0</v>
      </c>
      <c r="X569" s="178">
        <v>0</v>
      </c>
      <c r="Y569" s="42">
        <f t="shared" si="481"/>
        <v>0</v>
      </c>
      <c r="Z569" s="43">
        <f t="shared" si="513"/>
        <v>396</v>
      </c>
      <c r="AA569" s="45">
        <f t="shared" si="482"/>
        <v>0</v>
      </c>
      <c r="AB569" s="65">
        <v>1</v>
      </c>
      <c r="AC569" s="38">
        <f t="shared" si="483"/>
        <v>1.567152483936687E-4</v>
      </c>
      <c r="AD569" s="39">
        <f t="shared" si="484"/>
        <v>522</v>
      </c>
      <c r="AE569" s="40">
        <f t="shared" si="485"/>
        <v>1.2083325301591539E-2</v>
      </c>
      <c r="AF569" s="98">
        <v>1</v>
      </c>
      <c r="AG569" s="38">
        <f t="shared" si="486"/>
        <v>2.7777777777777776E-2</v>
      </c>
      <c r="AH569" s="39">
        <f t="shared" si="514"/>
        <v>498</v>
      </c>
      <c r="AI569" s="41">
        <f t="shared" si="487"/>
        <v>0.12103929467637238</v>
      </c>
      <c r="AJ569" s="183">
        <v>0</v>
      </c>
      <c r="AK569" s="42">
        <f t="shared" si="488"/>
        <v>0</v>
      </c>
      <c r="AL569" s="43">
        <f t="shared" si="489"/>
        <v>337</v>
      </c>
      <c r="AM569" s="44">
        <f t="shared" si="490"/>
        <v>0</v>
      </c>
      <c r="AN569" s="178">
        <v>0</v>
      </c>
      <c r="AO569" s="42">
        <f t="shared" si="491"/>
        <v>0</v>
      </c>
      <c r="AP569" s="43">
        <f t="shared" si="515"/>
        <v>337</v>
      </c>
      <c r="AQ569" s="45">
        <f t="shared" si="492"/>
        <v>0</v>
      </c>
      <c r="AR569" s="65">
        <v>35</v>
      </c>
      <c r="AS569" s="38">
        <f t="shared" si="493"/>
        <v>5.4850336937784048E-3</v>
      </c>
      <c r="AT569" s="39">
        <f t="shared" si="494"/>
        <v>398</v>
      </c>
      <c r="AU569" s="40">
        <f t="shared" si="495"/>
        <v>0.23680232516342509</v>
      </c>
      <c r="AV569" s="98">
        <v>3</v>
      </c>
      <c r="AW569" s="38">
        <f t="shared" si="496"/>
        <v>0.97222222222222221</v>
      </c>
      <c r="AX569" s="39">
        <f t="shared" si="516"/>
        <v>26</v>
      </c>
      <c r="AY569" s="41">
        <f t="shared" si="497"/>
        <v>2.3720611421204341</v>
      </c>
      <c r="AZ569" s="183">
        <v>0</v>
      </c>
      <c r="BA569" s="42">
        <f t="shared" si="498"/>
        <v>0</v>
      </c>
      <c r="BB569" s="43">
        <f t="shared" si="499"/>
        <v>356</v>
      </c>
      <c r="BC569" s="44">
        <f t="shared" si="500"/>
        <v>0</v>
      </c>
      <c r="BD569" s="178">
        <v>0</v>
      </c>
      <c r="BE569" s="42">
        <f t="shared" si="501"/>
        <v>0</v>
      </c>
      <c r="BF569" s="43">
        <f t="shared" si="517"/>
        <v>356</v>
      </c>
      <c r="BG569" s="45">
        <f t="shared" si="502"/>
        <v>0</v>
      </c>
      <c r="BH569" s="159">
        <v>0</v>
      </c>
      <c r="BI569" s="83">
        <f t="shared" si="503"/>
        <v>0</v>
      </c>
      <c r="BJ569" s="84">
        <f t="shared" si="504"/>
        <v>467</v>
      </c>
      <c r="BK569" s="85">
        <f t="shared" si="505"/>
        <v>0</v>
      </c>
      <c r="BL569" s="156">
        <v>0</v>
      </c>
      <c r="BM569" s="83">
        <f t="shared" si="506"/>
        <v>0</v>
      </c>
      <c r="BN569" s="84">
        <f t="shared" si="518"/>
        <v>467</v>
      </c>
      <c r="BO569" s="86">
        <f t="shared" si="507"/>
        <v>0</v>
      </c>
      <c r="BP569" s="168">
        <f t="shared" si="508"/>
        <v>36</v>
      </c>
      <c r="BQ569" s="75">
        <f t="shared" si="509"/>
        <v>5.6417489421720732E-3</v>
      </c>
      <c r="BR569" s="164">
        <f t="shared" si="464"/>
        <v>4</v>
      </c>
      <c r="BS569" s="76">
        <f t="shared" si="510"/>
        <v>551</v>
      </c>
      <c r="BT569" s="117">
        <f t="shared" si="511"/>
        <v>9.9829772917127538E-2</v>
      </c>
      <c r="BU569" s="159">
        <v>6381</v>
      </c>
      <c r="BV569" s="153">
        <v>348</v>
      </c>
    </row>
    <row r="570" spans="1:74">
      <c r="A570" s="34">
        <f t="shared" si="465"/>
        <v>0</v>
      </c>
      <c r="B570" s="35">
        <f t="shared" si="466"/>
        <v>0</v>
      </c>
      <c r="C570" s="35">
        <f t="shared" si="467"/>
        <v>0</v>
      </c>
      <c r="D570" s="35">
        <f t="shared" si="468"/>
        <v>0</v>
      </c>
      <c r="E570" s="35">
        <f t="shared" si="469"/>
        <v>0</v>
      </c>
      <c r="F570" s="35">
        <f t="shared" si="470"/>
        <v>0</v>
      </c>
      <c r="G570" s="35">
        <f t="shared" si="471"/>
        <v>0</v>
      </c>
      <c r="H570" s="35">
        <f t="shared" si="472"/>
        <v>0</v>
      </c>
      <c r="I570" s="35">
        <f t="shared" si="473"/>
        <v>0</v>
      </c>
      <c r="J570" s="48">
        <v>114</v>
      </c>
      <c r="K570" s="49" t="s">
        <v>84</v>
      </c>
      <c r="L570" s="65">
        <v>6</v>
      </c>
      <c r="M570" s="38">
        <f t="shared" si="463"/>
        <v>4.0727667662231876E-4</v>
      </c>
      <c r="N570" s="39">
        <f t="shared" si="474"/>
        <v>469</v>
      </c>
      <c r="O570" s="40">
        <f t="shared" si="475"/>
        <v>5.3967564502500773E-2</v>
      </c>
      <c r="P570" s="98">
        <v>2</v>
      </c>
      <c r="Q570" s="38">
        <f t="shared" si="476"/>
        <v>0.16666666666666666</v>
      </c>
      <c r="R570" s="39">
        <f t="shared" si="512"/>
        <v>168</v>
      </c>
      <c r="S570" s="41">
        <f t="shared" si="477"/>
        <v>1.2480894197021659</v>
      </c>
      <c r="T570" s="183">
        <v>0</v>
      </c>
      <c r="U570" s="42">
        <f t="shared" si="478"/>
        <v>0</v>
      </c>
      <c r="V570" s="43">
        <f t="shared" si="479"/>
        <v>396</v>
      </c>
      <c r="W570" s="44">
        <f t="shared" si="480"/>
        <v>0</v>
      </c>
      <c r="X570" s="178">
        <v>0</v>
      </c>
      <c r="Y570" s="42">
        <f t="shared" si="481"/>
        <v>0</v>
      </c>
      <c r="Z570" s="43">
        <f t="shared" si="513"/>
        <v>396</v>
      </c>
      <c r="AA570" s="45">
        <f t="shared" si="482"/>
        <v>0</v>
      </c>
      <c r="AB570" s="65">
        <v>20</v>
      </c>
      <c r="AC570" s="38">
        <f t="shared" si="483"/>
        <v>1.3575889220743959E-3</v>
      </c>
      <c r="AD570" s="39">
        <f t="shared" si="484"/>
        <v>457</v>
      </c>
      <c r="AE570" s="40">
        <f t="shared" si="485"/>
        <v>0.10467512727322238</v>
      </c>
      <c r="AF570" s="98">
        <v>1</v>
      </c>
      <c r="AG570" s="38">
        <f t="shared" si="486"/>
        <v>0.55555555555555558</v>
      </c>
      <c r="AH570" s="39">
        <f t="shared" si="514"/>
        <v>106</v>
      </c>
      <c r="AI570" s="41">
        <f t="shared" si="487"/>
        <v>2.420785893527448</v>
      </c>
      <c r="AJ570" s="183">
        <v>0</v>
      </c>
      <c r="AK570" s="42">
        <f t="shared" si="488"/>
        <v>0</v>
      </c>
      <c r="AL570" s="43">
        <f t="shared" si="489"/>
        <v>337</v>
      </c>
      <c r="AM570" s="44">
        <f t="shared" si="490"/>
        <v>0</v>
      </c>
      <c r="AN570" s="178">
        <v>0</v>
      </c>
      <c r="AO570" s="42">
        <f t="shared" si="491"/>
        <v>0</v>
      </c>
      <c r="AP570" s="43">
        <f t="shared" si="515"/>
        <v>337</v>
      </c>
      <c r="AQ570" s="45">
        <f t="shared" si="492"/>
        <v>0</v>
      </c>
      <c r="AR570" s="65">
        <v>3</v>
      </c>
      <c r="AS570" s="38">
        <f t="shared" si="493"/>
        <v>2.0363833831115938E-4</v>
      </c>
      <c r="AT570" s="39">
        <f t="shared" si="494"/>
        <v>550</v>
      </c>
      <c r="AU570" s="40">
        <f t="shared" si="495"/>
        <v>8.7915653205916117E-3</v>
      </c>
      <c r="AV570" s="98">
        <v>2</v>
      </c>
      <c r="AW570" s="38">
        <f t="shared" si="496"/>
        <v>8.3333333333333329E-2</v>
      </c>
      <c r="AX570" s="39">
        <f t="shared" si="516"/>
        <v>505</v>
      </c>
      <c r="AY570" s="41">
        <f t="shared" si="497"/>
        <v>0.20331952646746576</v>
      </c>
      <c r="AZ570" s="183">
        <v>0</v>
      </c>
      <c r="BA570" s="42">
        <f t="shared" si="498"/>
        <v>0</v>
      </c>
      <c r="BB570" s="43">
        <f t="shared" si="499"/>
        <v>356</v>
      </c>
      <c r="BC570" s="44">
        <f t="shared" si="500"/>
        <v>0</v>
      </c>
      <c r="BD570" s="178">
        <v>1</v>
      </c>
      <c r="BE570" s="42">
        <f t="shared" si="501"/>
        <v>0</v>
      </c>
      <c r="BF570" s="43">
        <f t="shared" si="517"/>
        <v>356</v>
      </c>
      <c r="BG570" s="45">
        <f t="shared" si="502"/>
        <v>0</v>
      </c>
      <c r="BH570" s="159">
        <v>7</v>
      </c>
      <c r="BI570" s="83">
        <f t="shared" si="503"/>
        <v>4.7515612272603855E-4</v>
      </c>
      <c r="BJ570" s="84">
        <f t="shared" si="504"/>
        <v>387</v>
      </c>
      <c r="BK570" s="85">
        <f t="shared" si="505"/>
        <v>8.5368237412789705E-2</v>
      </c>
      <c r="BL570" s="156">
        <v>2</v>
      </c>
      <c r="BM570" s="83">
        <f t="shared" si="506"/>
        <v>0.19444444444444445</v>
      </c>
      <c r="BN570" s="84">
        <f t="shared" si="518"/>
        <v>78</v>
      </c>
      <c r="BO570" s="86">
        <f t="shared" si="507"/>
        <v>1.9742820502598042</v>
      </c>
      <c r="BP570" s="168">
        <f t="shared" si="508"/>
        <v>36</v>
      </c>
      <c r="BQ570" s="75">
        <f t="shared" si="509"/>
        <v>2.4436600597339125E-3</v>
      </c>
      <c r="BR570" s="164">
        <f t="shared" si="464"/>
        <v>8</v>
      </c>
      <c r="BS570" s="76">
        <f t="shared" si="510"/>
        <v>581</v>
      </c>
      <c r="BT570" s="117">
        <f t="shared" si="511"/>
        <v>4.3240142613643145E-2</v>
      </c>
      <c r="BU570" s="159">
        <v>14732</v>
      </c>
      <c r="BV570" s="153">
        <v>1375</v>
      </c>
    </row>
    <row r="571" spans="1:74">
      <c r="A571" s="34">
        <f t="shared" si="465"/>
        <v>0</v>
      </c>
      <c r="B571" s="35">
        <f t="shared" si="466"/>
        <v>0</v>
      </c>
      <c r="C571" s="35">
        <f t="shared" si="467"/>
        <v>0</v>
      </c>
      <c r="D571" s="35">
        <f t="shared" si="468"/>
        <v>0</v>
      </c>
      <c r="E571" s="35">
        <f t="shared" si="469"/>
        <v>0</v>
      </c>
      <c r="F571" s="35">
        <f t="shared" si="470"/>
        <v>0</v>
      </c>
      <c r="G571" s="35">
        <f t="shared" si="471"/>
        <v>0</v>
      </c>
      <c r="H571" s="35">
        <f t="shared" si="472"/>
        <v>0</v>
      </c>
      <c r="I571" s="35">
        <f t="shared" si="473"/>
        <v>0</v>
      </c>
      <c r="J571" s="48">
        <v>323</v>
      </c>
      <c r="K571" s="49" t="s">
        <v>294</v>
      </c>
      <c r="L571" s="65">
        <v>21</v>
      </c>
      <c r="M571" s="38">
        <f t="shared" si="463"/>
        <v>7.6681516103118384E-4</v>
      </c>
      <c r="N571" s="39">
        <f t="shared" si="474"/>
        <v>433</v>
      </c>
      <c r="O571" s="40">
        <f t="shared" si="475"/>
        <v>0.10160941944343624</v>
      </c>
      <c r="P571" s="98">
        <v>2</v>
      </c>
      <c r="Q571" s="38">
        <f t="shared" si="476"/>
        <v>0.6</v>
      </c>
      <c r="R571" s="39">
        <f t="shared" si="512"/>
        <v>21</v>
      </c>
      <c r="S571" s="41">
        <f t="shared" si="477"/>
        <v>4.4931219109277976</v>
      </c>
      <c r="T571" s="183">
        <v>0</v>
      </c>
      <c r="U571" s="42">
        <f t="shared" si="478"/>
        <v>0</v>
      </c>
      <c r="V571" s="43">
        <f t="shared" si="479"/>
        <v>396</v>
      </c>
      <c r="W571" s="44">
        <f t="shared" si="480"/>
        <v>0</v>
      </c>
      <c r="X571" s="178">
        <v>0</v>
      </c>
      <c r="Y571" s="42">
        <f t="shared" si="481"/>
        <v>0</v>
      </c>
      <c r="Z571" s="43">
        <f t="shared" si="513"/>
        <v>396</v>
      </c>
      <c r="AA571" s="45">
        <f t="shared" si="482"/>
        <v>0</v>
      </c>
      <c r="AB571" s="65">
        <v>4</v>
      </c>
      <c r="AC571" s="38">
        <f t="shared" si="483"/>
        <v>1.4606003067260643E-4</v>
      </c>
      <c r="AD571" s="39">
        <f t="shared" si="484"/>
        <v>525</v>
      </c>
      <c r="AE571" s="40">
        <f t="shared" si="485"/>
        <v>1.1261768604316892E-2</v>
      </c>
      <c r="AF571" s="98">
        <v>1</v>
      </c>
      <c r="AG571" s="38">
        <f t="shared" si="486"/>
        <v>0.11428571428571428</v>
      </c>
      <c r="AH571" s="39">
        <f t="shared" si="514"/>
        <v>413</v>
      </c>
      <c r="AI571" s="41">
        <f t="shared" si="487"/>
        <v>0.49799024095421779</v>
      </c>
      <c r="AJ571" s="183">
        <v>0</v>
      </c>
      <c r="AK571" s="42">
        <f t="shared" si="488"/>
        <v>0</v>
      </c>
      <c r="AL571" s="43">
        <f t="shared" si="489"/>
        <v>337</v>
      </c>
      <c r="AM571" s="44">
        <f t="shared" si="490"/>
        <v>0</v>
      </c>
      <c r="AN571" s="178">
        <v>0</v>
      </c>
      <c r="AO571" s="42">
        <f t="shared" si="491"/>
        <v>0</v>
      </c>
      <c r="AP571" s="43">
        <f t="shared" si="515"/>
        <v>337</v>
      </c>
      <c r="AQ571" s="45">
        <f t="shared" si="492"/>
        <v>0</v>
      </c>
      <c r="AR571" s="65">
        <v>9</v>
      </c>
      <c r="AS571" s="38">
        <f t="shared" si="493"/>
        <v>3.2863506901336449E-4</v>
      </c>
      <c r="AT571" s="39">
        <f t="shared" si="494"/>
        <v>545</v>
      </c>
      <c r="AU571" s="40">
        <f t="shared" si="495"/>
        <v>1.4187980022963077E-2</v>
      </c>
      <c r="AV571" s="98">
        <v>2</v>
      </c>
      <c r="AW571" s="38">
        <f t="shared" si="496"/>
        <v>0.25714285714285712</v>
      </c>
      <c r="AX571" s="39">
        <f t="shared" si="516"/>
        <v>427</v>
      </c>
      <c r="AY571" s="41">
        <f t="shared" si="497"/>
        <v>0.62738596738532282</v>
      </c>
      <c r="AZ571" s="183">
        <v>0</v>
      </c>
      <c r="BA571" s="42">
        <f t="shared" si="498"/>
        <v>0</v>
      </c>
      <c r="BB571" s="43">
        <f t="shared" si="499"/>
        <v>356</v>
      </c>
      <c r="BC571" s="44">
        <f t="shared" si="500"/>
        <v>0</v>
      </c>
      <c r="BD571" s="178">
        <v>0</v>
      </c>
      <c r="BE571" s="42">
        <f t="shared" si="501"/>
        <v>0</v>
      </c>
      <c r="BF571" s="43">
        <f t="shared" si="517"/>
        <v>356</v>
      </c>
      <c r="BG571" s="45">
        <f t="shared" si="502"/>
        <v>0</v>
      </c>
      <c r="BH571" s="159">
        <v>1</v>
      </c>
      <c r="BI571" s="83">
        <f t="shared" si="503"/>
        <v>3.6515007668151608E-5</v>
      </c>
      <c r="BJ571" s="84">
        <f t="shared" si="504"/>
        <v>459</v>
      </c>
      <c r="BK571" s="85">
        <f t="shared" si="505"/>
        <v>6.5604160288636418E-3</v>
      </c>
      <c r="BL571" s="156">
        <v>1</v>
      </c>
      <c r="BM571" s="83">
        <f t="shared" si="506"/>
        <v>2.8571428571428571E-2</v>
      </c>
      <c r="BN571" s="84">
        <f t="shared" si="518"/>
        <v>381</v>
      </c>
      <c r="BO571" s="86">
        <f t="shared" si="507"/>
        <v>0.29009858697695079</v>
      </c>
      <c r="BP571" s="168">
        <f t="shared" si="508"/>
        <v>35</v>
      </c>
      <c r="BQ571" s="75">
        <f t="shared" si="509"/>
        <v>1.2780252683853063E-3</v>
      </c>
      <c r="BR571" s="164">
        <f t="shared" si="464"/>
        <v>6</v>
      </c>
      <c r="BS571" s="76">
        <f t="shared" si="510"/>
        <v>593</v>
      </c>
      <c r="BT571" s="117">
        <f t="shared" si="511"/>
        <v>2.2614436344651642E-2</v>
      </c>
      <c r="BU571" s="159">
        <v>27386</v>
      </c>
      <c r="BV571" s="153">
        <v>182</v>
      </c>
    </row>
    <row r="572" spans="1:74">
      <c r="A572" s="34">
        <f t="shared" si="465"/>
        <v>0</v>
      </c>
      <c r="B572" s="35">
        <f t="shared" si="466"/>
        <v>0</v>
      </c>
      <c r="C572" s="35">
        <f t="shared" si="467"/>
        <v>0</v>
      </c>
      <c r="D572" s="35">
        <f t="shared" si="468"/>
        <v>0</v>
      </c>
      <c r="E572" s="35">
        <f t="shared" si="469"/>
        <v>0</v>
      </c>
      <c r="F572" s="35">
        <f t="shared" si="470"/>
        <v>0</v>
      </c>
      <c r="G572" s="35">
        <f t="shared" si="471"/>
        <v>0</v>
      </c>
      <c r="H572" s="35">
        <f t="shared" si="472"/>
        <v>0</v>
      </c>
      <c r="I572" s="35">
        <f t="shared" si="473"/>
        <v>0</v>
      </c>
      <c r="J572" s="48">
        <v>549</v>
      </c>
      <c r="K572" s="49" t="s">
        <v>521</v>
      </c>
      <c r="L572" s="65">
        <v>8</v>
      </c>
      <c r="M572" s="38">
        <f t="shared" si="463"/>
        <v>3.249390739236393E-3</v>
      </c>
      <c r="N572" s="39">
        <f t="shared" si="474"/>
        <v>274</v>
      </c>
      <c r="O572" s="40">
        <f t="shared" si="475"/>
        <v>0.43057143799124903</v>
      </c>
      <c r="P572" s="98">
        <v>4</v>
      </c>
      <c r="Q572" s="38">
        <f t="shared" si="476"/>
        <v>0.22857142857142856</v>
      </c>
      <c r="R572" s="39">
        <f t="shared" si="512"/>
        <v>104</v>
      </c>
      <c r="S572" s="41">
        <f t="shared" si="477"/>
        <v>1.7116654898772561</v>
      </c>
      <c r="T572" s="183">
        <v>0</v>
      </c>
      <c r="U572" s="42">
        <f t="shared" si="478"/>
        <v>0</v>
      </c>
      <c r="V572" s="43">
        <f t="shared" si="479"/>
        <v>396</v>
      </c>
      <c r="W572" s="44">
        <f t="shared" si="480"/>
        <v>0</v>
      </c>
      <c r="X572" s="178">
        <v>0</v>
      </c>
      <c r="Y572" s="42">
        <f t="shared" si="481"/>
        <v>0</v>
      </c>
      <c r="Z572" s="43">
        <f t="shared" si="513"/>
        <v>396</v>
      </c>
      <c r="AA572" s="45">
        <f t="shared" si="482"/>
        <v>0</v>
      </c>
      <c r="AB572" s="65">
        <v>3</v>
      </c>
      <c r="AC572" s="38">
        <f t="shared" si="483"/>
        <v>1.2185215272136475E-3</v>
      </c>
      <c r="AD572" s="39">
        <f t="shared" si="484"/>
        <v>463</v>
      </c>
      <c r="AE572" s="40">
        <f t="shared" si="485"/>
        <v>9.3952516754007648E-2</v>
      </c>
      <c r="AF572" s="98">
        <v>1</v>
      </c>
      <c r="AG572" s="38">
        <f t="shared" si="486"/>
        <v>8.5714285714285715E-2</v>
      </c>
      <c r="AH572" s="39">
        <f t="shared" si="514"/>
        <v>435</v>
      </c>
      <c r="AI572" s="41">
        <f t="shared" si="487"/>
        <v>0.37349268071566338</v>
      </c>
      <c r="AJ572" s="183">
        <v>0</v>
      </c>
      <c r="AK572" s="42">
        <f t="shared" si="488"/>
        <v>0</v>
      </c>
      <c r="AL572" s="43">
        <f t="shared" si="489"/>
        <v>337</v>
      </c>
      <c r="AM572" s="44">
        <f t="shared" si="490"/>
        <v>0</v>
      </c>
      <c r="AN572" s="178">
        <v>0</v>
      </c>
      <c r="AO572" s="42">
        <f t="shared" si="491"/>
        <v>0</v>
      </c>
      <c r="AP572" s="43">
        <f t="shared" si="515"/>
        <v>337</v>
      </c>
      <c r="AQ572" s="45">
        <f t="shared" si="492"/>
        <v>0</v>
      </c>
      <c r="AR572" s="65">
        <v>23</v>
      </c>
      <c r="AS572" s="38">
        <f t="shared" si="493"/>
        <v>9.3419983753046301E-3</v>
      </c>
      <c r="AT572" s="39">
        <f t="shared" si="494"/>
        <v>335</v>
      </c>
      <c r="AU572" s="40">
        <f t="shared" si="495"/>
        <v>0.40331692756132942</v>
      </c>
      <c r="AV572" s="98">
        <v>2</v>
      </c>
      <c r="AW572" s="38">
        <f t="shared" si="496"/>
        <v>0.65714285714285714</v>
      </c>
      <c r="AX572" s="39">
        <f t="shared" si="516"/>
        <v>86</v>
      </c>
      <c r="AY572" s="41">
        <f t="shared" si="497"/>
        <v>1.6033196944291586</v>
      </c>
      <c r="AZ572" s="183">
        <v>0</v>
      </c>
      <c r="BA572" s="42">
        <f t="shared" si="498"/>
        <v>0</v>
      </c>
      <c r="BB572" s="43">
        <f t="shared" si="499"/>
        <v>356</v>
      </c>
      <c r="BC572" s="44">
        <f t="shared" si="500"/>
        <v>0</v>
      </c>
      <c r="BD572" s="178">
        <v>0</v>
      </c>
      <c r="BE572" s="42">
        <f t="shared" si="501"/>
        <v>0</v>
      </c>
      <c r="BF572" s="43">
        <f t="shared" si="517"/>
        <v>356</v>
      </c>
      <c r="BG572" s="45">
        <f t="shared" si="502"/>
        <v>0</v>
      </c>
      <c r="BH572" s="159">
        <v>1</v>
      </c>
      <c r="BI572" s="83">
        <f t="shared" si="503"/>
        <v>4.0617384240454913E-4</v>
      </c>
      <c r="BJ572" s="84">
        <f t="shared" si="504"/>
        <v>403</v>
      </c>
      <c r="BK572" s="85">
        <f t="shared" si="505"/>
        <v>7.297463581090971E-2</v>
      </c>
      <c r="BL572" s="156">
        <v>1</v>
      </c>
      <c r="BM572" s="83">
        <f t="shared" si="506"/>
        <v>2.8571428571428571E-2</v>
      </c>
      <c r="BN572" s="84">
        <f t="shared" si="518"/>
        <v>381</v>
      </c>
      <c r="BO572" s="86">
        <f t="shared" si="507"/>
        <v>0.29009858697695079</v>
      </c>
      <c r="BP572" s="168">
        <f t="shared" si="508"/>
        <v>35</v>
      </c>
      <c r="BQ572" s="75">
        <f t="shared" si="509"/>
        <v>1.421608448415922E-2</v>
      </c>
      <c r="BR572" s="164">
        <f t="shared" si="464"/>
        <v>8</v>
      </c>
      <c r="BS572" s="76">
        <f t="shared" si="510"/>
        <v>474</v>
      </c>
      <c r="BT572" s="117">
        <f t="shared" si="511"/>
        <v>0.25155115911235987</v>
      </c>
      <c r="BU572" s="159">
        <v>2462</v>
      </c>
      <c r="BV572" s="153">
        <v>293</v>
      </c>
    </row>
    <row r="573" spans="1:74">
      <c r="A573" s="34">
        <f t="shared" si="465"/>
        <v>0</v>
      </c>
      <c r="B573" s="35">
        <f t="shared" si="466"/>
        <v>0</v>
      </c>
      <c r="C573" s="35">
        <f t="shared" si="467"/>
        <v>0</v>
      </c>
      <c r="D573" s="35">
        <f t="shared" si="468"/>
        <v>0</v>
      </c>
      <c r="E573" s="35">
        <f t="shared" si="469"/>
        <v>0</v>
      </c>
      <c r="F573" s="35">
        <f t="shared" si="470"/>
        <v>0</v>
      </c>
      <c r="G573" s="35">
        <f t="shared" si="471"/>
        <v>0</v>
      </c>
      <c r="H573" s="35">
        <f t="shared" si="472"/>
        <v>0</v>
      </c>
      <c r="I573" s="35">
        <f t="shared" si="473"/>
        <v>0</v>
      </c>
      <c r="J573" s="48">
        <v>543</v>
      </c>
      <c r="K573" s="49" t="s">
        <v>515</v>
      </c>
      <c r="L573" s="65">
        <v>5</v>
      </c>
      <c r="M573" s="38">
        <f t="shared" si="463"/>
        <v>1.9305019305019305E-3</v>
      </c>
      <c r="N573" s="39">
        <f t="shared" si="474"/>
        <v>356</v>
      </c>
      <c r="O573" s="40">
        <f t="shared" si="475"/>
        <v>0.25580764486835306</v>
      </c>
      <c r="P573" s="98">
        <v>3</v>
      </c>
      <c r="Q573" s="38">
        <f t="shared" si="476"/>
        <v>0.14705882352941177</v>
      </c>
      <c r="R573" s="39">
        <f t="shared" si="512"/>
        <v>204</v>
      </c>
      <c r="S573" s="41">
        <f t="shared" si="477"/>
        <v>1.1012553703254406</v>
      </c>
      <c r="T573" s="183">
        <v>0</v>
      </c>
      <c r="U573" s="42">
        <f t="shared" si="478"/>
        <v>0</v>
      </c>
      <c r="V573" s="43">
        <f t="shared" si="479"/>
        <v>396</v>
      </c>
      <c r="W573" s="44">
        <f t="shared" si="480"/>
        <v>0</v>
      </c>
      <c r="X573" s="178">
        <v>1</v>
      </c>
      <c r="Y573" s="42">
        <f t="shared" si="481"/>
        <v>0</v>
      </c>
      <c r="Z573" s="43">
        <f t="shared" si="513"/>
        <v>396</v>
      </c>
      <c r="AA573" s="45">
        <f t="shared" si="482"/>
        <v>0</v>
      </c>
      <c r="AB573" s="65">
        <v>4</v>
      </c>
      <c r="AC573" s="38">
        <f t="shared" si="483"/>
        <v>1.5444015444015444E-3</v>
      </c>
      <c r="AD573" s="39">
        <f t="shared" si="484"/>
        <v>449</v>
      </c>
      <c r="AE573" s="40">
        <f t="shared" si="485"/>
        <v>0.11907907142773067</v>
      </c>
      <c r="AF573" s="98">
        <v>4</v>
      </c>
      <c r="AG573" s="38">
        <f t="shared" si="486"/>
        <v>0.11764705882352941</v>
      </c>
      <c r="AH573" s="39">
        <f t="shared" si="514"/>
        <v>408</v>
      </c>
      <c r="AI573" s="41">
        <f t="shared" si="487"/>
        <v>0.51263701274698892</v>
      </c>
      <c r="AJ573" s="183">
        <v>2</v>
      </c>
      <c r="AK573" s="42">
        <f t="shared" si="488"/>
        <v>7.722007722007722E-4</v>
      </c>
      <c r="AL573" s="43">
        <f t="shared" si="489"/>
        <v>202</v>
      </c>
      <c r="AM573" s="44">
        <f t="shared" si="490"/>
        <v>0.40584349343891329</v>
      </c>
      <c r="AN573" s="178">
        <v>1</v>
      </c>
      <c r="AO573" s="42">
        <f t="shared" si="491"/>
        <v>5.8823529411764705E-2</v>
      </c>
      <c r="AP573" s="43">
        <f t="shared" si="515"/>
        <v>57</v>
      </c>
      <c r="AQ573" s="45">
        <f t="shared" si="492"/>
        <v>1.7471617272863342</v>
      </c>
      <c r="AR573" s="65">
        <v>18</v>
      </c>
      <c r="AS573" s="38">
        <f t="shared" si="493"/>
        <v>6.9498069498069494E-3</v>
      </c>
      <c r="AT573" s="39">
        <f t="shared" si="494"/>
        <v>375</v>
      </c>
      <c r="AU573" s="40">
        <f t="shared" si="495"/>
        <v>0.30004017058599752</v>
      </c>
      <c r="AV573" s="98">
        <v>7</v>
      </c>
      <c r="AW573" s="38">
        <f t="shared" si="496"/>
        <v>0.52941176470588236</v>
      </c>
      <c r="AX573" s="39">
        <f t="shared" si="516"/>
        <v>159</v>
      </c>
      <c r="AY573" s="41">
        <f t="shared" si="497"/>
        <v>1.291676991675665</v>
      </c>
      <c r="AZ573" s="183">
        <v>3</v>
      </c>
      <c r="BA573" s="42">
        <f t="shared" si="498"/>
        <v>1.1583011583011582E-3</v>
      </c>
      <c r="BB573" s="43">
        <f t="shared" si="499"/>
        <v>197</v>
      </c>
      <c r="BC573" s="44">
        <f t="shared" si="500"/>
        <v>0.43226259628057373</v>
      </c>
      <c r="BD573" s="178">
        <v>1</v>
      </c>
      <c r="BE573" s="42">
        <f t="shared" si="501"/>
        <v>8.8235294117647065E-2</v>
      </c>
      <c r="BF573" s="43">
        <f t="shared" si="517"/>
        <v>50</v>
      </c>
      <c r="BG573" s="45">
        <f t="shared" si="502"/>
        <v>1.8608963222728585</v>
      </c>
      <c r="BH573" s="159">
        <v>2</v>
      </c>
      <c r="BI573" s="83">
        <f t="shared" si="503"/>
        <v>7.722007722007722E-4</v>
      </c>
      <c r="BJ573" s="84">
        <f t="shared" si="504"/>
        <v>366</v>
      </c>
      <c r="BK573" s="85">
        <f t="shared" si="505"/>
        <v>0.13873633464591484</v>
      </c>
      <c r="BL573" s="156">
        <v>1</v>
      </c>
      <c r="BM573" s="83">
        <f t="shared" si="506"/>
        <v>5.8823529411764705E-2</v>
      </c>
      <c r="BN573" s="84">
        <f t="shared" si="518"/>
        <v>299</v>
      </c>
      <c r="BO573" s="86">
        <f t="shared" si="507"/>
        <v>0.59726179671725166</v>
      </c>
      <c r="BP573" s="168">
        <f t="shared" si="508"/>
        <v>34</v>
      </c>
      <c r="BQ573" s="75">
        <f t="shared" si="509"/>
        <v>1.3127413127413128E-2</v>
      </c>
      <c r="BR573" s="164">
        <f t="shared" si="464"/>
        <v>18</v>
      </c>
      <c r="BS573" s="76">
        <f t="shared" si="510"/>
        <v>484</v>
      </c>
      <c r="BT573" s="117">
        <f t="shared" si="511"/>
        <v>0.23228730752319271</v>
      </c>
      <c r="BU573" s="159">
        <v>2590</v>
      </c>
      <c r="BV573" s="153">
        <v>215</v>
      </c>
    </row>
    <row r="574" spans="1:74">
      <c r="A574" s="34">
        <f t="shared" si="465"/>
        <v>0</v>
      </c>
      <c r="B574" s="35">
        <f t="shared" si="466"/>
        <v>0</v>
      </c>
      <c r="C574" s="35">
        <f t="shared" si="467"/>
        <v>0</v>
      </c>
      <c r="D574" s="35">
        <f t="shared" si="468"/>
        <v>0</v>
      </c>
      <c r="E574" s="35">
        <f t="shared" si="469"/>
        <v>0</v>
      </c>
      <c r="F574" s="35">
        <f t="shared" si="470"/>
        <v>0</v>
      </c>
      <c r="G574" s="35">
        <f t="shared" si="471"/>
        <v>0</v>
      </c>
      <c r="H574" s="35">
        <f t="shared" si="472"/>
        <v>0</v>
      </c>
      <c r="I574" s="35">
        <f t="shared" si="473"/>
        <v>0</v>
      </c>
      <c r="J574" s="48">
        <v>196</v>
      </c>
      <c r="K574" s="49" t="s">
        <v>166</v>
      </c>
      <c r="L574" s="65">
        <v>15</v>
      </c>
      <c r="M574" s="38">
        <f t="shared" si="463"/>
        <v>4.231550440081246E-4</v>
      </c>
      <c r="N574" s="39">
        <f t="shared" si="474"/>
        <v>463</v>
      </c>
      <c r="O574" s="40">
        <f t="shared" si="475"/>
        <v>5.6071580924935215E-2</v>
      </c>
      <c r="P574" s="98">
        <v>2</v>
      </c>
      <c r="Q574" s="38">
        <f t="shared" si="476"/>
        <v>0.45454545454545453</v>
      </c>
      <c r="R574" s="39">
        <f t="shared" si="512"/>
        <v>35</v>
      </c>
      <c r="S574" s="41">
        <f t="shared" si="477"/>
        <v>3.4038802355513615</v>
      </c>
      <c r="T574" s="183">
        <v>15</v>
      </c>
      <c r="U574" s="42">
        <f t="shared" si="478"/>
        <v>4.231550440081246E-4</v>
      </c>
      <c r="V574" s="43">
        <f t="shared" si="479"/>
        <v>294</v>
      </c>
      <c r="W574" s="44">
        <f t="shared" si="480"/>
        <v>0.1575268621863698</v>
      </c>
      <c r="X574" s="178">
        <v>1</v>
      </c>
      <c r="Y574" s="42">
        <f t="shared" si="481"/>
        <v>0.45454545454545453</v>
      </c>
      <c r="Z574" s="43">
        <f t="shared" si="513"/>
        <v>10</v>
      </c>
      <c r="AA574" s="45">
        <f t="shared" si="482"/>
        <v>9.5628224480140585</v>
      </c>
      <c r="AB574" s="65">
        <v>0</v>
      </c>
      <c r="AC574" s="38">
        <f t="shared" si="483"/>
        <v>0</v>
      </c>
      <c r="AD574" s="39">
        <f t="shared" si="484"/>
        <v>538</v>
      </c>
      <c r="AE574" s="40">
        <f t="shared" si="485"/>
        <v>0</v>
      </c>
      <c r="AF574" s="98">
        <v>0</v>
      </c>
      <c r="AG574" s="38">
        <f t="shared" si="486"/>
        <v>0</v>
      </c>
      <c r="AH574" s="39">
        <f t="shared" si="514"/>
        <v>538</v>
      </c>
      <c r="AI574" s="41">
        <f t="shared" si="487"/>
        <v>0</v>
      </c>
      <c r="AJ574" s="183">
        <v>0</v>
      </c>
      <c r="AK574" s="42">
        <f t="shared" si="488"/>
        <v>0</v>
      </c>
      <c r="AL574" s="43">
        <f t="shared" si="489"/>
        <v>337</v>
      </c>
      <c r="AM574" s="44">
        <f t="shared" si="490"/>
        <v>0</v>
      </c>
      <c r="AN574" s="178">
        <v>0</v>
      </c>
      <c r="AO574" s="42">
        <f t="shared" si="491"/>
        <v>0</v>
      </c>
      <c r="AP574" s="43">
        <f t="shared" si="515"/>
        <v>337</v>
      </c>
      <c r="AQ574" s="45">
        <f t="shared" si="492"/>
        <v>0</v>
      </c>
      <c r="AR574" s="65">
        <v>0</v>
      </c>
      <c r="AS574" s="38">
        <f t="shared" si="493"/>
        <v>0</v>
      </c>
      <c r="AT574" s="39">
        <f t="shared" si="494"/>
        <v>565</v>
      </c>
      <c r="AU574" s="40">
        <f t="shared" si="495"/>
        <v>0</v>
      </c>
      <c r="AV574" s="98">
        <v>0</v>
      </c>
      <c r="AW574" s="38">
        <f t="shared" si="496"/>
        <v>0</v>
      </c>
      <c r="AX574" s="39">
        <f t="shared" si="516"/>
        <v>565</v>
      </c>
      <c r="AY574" s="41">
        <f t="shared" si="497"/>
        <v>0</v>
      </c>
      <c r="AZ574" s="183">
        <v>0</v>
      </c>
      <c r="BA574" s="42">
        <f t="shared" si="498"/>
        <v>0</v>
      </c>
      <c r="BB574" s="43">
        <f t="shared" si="499"/>
        <v>356</v>
      </c>
      <c r="BC574" s="44">
        <f t="shared" si="500"/>
        <v>0</v>
      </c>
      <c r="BD574" s="178">
        <v>0</v>
      </c>
      <c r="BE574" s="42">
        <f t="shared" si="501"/>
        <v>0</v>
      </c>
      <c r="BF574" s="43">
        <f t="shared" si="517"/>
        <v>356</v>
      </c>
      <c r="BG574" s="45">
        <f t="shared" si="502"/>
        <v>0</v>
      </c>
      <c r="BH574" s="159">
        <v>3</v>
      </c>
      <c r="BI574" s="83">
        <f t="shared" si="503"/>
        <v>8.4631008801624912E-5</v>
      </c>
      <c r="BJ574" s="84">
        <f t="shared" si="504"/>
        <v>444</v>
      </c>
      <c r="BK574" s="85">
        <f t="shared" si="505"/>
        <v>1.520510776628806E-2</v>
      </c>
      <c r="BL574" s="156">
        <v>1</v>
      </c>
      <c r="BM574" s="83">
        <f t="shared" si="506"/>
        <v>9.0909090909090912E-2</v>
      </c>
      <c r="BN574" s="84">
        <f t="shared" si="518"/>
        <v>202</v>
      </c>
      <c r="BO574" s="86">
        <f t="shared" si="507"/>
        <v>0.92304095856302537</v>
      </c>
      <c r="BP574" s="168">
        <f t="shared" si="508"/>
        <v>33</v>
      </c>
      <c r="BQ574" s="75">
        <f t="shared" si="509"/>
        <v>9.3094109681787405E-4</v>
      </c>
      <c r="BR574" s="164">
        <f t="shared" si="464"/>
        <v>4</v>
      </c>
      <c r="BS574" s="76">
        <f t="shared" si="510"/>
        <v>602</v>
      </c>
      <c r="BT574" s="117">
        <f t="shared" si="511"/>
        <v>1.6472841887708988E-2</v>
      </c>
      <c r="BU574" s="159">
        <v>35448</v>
      </c>
      <c r="BV574" s="153">
        <v>132</v>
      </c>
    </row>
    <row r="575" spans="1:74">
      <c r="A575" s="34">
        <f t="shared" si="465"/>
        <v>0</v>
      </c>
      <c r="B575" s="35">
        <f t="shared" si="466"/>
        <v>0</v>
      </c>
      <c r="C575" s="35">
        <f t="shared" si="467"/>
        <v>0</v>
      </c>
      <c r="D575" s="35">
        <f t="shared" si="468"/>
        <v>0</v>
      </c>
      <c r="E575" s="35">
        <f t="shared" si="469"/>
        <v>0</v>
      </c>
      <c r="F575" s="35">
        <f t="shared" si="470"/>
        <v>0</v>
      </c>
      <c r="G575" s="35">
        <f t="shared" si="471"/>
        <v>0</v>
      </c>
      <c r="H575" s="35">
        <f t="shared" si="472"/>
        <v>0</v>
      </c>
      <c r="I575" s="35">
        <f t="shared" si="473"/>
        <v>0</v>
      </c>
      <c r="J575" s="48">
        <v>257</v>
      </c>
      <c r="K575" s="49" t="s">
        <v>227</v>
      </c>
      <c r="L575" s="65">
        <v>0</v>
      </c>
      <c r="M575" s="38">
        <f t="shared" si="463"/>
        <v>0</v>
      </c>
      <c r="N575" s="39">
        <f t="shared" si="474"/>
        <v>517</v>
      </c>
      <c r="O575" s="40">
        <f t="shared" si="475"/>
        <v>0</v>
      </c>
      <c r="P575" s="98">
        <v>0</v>
      </c>
      <c r="Q575" s="38">
        <f t="shared" si="476"/>
        <v>0</v>
      </c>
      <c r="R575" s="39">
        <f t="shared" si="512"/>
        <v>517</v>
      </c>
      <c r="S575" s="41">
        <f t="shared" si="477"/>
        <v>0</v>
      </c>
      <c r="T575" s="183">
        <v>0</v>
      </c>
      <c r="U575" s="42">
        <f t="shared" si="478"/>
        <v>0</v>
      </c>
      <c r="V575" s="43">
        <f t="shared" si="479"/>
        <v>396</v>
      </c>
      <c r="W575" s="44">
        <f t="shared" si="480"/>
        <v>0</v>
      </c>
      <c r="X575" s="178">
        <v>1</v>
      </c>
      <c r="Y575" s="42">
        <f t="shared" si="481"/>
        <v>0</v>
      </c>
      <c r="Z575" s="43">
        <f t="shared" si="513"/>
        <v>396</v>
      </c>
      <c r="AA575" s="45">
        <f t="shared" si="482"/>
        <v>0</v>
      </c>
      <c r="AB575" s="65">
        <v>0</v>
      </c>
      <c r="AC575" s="38">
        <f t="shared" si="483"/>
        <v>0</v>
      </c>
      <c r="AD575" s="39">
        <f t="shared" si="484"/>
        <v>538</v>
      </c>
      <c r="AE575" s="40">
        <f t="shared" si="485"/>
        <v>0</v>
      </c>
      <c r="AF575" s="98">
        <v>0</v>
      </c>
      <c r="AG575" s="38">
        <f t="shared" si="486"/>
        <v>0</v>
      </c>
      <c r="AH575" s="39">
        <f t="shared" si="514"/>
        <v>538</v>
      </c>
      <c r="AI575" s="41">
        <f t="shared" si="487"/>
        <v>0</v>
      </c>
      <c r="AJ575" s="183">
        <v>0</v>
      </c>
      <c r="AK575" s="42">
        <f t="shared" si="488"/>
        <v>0</v>
      </c>
      <c r="AL575" s="43">
        <f t="shared" si="489"/>
        <v>337</v>
      </c>
      <c r="AM575" s="44">
        <f t="shared" si="490"/>
        <v>0</v>
      </c>
      <c r="AN575" s="178">
        <v>0</v>
      </c>
      <c r="AO575" s="42">
        <f t="shared" si="491"/>
        <v>0</v>
      </c>
      <c r="AP575" s="43">
        <f t="shared" si="515"/>
        <v>337</v>
      </c>
      <c r="AQ575" s="45">
        <f t="shared" si="492"/>
        <v>0</v>
      </c>
      <c r="AR575" s="65">
        <v>18</v>
      </c>
      <c r="AS575" s="38">
        <f t="shared" si="493"/>
        <v>2.610814574147134E-4</v>
      </c>
      <c r="AT575" s="39">
        <f t="shared" si="494"/>
        <v>549</v>
      </c>
      <c r="AU575" s="40">
        <f t="shared" si="495"/>
        <v>1.1271525322257683E-2</v>
      </c>
      <c r="AV575" s="98">
        <v>2</v>
      </c>
      <c r="AW575" s="38">
        <f t="shared" si="496"/>
        <v>0.54545454545454541</v>
      </c>
      <c r="AX575" s="39">
        <f t="shared" si="516"/>
        <v>143</v>
      </c>
      <c r="AY575" s="41">
        <f t="shared" si="497"/>
        <v>1.3308187186961395</v>
      </c>
      <c r="AZ575" s="183">
        <v>0</v>
      </c>
      <c r="BA575" s="42">
        <f t="shared" si="498"/>
        <v>0</v>
      </c>
      <c r="BB575" s="43">
        <f t="shared" si="499"/>
        <v>356</v>
      </c>
      <c r="BC575" s="44">
        <f t="shared" si="500"/>
        <v>0</v>
      </c>
      <c r="BD575" s="178">
        <v>0</v>
      </c>
      <c r="BE575" s="42">
        <f t="shared" si="501"/>
        <v>0</v>
      </c>
      <c r="BF575" s="43">
        <f t="shared" si="517"/>
        <v>356</v>
      </c>
      <c r="BG575" s="45">
        <f t="shared" si="502"/>
        <v>0</v>
      </c>
      <c r="BH575" s="159">
        <v>15</v>
      </c>
      <c r="BI575" s="83">
        <f t="shared" si="503"/>
        <v>2.1756788117892784E-4</v>
      </c>
      <c r="BJ575" s="84">
        <f t="shared" si="504"/>
        <v>424</v>
      </c>
      <c r="BK575" s="85">
        <f t="shared" si="505"/>
        <v>3.9089018631017866E-2</v>
      </c>
      <c r="BL575" s="156">
        <v>3</v>
      </c>
      <c r="BM575" s="83">
        <f t="shared" si="506"/>
        <v>0.45454545454545453</v>
      </c>
      <c r="BN575" s="84">
        <f t="shared" si="518"/>
        <v>27</v>
      </c>
      <c r="BO575" s="86">
        <f t="shared" si="507"/>
        <v>4.6152047928151267</v>
      </c>
      <c r="BP575" s="168">
        <f t="shared" si="508"/>
        <v>33</v>
      </c>
      <c r="BQ575" s="75">
        <f t="shared" si="509"/>
        <v>4.7864933859364123E-4</v>
      </c>
      <c r="BR575" s="164">
        <f t="shared" si="464"/>
        <v>6</v>
      </c>
      <c r="BS575" s="76">
        <f t="shared" si="510"/>
        <v>616</v>
      </c>
      <c r="BT575" s="117">
        <f t="shared" si="511"/>
        <v>8.4696173595310426E-3</v>
      </c>
      <c r="BU575" s="159">
        <v>68944</v>
      </c>
      <c r="BV575" s="153">
        <v>1667</v>
      </c>
    </row>
    <row r="576" spans="1:74">
      <c r="A576" s="34">
        <f t="shared" si="465"/>
        <v>0</v>
      </c>
      <c r="B576" s="35">
        <f t="shared" si="466"/>
        <v>0</v>
      </c>
      <c r="C576" s="35">
        <f t="shared" si="467"/>
        <v>0</v>
      </c>
      <c r="D576" s="35">
        <f t="shared" si="468"/>
        <v>0</v>
      </c>
      <c r="E576" s="35">
        <f t="shared" si="469"/>
        <v>0</v>
      </c>
      <c r="F576" s="35">
        <f t="shared" si="470"/>
        <v>0</v>
      </c>
      <c r="G576" s="35">
        <f t="shared" si="471"/>
        <v>0</v>
      </c>
      <c r="H576" s="35">
        <f t="shared" si="472"/>
        <v>0</v>
      </c>
      <c r="I576" s="35">
        <f t="shared" si="473"/>
        <v>0</v>
      </c>
      <c r="J576" s="48">
        <v>151</v>
      </c>
      <c r="K576" s="49" t="s">
        <v>121</v>
      </c>
      <c r="L576" s="65">
        <v>0</v>
      </c>
      <c r="M576" s="38">
        <f t="shared" si="463"/>
        <v>0</v>
      </c>
      <c r="N576" s="39">
        <f t="shared" si="474"/>
        <v>517</v>
      </c>
      <c r="O576" s="40">
        <f t="shared" si="475"/>
        <v>0</v>
      </c>
      <c r="P576" s="98">
        <v>0</v>
      </c>
      <c r="Q576" s="38">
        <f t="shared" si="476"/>
        <v>0</v>
      </c>
      <c r="R576" s="39">
        <f t="shared" si="512"/>
        <v>517</v>
      </c>
      <c r="S576" s="41">
        <f t="shared" si="477"/>
        <v>0</v>
      </c>
      <c r="T576" s="183">
        <v>0</v>
      </c>
      <c r="U576" s="42">
        <f t="shared" si="478"/>
        <v>0</v>
      </c>
      <c r="V576" s="43">
        <f t="shared" si="479"/>
        <v>396</v>
      </c>
      <c r="W576" s="44">
        <f t="shared" si="480"/>
        <v>0</v>
      </c>
      <c r="X576" s="178">
        <v>0</v>
      </c>
      <c r="Y576" s="42">
        <f t="shared" si="481"/>
        <v>0</v>
      </c>
      <c r="Z576" s="43">
        <f t="shared" si="513"/>
        <v>396</v>
      </c>
      <c r="AA576" s="45">
        <f t="shared" si="482"/>
        <v>0</v>
      </c>
      <c r="AB576" s="65">
        <v>0</v>
      </c>
      <c r="AC576" s="38">
        <f t="shared" si="483"/>
        <v>0</v>
      </c>
      <c r="AD576" s="39">
        <f t="shared" si="484"/>
        <v>538</v>
      </c>
      <c r="AE576" s="40">
        <f t="shared" si="485"/>
        <v>0</v>
      </c>
      <c r="AF576" s="98">
        <v>0</v>
      </c>
      <c r="AG576" s="38">
        <f t="shared" si="486"/>
        <v>0</v>
      </c>
      <c r="AH576" s="39">
        <f t="shared" si="514"/>
        <v>538</v>
      </c>
      <c r="AI576" s="41">
        <f t="shared" si="487"/>
        <v>0</v>
      </c>
      <c r="AJ576" s="183">
        <v>0</v>
      </c>
      <c r="AK576" s="42">
        <f t="shared" si="488"/>
        <v>0</v>
      </c>
      <c r="AL576" s="43">
        <f t="shared" si="489"/>
        <v>337</v>
      </c>
      <c r="AM576" s="44">
        <f t="shared" si="490"/>
        <v>0</v>
      </c>
      <c r="AN576" s="178">
        <v>0</v>
      </c>
      <c r="AO576" s="42">
        <f t="shared" si="491"/>
        <v>0</v>
      </c>
      <c r="AP576" s="43">
        <f t="shared" si="515"/>
        <v>337</v>
      </c>
      <c r="AQ576" s="45">
        <f t="shared" si="492"/>
        <v>0</v>
      </c>
      <c r="AR576" s="65">
        <v>4</v>
      </c>
      <c r="AS576" s="38">
        <f t="shared" si="493"/>
        <v>6.6214202946532027E-4</v>
      </c>
      <c r="AT576" s="39">
        <f t="shared" si="494"/>
        <v>527</v>
      </c>
      <c r="AU576" s="40">
        <f t="shared" si="495"/>
        <v>2.8586291519716516E-2</v>
      </c>
      <c r="AV576" s="98">
        <v>1</v>
      </c>
      <c r="AW576" s="38">
        <f t="shared" si="496"/>
        <v>0.125</v>
      </c>
      <c r="AX576" s="39">
        <f t="shared" si="516"/>
        <v>496</v>
      </c>
      <c r="AY576" s="41">
        <f t="shared" si="497"/>
        <v>0.30497928970119864</v>
      </c>
      <c r="AZ576" s="183">
        <v>0</v>
      </c>
      <c r="BA576" s="42">
        <f t="shared" si="498"/>
        <v>0</v>
      </c>
      <c r="BB576" s="43">
        <f t="shared" si="499"/>
        <v>356</v>
      </c>
      <c r="BC576" s="44">
        <f t="shared" si="500"/>
        <v>0</v>
      </c>
      <c r="BD576" s="178">
        <v>0</v>
      </c>
      <c r="BE576" s="42">
        <f t="shared" si="501"/>
        <v>0</v>
      </c>
      <c r="BF576" s="43">
        <f t="shared" si="517"/>
        <v>356</v>
      </c>
      <c r="BG576" s="45">
        <f t="shared" si="502"/>
        <v>0</v>
      </c>
      <c r="BH576" s="159">
        <v>28</v>
      </c>
      <c r="BI576" s="83">
        <f t="shared" si="503"/>
        <v>4.6349942062572421E-3</v>
      </c>
      <c r="BJ576" s="84">
        <f t="shared" si="504"/>
        <v>127</v>
      </c>
      <c r="BK576" s="85">
        <f t="shared" si="505"/>
        <v>0.83273952892912961</v>
      </c>
      <c r="BL576" s="156">
        <v>1</v>
      </c>
      <c r="BM576" s="83">
        <f t="shared" si="506"/>
        <v>0.875</v>
      </c>
      <c r="BN576" s="84">
        <f t="shared" si="518"/>
        <v>5</v>
      </c>
      <c r="BO576" s="86">
        <f t="shared" si="507"/>
        <v>8.8842692261691187</v>
      </c>
      <c r="BP576" s="168">
        <f t="shared" si="508"/>
        <v>32</v>
      </c>
      <c r="BQ576" s="75">
        <f t="shared" si="509"/>
        <v>5.2971362357225622E-3</v>
      </c>
      <c r="BR576" s="164">
        <f t="shared" si="464"/>
        <v>2</v>
      </c>
      <c r="BS576" s="76">
        <f t="shared" si="510"/>
        <v>553</v>
      </c>
      <c r="BT576" s="117">
        <f t="shared" si="511"/>
        <v>9.3731910608499808E-2</v>
      </c>
      <c r="BU576" s="159">
        <v>6041</v>
      </c>
      <c r="BV576" s="153">
        <v>62</v>
      </c>
    </row>
    <row r="577" spans="1:74">
      <c r="A577" s="34">
        <f t="shared" si="465"/>
        <v>0</v>
      </c>
      <c r="B577" s="35">
        <f t="shared" si="466"/>
        <v>0</v>
      </c>
      <c r="C577" s="35">
        <f t="shared" si="467"/>
        <v>0</v>
      </c>
      <c r="D577" s="35">
        <f t="shared" si="468"/>
        <v>0</v>
      </c>
      <c r="E577" s="35">
        <f t="shared" si="469"/>
        <v>0</v>
      </c>
      <c r="F577" s="35">
        <f t="shared" si="470"/>
        <v>0</v>
      </c>
      <c r="G577" s="35">
        <f t="shared" si="471"/>
        <v>0</v>
      </c>
      <c r="H577" s="35">
        <f t="shared" si="472"/>
        <v>0</v>
      </c>
      <c r="I577" s="35">
        <f t="shared" si="473"/>
        <v>0</v>
      </c>
      <c r="J577" s="48">
        <v>513</v>
      </c>
      <c r="K577" s="49" t="s">
        <v>485</v>
      </c>
      <c r="L577" s="65">
        <v>4</v>
      </c>
      <c r="M577" s="38">
        <f t="shared" si="463"/>
        <v>2.5889967637540453E-3</v>
      </c>
      <c r="N577" s="39">
        <f t="shared" si="474"/>
        <v>314</v>
      </c>
      <c r="O577" s="40">
        <f t="shared" si="475"/>
        <v>0.34306371531859392</v>
      </c>
      <c r="P577" s="98">
        <v>3</v>
      </c>
      <c r="Q577" s="38">
        <f t="shared" si="476"/>
        <v>0.13333333333333333</v>
      </c>
      <c r="R577" s="39">
        <f t="shared" si="512"/>
        <v>232</v>
      </c>
      <c r="S577" s="41">
        <f t="shared" si="477"/>
        <v>0.99847153576173275</v>
      </c>
      <c r="T577" s="183">
        <v>0</v>
      </c>
      <c r="U577" s="42">
        <f t="shared" si="478"/>
        <v>0</v>
      </c>
      <c r="V577" s="43">
        <f t="shared" si="479"/>
        <v>396</v>
      </c>
      <c r="W577" s="44">
        <f t="shared" si="480"/>
        <v>0</v>
      </c>
      <c r="X577" s="178">
        <v>0</v>
      </c>
      <c r="Y577" s="42">
        <f t="shared" si="481"/>
        <v>0</v>
      </c>
      <c r="Z577" s="43">
        <f t="shared" si="513"/>
        <v>396</v>
      </c>
      <c r="AA577" s="45">
        <f t="shared" si="482"/>
        <v>0</v>
      </c>
      <c r="AB577" s="65">
        <v>2</v>
      </c>
      <c r="AC577" s="38">
        <f t="shared" si="483"/>
        <v>1.2944983818770227E-3</v>
      </c>
      <c r="AD577" s="39">
        <f t="shared" si="484"/>
        <v>460</v>
      </c>
      <c r="AE577" s="40">
        <f t="shared" si="485"/>
        <v>9.9810613267903706E-2</v>
      </c>
      <c r="AF577" s="98">
        <v>1</v>
      </c>
      <c r="AG577" s="38">
        <f t="shared" si="486"/>
        <v>6.6666666666666666E-2</v>
      </c>
      <c r="AH577" s="39">
        <f t="shared" si="514"/>
        <v>450</v>
      </c>
      <c r="AI577" s="41">
        <f t="shared" si="487"/>
        <v>0.29049430722329372</v>
      </c>
      <c r="AJ577" s="183">
        <v>0</v>
      </c>
      <c r="AK577" s="42">
        <f t="shared" si="488"/>
        <v>0</v>
      </c>
      <c r="AL577" s="43">
        <f t="shared" si="489"/>
        <v>337</v>
      </c>
      <c r="AM577" s="44">
        <f t="shared" si="490"/>
        <v>0</v>
      </c>
      <c r="AN577" s="178">
        <v>0</v>
      </c>
      <c r="AO577" s="42">
        <f t="shared" si="491"/>
        <v>0</v>
      </c>
      <c r="AP577" s="43">
        <f t="shared" si="515"/>
        <v>337</v>
      </c>
      <c r="AQ577" s="45">
        <f t="shared" si="492"/>
        <v>0</v>
      </c>
      <c r="AR577" s="65">
        <v>24</v>
      </c>
      <c r="AS577" s="38">
        <f t="shared" si="493"/>
        <v>1.5533980582524271E-2</v>
      </c>
      <c r="AT577" s="39">
        <f t="shared" si="494"/>
        <v>235</v>
      </c>
      <c r="AU577" s="40">
        <f t="shared" si="495"/>
        <v>0.67063994978876695</v>
      </c>
      <c r="AV577" s="98">
        <v>4</v>
      </c>
      <c r="AW577" s="38">
        <f t="shared" si="496"/>
        <v>0.8</v>
      </c>
      <c r="AX577" s="39">
        <f t="shared" si="516"/>
        <v>48</v>
      </c>
      <c r="AY577" s="41">
        <f t="shared" si="497"/>
        <v>1.9518674540876715</v>
      </c>
      <c r="AZ577" s="183">
        <v>0</v>
      </c>
      <c r="BA577" s="42">
        <f t="shared" si="498"/>
        <v>0</v>
      </c>
      <c r="BB577" s="43">
        <f t="shared" si="499"/>
        <v>356</v>
      </c>
      <c r="BC577" s="44">
        <f t="shared" si="500"/>
        <v>0</v>
      </c>
      <c r="BD577" s="178">
        <v>0</v>
      </c>
      <c r="BE577" s="42">
        <f t="shared" si="501"/>
        <v>0</v>
      </c>
      <c r="BF577" s="43">
        <f t="shared" si="517"/>
        <v>356</v>
      </c>
      <c r="BG577" s="45">
        <f t="shared" si="502"/>
        <v>0</v>
      </c>
      <c r="BH577" s="159">
        <v>0</v>
      </c>
      <c r="BI577" s="83">
        <f t="shared" si="503"/>
        <v>0</v>
      </c>
      <c r="BJ577" s="84">
        <f t="shared" si="504"/>
        <v>467</v>
      </c>
      <c r="BK577" s="85">
        <f t="shared" si="505"/>
        <v>0</v>
      </c>
      <c r="BL577" s="156">
        <v>0</v>
      </c>
      <c r="BM577" s="83">
        <f t="shared" si="506"/>
        <v>0</v>
      </c>
      <c r="BN577" s="84">
        <f t="shared" si="518"/>
        <v>467</v>
      </c>
      <c r="BO577" s="86">
        <f t="shared" si="507"/>
        <v>0</v>
      </c>
      <c r="BP577" s="168">
        <f t="shared" si="508"/>
        <v>30</v>
      </c>
      <c r="BQ577" s="75">
        <f t="shared" si="509"/>
        <v>1.9417475728155338E-2</v>
      </c>
      <c r="BR577" s="164">
        <f t="shared" si="464"/>
        <v>8</v>
      </c>
      <c r="BS577" s="76">
        <f t="shared" si="510"/>
        <v>437</v>
      </c>
      <c r="BT577" s="117">
        <f t="shared" si="511"/>
        <v>0.34358887863224957</v>
      </c>
      <c r="BU577" s="159">
        <v>1545</v>
      </c>
      <c r="BV577" s="153">
        <v>338</v>
      </c>
    </row>
    <row r="578" spans="1:74">
      <c r="A578" s="34">
        <f t="shared" si="465"/>
        <v>0</v>
      </c>
      <c r="B578" s="35">
        <f t="shared" si="466"/>
        <v>0</v>
      </c>
      <c r="C578" s="35">
        <f t="shared" si="467"/>
        <v>0</v>
      </c>
      <c r="D578" s="35">
        <f t="shared" si="468"/>
        <v>0</v>
      </c>
      <c r="E578" s="35">
        <f t="shared" si="469"/>
        <v>0</v>
      </c>
      <c r="F578" s="35">
        <f t="shared" si="470"/>
        <v>0</v>
      </c>
      <c r="G578" s="35">
        <f t="shared" si="471"/>
        <v>0</v>
      </c>
      <c r="H578" s="35">
        <f t="shared" si="472"/>
        <v>0</v>
      </c>
      <c r="I578" s="35">
        <f t="shared" si="473"/>
        <v>0</v>
      </c>
      <c r="J578" s="48">
        <v>166</v>
      </c>
      <c r="K578" s="49" t="s">
        <v>136</v>
      </c>
      <c r="L578" s="65">
        <v>7</v>
      </c>
      <c r="M578" s="38">
        <f t="shared" si="463"/>
        <v>1.1971951428082776E-3</v>
      </c>
      <c r="N578" s="39">
        <f t="shared" si="474"/>
        <v>403</v>
      </c>
      <c r="O578" s="40">
        <f t="shared" si="475"/>
        <v>0.15863836502354167</v>
      </c>
      <c r="P578" s="98">
        <v>3</v>
      </c>
      <c r="Q578" s="38">
        <f t="shared" si="476"/>
        <v>0.25</v>
      </c>
      <c r="R578" s="39">
        <f t="shared" si="512"/>
        <v>91</v>
      </c>
      <c r="S578" s="41">
        <f t="shared" si="477"/>
        <v>1.872134129553249</v>
      </c>
      <c r="T578" s="183">
        <v>0</v>
      </c>
      <c r="U578" s="42">
        <f t="shared" si="478"/>
        <v>0</v>
      </c>
      <c r="V578" s="43">
        <f t="shared" si="479"/>
        <v>396</v>
      </c>
      <c r="W578" s="44">
        <f t="shared" si="480"/>
        <v>0</v>
      </c>
      <c r="X578" s="178">
        <v>0</v>
      </c>
      <c r="Y578" s="42">
        <f t="shared" si="481"/>
        <v>0</v>
      </c>
      <c r="Z578" s="43">
        <f t="shared" si="513"/>
        <v>396</v>
      </c>
      <c r="AA578" s="45">
        <f t="shared" si="482"/>
        <v>0</v>
      </c>
      <c r="AB578" s="65">
        <v>7</v>
      </c>
      <c r="AC578" s="38">
        <f t="shared" si="483"/>
        <v>1.1971951428082776E-3</v>
      </c>
      <c r="AD578" s="39">
        <f t="shared" si="484"/>
        <v>465</v>
      </c>
      <c r="AE578" s="40">
        <f t="shared" si="485"/>
        <v>9.230817363540092E-2</v>
      </c>
      <c r="AF578" s="98">
        <v>1</v>
      </c>
      <c r="AG578" s="38">
        <f t="shared" si="486"/>
        <v>0.25</v>
      </c>
      <c r="AH578" s="39">
        <f t="shared" si="514"/>
        <v>258</v>
      </c>
      <c r="AI578" s="41">
        <f t="shared" si="487"/>
        <v>1.0893536520873515</v>
      </c>
      <c r="AJ578" s="183">
        <v>0</v>
      </c>
      <c r="AK578" s="42">
        <f t="shared" si="488"/>
        <v>0</v>
      </c>
      <c r="AL578" s="43">
        <f t="shared" si="489"/>
        <v>337</v>
      </c>
      <c r="AM578" s="44">
        <f t="shared" si="490"/>
        <v>0</v>
      </c>
      <c r="AN578" s="178">
        <v>0</v>
      </c>
      <c r="AO578" s="42">
        <f t="shared" si="491"/>
        <v>0</v>
      </c>
      <c r="AP578" s="43">
        <f t="shared" si="515"/>
        <v>337</v>
      </c>
      <c r="AQ578" s="45">
        <f t="shared" si="492"/>
        <v>0</v>
      </c>
      <c r="AR578" s="65">
        <v>1</v>
      </c>
      <c r="AS578" s="38">
        <f t="shared" si="493"/>
        <v>1.7102787754403969E-4</v>
      </c>
      <c r="AT578" s="39">
        <f t="shared" si="494"/>
        <v>552</v>
      </c>
      <c r="AU578" s="40">
        <f t="shared" si="495"/>
        <v>7.3836919390545359E-3</v>
      </c>
      <c r="AV578" s="98">
        <v>1</v>
      </c>
      <c r="AW578" s="38">
        <f t="shared" si="496"/>
        <v>3.5714285714285712E-2</v>
      </c>
      <c r="AX578" s="39">
        <f t="shared" si="516"/>
        <v>537</v>
      </c>
      <c r="AY578" s="41">
        <f t="shared" si="497"/>
        <v>8.7136939914628175E-2</v>
      </c>
      <c r="AZ578" s="183">
        <v>0</v>
      </c>
      <c r="BA578" s="42">
        <f t="shared" si="498"/>
        <v>0</v>
      </c>
      <c r="BB578" s="43">
        <f t="shared" si="499"/>
        <v>356</v>
      </c>
      <c r="BC578" s="44">
        <f t="shared" si="500"/>
        <v>0</v>
      </c>
      <c r="BD578" s="178">
        <v>0</v>
      </c>
      <c r="BE578" s="42">
        <f t="shared" si="501"/>
        <v>0</v>
      </c>
      <c r="BF578" s="43">
        <f t="shared" si="517"/>
        <v>356</v>
      </c>
      <c r="BG578" s="45">
        <f t="shared" si="502"/>
        <v>0</v>
      </c>
      <c r="BH578" s="159">
        <v>13</v>
      </c>
      <c r="BI578" s="83">
        <f t="shared" si="503"/>
        <v>2.2233624080725159E-3</v>
      </c>
      <c r="BJ578" s="84">
        <f t="shared" si="504"/>
        <v>256</v>
      </c>
      <c r="BK578" s="85">
        <f t="shared" si="505"/>
        <v>0.39945719065571683</v>
      </c>
      <c r="BL578" s="156">
        <v>3</v>
      </c>
      <c r="BM578" s="83">
        <f t="shared" si="506"/>
        <v>0.4642857142857143</v>
      </c>
      <c r="BN578" s="84">
        <f t="shared" si="518"/>
        <v>26</v>
      </c>
      <c r="BO578" s="86">
        <f t="shared" si="507"/>
        <v>4.7141020383754508</v>
      </c>
      <c r="BP578" s="168">
        <f t="shared" si="508"/>
        <v>28</v>
      </c>
      <c r="BQ578" s="75">
        <f t="shared" si="509"/>
        <v>4.7887805712331106E-3</v>
      </c>
      <c r="BR578" s="164">
        <f t="shared" si="464"/>
        <v>8</v>
      </c>
      <c r="BS578" s="76">
        <f t="shared" si="510"/>
        <v>560</v>
      </c>
      <c r="BT578" s="117">
        <f t="shared" si="511"/>
        <v>8.4736644944023248E-2</v>
      </c>
      <c r="BU578" s="159">
        <v>5847</v>
      </c>
      <c r="BV578" s="153">
        <v>276</v>
      </c>
    </row>
    <row r="579" spans="1:74">
      <c r="A579" s="34">
        <f t="shared" si="465"/>
        <v>0</v>
      </c>
      <c r="B579" s="35">
        <f t="shared" si="466"/>
        <v>0</v>
      </c>
      <c r="C579" s="35">
        <f t="shared" si="467"/>
        <v>0</v>
      </c>
      <c r="D579" s="35">
        <f t="shared" si="468"/>
        <v>0</v>
      </c>
      <c r="E579" s="35">
        <f t="shared" si="469"/>
        <v>0</v>
      </c>
      <c r="F579" s="35">
        <f t="shared" si="470"/>
        <v>0</v>
      </c>
      <c r="G579" s="35">
        <f t="shared" si="471"/>
        <v>0</v>
      </c>
      <c r="H579" s="35">
        <f t="shared" si="472"/>
        <v>0</v>
      </c>
      <c r="I579" s="35">
        <f t="shared" si="473"/>
        <v>0</v>
      </c>
      <c r="J579" s="48">
        <v>402</v>
      </c>
      <c r="K579" s="49" t="s">
        <v>373</v>
      </c>
      <c r="L579" s="65">
        <v>0</v>
      </c>
      <c r="M579" s="38">
        <f t="shared" si="463"/>
        <v>0</v>
      </c>
      <c r="N579" s="39">
        <f t="shared" si="474"/>
        <v>517</v>
      </c>
      <c r="O579" s="40">
        <f t="shared" si="475"/>
        <v>0</v>
      </c>
      <c r="P579" s="98">
        <v>0</v>
      </c>
      <c r="Q579" s="38">
        <f t="shared" si="476"/>
        <v>0</v>
      </c>
      <c r="R579" s="39">
        <f t="shared" si="512"/>
        <v>517</v>
      </c>
      <c r="S579" s="41">
        <f t="shared" si="477"/>
        <v>0</v>
      </c>
      <c r="T579" s="183">
        <v>10</v>
      </c>
      <c r="U579" s="42">
        <f t="shared" si="478"/>
        <v>6.9666991779294973E-4</v>
      </c>
      <c r="V579" s="43">
        <f t="shared" si="479"/>
        <v>249</v>
      </c>
      <c r="W579" s="44">
        <f t="shared" si="480"/>
        <v>0.25934755518937513</v>
      </c>
      <c r="X579" s="178">
        <v>1</v>
      </c>
      <c r="Y579" s="42">
        <f t="shared" si="481"/>
        <v>0.35714285714285715</v>
      </c>
      <c r="Z579" s="43">
        <f t="shared" si="513"/>
        <v>11</v>
      </c>
      <c r="AA579" s="45">
        <f t="shared" si="482"/>
        <v>7.5136462091539036</v>
      </c>
      <c r="AB579" s="65">
        <v>0</v>
      </c>
      <c r="AC579" s="38">
        <f t="shared" si="483"/>
        <v>0</v>
      </c>
      <c r="AD579" s="39">
        <f t="shared" si="484"/>
        <v>538</v>
      </c>
      <c r="AE579" s="40">
        <f t="shared" si="485"/>
        <v>0</v>
      </c>
      <c r="AF579" s="98">
        <v>0</v>
      </c>
      <c r="AG579" s="38">
        <f t="shared" si="486"/>
        <v>0</v>
      </c>
      <c r="AH579" s="39">
        <f t="shared" si="514"/>
        <v>538</v>
      </c>
      <c r="AI579" s="41">
        <f t="shared" si="487"/>
        <v>0</v>
      </c>
      <c r="AJ579" s="183">
        <v>0</v>
      </c>
      <c r="AK579" s="42">
        <f t="shared" si="488"/>
        <v>0</v>
      </c>
      <c r="AL579" s="43">
        <f t="shared" si="489"/>
        <v>337</v>
      </c>
      <c r="AM579" s="44">
        <f t="shared" si="490"/>
        <v>0</v>
      </c>
      <c r="AN579" s="178">
        <v>0</v>
      </c>
      <c r="AO579" s="42">
        <f t="shared" si="491"/>
        <v>0</v>
      </c>
      <c r="AP579" s="43">
        <f t="shared" si="515"/>
        <v>337</v>
      </c>
      <c r="AQ579" s="45">
        <f t="shared" si="492"/>
        <v>0</v>
      </c>
      <c r="AR579" s="65">
        <v>1</v>
      </c>
      <c r="AS579" s="38">
        <f t="shared" si="493"/>
        <v>6.9666991779294968E-5</v>
      </c>
      <c r="AT579" s="39">
        <f t="shared" si="494"/>
        <v>559</v>
      </c>
      <c r="AU579" s="40">
        <f t="shared" si="495"/>
        <v>3.0076944940540524E-3</v>
      </c>
      <c r="AV579" s="98">
        <v>1</v>
      </c>
      <c r="AW579" s="38">
        <f t="shared" si="496"/>
        <v>3.5714285714285712E-2</v>
      </c>
      <c r="AX579" s="39">
        <f t="shared" si="516"/>
        <v>537</v>
      </c>
      <c r="AY579" s="41">
        <f t="shared" si="497"/>
        <v>8.7136939914628175E-2</v>
      </c>
      <c r="AZ579" s="183">
        <v>0</v>
      </c>
      <c r="BA579" s="42">
        <f t="shared" si="498"/>
        <v>0</v>
      </c>
      <c r="BB579" s="43">
        <f t="shared" si="499"/>
        <v>356</v>
      </c>
      <c r="BC579" s="44">
        <f t="shared" si="500"/>
        <v>0</v>
      </c>
      <c r="BD579" s="178">
        <v>0</v>
      </c>
      <c r="BE579" s="42">
        <f t="shared" si="501"/>
        <v>0</v>
      </c>
      <c r="BF579" s="43">
        <f t="shared" si="517"/>
        <v>356</v>
      </c>
      <c r="BG579" s="45">
        <f t="shared" si="502"/>
        <v>0</v>
      </c>
      <c r="BH579" s="159">
        <v>17</v>
      </c>
      <c r="BI579" s="83">
        <f t="shared" si="503"/>
        <v>1.1843388602480146E-3</v>
      </c>
      <c r="BJ579" s="84">
        <f t="shared" si="504"/>
        <v>327</v>
      </c>
      <c r="BK579" s="85">
        <f t="shared" si="505"/>
        <v>0.21278252802214123</v>
      </c>
      <c r="BL579" s="156">
        <v>3</v>
      </c>
      <c r="BM579" s="83">
        <f t="shared" si="506"/>
        <v>0.6071428571428571</v>
      </c>
      <c r="BN579" s="84">
        <f t="shared" si="518"/>
        <v>12</v>
      </c>
      <c r="BO579" s="86">
        <f t="shared" si="507"/>
        <v>6.1645949732602041</v>
      </c>
      <c r="BP579" s="168">
        <f t="shared" si="508"/>
        <v>28</v>
      </c>
      <c r="BQ579" s="75">
        <f t="shared" si="509"/>
        <v>1.9506757698202592E-3</v>
      </c>
      <c r="BR579" s="164">
        <f t="shared" si="464"/>
        <v>5</v>
      </c>
      <c r="BS579" s="76">
        <f t="shared" si="510"/>
        <v>584</v>
      </c>
      <c r="BT579" s="117">
        <f t="shared" si="511"/>
        <v>3.4516870766873618E-2</v>
      </c>
      <c r="BU579" s="159">
        <v>14354</v>
      </c>
      <c r="BV579" s="153">
        <v>1095</v>
      </c>
    </row>
    <row r="580" spans="1:74">
      <c r="A580" s="34">
        <f t="shared" si="465"/>
        <v>0</v>
      </c>
      <c r="B580" s="35">
        <f t="shared" si="466"/>
        <v>0</v>
      </c>
      <c r="C580" s="35">
        <f t="shared" si="467"/>
        <v>0</v>
      </c>
      <c r="D580" s="35">
        <f t="shared" si="468"/>
        <v>0</v>
      </c>
      <c r="E580" s="35">
        <f t="shared" si="469"/>
        <v>0</v>
      </c>
      <c r="F580" s="35">
        <f t="shared" si="470"/>
        <v>0</v>
      </c>
      <c r="G580" s="35">
        <f t="shared" si="471"/>
        <v>0</v>
      </c>
      <c r="H580" s="35">
        <f t="shared" si="472"/>
        <v>0</v>
      </c>
      <c r="I580" s="35">
        <f t="shared" si="473"/>
        <v>0</v>
      </c>
      <c r="J580" s="48">
        <v>633</v>
      </c>
      <c r="K580" s="49" t="s">
        <v>607</v>
      </c>
      <c r="L580" s="65">
        <v>5</v>
      </c>
      <c r="M580" s="38">
        <f t="shared" ref="M580:M632" si="519">L580/$BU580</f>
        <v>1.6622340425531915E-3</v>
      </c>
      <c r="N580" s="39">
        <f t="shared" si="474"/>
        <v>370</v>
      </c>
      <c r="O580" s="40">
        <f t="shared" si="475"/>
        <v>0.22025990698438647</v>
      </c>
      <c r="P580" s="98">
        <v>2</v>
      </c>
      <c r="Q580" s="38">
        <f t="shared" si="476"/>
        <v>0.17857142857142858</v>
      </c>
      <c r="R580" s="39">
        <f t="shared" si="512"/>
        <v>148</v>
      </c>
      <c r="S580" s="41">
        <f t="shared" si="477"/>
        <v>1.3372386639666065</v>
      </c>
      <c r="T580" s="183">
        <v>2</v>
      </c>
      <c r="U580" s="42">
        <f t="shared" si="478"/>
        <v>6.6489361702127658E-4</v>
      </c>
      <c r="V580" s="43">
        <f t="shared" si="479"/>
        <v>256</v>
      </c>
      <c r="W580" s="44">
        <f t="shared" si="480"/>
        <v>0.24751827175454061</v>
      </c>
      <c r="X580" s="178">
        <v>1</v>
      </c>
      <c r="Y580" s="42">
        <f t="shared" si="481"/>
        <v>7.1428571428571425E-2</v>
      </c>
      <c r="Z580" s="43">
        <f t="shared" si="513"/>
        <v>82</v>
      </c>
      <c r="AA580" s="45">
        <f t="shared" si="482"/>
        <v>1.5027292418307805</v>
      </c>
      <c r="AB580" s="65">
        <v>0</v>
      </c>
      <c r="AC580" s="38">
        <f t="shared" si="483"/>
        <v>0</v>
      </c>
      <c r="AD580" s="39">
        <f t="shared" si="484"/>
        <v>538</v>
      </c>
      <c r="AE580" s="40">
        <f t="shared" si="485"/>
        <v>0</v>
      </c>
      <c r="AF580" s="98">
        <v>0</v>
      </c>
      <c r="AG580" s="38">
        <f t="shared" si="486"/>
        <v>0</v>
      </c>
      <c r="AH580" s="39">
        <f t="shared" si="514"/>
        <v>538</v>
      </c>
      <c r="AI580" s="41">
        <f t="shared" si="487"/>
        <v>0</v>
      </c>
      <c r="AJ580" s="183">
        <v>0</v>
      </c>
      <c r="AK580" s="42">
        <f t="shared" si="488"/>
        <v>0</v>
      </c>
      <c r="AL580" s="43">
        <f t="shared" si="489"/>
        <v>337</v>
      </c>
      <c r="AM580" s="44">
        <f t="shared" si="490"/>
        <v>0</v>
      </c>
      <c r="AN580" s="178">
        <v>0</v>
      </c>
      <c r="AO580" s="42">
        <f t="shared" si="491"/>
        <v>0</v>
      </c>
      <c r="AP580" s="43">
        <f t="shared" si="515"/>
        <v>337</v>
      </c>
      <c r="AQ580" s="45">
        <f t="shared" si="492"/>
        <v>0</v>
      </c>
      <c r="AR580" s="65">
        <v>6</v>
      </c>
      <c r="AS580" s="38">
        <f t="shared" si="493"/>
        <v>1.9946808510638296E-3</v>
      </c>
      <c r="AT580" s="39">
        <f t="shared" si="494"/>
        <v>476</v>
      </c>
      <c r="AU580" s="40">
        <f t="shared" si="495"/>
        <v>8.6115252861007713E-2</v>
      </c>
      <c r="AV580" s="98">
        <v>1</v>
      </c>
      <c r="AW580" s="38">
        <f t="shared" si="496"/>
        <v>0.21428571428571427</v>
      </c>
      <c r="AX580" s="39">
        <f t="shared" si="516"/>
        <v>452</v>
      </c>
      <c r="AY580" s="41">
        <f t="shared" si="497"/>
        <v>0.52282163948776905</v>
      </c>
      <c r="AZ580" s="183">
        <v>0</v>
      </c>
      <c r="BA580" s="42">
        <f t="shared" si="498"/>
        <v>0</v>
      </c>
      <c r="BB580" s="43">
        <f t="shared" si="499"/>
        <v>356</v>
      </c>
      <c r="BC580" s="44">
        <f t="shared" si="500"/>
        <v>0</v>
      </c>
      <c r="BD580" s="178">
        <v>0</v>
      </c>
      <c r="BE580" s="42">
        <f t="shared" si="501"/>
        <v>0</v>
      </c>
      <c r="BF580" s="43">
        <f t="shared" si="517"/>
        <v>356</v>
      </c>
      <c r="BG580" s="45">
        <f t="shared" si="502"/>
        <v>0</v>
      </c>
      <c r="BH580" s="159">
        <v>15</v>
      </c>
      <c r="BI580" s="83">
        <f t="shared" si="503"/>
        <v>4.9867021276595747E-3</v>
      </c>
      <c r="BJ580" s="84">
        <f t="shared" si="504"/>
        <v>112</v>
      </c>
      <c r="BK580" s="85">
        <f t="shared" si="505"/>
        <v>0.89592862383540417</v>
      </c>
      <c r="BL580" s="156">
        <v>1</v>
      </c>
      <c r="BM580" s="83">
        <f t="shared" si="506"/>
        <v>0.5357142857142857</v>
      </c>
      <c r="BN580" s="84">
        <f t="shared" si="518"/>
        <v>19</v>
      </c>
      <c r="BO580" s="86">
        <f t="shared" si="507"/>
        <v>5.4393485058178275</v>
      </c>
      <c r="BP580" s="168">
        <f t="shared" si="508"/>
        <v>28</v>
      </c>
      <c r="BQ580" s="75">
        <f t="shared" si="509"/>
        <v>9.3085106382978719E-3</v>
      </c>
      <c r="BR580" s="164">
        <f t="shared" si="464"/>
        <v>5</v>
      </c>
      <c r="BS580" s="76">
        <f t="shared" si="510"/>
        <v>515</v>
      </c>
      <c r="BT580" s="117">
        <f t="shared" si="511"/>
        <v>0.1647124876953803</v>
      </c>
      <c r="BU580" s="159">
        <v>3008</v>
      </c>
      <c r="BV580" s="153">
        <v>184</v>
      </c>
    </row>
    <row r="581" spans="1:74">
      <c r="A581" s="34">
        <f t="shared" si="465"/>
        <v>0</v>
      </c>
      <c r="B581" s="35">
        <f t="shared" si="466"/>
        <v>0</v>
      </c>
      <c r="C581" s="35">
        <f t="shared" si="467"/>
        <v>0</v>
      </c>
      <c r="D581" s="35">
        <f t="shared" si="468"/>
        <v>0</v>
      </c>
      <c r="E581" s="35">
        <f t="shared" si="469"/>
        <v>0</v>
      </c>
      <c r="F581" s="35">
        <f t="shared" si="470"/>
        <v>0</v>
      </c>
      <c r="G581" s="35">
        <f t="shared" si="471"/>
        <v>0</v>
      </c>
      <c r="H581" s="35">
        <f t="shared" si="472"/>
        <v>0</v>
      </c>
      <c r="I581" s="35">
        <f t="shared" si="473"/>
        <v>0</v>
      </c>
      <c r="J581" s="48">
        <v>240</v>
      </c>
      <c r="K581" s="49" t="s">
        <v>210</v>
      </c>
      <c r="L581" s="65">
        <v>1</v>
      </c>
      <c r="M581" s="38">
        <f t="shared" si="519"/>
        <v>7.2170900692840645E-5</v>
      </c>
      <c r="N581" s="39">
        <f t="shared" si="474"/>
        <v>511</v>
      </c>
      <c r="O581" s="40">
        <f t="shared" si="475"/>
        <v>9.5632476935484188E-3</v>
      </c>
      <c r="P581" s="98">
        <v>1</v>
      </c>
      <c r="Q581" s="38">
        <f t="shared" si="476"/>
        <v>3.8461538461538464E-2</v>
      </c>
      <c r="R581" s="39">
        <f t="shared" si="512"/>
        <v>432</v>
      </c>
      <c r="S581" s="41">
        <f t="shared" si="477"/>
        <v>0.28802063531588445</v>
      </c>
      <c r="T581" s="183">
        <v>0</v>
      </c>
      <c r="U581" s="42">
        <f t="shared" si="478"/>
        <v>0</v>
      </c>
      <c r="V581" s="43">
        <f t="shared" si="479"/>
        <v>396</v>
      </c>
      <c r="W581" s="44">
        <f t="shared" si="480"/>
        <v>0</v>
      </c>
      <c r="X581" s="178">
        <v>0</v>
      </c>
      <c r="Y581" s="42">
        <f t="shared" si="481"/>
        <v>0</v>
      </c>
      <c r="Z581" s="43">
        <f t="shared" si="513"/>
        <v>396</v>
      </c>
      <c r="AA581" s="45">
        <f t="shared" si="482"/>
        <v>0</v>
      </c>
      <c r="AB581" s="65">
        <v>0</v>
      </c>
      <c r="AC581" s="38">
        <f t="shared" si="483"/>
        <v>0</v>
      </c>
      <c r="AD581" s="39">
        <f t="shared" si="484"/>
        <v>538</v>
      </c>
      <c r="AE581" s="40">
        <f t="shared" si="485"/>
        <v>0</v>
      </c>
      <c r="AF581" s="98">
        <v>0</v>
      </c>
      <c r="AG581" s="38">
        <f t="shared" si="486"/>
        <v>0</v>
      </c>
      <c r="AH581" s="39">
        <f t="shared" si="514"/>
        <v>538</v>
      </c>
      <c r="AI581" s="41">
        <f t="shared" si="487"/>
        <v>0</v>
      </c>
      <c r="AJ581" s="183">
        <v>0</v>
      </c>
      <c r="AK581" s="42">
        <f t="shared" si="488"/>
        <v>0</v>
      </c>
      <c r="AL581" s="43">
        <f t="shared" si="489"/>
        <v>337</v>
      </c>
      <c r="AM581" s="44">
        <f t="shared" si="490"/>
        <v>0</v>
      </c>
      <c r="AN581" s="178">
        <v>0</v>
      </c>
      <c r="AO581" s="42">
        <f t="shared" si="491"/>
        <v>0</v>
      </c>
      <c r="AP581" s="43">
        <f t="shared" si="515"/>
        <v>337</v>
      </c>
      <c r="AQ581" s="45">
        <f t="shared" si="492"/>
        <v>0</v>
      </c>
      <c r="AR581" s="65">
        <v>25</v>
      </c>
      <c r="AS581" s="38">
        <f t="shared" si="493"/>
        <v>1.8042725173210161E-3</v>
      </c>
      <c r="AT581" s="39">
        <f t="shared" si="494"/>
        <v>484</v>
      </c>
      <c r="AU581" s="40">
        <f t="shared" si="495"/>
        <v>7.7894859208378811E-2</v>
      </c>
      <c r="AV581" s="98">
        <v>1</v>
      </c>
      <c r="AW581" s="38">
        <f t="shared" si="496"/>
        <v>0.96153846153846156</v>
      </c>
      <c r="AX581" s="39">
        <f t="shared" si="516"/>
        <v>28</v>
      </c>
      <c r="AY581" s="41">
        <f t="shared" si="497"/>
        <v>2.3459945361630665</v>
      </c>
      <c r="AZ581" s="183">
        <v>0</v>
      </c>
      <c r="BA581" s="42">
        <f t="shared" si="498"/>
        <v>0</v>
      </c>
      <c r="BB581" s="43">
        <f t="shared" si="499"/>
        <v>356</v>
      </c>
      <c r="BC581" s="44">
        <f t="shared" si="500"/>
        <v>0</v>
      </c>
      <c r="BD581" s="178">
        <v>0</v>
      </c>
      <c r="BE581" s="42">
        <f t="shared" si="501"/>
        <v>0</v>
      </c>
      <c r="BF581" s="43">
        <f t="shared" si="517"/>
        <v>356</v>
      </c>
      <c r="BG581" s="45">
        <f t="shared" si="502"/>
        <v>0</v>
      </c>
      <c r="BH581" s="159">
        <v>0</v>
      </c>
      <c r="BI581" s="83">
        <f t="shared" si="503"/>
        <v>0</v>
      </c>
      <c r="BJ581" s="84">
        <f t="shared" si="504"/>
        <v>467</v>
      </c>
      <c r="BK581" s="85">
        <f t="shared" si="505"/>
        <v>0</v>
      </c>
      <c r="BL581" s="156">
        <v>0</v>
      </c>
      <c r="BM581" s="83">
        <f t="shared" si="506"/>
        <v>0</v>
      </c>
      <c r="BN581" s="84">
        <f t="shared" si="518"/>
        <v>467</v>
      </c>
      <c r="BO581" s="86">
        <f t="shared" si="507"/>
        <v>0</v>
      </c>
      <c r="BP581" s="168">
        <f t="shared" si="508"/>
        <v>26</v>
      </c>
      <c r="BQ581" s="75">
        <f t="shared" si="509"/>
        <v>1.8764434180138568E-3</v>
      </c>
      <c r="BR581" s="164">
        <f t="shared" ref="BR581:BR644" si="520">BL581+BD581+AV581+AN581+AF581+X581+P581</f>
        <v>2</v>
      </c>
      <c r="BS581" s="76">
        <f t="shared" si="510"/>
        <v>585</v>
      </c>
      <c r="BT581" s="117">
        <f t="shared" si="511"/>
        <v>3.3203342125330708E-2</v>
      </c>
      <c r="BU581" s="159">
        <v>13856</v>
      </c>
      <c r="BV581" s="153">
        <v>682</v>
      </c>
    </row>
    <row r="582" spans="1:74">
      <c r="A582" s="34">
        <f t="shared" si="465"/>
        <v>0</v>
      </c>
      <c r="B582" s="35">
        <f t="shared" si="466"/>
        <v>0</v>
      </c>
      <c r="C582" s="35">
        <f t="shared" si="467"/>
        <v>0</v>
      </c>
      <c r="D582" s="35">
        <f t="shared" si="468"/>
        <v>0</v>
      </c>
      <c r="E582" s="35">
        <f t="shared" si="469"/>
        <v>0</v>
      </c>
      <c r="F582" s="35">
        <f t="shared" si="470"/>
        <v>0</v>
      </c>
      <c r="G582" s="35">
        <f t="shared" si="471"/>
        <v>0</v>
      </c>
      <c r="H582" s="35">
        <f t="shared" si="472"/>
        <v>0</v>
      </c>
      <c r="I582" s="35">
        <f t="shared" si="473"/>
        <v>0</v>
      </c>
      <c r="J582" s="48">
        <v>86</v>
      </c>
      <c r="K582" s="49" t="s">
        <v>56</v>
      </c>
      <c r="L582" s="65">
        <v>0</v>
      </c>
      <c r="M582" s="38">
        <f t="shared" si="519"/>
        <v>0</v>
      </c>
      <c r="N582" s="39">
        <f t="shared" si="474"/>
        <v>517</v>
      </c>
      <c r="O582" s="40">
        <f t="shared" si="475"/>
        <v>0</v>
      </c>
      <c r="P582" s="98">
        <v>0</v>
      </c>
      <c r="Q582" s="38">
        <f t="shared" si="476"/>
        <v>0</v>
      </c>
      <c r="R582" s="39">
        <f t="shared" si="512"/>
        <v>517</v>
      </c>
      <c r="S582" s="41">
        <f t="shared" si="477"/>
        <v>0</v>
      </c>
      <c r="T582" s="183">
        <v>5</v>
      </c>
      <c r="U582" s="42">
        <f t="shared" si="478"/>
        <v>3.4281796366129587E-4</v>
      </c>
      <c r="V582" s="43">
        <f t="shared" si="479"/>
        <v>309</v>
      </c>
      <c r="W582" s="44">
        <f t="shared" si="480"/>
        <v>0.1276199796773497</v>
      </c>
      <c r="X582" s="178">
        <v>1</v>
      </c>
      <c r="Y582" s="42">
        <f t="shared" si="481"/>
        <v>0.2</v>
      </c>
      <c r="Z582" s="43">
        <f t="shared" si="513"/>
        <v>17</v>
      </c>
      <c r="AA582" s="45">
        <f t="shared" si="482"/>
        <v>4.2076418771261856</v>
      </c>
      <c r="AB582" s="65">
        <v>1</v>
      </c>
      <c r="AC582" s="38">
        <f t="shared" si="483"/>
        <v>6.8563592732259177E-5</v>
      </c>
      <c r="AD582" s="39">
        <f t="shared" si="484"/>
        <v>531</v>
      </c>
      <c r="AE582" s="40">
        <f t="shared" si="485"/>
        <v>5.2865065992084752E-3</v>
      </c>
      <c r="AF582" s="98">
        <v>1</v>
      </c>
      <c r="AG582" s="38">
        <f t="shared" si="486"/>
        <v>0.04</v>
      </c>
      <c r="AH582" s="39">
        <f t="shared" si="514"/>
        <v>482</v>
      </c>
      <c r="AI582" s="41">
        <f t="shared" si="487"/>
        <v>0.17429658433397624</v>
      </c>
      <c r="AJ582" s="183">
        <v>6</v>
      </c>
      <c r="AK582" s="42">
        <f t="shared" si="488"/>
        <v>4.1138155639355503E-4</v>
      </c>
      <c r="AL582" s="43">
        <f t="shared" si="489"/>
        <v>241</v>
      </c>
      <c r="AM582" s="44">
        <f t="shared" si="490"/>
        <v>0.21620870373811152</v>
      </c>
      <c r="AN582" s="178">
        <v>1</v>
      </c>
      <c r="AO582" s="42">
        <f t="shared" si="491"/>
        <v>0.24</v>
      </c>
      <c r="AP582" s="43">
        <f t="shared" si="515"/>
        <v>8</v>
      </c>
      <c r="AQ582" s="45">
        <f t="shared" si="492"/>
        <v>7.1284198473282441</v>
      </c>
      <c r="AR582" s="65">
        <v>13</v>
      </c>
      <c r="AS582" s="38">
        <f t="shared" si="493"/>
        <v>8.9132670551936917E-4</v>
      </c>
      <c r="AT582" s="39">
        <f t="shared" si="494"/>
        <v>517</v>
      </c>
      <c r="AU582" s="40">
        <f t="shared" si="495"/>
        <v>3.8480754746621479E-2</v>
      </c>
      <c r="AV582" s="98">
        <v>2</v>
      </c>
      <c r="AW582" s="38">
        <f t="shared" si="496"/>
        <v>0.52</v>
      </c>
      <c r="AX582" s="39">
        <f t="shared" si="516"/>
        <v>163</v>
      </c>
      <c r="AY582" s="41">
        <f t="shared" si="497"/>
        <v>1.2687138451569864</v>
      </c>
      <c r="AZ582" s="183">
        <v>0</v>
      </c>
      <c r="BA582" s="42">
        <f t="shared" si="498"/>
        <v>0</v>
      </c>
      <c r="BB582" s="43">
        <f t="shared" si="499"/>
        <v>356</v>
      </c>
      <c r="BC582" s="44">
        <f t="shared" si="500"/>
        <v>0</v>
      </c>
      <c r="BD582" s="178">
        <v>0</v>
      </c>
      <c r="BE582" s="42">
        <f t="shared" si="501"/>
        <v>0</v>
      </c>
      <c r="BF582" s="43">
        <f t="shared" si="517"/>
        <v>356</v>
      </c>
      <c r="BG582" s="45">
        <f t="shared" si="502"/>
        <v>0</v>
      </c>
      <c r="BH582" s="159">
        <v>0</v>
      </c>
      <c r="BI582" s="83">
        <f t="shared" si="503"/>
        <v>0</v>
      </c>
      <c r="BJ582" s="84">
        <f t="shared" si="504"/>
        <v>467</v>
      </c>
      <c r="BK582" s="85">
        <f t="shared" si="505"/>
        <v>0</v>
      </c>
      <c r="BL582" s="156">
        <v>0</v>
      </c>
      <c r="BM582" s="83">
        <f t="shared" si="506"/>
        <v>0</v>
      </c>
      <c r="BN582" s="84">
        <f t="shared" si="518"/>
        <v>467</v>
      </c>
      <c r="BO582" s="86">
        <f t="shared" si="507"/>
        <v>0</v>
      </c>
      <c r="BP582" s="168">
        <f t="shared" si="508"/>
        <v>25</v>
      </c>
      <c r="BQ582" s="75">
        <f t="shared" si="509"/>
        <v>1.7140898183064792E-3</v>
      </c>
      <c r="BR582" s="164">
        <f t="shared" si="520"/>
        <v>5</v>
      </c>
      <c r="BS582" s="76">
        <f t="shared" si="510"/>
        <v>587</v>
      </c>
      <c r="BT582" s="117">
        <f t="shared" si="511"/>
        <v>3.0330523225164305E-2</v>
      </c>
      <c r="BU582" s="159">
        <v>14585</v>
      </c>
      <c r="BV582" s="153">
        <v>610</v>
      </c>
    </row>
    <row r="583" spans="1:74">
      <c r="A583" s="34">
        <f t="shared" ref="A583:A632" si="521">SUM(B583:F583)</f>
        <v>0</v>
      </c>
      <c r="B583" s="35">
        <f t="shared" ref="B583:B632" si="522">IF(BT583&gt;1,7,0)</f>
        <v>0</v>
      </c>
      <c r="C583" s="35">
        <f t="shared" ref="C583:C632" si="523">IF(O583&gt;1,1,0)</f>
        <v>0</v>
      </c>
      <c r="D583" s="35">
        <f t="shared" ref="D583:D632" si="524">IF(W583&gt;1,1,0)</f>
        <v>0</v>
      </c>
      <c r="E583" s="35">
        <f t="shared" ref="E583:E632" si="525">IF(AE583&gt;1,1,0)</f>
        <v>0</v>
      </c>
      <c r="F583" s="35">
        <f t="shared" ref="F583:F632" si="526">IF(AM583&gt;1,1,0)</f>
        <v>0</v>
      </c>
      <c r="G583" s="35">
        <f t="shared" ref="G583:G632" si="527">IF(AU583&gt;1,1,0)</f>
        <v>0</v>
      </c>
      <c r="H583" s="35">
        <f t="shared" ref="H583:H632" si="528">IF(BC583&gt;1,1,0)</f>
        <v>0</v>
      </c>
      <c r="I583" s="35">
        <f t="shared" ref="I583:I632" si="529">IF(BK583&gt;1,1,0)</f>
        <v>0</v>
      </c>
      <c r="J583" s="48">
        <v>485</v>
      </c>
      <c r="K583" s="49" t="s">
        <v>457</v>
      </c>
      <c r="L583" s="65">
        <v>5</v>
      </c>
      <c r="M583" s="38">
        <f t="shared" si="519"/>
        <v>1.2667848999239929E-3</v>
      </c>
      <c r="N583" s="39">
        <f t="shared" ref="N583:N632" si="530">RANK(M583,M$7:M$679)</f>
        <v>396</v>
      </c>
      <c r="O583" s="40">
        <f t="shared" ref="O583:O632" si="531">M583/M$4</f>
        <v>0.16785958961465278</v>
      </c>
      <c r="P583" s="98">
        <v>2</v>
      </c>
      <c r="Q583" s="38">
        <f t="shared" ref="Q583:Q632" si="532">L583/$BP583</f>
        <v>0.2</v>
      </c>
      <c r="R583" s="39">
        <f t="shared" si="512"/>
        <v>120</v>
      </c>
      <c r="S583" s="41">
        <f t="shared" ref="S583:S632" si="533">Q583/Q$4</f>
        <v>1.4977073036425992</v>
      </c>
      <c r="T583" s="183">
        <v>0</v>
      </c>
      <c r="U583" s="42">
        <f t="shared" ref="U583:U632" si="534">T583/$BU583</f>
        <v>0</v>
      </c>
      <c r="V583" s="43">
        <f t="shared" ref="V583:V632" si="535">RANK(U583,U$7:U$679)</f>
        <v>396</v>
      </c>
      <c r="W583" s="44">
        <f t="shared" ref="W583:W632" si="536">U583/U$4</f>
        <v>0</v>
      </c>
      <c r="X583" s="178">
        <v>0</v>
      </c>
      <c r="Y583" s="42">
        <f t="shared" ref="Y583:Y632" si="537">T583/$BP583</f>
        <v>0</v>
      </c>
      <c r="Z583" s="43">
        <f t="shared" si="513"/>
        <v>396</v>
      </c>
      <c r="AA583" s="45">
        <f t="shared" ref="AA583:AA632" si="538">Y583/Y$4</f>
        <v>0</v>
      </c>
      <c r="AB583" s="65">
        <v>3</v>
      </c>
      <c r="AC583" s="38">
        <f t="shared" ref="AC583:AC632" si="539">AB583/$BU583</f>
        <v>7.6007093995439574E-4</v>
      </c>
      <c r="AD583" s="39">
        <f t="shared" ref="AD583:AD632" si="540">RANK(AC583,AC$7:AC$679)</f>
        <v>492</v>
      </c>
      <c r="AE583" s="40">
        <f t="shared" ref="AE583:AE632" si="541">AC583/AC$4</f>
        <v>5.8604280782459287E-2</v>
      </c>
      <c r="AF583" s="98">
        <v>2</v>
      </c>
      <c r="AG583" s="38">
        <f t="shared" ref="AG583:AG632" si="542">AB583/$BP583</f>
        <v>0.12</v>
      </c>
      <c r="AH583" s="39">
        <f t="shared" si="514"/>
        <v>403</v>
      </c>
      <c r="AI583" s="41">
        <f t="shared" ref="AI583:AI632" si="543">AG583/AG$4</f>
        <v>0.52288975300192864</v>
      </c>
      <c r="AJ583" s="183">
        <v>0</v>
      </c>
      <c r="AK583" s="42">
        <f t="shared" ref="AK583:AK632" si="544">AJ583/$BU583</f>
        <v>0</v>
      </c>
      <c r="AL583" s="43">
        <f t="shared" ref="AL583:AL632" si="545">RANK(AK583,AK$7:AK$679)</f>
        <v>337</v>
      </c>
      <c r="AM583" s="44">
        <f t="shared" ref="AM583:AM632" si="546">AK583/AK$4</f>
        <v>0</v>
      </c>
      <c r="AN583" s="178">
        <v>0</v>
      </c>
      <c r="AO583" s="42">
        <f t="shared" ref="AO583:AO632" si="547">AJ583/$BP583</f>
        <v>0</v>
      </c>
      <c r="AP583" s="43">
        <f t="shared" si="515"/>
        <v>337</v>
      </c>
      <c r="AQ583" s="45">
        <f t="shared" ref="AQ583:AQ632" si="548">AO583/AO$4</f>
        <v>0</v>
      </c>
      <c r="AR583" s="65">
        <v>17</v>
      </c>
      <c r="AS583" s="38">
        <f t="shared" ref="AS583:AS632" si="549">AR583/$BU583</f>
        <v>4.3070686597415763E-3</v>
      </c>
      <c r="AT583" s="39">
        <f t="shared" ref="AT583:AT632" si="550">RANK(AS583,AS$7:AS$679)</f>
        <v>424</v>
      </c>
      <c r="AU583" s="40">
        <f t="shared" ref="AU583:AU632" si="551">AS583/AS$4</f>
        <v>0.1859466924373149</v>
      </c>
      <c r="AV583" s="98">
        <v>5</v>
      </c>
      <c r="AW583" s="38">
        <f t="shared" ref="AW583:AW632" si="552">AR583/$BP583</f>
        <v>0.68</v>
      </c>
      <c r="AX583" s="39">
        <f t="shared" si="516"/>
        <v>74</v>
      </c>
      <c r="AY583" s="41">
        <f t="shared" ref="AY583:AY632" si="553">AW583/AW$4</f>
        <v>1.6590873359745208</v>
      </c>
      <c r="AZ583" s="183">
        <v>0</v>
      </c>
      <c r="BA583" s="42">
        <f t="shared" ref="BA583:BA632" si="554">AZ583/$BU583</f>
        <v>0</v>
      </c>
      <c r="BB583" s="43">
        <f t="shared" ref="BB583:BB632" si="555">RANK(BA583,BA$7:BA$679)</f>
        <v>356</v>
      </c>
      <c r="BC583" s="44">
        <f t="shared" ref="BC583:BC632" si="556">BA583/BA$4</f>
        <v>0</v>
      </c>
      <c r="BD583" s="178">
        <v>0</v>
      </c>
      <c r="BE583" s="42">
        <f t="shared" ref="BE583:BE632" si="557">AZ583/$BP583</f>
        <v>0</v>
      </c>
      <c r="BF583" s="43">
        <f t="shared" si="517"/>
        <v>356</v>
      </c>
      <c r="BG583" s="45">
        <f t="shared" ref="BG583:BG632" si="558">BE583/BE$4</f>
        <v>0</v>
      </c>
      <c r="BH583" s="159">
        <v>0</v>
      </c>
      <c r="BI583" s="83">
        <f t="shared" ref="BI583:BI632" si="559">BH583/$BU583</f>
        <v>0</v>
      </c>
      <c r="BJ583" s="84">
        <f t="shared" ref="BJ583:BJ632" si="560">RANK(BI583,BI$7:BI$679)</f>
        <v>467</v>
      </c>
      <c r="BK583" s="85">
        <f t="shared" ref="BK583:BK632" si="561">BI583/BI$4</f>
        <v>0</v>
      </c>
      <c r="BL583" s="156">
        <v>0</v>
      </c>
      <c r="BM583" s="83">
        <f t="shared" ref="BM583:BM632" si="562">BH583/$BP583</f>
        <v>0</v>
      </c>
      <c r="BN583" s="84">
        <f t="shared" si="518"/>
        <v>467</v>
      </c>
      <c r="BO583" s="86">
        <f t="shared" ref="BO583:BO632" si="563">BM583/BM$4</f>
        <v>0</v>
      </c>
      <c r="BP583" s="168">
        <f t="shared" ref="BP583:BP632" si="564">BH583+AZ583+AR583+AJ583+AB583+T583+L583</f>
        <v>25</v>
      </c>
      <c r="BQ583" s="75">
        <f t="shared" ref="BQ583:BQ632" si="565">BP583/BU583</f>
        <v>6.3339244996199646E-3</v>
      </c>
      <c r="BR583" s="164">
        <f t="shared" si="520"/>
        <v>9</v>
      </c>
      <c r="BS583" s="76">
        <f t="shared" ref="BS583:BS632" si="566">RANK(BQ583,$BQ$7:$BQ$679)</f>
        <v>541</v>
      </c>
      <c r="BT583" s="117">
        <f t="shared" ref="BT583:BT632" si="567">BQ583/BQ$4</f>
        <v>0.11207769983253646</v>
      </c>
      <c r="BU583" s="159">
        <v>3947</v>
      </c>
      <c r="BV583" s="153">
        <v>657</v>
      </c>
    </row>
    <row r="584" spans="1:74">
      <c r="A584" s="34">
        <f t="shared" si="521"/>
        <v>0</v>
      </c>
      <c r="B584" s="35">
        <f t="shared" si="522"/>
        <v>0</v>
      </c>
      <c r="C584" s="35">
        <f t="shared" si="523"/>
        <v>0</v>
      </c>
      <c r="D584" s="35">
        <f t="shared" si="524"/>
        <v>0</v>
      </c>
      <c r="E584" s="35">
        <f t="shared" si="525"/>
        <v>0</v>
      </c>
      <c r="F584" s="35">
        <f t="shared" si="526"/>
        <v>0</v>
      </c>
      <c r="G584" s="35">
        <f t="shared" si="527"/>
        <v>0</v>
      </c>
      <c r="H584" s="35">
        <f t="shared" si="528"/>
        <v>0</v>
      </c>
      <c r="I584" s="35">
        <f t="shared" si="529"/>
        <v>0</v>
      </c>
      <c r="J584" s="48">
        <v>641</v>
      </c>
      <c r="K584" s="49" t="s">
        <v>615</v>
      </c>
      <c r="L584" s="65">
        <v>3</v>
      </c>
      <c r="M584" s="38">
        <f t="shared" si="519"/>
        <v>2.0586015233651272E-4</v>
      </c>
      <c r="N584" s="39">
        <f t="shared" si="530"/>
        <v>489</v>
      </c>
      <c r="O584" s="40">
        <f t="shared" si="531"/>
        <v>2.7278191184067841E-2</v>
      </c>
      <c r="P584" s="98">
        <v>3</v>
      </c>
      <c r="Q584" s="38">
        <f t="shared" si="532"/>
        <v>0.12</v>
      </c>
      <c r="R584" s="39">
        <f t="shared" ref="R584:R632" si="568">RANK(Q584,Q$7:Q$632)</f>
        <v>256</v>
      </c>
      <c r="S584" s="41">
        <f t="shared" si="533"/>
        <v>0.89862438218555951</v>
      </c>
      <c r="T584" s="183">
        <v>4</v>
      </c>
      <c r="U584" s="42">
        <f t="shared" si="534"/>
        <v>2.7448020311535029E-4</v>
      </c>
      <c r="V584" s="43">
        <f t="shared" si="535"/>
        <v>325</v>
      </c>
      <c r="W584" s="44">
        <f t="shared" si="536"/>
        <v>0.10218005372094395</v>
      </c>
      <c r="X584" s="178">
        <v>2</v>
      </c>
      <c r="Y584" s="42">
        <f t="shared" si="537"/>
        <v>0.16</v>
      </c>
      <c r="Z584" s="43">
        <f t="shared" ref="Z584:Z632" si="569">RANK(Y584,Y$7:Y$632)</f>
        <v>23</v>
      </c>
      <c r="AA584" s="45">
        <f t="shared" si="538"/>
        <v>3.3661135017009487</v>
      </c>
      <c r="AB584" s="65">
        <v>5</v>
      </c>
      <c r="AC584" s="38">
        <f t="shared" si="539"/>
        <v>3.4310025389418789E-4</v>
      </c>
      <c r="AD584" s="39">
        <f t="shared" si="540"/>
        <v>514</v>
      </c>
      <c r="AE584" s="40">
        <f t="shared" si="541"/>
        <v>2.6454298617119197E-2</v>
      </c>
      <c r="AF584" s="98">
        <v>3</v>
      </c>
      <c r="AG584" s="38">
        <f t="shared" si="542"/>
        <v>0.2</v>
      </c>
      <c r="AH584" s="39">
        <f t="shared" ref="AH584:AH632" si="570">RANK(AG584,AG$7:AG$632)</f>
        <v>313</v>
      </c>
      <c r="AI584" s="41">
        <f t="shared" si="543"/>
        <v>0.87148292166988117</v>
      </c>
      <c r="AJ584" s="183">
        <v>0</v>
      </c>
      <c r="AK584" s="42">
        <f t="shared" si="544"/>
        <v>0</v>
      </c>
      <c r="AL584" s="43">
        <f t="shared" si="545"/>
        <v>337</v>
      </c>
      <c r="AM584" s="44">
        <f t="shared" si="546"/>
        <v>0</v>
      </c>
      <c r="AN584" s="178">
        <v>0</v>
      </c>
      <c r="AO584" s="42">
        <f t="shared" si="547"/>
        <v>0</v>
      </c>
      <c r="AP584" s="43">
        <f t="shared" ref="AP584:AP632" si="571">RANK(AO584,AO$7:AO$632)</f>
        <v>337</v>
      </c>
      <c r="AQ584" s="45">
        <f t="shared" si="548"/>
        <v>0</v>
      </c>
      <c r="AR584" s="65">
        <v>7</v>
      </c>
      <c r="AS584" s="38">
        <f t="shared" si="549"/>
        <v>4.8034035545186304E-4</v>
      </c>
      <c r="AT584" s="39">
        <f t="shared" si="550"/>
        <v>538</v>
      </c>
      <c r="AU584" s="40">
        <f t="shared" si="551"/>
        <v>2.0737468426100535E-2</v>
      </c>
      <c r="AV584" s="98">
        <v>4</v>
      </c>
      <c r="AW584" s="38">
        <f t="shared" si="552"/>
        <v>0.28000000000000003</v>
      </c>
      <c r="AX584" s="39">
        <f t="shared" ref="AX584:AX632" si="572">RANK(AW584,AW$7:AW$632)</f>
        <v>409</v>
      </c>
      <c r="AY584" s="41">
        <f t="shared" si="553"/>
        <v>0.683153608930685</v>
      </c>
      <c r="AZ584" s="183">
        <v>0</v>
      </c>
      <c r="BA584" s="42">
        <f t="shared" si="554"/>
        <v>0</v>
      </c>
      <c r="BB584" s="43">
        <f t="shared" si="555"/>
        <v>356</v>
      </c>
      <c r="BC584" s="44">
        <f t="shared" si="556"/>
        <v>0</v>
      </c>
      <c r="BD584" s="178">
        <v>0</v>
      </c>
      <c r="BE584" s="42">
        <f t="shared" si="557"/>
        <v>0</v>
      </c>
      <c r="BF584" s="43">
        <f t="shared" ref="BF584:BF632" si="573">RANK(BE584,BE$7:BE$632)</f>
        <v>356</v>
      </c>
      <c r="BG584" s="45">
        <f t="shared" si="558"/>
        <v>0</v>
      </c>
      <c r="BH584" s="159">
        <v>6</v>
      </c>
      <c r="BI584" s="83">
        <f t="shared" si="559"/>
        <v>4.1172030467302544E-4</v>
      </c>
      <c r="BJ584" s="84">
        <f t="shared" si="560"/>
        <v>402</v>
      </c>
      <c r="BK584" s="85">
        <f t="shared" si="561"/>
        <v>7.3971132930677155E-2</v>
      </c>
      <c r="BL584" s="156">
        <v>3</v>
      </c>
      <c r="BM584" s="83">
        <f t="shared" si="562"/>
        <v>0.24</v>
      </c>
      <c r="BN584" s="84">
        <f t="shared" ref="BN584:BN632" si="574">RANK(BM584,BM$7:BM$632)</f>
        <v>58</v>
      </c>
      <c r="BO584" s="86">
        <f t="shared" si="563"/>
        <v>2.4368281306063868</v>
      </c>
      <c r="BP584" s="168">
        <f t="shared" si="564"/>
        <v>25</v>
      </c>
      <c r="BQ584" s="75">
        <f t="shared" si="565"/>
        <v>1.7155012694709394E-3</v>
      </c>
      <c r="BR584" s="164">
        <f t="shared" si="520"/>
        <v>15</v>
      </c>
      <c r="BS584" s="76">
        <f t="shared" si="566"/>
        <v>586</v>
      </c>
      <c r="BT584" s="117">
        <f t="shared" si="567"/>
        <v>3.0355498609690619E-2</v>
      </c>
      <c r="BU584" s="159">
        <v>14573</v>
      </c>
      <c r="BV584" s="153">
        <v>976</v>
      </c>
    </row>
    <row r="585" spans="1:74">
      <c r="A585" s="34">
        <f t="shared" si="521"/>
        <v>0</v>
      </c>
      <c r="B585" s="35">
        <f t="shared" si="522"/>
        <v>0</v>
      </c>
      <c r="C585" s="35">
        <f t="shared" si="523"/>
        <v>0</v>
      </c>
      <c r="D585" s="35">
        <f t="shared" si="524"/>
        <v>0</v>
      </c>
      <c r="E585" s="35">
        <f t="shared" si="525"/>
        <v>0</v>
      </c>
      <c r="F585" s="35">
        <f t="shared" si="526"/>
        <v>0</v>
      </c>
      <c r="G585" s="35">
        <f t="shared" si="527"/>
        <v>0</v>
      </c>
      <c r="H585" s="35">
        <f t="shared" si="528"/>
        <v>0</v>
      </c>
      <c r="I585" s="35">
        <f t="shared" si="529"/>
        <v>0</v>
      </c>
      <c r="J585" s="48">
        <v>246</v>
      </c>
      <c r="K585" s="49" t="s">
        <v>216</v>
      </c>
      <c r="L585" s="65">
        <v>0</v>
      </c>
      <c r="M585" s="38">
        <f t="shared" si="519"/>
        <v>0</v>
      </c>
      <c r="N585" s="39">
        <f t="shared" si="530"/>
        <v>517</v>
      </c>
      <c r="O585" s="40">
        <f t="shared" si="531"/>
        <v>0</v>
      </c>
      <c r="P585" s="98">
        <v>0</v>
      </c>
      <c r="Q585" s="38">
        <f t="shared" si="532"/>
        <v>0</v>
      </c>
      <c r="R585" s="39">
        <f t="shared" si="568"/>
        <v>517</v>
      </c>
      <c r="S585" s="41">
        <f t="shared" si="533"/>
        <v>0</v>
      </c>
      <c r="T585" s="183">
        <v>0</v>
      </c>
      <c r="U585" s="42">
        <f t="shared" si="534"/>
        <v>0</v>
      </c>
      <c r="V585" s="43">
        <f t="shared" si="535"/>
        <v>396</v>
      </c>
      <c r="W585" s="44">
        <f t="shared" si="536"/>
        <v>0</v>
      </c>
      <c r="X585" s="178">
        <v>0</v>
      </c>
      <c r="Y585" s="42">
        <f t="shared" si="537"/>
        <v>0</v>
      </c>
      <c r="Z585" s="43">
        <f t="shared" si="569"/>
        <v>396</v>
      </c>
      <c r="AA585" s="45">
        <f t="shared" si="538"/>
        <v>0</v>
      </c>
      <c r="AB585" s="65">
        <v>0</v>
      </c>
      <c r="AC585" s="38">
        <f t="shared" si="539"/>
        <v>0</v>
      </c>
      <c r="AD585" s="39">
        <f t="shared" si="540"/>
        <v>538</v>
      </c>
      <c r="AE585" s="40">
        <f t="shared" si="541"/>
        <v>0</v>
      </c>
      <c r="AF585" s="98">
        <v>0</v>
      </c>
      <c r="AG585" s="38">
        <f t="shared" si="542"/>
        <v>0</v>
      </c>
      <c r="AH585" s="39">
        <f t="shared" si="570"/>
        <v>538</v>
      </c>
      <c r="AI585" s="41">
        <f t="shared" si="543"/>
        <v>0</v>
      </c>
      <c r="AJ585" s="183">
        <v>0</v>
      </c>
      <c r="AK585" s="42">
        <f t="shared" si="544"/>
        <v>0</v>
      </c>
      <c r="AL585" s="43">
        <f t="shared" si="545"/>
        <v>337</v>
      </c>
      <c r="AM585" s="44">
        <f t="shared" si="546"/>
        <v>0</v>
      </c>
      <c r="AN585" s="178">
        <v>0</v>
      </c>
      <c r="AO585" s="42">
        <f t="shared" si="547"/>
        <v>0</v>
      </c>
      <c r="AP585" s="43">
        <f t="shared" si="571"/>
        <v>337</v>
      </c>
      <c r="AQ585" s="45">
        <f t="shared" si="548"/>
        <v>0</v>
      </c>
      <c r="AR585" s="65">
        <v>24</v>
      </c>
      <c r="AS585" s="38">
        <f t="shared" si="549"/>
        <v>1.2990527740189446E-3</v>
      </c>
      <c r="AT585" s="39">
        <f t="shared" si="550"/>
        <v>502</v>
      </c>
      <c r="AU585" s="40">
        <f t="shared" si="551"/>
        <v>5.6083286734703384E-2</v>
      </c>
      <c r="AV585" s="98">
        <v>1</v>
      </c>
      <c r="AW585" s="38">
        <f t="shared" si="552"/>
        <v>1</v>
      </c>
      <c r="AX585" s="39">
        <f t="shared" si="572"/>
        <v>1</v>
      </c>
      <c r="AY585" s="41">
        <f t="shared" si="553"/>
        <v>2.4398343176095891</v>
      </c>
      <c r="AZ585" s="183">
        <v>0</v>
      </c>
      <c r="BA585" s="42">
        <f t="shared" si="554"/>
        <v>0</v>
      </c>
      <c r="BB585" s="43">
        <f t="shared" si="555"/>
        <v>356</v>
      </c>
      <c r="BC585" s="44">
        <f t="shared" si="556"/>
        <v>0</v>
      </c>
      <c r="BD585" s="178">
        <v>0</v>
      </c>
      <c r="BE585" s="42">
        <f t="shared" si="557"/>
        <v>0</v>
      </c>
      <c r="BF585" s="43">
        <f t="shared" si="573"/>
        <v>356</v>
      </c>
      <c r="BG585" s="45">
        <f t="shared" si="558"/>
        <v>0</v>
      </c>
      <c r="BH585" s="159">
        <v>0</v>
      </c>
      <c r="BI585" s="83">
        <f t="shared" si="559"/>
        <v>0</v>
      </c>
      <c r="BJ585" s="84">
        <f t="shared" si="560"/>
        <v>467</v>
      </c>
      <c r="BK585" s="85">
        <f t="shared" si="561"/>
        <v>0</v>
      </c>
      <c r="BL585" s="156">
        <v>0</v>
      </c>
      <c r="BM585" s="83">
        <f t="shared" si="562"/>
        <v>0</v>
      </c>
      <c r="BN585" s="84">
        <f t="shared" si="574"/>
        <v>467</v>
      </c>
      <c r="BO585" s="86">
        <f t="shared" si="563"/>
        <v>0</v>
      </c>
      <c r="BP585" s="168">
        <f t="shared" si="564"/>
        <v>24</v>
      </c>
      <c r="BQ585" s="75">
        <f t="shared" si="565"/>
        <v>1.2990527740189446E-3</v>
      </c>
      <c r="BR585" s="164">
        <f t="shared" si="520"/>
        <v>1</v>
      </c>
      <c r="BS585" s="76">
        <f t="shared" si="566"/>
        <v>592</v>
      </c>
      <c r="BT585" s="117">
        <f t="shared" si="567"/>
        <v>2.2986514424328041E-2</v>
      </c>
      <c r="BU585" s="159">
        <v>18475</v>
      </c>
      <c r="BV585" s="153">
        <v>425</v>
      </c>
    </row>
    <row r="586" spans="1:74">
      <c r="A586" s="34">
        <f t="shared" si="521"/>
        <v>0</v>
      </c>
      <c r="B586" s="35">
        <f t="shared" si="522"/>
        <v>0</v>
      </c>
      <c r="C586" s="35">
        <f t="shared" si="523"/>
        <v>0</v>
      </c>
      <c r="D586" s="35">
        <f t="shared" si="524"/>
        <v>0</v>
      </c>
      <c r="E586" s="35">
        <f t="shared" si="525"/>
        <v>0</v>
      </c>
      <c r="F586" s="35">
        <f t="shared" si="526"/>
        <v>0</v>
      </c>
      <c r="G586" s="35">
        <f t="shared" si="527"/>
        <v>0</v>
      </c>
      <c r="H586" s="35">
        <f t="shared" si="528"/>
        <v>0</v>
      </c>
      <c r="I586" s="35">
        <f t="shared" si="529"/>
        <v>0</v>
      </c>
      <c r="J586" s="48">
        <v>540</v>
      </c>
      <c r="K586" s="49" t="s">
        <v>512</v>
      </c>
      <c r="L586" s="65">
        <v>1</v>
      </c>
      <c r="M586" s="38">
        <f t="shared" si="519"/>
        <v>1.7528483786152498E-4</v>
      </c>
      <c r="N586" s="39">
        <f t="shared" si="530"/>
        <v>495</v>
      </c>
      <c r="O586" s="40">
        <f t="shared" si="531"/>
        <v>2.3226706405224697E-2</v>
      </c>
      <c r="P586" s="98">
        <v>1</v>
      </c>
      <c r="Q586" s="38">
        <f t="shared" si="532"/>
        <v>4.1666666666666664E-2</v>
      </c>
      <c r="R586" s="39">
        <f t="shared" si="568"/>
        <v>422</v>
      </c>
      <c r="S586" s="41">
        <f t="shared" si="533"/>
        <v>0.31202235492554148</v>
      </c>
      <c r="T586" s="183">
        <v>0</v>
      </c>
      <c r="U586" s="42">
        <f t="shared" si="534"/>
        <v>0</v>
      </c>
      <c r="V586" s="43">
        <f t="shared" si="535"/>
        <v>396</v>
      </c>
      <c r="W586" s="44">
        <f t="shared" si="536"/>
        <v>0</v>
      </c>
      <c r="X586" s="178">
        <v>0</v>
      </c>
      <c r="Y586" s="42">
        <f t="shared" si="537"/>
        <v>0</v>
      </c>
      <c r="Z586" s="43">
        <f t="shared" si="569"/>
        <v>396</v>
      </c>
      <c r="AA586" s="45">
        <f t="shared" si="538"/>
        <v>0</v>
      </c>
      <c r="AB586" s="65">
        <v>11</v>
      </c>
      <c r="AC586" s="38">
        <f t="shared" si="539"/>
        <v>1.9281332164767747E-3</v>
      </c>
      <c r="AD586" s="39">
        <f t="shared" si="540"/>
        <v>428</v>
      </c>
      <c r="AE586" s="40">
        <f t="shared" si="541"/>
        <v>0.14866620267204411</v>
      </c>
      <c r="AF586" s="98">
        <v>2</v>
      </c>
      <c r="AG586" s="38">
        <f t="shared" si="542"/>
        <v>0.45833333333333331</v>
      </c>
      <c r="AH586" s="39">
        <f t="shared" si="570"/>
        <v>130</v>
      </c>
      <c r="AI586" s="41">
        <f t="shared" si="543"/>
        <v>1.9971483621601442</v>
      </c>
      <c r="AJ586" s="183">
        <v>0</v>
      </c>
      <c r="AK586" s="42">
        <f t="shared" si="544"/>
        <v>0</v>
      </c>
      <c r="AL586" s="43">
        <f t="shared" si="545"/>
        <v>337</v>
      </c>
      <c r="AM586" s="44">
        <f t="shared" si="546"/>
        <v>0</v>
      </c>
      <c r="AN586" s="178">
        <v>0</v>
      </c>
      <c r="AO586" s="42">
        <f t="shared" si="547"/>
        <v>0</v>
      </c>
      <c r="AP586" s="43">
        <f t="shared" si="571"/>
        <v>337</v>
      </c>
      <c r="AQ586" s="45">
        <f t="shared" si="548"/>
        <v>0</v>
      </c>
      <c r="AR586" s="65">
        <v>9</v>
      </c>
      <c r="AS586" s="38">
        <f t="shared" si="549"/>
        <v>1.5775635407537247E-3</v>
      </c>
      <c r="AT586" s="39">
        <f t="shared" si="550"/>
        <v>491</v>
      </c>
      <c r="AU586" s="40">
        <f t="shared" si="551"/>
        <v>6.8107277985778578E-2</v>
      </c>
      <c r="AV586" s="98">
        <v>2</v>
      </c>
      <c r="AW586" s="38">
        <f t="shared" si="552"/>
        <v>0.375</v>
      </c>
      <c r="AX586" s="39">
        <f t="shared" si="572"/>
        <v>315</v>
      </c>
      <c r="AY586" s="41">
        <f t="shared" si="553"/>
        <v>0.91493786910359598</v>
      </c>
      <c r="AZ586" s="183">
        <v>2</v>
      </c>
      <c r="BA586" s="42">
        <f t="shared" si="554"/>
        <v>3.5056967572304995E-4</v>
      </c>
      <c r="BB586" s="43">
        <f t="shared" si="555"/>
        <v>280</v>
      </c>
      <c r="BC586" s="44">
        <f t="shared" si="556"/>
        <v>0.13082794325056218</v>
      </c>
      <c r="BD586" s="178">
        <v>1</v>
      </c>
      <c r="BE586" s="42">
        <f t="shared" si="557"/>
        <v>8.3333333333333329E-2</v>
      </c>
      <c r="BF586" s="43">
        <f t="shared" si="573"/>
        <v>54</v>
      </c>
      <c r="BG586" s="45">
        <f t="shared" si="558"/>
        <v>1.7575131932576995</v>
      </c>
      <c r="BH586" s="159">
        <v>1</v>
      </c>
      <c r="BI586" s="83">
        <f t="shared" si="559"/>
        <v>1.7528483786152498E-4</v>
      </c>
      <c r="BJ586" s="84">
        <f t="shared" si="560"/>
        <v>434</v>
      </c>
      <c r="BK586" s="85">
        <f t="shared" si="561"/>
        <v>3.1492296821465329E-2</v>
      </c>
      <c r="BL586" s="156">
        <v>1</v>
      </c>
      <c r="BM586" s="83">
        <f t="shared" si="562"/>
        <v>4.1666666666666664E-2</v>
      </c>
      <c r="BN586" s="84">
        <f t="shared" si="574"/>
        <v>333</v>
      </c>
      <c r="BO586" s="86">
        <f t="shared" si="563"/>
        <v>0.4230604393413866</v>
      </c>
      <c r="BP586" s="168">
        <f t="shared" si="564"/>
        <v>24</v>
      </c>
      <c r="BQ586" s="75">
        <f t="shared" si="565"/>
        <v>4.2068361086765992E-3</v>
      </c>
      <c r="BR586" s="164">
        <f t="shared" si="520"/>
        <v>7</v>
      </c>
      <c r="BS586" s="76">
        <f t="shared" si="566"/>
        <v>564</v>
      </c>
      <c r="BT586" s="117">
        <f t="shared" si="567"/>
        <v>7.4439238210247241E-2</v>
      </c>
      <c r="BU586" s="159">
        <v>5705</v>
      </c>
      <c r="BV586" s="153">
        <v>142</v>
      </c>
    </row>
    <row r="587" spans="1:74">
      <c r="A587" s="34">
        <f t="shared" si="521"/>
        <v>1</v>
      </c>
      <c r="B587" s="35">
        <f t="shared" si="522"/>
        <v>0</v>
      </c>
      <c r="C587" s="35">
        <f t="shared" si="523"/>
        <v>0</v>
      </c>
      <c r="D587" s="35">
        <f t="shared" si="524"/>
        <v>0</v>
      </c>
      <c r="E587" s="35">
        <f t="shared" si="525"/>
        <v>1</v>
      </c>
      <c r="F587" s="35">
        <f t="shared" si="526"/>
        <v>0</v>
      </c>
      <c r="G587" s="35">
        <f t="shared" si="527"/>
        <v>0</v>
      </c>
      <c r="H587" s="35">
        <f t="shared" si="528"/>
        <v>0</v>
      </c>
      <c r="I587" s="35">
        <f t="shared" si="529"/>
        <v>1</v>
      </c>
      <c r="J587" s="48">
        <v>317</v>
      </c>
      <c r="K587" s="49" t="s">
        <v>288</v>
      </c>
      <c r="L587" s="65">
        <v>0</v>
      </c>
      <c r="M587" s="38">
        <f t="shared" si="519"/>
        <v>0</v>
      </c>
      <c r="N587" s="39">
        <f t="shared" si="530"/>
        <v>517</v>
      </c>
      <c r="O587" s="40">
        <f t="shared" si="531"/>
        <v>0</v>
      </c>
      <c r="P587" s="98">
        <v>0</v>
      </c>
      <c r="Q587" s="38">
        <f t="shared" si="532"/>
        <v>0</v>
      </c>
      <c r="R587" s="39">
        <f t="shared" si="568"/>
        <v>517</v>
      </c>
      <c r="S587" s="41">
        <f t="shared" si="533"/>
        <v>0</v>
      </c>
      <c r="T587" s="183">
        <v>0</v>
      </c>
      <c r="U587" s="42">
        <f t="shared" si="534"/>
        <v>0</v>
      </c>
      <c r="V587" s="43">
        <f t="shared" si="535"/>
        <v>396</v>
      </c>
      <c r="W587" s="44">
        <f t="shared" si="536"/>
        <v>0</v>
      </c>
      <c r="X587" s="178">
        <v>0</v>
      </c>
      <c r="Y587" s="42">
        <f t="shared" si="537"/>
        <v>0</v>
      </c>
      <c r="Z587" s="43">
        <f t="shared" si="569"/>
        <v>396</v>
      </c>
      <c r="AA587" s="45">
        <f t="shared" si="538"/>
        <v>0</v>
      </c>
      <c r="AB587" s="65">
        <v>16</v>
      </c>
      <c r="AC587" s="38">
        <f t="shared" si="539"/>
        <v>2.5276461295418641E-2</v>
      </c>
      <c r="AD587" s="39">
        <f t="shared" si="540"/>
        <v>79</v>
      </c>
      <c r="AE587" s="40">
        <f t="shared" si="541"/>
        <v>1.9489086571742333</v>
      </c>
      <c r="AF587" s="98">
        <v>1</v>
      </c>
      <c r="AG587" s="38">
        <f t="shared" si="542"/>
        <v>0.69565217391304346</v>
      </c>
      <c r="AH587" s="39">
        <f t="shared" si="570"/>
        <v>94</v>
      </c>
      <c r="AI587" s="41">
        <f t="shared" si="543"/>
        <v>3.0312449449387171</v>
      </c>
      <c r="AJ587" s="183">
        <v>0</v>
      </c>
      <c r="AK587" s="42">
        <f t="shared" si="544"/>
        <v>0</v>
      </c>
      <c r="AL587" s="43">
        <f t="shared" si="545"/>
        <v>337</v>
      </c>
      <c r="AM587" s="44">
        <f t="shared" si="546"/>
        <v>0</v>
      </c>
      <c r="AN587" s="178">
        <v>0</v>
      </c>
      <c r="AO587" s="42">
        <f t="shared" si="547"/>
        <v>0</v>
      </c>
      <c r="AP587" s="43">
        <f t="shared" si="571"/>
        <v>337</v>
      </c>
      <c r="AQ587" s="45">
        <f t="shared" si="548"/>
        <v>0</v>
      </c>
      <c r="AR587" s="65">
        <v>1</v>
      </c>
      <c r="AS587" s="38">
        <f t="shared" si="549"/>
        <v>1.5797788309636651E-3</v>
      </c>
      <c r="AT587" s="39">
        <f t="shared" si="550"/>
        <v>490</v>
      </c>
      <c r="AU587" s="40">
        <f t="shared" si="551"/>
        <v>6.8202917484442127E-2</v>
      </c>
      <c r="AV587" s="98">
        <v>1</v>
      </c>
      <c r="AW587" s="38">
        <f t="shared" si="552"/>
        <v>4.3478260869565216E-2</v>
      </c>
      <c r="AX587" s="39">
        <f t="shared" si="572"/>
        <v>528</v>
      </c>
      <c r="AY587" s="41">
        <f t="shared" si="553"/>
        <v>0.10607975293954736</v>
      </c>
      <c r="AZ587" s="183">
        <v>0</v>
      </c>
      <c r="BA587" s="42">
        <f t="shared" si="554"/>
        <v>0</v>
      </c>
      <c r="BB587" s="43">
        <f t="shared" si="555"/>
        <v>356</v>
      </c>
      <c r="BC587" s="44">
        <f t="shared" si="556"/>
        <v>0</v>
      </c>
      <c r="BD587" s="178">
        <v>0</v>
      </c>
      <c r="BE587" s="42">
        <f t="shared" si="557"/>
        <v>0</v>
      </c>
      <c r="BF587" s="43">
        <f t="shared" si="573"/>
        <v>356</v>
      </c>
      <c r="BG587" s="45">
        <f t="shared" si="558"/>
        <v>0</v>
      </c>
      <c r="BH587" s="159">
        <v>6</v>
      </c>
      <c r="BI587" s="83">
        <f t="shared" si="559"/>
        <v>9.4786729857819912E-3</v>
      </c>
      <c r="BJ587" s="84">
        <f t="shared" si="560"/>
        <v>49</v>
      </c>
      <c r="BK587" s="85">
        <f t="shared" si="561"/>
        <v>1.7029720698242627</v>
      </c>
      <c r="BL587" s="156">
        <v>1</v>
      </c>
      <c r="BM587" s="83">
        <f t="shared" si="562"/>
        <v>0.2608695652173913</v>
      </c>
      <c r="BN587" s="84">
        <f t="shared" si="574"/>
        <v>52</v>
      </c>
      <c r="BO587" s="86">
        <f t="shared" si="563"/>
        <v>2.6487262289199855</v>
      </c>
      <c r="BP587" s="168">
        <f t="shared" si="564"/>
        <v>23</v>
      </c>
      <c r="BQ587" s="75">
        <f t="shared" si="565"/>
        <v>3.6334913112164295E-2</v>
      </c>
      <c r="BR587" s="164">
        <f t="shared" si="520"/>
        <v>3</v>
      </c>
      <c r="BS587" s="76">
        <f t="shared" si="566"/>
        <v>295</v>
      </c>
      <c r="BT587" s="117">
        <f t="shared" si="567"/>
        <v>0.6429400106475508</v>
      </c>
      <c r="BU587" s="159">
        <v>633</v>
      </c>
      <c r="BV587" s="153">
        <v>37</v>
      </c>
    </row>
    <row r="588" spans="1:74">
      <c r="A588" s="34">
        <f t="shared" si="521"/>
        <v>0</v>
      </c>
      <c r="B588" s="35">
        <f t="shared" si="522"/>
        <v>0</v>
      </c>
      <c r="C588" s="35">
        <f t="shared" si="523"/>
        <v>0</v>
      </c>
      <c r="D588" s="35">
        <f t="shared" si="524"/>
        <v>0</v>
      </c>
      <c r="E588" s="35">
        <f t="shared" si="525"/>
        <v>0</v>
      </c>
      <c r="F588" s="35">
        <f t="shared" si="526"/>
        <v>0</v>
      </c>
      <c r="G588" s="35">
        <f t="shared" si="527"/>
        <v>0</v>
      </c>
      <c r="H588" s="35">
        <f t="shared" si="528"/>
        <v>0</v>
      </c>
      <c r="I588" s="35">
        <f t="shared" si="529"/>
        <v>0</v>
      </c>
      <c r="J588" s="48">
        <v>99</v>
      </c>
      <c r="K588" s="49" t="s">
        <v>69</v>
      </c>
      <c r="L588" s="65">
        <v>22</v>
      </c>
      <c r="M588" s="38">
        <f t="shared" si="519"/>
        <v>1.1589927299546939E-3</v>
      </c>
      <c r="N588" s="39">
        <f t="shared" si="530"/>
        <v>407</v>
      </c>
      <c r="O588" s="40">
        <f t="shared" si="531"/>
        <v>0.15357622594667325</v>
      </c>
      <c r="P588" s="98">
        <v>1</v>
      </c>
      <c r="Q588" s="38">
        <f t="shared" si="532"/>
        <v>1</v>
      </c>
      <c r="R588" s="39">
        <f t="shared" si="568"/>
        <v>1</v>
      </c>
      <c r="S588" s="41">
        <f t="shared" si="533"/>
        <v>7.4885365182129959</v>
      </c>
      <c r="T588" s="183">
        <v>0</v>
      </c>
      <c r="U588" s="42">
        <f t="shared" si="534"/>
        <v>0</v>
      </c>
      <c r="V588" s="43">
        <f t="shared" si="535"/>
        <v>396</v>
      </c>
      <c r="W588" s="44">
        <f t="shared" si="536"/>
        <v>0</v>
      </c>
      <c r="X588" s="178">
        <v>0</v>
      </c>
      <c r="Y588" s="42">
        <f t="shared" si="537"/>
        <v>0</v>
      </c>
      <c r="Z588" s="43">
        <f t="shared" si="569"/>
        <v>396</v>
      </c>
      <c r="AA588" s="45">
        <f t="shared" si="538"/>
        <v>0</v>
      </c>
      <c r="AB588" s="65">
        <v>0</v>
      </c>
      <c r="AC588" s="38">
        <f t="shared" si="539"/>
        <v>0</v>
      </c>
      <c r="AD588" s="39">
        <f t="shared" si="540"/>
        <v>538</v>
      </c>
      <c r="AE588" s="40">
        <f t="shared" si="541"/>
        <v>0</v>
      </c>
      <c r="AF588" s="98">
        <v>0</v>
      </c>
      <c r="AG588" s="38">
        <f t="shared" si="542"/>
        <v>0</v>
      </c>
      <c r="AH588" s="39">
        <f t="shared" si="570"/>
        <v>538</v>
      </c>
      <c r="AI588" s="41">
        <f t="shared" si="543"/>
        <v>0</v>
      </c>
      <c r="AJ588" s="183">
        <v>0</v>
      </c>
      <c r="AK588" s="42">
        <f t="shared" si="544"/>
        <v>0</v>
      </c>
      <c r="AL588" s="43">
        <f t="shared" si="545"/>
        <v>337</v>
      </c>
      <c r="AM588" s="44">
        <f t="shared" si="546"/>
        <v>0</v>
      </c>
      <c r="AN588" s="178">
        <v>0</v>
      </c>
      <c r="AO588" s="42">
        <f t="shared" si="547"/>
        <v>0</v>
      </c>
      <c r="AP588" s="43">
        <f t="shared" si="571"/>
        <v>337</v>
      </c>
      <c r="AQ588" s="45">
        <f t="shared" si="548"/>
        <v>0</v>
      </c>
      <c r="AR588" s="65">
        <v>0</v>
      </c>
      <c r="AS588" s="38">
        <f t="shared" si="549"/>
        <v>0</v>
      </c>
      <c r="AT588" s="39">
        <f t="shared" si="550"/>
        <v>565</v>
      </c>
      <c r="AU588" s="40">
        <f t="shared" si="551"/>
        <v>0</v>
      </c>
      <c r="AV588" s="98">
        <v>0</v>
      </c>
      <c r="AW588" s="38">
        <f t="shared" si="552"/>
        <v>0</v>
      </c>
      <c r="AX588" s="39">
        <f t="shared" si="572"/>
        <v>565</v>
      </c>
      <c r="AY588" s="41">
        <f t="shared" si="553"/>
        <v>0</v>
      </c>
      <c r="AZ588" s="183">
        <v>0</v>
      </c>
      <c r="BA588" s="42">
        <f t="shared" si="554"/>
        <v>0</v>
      </c>
      <c r="BB588" s="43">
        <f t="shared" si="555"/>
        <v>356</v>
      </c>
      <c r="BC588" s="44">
        <f t="shared" si="556"/>
        <v>0</v>
      </c>
      <c r="BD588" s="178">
        <v>0</v>
      </c>
      <c r="BE588" s="42">
        <f t="shared" si="557"/>
        <v>0</v>
      </c>
      <c r="BF588" s="43">
        <f t="shared" si="573"/>
        <v>356</v>
      </c>
      <c r="BG588" s="45">
        <f t="shared" si="558"/>
        <v>0</v>
      </c>
      <c r="BH588" s="159">
        <v>0</v>
      </c>
      <c r="BI588" s="83">
        <f t="shared" si="559"/>
        <v>0</v>
      </c>
      <c r="BJ588" s="84">
        <f t="shared" si="560"/>
        <v>467</v>
      </c>
      <c r="BK588" s="85">
        <f t="shared" si="561"/>
        <v>0</v>
      </c>
      <c r="BL588" s="156">
        <v>0</v>
      </c>
      <c r="BM588" s="83">
        <f t="shared" si="562"/>
        <v>0</v>
      </c>
      <c r="BN588" s="84">
        <f t="shared" si="574"/>
        <v>467</v>
      </c>
      <c r="BO588" s="86">
        <f t="shared" si="563"/>
        <v>0</v>
      </c>
      <c r="BP588" s="168">
        <f t="shared" si="564"/>
        <v>22</v>
      </c>
      <c r="BQ588" s="75">
        <f t="shared" si="565"/>
        <v>1.1589927299546939E-3</v>
      </c>
      <c r="BR588" s="164">
        <f t="shared" si="520"/>
        <v>1</v>
      </c>
      <c r="BS588" s="76">
        <f t="shared" si="566"/>
        <v>595</v>
      </c>
      <c r="BT588" s="117">
        <f t="shared" si="567"/>
        <v>2.0508176140045242E-2</v>
      </c>
      <c r="BU588" s="159">
        <v>18982</v>
      </c>
      <c r="BV588" s="153">
        <v>364</v>
      </c>
    </row>
    <row r="589" spans="1:74">
      <c r="A589" s="34">
        <f t="shared" si="521"/>
        <v>1</v>
      </c>
      <c r="B589" s="35">
        <f t="shared" si="522"/>
        <v>0</v>
      </c>
      <c r="C589" s="35">
        <f t="shared" si="523"/>
        <v>1</v>
      </c>
      <c r="D589" s="35">
        <f t="shared" si="524"/>
        <v>0</v>
      </c>
      <c r="E589" s="35">
        <f t="shared" si="525"/>
        <v>0</v>
      </c>
      <c r="F589" s="35">
        <f t="shared" si="526"/>
        <v>0</v>
      </c>
      <c r="G589" s="35">
        <f t="shared" si="527"/>
        <v>0</v>
      </c>
      <c r="H589" s="35">
        <f t="shared" si="528"/>
        <v>0</v>
      </c>
      <c r="I589" s="35">
        <f t="shared" si="529"/>
        <v>0</v>
      </c>
      <c r="J589" s="48">
        <v>504</v>
      </c>
      <c r="K589" s="49" t="s">
        <v>476</v>
      </c>
      <c r="L589" s="65">
        <v>18</v>
      </c>
      <c r="M589" s="38">
        <f t="shared" si="519"/>
        <v>7.6045627376425855E-3</v>
      </c>
      <c r="N589" s="39">
        <f t="shared" si="530"/>
        <v>131</v>
      </c>
      <c r="O589" s="40">
        <f t="shared" si="531"/>
        <v>1.0076681372000524</v>
      </c>
      <c r="P589" s="98">
        <v>1</v>
      </c>
      <c r="Q589" s="38">
        <f t="shared" si="532"/>
        <v>0.94736842105263153</v>
      </c>
      <c r="R589" s="39">
        <f t="shared" si="568"/>
        <v>9</v>
      </c>
      <c r="S589" s="41">
        <f t="shared" si="533"/>
        <v>7.0944030172544164</v>
      </c>
      <c r="T589" s="183">
        <v>0</v>
      </c>
      <c r="U589" s="42">
        <f t="shared" si="534"/>
        <v>0</v>
      </c>
      <c r="V589" s="43">
        <f t="shared" si="535"/>
        <v>396</v>
      </c>
      <c r="W589" s="44">
        <f t="shared" si="536"/>
        <v>0</v>
      </c>
      <c r="X589" s="178">
        <v>0</v>
      </c>
      <c r="Y589" s="42">
        <f t="shared" si="537"/>
        <v>0</v>
      </c>
      <c r="Z589" s="43">
        <f t="shared" si="569"/>
        <v>396</v>
      </c>
      <c r="AA589" s="45">
        <f t="shared" si="538"/>
        <v>0</v>
      </c>
      <c r="AB589" s="65">
        <v>0</v>
      </c>
      <c r="AC589" s="38">
        <f t="shared" si="539"/>
        <v>0</v>
      </c>
      <c r="AD589" s="39">
        <f t="shared" si="540"/>
        <v>538</v>
      </c>
      <c r="AE589" s="40">
        <f t="shared" si="541"/>
        <v>0</v>
      </c>
      <c r="AF589" s="98">
        <v>0</v>
      </c>
      <c r="AG589" s="38">
        <f t="shared" si="542"/>
        <v>0</v>
      </c>
      <c r="AH589" s="39">
        <f t="shared" si="570"/>
        <v>538</v>
      </c>
      <c r="AI589" s="41">
        <f t="shared" si="543"/>
        <v>0</v>
      </c>
      <c r="AJ589" s="183">
        <v>0</v>
      </c>
      <c r="AK589" s="42">
        <f t="shared" si="544"/>
        <v>0</v>
      </c>
      <c r="AL589" s="43">
        <f t="shared" si="545"/>
        <v>337</v>
      </c>
      <c r="AM589" s="44">
        <f t="shared" si="546"/>
        <v>0</v>
      </c>
      <c r="AN589" s="178">
        <v>0</v>
      </c>
      <c r="AO589" s="42">
        <f t="shared" si="547"/>
        <v>0</v>
      </c>
      <c r="AP589" s="43">
        <f t="shared" si="571"/>
        <v>337</v>
      </c>
      <c r="AQ589" s="45">
        <f t="shared" si="548"/>
        <v>0</v>
      </c>
      <c r="AR589" s="65">
        <v>0</v>
      </c>
      <c r="AS589" s="38">
        <f t="shared" si="549"/>
        <v>0</v>
      </c>
      <c r="AT589" s="39">
        <f t="shared" si="550"/>
        <v>565</v>
      </c>
      <c r="AU589" s="40">
        <f t="shared" si="551"/>
        <v>0</v>
      </c>
      <c r="AV589" s="98">
        <v>0</v>
      </c>
      <c r="AW589" s="38">
        <f t="shared" si="552"/>
        <v>0</v>
      </c>
      <c r="AX589" s="39">
        <f t="shared" si="572"/>
        <v>565</v>
      </c>
      <c r="AY589" s="41">
        <f t="shared" si="553"/>
        <v>0</v>
      </c>
      <c r="AZ589" s="183">
        <v>0</v>
      </c>
      <c r="BA589" s="42">
        <f t="shared" si="554"/>
        <v>0</v>
      </c>
      <c r="BB589" s="43">
        <f t="shared" si="555"/>
        <v>356</v>
      </c>
      <c r="BC589" s="44">
        <f t="shared" si="556"/>
        <v>0</v>
      </c>
      <c r="BD589" s="178">
        <v>0</v>
      </c>
      <c r="BE589" s="42">
        <f t="shared" si="557"/>
        <v>0</v>
      </c>
      <c r="BF589" s="43">
        <f t="shared" si="573"/>
        <v>356</v>
      </c>
      <c r="BG589" s="45">
        <f t="shared" si="558"/>
        <v>0</v>
      </c>
      <c r="BH589" s="159">
        <v>1</v>
      </c>
      <c r="BI589" s="83">
        <f t="shared" si="559"/>
        <v>4.224757076468103E-4</v>
      </c>
      <c r="BJ589" s="84">
        <f t="shared" si="560"/>
        <v>398</v>
      </c>
      <c r="BK589" s="85">
        <f t="shared" si="561"/>
        <v>7.5903486846835538E-2</v>
      </c>
      <c r="BL589" s="156">
        <v>1</v>
      </c>
      <c r="BM589" s="83">
        <f t="shared" si="562"/>
        <v>5.2631578947368418E-2</v>
      </c>
      <c r="BN589" s="84">
        <f t="shared" si="574"/>
        <v>312</v>
      </c>
      <c r="BO589" s="86">
        <f t="shared" si="563"/>
        <v>0.53439213390490936</v>
      </c>
      <c r="BP589" s="168">
        <f t="shared" si="564"/>
        <v>19</v>
      </c>
      <c r="BQ589" s="75">
        <f t="shared" si="565"/>
        <v>8.0270384452893959E-3</v>
      </c>
      <c r="BR589" s="164">
        <f t="shared" si="520"/>
        <v>2</v>
      </c>
      <c r="BS589" s="76">
        <f t="shared" si="566"/>
        <v>523</v>
      </c>
      <c r="BT589" s="117">
        <f t="shared" si="567"/>
        <v>0.14203705861497939</v>
      </c>
      <c r="BU589" s="159">
        <v>2367</v>
      </c>
      <c r="BV589" s="153">
        <v>34</v>
      </c>
    </row>
    <row r="590" spans="1:74">
      <c r="A590" s="34">
        <f t="shared" si="521"/>
        <v>1</v>
      </c>
      <c r="B590" s="35">
        <f t="shared" si="522"/>
        <v>0</v>
      </c>
      <c r="C590" s="35">
        <f t="shared" si="523"/>
        <v>1</v>
      </c>
      <c r="D590" s="35">
        <f t="shared" si="524"/>
        <v>0</v>
      </c>
      <c r="E590" s="35">
        <f t="shared" si="525"/>
        <v>0</v>
      </c>
      <c r="F590" s="35">
        <f t="shared" si="526"/>
        <v>0</v>
      </c>
      <c r="G590" s="35">
        <f t="shared" si="527"/>
        <v>0</v>
      </c>
      <c r="H590" s="35">
        <f t="shared" si="528"/>
        <v>0</v>
      </c>
      <c r="I590" s="35">
        <f t="shared" si="529"/>
        <v>0</v>
      </c>
      <c r="J590" s="48">
        <v>647</v>
      </c>
      <c r="K590" s="49" t="s">
        <v>621</v>
      </c>
      <c r="L590" s="65">
        <v>17</v>
      </c>
      <c r="M590" s="38">
        <f t="shared" si="519"/>
        <v>8.9709762532981536E-3</v>
      </c>
      <c r="N590" s="39">
        <f t="shared" si="530"/>
        <v>110</v>
      </c>
      <c r="O590" s="40">
        <f t="shared" si="531"/>
        <v>1.1887293512985315</v>
      </c>
      <c r="P590" s="98">
        <v>2</v>
      </c>
      <c r="Q590" s="38">
        <f t="shared" si="532"/>
        <v>0.94444444444444442</v>
      </c>
      <c r="R590" s="39">
        <f t="shared" si="568"/>
        <v>10</v>
      </c>
      <c r="S590" s="41">
        <f t="shared" si="533"/>
        <v>7.0725067116456071</v>
      </c>
      <c r="T590" s="183">
        <v>0</v>
      </c>
      <c r="U590" s="42">
        <f t="shared" si="534"/>
        <v>0</v>
      </c>
      <c r="V590" s="43">
        <f t="shared" si="535"/>
        <v>396</v>
      </c>
      <c r="W590" s="44">
        <f t="shared" si="536"/>
        <v>0</v>
      </c>
      <c r="X590" s="178">
        <v>0</v>
      </c>
      <c r="Y590" s="42">
        <f t="shared" si="537"/>
        <v>0</v>
      </c>
      <c r="Z590" s="43">
        <f t="shared" si="569"/>
        <v>396</v>
      </c>
      <c r="AA590" s="45">
        <f t="shared" si="538"/>
        <v>0</v>
      </c>
      <c r="AB590" s="65">
        <v>0</v>
      </c>
      <c r="AC590" s="38">
        <f t="shared" si="539"/>
        <v>0</v>
      </c>
      <c r="AD590" s="39">
        <f t="shared" si="540"/>
        <v>538</v>
      </c>
      <c r="AE590" s="40">
        <f t="shared" si="541"/>
        <v>0</v>
      </c>
      <c r="AF590" s="98">
        <v>0</v>
      </c>
      <c r="AG590" s="38">
        <f t="shared" si="542"/>
        <v>0</v>
      </c>
      <c r="AH590" s="39">
        <f t="shared" si="570"/>
        <v>538</v>
      </c>
      <c r="AI590" s="41">
        <f t="shared" si="543"/>
        <v>0</v>
      </c>
      <c r="AJ590" s="183">
        <v>0</v>
      </c>
      <c r="AK590" s="42">
        <f t="shared" si="544"/>
        <v>0</v>
      </c>
      <c r="AL590" s="43">
        <f t="shared" si="545"/>
        <v>337</v>
      </c>
      <c r="AM590" s="44">
        <f t="shared" si="546"/>
        <v>0</v>
      </c>
      <c r="AN590" s="178">
        <v>0</v>
      </c>
      <c r="AO590" s="42">
        <f t="shared" si="547"/>
        <v>0</v>
      </c>
      <c r="AP590" s="43">
        <f t="shared" si="571"/>
        <v>337</v>
      </c>
      <c r="AQ590" s="45">
        <f t="shared" si="548"/>
        <v>0</v>
      </c>
      <c r="AR590" s="65">
        <v>1</v>
      </c>
      <c r="AS590" s="38">
        <f t="shared" si="549"/>
        <v>5.2770448548812663E-4</v>
      </c>
      <c r="AT590" s="39">
        <f t="shared" si="550"/>
        <v>531</v>
      </c>
      <c r="AU590" s="40">
        <f t="shared" si="551"/>
        <v>2.2782293808787265E-2</v>
      </c>
      <c r="AV590" s="98">
        <v>1</v>
      </c>
      <c r="AW590" s="38">
        <f t="shared" si="552"/>
        <v>5.5555555555555552E-2</v>
      </c>
      <c r="AX590" s="39">
        <f t="shared" si="572"/>
        <v>518</v>
      </c>
      <c r="AY590" s="41">
        <f t="shared" si="553"/>
        <v>0.1355463509783105</v>
      </c>
      <c r="AZ590" s="183">
        <v>0</v>
      </c>
      <c r="BA590" s="42">
        <f t="shared" si="554"/>
        <v>0</v>
      </c>
      <c r="BB590" s="43">
        <f t="shared" si="555"/>
        <v>356</v>
      </c>
      <c r="BC590" s="44">
        <f t="shared" si="556"/>
        <v>0</v>
      </c>
      <c r="BD590" s="178">
        <v>0</v>
      </c>
      <c r="BE590" s="42">
        <f t="shared" si="557"/>
        <v>0</v>
      </c>
      <c r="BF590" s="43">
        <f t="shared" si="573"/>
        <v>356</v>
      </c>
      <c r="BG590" s="45">
        <f t="shared" si="558"/>
        <v>0</v>
      </c>
      <c r="BH590" s="159">
        <v>0</v>
      </c>
      <c r="BI590" s="83">
        <f t="shared" si="559"/>
        <v>0</v>
      </c>
      <c r="BJ590" s="84">
        <f t="shared" si="560"/>
        <v>467</v>
      </c>
      <c r="BK590" s="85">
        <f t="shared" si="561"/>
        <v>0</v>
      </c>
      <c r="BL590" s="156">
        <v>0</v>
      </c>
      <c r="BM590" s="83">
        <f t="shared" si="562"/>
        <v>0</v>
      </c>
      <c r="BN590" s="84">
        <f t="shared" si="574"/>
        <v>467</v>
      </c>
      <c r="BO590" s="86">
        <f t="shared" si="563"/>
        <v>0</v>
      </c>
      <c r="BP590" s="168">
        <f t="shared" si="564"/>
        <v>18</v>
      </c>
      <c r="BQ590" s="75">
        <f t="shared" si="565"/>
        <v>9.4986807387862793E-3</v>
      </c>
      <c r="BR590" s="164">
        <f t="shared" si="520"/>
        <v>3</v>
      </c>
      <c r="BS590" s="76">
        <f t="shared" si="566"/>
        <v>514</v>
      </c>
      <c r="BT590" s="117">
        <f t="shared" si="567"/>
        <v>0.1680775147715543</v>
      </c>
      <c r="BU590" s="159">
        <v>1895</v>
      </c>
      <c r="BV590" s="153">
        <v>103</v>
      </c>
    </row>
    <row r="591" spans="1:74">
      <c r="A591" s="34">
        <f t="shared" si="521"/>
        <v>0</v>
      </c>
      <c r="B591" s="35">
        <f t="shared" si="522"/>
        <v>0</v>
      </c>
      <c r="C591" s="35">
        <f t="shared" si="523"/>
        <v>0</v>
      </c>
      <c r="D591" s="35">
        <f t="shared" si="524"/>
        <v>0</v>
      </c>
      <c r="E591" s="35">
        <f t="shared" si="525"/>
        <v>0</v>
      </c>
      <c r="F591" s="35">
        <f t="shared" si="526"/>
        <v>0</v>
      </c>
      <c r="G591" s="35">
        <f t="shared" si="527"/>
        <v>0</v>
      </c>
      <c r="H591" s="35">
        <f t="shared" si="528"/>
        <v>0</v>
      </c>
      <c r="I591" s="35">
        <f t="shared" si="529"/>
        <v>0</v>
      </c>
      <c r="J591" s="51">
        <v>15</v>
      </c>
      <c r="K591" s="49" t="s">
        <v>663</v>
      </c>
      <c r="L591" s="65">
        <v>1</v>
      </c>
      <c r="M591" s="38">
        <f t="shared" si="519"/>
        <v>5.3861898093288808E-5</v>
      </c>
      <c r="N591" s="39">
        <f t="shared" si="530"/>
        <v>513</v>
      </c>
      <c r="O591" s="40">
        <f t="shared" si="531"/>
        <v>7.1371517850806259E-3</v>
      </c>
      <c r="P591" s="98">
        <v>1</v>
      </c>
      <c r="Q591" s="38">
        <f t="shared" si="532"/>
        <v>5.8823529411764705E-2</v>
      </c>
      <c r="R591" s="39">
        <f t="shared" si="568"/>
        <v>394</v>
      </c>
      <c r="S591" s="41">
        <f t="shared" si="533"/>
        <v>0.44050214813017624</v>
      </c>
      <c r="T591" s="183">
        <v>0</v>
      </c>
      <c r="U591" s="42">
        <f t="shared" si="534"/>
        <v>0</v>
      </c>
      <c r="V591" s="43">
        <f t="shared" si="535"/>
        <v>396</v>
      </c>
      <c r="W591" s="44">
        <f t="shared" si="536"/>
        <v>0</v>
      </c>
      <c r="X591" s="178">
        <v>0</v>
      </c>
      <c r="Y591" s="42">
        <f t="shared" si="537"/>
        <v>0</v>
      </c>
      <c r="Z591" s="43">
        <f t="shared" si="569"/>
        <v>396</v>
      </c>
      <c r="AA591" s="45">
        <f t="shared" si="538"/>
        <v>0</v>
      </c>
      <c r="AB591" s="65">
        <v>0</v>
      </c>
      <c r="AC591" s="38">
        <f t="shared" si="539"/>
        <v>0</v>
      </c>
      <c r="AD591" s="39">
        <f t="shared" si="540"/>
        <v>538</v>
      </c>
      <c r="AE591" s="40">
        <f t="shared" si="541"/>
        <v>0</v>
      </c>
      <c r="AF591" s="98">
        <v>0</v>
      </c>
      <c r="AG591" s="38">
        <f t="shared" si="542"/>
        <v>0</v>
      </c>
      <c r="AH591" s="39">
        <f t="shared" si="570"/>
        <v>538</v>
      </c>
      <c r="AI591" s="41">
        <f t="shared" si="543"/>
        <v>0</v>
      </c>
      <c r="AJ591" s="183">
        <v>16</v>
      </c>
      <c r="AK591" s="42">
        <f t="shared" si="544"/>
        <v>8.6179036949262094E-4</v>
      </c>
      <c r="AL591" s="43">
        <f t="shared" si="545"/>
        <v>184</v>
      </c>
      <c r="AM591" s="44">
        <f t="shared" si="546"/>
        <v>0.45292885834613184</v>
      </c>
      <c r="AN591" s="178">
        <v>1</v>
      </c>
      <c r="AO591" s="42">
        <f t="shared" si="547"/>
        <v>0.94117647058823528</v>
      </c>
      <c r="AP591" s="43">
        <f t="shared" si="571"/>
        <v>3</v>
      </c>
      <c r="AQ591" s="45">
        <f t="shared" si="548"/>
        <v>27.954587636581348</v>
      </c>
      <c r="AR591" s="65">
        <v>0</v>
      </c>
      <c r="AS591" s="38">
        <f t="shared" si="549"/>
        <v>0</v>
      </c>
      <c r="AT591" s="39">
        <f t="shared" si="550"/>
        <v>565</v>
      </c>
      <c r="AU591" s="40">
        <f t="shared" si="551"/>
        <v>0</v>
      </c>
      <c r="AV591" s="98">
        <v>0</v>
      </c>
      <c r="AW591" s="38">
        <f t="shared" si="552"/>
        <v>0</v>
      </c>
      <c r="AX591" s="39">
        <f t="shared" si="572"/>
        <v>565</v>
      </c>
      <c r="AY591" s="41">
        <f t="shared" si="553"/>
        <v>0</v>
      </c>
      <c r="AZ591" s="183">
        <v>0</v>
      </c>
      <c r="BA591" s="42">
        <f t="shared" si="554"/>
        <v>0</v>
      </c>
      <c r="BB591" s="43">
        <f t="shared" si="555"/>
        <v>356</v>
      </c>
      <c r="BC591" s="44">
        <f t="shared" si="556"/>
        <v>0</v>
      </c>
      <c r="BD591" s="178">
        <v>0</v>
      </c>
      <c r="BE591" s="42">
        <f t="shared" si="557"/>
        <v>0</v>
      </c>
      <c r="BF591" s="43">
        <f t="shared" si="573"/>
        <v>356</v>
      </c>
      <c r="BG591" s="45">
        <f t="shared" si="558"/>
        <v>0</v>
      </c>
      <c r="BH591" s="159">
        <v>0</v>
      </c>
      <c r="BI591" s="83">
        <f t="shared" si="559"/>
        <v>0</v>
      </c>
      <c r="BJ591" s="84">
        <f t="shared" si="560"/>
        <v>467</v>
      </c>
      <c r="BK591" s="85">
        <f t="shared" si="561"/>
        <v>0</v>
      </c>
      <c r="BL591" s="156">
        <v>0</v>
      </c>
      <c r="BM591" s="83">
        <f t="shared" si="562"/>
        <v>0</v>
      </c>
      <c r="BN591" s="84">
        <f t="shared" si="574"/>
        <v>467</v>
      </c>
      <c r="BO591" s="86">
        <f t="shared" si="563"/>
        <v>0</v>
      </c>
      <c r="BP591" s="168">
        <f t="shared" si="564"/>
        <v>17</v>
      </c>
      <c r="BQ591" s="75">
        <f t="shared" si="565"/>
        <v>9.1565226758590968E-4</v>
      </c>
      <c r="BR591" s="164">
        <f t="shared" si="520"/>
        <v>2</v>
      </c>
      <c r="BS591" s="76">
        <f t="shared" si="566"/>
        <v>603</v>
      </c>
      <c r="BT591" s="117">
        <f t="shared" si="567"/>
        <v>1.6202308695601342E-2</v>
      </c>
      <c r="BU591" s="159">
        <v>18566</v>
      </c>
      <c r="BV591" s="153">
        <v>1456</v>
      </c>
    </row>
    <row r="592" spans="1:74">
      <c r="A592" s="34">
        <f t="shared" si="521"/>
        <v>0</v>
      </c>
      <c r="B592" s="35">
        <f t="shared" si="522"/>
        <v>0</v>
      </c>
      <c r="C592" s="35">
        <f t="shared" si="523"/>
        <v>0</v>
      </c>
      <c r="D592" s="35">
        <f t="shared" si="524"/>
        <v>0</v>
      </c>
      <c r="E592" s="35">
        <f t="shared" si="525"/>
        <v>0</v>
      </c>
      <c r="F592" s="35">
        <f t="shared" si="526"/>
        <v>0</v>
      </c>
      <c r="G592" s="35">
        <f t="shared" si="527"/>
        <v>0</v>
      </c>
      <c r="H592" s="35">
        <f t="shared" si="528"/>
        <v>1</v>
      </c>
      <c r="I592" s="35">
        <f t="shared" si="529"/>
        <v>0</v>
      </c>
      <c r="J592" s="48">
        <v>174</v>
      </c>
      <c r="K592" s="49" t="s">
        <v>144</v>
      </c>
      <c r="L592" s="65">
        <v>0</v>
      </c>
      <c r="M592" s="38">
        <f t="shared" si="519"/>
        <v>0</v>
      </c>
      <c r="N592" s="39">
        <f t="shared" si="530"/>
        <v>517</v>
      </c>
      <c r="O592" s="40">
        <f t="shared" si="531"/>
        <v>0</v>
      </c>
      <c r="P592" s="98">
        <v>0</v>
      </c>
      <c r="Q592" s="38">
        <f t="shared" si="532"/>
        <v>0</v>
      </c>
      <c r="R592" s="39">
        <f t="shared" si="568"/>
        <v>517</v>
      </c>
      <c r="S592" s="41">
        <f t="shared" si="533"/>
        <v>0</v>
      </c>
      <c r="T592" s="183">
        <v>0</v>
      </c>
      <c r="U592" s="42">
        <f t="shared" si="534"/>
        <v>0</v>
      </c>
      <c r="V592" s="43">
        <f t="shared" si="535"/>
        <v>396</v>
      </c>
      <c r="W592" s="44">
        <f t="shared" si="536"/>
        <v>0</v>
      </c>
      <c r="X592" s="178">
        <v>0</v>
      </c>
      <c r="Y592" s="42">
        <f t="shared" si="537"/>
        <v>0</v>
      </c>
      <c r="Z592" s="43">
        <f t="shared" si="569"/>
        <v>396</v>
      </c>
      <c r="AA592" s="45">
        <f t="shared" si="538"/>
        <v>0</v>
      </c>
      <c r="AB592" s="65">
        <v>0</v>
      </c>
      <c r="AC592" s="38">
        <f t="shared" si="539"/>
        <v>0</v>
      </c>
      <c r="AD592" s="39">
        <f t="shared" si="540"/>
        <v>538</v>
      </c>
      <c r="AE592" s="40">
        <f t="shared" si="541"/>
        <v>0</v>
      </c>
      <c r="AF592" s="98">
        <v>0</v>
      </c>
      <c r="AG592" s="38">
        <f t="shared" si="542"/>
        <v>0</v>
      </c>
      <c r="AH592" s="39">
        <f t="shared" si="570"/>
        <v>538</v>
      </c>
      <c r="AI592" s="41">
        <f t="shared" si="543"/>
        <v>0</v>
      </c>
      <c r="AJ592" s="183">
        <v>0</v>
      </c>
      <c r="AK592" s="42">
        <f t="shared" si="544"/>
        <v>0</v>
      </c>
      <c r="AL592" s="43">
        <f t="shared" si="545"/>
        <v>337</v>
      </c>
      <c r="AM592" s="44">
        <f t="shared" si="546"/>
        <v>0</v>
      </c>
      <c r="AN592" s="178">
        <v>0</v>
      </c>
      <c r="AO592" s="42">
        <f t="shared" si="547"/>
        <v>0</v>
      </c>
      <c r="AP592" s="43">
        <f t="shared" si="571"/>
        <v>337</v>
      </c>
      <c r="AQ592" s="45">
        <f t="shared" si="548"/>
        <v>0</v>
      </c>
      <c r="AR592" s="65">
        <v>0</v>
      </c>
      <c r="AS592" s="38">
        <f t="shared" si="549"/>
        <v>0</v>
      </c>
      <c r="AT592" s="39">
        <f t="shared" si="550"/>
        <v>565</v>
      </c>
      <c r="AU592" s="40">
        <f t="shared" si="551"/>
        <v>0</v>
      </c>
      <c r="AV592" s="98">
        <v>0</v>
      </c>
      <c r="AW592" s="38">
        <f t="shared" si="552"/>
        <v>0</v>
      </c>
      <c r="AX592" s="39">
        <f t="shared" si="572"/>
        <v>565</v>
      </c>
      <c r="AY592" s="41">
        <f t="shared" si="553"/>
        <v>0</v>
      </c>
      <c r="AZ592" s="183">
        <v>16</v>
      </c>
      <c r="BA592" s="42">
        <f t="shared" si="554"/>
        <v>1.1922503725782414E-2</v>
      </c>
      <c r="BB592" s="43">
        <f t="shared" si="555"/>
        <v>13</v>
      </c>
      <c r="BC592" s="44">
        <f t="shared" si="556"/>
        <v>4.4493199179997456</v>
      </c>
      <c r="BD592" s="178">
        <v>1</v>
      </c>
      <c r="BE592" s="42">
        <f t="shared" si="557"/>
        <v>1</v>
      </c>
      <c r="BF592" s="43">
        <f t="shared" si="573"/>
        <v>1</v>
      </c>
      <c r="BG592" s="45">
        <f t="shared" si="558"/>
        <v>21.090158319092396</v>
      </c>
      <c r="BH592" s="159">
        <v>0</v>
      </c>
      <c r="BI592" s="83">
        <f t="shared" si="559"/>
        <v>0</v>
      </c>
      <c r="BJ592" s="84">
        <f t="shared" si="560"/>
        <v>467</v>
      </c>
      <c r="BK592" s="85">
        <f t="shared" si="561"/>
        <v>0</v>
      </c>
      <c r="BL592" s="156">
        <v>0</v>
      </c>
      <c r="BM592" s="83">
        <f t="shared" si="562"/>
        <v>0</v>
      </c>
      <c r="BN592" s="84">
        <f t="shared" si="574"/>
        <v>467</v>
      </c>
      <c r="BO592" s="86">
        <f t="shared" si="563"/>
        <v>0</v>
      </c>
      <c r="BP592" s="168">
        <f t="shared" si="564"/>
        <v>16</v>
      </c>
      <c r="BQ592" s="75">
        <f t="shared" si="565"/>
        <v>1.1922503725782414E-2</v>
      </c>
      <c r="BR592" s="164">
        <f t="shared" si="520"/>
        <v>1</v>
      </c>
      <c r="BS592" s="76">
        <f t="shared" si="566"/>
        <v>494</v>
      </c>
      <c r="BT592" s="117">
        <f t="shared" si="567"/>
        <v>0.21096664380996549</v>
      </c>
      <c r="BU592" s="159">
        <v>1342</v>
      </c>
      <c r="BV592" s="153">
        <v>43</v>
      </c>
    </row>
    <row r="593" spans="1:74">
      <c r="A593" s="34">
        <f t="shared" si="521"/>
        <v>0</v>
      </c>
      <c r="B593" s="35">
        <f t="shared" si="522"/>
        <v>0</v>
      </c>
      <c r="C593" s="35">
        <f t="shared" si="523"/>
        <v>0</v>
      </c>
      <c r="D593" s="35">
        <f t="shared" si="524"/>
        <v>0</v>
      </c>
      <c r="E593" s="35">
        <f t="shared" si="525"/>
        <v>0</v>
      </c>
      <c r="F593" s="35">
        <f t="shared" si="526"/>
        <v>0</v>
      </c>
      <c r="G593" s="35">
        <f t="shared" si="527"/>
        <v>0</v>
      </c>
      <c r="H593" s="35">
        <f t="shared" si="528"/>
        <v>0</v>
      </c>
      <c r="I593" s="35">
        <f t="shared" si="529"/>
        <v>0</v>
      </c>
      <c r="J593" s="48">
        <v>72</v>
      </c>
      <c r="K593" s="49" t="s">
        <v>42</v>
      </c>
      <c r="L593" s="65">
        <v>0</v>
      </c>
      <c r="M593" s="38">
        <f t="shared" si="519"/>
        <v>0</v>
      </c>
      <c r="N593" s="39">
        <f t="shared" si="530"/>
        <v>517</v>
      </c>
      <c r="O593" s="40">
        <f t="shared" si="531"/>
        <v>0</v>
      </c>
      <c r="P593" s="98">
        <v>0</v>
      </c>
      <c r="Q593" s="38">
        <f t="shared" si="532"/>
        <v>0</v>
      </c>
      <c r="R593" s="39">
        <f t="shared" si="568"/>
        <v>517</v>
      </c>
      <c r="S593" s="41">
        <f t="shared" si="533"/>
        <v>0</v>
      </c>
      <c r="T593" s="183">
        <v>0</v>
      </c>
      <c r="U593" s="42">
        <f t="shared" si="534"/>
        <v>0</v>
      </c>
      <c r="V593" s="43">
        <f t="shared" si="535"/>
        <v>396</v>
      </c>
      <c r="W593" s="44">
        <f t="shared" si="536"/>
        <v>0</v>
      </c>
      <c r="X593" s="178">
        <v>0</v>
      </c>
      <c r="Y593" s="42">
        <f t="shared" si="537"/>
        <v>0</v>
      </c>
      <c r="Z593" s="43">
        <f t="shared" si="569"/>
        <v>396</v>
      </c>
      <c r="AA593" s="45">
        <f t="shared" si="538"/>
        <v>0</v>
      </c>
      <c r="AB593" s="65">
        <v>0</v>
      </c>
      <c r="AC593" s="38">
        <f t="shared" si="539"/>
        <v>0</v>
      </c>
      <c r="AD593" s="39">
        <f t="shared" si="540"/>
        <v>538</v>
      </c>
      <c r="AE593" s="40">
        <f t="shared" si="541"/>
        <v>0</v>
      </c>
      <c r="AF593" s="98">
        <v>0</v>
      </c>
      <c r="AG593" s="38">
        <f t="shared" si="542"/>
        <v>0</v>
      </c>
      <c r="AH593" s="39">
        <f t="shared" si="570"/>
        <v>538</v>
      </c>
      <c r="AI593" s="41">
        <f t="shared" si="543"/>
        <v>0</v>
      </c>
      <c r="AJ593" s="183">
        <v>0</v>
      </c>
      <c r="AK593" s="42">
        <f t="shared" si="544"/>
        <v>0</v>
      </c>
      <c r="AL593" s="43">
        <f t="shared" si="545"/>
        <v>337</v>
      </c>
      <c r="AM593" s="44">
        <f t="shared" si="546"/>
        <v>0</v>
      </c>
      <c r="AN593" s="178">
        <v>0</v>
      </c>
      <c r="AO593" s="42">
        <f t="shared" si="547"/>
        <v>0</v>
      </c>
      <c r="AP593" s="43">
        <f t="shared" si="571"/>
        <v>337</v>
      </c>
      <c r="AQ593" s="45">
        <f t="shared" si="548"/>
        <v>0</v>
      </c>
      <c r="AR593" s="65">
        <v>4</v>
      </c>
      <c r="AS593" s="38">
        <f t="shared" si="549"/>
        <v>4.8250904704463208E-4</v>
      </c>
      <c r="AT593" s="39">
        <f t="shared" si="550"/>
        <v>537</v>
      </c>
      <c r="AU593" s="40">
        <f t="shared" si="551"/>
        <v>2.0831096148444812E-2</v>
      </c>
      <c r="AV593" s="98">
        <v>3</v>
      </c>
      <c r="AW593" s="38">
        <f t="shared" si="552"/>
        <v>0.2857142857142857</v>
      </c>
      <c r="AX593" s="39">
        <f t="shared" si="572"/>
        <v>406</v>
      </c>
      <c r="AY593" s="41">
        <f t="shared" si="553"/>
        <v>0.6970955193170254</v>
      </c>
      <c r="AZ593" s="183">
        <v>0</v>
      </c>
      <c r="BA593" s="42">
        <f t="shared" si="554"/>
        <v>0</v>
      </c>
      <c r="BB593" s="43">
        <f t="shared" si="555"/>
        <v>356</v>
      </c>
      <c r="BC593" s="44">
        <f t="shared" si="556"/>
        <v>0</v>
      </c>
      <c r="BD593" s="178">
        <v>0</v>
      </c>
      <c r="BE593" s="42">
        <f t="shared" si="557"/>
        <v>0</v>
      </c>
      <c r="BF593" s="43">
        <f t="shared" si="573"/>
        <v>356</v>
      </c>
      <c r="BG593" s="45">
        <f t="shared" si="558"/>
        <v>0</v>
      </c>
      <c r="BH593" s="159">
        <v>10</v>
      </c>
      <c r="BI593" s="83">
        <f t="shared" si="559"/>
        <v>1.2062726176115801E-3</v>
      </c>
      <c r="BJ593" s="84">
        <f t="shared" si="560"/>
        <v>325</v>
      </c>
      <c r="BK593" s="85">
        <f t="shared" si="561"/>
        <v>0.21672322480875719</v>
      </c>
      <c r="BL593" s="156">
        <v>1</v>
      </c>
      <c r="BM593" s="83">
        <f t="shared" si="562"/>
        <v>0.7142857142857143</v>
      </c>
      <c r="BN593" s="84">
        <f t="shared" si="574"/>
        <v>7</v>
      </c>
      <c r="BO593" s="86">
        <f t="shared" si="563"/>
        <v>7.2524646744237709</v>
      </c>
      <c r="BP593" s="168">
        <f t="shared" si="564"/>
        <v>14</v>
      </c>
      <c r="BQ593" s="75">
        <f t="shared" si="565"/>
        <v>1.6887816646562123E-3</v>
      </c>
      <c r="BR593" s="164">
        <f t="shared" si="520"/>
        <v>4</v>
      </c>
      <c r="BS593" s="76">
        <f t="shared" si="566"/>
        <v>588</v>
      </c>
      <c r="BT593" s="117">
        <f t="shared" si="567"/>
        <v>2.9882699818317489E-2</v>
      </c>
      <c r="BU593" s="159">
        <v>8290</v>
      </c>
      <c r="BV593" s="153">
        <v>200</v>
      </c>
    </row>
    <row r="594" spans="1:74">
      <c r="A594" s="34">
        <f t="shared" si="521"/>
        <v>0</v>
      </c>
      <c r="B594" s="35">
        <f t="shared" si="522"/>
        <v>0</v>
      </c>
      <c r="C594" s="35">
        <f t="shared" si="523"/>
        <v>0</v>
      </c>
      <c r="D594" s="35">
        <f t="shared" si="524"/>
        <v>0</v>
      </c>
      <c r="E594" s="35">
        <f t="shared" si="525"/>
        <v>0</v>
      </c>
      <c r="F594" s="35">
        <f t="shared" si="526"/>
        <v>0</v>
      </c>
      <c r="G594" s="35">
        <f t="shared" si="527"/>
        <v>0</v>
      </c>
      <c r="H594" s="35">
        <f t="shared" si="528"/>
        <v>0</v>
      </c>
      <c r="I594" s="35">
        <f t="shared" si="529"/>
        <v>0</v>
      </c>
      <c r="J594" s="48">
        <v>93</v>
      </c>
      <c r="K594" s="49" t="s">
        <v>63</v>
      </c>
      <c r="L594" s="65">
        <v>0</v>
      </c>
      <c r="M594" s="38">
        <f t="shared" si="519"/>
        <v>0</v>
      </c>
      <c r="N594" s="39">
        <f t="shared" si="530"/>
        <v>517</v>
      </c>
      <c r="O594" s="40">
        <f t="shared" si="531"/>
        <v>0</v>
      </c>
      <c r="P594" s="98">
        <v>0</v>
      </c>
      <c r="Q594" s="38">
        <f t="shared" si="532"/>
        <v>0</v>
      </c>
      <c r="R594" s="39">
        <f t="shared" si="568"/>
        <v>517</v>
      </c>
      <c r="S594" s="41">
        <f t="shared" si="533"/>
        <v>0</v>
      </c>
      <c r="T594" s="183">
        <v>0</v>
      </c>
      <c r="U594" s="42">
        <f t="shared" si="534"/>
        <v>0</v>
      </c>
      <c r="V594" s="43">
        <f t="shared" si="535"/>
        <v>396</v>
      </c>
      <c r="W594" s="44">
        <f t="shared" si="536"/>
        <v>0</v>
      </c>
      <c r="X594" s="178">
        <v>0</v>
      </c>
      <c r="Y594" s="42">
        <f t="shared" si="537"/>
        <v>0</v>
      </c>
      <c r="Z594" s="43">
        <f t="shared" si="569"/>
        <v>396</v>
      </c>
      <c r="AA594" s="45">
        <f t="shared" si="538"/>
        <v>0</v>
      </c>
      <c r="AB594" s="65">
        <v>13</v>
      </c>
      <c r="AC594" s="38">
        <f t="shared" si="539"/>
        <v>4.9591821164263368E-4</v>
      </c>
      <c r="AD594" s="39">
        <f t="shared" si="540"/>
        <v>503</v>
      </c>
      <c r="AE594" s="40">
        <f t="shared" si="541"/>
        <v>3.8237128394862395E-2</v>
      </c>
      <c r="AF594" s="98">
        <v>1</v>
      </c>
      <c r="AG594" s="38">
        <f t="shared" si="542"/>
        <v>0.9285714285714286</v>
      </c>
      <c r="AH594" s="39">
        <f t="shared" si="570"/>
        <v>54</v>
      </c>
      <c r="AI594" s="41">
        <f t="shared" si="543"/>
        <v>4.0461707077530198</v>
      </c>
      <c r="AJ594" s="183">
        <v>0</v>
      </c>
      <c r="AK594" s="42">
        <f t="shared" si="544"/>
        <v>0</v>
      </c>
      <c r="AL594" s="43">
        <f t="shared" si="545"/>
        <v>337</v>
      </c>
      <c r="AM594" s="44">
        <f t="shared" si="546"/>
        <v>0</v>
      </c>
      <c r="AN594" s="178">
        <v>0</v>
      </c>
      <c r="AO594" s="42">
        <f t="shared" si="547"/>
        <v>0</v>
      </c>
      <c r="AP594" s="43">
        <f t="shared" si="571"/>
        <v>337</v>
      </c>
      <c r="AQ594" s="45">
        <f t="shared" si="548"/>
        <v>0</v>
      </c>
      <c r="AR594" s="65">
        <v>0</v>
      </c>
      <c r="AS594" s="38">
        <f t="shared" si="549"/>
        <v>0</v>
      </c>
      <c r="AT594" s="39">
        <f t="shared" si="550"/>
        <v>565</v>
      </c>
      <c r="AU594" s="40">
        <f t="shared" si="551"/>
        <v>0</v>
      </c>
      <c r="AV594" s="98">
        <v>0</v>
      </c>
      <c r="AW594" s="38">
        <f t="shared" si="552"/>
        <v>0</v>
      </c>
      <c r="AX594" s="39">
        <f t="shared" si="572"/>
        <v>565</v>
      </c>
      <c r="AY594" s="41">
        <f t="shared" si="553"/>
        <v>0</v>
      </c>
      <c r="AZ594" s="183">
        <v>0</v>
      </c>
      <c r="BA594" s="42">
        <f t="shared" si="554"/>
        <v>0</v>
      </c>
      <c r="BB594" s="43">
        <f t="shared" si="555"/>
        <v>356</v>
      </c>
      <c r="BC594" s="44">
        <f t="shared" si="556"/>
        <v>0</v>
      </c>
      <c r="BD594" s="178">
        <v>0</v>
      </c>
      <c r="BE594" s="42">
        <f t="shared" si="557"/>
        <v>0</v>
      </c>
      <c r="BF594" s="43">
        <f t="shared" si="573"/>
        <v>356</v>
      </c>
      <c r="BG594" s="45">
        <f t="shared" si="558"/>
        <v>0</v>
      </c>
      <c r="BH594" s="159">
        <v>1</v>
      </c>
      <c r="BI594" s="83">
        <f t="shared" si="559"/>
        <v>3.8147554741741054E-5</v>
      </c>
      <c r="BJ594" s="84">
        <f t="shared" si="560"/>
        <v>457</v>
      </c>
      <c r="BK594" s="85">
        <f t="shared" si="561"/>
        <v>6.8537252371427375E-3</v>
      </c>
      <c r="BL594" s="156">
        <v>1</v>
      </c>
      <c r="BM594" s="83">
        <f t="shared" si="562"/>
        <v>7.1428571428571425E-2</v>
      </c>
      <c r="BN594" s="84">
        <f t="shared" si="574"/>
        <v>260</v>
      </c>
      <c r="BO594" s="86">
        <f t="shared" si="563"/>
        <v>0.72524646744237697</v>
      </c>
      <c r="BP594" s="168">
        <f t="shared" si="564"/>
        <v>14</v>
      </c>
      <c r="BQ594" s="75">
        <f t="shared" si="565"/>
        <v>5.3406576638437482E-4</v>
      </c>
      <c r="BR594" s="164">
        <f t="shared" si="520"/>
        <v>2</v>
      </c>
      <c r="BS594" s="76">
        <f t="shared" si="566"/>
        <v>615</v>
      </c>
      <c r="BT594" s="117">
        <f t="shared" si="567"/>
        <v>9.4502014760758368E-3</v>
      </c>
      <c r="BU594" s="159">
        <v>26214</v>
      </c>
      <c r="BV594" s="153">
        <v>428</v>
      </c>
    </row>
    <row r="595" spans="1:74">
      <c r="A595" s="34">
        <f t="shared" si="521"/>
        <v>0</v>
      </c>
      <c r="B595" s="35">
        <f t="shared" si="522"/>
        <v>0</v>
      </c>
      <c r="C595" s="35">
        <f t="shared" si="523"/>
        <v>0</v>
      </c>
      <c r="D595" s="35">
        <f t="shared" si="524"/>
        <v>0</v>
      </c>
      <c r="E595" s="35">
        <f t="shared" si="525"/>
        <v>0</v>
      </c>
      <c r="F595" s="35">
        <f t="shared" si="526"/>
        <v>0</v>
      </c>
      <c r="G595" s="35">
        <f t="shared" si="527"/>
        <v>0</v>
      </c>
      <c r="H595" s="35">
        <f t="shared" si="528"/>
        <v>0</v>
      </c>
      <c r="I595" s="35">
        <f t="shared" si="529"/>
        <v>0</v>
      </c>
      <c r="J595" s="48">
        <v>264</v>
      </c>
      <c r="K595" s="49" t="s">
        <v>234</v>
      </c>
      <c r="L595" s="65">
        <v>1</v>
      </c>
      <c r="M595" s="38">
        <f t="shared" si="519"/>
        <v>5.3553258715792856E-5</v>
      </c>
      <c r="N595" s="39">
        <f t="shared" si="530"/>
        <v>514</v>
      </c>
      <c r="O595" s="40">
        <f t="shared" si="531"/>
        <v>7.0962544873243126E-3</v>
      </c>
      <c r="P595" s="98">
        <v>1</v>
      </c>
      <c r="Q595" s="38">
        <f t="shared" si="532"/>
        <v>7.1428571428571425E-2</v>
      </c>
      <c r="R595" s="39">
        <f t="shared" si="568"/>
        <v>367</v>
      </c>
      <c r="S595" s="41">
        <f t="shared" si="533"/>
        <v>0.53489546558664258</v>
      </c>
      <c r="T595" s="183">
        <v>0</v>
      </c>
      <c r="U595" s="42">
        <f t="shared" si="534"/>
        <v>0</v>
      </c>
      <c r="V595" s="43">
        <f t="shared" si="535"/>
        <v>396</v>
      </c>
      <c r="W595" s="44">
        <f t="shared" si="536"/>
        <v>0</v>
      </c>
      <c r="X595" s="178">
        <v>0</v>
      </c>
      <c r="Y595" s="42">
        <f t="shared" si="537"/>
        <v>0</v>
      </c>
      <c r="Z595" s="43">
        <f t="shared" si="569"/>
        <v>396</v>
      </c>
      <c r="AA595" s="45">
        <f t="shared" si="538"/>
        <v>0</v>
      </c>
      <c r="AB595" s="65">
        <v>0</v>
      </c>
      <c r="AC595" s="38">
        <f t="shared" si="539"/>
        <v>0</v>
      </c>
      <c r="AD595" s="39">
        <f t="shared" si="540"/>
        <v>538</v>
      </c>
      <c r="AE595" s="40">
        <f t="shared" si="541"/>
        <v>0</v>
      </c>
      <c r="AF595" s="98">
        <v>0</v>
      </c>
      <c r="AG595" s="38">
        <f t="shared" si="542"/>
        <v>0</v>
      </c>
      <c r="AH595" s="39">
        <f t="shared" si="570"/>
        <v>538</v>
      </c>
      <c r="AI595" s="41">
        <f t="shared" si="543"/>
        <v>0</v>
      </c>
      <c r="AJ595" s="183">
        <v>0</v>
      </c>
      <c r="AK595" s="42">
        <f t="shared" si="544"/>
        <v>0</v>
      </c>
      <c r="AL595" s="43">
        <f t="shared" si="545"/>
        <v>337</v>
      </c>
      <c r="AM595" s="44">
        <f t="shared" si="546"/>
        <v>0</v>
      </c>
      <c r="AN595" s="178">
        <v>0</v>
      </c>
      <c r="AO595" s="42">
        <f t="shared" si="547"/>
        <v>0</v>
      </c>
      <c r="AP595" s="43">
        <f t="shared" si="571"/>
        <v>337</v>
      </c>
      <c r="AQ595" s="45">
        <f t="shared" si="548"/>
        <v>0</v>
      </c>
      <c r="AR595" s="65">
        <v>13</v>
      </c>
      <c r="AS595" s="38">
        <f t="shared" si="549"/>
        <v>6.9619236330530716E-4</v>
      </c>
      <c r="AT595" s="39">
        <f t="shared" si="550"/>
        <v>525</v>
      </c>
      <c r="AU595" s="40">
        <f t="shared" si="551"/>
        <v>3.0056327744844125E-2</v>
      </c>
      <c r="AV595" s="98">
        <v>1</v>
      </c>
      <c r="AW595" s="38">
        <f t="shared" si="552"/>
        <v>0.9285714285714286</v>
      </c>
      <c r="AX595" s="39">
        <f t="shared" si="572"/>
        <v>32</v>
      </c>
      <c r="AY595" s="41">
        <f t="shared" si="553"/>
        <v>2.2655604377803327</v>
      </c>
      <c r="AZ595" s="183">
        <v>0</v>
      </c>
      <c r="BA595" s="42">
        <f t="shared" si="554"/>
        <v>0</v>
      </c>
      <c r="BB595" s="43">
        <f t="shared" si="555"/>
        <v>356</v>
      </c>
      <c r="BC595" s="44">
        <f t="shared" si="556"/>
        <v>0</v>
      </c>
      <c r="BD595" s="178">
        <v>0</v>
      </c>
      <c r="BE595" s="42">
        <f t="shared" si="557"/>
        <v>0</v>
      </c>
      <c r="BF595" s="43">
        <f t="shared" si="573"/>
        <v>356</v>
      </c>
      <c r="BG595" s="45">
        <f t="shared" si="558"/>
        <v>0</v>
      </c>
      <c r="BH595" s="159">
        <v>0</v>
      </c>
      <c r="BI595" s="83">
        <f t="shared" si="559"/>
        <v>0</v>
      </c>
      <c r="BJ595" s="84">
        <f t="shared" si="560"/>
        <v>467</v>
      </c>
      <c r="BK595" s="85">
        <f t="shared" si="561"/>
        <v>0</v>
      </c>
      <c r="BL595" s="156">
        <v>0</v>
      </c>
      <c r="BM595" s="83">
        <f t="shared" si="562"/>
        <v>0</v>
      </c>
      <c r="BN595" s="84">
        <f t="shared" si="574"/>
        <v>467</v>
      </c>
      <c r="BO595" s="86">
        <f t="shared" si="563"/>
        <v>0</v>
      </c>
      <c r="BP595" s="168">
        <f t="shared" si="564"/>
        <v>14</v>
      </c>
      <c r="BQ595" s="75">
        <f t="shared" si="565"/>
        <v>7.497456220211E-4</v>
      </c>
      <c r="BR595" s="164">
        <f t="shared" si="520"/>
        <v>2</v>
      </c>
      <c r="BS595" s="76">
        <f t="shared" si="566"/>
        <v>607</v>
      </c>
      <c r="BT595" s="117">
        <f t="shared" si="567"/>
        <v>1.3266619262777914E-2</v>
      </c>
      <c r="BU595" s="159">
        <v>18673</v>
      </c>
      <c r="BV595" s="153">
        <v>747</v>
      </c>
    </row>
    <row r="596" spans="1:74">
      <c r="A596" s="34">
        <f t="shared" si="521"/>
        <v>1</v>
      </c>
      <c r="B596" s="35">
        <f t="shared" si="522"/>
        <v>0</v>
      </c>
      <c r="C596" s="35">
        <f t="shared" si="523"/>
        <v>0</v>
      </c>
      <c r="D596" s="35">
        <f t="shared" si="524"/>
        <v>0</v>
      </c>
      <c r="E596" s="35">
        <f t="shared" si="525"/>
        <v>1</v>
      </c>
      <c r="F596" s="35">
        <f t="shared" si="526"/>
        <v>0</v>
      </c>
      <c r="G596" s="35">
        <f t="shared" si="527"/>
        <v>0</v>
      </c>
      <c r="H596" s="35">
        <f t="shared" si="528"/>
        <v>0</v>
      </c>
      <c r="I596" s="35">
        <f t="shared" si="529"/>
        <v>0</v>
      </c>
      <c r="J596" s="48">
        <v>645</v>
      </c>
      <c r="K596" s="49" t="s">
        <v>619</v>
      </c>
      <c r="L596" s="65">
        <v>0</v>
      </c>
      <c r="M596" s="38">
        <f t="shared" si="519"/>
        <v>0</v>
      </c>
      <c r="N596" s="39">
        <f t="shared" si="530"/>
        <v>517</v>
      </c>
      <c r="O596" s="40">
        <f t="shared" si="531"/>
        <v>0</v>
      </c>
      <c r="P596" s="98">
        <v>0</v>
      </c>
      <c r="Q596" s="38">
        <f t="shared" si="532"/>
        <v>0</v>
      </c>
      <c r="R596" s="39">
        <f t="shared" si="568"/>
        <v>517</v>
      </c>
      <c r="S596" s="41">
        <f t="shared" si="533"/>
        <v>0</v>
      </c>
      <c r="T596" s="183">
        <v>0</v>
      </c>
      <c r="U596" s="42">
        <f t="shared" si="534"/>
        <v>0</v>
      </c>
      <c r="V596" s="43">
        <f t="shared" si="535"/>
        <v>396</v>
      </c>
      <c r="W596" s="44">
        <f t="shared" si="536"/>
        <v>0</v>
      </c>
      <c r="X596" s="178">
        <v>0</v>
      </c>
      <c r="Y596" s="42">
        <f t="shared" si="537"/>
        <v>0</v>
      </c>
      <c r="Z596" s="43">
        <f t="shared" si="569"/>
        <v>396</v>
      </c>
      <c r="AA596" s="45">
        <f t="shared" si="538"/>
        <v>0</v>
      </c>
      <c r="AB596" s="65">
        <v>7</v>
      </c>
      <c r="AC596" s="38">
        <f t="shared" si="539"/>
        <v>1.832460732984293E-2</v>
      </c>
      <c r="AD596" s="39">
        <f t="shared" si="540"/>
        <v>114</v>
      </c>
      <c r="AE596" s="40">
        <f t="shared" si="541"/>
        <v>1.4128950032622754</v>
      </c>
      <c r="AF596" s="98">
        <v>2</v>
      </c>
      <c r="AG596" s="38">
        <f t="shared" si="542"/>
        <v>0.58333333333333337</v>
      </c>
      <c r="AH596" s="39">
        <f t="shared" si="570"/>
        <v>104</v>
      </c>
      <c r="AI596" s="41">
        <f t="shared" si="543"/>
        <v>2.5418251882038203</v>
      </c>
      <c r="AJ596" s="183">
        <v>0</v>
      </c>
      <c r="AK596" s="42">
        <f t="shared" si="544"/>
        <v>0</v>
      </c>
      <c r="AL596" s="43">
        <f t="shared" si="545"/>
        <v>337</v>
      </c>
      <c r="AM596" s="44">
        <f t="shared" si="546"/>
        <v>0</v>
      </c>
      <c r="AN596" s="178">
        <v>0</v>
      </c>
      <c r="AO596" s="42">
        <f t="shared" si="547"/>
        <v>0</v>
      </c>
      <c r="AP596" s="43">
        <f t="shared" si="571"/>
        <v>337</v>
      </c>
      <c r="AQ596" s="45">
        <f t="shared" si="548"/>
        <v>0</v>
      </c>
      <c r="AR596" s="65">
        <v>5</v>
      </c>
      <c r="AS596" s="38">
        <f t="shared" si="549"/>
        <v>1.3089005235602094E-2</v>
      </c>
      <c r="AT596" s="39">
        <f t="shared" si="550"/>
        <v>281</v>
      </c>
      <c r="AU596" s="40">
        <f t="shared" si="551"/>
        <v>0.56508438177554809</v>
      </c>
      <c r="AV596" s="98">
        <v>3</v>
      </c>
      <c r="AW596" s="38">
        <f t="shared" si="552"/>
        <v>0.41666666666666669</v>
      </c>
      <c r="AX596" s="39">
        <f t="shared" si="572"/>
        <v>271</v>
      </c>
      <c r="AY596" s="41">
        <f t="shared" si="553"/>
        <v>1.0165976323373289</v>
      </c>
      <c r="AZ596" s="183">
        <v>0</v>
      </c>
      <c r="BA596" s="42">
        <f t="shared" si="554"/>
        <v>0</v>
      </c>
      <c r="BB596" s="43">
        <f t="shared" si="555"/>
        <v>356</v>
      </c>
      <c r="BC596" s="44">
        <f t="shared" si="556"/>
        <v>0</v>
      </c>
      <c r="BD596" s="178">
        <v>0</v>
      </c>
      <c r="BE596" s="42">
        <f t="shared" si="557"/>
        <v>0</v>
      </c>
      <c r="BF596" s="43">
        <f t="shared" si="573"/>
        <v>356</v>
      </c>
      <c r="BG596" s="45">
        <f t="shared" si="558"/>
        <v>0</v>
      </c>
      <c r="BH596" s="159">
        <v>0</v>
      </c>
      <c r="BI596" s="83">
        <f t="shared" si="559"/>
        <v>0</v>
      </c>
      <c r="BJ596" s="84">
        <f t="shared" si="560"/>
        <v>467</v>
      </c>
      <c r="BK596" s="85">
        <f t="shared" si="561"/>
        <v>0</v>
      </c>
      <c r="BL596" s="156">
        <v>0</v>
      </c>
      <c r="BM596" s="83">
        <f t="shared" si="562"/>
        <v>0</v>
      </c>
      <c r="BN596" s="84">
        <f t="shared" si="574"/>
        <v>467</v>
      </c>
      <c r="BO596" s="86">
        <f t="shared" si="563"/>
        <v>0</v>
      </c>
      <c r="BP596" s="168">
        <f t="shared" si="564"/>
        <v>12</v>
      </c>
      <c r="BQ596" s="75">
        <f t="shared" si="565"/>
        <v>3.1413612565445025E-2</v>
      </c>
      <c r="BR596" s="164">
        <f t="shared" si="520"/>
        <v>5</v>
      </c>
      <c r="BS596" s="76">
        <f t="shared" si="566"/>
        <v>343</v>
      </c>
      <c r="BT596" s="117">
        <f t="shared" si="567"/>
        <v>0.55585844763018388</v>
      </c>
      <c r="BU596" s="159">
        <v>382</v>
      </c>
      <c r="BV596" s="153">
        <v>141</v>
      </c>
    </row>
    <row r="597" spans="1:74">
      <c r="A597" s="34">
        <f t="shared" si="521"/>
        <v>0</v>
      </c>
      <c r="B597" s="35">
        <f t="shared" si="522"/>
        <v>0</v>
      </c>
      <c r="C597" s="35">
        <f t="shared" si="523"/>
        <v>0</v>
      </c>
      <c r="D597" s="35">
        <f t="shared" si="524"/>
        <v>0</v>
      </c>
      <c r="E597" s="35">
        <f t="shared" si="525"/>
        <v>0</v>
      </c>
      <c r="F597" s="35">
        <f t="shared" si="526"/>
        <v>0</v>
      </c>
      <c r="G597" s="35">
        <f t="shared" si="527"/>
        <v>0</v>
      </c>
      <c r="H597" s="35">
        <f t="shared" si="528"/>
        <v>0</v>
      </c>
      <c r="I597" s="35">
        <f t="shared" si="529"/>
        <v>0</v>
      </c>
      <c r="J597" s="48">
        <v>104</v>
      </c>
      <c r="K597" s="49" t="s">
        <v>74</v>
      </c>
      <c r="L597" s="65">
        <v>5</v>
      </c>
      <c r="M597" s="38">
        <f t="shared" si="519"/>
        <v>1.5082956259426848E-3</v>
      </c>
      <c r="N597" s="39">
        <f t="shared" si="530"/>
        <v>378</v>
      </c>
      <c r="O597" s="40">
        <f t="shared" si="531"/>
        <v>0.19986177985189577</v>
      </c>
      <c r="P597" s="98">
        <v>1</v>
      </c>
      <c r="Q597" s="38">
        <f t="shared" si="532"/>
        <v>0.45454545454545453</v>
      </c>
      <c r="R597" s="39">
        <f t="shared" si="568"/>
        <v>35</v>
      </c>
      <c r="S597" s="41">
        <f t="shared" si="533"/>
        <v>3.4038802355513615</v>
      </c>
      <c r="T597" s="183">
        <v>0</v>
      </c>
      <c r="U597" s="42">
        <f t="shared" si="534"/>
        <v>0</v>
      </c>
      <c r="V597" s="43">
        <f t="shared" si="535"/>
        <v>396</v>
      </c>
      <c r="W597" s="44">
        <f t="shared" si="536"/>
        <v>0</v>
      </c>
      <c r="X597" s="178">
        <v>0</v>
      </c>
      <c r="Y597" s="42">
        <f t="shared" si="537"/>
        <v>0</v>
      </c>
      <c r="Z597" s="43">
        <f t="shared" si="569"/>
        <v>396</v>
      </c>
      <c r="AA597" s="45">
        <f t="shared" si="538"/>
        <v>0</v>
      </c>
      <c r="AB597" s="65">
        <v>0</v>
      </c>
      <c r="AC597" s="38">
        <f t="shared" si="539"/>
        <v>0</v>
      </c>
      <c r="AD597" s="39">
        <f t="shared" si="540"/>
        <v>538</v>
      </c>
      <c r="AE597" s="40">
        <f t="shared" si="541"/>
        <v>0</v>
      </c>
      <c r="AF597" s="98">
        <v>0</v>
      </c>
      <c r="AG597" s="38">
        <f t="shared" si="542"/>
        <v>0</v>
      </c>
      <c r="AH597" s="39">
        <f t="shared" si="570"/>
        <v>538</v>
      </c>
      <c r="AI597" s="41">
        <f t="shared" si="543"/>
        <v>0</v>
      </c>
      <c r="AJ597" s="183">
        <v>0</v>
      </c>
      <c r="AK597" s="42">
        <f t="shared" si="544"/>
        <v>0</v>
      </c>
      <c r="AL597" s="43">
        <f t="shared" si="545"/>
        <v>337</v>
      </c>
      <c r="AM597" s="44">
        <f t="shared" si="546"/>
        <v>0</v>
      </c>
      <c r="AN597" s="178">
        <v>0</v>
      </c>
      <c r="AO597" s="42">
        <f t="shared" si="547"/>
        <v>0</v>
      </c>
      <c r="AP597" s="43">
        <f t="shared" si="571"/>
        <v>337</v>
      </c>
      <c r="AQ597" s="45">
        <f t="shared" si="548"/>
        <v>0</v>
      </c>
      <c r="AR597" s="65">
        <v>6</v>
      </c>
      <c r="AS597" s="38">
        <f t="shared" si="549"/>
        <v>1.8099547511312218E-3</v>
      </c>
      <c r="AT597" s="39">
        <f t="shared" si="550"/>
        <v>483</v>
      </c>
      <c r="AU597" s="40">
        <f t="shared" si="551"/>
        <v>7.8140175145071267E-2</v>
      </c>
      <c r="AV597" s="98">
        <v>1</v>
      </c>
      <c r="AW597" s="38">
        <f t="shared" si="552"/>
        <v>0.54545454545454541</v>
      </c>
      <c r="AX597" s="39">
        <f t="shared" si="572"/>
        <v>143</v>
      </c>
      <c r="AY597" s="41">
        <f t="shared" si="553"/>
        <v>1.3308187186961395</v>
      </c>
      <c r="AZ597" s="183">
        <v>0</v>
      </c>
      <c r="BA597" s="42">
        <f t="shared" si="554"/>
        <v>0</v>
      </c>
      <c r="BB597" s="43">
        <f t="shared" si="555"/>
        <v>356</v>
      </c>
      <c r="BC597" s="44">
        <f t="shared" si="556"/>
        <v>0</v>
      </c>
      <c r="BD597" s="178">
        <v>0</v>
      </c>
      <c r="BE597" s="42">
        <f t="shared" si="557"/>
        <v>0</v>
      </c>
      <c r="BF597" s="43">
        <f t="shared" si="573"/>
        <v>356</v>
      </c>
      <c r="BG597" s="45">
        <f t="shared" si="558"/>
        <v>0</v>
      </c>
      <c r="BH597" s="159">
        <v>0</v>
      </c>
      <c r="BI597" s="83">
        <f t="shared" si="559"/>
        <v>0</v>
      </c>
      <c r="BJ597" s="84">
        <f t="shared" si="560"/>
        <v>467</v>
      </c>
      <c r="BK597" s="85">
        <f t="shared" si="561"/>
        <v>0</v>
      </c>
      <c r="BL597" s="156">
        <v>0</v>
      </c>
      <c r="BM597" s="83">
        <f t="shared" si="562"/>
        <v>0</v>
      </c>
      <c r="BN597" s="84">
        <f t="shared" si="574"/>
        <v>467</v>
      </c>
      <c r="BO597" s="86">
        <f t="shared" si="563"/>
        <v>0</v>
      </c>
      <c r="BP597" s="168">
        <f t="shared" si="564"/>
        <v>11</v>
      </c>
      <c r="BQ597" s="75">
        <f t="shared" si="565"/>
        <v>3.3182503770739064E-3</v>
      </c>
      <c r="BR597" s="164">
        <f t="shared" si="520"/>
        <v>2</v>
      </c>
      <c r="BS597" s="76">
        <f t="shared" si="566"/>
        <v>572</v>
      </c>
      <c r="BT597" s="117">
        <f t="shared" si="567"/>
        <v>5.871586719311294E-2</v>
      </c>
      <c r="BU597" s="159">
        <v>3315</v>
      </c>
      <c r="BV597" s="153">
        <v>200</v>
      </c>
    </row>
    <row r="598" spans="1:74">
      <c r="A598" s="34">
        <f t="shared" si="521"/>
        <v>0</v>
      </c>
      <c r="B598" s="35">
        <f t="shared" si="522"/>
        <v>0</v>
      </c>
      <c r="C598" s="35">
        <f t="shared" si="523"/>
        <v>0</v>
      </c>
      <c r="D598" s="35">
        <f t="shared" si="524"/>
        <v>0</v>
      </c>
      <c r="E598" s="35">
        <f t="shared" si="525"/>
        <v>0</v>
      </c>
      <c r="F598" s="35">
        <f t="shared" si="526"/>
        <v>0</v>
      </c>
      <c r="G598" s="35">
        <f t="shared" si="527"/>
        <v>0</v>
      </c>
      <c r="H598" s="35">
        <f t="shared" si="528"/>
        <v>0</v>
      </c>
      <c r="I598" s="35">
        <f t="shared" si="529"/>
        <v>0</v>
      </c>
      <c r="J598" s="48">
        <v>498</v>
      </c>
      <c r="K598" s="49" t="s">
        <v>470</v>
      </c>
      <c r="L598" s="65">
        <v>0</v>
      </c>
      <c r="M598" s="38">
        <f t="shared" si="519"/>
        <v>0</v>
      </c>
      <c r="N598" s="39">
        <f t="shared" si="530"/>
        <v>517</v>
      </c>
      <c r="O598" s="40">
        <f t="shared" si="531"/>
        <v>0</v>
      </c>
      <c r="P598" s="98">
        <v>0</v>
      </c>
      <c r="Q598" s="38">
        <f t="shared" si="532"/>
        <v>0</v>
      </c>
      <c r="R598" s="39">
        <f t="shared" si="568"/>
        <v>517</v>
      </c>
      <c r="S598" s="41">
        <f t="shared" si="533"/>
        <v>0</v>
      </c>
      <c r="T598" s="183">
        <v>0</v>
      </c>
      <c r="U598" s="42">
        <f t="shared" si="534"/>
        <v>0</v>
      </c>
      <c r="V598" s="43">
        <f t="shared" si="535"/>
        <v>396</v>
      </c>
      <c r="W598" s="44">
        <f t="shared" si="536"/>
        <v>0</v>
      </c>
      <c r="X598" s="178">
        <v>0</v>
      </c>
      <c r="Y598" s="42">
        <f t="shared" si="537"/>
        <v>0</v>
      </c>
      <c r="Z598" s="43">
        <f t="shared" si="569"/>
        <v>396</v>
      </c>
      <c r="AA598" s="45">
        <f t="shared" si="538"/>
        <v>0</v>
      </c>
      <c r="AB598" s="65">
        <v>11</v>
      </c>
      <c r="AC598" s="38">
        <f t="shared" si="539"/>
        <v>3.1554790590935171E-3</v>
      </c>
      <c r="AD598" s="39">
        <f t="shared" si="540"/>
        <v>383</v>
      </c>
      <c r="AE598" s="40">
        <f t="shared" si="541"/>
        <v>0.24329910678256217</v>
      </c>
      <c r="AF598" s="98">
        <v>2</v>
      </c>
      <c r="AG598" s="38">
        <f t="shared" si="542"/>
        <v>1</v>
      </c>
      <c r="AH598" s="39">
        <f t="shared" si="570"/>
        <v>1</v>
      </c>
      <c r="AI598" s="41">
        <f t="shared" si="543"/>
        <v>4.3574146083494059</v>
      </c>
      <c r="AJ598" s="183">
        <v>0</v>
      </c>
      <c r="AK598" s="42">
        <f t="shared" si="544"/>
        <v>0</v>
      </c>
      <c r="AL598" s="43">
        <f t="shared" si="545"/>
        <v>337</v>
      </c>
      <c r="AM598" s="44">
        <f t="shared" si="546"/>
        <v>0</v>
      </c>
      <c r="AN598" s="178">
        <v>0</v>
      </c>
      <c r="AO598" s="42">
        <f t="shared" si="547"/>
        <v>0</v>
      </c>
      <c r="AP598" s="43">
        <f t="shared" si="571"/>
        <v>337</v>
      </c>
      <c r="AQ598" s="45">
        <f t="shared" si="548"/>
        <v>0</v>
      </c>
      <c r="AR598" s="65">
        <v>0</v>
      </c>
      <c r="AS598" s="38">
        <f t="shared" si="549"/>
        <v>0</v>
      </c>
      <c r="AT598" s="39">
        <f t="shared" si="550"/>
        <v>565</v>
      </c>
      <c r="AU598" s="40">
        <f t="shared" si="551"/>
        <v>0</v>
      </c>
      <c r="AV598" s="98">
        <v>0</v>
      </c>
      <c r="AW598" s="38">
        <f t="shared" si="552"/>
        <v>0</v>
      </c>
      <c r="AX598" s="39">
        <f t="shared" si="572"/>
        <v>565</v>
      </c>
      <c r="AY598" s="41">
        <f t="shared" si="553"/>
        <v>0</v>
      </c>
      <c r="AZ598" s="183">
        <v>0</v>
      </c>
      <c r="BA598" s="42">
        <f t="shared" si="554"/>
        <v>0</v>
      </c>
      <c r="BB598" s="43">
        <f t="shared" si="555"/>
        <v>356</v>
      </c>
      <c r="BC598" s="44">
        <f t="shared" si="556"/>
        <v>0</v>
      </c>
      <c r="BD598" s="178">
        <v>0</v>
      </c>
      <c r="BE598" s="42">
        <f t="shared" si="557"/>
        <v>0</v>
      </c>
      <c r="BF598" s="43">
        <f t="shared" si="573"/>
        <v>356</v>
      </c>
      <c r="BG598" s="45">
        <f t="shared" si="558"/>
        <v>0</v>
      </c>
      <c r="BH598" s="159">
        <v>0</v>
      </c>
      <c r="BI598" s="83">
        <f t="shared" si="559"/>
        <v>0</v>
      </c>
      <c r="BJ598" s="84">
        <f t="shared" si="560"/>
        <v>467</v>
      </c>
      <c r="BK598" s="85">
        <f t="shared" si="561"/>
        <v>0</v>
      </c>
      <c r="BL598" s="156">
        <v>0</v>
      </c>
      <c r="BM598" s="83">
        <f t="shared" si="562"/>
        <v>0</v>
      </c>
      <c r="BN598" s="84">
        <f t="shared" si="574"/>
        <v>467</v>
      </c>
      <c r="BO598" s="86">
        <f t="shared" si="563"/>
        <v>0</v>
      </c>
      <c r="BP598" s="168">
        <f t="shared" si="564"/>
        <v>11</v>
      </c>
      <c r="BQ598" s="75">
        <f t="shared" si="565"/>
        <v>3.1554790590935171E-3</v>
      </c>
      <c r="BR598" s="164">
        <f t="shared" si="520"/>
        <v>2</v>
      </c>
      <c r="BS598" s="76">
        <f t="shared" si="566"/>
        <v>574</v>
      </c>
      <c r="BT598" s="117">
        <f t="shared" si="567"/>
        <v>5.5835656840266618E-2</v>
      </c>
      <c r="BU598" s="159">
        <v>3486</v>
      </c>
      <c r="BV598" s="153">
        <v>120</v>
      </c>
    </row>
    <row r="599" spans="1:74">
      <c r="A599" s="34">
        <f t="shared" si="521"/>
        <v>0</v>
      </c>
      <c r="B599" s="35">
        <f t="shared" si="522"/>
        <v>0</v>
      </c>
      <c r="C599" s="35">
        <f t="shared" si="523"/>
        <v>0</v>
      </c>
      <c r="D599" s="35">
        <f t="shared" si="524"/>
        <v>0</v>
      </c>
      <c r="E599" s="35">
        <f t="shared" si="525"/>
        <v>0</v>
      </c>
      <c r="F599" s="35">
        <f t="shared" si="526"/>
        <v>0</v>
      </c>
      <c r="G599" s="35">
        <f t="shared" si="527"/>
        <v>0</v>
      </c>
      <c r="H599" s="35">
        <f t="shared" si="528"/>
        <v>0</v>
      </c>
      <c r="I599" s="35">
        <f t="shared" si="529"/>
        <v>0</v>
      </c>
      <c r="J599" s="48">
        <v>119</v>
      </c>
      <c r="K599" s="49" t="s">
        <v>89</v>
      </c>
      <c r="L599" s="65">
        <v>0</v>
      </c>
      <c r="M599" s="38">
        <f t="shared" si="519"/>
        <v>0</v>
      </c>
      <c r="N599" s="39">
        <f t="shared" si="530"/>
        <v>517</v>
      </c>
      <c r="O599" s="40">
        <f t="shared" si="531"/>
        <v>0</v>
      </c>
      <c r="P599" s="98">
        <v>1</v>
      </c>
      <c r="Q599" s="38">
        <f t="shared" si="532"/>
        <v>0</v>
      </c>
      <c r="R599" s="39">
        <f t="shared" si="568"/>
        <v>517</v>
      </c>
      <c r="S599" s="41">
        <f t="shared" si="533"/>
        <v>0</v>
      </c>
      <c r="T599" s="183">
        <v>0</v>
      </c>
      <c r="U599" s="42">
        <f t="shared" si="534"/>
        <v>0</v>
      </c>
      <c r="V599" s="43">
        <f t="shared" si="535"/>
        <v>396</v>
      </c>
      <c r="W599" s="44">
        <f t="shared" si="536"/>
        <v>0</v>
      </c>
      <c r="X599" s="178">
        <v>0</v>
      </c>
      <c r="Y599" s="42">
        <f t="shared" si="537"/>
        <v>0</v>
      </c>
      <c r="Z599" s="43">
        <f t="shared" si="569"/>
        <v>396</v>
      </c>
      <c r="AA599" s="45">
        <f t="shared" si="538"/>
        <v>0</v>
      </c>
      <c r="AB599" s="65">
        <v>8</v>
      </c>
      <c r="AC599" s="38">
        <f t="shared" si="539"/>
        <v>2.2718237064803771E-4</v>
      </c>
      <c r="AD599" s="39">
        <f t="shared" si="540"/>
        <v>516</v>
      </c>
      <c r="AE599" s="40">
        <f t="shared" si="541"/>
        <v>1.7516601067633465E-2</v>
      </c>
      <c r="AF599" s="98">
        <v>1</v>
      </c>
      <c r="AG599" s="38">
        <f t="shared" si="542"/>
        <v>0.8</v>
      </c>
      <c r="AH599" s="39">
        <f t="shared" si="570"/>
        <v>72</v>
      </c>
      <c r="AI599" s="41">
        <f t="shared" si="543"/>
        <v>3.4859316866795247</v>
      </c>
      <c r="AJ599" s="183">
        <v>0</v>
      </c>
      <c r="AK599" s="42">
        <f t="shared" si="544"/>
        <v>0</v>
      </c>
      <c r="AL599" s="43">
        <f t="shared" si="545"/>
        <v>337</v>
      </c>
      <c r="AM599" s="44">
        <f t="shared" si="546"/>
        <v>0</v>
      </c>
      <c r="AN599" s="178">
        <v>0</v>
      </c>
      <c r="AO599" s="42">
        <f t="shared" si="547"/>
        <v>0</v>
      </c>
      <c r="AP599" s="43">
        <f t="shared" si="571"/>
        <v>337</v>
      </c>
      <c r="AQ599" s="45">
        <f t="shared" si="548"/>
        <v>0</v>
      </c>
      <c r="AR599" s="65">
        <v>2</v>
      </c>
      <c r="AS599" s="38">
        <f t="shared" si="549"/>
        <v>5.6795592662009429E-5</v>
      </c>
      <c r="AT599" s="39">
        <f t="shared" si="550"/>
        <v>562</v>
      </c>
      <c r="AU599" s="40">
        <f t="shared" si="551"/>
        <v>2.4520047008378411E-3</v>
      </c>
      <c r="AV599" s="98">
        <v>2</v>
      </c>
      <c r="AW599" s="38">
        <f t="shared" si="552"/>
        <v>0.2</v>
      </c>
      <c r="AX599" s="39">
        <f t="shared" si="572"/>
        <v>460</v>
      </c>
      <c r="AY599" s="41">
        <f t="shared" si="553"/>
        <v>0.48796686352191787</v>
      </c>
      <c r="AZ599" s="183">
        <v>0</v>
      </c>
      <c r="BA599" s="42">
        <f t="shared" si="554"/>
        <v>0</v>
      </c>
      <c r="BB599" s="43">
        <f t="shared" si="555"/>
        <v>356</v>
      </c>
      <c r="BC599" s="44">
        <f t="shared" si="556"/>
        <v>0</v>
      </c>
      <c r="BD599" s="178">
        <v>0</v>
      </c>
      <c r="BE599" s="42">
        <f t="shared" si="557"/>
        <v>0</v>
      </c>
      <c r="BF599" s="43">
        <f t="shared" si="573"/>
        <v>356</v>
      </c>
      <c r="BG599" s="45">
        <f t="shared" si="558"/>
        <v>0</v>
      </c>
      <c r="BH599" s="159">
        <v>0</v>
      </c>
      <c r="BI599" s="83">
        <f t="shared" si="559"/>
        <v>0</v>
      </c>
      <c r="BJ599" s="84">
        <f t="shared" si="560"/>
        <v>467</v>
      </c>
      <c r="BK599" s="85">
        <f t="shared" si="561"/>
        <v>0</v>
      </c>
      <c r="BL599" s="156">
        <v>0</v>
      </c>
      <c r="BM599" s="83">
        <f t="shared" si="562"/>
        <v>0</v>
      </c>
      <c r="BN599" s="84">
        <f t="shared" si="574"/>
        <v>467</v>
      </c>
      <c r="BO599" s="86">
        <f t="shared" si="563"/>
        <v>0</v>
      </c>
      <c r="BP599" s="168">
        <f t="shared" si="564"/>
        <v>10</v>
      </c>
      <c r="BQ599" s="75">
        <f t="shared" si="565"/>
        <v>2.8397796331004716E-4</v>
      </c>
      <c r="BR599" s="164">
        <f t="shared" si="520"/>
        <v>4</v>
      </c>
      <c r="BS599" s="76">
        <f t="shared" si="566"/>
        <v>617</v>
      </c>
      <c r="BT599" s="117">
        <f t="shared" si="567"/>
        <v>5.0249410034534153E-3</v>
      </c>
      <c r="BU599" s="159">
        <v>35214</v>
      </c>
      <c r="BV599" s="153">
        <v>1260</v>
      </c>
    </row>
    <row r="600" spans="1:74">
      <c r="A600" s="34">
        <f t="shared" si="521"/>
        <v>0</v>
      </c>
      <c r="B600" s="35">
        <f t="shared" si="522"/>
        <v>0</v>
      </c>
      <c r="C600" s="35">
        <f t="shared" si="523"/>
        <v>0</v>
      </c>
      <c r="D600" s="35">
        <f t="shared" si="524"/>
        <v>0</v>
      </c>
      <c r="E600" s="35">
        <f t="shared" si="525"/>
        <v>0</v>
      </c>
      <c r="F600" s="35">
        <f t="shared" si="526"/>
        <v>0</v>
      </c>
      <c r="G600" s="35">
        <f t="shared" si="527"/>
        <v>0</v>
      </c>
      <c r="H600" s="35">
        <f t="shared" si="528"/>
        <v>0</v>
      </c>
      <c r="I600" s="35">
        <f t="shared" si="529"/>
        <v>0</v>
      </c>
      <c r="J600" s="48">
        <v>535</v>
      </c>
      <c r="K600" s="49" t="s">
        <v>507</v>
      </c>
      <c r="L600" s="65">
        <v>4</v>
      </c>
      <c r="M600" s="38">
        <f t="shared" si="519"/>
        <v>4.5248868778280547E-3</v>
      </c>
      <c r="N600" s="39">
        <f t="shared" si="530"/>
        <v>215</v>
      </c>
      <c r="O600" s="40">
        <f t="shared" si="531"/>
        <v>0.59958533955568738</v>
      </c>
      <c r="P600" s="98">
        <v>1</v>
      </c>
      <c r="Q600" s="38">
        <f t="shared" si="532"/>
        <v>0.4</v>
      </c>
      <c r="R600" s="39">
        <f t="shared" si="568"/>
        <v>44</v>
      </c>
      <c r="S600" s="41">
        <f t="shared" si="533"/>
        <v>2.9954146072851984</v>
      </c>
      <c r="T600" s="183">
        <v>0</v>
      </c>
      <c r="U600" s="42">
        <f t="shared" si="534"/>
        <v>0</v>
      </c>
      <c r="V600" s="43">
        <f t="shared" si="535"/>
        <v>396</v>
      </c>
      <c r="W600" s="44">
        <f t="shared" si="536"/>
        <v>0</v>
      </c>
      <c r="X600" s="178">
        <v>0</v>
      </c>
      <c r="Y600" s="42">
        <f t="shared" si="537"/>
        <v>0</v>
      </c>
      <c r="Z600" s="43">
        <f t="shared" si="569"/>
        <v>396</v>
      </c>
      <c r="AA600" s="45">
        <f t="shared" si="538"/>
        <v>0</v>
      </c>
      <c r="AB600" s="65">
        <v>6</v>
      </c>
      <c r="AC600" s="38">
        <f t="shared" si="539"/>
        <v>6.7873303167420816E-3</v>
      </c>
      <c r="AD600" s="39">
        <f t="shared" si="540"/>
        <v>300</v>
      </c>
      <c r="AE600" s="40">
        <f t="shared" si="541"/>
        <v>0.52332827205512855</v>
      </c>
      <c r="AF600" s="98">
        <v>2</v>
      </c>
      <c r="AG600" s="38">
        <f t="shared" si="542"/>
        <v>0.6</v>
      </c>
      <c r="AH600" s="39">
        <f t="shared" si="570"/>
        <v>102</v>
      </c>
      <c r="AI600" s="41">
        <f t="shared" si="543"/>
        <v>2.6144487650096435</v>
      </c>
      <c r="AJ600" s="183">
        <v>0</v>
      </c>
      <c r="AK600" s="42">
        <f t="shared" si="544"/>
        <v>0</v>
      </c>
      <c r="AL600" s="43">
        <f t="shared" si="545"/>
        <v>337</v>
      </c>
      <c r="AM600" s="44">
        <f t="shared" si="546"/>
        <v>0</v>
      </c>
      <c r="AN600" s="178">
        <v>0</v>
      </c>
      <c r="AO600" s="42">
        <f t="shared" si="547"/>
        <v>0</v>
      </c>
      <c r="AP600" s="43">
        <f t="shared" si="571"/>
        <v>337</v>
      </c>
      <c r="AQ600" s="45">
        <f t="shared" si="548"/>
        <v>0</v>
      </c>
      <c r="AR600" s="65">
        <v>0</v>
      </c>
      <c r="AS600" s="38">
        <f t="shared" si="549"/>
        <v>0</v>
      </c>
      <c r="AT600" s="39">
        <f t="shared" si="550"/>
        <v>565</v>
      </c>
      <c r="AU600" s="40">
        <f t="shared" si="551"/>
        <v>0</v>
      </c>
      <c r="AV600" s="98">
        <v>0</v>
      </c>
      <c r="AW600" s="38">
        <f t="shared" si="552"/>
        <v>0</v>
      </c>
      <c r="AX600" s="39">
        <f t="shared" si="572"/>
        <v>565</v>
      </c>
      <c r="AY600" s="41">
        <f t="shared" si="553"/>
        <v>0</v>
      </c>
      <c r="AZ600" s="183">
        <v>0</v>
      </c>
      <c r="BA600" s="42">
        <f t="shared" si="554"/>
        <v>0</v>
      </c>
      <c r="BB600" s="43">
        <f t="shared" si="555"/>
        <v>356</v>
      </c>
      <c r="BC600" s="44">
        <f t="shared" si="556"/>
        <v>0</v>
      </c>
      <c r="BD600" s="178">
        <v>0</v>
      </c>
      <c r="BE600" s="42">
        <f t="shared" si="557"/>
        <v>0</v>
      </c>
      <c r="BF600" s="43">
        <f t="shared" si="573"/>
        <v>356</v>
      </c>
      <c r="BG600" s="45">
        <f t="shared" si="558"/>
        <v>0</v>
      </c>
      <c r="BH600" s="159">
        <v>0</v>
      </c>
      <c r="BI600" s="83">
        <f t="shared" si="559"/>
        <v>0</v>
      </c>
      <c r="BJ600" s="84">
        <f t="shared" si="560"/>
        <v>467</v>
      </c>
      <c r="BK600" s="85">
        <f t="shared" si="561"/>
        <v>0</v>
      </c>
      <c r="BL600" s="156">
        <v>0</v>
      </c>
      <c r="BM600" s="83">
        <f t="shared" si="562"/>
        <v>0</v>
      </c>
      <c r="BN600" s="84">
        <f t="shared" si="574"/>
        <v>467</v>
      </c>
      <c r="BO600" s="86">
        <f t="shared" si="563"/>
        <v>0</v>
      </c>
      <c r="BP600" s="168">
        <f t="shared" si="564"/>
        <v>10</v>
      </c>
      <c r="BQ600" s="75">
        <f t="shared" si="565"/>
        <v>1.1312217194570135E-2</v>
      </c>
      <c r="BR600" s="164">
        <f t="shared" si="520"/>
        <v>3</v>
      </c>
      <c r="BS600" s="76">
        <f t="shared" si="566"/>
        <v>499</v>
      </c>
      <c r="BT600" s="117">
        <f t="shared" si="567"/>
        <v>0.20016772906743049</v>
      </c>
      <c r="BU600" s="159">
        <v>884</v>
      </c>
      <c r="BV600" s="153">
        <v>165</v>
      </c>
    </row>
    <row r="601" spans="1:74">
      <c r="A601" s="34">
        <f t="shared" si="521"/>
        <v>0</v>
      </c>
      <c r="B601" s="35">
        <f t="shared" si="522"/>
        <v>0</v>
      </c>
      <c r="C601" s="35">
        <f t="shared" si="523"/>
        <v>0</v>
      </c>
      <c r="D601" s="35">
        <f t="shared" si="524"/>
        <v>0</v>
      </c>
      <c r="E601" s="35">
        <f t="shared" si="525"/>
        <v>0</v>
      </c>
      <c r="F601" s="35">
        <f t="shared" si="526"/>
        <v>0</v>
      </c>
      <c r="G601" s="35">
        <f t="shared" si="527"/>
        <v>0</v>
      </c>
      <c r="H601" s="35">
        <f t="shared" si="528"/>
        <v>0</v>
      </c>
      <c r="I601" s="35">
        <f t="shared" si="529"/>
        <v>0</v>
      </c>
      <c r="J601" s="48">
        <v>153</v>
      </c>
      <c r="K601" s="49" t="s">
        <v>123</v>
      </c>
      <c r="L601" s="65">
        <v>3</v>
      </c>
      <c r="M601" s="38">
        <f t="shared" si="519"/>
        <v>2.3631350925561244E-4</v>
      </c>
      <c r="N601" s="39">
        <f t="shared" si="530"/>
        <v>485</v>
      </c>
      <c r="O601" s="40">
        <f t="shared" si="531"/>
        <v>3.1313515567185556E-2</v>
      </c>
      <c r="P601" s="98">
        <v>1</v>
      </c>
      <c r="Q601" s="38">
        <f t="shared" si="532"/>
        <v>0.33333333333333331</v>
      </c>
      <c r="R601" s="39">
        <f t="shared" si="568"/>
        <v>62</v>
      </c>
      <c r="S601" s="41">
        <f t="shared" si="533"/>
        <v>2.4961788394043318</v>
      </c>
      <c r="T601" s="183">
        <v>0</v>
      </c>
      <c r="U601" s="42">
        <f t="shared" si="534"/>
        <v>0</v>
      </c>
      <c r="V601" s="43">
        <f t="shared" si="535"/>
        <v>396</v>
      </c>
      <c r="W601" s="44">
        <f t="shared" si="536"/>
        <v>0</v>
      </c>
      <c r="X601" s="178">
        <v>0</v>
      </c>
      <c r="Y601" s="42">
        <f t="shared" si="537"/>
        <v>0</v>
      </c>
      <c r="Z601" s="43">
        <f t="shared" si="569"/>
        <v>396</v>
      </c>
      <c r="AA601" s="45">
        <f t="shared" si="538"/>
        <v>0</v>
      </c>
      <c r="AB601" s="65">
        <v>0</v>
      </c>
      <c r="AC601" s="38">
        <f t="shared" si="539"/>
        <v>0</v>
      </c>
      <c r="AD601" s="39">
        <f t="shared" si="540"/>
        <v>538</v>
      </c>
      <c r="AE601" s="40">
        <f t="shared" si="541"/>
        <v>0</v>
      </c>
      <c r="AF601" s="98">
        <v>1</v>
      </c>
      <c r="AG601" s="38">
        <f t="shared" si="542"/>
        <v>0</v>
      </c>
      <c r="AH601" s="39">
        <f t="shared" si="570"/>
        <v>538</v>
      </c>
      <c r="AI601" s="41">
        <f t="shared" si="543"/>
        <v>0</v>
      </c>
      <c r="AJ601" s="183">
        <v>0</v>
      </c>
      <c r="AK601" s="42">
        <f t="shared" si="544"/>
        <v>0</v>
      </c>
      <c r="AL601" s="43">
        <f t="shared" si="545"/>
        <v>337</v>
      </c>
      <c r="AM601" s="44">
        <f t="shared" si="546"/>
        <v>0</v>
      </c>
      <c r="AN601" s="178">
        <v>0</v>
      </c>
      <c r="AO601" s="42">
        <f t="shared" si="547"/>
        <v>0</v>
      </c>
      <c r="AP601" s="43">
        <f t="shared" si="571"/>
        <v>337</v>
      </c>
      <c r="AQ601" s="45">
        <f t="shared" si="548"/>
        <v>0</v>
      </c>
      <c r="AR601" s="65">
        <v>0</v>
      </c>
      <c r="AS601" s="38">
        <f t="shared" si="549"/>
        <v>0</v>
      </c>
      <c r="AT601" s="39">
        <f t="shared" si="550"/>
        <v>565</v>
      </c>
      <c r="AU601" s="40">
        <f t="shared" si="551"/>
        <v>0</v>
      </c>
      <c r="AV601" s="98">
        <v>3</v>
      </c>
      <c r="AW601" s="38">
        <f t="shared" si="552"/>
        <v>0</v>
      </c>
      <c r="AX601" s="39">
        <f t="shared" si="572"/>
        <v>565</v>
      </c>
      <c r="AY601" s="41">
        <f t="shared" si="553"/>
        <v>0</v>
      </c>
      <c r="AZ601" s="183">
        <v>0</v>
      </c>
      <c r="BA601" s="42">
        <f t="shared" si="554"/>
        <v>0</v>
      </c>
      <c r="BB601" s="43">
        <f t="shared" si="555"/>
        <v>356</v>
      </c>
      <c r="BC601" s="44">
        <f t="shared" si="556"/>
        <v>0</v>
      </c>
      <c r="BD601" s="178">
        <v>0</v>
      </c>
      <c r="BE601" s="42">
        <f t="shared" si="557"/>
        <v>0</v>
      </c>
      <c r="BF601" s="43">
        <f t="shared" si="573"/>
        <v>356</v>
      </c>
      <c r="BG601" s="45">
        <f t="shared" si="558"/>
        <v>0</v>
      </c>
      <c r="BH601" s="159">
        <v>6</v>
      </c>
      <c r="BI601" s="83">
        <f t="shared" si="559"/>
        <v>4.7262701851122487E-4</v>
      </c>
      <c r="BJ601" s="84">
        <f t="shared" si="560"/>
        <v>388</v>
      </c>
      <c r="BK601" s="85">
        <f t="shared" si="561"/>
        <v>8.4913849562722188E-2</v>
      </c>
      <c r="BL601" s="156">
        <v>3</v>
      </c>
      <c r="BM601" s="83">
        <f t="shared" si="562"/>
        <v>0.66666666666666663</v>
      </c>
      <c r="BN601" s="84">
        <f t="shared" si="574"/>
        <v>10</v>
      </c>
      <c r="BO601" s="86">
        <f t="shared" si="563"/>
        <v>6.7689670294621855</v>
      </c>
      <c r="BP601" s="168">
        <f t="shared" si="564"/>
        <v>9</v>
      </c>
      <c r="BQ601" s="75">
        <f t="shared" si="565"/>
        <v>7.0894052776683731E-4</v>
      </c>
      <c r="BR601" s="164">
        <f t="shared" si="520"/>
        <v>8</v>
      </c>
      <c r="BS601" s="76">
        <f t="shared" si="566"/>
        <v>609</v>
      </c>
      <c r="BT601" s="117">
        <f t="shared" si="567"/>
        <v>1.2544580169046688E-2</v>
      </c>
      <c r="BU601" s="159">
        <v>12695</v>
      </c>
      <c r="BV601" s="153">
        <v>318</v>
      </c>
    </row>
    <row r="602" spans="1:74">
      <c r="A602" s="34">
        <f t="shared" si="521"/>
        <v>0</v>
      </c>
      <c r="B602" s="35">
        <f t="shared" si="522"/>
        <v>0</v>
      </c>
      <c r="C602" s="35">
        <f t="shared" si="523"/>
        <v>0</v>
      </c>
      <c r="D602" s="35">
        <f t="shared" si="524"/>
        <v>0</v>
      </c>
      <c r="E602" s="35">
        <f t="shared" si="525"/>
        <v>0</v>
      </c>
      <c r="F602" s="35">
        <f t="shared" si="526"/>
        <v>0</v>
      </c>
      <c r="G602" s="35">
        <f t="shared" si="527"/>
        <v>0</v>
      </c>
      <c r="H602" s="35">
        <f t="shared" si="528"/>
        <v>0</v>
      </c>
      <c r="I602" s="35">
        <f t="shared" si="529"/>
        <v>0</v>
      </c>
      <c r="J602" s="48">
        <v>76</v>
      </c>
      <c r="K602" s="49" t="s">
        <v>46</v>
      </c>
      <c r="L602" s="65">
        <v>0</v>
      </c>
      <c r="M602" s="38">
        <f t="shared" si="519"/>
        <v>0</v>
      </c>
      <c r="N602" s="39">
        <f t="shared" si="530"/>
        <v>517</v>
      </c>
      <c r="O602" s="40">
        <f t="shared" si="531"/>
        <v>0</v>
      </c>
      <c r="P602" s="98">
        <v>0</v>
      </c>
      <c r="Q602" s="38">
        <f t="shared" si="532"/>
        <v>0</v>
      </c>
      <c r="R602" s="39">
        <f t="shared" si="568"/>
        <v>517</v>
      </c>
      <c r="S602" s="41">
        <f t="shared" si="533"/>
        <v>0</v>
      </c>
      <c r="T602" s="183">
        <v>5</v>
      </c>
      <c r="U602" s="42">
        <f t="shared" si="534"/>
        <v>6.7769043101111417E-4</v>
      </c>
      <c r="V602" s="43">
        <f t="shared" si="535"/>
        <v>252</v>
      </c>
      <c r="W602" s="44">
        <f t="shared" si="536"/>
        <v>0.25228210945976492</v>
      </c>
      <c r="X602" s="178">
        <v>1</v>
      </c>
      <c r="Y602" s="42">
        <f t="shared" si="537"/>
        <v>0.625</v>
      </c>
      <c r="Z602" s="43">
        <f t="shared" si="569"/>
        <v>5</v>
      </c>
      <c r="AA602" s="45">
        <f t="shared" si="538"/>
        <v>13.148880866019331</v>
      </c>
      <c r="AB602" s="65">
        <v>0</v>
      </c>
      <c r="AC602" s="38">
        <f t="shared" si="539"/>
        <v>0</v>
      </c>
      <c r="AD602" s="39">
        <f t="shared" si="540"/>
        <v>538</v>
      </c>
      <c r="AE602" s="40">
        <f t="shared" si="541"/>
        <v>0</v>
      </c>
      <c r="AF602" s="98">
        <v>0</v>
      </c>
      <c r="AG602" s="38">
        <f t="shared" si="542"/>
        <v>0</v>
      </c>
      <c r="AH602" s="39">
        <f t="shared" si="570"/>
        <v>538</v>
      </c>
      <c r="AI602" s="41">
        <f t="shared" si="543"/>
        <v>0</v>
      </c>
      <c r="AJ602" s="183">
        <v>0</v>
      </c>
      <c r="AK602" s="42">
        <f t="shared" si="544"/>
        <v>0</v>
      </c>
      <c r="AL602" s="43">
        <f t="shared" si="545"/>
        <v>337</v>
      </c>
      <c r="AM602" s="44">
        <f t="shared" si="546"/>
        <v>0</v>
      </c>
      <c r="AN602" s="178">
        <v>0</v>
      </c>
      <c r="AO602" s="42">
        <f t="shared" si="547"/>
        <v>0</v>
      </c>
      <c r="AP602" s="43">
        <f t="shared" si="571"/>
        <v>337</v>
      </c>
      <c r="AQ602" s="45">
        <f t="shared" si="548"/>
        <v>0</v>
      </c>
      <c r="AR602" s="65">
        <v>0</v>
      </c>
      <c r="AS602" s="38">
        <f t="shared" si="549"/>
        <v>0</v>
      </c>
      <c r="AT602" s="39">
        <f t="shared" si="550"/>
        <v>565</v>
      </c>
      <c r="AU602" s="40">
        <f t="shared" si="551"/>
        <v>0</v>
      </c>
      <c r="AV602" s="98">
        <v>0</v>
      </c>
      <c r="AW602" s="38">
        <f t="shared" si="552"/>
        <v>0</v>
      </c>
      <c r="AX602" s="39">
        <f t="shared" si="572"/>
        <v>565</v>
      </c>
      <c r="AY602" s="41">
        <f t="shared" si="553"/>
        <v>0</v>
      </c>
      <c r="AZ602" s="183">
        <v>3</v>
      </c>
      <c r="BA602" s="42">
        <f t="shared" si="554"/>
        <v>4.0661425860666849E-4</v>
      </c>
      <c r="BB602" s="43">
        <f t="shared" si="555"/>
        <v>270</v>
      </c>
      <c r="BC602" s="44">
        <f t="shared" si="556"/>
        <v>0.1517430366449832</v>
      </c>
      <c r="BD602" s="178">
        <v>1</v>
      </c>
      <c r="BE602" s="42">
        <f t="shared" si="557"/>
        <v>0.375</v>
      </c>
      <c r="BF602" s="43">
        <f t="shared" si="573"/>
        <v>7</v>
      </c>
      <c r="BG602" s="45">
        <f t="shared" si="558"/>
        <v>7.9088093696596484</v>
      </c>
      <c r="BH602" s="159">
        <v>0</v>
      </c>
      <c r="BI602" s="83">
        <f t="shared" si="559"/>
        <v>0</v>
      </c>
      <c r="BJ602" s="84">
        <f t="shared" si="560"/>
        <v>467</v>
      </c>
      <c r="BK602" s="85">
        <f t="shared" si="561"/>
        <v>0</v>
      </c>
      <c r="BL602" s="156">
        <v>0</v>
      </c>
      <c r="BM602" s="83">
        <f t="shared" si="562"/>
        <v>0</v>
      </c>
      <c r="BN602" s="84">
        <f t="shared" si="574"/>
        <v>467</v>
      </c>
      <c r="BO602" s="86">
        <f t="shared" si="563"/>
        <v>0</v>
      </c>
      <c r="BP602" s="168">
        <f t="shared" si="564"/>
        <v>8</v>
      </c>
      <c r="BQ602" s="75">
        <f t="shared" si="565"/>
        <v>1.0843046896177825E-3</v>
      </c>
      <c r="BR602" s="164">
        <f t="shared" si="520"/>
        <v>2</v>
      </c>
      <c r="BS602" s="76">
        <f t="shared" si="566"/>
        <v>597</v>
      </c>
      <c r="BT602" s="117">
        <f t="shared" si="567"/>
        <v>1.9186584168675365E-2</v>
      </c>
      <c r="BU602" s="159">
        <v>7378</v>
      </c>
      <c r="BV602" s="153">
        <v>41</v>
      </c>
    </row>
    <row r="603" spans="1:74">
      <c r="A603" s="34">
        <f t="shared" si="521"/>
        <v>0</v>
      </c>
      <c r="B603" s="35">
        <f t="shared" si="522"/>
        <v>0</v>
      </c>
      <c r="C603" s="35">
        <f t="shared" si="523"/>
        <v>0</v>
      </c>
      <c r="D603" s="35">
        <f t="shared" si="524"/>
        <v>0</v>
      </c>
      <c r="E603" s="35">
        <f t="shared" si="525"/>
        <v>0</v>
      </c>
      <c r="F603" s="35">
        <f t="shared" si="526"/>
        <v>0</v>
      </c>
      <c r="G603" s="35">
        <f t="shared" si="527"/>
        <v>0</v>
      </c>
      <c r="H603" s="35">
        <f t="shared" si="528"/>
        <v>0</v>
      </c>
      <c r="I603" s="35">
        <f t="shared" si="529"/>
        <v>0</v>
      </c>
      <c r="J603" s="48">
        <v>98</v>
      </c>
      <c r="K603" s="49" t="s">
        <v>68</v>
      </c>
      <c r="L603" s="65">
        <v>0</v>
      </c>
      <c r="M603" s="38">
        <f t="shared" si="519"/>
        <v>0</v>
      </c>
      <c r="N603" s="39">
        <f t="shared" si="530"/>
        <v>517</v>
      </c>
      <c r="O603" s="40">
        <f t="shared" si="531"/>
        <v>0</v>
      </c>
      <c r="P603" s="98">
        <v>0</v>
      </c>
      <c r="Q603" s="38">
        <f t="shared" si="532"/>
        <v>0</v>
      </c>
      <c r="R603" s="39">
        <f t="shared" si="568"/>
        <v>517</v>
      </c>
      <c r="S603" s="41">
        <f t="shared" si="533"/>
        <v>0</v>
      </c>
      <c r="T603" s="183">
        <v>0</v>
      </c>
      <c r="U603" s="42">
        <f t="shared" si="534"/>
        <v>0</v>
      </c>
      <c r="V603" s="43">
        <f t="shared" si="535"/>
        <v>396</v>
      </c>
      <c r="W603" s="44">
        <f t="shared" si="536"/>
        <v>0</v>
      </c>
      <c r="X603" s="178">
        <v>0</v>
      </c>
      <c r="Y603" s="42">
        <f t="shared" si="537"/>
        <v>0</v>
      </c>
      <c r="Z603" s="43">
        <f t="shared" si="569"/>
        <v>396</v>
      </c>
      <c r="AA603" s="45">
        <f t="shared" si="538"/>
        <v>0</v>
      </c>
      <c r="AB603" s="65">
        <v>0</v>
      </c>
      <c r="AC603" s="38">
        <f t="shared" si="539"/>
        <v>0</v>
      </c>
      <c r="AD603" s="39">
        <f t="shared" si="540"/>
        <v>538</v>
      </c>
      <c r="AE603" s="40">
        <f t="shared" si="541"/>
        <v>0</v>
      </c>
      <c r="AF603" s="98">
        <v>0</v>
      </c>
      <c r="AG603" s="38">
        <f t="shared" si="542"/>
        <v>0</v>
      </c>
      <c r="AH603" s="39">
        <f t="shared" si="570"/>
        <v>538</v>
      </c>
      <c r="AI603" s="41">
        <f t="shared" si="543"/>
        <v>0</v>
      </c>
      <c r="AJ603" s="183">
        <v>0</v>
      </c>
      <c r="AK603" s="42">
        <f t="shared" si="544"/>
        <v>0</v>
      </c>
      <c r="AL603" s="43">
        <f t="shared" si="545"/>
        <v>337</v>
      </c>
      <c r="AM603" s="44">
        <f t="shared" si="546"/>
        <v>0</v>
      </c>
      <c r="AN603" s="178">
        <v>0</v>
      </c>
      <c r="AO603" s="42">
        <f t="shared" si="547"/>
        <v>0</v>
      </c>
      <c r="AP603" s="43">
        <f t="shared" si="571"/>
        <v>337</v>
      </c>
      <c r="AQ603" s="45">
        <f t="shared" si="548"/>
        <v>0</v>
      </c>
      <c r="AR603" s="65">
        <v>8</v>
      </c>
      <c r="AS603" s="38">
        <f t="shared" si="549"/>
        <v>4.0120361083249749E-3</v>
      </c>
      <c r="AT603" s="39">
        <f t="shared" si="550"/>
        <v>433</v>
      </c>
      <c r="AU603" s="40">
        <f t="shared" si="551"/>
        <v>0.17320941531655715</v>
      </c>
      <c r="AV603" s="98">
        <v>2</v>
      </c>
      <c r="AW603" s="38">
        <f t="shared" si="552"/>
        <v>1</v>
      </c>
      <c r="AX603" s="39">
        <f t="shared" si="572"/>
        <v>1</v>
      </c>
      <c r="AY603" s="41">
        <f t="shared" si="553"/>
        <v>2.4398343176095891</v>
      </c>
      <c r="AZ603" s="183">
        <v>0</v>
      </c>
      <c r="BA603" s="42">
        <f t="shared" si="554"/>
        <v>0</v>
      </c>
      <c r="BB603" s="43">
        <f t="shared" si="555"/>
        <v>356</v>
      </c>
      <c r="BC603" s="44">
        <f t="shared" si="556"/>
        <v>0</v>
      </c>
      <c r="BD603" s="178">
        <v>0</v>
      </c>
      <c r="BE603" s="42">
        <f t="shared" si="557"/>
        <v>0</v>
      </c>
      <c r="BF603" s="43">
        <f t="shared" si="573"/>
        <v>356</v>
      </c>
      <c r="BG603" s="45">
        <f t="shared" si="558"/>
        <v>0</v>
      </c>
      <c r="BH603" s="159">
        <v>0</v>
      </c>
      <c r="BI603" s="83">
        <f t="shared" si="559"/>
        <v>0</v>
      </c>
      <c r="BJ603" s="84">
        <f t="shared" si="560"/>
        <v>467</v>
      </c>
      <c r="BK603" s="85">
        <f t="shared" si="561"/>
        <v>0</v>
      </c>
      <c r="BL603" s="156">
        <v>0</v>
      </c>
      <c r="BM603" s="83">
        <f t="shared" si="562"/>
        <v>0</v>
      </c>
      <c r="BN603" s="84">
        <f t="shared" si="574"/>
        <v>467</v>
      </c>
      <c r="BO603" s="86">
        <f t="shared" si="563"/>
        <v>0</v>
      </c>
      <c r="BP603" s="168">
        <f t="shared" si="564"/>
        <v>8</v>
      </c>
      <c r="BQ603" s="75">
        <f t="shared" si="565"/>
        <v>4.0120361083249749E-3</v>
      </c>
      <c r="BR603" s="164">
        <f t="shared" si="520"/>
        <v>2</v>
      </c>
      <c r="BS603" s="76">
        <f t="shared" si="566"/>
        <v>566</v>
      </c>
      <c r="BT603" s="117">
        <f t="shared" si="567"/>
        <v>7.0992285855810855E-2</v>
      </c>
      <c r="BU603" s="159">
        <v>1994</v>
      </c>
      <c r="BV603" s="153">
        <v>104</v>
      </c>
    </row>
    <row r="604" spans="1:74">
      <c r="A604" s="34">
        <f t="shared" si="521"/>
        <v>0</v>
      </c>
      <c r="B604" s="35">
        <f t="shared" si="522"/>
        <v>0</v>
      </c>
      <c r="C604" s="35">
        <f t="shared" si="523"/>
        <v>0</v>
      </c>
      <c r="D604" s="35">
        <f t="shared" si="524"/>
        <v>0</v>
      </c>
      <c r="E604" s="35">
        <f t="shared" si="525"/>
        <v>0</v>
      </c>
      <c r="F604" s="35">
        <f t="shared" si="526"/>
        <v>0</v>
      </c>
      <c r="G604" s="35">
        <f t="shared" si="527"/>
        <v>0</v>
      </c>
      <c r="H604" s="35">
        <f t="shared" si="528"/>
        <v>0</v>
      </c>
      <c r="I604" s="35">
        <f t="shared" si="529"/>
        <v>0</v>
      </c>
      <c r="J604" s="48">
        <v>236</v>
      </c>
      <c r="K604" s="49" t="s">
        <v>206</v>
      </c>
      <c r="L604" s="65">
        <v>5</v>
      </c>
      <c r="M604" s="38">
        <f t="shared" si="519"/>
        <v>6.0110603510459242E-4</v>
      </c>
      <c r="N604" s="39">
        <f t="shared" si="530"/>
        <v>447</v>
      </c>
      <c r="O604" s="40">
        <f t="shared" si="531"/>
        <v>7.965157492294235E-2</v>
      </c>
      <c r="P604" s="98">
        <v>2</v>
      </c>
      <c r="Q604" s="38">
        <f t="shared" si="532"/>
        <v>0.625</v>
      </c>
      <c r="R604" s="39">
        <f t="shared" si="568"/>
        <v>18</v>
      </c>
      <c r="S604" s="41">
        <f t="shared" si="533"/>
        <v>4.6803353238831225</v>
      </c>
      <c r="T604" s="183">
        <v>0</v>
      </c>
      <c r="U604" s="42">
        <f t="shared" si="534"/>
        <v>0</v>
      </c>
      <c r="V604" s="43">
        <f t="shared" si="535"/>
        <v>396</v>
      </c>
      <c r="W604" s="44">
        <f t="shared" si="536"/>
        <v>0</v>
      </c>
      <c r="X604" s="178">
        <v>0</v>
      </c>
      <c r="Y604" s="42">
        <f t="shared" si="537"/>
        <v>0</v>
      </c>
      <c r="Z604" s="43">
        <f t="shared" si="569"/>
        <v>396</v>
      </c>
      <c r="AA604" s="45">
        <f t="shared" si="538"/>
        <v>0</v>
      </c>
      <c r="AB604" s="65">
        <v>0</v>
      </c>
      <c r="AC604" s="38">
        <f t="shared" si="539"/>
        <v>0</v>
      </c>
      <c r="AD604" s="39">
        <f t="shared" si="540"/>
        <v>538</v>
      </c>
      <c r="AE604" s="40">
        <f t="shared" si="541"/>
        <v>0</v>
      </c>
      <c r="AF604" s="98">
        <v>0</v>
      </c>
      <c r="AG604" s="38">
        <f t="shared" si="542"/>
        <v>0</v>
      </c>
      <c r="AH604" s="39">
        <f t="shared" si="570"/>
        <v>538</v>
      </c>
      <c r="AI604" s="41">
        <f t="shared" si="543"/>
        <v>0</v>
      </c>
      <c r="AJ604" s="183">
        <v>0</v>
      </c>
      <c r="AK604" s="42">
        <f t="shared" si="544"/>
        <v>0</v>
      </c>
      <c r="AL604" s="43">
        <f t="shared" si="545"/>
        <v>337</v>
      </c>
      <c r="AM604" s="44">
        <f t="shared" si="546"/>
        <v>0</v>
      </c>
      <c r="AN604" s="178">
        <v>0</v>
      </c>
      <c r="AO604" s="42">
        <f t="shared" si="547"/>
        <v>0</v>
      </c>
      <c r="AP604" s="43">
        <f t="shared" si="571"/>
        <v>337</v>
      </c>
      <c r="AQ604" s="45">
        <f t="shared" si="548"/>
        <v>0</v>
      </c>
      <c r="AR604" s="65">
        <v>3</v>
      </c>
      <c r="AS604" s="38">
        <f t="shared" si="549"/>
        <v>3.6066362106275548E-4</v>
      </c>
      <c r="AT604" s="39">
        <f t="shared" si="550"/>
        <v>543</v>
      </c>
      <c r="AU604" s="40">
        <f t="shared" si="551"/>
        <v>1.5570730981360376E-2</v>
      </c>
      <c r="AV604" s="98">
        <v>1</v>
      </c>
      <c r="AW604" s="38">
        <f t="shared" si="552"/>
        <v>0.375</v>
      </c>
      <c r="AX604" s="39">
        <f t="shared" si="572"/>
        <v>315</v>
      </c>
      <c r="AY604" s="41">
        <f t="shared" si="553"/>
        <v>0.91493786910359598</v>
      </c>
      <c r="AZ604" s="183">
        <v>0</v>
      </c>
      <c r="BA604" s="42">
        <f t="shared" si="554"/>
        <v>0</v>
      </c>
      <c r="BB604" s="43">
        <f t="shared" si="555"/>
        <v>356</v>
      </c>
      <c r="BC604" s="44">
        <f t="shared" si="556"/>
        <v>0</v>
      </c>
      <c r="BD604" s="178">
        <v>0</v>
      </c>
      <c r="BE604" s="42">
        <f t="shared" si="557"/>
        <v>0</v>
      </c>
      <c r="BF604" s="43">
        <f t="shared" si="573"/>
        <v>356</v>
      </c>
      <c r="BG604" s="45">
        <f t="shared" si="558"/>
        <v>0</v>
      </c>
      <c r="BH604" s="159">
        <v>0</v>
      </c>
      <c r="BI604" s="83">
        <f t="shared" si="559"/>
        <v>0</v>
      </c>
      <c r="BJ604" s="84">
        <f t="shared" si="560"/>
        <v>467</v>
      </c>
      <c r="BK604" s="85">
        <f t="shared" si="561"/>
        <v>0</v>
      </c>
      <c r="BL604" s="156">
        <v>0</v>
      </c>
      <c r="BM604" s="83">
        <f t="shared" si="562"/>
        <v>0</v>
      </c>
      <c r="BN604" s="84">
        <f t="shared" si="574"/>
        <v>467</v>
      </c>
      <c r="BO604" s="86">
        <f t="shared" si="563"/>
        <v>0</v>
      </c>
      <c r="BP604" s="168">
        <f t="shared" si="564"/>
        <v>8</v>
      </c>
      <c r="BQ604" s="75">
        <f t="shared" si="565"/>
        <v>9.617696561673479E-4</v>
      </c>
      <c r="BR604" s="164">
        <f t="shared" si="520"/>
        <v>3</v>
      </c>
      <c r="BS604" s="76">
        <f t="shared" si="566"/>
        <v>601</v>
      </c>
      <c r="BT604" s="117">
        <f t="shared" si="567"/>
        <v>1.7018347919750761E-2</v>
      </c>
      <c r="BU604" s="159">
        <v>8318</v>
      </c>
      <c r="BV604" s="153">
        <v>136</v>
      </c>
    </row>
    <row r="605" spans="1:74">
      <c r="A605" s="34">
        <f t="shared" si="521"/>
        <v>0</v>
      </c>
      <c r="B605" s="35">
        <f t="shared" si="522"/>
        <v>0</v>
      </c>
      <c r="C605" s="35">
        <f t="shared" si="523"/>
        <v>0</v>
      </c>
      <c r="D605" s="35">
        <f t="shared" si="524"/>
        <v>0</v>
      </c>
      <c r="E605" s="35">
        <f t="shared" si="525"/>
        <v>0</v>
      </c>
      <c r="F605" s="35">
        <f t="shared" si="526"/>
        <v>0</v>
      </c>
      <c r="G605" s="35">
        <f t="shared" si="527"/>
        <v>0</v>
      </c>
      <c r="H605" s="35">
        <f t="shared" si="528"/>
        <v>0</v>
      </c>
      <c r="I605" s="35">
        <f t="shared" si="529"/>
        <v>0</v>
      </c>
      <c r="J605" s="48">
        <v>319</v>
      </c>
      <c r="K605" s="49" t="s">
        <v>290</v>
      </c>
      <c r="L605" s="65">
        <v>0</v>
      </c>
      <c r="M605" s="38">
        <f t="shared" si="519"/>
        <v>0</v>
      </c>
      <c r="N605" s="39">
        <f t="shared" si="530"/>
        <v>517</v>
      </c>
      <c r="O605" s="40">
        <f t="shared" si="531"/>
        <v>0</v>
      </c>
      <c r="P605" s="98">
        <v>0</v>
      </c>
      <c r="Q605" s="38">
        <f t="shared" si="532"/>
        <v>0</v>
      </c>
      <c r="R605" s="39">
        <f t="shared" si="568"/>
        <v>517</v>
      </c>
      <c r="S605" s="41">
        <f t="shared" si="533"/>
        <v>0</v>
      </c>
      <c r="T605" s="183">
        <v>0</v>
      </c>
      <c r="U605" s="42">
        <f t="shared" si="534"/>
        <v>0</v>
      </c>
      <c r="V605" s="43">
        <f t="shared" si="535"/>
        <v>396</v>
      </c>
      <c r="W605" s="44">
        <f t="shared" si="536"/>
        <v>0</v>
      </c>
      <c r="X605" s="178">
        <v>0</v>
      </c>
      <c r="Y605" s="42">
        <f t="shared" si="537"/>
        <v>0</v>
      </c>
      <c r="Z605" s="43">
        <f t="shared" si="569"/>
        <v>396</v>
      </c>
      <c r="AA605" s="45">
        <f t="shared" si="538"/>
        <v>0</v>
      </c>
      <c r="AB605" s="65">
        <v>0</v>
      </c>
      <c r="AC605" s="38">
        <f t="shared" si="539"/>
        <v>0</v>
      </c>
      <c r="AD605" s="39">
        <f t="shared" si="540"/>
        <v>538</v>
      </c>
      <c r="AE605" s="40">
        <f t="shared" si="541"/>
        <v>0</v>
      </c>
      <c r="AF605" s="98">
        <v>0</v>
      </c>
      <c r="AG605" s="38">
        <f t="shared" si="542"/>
        <v>0</v>
      </c>
      <c r="AH605" s="39">
        <f t="shared" si="570"/>
        <v>538</v>
      </c>
      <c r="AI605" s="41">
        <f t="shared" si="543"/>
        <v>0</v>
      </c>
      <c r="AJ605" s="183">
        <v>7</v>
      </c>
      <c r="AK605" s="42">
        <f t="shared" si="544"/>
        <v>1.6166281755196305E-3</v>
      </c>
      <c r="AL605" s="43">
        <f t="shared" si="545"/>
        <v>112</v>
      </c>
      <c r="AM605" s="44">
        <f t="shared" si="546"/>
        <v>0.84964694411633923</v>
      </c>
      <c r="AN605" s="178">
        <v>1</v>
      </c>
      <c r="AO605" s="42">
        <f t="shared" si="547"/>
        <v>1</v>
      </c>
      <c r="AP605" s="43">
        <f t="shared" si="571"/>
        <v>1</v>
      </c>
      <c r="AQ605" s="45">
        <f t="shared" si="548"/>
        <v>29.701749363867684</v>
      </c>
      <c r="AR605" s="65">
        <v>0</v>
      </c>
      <c r="AS605" s="38">
        <f t="shared" si="549"/>
        <v>0</v>
      </c>
      <c r="AT605" s="39">
        <f t="shared" si="550"/>
        <v>565</v>
      </c>
      <c r="AU605" s="40">
        <f t="shared" si="551"/>
        <v>0</v>
      </c>
      <c r="AV605" s="98">
        <v>0</v>
      </c>
      <c r="AW605" s="38">
        <f t="shared" si="552"/>
        <v>0</v>
      </c>
      <c r="AX605" s="39">
        <f t="shared" si="572"/>
        <v>565</v>
      </c>
      <c r="AY605" s="41">
        <f t="shared" si="553"/>
        <v>0</v>
      </c>
      <c r="AZ605" s="183">
        <v>0</v>
      </c>
      <c r="BA605" s="42">
        <f t="shared" si="554"/>
        <v>0</v>
      </c>
      <c r="BB605" s="43">
        <f t="shared" si="555"/>
        <v>356</v>
      </c>
      <c r="BC605" s="44">
        <f t="shared" si="556"/>
        <v>0</v>
      </c>
      <c r="BD605" s="178">
        <v>0</v>
      </c>
      <c r="BE605" s="42">
        <f t="shared" si="557"/>
        <v>0</v>
      </c>
      <c r="BF605" s="43">
        <f t="shared" si="573"/>
        <v>356</v>
      </c>
      <c r="BG605" s="45">
        <f t="shared" si="558"/>
        <v>0</v>
      </c>
      <c r="BH605" s="159">
        <v>0</v>
      </c>
      <c r="BI605" s="83">
        <f t="shared" si="559"/>
        <v>0</v>
      </c>
      <c r="BJ605" s="84">
        <f t="shared" si="560"/>
        <v>467</v>
      </c>
      <c r="BK605" s="85">
        <f t="shared" si="561"/>
        <v>0</v>
      </c>
      <c r="BL605" s="156">
        <v>0</v>
      </c>
      <c r="BM605" s="83">
        <f t="shared" si="562"/>
        <v>0</v>
      </c>
      <c r="BN605" s="84">
        <f t="shared" si="574"/>
        <v>467</v>
      </c>
      <c r="BO605" s="86">
        <f t="shared" si="563"/>
        <v>0</v>
      </c>
      <c r="BP605" s="168">
        <f t="shared" si="564"/>
        <v>7</v>
      </c>
      <c r="BQ605" s="75">
        <f t="shared" si="565"/>
        <v>1.6166281755196305E-3</v>
      </c>
      <c r="BR605" s="164">
        <f t="shared" si="520"/>
        <v>1</v>
      </c>
      <c r="BS605" s="76">
        <f t="shared" si="566"/>
        <v>589</v>
      </c>
      <c r="BT605" s="117">
        <f t="shared" si="567"/>
        <v>2.8605956292592608E-2</v>
      </c>
      <c r="BU605" s="159">
        <v>4330</v>
      </c>
      <c r="BV605" s="153">
        <v>73</v>
      </c>
    </row>
    <row r="606" spans="1:74">
      <c r="A606" s="34">
        <f t="shared" si="521"/>
        <v>0</v>
      </c>
      <c r="B606" s="35">
        <f t="shared" si="522"/>
        <v>0</v>
      </c>
      <c r="C606" s="35">
        <f t="shared" si="523"/>
        <v>0</v>
      </c>
      <c r="D606" s="35">
        <f t="shared" si="524"/>
        <v>0</v>
      </c>
      <c r="E606" s="35">
        <f t="shared" si="525"/>
        <v>0</v>
      </c>
      <c r="F606" s="35">
        <f t="shared" si="526"/>
        <v>0</v>
      </c>
      <c r="G606" s="35">
        <f t="shared" si="527"/>
        <v>0</v>
      </c>
      <c r="H606" s="35">
        <f t="shared" si="528"/>
        <v>0</v>
      </c>
      <c r="I606" s="35">
        <f t="shared" si="529"/>
        <v>0</v>
      </c>
      <c r="J606" s="48">
        <v>100</v>
      </c>
      <c r="K606" s="49" t="s">
        <v>70</v>
      </c>
      <c r="L606" s="65">
        <v>0</v>
      </c>
      <c r="M606" s="38">
        <f t="shared" si="519"/>
        <v>0</v>
      </c>
      <c r="N606" s="39">
        <f t="shared" si="530"/>
        <v>517</v>
      </c>
      <c r="O606" s="40">
        <f t="shared" si="531"/>
        <v>0</v>
      </c>
      <c r="P606" s="98">
        <v>0</v>
      </c>
      <c r="Q606" s="38">
        <f t="shared" si="532"/>
        <v>0</v>
      </c>
      <c r="R606" s="39">
        <f t="shared" si="568"/>
        <v>517</v>
      </c>
      <c r="S606" s="41">
        <f t="shared" si="533"/>
        <v>0</v>
      </c>
      <c r="T606" s="183">
        <v>0</v>
      </c>
      <c r="U606" s="42">
        <f t="shared" si="534"/>
        <v>0</v>
      </c>
      <c r="V606" s="43">
        <f t="shared" si="535"/>
        <v>396</v>
      </c>
      <c r="W606" s="44">
        <f t="shared" si="536"/>
        <v>0</v>
      </c>
      <c r="X606" s="178">
        <v>0</v>
      </c>
      <c r="Y606" s="42">
        <f t="shared" si="537"/>
        <v>0</v>
      </c>
      <c r="Z606" s="43">
        <f t="shared" si="569"/>
        <v>396</v>
      </c>
      <c r="AA606" s="45">
        <f t="shared" si="538"/>
        <v>0</v>
      </c>
      <c r="AB606" s="65">
        <v>5</v>
      </c>
      <c r="AC606" s="38">
        <f t="shared" si="539"/>
        <v>1.9882296802926675E-4</v>
      </c>
      <c r="AD606" s="39">
        <f t="shared" si="540"/>
        <v>519</v>
      </c>
      <c r="AE606" s="40">
        <f t="shared" si="541"/>
        <v>1.5329986231401227E-2</v>
      </c>
      <c r="AF606" s="98">
        <v>1</v>
      </c>
      <c r="AG606" s="38">
        <f t="shared" si="542"/>
        <v>0.83333333333333337</v>
      </c>
      <c r="AH606" s="39">
        <f t="shared" si="570"/>
        <v>69</v>
      </c>
      <c r="AI606" s="41">
        <f t="shared" si="543"/>
        <v>3.6311788402911716</v>
      </c>
      <c r="AJ606" s="183">
        <v>0</v>
      </c>
      <c r="AK606" s="42">
        <f t="shared" si="544"/>
        <v>0</v>
      </c>
      <c r="AL606" s="43">
        <f t="shared" si="545"/>
        <v>337</v>
      </c>
      <c r="AM606" s="44">
        <f t="shared" si="546"/>
        <v>0</v>
      </c>
      <c r="AN606" s="178">
        <v>0</v>
      </c>
      <c r="AO606" s="42">
        <f t="shared" si="547"/>
        <v>0</v>
      </c>
      <c r="AP606" s="43">
        <f t="shared" si="571"/>
        <v>337</v>
      </c>
      <c r="AQ606" s="45">
        <f t="shared" si="548"/>
        <v>0</v>
      </c>
      <c r="AR606" s="65">
        <v>0</v>
      </c>
      <c r="AS606" s="38">
        <f t="shared" si="549"/>
        <v>0</v>
      </c>
      <c r="AT606" s="39">
        <f t="shared" si="550"/>
        <v>565</v>
      </c>
      <c r="AU606" s="40">
        <f t="shared" si="551"/>
        <v>0</v>
      </c>
      <c r="AV606" s="98">
        <v>0</v>
      </c>
      <c r="AW606" s="38">
        <f t="shared" si="552"/>
        <v>0</v>
      </c>
      <c r="AX606" s="39">
        <f t="shared" si="572"/>
        <v>565</v>
      </c>
      <c r="AY606" s="41">
        <f t="shared" si="553"/>
        <v>0</v>
      </c>
      <c r="AZ606" s="183">
        <v>0</v>
      </c>
      <c r="BA606" s="42">
        <f t="shared" si="554"/>
        <v>0</v>
      </c>
      <c r="BB606" s="43">
        <f t="shared" si="555"/>
        <v>356</v>
      </c>
      <c r="BC606" s="44">
        <f t="shared" si="556"/>
        <v>0</v>
      </c>
      <c r="BD606" s="178">
        <v>0</v>
      </c>
      <c r="BE606" s="42">
        <f t="shared" si="557"/>
        <v>0</v>
      </c>
      <c r="BF606" s="43">
        <f t="shared" si="573"/>
        <v>356</v>
      </c>
      <c r="BG606" s="45">
        <f t="shared" si="558"/>
        <v>0</v>
      </c>
      <c r="BH606" s="159">
        <v>1</v>
      </c>
      <c r="BI606" s="83">
        <f t="shared" si="559"/>
        <v>3.9764593605853349E-5</v>
      </c>
      <c r="BJ606" s="84">
        <f t="shared" si="560"/>
        <v>455</v>
      </c>
      <c r="BK606" s="85">
        <f t="shared" si="561"/>
        <v>7.144248185400816E-3</v>
      </c>
      <c r="BL606" s="156">
        <v>1</v>
      </c>
      <c r="BM606" s="83">
        <f t="shared" si="562"/>
        <v>0.16666666666666666</v>
      </c>
      <c r="BN606" s="84">
        <f t="shared" si="574"/>
        <v>89</v>
      </c>
      <c r="BO606" s="86">
        <f t="shared" si="563"/>
        <v>1.6922417573655464</v>
      </c>
      <c r="BP606" s="168">
        <f t="shared" si="564"/>
        <v>6</v>
      </c>
      <c r="BQ606" s="75">
        <f t="shared" si="565"/>
        <v>2.385875616351201E-4</v>
      </c>
      <c r="BR606" s="164">
        <f t="shared" si="520"/>
        <v>2</v>
      </c>
      <c r="BS606" s="76">
        <f t="shared" si="566"/>
        <v>620</v>
      </c>
      <c r="BT606" s="117">
        <f t="shared" si="567"/>
        <v>4.2217656870274034E-3</v>
      </c>
      <c r="BU606" s="159">
        <v>25148</v>
      </c>
      <c r="BV606" s="153">
        <v>736</v>
      </c>
    </row>
    <row r="607" spans="1:74">
      <c r="A607" s="34">
        <f t="shared" si="521"/>
        <v>0</v>
      </c>
      <c r="B607" s="35">
        <f t="shared" si="522"/>
        <v>0</v>
      </c>
      <c r="C607" s="35">
        <f t="shared" si="523"/>
        <v>0</v>
      </c>
      <c r="D607" s="35">
        <f t="shared" si="524"/>
        <v>0</v>
      </c>
      <c r="E607" s="35">
        <f t="shared" si="525"/>
        <v>0</v>
      </c>
      <c r="F607" s="35">
        <f t="shared" si="526"/>
        <v>0</v>
      </c>
      <c r="G607" s="35">
        <f t="shared" si="527"/>
        <v>0</v>
      </c>
      <c r="H607" s="35">
        <f t="shared" si="528"/>
        <v>0</v>
      </c>
      <c r="I607" s="35">
        <f t="shared" si="529"/>
        <v>0</v>
      </c>
      <c r="J607" s="48">
        <v>152</v>
      </c>
      <c r="K607" s="49" t="s">
        <v>122</v>
      </c>
      <c r="L607" s="65">
        <v>0</v>
      </c>
      <c r="M607" s="38">
        <f t="shared" si="519"/>
        <v>0</v>
      </c>
      <c r="N607" s="39">
        <f t="shared" si="530"/>
        <v>517</v>
      </c>
      <c r="O607" s="40">
        <f t="shared" si="531"/>
        <v>0</v>
      </c>
      <c r="P607" s="98">
        <v>0</v>
      </c>
      <c r="Q607" s="38">
        <f t="shared" si="532"/>
        <v>0</v>
      </c>
      <c r="R607" s="39">
        <f t="shared" si="568"/>
        <v>517</v>
      </c>
      <c r="S607" s="41">
        <f t="shared" si="533"/>
        <v>0</v>
      </c>
      <c r="T607" s="183">
        <v>0</v>
      </c>
      <c r="U607" s="42">
        <f t="shared" si="534"/>
        <v>0</v>
      </c>
      <c r="V607" s="43">
        <f t="shared" si="535"/>
        <v>396</v>
      </c>
      <c r="W607" s="44">
        <f t="shared" si="536"/>
        <v>0</v>
      </c>
      <c r="X607" s="178">
        <v>0</v>
      </c>
      <c r="Y607" s="42">
        <f t="shared" si="537"/>
        <v>0</v>
      </c>
      <c r="Z607" s="43">
        <f t="shared" si="569"/>
        <v>396</v>
      </c>
      <c r="AA607" s="45">
        <f t="shared" si="538"/>
        <v>0</v>
      </c>
      <c r="AB607" s="65">
        <v>6</v>
      </c>
      <c r="AC607" s="38">
        <f t="shared" si="539"/>
        <v>4.0927694406548429E-3</v>
      </c>
      <c r="AD607" s="39">
        <f t="shared" si="540"/>
        <v>357</v>
      </c>
      <c r="AE607" s="40">
        <f t="shared" si="541"/>
        <v>0.31556766200322894</v>
      </c>
      <c r="AF607" s="98">
        <v>1</v>
      </c>
      <c r="AG607" s="38">
        <f t="shared" si="542"/>
        <v>1</v>
      </c>
      <c r="AH607" s="39">
        <f t="shared" si="570"/>
        <v>1</v>
      </c>
      <c r="AI607" s="41">
        <f t="shared" si="543"/>
        <v>4.3574146083494059</v>
      </c>
      <c r="AJ607" s="183">
        <v>0</v>
      </c>
      <c r="AK607" s="42">
        <f t="shared" si="544"/>
        <v>0</v>
      </c>
      <c r="AL607" s="43">
        <f t="shared" si="545"/>
        <v>337</v>
      </c>
      <c r="AM607" s="44">
        <f t="shared" si="546"/>
        <v>0</v>
      </c>
      <c r="AN607" s="178">
        <v>0</v>
      </c>
      <c r="AO607" s="42">
        <f t="shared" si="547"/>
        <v>0</v>
      </c>
      <c r="AP607" s="43">
        <f t="shared" si="571"/>
        <v>337</v>
      </c>
      <c r="AQ607" s="45">
        <f t="shared" si="548"/>
        <v>0</v>
      </c>
      <c r="AR607" s="65">
        <v>0</v>
      </c>
      <c r="AS607" s="38">
        <f t="shared" si="549"/>
        <v>0</v>
      </c>
      <c r="AT607" s="39">
        <f t="shared" si="550"/>
        <v>565</v>
      </c>
      <c r="AU607" s="40">
        <f t="shared" si="551"/>
        <v>0</v>
      </c>
      <c r="AV607" s="98">
        <v>0</v>
      </c>
      <c r="AW607" s="38">
        <f t="shared" si="552"/>
        <v>0</v>
      </c>
      <c r="AX607" s="39">
        <f t="shared" si="572"/>
        <v>565</v>
      </c>
      <c r="AY607" s="41">
        <f t="shared" si="553"/>
        <v>0</v>
      </c>
      <c r="AZ607" s="183">
        <v>0</v>
      </c>
      <c r="BA607" s="42">
        <f t="shared" si="554"/>
        <v>0</v>
      </c>
      <c r="BB607" s="43">
        <f t="shared" si="555"/>
        <v>356</v>
      </c>
      <c r="BC607" s="44">
        <f t="shared" si="556"/>
        <v>0</v>
      </c>
      <c r="BD607" s="178">
        <v>0</v>
      </c>
      <c r="BE607" s="42">
        <f t="shared" si="557"/>
        <v>0</v>
      </c>
      <c r="BF607" s="43">
        <f t="shared" si="573"/>
        <v>356</v>
      </c>
      <c r="BG607" s="45">
        <f t="shared" si="558"/>
        <v>0</v>
      </c>
      <c r="BH607" s="159">
        <v>0</v>
      </c>
      <c r="BI607" s="83">
        <f t="shared" si="559"/>
        <v>0</v>
      </c>
      <c r="BJ607" s="84">
        <f t="shared" si="560"/>
        <v>467</v>
      </c>
      <c r="BK607" s="85">
        <f t="shared" si="561"/>
        <v>0</v>
      </c>
      <c r="BL607" s="156">
        <v>0</v>
      </c>
      <c r="BM607" s="83">
        <f t="shared" si="562"/>
        <v>0</v>
      </c>
      <c r="BN607" s="84">
        <f t="shared" si="574"/>
        <v>467</v>
      </c>
      <c r="BO607" s="86">
        <f t="shared" si="563"/>
        <v>0</v>
      </c>
      <c r="BP607" s="168">
        <f t="shared" si="564"/>
        <v>6</v>
      </c>
      <c r="BQ607" s="75">
        <f t="shared" si="565"/>
        <v>4.0927694406548429E-3</v>
      </c>
      <c r="BR607" s="164">
        <f t="shared" si="520"/>
        <v>1</v>
      </c>
      <c r="BS607" s="76">
        <f t="shared" si="566"/>
        <v>565</v>
      </c>
      <c r="BT607" s="117">
        <f t="shared" si="567"/>
        <v>7.2420848224669251E-2</v>
      </c>
      <c r="BU607" s="159">
        <v>1466</v>
      </c>
      <c r="BV607" s="153">
        <v>56</v>
      </c>
    </row>
    <row r="608" spans="1:74">
      <c r="A608" s="34">
        <f t="shared" si="521"/>
        <v>0</v>
      </c>
      <c r="B608" s="35">
        <f t="shared" si="522"/>
        <v>0</v>
      </c>
      <c r="C608" s="35">
        <f t="shared" si="523"/>
        <v>0</v>
      </c>
      <c r="D608" s="35">
        <f t="shared" si="524"/>
        <v>0</v>
      </c>
      <c r="E608" s="35">
        <f t="shared" si="525"/>
        <v>0</v>
      </c>
      <c r="F608" s="35">
        <f t="shared" si="526"/>
        <v>0</v>
      </c>
      <c r="G608" s="35">
        <f t="shared" si="527"/>
        <v>0</v>
      </c>
      <c r="H608" s="35">
        <f t="shared" si="528"/>
        <v>0</v>
      </c>
      <c r="I608" s="35">
        <f t="shared" si="529"/>
        <v>0</v>
      </c>
      <c r="J608" s="48">
        <v>173</v>
      </c>
      <c r="K608" s="49" t="s">
        <v>143</v>
      </c>
      <c r="L608" s="65">
        <v>6</v>
      </c>
      <c r="M608" s="38">
        <f t="shared" si="519"/>
        <v>6.3877355477483233E-4</v>
      </c>
      <c r="N608" s="39">
        <f t="shared" si="530"/>
        <v>442</v>
      </c>
      <c r="O608" s="40">
        <f t="shared" si="531"/>
        <v>8.4642836181288345E-2</v>
      </c>
      <c r="P608" s="98">
        <v>2</v>
      </c>
      <c r="Q608" s="38">
        <f t="shared" si="532"/>
        <v>1</v>
      </c>
      <c r="R608" s="39">
        <f t="shared" si="568"/>
        <v>1</v>
      </c>
      <c r="S608" s="41">
        <f t="shared" si="533"/>
        <v>7.4885365182129959</v>
      </c>
      <c r="T608" s="183">
        <v>0</v>
      </c>
      <c r="U608" s="42">
        <f t="shared" si="534"/>
        <v>0</v>
      </c>
      <c r="V608" s="43">
        <f t="shared" si="535"/>
        <v>396</v>
      </c>
      <c r="W608" s="44">
        <f t="shared" si="536"/>
        <v>0</v>
      </c>
      <c r="X608" s="178">
        <v>0</v>
      </c>
      <c r="Y608" s="42">
        <f t="shared" si="537"/>
        <v>0</v>
      </c>
      <c r="Z608" s="43">
        <f t="shared" si="569"/>
        <v>396</v>
      </c>
      <c r="AA608" s="45">
        <f t="shared" si="538"/>
        <v>0</v>
      </c>
      <c r="AB608" s="65">
        <v>0</v>
      </c>
      <c r="AC608" s="38">
        <f t="shared" si="539"/>
        <v>0</v>
      </c>
      <c r="AD608" s="39">
        <f t="shared" si="540"/>
        <v>538</v>
      </c>
      <c r="AE608" s="40">
        <f t="shared" si="541"/>
        <v>0</v>
      </c>
      <c r="AF608" s="98">
        <v>0</v>
      </c>
      <c r="AG608" s="38">
        <f t="shared" si="542"/>
        <v>0</v>
      </c>
      <c r="AH608" s="39">
        <f t="shared" si="570"/>
        <v>538</v>
      </c>
      <c r="AI608" s="41">
        <f t="shared" si="543"/>
        <v>0</v>
      </c>
      <c r="AJ608" s="183">
        <v>0</v>
      </c>
      <c r="AK608" s="42">
        <f t="shared" si="544"/>
        <v>0</v>
      </c>
      <c r="AL608" s="43">
        <f t="shared" si="545"/>
        <v>337</v>
      </c>
      <c r="AM608" s="44">
        <f t="shared" si="546"/>
        <v>0</v>
      </c>
      <c r="AN608" s="178">
        <v>0</v>
      </c>
      <c r="AO608" s="42">
        <f t="shared" si="547"/>
        <v>0</v>
      </c>
      <c r="AP608" s="43">
        <f t="shared" si="571"/>
        <v>337</v>
      </c>
      <c r="AQ608" s="45">
        <f t="shared" si="548"/>
        <v>0</v>
      </c>
      <c r="AR608" s="65">
        <v>0</v>
      </c>
      <c r="AS608" s="38">
        <f t="shared" si="549"/>
        <v>0</v>
      </c>
      <c r="AT608" s="39">
        <f t="shared" si="550"/>
        <v>565</v>
      </c>
      <c r="AU608" s="40">
        <f t="shared" si="551"/>
        <v>0</v>
      </c>
      <c r="AV608" s="98">
        <v>0</v>
      </c>
      <c r="AW608" s="38">
        <f t="shared" si="552"/>
        <v>0</v>
      </c>
      <c r="AX608" s="39">
        <f t="shared" si="572"/>
        <v>565</v>
      </c>
      <c r="AY608" s="41">
        <f t="shared" si="553"/>
        <v>0</v>
      </c>
      <c r="AZ608" s="183">
        <v>0</v>
      </c>
      <c r="BA608" s="42">
        <f t="shared" si="554"/>
        <v>0</v>
      </c>
      <c r="BB608" s="43">
        <f t="shared" si="555"/>
        <v>356</v>
      </c>
      <c r="BC608" s="44">
        <f t="shared" si="556"/>
        <v>0</v>
      </c>
      <c r="BD608" s="178">
        <v>0</v>
      </c>
      <c r="BE608" s="42">
        <f t="shared" si="557"/>
        <v>0</v>
      </c>
      <c r="BF608" s="43">
        <f t="shared" si="573"/>
        <v>356</v>
      </c>
      <c r="BG608" s="45">
        <f t="shared" si="558"/>
        <v>0</v>
      </c>
      <c r="BH608" s="159">
        <v>0</v>
      </c>
      <c r="BI608" s="83">
        <f t="shared" si="559"/>
        <v>0</v>
      </c>
      <c r="BJ608" s="84">
        <f t="shared" si="560"/>
        <v>467</v>
      </c>
      <c r="BK608" s="85">
        <f t="shared" si="561"/>
        <v>0</v>
      </c>
      <c r="BL608" s="156">
        <v>0</v>
      </c>
      <c r="BM608" s="83">
        <f t="shared" si="562"/>
        <v>0</v>
      </c>
      <c r="BN608" s="84">
        <f t="shared" si="574"/>
        <v>467</v>
      </c>
      <c r="BO608" s="86">
        <f t="shared" si="563"/>
        <v>0</v>
      </c>
      <c r="BP608" s="168">
        <f t="shared" si="564"/>
        <v>6</v>
      </c>
      <c r="BQ608" s="75">
        <f t="shared" si="565"/>
        <v>6.3877355477483233E-4</v>
      </c>
      <c r="BR608" s="164">
        <f t="shared" si="520"/>
        <v>2</v>
      </c>
      <c r="BS608" s="76">
        <f t="shared" si="566"/>
        <v>611</v>
      </c>
      <c r="BT608" s="117">
        <f t="shared" si="567"/>
        <v>1.1302987703328557E-2</v>
      </c>
      <c r="BU608" s="159">
        <v>9393</v>
      </c>
      <c r="BV608" s="153">
        <v>203</v>
      </c>
    </row>
    <row r="609" spans="1:74">
      <c r="A609" s="34">
        <f t="shared" si="521"/>
        <v>0</v>
      </c>
      <c r="B609" s="35">
        <f t="shared" si="522"/>
        <v>0</v>
      </c>
      <c r="C609" s="35">
        <f t="shared" si="523"/>
        <v>0</v>
      </c>
      <c r="D609" s="35">
        <f t="shared" si="524"/>
        <v>0</v>
      </c>
      <c r="E609" s="35">
        <f t="shared" si="525"/>
        <v>0</v>
      </c>
      <c r="F609" s="35">
        <f t="shared" si="526"/>
        <v>0</v>
      </c>
      <c r="G609" s="35">
        <f t="shared" si="527"/>
        <v>0</v>
      </c>
      <c r="H609" s="35">
        <f t="shared" si="528"/>
        <v>0</v>
      </c>
      <c r="I609" s="35">
        <f t="shared" si="529"/>
        <v>0</v>
      </c>
      <c r="J609" s="48">
        <v>294</v>
      </c>
      <c r="K609" s="49" t="s">
        <v>265</v>
      </c>
      <c r="L609" s="65">
        <v>0</v>
      </c>
      <c r="M609" s="38">
        <f t="shared" si="519"/>
        <v>0</v>
      </c>
      <c r="N609" s="39">
        <f t="shared" si="530"/>
        <v>517</v>
      </c>
      <c r="O609" s="40">
        <f t="shared" si="531"/>
        <v>0</v>
      </c>
      <c r="P609" s="98">
        <v>0</v>
      </c>
      <c r="Q609" s="38">
        <f t="shared" si="532"/>
        <v>0</v>
      </c>
      <c r="R609" s="39">
        <f t="shared" si="568"/>
        <v>517</v>
      </c>
      <c r="S609" s="41">
        <f t="shared" si="533"/>
        <v>0</v>
      </c>
      <c r="T609" s="183">
        <v>0</v>
      </c>
      <c r="U609" s="42">
        <f t="shared" si="534"/>
        <v>0</v>
      </c>
      <c r="V609" s="43">
        <f t="shared" si="535"/>
        <v>396</v>
      </c>
      <c r="W609" s="44">
        <f t="shared" si="536"/>
        <v>0</v>
      </c>
      <c r="X609" s="178">
        <v>0</v>
      </c>
      <c r="Y609" s="42">
        <f t="shared" si="537"/>
        <v>0</v>
      </c>
      <c r="Z609" s="43">
        <f t="shared" si="569"/>
        <v>396</v>
      </c>
      <c r="AA609" s="45">
        <f t="shared" si="538"/>
        <v>0</v>
      </c>
      <c r="AB609" s="65">
        <v>0</v>
      </c>
      <c r="AC609" s="38">
        <f t="shared" si="539"/>
        <v>0</v>
      </c>
      <c r="AD609" s="39">
        <f t="shared" si="540"/>
        <v>538</v>
      </c>
      <c r="AE609" s="40">
        <f t="shared" si="541"/>
        <v>0</v>
      </c>
      <c r="AF609" s="98">
        <v>1</v>
      </c>
      <c r="AG609" s="38">
        <f t="shared" si="542"/>
        <v>0</v>
      </c>
      <c r="AH609" s="39">
        <f t="shared" si="570"/>
        <v>538</v>
      </c>
      <c r="AI609" s="41">
        <f t="shared" si="543"/>
        <v>0</v>
      </c>
      <c r="AJ609" s="183">
        <v>0</v>
      </c>
      <c r="AK609" s="42">
        <f t="shared" si="544"/>
        <v>0</v>
      </c>
      <c r="AL609" s="43">
        <f t="shared" si="545"/>
        <v>337</v>
      </c>
      <c r="AM609" s="44">
        <f t="shared" si="546"/>
        <v>0</v>
      </c>
      <c r="AN609" s="178">
        <v>0</v>
      </c>
      <c r="AO609" s="42">
        <f t="shared" si="547"/>
        <v>0</v>
      </c>
      <c r="AP609" s="43">
        <f t="shared" si="571"/>
        <v>337</v>
      </c>
      <c r="AQ609" s="45">
        <f t="shared" si="548"/>
        <v>0</v>
      </c>
      <c r="AR609" s="65">
        <v>4</v>
      </c>
      <c r="AS609" s="38">
        <f t="shared" si="549"/>
        <v>4.9887752556747322E-4</v>
      </c>
      <c r="AT609" s="39">
        <f t="shared" si="550"/>
        <v>535</v>
      </c>
      <c r="AU609" s="40">
        <f t="shared" si="551"/>
        <v>2.1537763416139624E-2</v>
      </c>
      <c r="AV609" s="98">
        <v>4</v>
      </c>
      <c r="AW609" s="38">
        <f t="shared" si="552"/>
        <v>0.66666666666666663</v>
      </c>
      <c r="AX609" s="39">
        <f t="shared" si="572"/>
        <v>77</v>
      </c>
      <c r="AY609" s="41">
        <f t="shared" si="553"/>
        <v>1.6265562117397261</v>
      </c>
      <c r="AZ609" s="183">
        <v>0</v>
      </c>
      <c r="BA609" s="42">
        <f t="shared" si="554"/>
        <v>0</v>
      </c>
      <c r="BB609" s="43">
        <f t="shared" si="555"/>
        <v>356</v>
      </c>
      <c r="BC609" s="44">
        <f t="shared" si="556"/>
        <v>0</v>
      </c>
      <c r="BD609" s="178">
        <v>0</v>
      </c>
      <c r="BE609" s="42">
        <f t="shared" si="557"/>
        <v>0</v>
      </c>
      <c r="BF609" s="43">
        <f t="shared" si="573"/>
        <v>356</v>
      </c>
      <c r="BG609" s="45">
        <f t="shared" si="558"/>
        <v>0</v>
      </c>
      <c r="BH609" s="159">
        <v>2</v>
      </c>
      <c r="BI609" s="83">
        <f t="shared" si="559"/>
        <v>2.4943876278373661E-4</v>
      </c>
      <c r="BJ609" s="84">
        <f t="shared" si="560"/>
        <v>420</v>
      </c>
      <c r="BK609" s="85">
        <f t="shared" si="561"/>
        <v>4.4815054469059548E-2</v>
      </c>
      <c r="BL609" s="156">
        <v>2</v>
      </c>
      <c r="BM609" s="83">
        <f t="shared" si="562"/>
        <v>0.33333333333333331</v>
      </c>
      <c r="BN609" s="84">
        <f t="shared" si="574"/>
        <v>36</v>
      </c>
      <c r="BO609" s="86">
        <f t="shared" si="563"/>
        <v>3.3844835147310928</v>
      </c>
      <c r="BP609" s="168">
        <f t="shared" si="564"/>
        <v>6</v>
      </c>
      <c r="BQ609" s="75">
        <f t="shared" si="565"/>
        <v>7.4831628835120973E-4</v>
      </c>
      <c r="BR609" s="164">
        <f t="shared" si="520"/>
        <v>7</v>
      </c>
      <c r="BS609" s="76">
        <f t="shared" si="566"/>
        <v>608</v>
      </c>
      <c r="BT609" s="117">
        <f t="shared" si="567"/>
        <v>1.3241327450407224E-2</v>
      </c>
      <c r="BU609" s="159">
        <v>8018</v>
      </c>
      <c r="BV609" s="153">
        <v>899</v>
      </c>
    </row>
    <row r="610" spans="1:74">
      <c r="A610" s="34">
        <f t="shared" si="521"/>
        <v>0</v>
      </c>
      <c r="B610" s="35">
        <f t="shared" si="522"/>
        <v>0</v>
      </c>
      <c r="C610" s="35">
        <f t="shared" si="523"/>
        <v>0</v>
      </c>
      <c r="D610" s="35">
        <f t="shared" si="524"/>
        <v>0</v>
      </c>
      <c r="E610" s="35">
        <f t="shared" si="525"/>
        <v>0</v>
      </c>
      <c r="F610" s="35">
        <f t="shared" si="526"/>
        <v>0</v>
      </c>
      <c r="G610" s="35">
        <f t="shared" si="527"/>
        <v>0</v>
      </c>
      <c r="H610" s="35">
        <f t="shared" si="528"/>
        <v>0</v>
      </c>
      <c r="I610" s="35">
        <f t="shared" si="529"/>
        <v>0</v>
      </c>
      <c r="J610" s="48">
        <v>552</v>
      </c>
      <c r="K610" s="49" t="s">
        <v>524</v>
      </c>
      <c r="L610" s="65">
        <v>0</v>
      </c>
      <c r="M610" s="38">
        <f t="shared" si="519"/>
        <v>0</v>
      </c>
      <c r="N610" s="39">
        <f t="shared" si="530"/>
        <v>517</v>
      </c>
      <c r="O610" s="40">
        <f t="shared" si="531"/>
        <v>0</v>
      </c>
      <c r="P610" s="98">
        <v>0</v>
      </c>
      <c r="Q610" s="38">
        <f t="shared" si="532"/>
        <v>0</v>
      </c>
      <c r="R610" s="39">
        <f t="shared" si="568"/>
        <v>517</v>
      </c>
      <c r="S610" s="41">
        <f t="shared" si="533"/>
        <v>0</v>
      </c>
      <c r="T610" s="183">
        <v>3</v>
      </c>
      <c r="U610" s="42">
        <f t="shared" si="534"/>
        <v>4.820051413881748E-4</v>
      </c>
      <c r="V610" s="43">
        <f t="shared" si="535"/>
        <v>289</v>
      </c>
      <c r="W610" s="44">
        <f t="shared" si="536"/>
        <v>0.17943483967809884</v>
      </c>
      <c r="X610" s="178">
        <v>1</v>
      </c>
      <c r="Y610" s="42">
        <f t="shared" si="537"/>
        <v>0.5</v>
      </c>
      <c r="Z610" s="43">
        <f t="shared" si="569"/>
        <v>7</v>
      </c>
      <c r="AA610" s="45">
        <f t="shared" si="538"/>
        <v>10.519104692815464</v>
      </c>
      <c r="AB610" s="65">
        <v>0</v>
      </c>
      <c r="AC610" s="38">
        <f t="shared" si="539"/>
        <v>0</v>
      </c>
      <c r="AD610" s="39">
        <f t="shared" si="540"/>
        <v>538</v>
      </c>
      <c r="AE610" s="40">
        <f t="shared" si="541"/>
        <v>0</v>
      </c>
      <c r="AF610" s="98">
        <v>0</v>
      </c>
      <c r="AG610" s="38">
        <f t="shared" si="542"/>
        <v>0</v>
      </c>
      <c r="AH610" s="39">
        <f t="shared" si="570"/>
        <v>538</v>
      </c>
      <c r="AI610" s="41">
        <f t="shared" si="543"/>
        <v>0</v>
      </c>
      <c r="AJ610" s="183">
        <v>0</v>
      </c>
      <c r="AK610" s="42">
        <f t="shared" si="544"/>
        <v>0</v>
      </c>
      <c r="AL610" s="43">
        <f t="shared" si="545"/>
        <v>337</v>
      </c>
      <c r="AM610" s="44">
        <f t="shared" si="546"/>
        <v>0</v>
      </c>
      <c r="AN610" s="178">
        <v>0</v>
      </c>
      <c r="AO610" s="42">
        <f t="shared" si="547"/>
        <v>0</v>
      </c>
      <c r="AP610" s="43">
        <f t="shared" si="571"/>
        <v>337</v>
      </c>
      <c r="AQ610" s="45">
        <f t="shared" si="548"/>
        <v>0</v>
      </c>
      <c r="AR610" s="65">
        <v>0</v>
      </c>
      <c r="AS610" s="38">
        <f t="shared" si="549"/>
        <v>0</v>
      </c>
      <c r="AT610" s="39">
        <f t="shared" si="550"/>
        <v>565</v>
      </c>
      <c r="AU610" s="40">
        <f t="shared" si="551"/>
        <v>0</v>
      </c>
      <c r="AV610" s="98">
        <v>0</v>
      </c>
      <c r="AW610" s="38">
        <f t="shared" si="552"/>
        <v>0</v>
      </c>
      <c r="AX610" s="39">
        <f t="shared" si="572"/>
        <v>565</v>
      </c>
      <c r="AY610" s="41">
        <f t="shared" si="553"/>
        <v>0</v>
      </c>
      <c r="AZ610" s="183">
        <v>0</v>
      </c>
      <c r="BA610" s="42">
        <f t="shared" si="554"/>
        <v>0</v>
      </c>
      <c r="BB610" s="43">
        <f t="shared" si="555"/>
        <v>356</v>
      </c>
      <c r="BC610" s="44">
        <f t="shared" si="556"/>
        <v>0</v>
      </c>
      <c r="BD610" s="178">
        <v>0</v>
      </c>
      <c r="BE610" s="42">
        <f t="shared" si="557"/>
        <v>0</v>
      </c>
      <c r="BF610" s="43">
        <f t="shared" si="573"/>
        <v>356</v>
      </c>
      <c r="BG610" s="45">
        <f t="shared" si="558"/>
        <v>0</v>
      </c>
      <c r="BH610" s="159">
        <v>3</v>
      </c>
      <c r="BI610" s="83">
        <f t="shared" si="559"/>
        <v>4.820051413881748E-4</v>
      </c>
      <c r="BJ610" s="84">
        <f t="shared" si="560"/>
        <v>386</v>
      </c>
      <c r="BK610" s="85">
        <f t="shared" si="561"/>
        <v>8.6598756442702304E-2</v>
      </c>
      <c r="BL610" s="156">
        <v>1</v>
      </c>
      <c r="BM610" s="83">
        <f t="shared" si="562"/>
        <v>0.5</v>
      </c>
      <c r="BN610" s="84">
        <f t="shared" si="574"/>
        <v>21</v>
      </c>
      <c r="BO610" s="86">
        <f t="shared" si="563"/>
        <v>5.0767252720966392</v>
      </c>
      <c r="BP610" s="168">
        <f t="shared" si="564"/>
        <v>6</v>
      </c>
      <c r="BQ610" s="75">
        <f t="shared" si="565"/>
        <v>9.640102827763496E-4</v>
      </c>
      <c r="BR610" s="164">
        <f t="shared" si="520"/>
        <v>2</v>
      </c>
      <c r="BS610" s="76">
        <f t="shared" si="566"/>
        <v>600</v>
      </c>
      <c r="BT610" s="117">
        <f t="shared" si="567"/>
        <v>1.7057995420527817E-2</v>
      </c>
      <c r="BU610" s="159">
        <v>6224</v>
      </c>
      <c r="BV610" s="153">
        <v>609</v>
      </c>
    </row>
    <row r="611" spans="1:74">
      <c r="A611" s="34">
        <f t="shared" si="521"/>
        <v>0</v>
      </c>
      <c r="B611" s="35">
        <f t="shared" si="522"/>
        <v>0</v>
      </c>
      <c r="C611" s="35">
        <f t="shared" si="523"/>
        <v>0</v>
      </c>
      <c r="D611" s="35">
        <f t="shared" si="524"/>
        <v>0</v>
      </c>
      <c r="E611" s="35">
        <f t="shared" si="525"/>
        <v>0</v>
      </c>
      <c r="F611" s="35">
        <f t="shared" si="526"/>
        <v>0</v>
      </c>
      <c r="G611" s="35">
        <f t="shared" si="527"/>
        <v>0</v>
      </c>
      <c r="H611" s="35">
        <f t="shared" si="528"/>
        <v>0</v>
      </c>
      <c r="I611" s="35">
        <f t="shared" si="529"/>
        <v>0</v>
      </c>
      <c r="J611" s="48">
        <v>64</v>
      </c>
      <c r="K611" s="49" t="s">
        <v>34</v>
      </c>
      <c r="L611" s="65">
        <v>0</v>
      </c>
      <c r="M611" s="38">
        <f t="shared" si="519"/>
        <v>0</v>
      </c>
      <c r="N611" s="39">
        <f t="shared" si="530"/>
        <v>517</v>
      </c>
      <c r="O611" s="40">
        <f t="shared" si="531"/>
        <v>0</v>
      </c>
      <c r="P611" s="98">
        <v>0</v>
      </c>
      <c r="Q611" s="38">
        <f t="shared" si="532"/>
        <v>0</v>
      </c>
      <c r="R611" s="39">
        <f t="shared" si="568"/>
        <v>517</v>
      </c>
      <c r="S611" s="41">
        <f t="shared" si="533"/>
        <v>0</v>
      </c>
      <c r="T611" s="183">
        <v>0</v>
      </c>
      <c r="U611" s="42">
        <f t="shared" si="534"/>
        <v>0</v>
      </c>
      <c r="V611" s="43">
        <f t="shared" si="535"/>
        <v>396</v>
      </c>
      <c r="W611" s="44">
        <f t="shared" si="536"/>
        <v>0</v>
      </c>
      <c r="X611" s="178">
        <v>0</v>
      </c>
      <c r="Y611" s="42">
        <f t="shared" si="537"/>
        <v>0</v>
      </c>
      <c r="Z611" s="43">
        <f t="shared" si="569"/>
        <v>396</v>
      </c>
      <c r="AA611" s="45">
        <f t="shared" si="538"/>
        <v>0</v>
      </c>
      <c r="AB611" s="65">
        <v>0</v>
      </c>
      <c r="AC611" s="38">
        <f t="shared" si="539"/>
        <v>0</v>
      </c>
      <c r="AD611" s="39">
        <f t="shared" si="540"/>
        <v>538</v>
      </c>
      <c r="AE611" s="40">
        <f t="shared" si="541"/>
        <v>0</v>
      </c>
      <c r="AF611" s="98">
        <v>0</v>
      </c>
      <c r="AG611" s="38">
        <f t="shared" si="542"/>
        <v>0</v>
      </c>
      <c r="AH611" s="39">
        <f t="shared" si="570"/>
        <v>538</v>
      </c>
      <c r="AI611" s="41">
        <f t="shared" si="543"/>
        <v>0</v>
      </c>
      <c r="AJ611" s="183">
        <v>0</v>
      </c>
      <c r="AK611" s="42">
        <f t="shared" si="544"/>
        <v>0</v>
      </c>
      <c r="AL611" s="43">
        <f t="shared" si="545"/>
        <v>337</v>
      </c>
      <c r="AM611" s="44">
        <f t="shared" si="546"/>
        <v>0</v>
      </c>
      <c r="AN611" s="178">
        <v>0</v>
      </c>
      <c r="AO611" s="42">
        <f t="shared" si="547"/>
        <v>0</v>
      </c>
      <c r="AP611" s="43">
        <f t="shared" si="571"/>
        <v>337</v>
      </c>
      <c r="AQ611" s="45">
        <f t="shared" si="548"/>
        <v>0</v>
      </c>
      <c r="AR611" s="65">
        <v>5</v>
      </c>
      <c r="AS611" s="38">
        <f t="shared" si="549"/>
        <v>1.0403662089055348E-3</v>
      </c>
      <c r="AT611" s="39">
        <f t="shared" si="550"/>
        <v>513</v>
      </c>
      <c r="AU611" s="40">
        <f t="shared" si="551"/>
        <v>4.4915154772837987E-2</v>
      </c>
      <c r="AV611" s="98">
        <v>1</v>
      </c>
      <c r="AW611" s="38">
        <f t="shared" si="552"/>
        <v>1</v>
      </c>
      <c r="AX611" s="39">
        <f t="shared" si="572"/>
        <v>1</v>
      </c>
      <c r="AY611" s="41">
        <f t="shared" si="553"/>
        <v>2.4398343176095891</v>
      </c>
      <c r="AZ611" s="183">
        <v>0</v>
      </c>
      <c r="BA611" s="42">
        <f t="shared" si="554"/>
        <v>0</v>
      </c>
      <c r="BB611" s="43">
        <f t="shared" si="555"/>
        <v>356</v>
      </c>
      <c r="BC611" s="44">
        <f t="shared" si="556"/>
        <v>0</v>
      </c>
      <c r="BD611" s="178">
        <v>0</v>
      </c>
      <c r="BE611" s="42">
        <f t="shared" si="557"/>
        <v>0</v>
      </c>
      <c r="BF611" s="43">
        <f t="shared" si="573"/>
        <v>356</v>
      </c>
      <c r="BG611" s="45">
        <f t="shared" si="558"/>
        <v>0</v>
      </c>
      <c r="BH611" s="159">
        <v>0</v>
      </c>
      <c r="BI611" s="83">
        <f t="shared" si="559"/>
        <v>0</v>
      </c>
      <c r="BJ611" s="84">
        <f t="shared" si="560"/>
        <v>467</v>
      </c>
      <c r="BK611" s="85">
        <f t="shared" si="561"/>
        <v>0</v>
      </c>
      <c r="BL611" s="156">
        <v>0</v>
      </c>
      <c r="BM611" s="83">
        <f t="shared" si="562"/>
        <v>0</v>
      </c>
      <c r="BN611" s="84">
        <f t="shared" si="574"/>
        <v>467</v>
      </c>
      <c r="BO611" s="86">
        <f t="shared" si="563"/>
        <v>0</v>
      </c>
      <c r="BP611" s="168">
        <f t="shared" si="564"/>
        <v>5</v>
      </c>
      <c r="BQ611" s="75">
        <f t="shared" si="565"/>
        <v>1.0403662089055348E-3</v>
      </c>
      <c r="BR611" s="164">
        <f t="shared" si="520"/>
        <v>1</v>
      </c>
      <c r="BS611" s="76">
        <f t="shared" si="566"/>
        <v>598</v>
      </c>
      <c r="BT611" s="117">
        <f t="shared" si="567"/>
        <v>1.8409100342863978E-2</v>
      </c>
      <c r="BU611" s="159">
        <v>4806</v>
      </c>
      <c r="BV611" s="153">
        <v>47</v>
      </c>
    </row>
    <row r="612" spans="1:74">
      <c r="A612" s="34">
        <f t="shared" si="521"/>
        <v>0</v>
      </c>
      <c r="B612" s="35">
        <f t="shared" si="522"/>
        <v>0</v>
      </c>
      <c r="C612" s="35">
        <f t="shared" si="523"/>
        <v>0</v>
      </c>
      <c r="D612" s="35">
        <f t="shared" si="524"/>
        <v>0</v>
      </c>
      <c r="E612" s="35">
        <f t="shared" si="525"/>
        <v>0</v>
      </c>
      <c r="F612" s="35">
        <f t="shared" si="526"/>
        <v>0</v>
      </c>
      <c r="G612" s="35">
        <f t="shared" si="527"/>
        <v>0</v>
      </c>
      <c r="H612" s="35">
        <f t="shared" si="528"/>
        <v>0</v>
      </c>
      <c r="I612" s="35">
        <f t="shared" si="529"/>
        <v>0</v>
      </c>
      <c r="J612" s="48">
        <v>212</v>
      </c>
      <c r="K612" s="49" t="s">
        <v>182</v>
      </c>
      <c r="L612" s="65">
        <v>1</v>
      </c>
      <c r="M612" s="38">
        <f t="shared" si="519"/>
        <v>1.4110342881332017E-4</v>
      </c>
      <c r="N612" s="39">
        <f t="shared" si="530"/>
        <v>500</v>
      </c>
      <c r="O612" s="40">
        <f t="shared" si="531"/>
        <v>1.8697383948328899E-2</v>
      </c>
      <c r="P612" s="98">
        <v>1</v>
      </c>
      <c r="Q612" s="38">
        <f t="shared" si="532"/>
        <v>0.2</v>
      </c>
      <c r="R612" s="39">
        <f t="shared" si="568"/>
        <v>120</v>
      </c>
      <c r="S612" s="41">
        <f t="shared" si="533"/>
        <v>1.4977073036425992</v>
      </c>
      <c r="T612" s="183">
        <v>4</v>
      </c>
      <c r="U612" s="42">
        <f t="shared" si="534"/>
        <v>5.6441371525328069E-4</v>
      </c>
      <c r="V612" s="43">
        <f t="shared" si="535"/>
        <v>272</v>
      </c>
      <c r="W612" s="44">
        <f t="shared" si="536"/>
        <v>0.21011287186049335</v>
      </c>
      <c r="X612" s="178">
        <v>1</v>
      </c>
      <c r="Y612" s="42">
        <f t="shared" si="537"/>
        <v>0.8</v>
      </c>
      <c r="Z612" s="43">
        <f t="shared" si="569"/>
        <v>3</v>
      </c>
      <c r="AA612" s="45">
        <f t="shared" si="538"/>
        <v>16.830567508504743</v>
      </c>
      <c r="AB612" s="65">
        <v>0</v>
      </c>
      <c r="AC612" s="38">
        <f t="shared" si="539"/>
        <v>0</v>
      </c>
      <c r="AD612" s="39">
        <f t="shared" si="540"/>
        <v>538</v>
      </c>
      <c r="AE612" s="40">
        <f t="shared" si="541"/>
        <v>0</v>
      </c>
      <c r="AF612" s="98">
        <v>0</v>
      </c>
      <c r="AG612" s="38">
        <f t="shared" si="542"/>
        <v>0</v>
      </c>
      <c r="AH612" s="39">
        <f t="shared" si="570"/>
        <v>538</v>
      </c>
      <c r="AI612" s="41">
        <f t="shared" si="543"/>
        <v>0</v>
      </c>
      <c r="AJ612" s="183">
        <v>0</v>
      </c>
      <c r="AK612" s="42">
        <f t="shared" si="544"/>
        <v>0</v>
      </c>
      <c r="AL612" s="43">
        <f t="shared" si="545"/>
        <v>337</v>
      </c>
      <c r="AM612" s="44">
        <f t="shared" si="546"/>
        <v>0</v>
      </c>
      <c r="AN612" s="178">
        <v>0</v>
      </c>
      <c r="AO612" s="42">
        <f t="shared" si="547"/>
        <v>0</v>
      </c>
      <c r="AP612" s="43">
        <f t="shared" si="571"/>
        <v>337</v>
      </c>
      <c r="AQ612" s="45">
        <f t="shared" si="548"/>
        <v>0</v>
      </c>
      <c r="AR612" s="65">
        <v>0</v>
      </c>
      <c r="AS612" s="38">
        <f t="shared" si="549"/>
        <v>0</v>
      </c>
      <c r="AT612" s="39">
        <f t="shared" si="550"/>
        <v>565</v>
      </c>
      <c r="AU612" s="40">
        <f t="shared" si="551"/>
        <v>0</v>
      </c>
      <c r="AV612" s="98">
        <v>0</v>
      </c>
      <c r="AW612" s="38">
        <f t="shared" si="552"/>
        <v>0</v>
      </c>
      <c r="AX612" s="39">
        <f t="shared" si="572"/>
        <v>565</v>
      </c>
      <c r="AY612" s="41">
        <f t="shared" si="553"/>
        <v>0</v>
      </c>
      <c r="AZ612" s="183">
        <v>0</v>
      </c>
      <c r="BA612" s="42">
        <f t="shared" si="554"/>
        <v>0</v>
      </c>
      <c r="BB612" s="43">
        <f t="shared" si="555"/>
        <v>356</v>
      </c>
      <c r="BC612" s="44">
        <f t="shared" si="556"/>
        <v>0</v>
      </c>
      <c r="BD612" s="178">
        <v>0</v>
      </c>
      <c r="BE612" s="42">
        <f t="shared" si="557"/>
        <v>0</v>
      </c>
      <c r="BF612" s="43">
        <f t="shared" si="573"/>
        <v>356</v>
      </c>
      <c r="BG612" s="45">
        <f t="shared" si="558"/>
        <v>0</v>
      </c>
      <c r="BH612" s="159">
        <v>0</v>
      </c>
      <c r="BI612" s="83">
        <f t="shared" si="559"/>
        <v>0</v>
      </c>
      <c r="BJ612" s="84">
        <f t="shared" si="560"/>
        <v>467</v>
      </c>
      <c r="BK612" s="85">
        <f t="shared" si="561"/>
        <v>0</v>
      </c>
      <c r="BL612" s="156">
        <v>0</v>
      </c>
      <c r="BM612" s="83">
        <f t="shared" si="562"/>
        <v>0</v>
      </c>
      <c r="BN612" s="84">
        <f t="shared" si="574"/>
        <v>467</v>
      </c>
      <c r="BO612" s="86">
        <f t="shared" si="563"/>
        <v>0</v>
      </c>
      <c r="BP612" s="168">
        <f t="shared" si="564"/>
        <v>5</v>
      </c>
      <c r="BQ612" s="75">
        <f t="shared" si="565"/>
        <v>7.0551714406660079E-4</v>
      </c>
      <c r="BR612" s="164">
        <f t="shared" si="520"/>
        <v>2</v>
      </c>
      <c r="BS612" s="76">
        <f t="shared" si="566"/>
        <v>610</v>
      </c>
      <c r="BT612" s="117">
        <f t="shared" si="567"/>
        <v>1.248400398586204E-2</v>
      </c>
      <c r="BU612" s="159">
        <v>7087</v>
      </c>
      <c r="BV612" s="153">
        <v>323</v>
      </c>
    </row>
    <row r="613" spans="1:74">
      <c r="A613" s="34">
        <f t="shared" si="521"/>
        <v>0</v>
      </c>
      <c r="B613" s="35">
        <f t="shared" si="522"/>
        <v>0</v>
      </c>
      <c r="C613" s="35">
        <f t="shared" si="523"/>
        <v>0</v>
      </c>
      <c r="D613" s="35">
        <f t="shared" si="524"/>
        <v>0</v>
      </c>
      <c r="E613" s="35">
        <f t="shared" si="525"/>
        <v>0</v>
      </c>
      <c r="F613" s="35">
        <f t="shared" si="526"/>
        <v>0</v>
      </c>
      <c r="G613" s="35">
        <f t="shared" si="527"/>
        <v>0</v>
      </c>
      <c r="H613" s="35">
        <f t="shared" si="528"/>
        <v>0</v>
      </c>
      <c r="I613" s="35">
        <f t="shared" si="529"/>
        <v>0</v>
      </c>
      <c r="J613" s="48">
        <v>266</v>
      </c>
      <c r="K613" s="49" t="s">
        <v>236</v>
      </c>
      <c r="L613" s="65">
        <v>5</v>
      </c>
      <c r="M613" s="38">
        <f t="shared" si="519"/>
        <v>1.5590894917368258E-3</v>
      </c>
      <c r="N613" s="39">
        <f t="shared" si="530"/>
        <v>374</v>
      </c>
      <c r="O613" s="40">
        <f t="shared" si="531"/>
        <v>0.20659239170846103</v>
      </c>
      <c r="P613" s="98">
        <v>1</v>
      </c>
      <c r="Q613" s="38">
        <f t="shared" si="532"/>
        <v>1</v>
      </c>
      <c r="R613" s="39">
        <f t="shared" si="568"/>
        <v>1</v>
      </c>
      <c r="S613" s="41">
        <f t="shared" si="533"/>
        <v>7.4885365182129959</v>
      </c>
      <c r="T613" s="183">
        <v>0</v>
      </c>
      <c r="U613" s="42">
        <f t="shared" si="534"/>
        <v>0</v>
      </c>
      <c r="V613" s="43">
        <f t="shared" si="535"/>
        <v>396</v>
      </c>
      <c r="W613" s="44">
        <f t="shared" si="536"/>
        <v>0</v>
      </c>
      <c r="X613" s="178">
        <v>0</v>
      </c>
      <c r="Y613" s="42">
        <f t="shared" si="537"/>
        <v>0</v>
      </c>
      <c r="Z613" s="43">
        <f t="shared" si="569"/>
        <v>396</v>
      </c>
      <c r="AA613" s="45">
        <f t="shared" si="538"/>
        <v>0</v>
      </c>
      <c r="AB613" s="65">
        <v>0</v>
      </c>
      <c r="AC613" s="38">
        <f t="shared" si="539"/>
        <v>0</v>
      </c>
      <c r="AD613" s="39">
        <f t="shared" si="540"/>
        <v>538</v>
      </c>
      <c r="AE613" s="40">
        <f t="shared" si="541"/>
        <v>0</v>
      </c>
      <c r="AF613" s="98">
        <v>0</v>
      </c>
      <c r="AG613" s="38">
        <f t="shared" si="542"/>
        <v>0</v>
      </c>
      <c r="AH613" s="39">
        <f t="shared" si="570"/>
        <v>538</v>
      </c>
      <c r="AI613" s="41">
        <f t="shared" si="543"/>
        <v>0</v>
      </c>
      <c r="AJ613" s="183">
        <v>0</v>
      </c>
      <c r="AK613" s="42">
        <f t="shared" si="544"/>
        <v>0</v>
      </c>
      <c r="AL613" s="43">
        <f t="shared" si="545"/>
        <v>337</v>
      </c>
      <c r="AM613" s="44">
        <f t="shared" si="546"/>
        <v>0</v>
      </c>
      <c r="AN613" s="178">
        <v>0</v>
      </c>
      <c r="AO613" s="42">
        <f t="shared" si="547"/>
        <v>0</v>
      </c>
      <c r="AP613" s="43">
        <f t="shared" si="571"/>
        <v>337</v>
      </c>
      <c r="AQ613" s="45">
        <f t="shared" si="548"/>
        <v>0</v>
      </c>
      <c r="AR613" s="65">
        <v>0</v>
      </c>
      <c r="AS613" s="38">
        <f t="shared" si="549"/>
        <v>0</v>
      </c>
      <c r="AT613" s="39">
        <f t="shared" si="550"/>
        <v>565</v>
      </c>
      <c r="AU613" s="40">
        <f t="shared" si="551"/>
        <v>0</v>
      </c>
      <c r="AV613" s="98">
        <v>0</v>
      </c>
      <c r="AW613" s="38">
        <f t="shared" si="552"/>
        <v>0</v>
      </c>
      <c r="AX613" s="39">
        <f t="shared" si="572"/>
        <v>565</v>
      </c>
      <c r="AY613" s="41">
        <f t="shared" si="553"/>
        <v>0</v>
      </c>
      <c r="AZ613" s="183">
        <v>0</v>
      </c>
      <c r="BA613" s="42">
        <f t="shared" si="554"/>
        <v>0</v>
      </c>
      <c r="BB613" s="43">
        <f t="shared" si="555"/>
        <v>356</v>
      </c>
      <c r="BC613" s="44">
        <f t="shared" si="556"/>
        <v>0</v>
      </c>
      <c r="BD613" s="178">
        <v>0</v>
      </c>
      <c r="BE613" s="42">
        <f t="shared" si="557"/>
        <v>0</v>
      </c>
      <c r="BF613" s="43">
        <f t="shared" si="573"/>
        <v>356</v>
      </c>
      <c r="BG613" s="45">
        <f t="shared" si="558"/>
        <v>0</v>
      </c>
      <c r="BH613" s="159">
        <v>0</v>
      </c>
      <c r="BI613" s="83">
        <f t="shared" si="559"/>
        <v>0</v>
      </c>
      <c r="BJ613" s="84">
        <f t="shared" si="560"/>
        <v>467</v>
      </c>
      <c r="BK613" s="85">
        <f t="shared" si="561"/>
        <v>0</v>
      </c>
      <c r="BL613" s="156">
        <v>0</v>
      </c>
      <c r="BM613" s="83">
        <f t="shared" si="562"/>
        <v>0</v>
      </c>
      <c r="BN613" s="84">
        <f t="shared" si="574"/>
        <v>467</v>
      </c>
      <c r="BO613" s="86">
        <f t="shared" si="563"/>
        <v>0</v>
      </c>
      <c r="BP613" s="168">
        <f t="shared" si="564"/>
        <v>5</v>
      </c>
      <c r="BQ613" s="75">
        <f t="shared" si="565"/>
        <v>1.5590894917368258E-3</v>
      </c>
      <c r="BR613" s="164">
        <f t="shared" si="520"/>
        <v>1</v>
      </c>
      <c r="BS613" s="76">
        <f t="shared" si="566"/>
        <v>590</v>
      </c>
      <c r="BT613" s="117">
        <f t="shared" si="567"/>
        <v>2.7587819222888769E-2</v>
      </c>
      <c r="BU613" s="159">
        <v>3207</v>
      </c>
      <c r="BV613" s="153">
        <v>265</v>
      </c>
    </row>
    <row r="614" spans="1:74">
      <c r="A614" s="34">
        <f t="shared" si="521"/>
        <v>0</v>
      </c>
      <c r="B614" s="35">
        <f t="shared" si="522"/>
        <v>0</v>
      </c>
      <c r="C614" s="35">
        <f t="shared" si="523"/>
        <v>0</v>
      </c>
      <c r="D614" s="35">
        <f t="shared" si="524"/>
        <v>0</v>
      </c>
      <c r="E614" s="35">
        <f t="shared" si="525"/>
        <v>0</v>
      </c>
      <c r="F614" s="35">
        <f t="shared" si="526"/>
        <v>0</v>
      </c>
      <c r="G614" s="35">
        <f t="shared" si="527"/>
        <v>0</v>
      </c>
      <c r="H614" s="35">
        <f t="shared" si="528"/>
        <v>0</v>
      </c>
      <c r="I614" s="35">
        <f t="shared" si="529"/>
        <v>0</v>
      </c>
      <c r="J614" s="48">
        <v>159</v>
      </c>
      <c r="K614" s="49" t="s">
        <v>129</v>
      </c>
      <c r="L614" s="65">
        <v>0</v>
      </c>
      <c r="M614" s="38">
        <f t="shared" si="519"/>
        <v>0</v>
      </c>
      <c r="N614" s="39">
        <f t="shared" si="530"/>
        <v>517</v>
      </c>
      <c r="O614" s="40">
        <f t="shared" si="531"/>
        <v>0</v>
      </c>
      <c r="P614" s="98">
        <v>0</v>
      </c>
      <c r="Q614" s="38">
        <f t="shared" si="532"/>
        <v>0</v>
      </c>
      <c r="R614" s="39">
        <f t="shared" si="568"/>
        <v>517</v>
      </c>
      <c r="S614" s="41">
        <f t="shared" si="533"/>
        <v>0</v>
      </c>
      <c r="T614" s="183">
        <v>0</v>
      </c>
      <c r="U614" s="42">
        <f t="shared" si="534"/>
        <v>0</v>
      </c>
      <c r="V614" s="43">
        <f t="shared" si="535"/>
        <v>396</v>
      </c>
      <c r="W614" s="44">
        <f t="shared" si="536"/>
        <v>0</v>
      </c>
      <c r="X614" s="178">
        <v>0</v>
      </c>
      <c r="Y614" s="42">
        <f t="shared" si="537"/>
        <v>0</v>
      </c>
      <c r="Z614" s="43">
        <f t="shared" si="569"/>
        <v>396</v>
      </c>
      <c r="AA614" s="45">
        <f t="shared" si="538"/>
        <v>0</v>
      </c>
      <c r="AB614" s="65">
        <v>0</v>
      </c>
      <c r="AC614" s="38">
        <f t="shared" si="539"/>
        <v>0</v>
      </c>
      <c r="AD614" s="39">
        <f t="shared" si="540"/>
        <v>538</v>
      </c>
      <c r="AE614" s="40">
        <f t="shared" si="541"/>
        <v>0</v>
      </c>
      <c r="AF614" s="98">
        <v>0</v>
      </c>
      <c r="AG614" s="38">
        <f t="shared" si="542"/>
        <v>0</v>
      </c>
      <c r="AH614" s="39">
        <f t="shared" si="570"/>
        <v>538</v>
      </c>
      <c r="AI614" s="41">
        <f t="shared" si="543"/>
        <v>0</v>
      </c>
      <c r="AJ614" s="183">
        <v>0</v>
      </c>
      <c r="AK614" s="42">
        <f t="shared" si="544"/>
        <v>0</v>
      </c>
      <c r="AL614" s="43">
        <f t="shared" si="545"/>
        <v>337</v>
      </c>
      <c r="AM614" s="44">
        <f t="shared" si="546"/>
        <v>0</v>
      </c>
      <c r="AN614" s="178">
        <v>0</v>
      </c>
      <c r="AO614" s="42">
        <f t="shared" si="547"/>
        <v>0</v>
      </c>
      <c r="AP614" s="43">
        <f t="shared" si="571"/>
        <v>337</v>
      </c>
      <c r="AQ614" s="45">
        <f t="shared" si="548"/>
        <v>0</v>
      </c>
      <c r="AR614" s="65">
        <v>4</v>
      </c>
      <c r="AS614" s="38">
        <f t="shared" si="549"/>
        <v>1.474382602285293E-3</v>
      </c>
      <c r="AT614" s="39">
        <f t="shared" si="550"/>
        <v>494</v>
      </c>
      <c r="AU614" s="40">
        <f t="shared" si="551"/>
        <v>6.3652704412313854E-2</v>
      </c>
      <c r="AV614" s="98">
        <v>1</v>
      </c>
      <c r="AW614" s="38">
        <f t="shared" si="552"/>
        <v>1</v>
      </c>
      <c r="AX614" s="39">
        <f t="shared" si="572"/>
        <v>1</v>
      </c>
      <c r="AY614" s="41">
        <f t="shared" si="553"/>
        <v>2.4398343176095891</v>
      </c>
      <c r="AZ614" s="183">
        <v>0</v>
      </c>
      <c r="BA614" s="42">
        <f t="shared" si="554"/>
        <v>0</v>
      </c>
      <c r="BB614" s="43">
        <f t="shared" si="555"/>
        <v>356</v>
      </c>
      <c r="BC614" s="44">
        <f t="shared" si="556"/>
        <v>0</v>
      </c>
      <c r="BD614" s="178">
        <v>0</v>
      </c>
      <c r="BE614" s="42">
        <f t="shared" si="557"/>
        <v>0</v>
      </c>
      <c r="BF614" s="43">
        <f t="shared" si="573"/>
        <v>356</v>
      </c>
      <c r="BG614" s="45">
        <f t="shared" si="558"/>
        <v>0</v>
      </c>
      <c r="BH614" s="159">
        <v>0</v>
      </c>
      <c r="BI614" s="83">
        <f t="shared" si="559"/>
        <v>0</v>
      </c>
      <c r="BJ614" s="84">
        <f t="shared" si="560"/>
        <v>467</v>
      </c>
      <c r="BK614" s="85">
        <f t="shared" si="561"/>
        <v>0</v>
      </c>
      <c r="BL614" s="156">
        <v>0</v>
      </c>
      <c r="BM614" s="83">
        <f t="shared" si="562"/>
        <v>0</v>
      </c>
      <c r="BN614" s="84">
        <f t="shared" si="574"/>
        <v>467</v>
      </c>
      <c r="BO614" s="86">
        <f t="shared" si="563"/>
        <v>0</v>
      </c>
      <c r="BP614" s="168">
        <f t="shared" si="564"/>
        <v>4</v>
      </c>
      <c r="BQ614" s="75">
        <f t="shared" si="565"/>
        <v>1.474382602285293E-3</v>
      </c>
      <c r="BR614" s="164">
        <f t="shared" si="520"/>
        <v>1</v>
      </c>
      <c r="BS614" s="76">
        <f t="shared" si="566"/>
        <v>591</v>
      </c>
      <c r="BT614" s="117">
        <f t="shared" si="567"/>
        <v>2.6088945447196248E-2</v>
      </c>
      <c r="BU614" s="159">
        <v>2713</v>
      </c>
      <c r="BV614" s="153">
        <v>124</v>
      </c>
    </row>
    <row r="615" spans="1:74">
      <c r="A615" s="34">
        <f t="shared" si="521"/>
        <v>0</v>
      </c>
      <c r="B615" s="35">
        <f t="shared" si="522"/>
        <v>0</v>
      </c>
      <c r="C615" s="35">
        <f t="shared" si="523"/>
        <v>0</v>
      </c>
      <c r="D615" s="35">
        <f t="shared" si="524"/>
        <v>0</v>
      </c>
      <c r="E615" s="35">
        <f t="shared" si="525"/>
        <v>0</v>
      </c>
      <c r="F615" s="35">
        <f t="shared" si="526"/>
        <v>0</v>
      </c>
      <c r="G615" s="35">
        <f t="shared" si="527"/>
        <v>0</v>
      </c>
      <c r="H615" s="35">
        <f t="shared" si="528"/>
        <v>0</v>
      </c>
      <c r="I615" s="35">
        <f t="shared" si="529"/>
        <v>0</v>
      </c>
      <c r="J615" s="48">
        <v>195</v>
      </c>
      <c r="K615" s="49" t="s">
        <v>165</v>
      </c>
      <c r="L615" s="65">
        <v>0</v>
      </c>
      <c r="M615" s="38">
        <f t="shared" si="519"/>
        <v>0</v>
      </c>
      <c r="N615" s="39">
        <f t="shared" si="530"/>
        <v>517</v>
      </c>
      <c r="O615" s="40">
        <f t="shared" si="531"/>
        <v>0</v>
      </c>
      <c r="P615" s="98">
        <v>0</v>
      </c>
      <c r="Q615" s="38">
        <f t="shared" si="532"/>
        <v>0</v>
      </c>
      <c r="R615" s="39">
        <f t="shared" si="568"/>
        <v>517</v>
      </c>
      <c r="S615" s="41">
        <f t="shared" si="533"/>
        <v>0</v>
      </c>
      <c r="T615" s="183">
        <v>0</v>
      </c>
      <c r="U615" s="42">
        <f t="shared" si="534"/>
        <v>0</v>
      </c>
      <c r="V615" s="43">
        <f t="shared" si="535"/>
        <v>396</v>
      </c>
      <c r="W615" s="44">
        <f t="shared" si="536"/>
        <v>0</v>
      </c>
      <c r="X615" s="178">
        <v>0</v>
      </c>
      <c r="Y615" s="42">
        <f t="shared" si="537"/>
        <v>0</v>
      </c>
      <c r="Z615" s="43">
        <f t="shared" si="569"/>
        <v>396</v>
      </c>
      <c r="AA615" s="45">
        <f t="shared" si="538"/>
        <v>0</v>
      </c>
      <c r="AB615" s="65">
        <v>0</v>
      </c>
      <c r="AC615" s="38">
        <f t="shared" si="539"/>
        <v>0</v>
      </c>
      <c r="AD615" s="39">
        <f t="shared" si="540"/>
        <v>538</v>
      </c>
      <c r="AE615" s="40">
        <f t="shared" si="541"/>
        <v>0</v>
      </c>
      <c r="AF615" s="98">
        <v>0</v>
      </c>
      <c r="AG615" s="38">
        <f t="shared" si="542"/>
        <v>0</v>
      </c>
      <c r="AH615" s="39">
        <f t="shared" si="570"/>
        <v>538</v>
      </c>
      <c r="AI615" s="41">
        <f t="shared" si="543"/>
        <v>0</v>
      </c>
      <c r="AJ615" s="183">
        <v>4</v>
      </c>
      <c r="AK615" s="42">
        <f t="shared" si="544"/>
        <v>8.5178875638841568E-4</v>
      </c>
      <c r="AL615" s="43">
        <f t="shared" si="545"/>
        <v>187</v>
      </c>
      <c r="AM615" s="44">
        <f t="shared" si="546"/>
        <v>0.4476723373112374</v>
      </c>
      <c r="AN615" s="178">
        <v>1</v>
      </c>
      <c r="AO615" s="42">
        <f t="shared" si="547"/>
        <v>1</v>
      </c>
      <c r="AP615" s="43">
        <f t="shared" si="571"/>
        <v>1</v>
      </c>
      <c r="AQ615" s="45">
        <f t="shared" si="548"/>
        <v>29.701749363867684</v>
      </c>
      <c r="AR615" s="65">
        <v>0</v>
      </c>
      <c r="AS615" s="38">
        <f t="shared" si="549"/>
        <v>0</v>
      </c>
      <c r="AT615" s="39">
        <f t="shared" si="550"/>
        <v>565</v>
      </c>
      <c r="AU615" s="40">
        <f t="shared" si="551"/>
        <v>0</v>
      </c>
      <c r="AV615" s="98">
        <v>0</v>
      </c>
      <c r="AW615" s="38">
        <f t="shared" si="552"/>
        <v>0</v>
      </c>
      <c r="AX615" s="39">
        <f t="shared" si="572"/>
        <v>565</v>
      </c>
      <c r="AY615" s="41">
        <f t="shared" si="553"/>
        <v>0</v>
      </c>
      <c r="AZ615" s="183">
        <v>0</v>
      </c>
      <c r="BA615" s="42">
        <f t="shared" si="554"/>
        <v>0</v>
      </c>
      <c r="BB615" s="43">
        <f t="shared" si="555"/>
        <v>356</v>
      </c>
      <c r="BC615" s="44">
        <f t="shared" si="556"/>
        <v>0</v>
      </c>
      <c r="BD615" s="178">
        <v>0</v>
      </c>
      <c r="BE615" s="42">
        <f t="shared" si="557"/>
        <v>0</v>
      </c>
      <c r="BF615" s="43">
        <f t="shared" si="573"/>
        <v>356</v>
      </c>
      <c r="BG615" s="45">
        <f t="shared" si="558"/>
        <v>0</v>
      </c>
      <c r="BH615" s="159">
        <v>0</v>
      </c>
      <c r="BI615" s="83">
        <f t="shared" si="559"/>
        <v>0</v>
      </c>
      <c r="BJ615" s="84">
        <f t="shared" si="560"/>
        <v>467</v>
      </c>
      <c r="BK615" s="85">
        <f t="shared" si="561"/>
        <v>0</v>
      </c>
      <c r="BL615" s="156">
        <v>0</v>
      </c>
      <c r="BM615" s="83">
        <f t="shared" si="562"/>
        <v>0</v>
      </c>
      <c r="BN615" s="84">
        <f t="shared" si="574"/>
        <v>467</v>
      </c>
      <c r="BO615" s="86">
        <f t="shared" si="563"/>
        <v>0</v>
      </c>
      <c r="BP615" s="168">
        <f t="shared" si="564"/>
        <v>4</v>
      </c>
      <c r="BQ615" s="75">
        <f t="shared" si="565"/>
        <v>8.5178875638841568E-4</v>
      </c>
      <c r="BR615" s="164">
        <f t="shared" si="520"/>
        <v>1</v>
      </c>
      <c r="BS615" s="76">
        <f t="shared" si="566"/>
        <v>604</v>
      </c>
      <c r="BT615" s="117">
        <f t="shared" si="567"/>
        <v>1.5072254897411291E-2</v>
      </c>
      <c r="BU615" s="159">
        <v>4696</v>
      </c>
      <c r="BV615" s="153">
        <v>32</v>
      </c>
    </row>
    <row r="616" spans="1:74">
      <c r="A616" s="34">
        <f t="shared" si="521"/>
        <v>0</v>
      </c>
      <c r="B616" s="35">
        <f t="shared" si="522"/>
        <v>0</v>
      </c>
      <c r="C616" s="35">
        <f t="shared" si="523"/>
        <v>0</v>
      </c>
      <c r="D616" s="35">
        <f t="shared" si="524"/>
        <v>0</v>
      </c>
      <c r="E616" s="35">
        <f t="shared" si="525"/>
        <v>0</v>
      </c>
      <c r="F616" s="35">
        <f t="shared" si="526"/>
        <v>0</v>
      </c>
      <c r="G616" s="35">
        <f t="shared" si="527"/>
        <v>0</v>
      </c>
      <c r="H616" s="35">
        <f t="shared" si="528"/>
        <v>0</v>
      </c>
      <c r="I616" s="35">
        <f t="shared" si="529"/>
        <v>0</v>
      </c>
      <c r="J616" s="48">
        <v>200</v>
      </c>
      <c r="K616" s="49" t="s">
        <v>170</v>
      </c>
      <c r="L616" s="65">
        <v>0</v>
      </c>
      <c r="M616" s="38">
        <f t="shared" si="519"/>
        <v>0</v>
      </c>
      <c r="N616" s="39">
        <f t="shared" si="530"/>
        <v>517</v>
      </c>
      <c r="O616" s="40">
        <f t="shared" si="531"/>
        <v>0</v>
      </c>
      <c r="P616" s="98">
        <v>0</v>
      </c>
      <c r="Q616" s="38">
        <f t="shared" si="532"/>
        <v>0</v>
      </c>
      <c r="R616" s="39">
        <f t="shared" si="568"/>
        <v>517</v>
      </c>
      <c r="S616" s="41">
        <f t="shared" si="533"/>
        <v>0</v>
      </c>
      <c r="T616" s="183">
        <v>0</v>
      </c>
      <c r="U616" s="42">
        <f t="shared" si="534"/>
        <v>0</v>
      </c>
      <c r="V616" s="43">
        <f t="shared" si="535"/>
        <v>396</v>
      </c>
      <c r="W616" s="44">
        <f t="shared" si="536"/>
        <v>0</v>
      </c>
      <c r="X616" s="178">
        <v>0</v>
      </c>
      <c r="Y616" s="42">
        <f t="shared" si="537"/>
        <v>0</v>
      </c>
      <c r="Z616" s="43">
        <f t="shared" si="569"/>
        <v>396</v>
      </c>
      <c r="AA616" s="45">
        <f t="shared" si="538"/>
        <v>0</v>
      </c>
      <c r="AB616" s="65">
        <v>3</v>
      </c>
      <c r="AC616" s="38">
        <f t="shared" si="539"/>
        <v>8.3495686056220427E-4</v>
      </c>
      <c r="AD616" s="39">
        <f t="shared" si="540"/>
        <v>482</v>
      </c>
      <c r="AE616" s="40">
        <f t="shared" si="541"/>
        <v>6.437826224557941E-2</v>
      </c>
      <c r="AF616" s="98">
        <v>1</v>
      </c>
      <c r="AG616" s="38">
        <f t="shared" si="542"/>
        <v>0.75</v>
      </c>
      <c r="AH616" s="39">
        <f t="shared" si="570"/>
        <v>85</v>
      </c>
      <c r="AI616" s="41">
        <f t="shared" si="543"/>
        <v>3.2680609562620546</v>
      </c>
      <c r="AJ616" s="183">
        <v>0</v>
      </c>
      <c r="AK616" s="42">
        <f t="shared" si="544"/>
        <v>0</v>
      </c>
      <c r="AL616" s="43">
        <f t="shared" si="545"/>
        <v>337</v>
      </c>
      <c r="AM616" s="44">
        <f t="shared" si="546"/>
        <v>0</v>
      </c>
      <c r="AN616" s="178">
        <v>0</v>
      </c>
      <c r="AO616" s="42">
        <f t="shared" si="547"/>
        <v>0</v>
      </c>
      <c r="AP616" s="43">
        <f t="shared" si="571"/>
        <v>337</v>
      </c>
      <c r="AQ616" s="45">
        <f t="shared" si="548"/>
        <v>0</v>
      </c>
      <c r="AR616" s="65">
        <v>1</v>
      </c>
      <c r="AS616" s="38">
        <f t="shared" si="549"/>
        <v>2.7831895352073476E-4</v>
      </c>
      <c r="AT616" s="39">
        <f t="shared" si="550"/>
        <v>546</v>
      </c>
      <c r="AU616" s="40">
        <f t="shared" si="551"/>
        <v>1.2015710205302496E-2</v>
      </c>
      <c r="AV616" s="98">
        <v>1</v>
      </c>
      <c r="AW616" s="38">
        <f t="shared" si="552"/>
        <v>0.25</v>
      </c>
      <c r="AX616" s="39">
        <f t="shared" si="572"/>
        <v>435</v>
      </c>
      <c r="AY616" s="41">
        <f t="shared" si="553"/>
        <v>0.60995857940239728</v>
      </c>
      <c r="AZ616" s="183">
        <v>0</v>
      </c>
      <c r="BA616" s="42">
        <f t="shared" si="554"/>
        <v>0</v>
      </c>
      <c r="BB616" s="43">
        <f t="shared" si="555"/>
        <v>356</v>
      </c>
      <c r="BC616" s="44">
        <f t="shared" si="556"/>
        <v>0</v>
      </c>
      <c r="BD616" s="178">
        <v>0</v>
      </c>
      <c r="BE616" s="42">
        <f t="shared" si="557"/>
        <v>0</v>
      </c>
      <c r="BF616" s="43">
        <f t="shared" si="573"/>
        <v>356</v>
      </c>
      <c r="BG616" s="45">
        <f t="shared" si="558"/>
        <v>0</v>
      </c>
      <c r="BH616" s="159">
        <v>0</v>
      </c>
      <c r="BI616" s="83">
        <f t="shared" si="559"/>
        <v>0</v>
      </c>
      <c r="BJ616" s="84">
        <f t="shared" si="560"/>
        <v>467</v>
      </c>
      <c r="BK616" s="85">
        <f t="shared" si="561"/>
        <v>0</v>
      </c>
      <c r="BL616" s="156">
        <v>0</v>
      </c>
      <c r="BM616" s="83">
        <f t="shared" si="562"/>
        <v>0</v>
      </c>
      <c r="BN616" s="84">
        <f t="shared" si="574"/>
        <v>467</v>
      </c>
      <c r="BO616" s="86">
        <f t="shared" si="563"/>
        <v>0</v>
      </c>
      <c r="BP616" s="168">
        <f t="shared" si="564"/>
        <v>4</v>
      </c>
      <c r="BQ616" s="75">
        <f t="shared" si="565"/>
        <v>1.113275814082939E-3</v>
      </c>
      <c r="BR616" s="164">
        <f t="shared" si="520"/>
        <v>2</v>
      </c>
      <c r="BS616" s="76">
        <f t="shared" si="566"/>
        <v>596</v>
      </c>
      <c r="BT616" s="117">
        <f t="shared" si="567"/>
        <v>1.9699223211311834E-2</v>
      </c>
      <c r="BU616" s="159">
        <v>3593</v>
      </c>
      <c r="BV616" s="153">
        <v>140</v>
      </c>
    </row>
    <row r="617" spans="1:74">
      <c r="A617" s="34">
        <f t="shared" si="521"/>
        <v>0</v>
      </c>
      <c r="B617" s="35">
        <f t="shared" si="522"/>
        <v>0</v>
      </c>
      <c r="C617" s="35">
        <f t="shared" si="523"/>
        <v>0</v>
      </c>
      <c r="D617" s="35">
        <f t="shared" si="524"/>
        <v>0</v>
      </c>
      <c r="E617" s="35">
        <f t="shared" si="525"/>
        <v>0</v>
      </c>
      <c r="F617" s="35">
        <f t="shared" si="526"/>
        <v>0</v>
      </c>
      <c r="G617" s="35">
        <f t="shared" si="527"/>
        <v>0</v>
      </c>
      <c r="H617" s="35">
        <f t="shared" si="528"/>
        <v>0</v>
      </c>
      <c r="I617" s="35">
        <f t="shared" si="529"/>
        <v>0</v>
      </c>
      <c r="J617" s="48">
        <v>467</v>
      </c>
      <c r="K617" s="49" t="s">
        <v>439</v>
      </c>
      <c r="L617" s="65">
        <v>4</v>
      </c>
      <c r="M617" s="38">
        <f t="shared" si="519"/>
        <v>1.594896331738437E-4</v>
      </c>
      <c r="N617" s="39">
        <f t="shared" si="530"/>
        <v>497</v>
      </c>
      <c r="O617" s="40">
        <f t="shared" si="531"/>
        <v>2.113370973553539E-2</v>
      </c>
      <c r="P617" s="98">
        <v>1</v>
      </c>
      <c r="Q617" s="38">
        <f t="shared" si="532"/>
        <v>1</v>
      </c>
      <c r="R617" s="39">
        <f t="shared" si="568"/>
        <v>1</v>
      </c>
      <c r="S617" s="41">
        <f t="shared" si="533"/>
        <v>7.4885365182129959</v>
      </c>
      <c r="T617" s="183">
        <v>0</v>
      </c>
      <c r="U617" s="42">
        <f t="shared" si="534"/>
        <v>0</v>
      </c>
      <c r="V617" s="43">
        <f t="shared" si="535"/>
        <v>396</v>
      </c>
      <c r="W617" s="44">
        <f t="shared" si="536"/>
        <v>0</v>
      </c>
      <c r="X617" s="178">
        <v>0</v>
      </c>
      <c r="Y617" s="42">
        <f t="shared" si="537"/>
        <v>0</v>
      </c>
      <c r="Z617" s="43">
        <f t="shared" si="569"/>
        <v>396</v>
      </c>
      <c r="AA617" s="45">
        <f t="shared" si="538"/>
        <v>0</v>
      </c>
      <c r="AB617" s="65">
        <v>0</v>
      </c>
      <c r="AC617" s="38">
        <f t="shared" si="539"/>
        <v>0</v>
      </c>
      <c r="AD617" s="39">
        <f t="shared" si="540"/>
        <v>538</v>
      </c>
      <c r="AE617" s="40">
        <f t="shared" si="541"/>
        <v>0</v>
      </c>
      <c r="AF617" s="98">
        <v>0</v>
      </c>
      <c r="AG617" s="38">
        <f t="shared" si="542"/>
        <v>0</v>
      </c>
      <c r="AH617" s="39">
        <f t="shared" si="570"/>
        <v>538</v>
      </c>
      <c r="AI617" s="41">
        <f t="shared" si="543"/>
        <v>0</v>
      </c>
      <c r="AJ617" s="183">
        <v>0</v>
      </c>
      <c r="AK617" s="42">
        <f t="shared" si="544"/>
        <v>0</v>
      </c>
      <c r="AL617" s="43">
        <f t="shared" si="545"/>
        <v>337</v>
      </c>
      <c r="AM617" s="44">
        <f t="shared" si="546"/>
        <v>0</v>
      </c>
      <c r="AN617" s="178">
        <v>0</v>
      </c>
      <c r="AO617" s="42">
        <f t="shared" si="547"/>
        <v>0</v>
      </c>
      <c r="AP617" s="43">
        <f t="shared" si="571"/>
        <v>337</v>
      </c>
      <c r="AQ617" s="45">
        <f t="shared" si="548"/>
        <v>0</v>
      </c>
      <c r="AR617" s="65">
        <v>0</v>
      </c>
      <c r="AS617" s="38">
        <f t="shared" si="549"/>
        <v>0</v>
      </c>
      <c r="AT617" s="39">
        <f t="shared" si="550"/>
        <v>565</v>
      </c>
      <c r="AU617" s="40">
        <f t="shared" si="551"/>
        <v>0</v>
      </c>
      <c r="AV617" s="98">
        <v>0</v>
      </c>
      <c r="AW617" s="38">
        <f t="shared" si="552"/>
        <v>0</v>
      </c>
      <c r="AX617" s="39">
        <f t="shared" si="572"/>
        <v>565</v>
      </c>
      <c r="AY617" s="41">
        <f t="shared" si="553"/>
        <v>0</v>
      </c>
      <c r="AZ617" s="183">
        <v>0</v>
      </c>
      <c r="BA617" s="42">
        <f t="shared" si="554"/>
        <v>0</v>
      </c>
      <c r="BB617" s="43">
        <f t="shared" si="555"/>
        <v>356</v>
      </c>
      <c r="BC617" s="44">
        <f t="shared" si="556"/>
        <v>0</v>
      </c>
      <c r="BD617" s="178">
        <v>0</v>
      </c>
      <c r="BE617" s="42">
        <f t="shared" si="557"/>
        <v>0</v>
      </c>
      <c r="BF617" s="43">
        <f t="shared" si="573"/>
        <v>356</v>
      </c>
      <c r="BG617" s="45">
        <f t="shared" si="558"/>
        <v>0</v>
      </c>
      <c r="BH617" s="159">
        <v>0</v>
      </c>
      <c r="BI617" s="83">
        <f t="shared" si="559"/>
        <v>0</v>
      </c>
      <c r="BJ617" s="84">
        <f t="shared" si="560"/>
        <v>467</v>
      </c>
      <c r="BK617" s="85">
        <f t="shared" si="561"/>
        <v>0</v>
      </c>
      <c r="BL617" s="156">
        <v>0</v>
      </c>
      <c r="BM617" s="83">
        <f t="shared" si="562"/>
        <v>0</v>
      </c>
      <c r="BN617" s="84">
        <f t="shared" si="574"/>
        <v>467</v>
      </c>
      <c r="BO617" s="86">
        <f t="shared" si="563"/>
        <v>0</v>
      </c>
      <c r="BP617" s="168">
        <f t="shared" si="564"/>
        <v>4</v>
      </c>
      <c r="BQ617" s="75">
        <f t="shared" si="565"/>
        <v>1.594896331738437E-4</v>
      </c>
      <c r="BR617" s="164">
        <f t="shared" si="520"/>
        <v>1</v>
      </c>
      <c r="BS617" s="76">
        <f t="shared" si="566"/>
        <v>623</v>
      </c>
      <c r="BT617" s="117">
        <f t="shared" si="567"/>
        <v>2.8221415071069942E-3</v>
      </c>
      <c r="BU617" s="159">
        <v>25080</v>
      </c>
      <c r="BV617" s="153">
        <v>133</v>
      </c>
    </row>
    <row r="618" spans="1:74">
      <c r="A618" s="34">
        <f t="shared" si="521"/>
        <v>0</v>
      </c>
      <c r="B618" s="35">
        <f t="shared" si="522"/>
        <v>0</v>
      </c>
      <c r="C618" s="35">
        <f t="shared" si="523"/>
        <v>0</v>
      </c>
      <c r="D618" s="35">
        <f t="shared" si="524"/>
        <v>0</v>
      </c>
      <c r="E618" s="35">
        <f t="shared" si="525"/>
        <v>0</v>
      </c>
      <c r="F618" s="35">
        <f t="shared" si="526"/>
        <v>0</v>
      </c>
      <c r="G618" s="35">
        <f t="shared" si="527"/>
        <v>0</v>
      </c>
      <c r="H618" s="35">
        <f t="shared" si="528"/>
        <v>0</v>
      </c>
      <c r="I618" s="35">
        <f t="shared" si="529"/>
        <v>0</v>
      </c>
      <c r="J618" s="48">
        <v>97</v>
      </c>
      <c r="K618" s="49" t="s">
        <v>67</v>
      </c>
      <c r="L618" s="65">
        <v>0</v>
      </c>
      <c r="M618" s="38">
        <f t="shared" si="519"/>
        <v>0</v>
      </c>
      <c r="N618" s="39">
        <f t="shared" si="530"/>
        <v>517</v>
      </c>
      <c r="O618" s="40">
        <f t="shared" si="531"/>
        <v>0</v>
      </c>
      <c r="P618" s="98">
        <v>0</v>
      </c>
      <c r="Q618" s="38">
        <f t="shared" si="532"/>
        <v>0</v>
      </c>
      <c r="R618" s="39">
        <f t="shared" si="568"/>
        <v>517</v>
      </c>
      <c r="S618" s="41">
        <f t="shared" si="533"/>
        <v>0</v>
      </c>
      <c r="T618" s="183">
        <v>0</v>
      </c>
      <c r="U618" s="42">
        <f t="shared" si="534"/>
        <v>0</v>
      </c>
      <c r="V618" s="43">
        <f t="shared" si="535"/>
        <v>396</v>
      </c>
      <c r="W618" s="44">
        <f t="shared" si="536"/>
        <v>0</v>
      </c>
      <c r="X618" s="178">
        <v>0</v>
      </c>
      <c r="Y618" s="42">
        <f t="shared" si="537"/>
        <v>0</v>
      </c>
      <c r="Z618" s="43">
        <f t="shared" si="569"/>
        <v>396</v>
      </c>
      <c r="AA618" s="45">
        <f t="shared" si="538"/>
        <v>0</v>
      </c>
      <c r="AB618" s="65">
        <v>0</v>
      </c>
      <c r="AC618" s="38">
        <f t="shared" si="539"/>
        <v>0</v>
      </c>
      <c r="AD618" s="39">
        <f t="shared" si="540"/>
        <v>538</v>
      </c>
      <c r="AE618" s="40">
        <f t="shared" si="541"/>
        <v>0</v>
      </c>
      <c r="AF618" s="98">
        <v>0</v>
      </c>
      <c r="AG618" s="38">
        <f t="shared" si="542"/>
        <v>0</v>
      </c>
      <c r="AH618" s="39">
        <f t="shared" si="570"/>
        <v>538</v>
      </c>
      <c r="AI618" s="41">
        <f t="shared" si="543"/>
        <v>0</v>
      </c>
      <c r="AJ618" s="183">
        <v>0</v>
      </c>
      <c r="AK618" s="42">
        <f t="shared" si="544"/>
        <v>0</v>
      </c>
      <c r="AL618" s="43">
        <f t="shared" si="545"/>
        <v>337</v>
      </c>
      <c r="AM618" s="44">
        <f t="shared" si="546"/>
        <v>0</v>
      </c>
      <c r="AN618" s="178">
        <v>0</v>
      </c>
      <c r="AO618" s="42">
        <f t="shared" si="547"/>
        <v>0</v>
      </c>
      <c r="AP618" s="43">
        <f t="shared" si="571"/>
        <v>337</v>
      </c>
      <c r="AQ618" s="45">
        <f t="shared" si="548"/>
        <v>0</v>
      </c>
      <c r="AR618" s="65">
        <v>0</v>
      </c>
      <c r="AS618" s="38">
        <f t="shared" si="549"/>
        <v>0</v>
      </c>
      <c r="AT618" s="39">
        <f t="shared" si="550"/>
        <v>565</v>
      </c>
      <c r="AU618" s="40">
        <f t="shared" si="551"/>
        <v>0</v>
      </c>
      <c r="AV618" s="98">
        <v>0</v>
      </c>
      <c r="AW618" s="38">
        <f t="shared" si="552"/>
        <v>0</v>
      </c>
      <c r="AX618" s="39">
        <f t="shared" si="572"/>
        <v>565</v>
      </c>
      <c r="AY618" s="41">
        <f t="shared" si="553"/>
        <v>0</v>
      </c>
      <c r="AZ618" s="183">
        <v>0</v>
      </c>
      <c r="BA618" s="42">
        <f t="shared" si="554"/>
        <v>0</v>
      </c>
      <c r="BB618" s="43">
        <f t="shared" si="555"/>
        <v>356</v>
      </c>
      <c r="BC618" s="44">
        <f t="shared" si="556"/>
        <v>0</v>
      </c>
      <c r="BD618" s="178">
        <v>0</v>
      </c>
      <c r="BE618" s="42">
        <f t="shared" si="557"/>
        <v>0</v>
      </c>
      <c r="BF618" s="43">
        <f t="shared" si="573"/>
        <v>356</v>
      </c>
      <c r="BG618" s="45">
        <f t="shared" si="558"/>
        <v>0</v>
      </c>
      <c r="BH618" s="159">
        <v>3</v>
      </c>
      <c r="BI618" s="83">
        <f t="shared" si="559"/>
        <v>8.6090624730966798E-5</v>
      </c>
      <c r="BJ618" s="84">
        <f t="shared" si="560"/>
        <v>443</v>
      </c>
      <c r="BK618" s="85">
        <f t="shared" si="561"/>
        <v>1.5467347550703911E-2</v>
      </c>
      <c r="BL618" s="156">
        <v>1</v>
      </c>
      <c r="BM618" s="83">
        <f t="shared" si="562"/>
        <v>1</v>
      </c>
      <c r="BN618" s="84">
        <f t="shared" si="574"/>
        <v>1</v>
      </c>
      <c r="BO618" s="86">
        <f t="shared" si="563"/>
        <v>10.153450544193278</v>
      </c>
      <c r="BP618" s="168">
        <f t="shared" si="564"/>
        <v>3</v>
      </c>
      <c r="BQ618" s="75">
        <f t="shared" si="565"/>
        <v>8.6090624730966798E-5</v>
      </c>
      <c r="BR618" s="164">
        <f t="shared" si="520"/>
        <v>1</v>
      </c>
      <c r="BS618" s="76">
        <f t="shared" si="566"/>
        <v>624</v>
      </c>
      <c r="BT618" s="117">
        <f t="shared" si="567"/>
        <v>1.523358732421229E-3</v>
      </c>
      <c r="BU618" s="159">
        <v>34847</v>
      </c>
      <c r="BV618" s="153">
        <v>419</v>
      </c>
    </row>
    <row r="619" spans="1:74">
      <c r="A619" s="34">
        <f t="shared" si="521"/>
        <v>0</v>
      </c>
      <c r="B619" s="35">
        <f t="shared" si="522"/>
        <v>0</v>
      </c>
      <c r="C619" s="35">
        <f t="shared" si="523"/>
        <v>0</v>
      </c>
      <c r="D619" s="35">
        <f t="shared" si="524"/>
        <v>0</v>
      </c>
      <c r="E619" s="35">
        <f t="shared" si="525"/>
        <v>0</v>
      </c>
      <c r="F619" s="35">
        <f t="shared" si="526"/>
        <v>0</v>
      </c>
      <c r="G619" s="35">
        <f t="shared" si="527"/>
        <v>0</v>
      </c>
      <c r="H619" s="35">
        <f t="shared" si="528"/>
        <v>0</v>
      </c>
      <c r="I619" s="35">
        <f t="shared" si="529"/>
        <v>0</v>
      </c>
      <c r="J619" s="48">
        <v>75</v>
      </c>
      <c r="K619" s="49" t="s">
        <v>45</v>
      </c>
      <c r="L619" s="65">
        <v>0</v>
      </c>
      <c r="M619" s="38">
        <f t="shared" si="519"/>
        <v>0</v>
      </c>
      <c r="N619" s="39">
        <f t="shared" si="530"/>
        <v>517</v>
      </c>
      <c r="O619" s="40">
        <f t="shared" si="531"/>
        <v>0</v>
      </c>
      <c r="P619" s="98">
        <v>0</v>
      </c>
      <c r="Q619" s="38">
        <f t="shared" si="532"/>
        <v>0</v>
      </c>
      <c r="R619" s="39">
        <f t="shared" si="568"/>
        <v>517</v>
      </c>
      <c r="S619" s="41">
        <f t="shared" si="533"/>
        <v>0</v>
      </c>
      <c r="T619" s="183">
        <v>0</v>
      </c>
      <c r="U619" s="42">
        <f t="shared" si="534"/>
        <v>0</v>
      </c>
      <c r="V619" s="43">
        <f t="shared" si="535"/>
        <v>396</v>
      </c>
      <c r="W619" s="44">
        <f t="shared" si="536"/>
        <v>0</v>
      </c>
      <c r="X619" s="178">
        <v>0</v>
      </c>
      <c r="Y619" s="42">
        <f t="shared" si="537"/>
        <v>0</v>
      </c>
      <c r="Z619" s="43">
        <f t="shared" si="569"/>
        <v>396</v>
      </c>
      <c r="AA619" s="45">
        <f t="shared" si="538"/>
        <v>0</v>
      </c>
      <c r="AB619" s="65">
        <v>0</v>
      </c>
      <c r="AC619" s="38">
        <f t="shared" si="539"/>
        <v>0</v>
      </c>
      <c r="AD619" s="39">
        <f t="shared" si="540"/>
        <v>538</v>
      </c>
      <c r="AE619" s="40">
        <f t="shared" si="541"/>
        <v>0</v>
      </c>
      <c r="AF619" s="98">
        <v>0</v>
      </c>
      <c r="AG619" s="38">
        <f t="shared" si="542"/>
        <v>0</v>
      </c>
      <c r="AH619" s="39">
        <f t="shared" si="570"/>
        <v>538</v>
      </c>
      <c r="AI619" s="41">
        <f t="shared" si="543"/>
        <v>0</v>
      </c>
      <c r="AJ619" s="183">
        <v>0</v>
      </c>
      <c r="AK619" s="42">
        <f t="shared" si="544"/>
        <v>0</v>
      </c>
      <c r="AL619" s="43">
        <f t="shared" si="545"/>
        <v>337</v>
      </c>
      <c r="AM619" s="44">
        <f t="shared" si="546"/>
        <v>0</v>
      </c>
      <c r="AN619" s="178">
        <v>0</v>
      </c>
      <c r="AO619" s="42">
        <f t="shared" si="547"/>
        <v>0</v>
      </c>
      <c r="AP619" s="43">
        <f t="shared" si="571"/>
        <v>337</v>
      </c>
      <c r="AQ619" s="45">
        <f t="shared" si="548"/>
        <v>0</v>
      </c>
      <c r="AR619" s="65">
        <v>0</v>
      </c>
      <c r="AS619" s="38">
        <f t="shared" si="549"/>
        <v>0</v>
      </c>
      <c r="AT619" s="39">
        <f t="shared" si="550"/>
        <v>565</v>
      </c>
      <c r="AU619" s="40">
        <f t="shared" si="551"/>
        <v>0</v>
      </c>
      <c r="AV619" s="98">
        <v>0</v>
      </c>
      <c r="AW619" s="38">
        <f t="shared" si="552"/>
        <v>0</v>
      </c>
      <c r="AX619" s="39">
        <f t="shared" si="572"/>
        <v>565</v>
      </c>
      <c r="AY619" s="41">
        <f t="shared" si="553"/>
        <v>0</v>
      </c>
      <c r="AZ619" s="183">
        <v>0</v>
      </c>
      <c r="BA619" s="42">
        <f t="shared" si="554"/>
        <v>0</v>
      </c>
      <c r="BB619" s="43">
        <f t="shared" si="555"/>
        <v>356</v>
      </c>
      <c r="BC619" s="44">
        <f t="shared" si="556"/>
        <v>0</v>
      </c>
      <c r="BD619" s="178">
        <v>0</v>
      </c>
      <c r="BE619" s="42">
        <f t="shared" si="557"/>
        <v>0</v>
      </c>
      <c r="BF619" s="43">
        <f t="shared" si="573"/>
        <v>356</v>
      </c>
      <c r="BG619" s="45">
        <f t="shared" si="558"/>
        <v>0</v>
      </c>
      <c r="BH619" s="159">
        <v>2</v>
      </c>
      <c r="BI619" s="83">
        <f t="shared" si="559"/>
        <v>6.7527188134122502E-6</v>
      </c>
      <c r="BJ619" s="84">
        <f t="shared" si="560"/>
        <v>465</v>
      </c>
      <c r="BK619" s="85">
        <f t="shared" si="561"/>
        <v>1.2132174569021883E-3</v>
      </c>
      <c r="BL619" s="156">
        <v>1</v>
      </c>
      <c r="BM619" s="83">
        <f t="shared" si="562"/>
        <v>1</v>
      </c>
      <c r="BN619" s="84">
        <f t="shared" si="574"/>
        <v>1</v>
      </c>
      <c r="BO619" s="86">
        <f t="shared" si="563"/>
        <v>10.153450544193278</v>
      </c>
      <c r="BP619" s="168">
        <f t="shared" si="564"/>
        <v>2</v>
      </c>
      <c r="BQ619" s="75">
        <f t="shared" si="565"/>
        <v>6.7527188134122502E-6</v>
      </c>
      <c r="BR619" s="164">
        <f t="shared" si="520"/>
        <v>1</v>
      </c>
      <c r="BS619" s="76">
        <f t="shared" si="566"/>
        <v>626</v>
      </c>
      <c r="BT619" s="117">
        <f t="shared" si="567"/>
        <v>1.1948819286818933E-4</v>
      </c>
      <c r="BU619" s="159">
        <v>296177</v>
      </c>
      <c r="BV619" s="153">
        <v>337</v>
      </c>
    </row>
    <row r="620" spans="1:74">
      <c r="A620" s="34">
        <f t="shared" si="521"/>
        <v>0</v>
      </c>
      <c r="B620" s="35">
        <f t="shared" si="522"/>
        <v>0</v>
      </c>
      <c r="C620" s="35">
        <f t="shared" si="523"/>
        <v>0</v>
      </c>
      <c r="D620" s="35">
        <f t="shared" si="524"/>
        <v>0</v>
      </c>
      <c r="E620" s="35">
        <f t="shared" si="525"/>
        <v>0</v>
      </c>
      <c r="F620" s="35">
        <f t="shared" si="526"/>
        <v>0</v>
      </c>
      <c r="G620" s="35">
        <f t="shared" si="527"/>
        <v>0</v>
      </c>
      <c r="H620" s="35">
        <f t="shared" si="528"/>
        <v>0</v>
      </c>
      <c r="I620" s="35">
        <f t="shared" si="529"/>
        <v>0</v>
      </c>
      <c r="J620" s="48">
        <v>263</v>
      </c>
      <c r="K620" s="49" t="s">
        <v>233</v>
      </c>
      <c r="L620" s="65">
        <v>0</v>
      </c>
      <c r="M620" s="38">
        <f t="shared" si="519"/>
        <v>0</v>
      </c>
      <c r="N620" s="39">
        <f t="shared" si="530"/>
        <v>517</v>
      </c>
      <c r="O620" s="40">
        <f t="shared" si="531"/>
        <v>0</v>
      </c>
      <c r="P620" s="98">
        <v>0</v>
      </c>
      <c r="Q620" s="38">
        <f t="shared" si="532"/>
        <v>0</v>
      </c>
      <c r="R620" s="39">
        <f t="shared" si="568"/>
        <v>517</v>
      </c>
      <c r="S620" s="41">
        <f t="shared" si="533"/>
        <v>0</v>
      </c>
      <c r="T620" s="183">
        <v>0</v>
      </c>
      <c r="U620" s="42">
        <f t="shared" si="534"/>
        <v>0</v>
      </c>
      <c r="V620" s="43">
        <f t="shared" si="535"/>
        <v>396</v>
      </c>
      <c r="W620" s="44">
        <f t="shared" si="536"/>
        <v>0</v>
      </c>
      <c r="X620" s="178">
        <v>0</v>
      </c>
      <c r="Y620" s="42">
        <f t="shared" si="537"/>
        <v>0</v>
      </c>
      <c r="Z620" s="43">
        <f t="shared" si="569"/>
        <v>396</v>
      </c>
      <c r="AA620" s="45">
        <f t="shared" si="538"/>
        <v>0</v>
      </c>
      <c r="AB620" s="65">
        <v>2</v>
      </c>
      <c r="AC620" s="38">
        <f t="shared" si="539"/>
        <v>2.4396194193705782E-4</v>
      </c>
      <c r="AD620" s="39">
        <f t="shared" si="540"/>
        <v>515</v>
      </c>
      <c r="AE620" s="40">
        <f t="shared" si="541"/>
        <v>1.8810368077447084E-2</v>
      </c>
      <c r="AF620" s="98">
        <v>1</v>
      </c>
      <c r="AG620" s="38">
        <f t="shared" si="542"/>
        <v>1</v>
      </c>
      <c r="AH620" s="39">
        <f t="shared" si="570"/>
        <v>1</v>
      </c>
      <c r="AI620" s="41">
        <f t="shared" si="543"/>
        <v>4.3574146083494059</v>
      </c>
      <c r="AJ620" s="183">
        <v>0</v>
      </c>
      <c r="AK620" s="42">
        <f t="shared" si="544"/>
        <v>0</v>
      </c>
      <c r="AL620" s="43">
        <f t="shared" si="545"/>
        <v>337</v>
      </c>
      <c r="AM620" s="44">
        <f t="shared" si="546"/>
        <v>0</v>
      </c>
      <c r="AN620" s="178">
        <v>0</v>
      </c>
      <c r="AO620" s="42">
        <f t="shared" si="547"/>
        <v>0</v>
      </c>
      <c r="AP620" s="43">
        <f t="shared" si="571"/>
        <v>337</v>
      </c>
      <c r="AQ620" s="45">
        <f t="shared" si="548"/>
        <v>0</v>
      </c>
      <c r="AR620" s="65">
        <v>0</v>
      </c>
      <c r="AS620" s="38">
        <f t="shared" si="549"/>
        <v>0</v>
      </c>
      <c r="AT620" s="39">
        <f t="shared" si="550"/>
        <v>565</v>
      </c>
      <c r="AU620" s="40">
        <f t="shared" si="551"/>
        <v>0</v>
      </c>
      <c r="AV620" s="98">
        <v>0</v>
      </c>
      <c r="AW620" s="38">
        <f t="shared" si="552"/>
        <v>0</v>
      </c>
      <c r="AX620" s="39">
        <f t="shared" si="572"/>
        <v>565</v>
      </c>
      <c r="AY620" s="41">
        <f t="shared" si="553"/>
        <v>0</v>
      </c>
      <c r="AZ620" s="183">
        <v>0</v>
      </c>
      <c r="BA620" s="42">
        <f t="shared" si="554"/>
        <v>0</v>
      </c>
      <c r="BB620" s="43">
        <f t="shared" si="555"/>
        <v>356</v>
      </c>
      <c r="BC620" s="44">
        <f t="shared" si="556"/>
        <v>0</v>
      </c>
      <c r="BD620" s="178">
        <v>0</v>
      </c>
      <c r="BE620" s="42">
        <f t="shared" si="557"/>
        <v>0</v>
      </c>
      <c r="BF620" s="43">
        <f t="shared" si="573"/>
        <v>356</v>
      </c>
      <c r="BG620" s="45">
        <f t="shared" si="558"/>
        <v>0</v>
      </c>
      <c r="BH620" s="159">
        <v>0</v>
      </c>
      <c r="BI620" s="83">
        <f t="shared" si="559"/>
        <v>0</v>
      </c>
      <c r="BJ620" s="84">
        <f t="shared" si="560"/>
        <v>467</v>
      </c>
      <c r="BK620" s="85">
        <f t="shared" si="561"/>
        <v>0</v>
      </c>
      <c r="BL620" s="156">
        <v>0</v>
      </c>
      <c r="BM620" s="83">
        <f t="shared" si="562"/>
        <v>0</v>
      </c>
      <c r="BN620" s="84">
        <f t="shared" si="574"/>
        <v>467</v>
      </c>
      <c r="BO620" s="86">
        <f t="shared" si="563"/>
        <v>0</v>
      </c>
      <c r="BP620" s="168">
        <f t="shared" si="564"/>
        <v>2</v>
      </c>
      <c r="BQ620" s="75">
        <f t="shared" si="565"/>
        <v>2.4396194193705782E-4</v>
      </c>
      <c r="BR620" s="164">
        <f t="shared" si="520"/>
        <v>1</v>
      </c>
      <c r="BS620" s="76">
        <f t="shared" si="566"/>
        <v>619</v>
      </c>
      <c r="BT620" s="117">
        <f t="shared" si="567"/>
        <v>4.3168644180436337E-3</v>
      </c>
      <c r="BU620" s="159">
        <v>8198</v>
      </c>
      <c r="BV620" s="153">
        <v>683</v>
      </c>
    </row>
    <row r="621" spans="1:74">
      <c r="A621" s="34">
        <f t="shared" si="521"/>
        <v>0</v>
      </c>
      <c r="B621" s="35">
        <f t="shared" si="522"/>
        <v>0</v>
      </c>
      <c r="C621" s="35">
        <f t="shared" si="523"/>
        <v>0</v>
      </c>
      <c r="D621" s="35">
        <f t="shared" si="524"/>
        <v>0</v>
      </c>
      <c r="E621" s="35">
        <f t="shared" si="525"/>
        <v>0</v>
      </c>
      <c r="F621" s="35">
        <f t="shared" si="526"/>
        <v>0</v>
      </c>
      <c r="G621" s="35">
        <f t="shared" si="527"/>
        <v>0</v>
      </c>
      <c r="H621" s="35">
        <f t="shared" si="528"/>
        <v>0</v>
      </c>
      <c r="I621" s="35">
        <f t="shared" si="529"/>
        <v>0</v>
      </c>
      <c r="J621" s="48">
        <v>306</v>
      </c>
      <c r="K621" s="49" t="s">
        <v>277</v>
      </c>
      <c r="L621" s="65">
        <v>2</v>
      </c>
      <c r="M621" s="38">
        <f t="shared" si="519"/>
        <v>9.6946194861851677E-4</v>
      </c>
      <c r="N621" s="39">
        <f t="shared" si="530"/>
        <v>419</v>
      </c>
      <c r="O621" s="40">
        <f t="shared" si="531"/>
        <v>0.12846181293437411</v>
      </c>
      <c r="P621" s="98">
        <v>1</v>
      </c>
      <c r="Q621" s="38">
        <f t="shared" si="532"/>
        <v>1</v>
      </c>
      <c r="R621" s="39">
        <f t="shared" si="568"/>
        <v>1</v>
      </c>
      <c r="S621" s="41">
        <f t="shared" si="533"/>
        <v>7.4885365182129959</v>
      </c>
      <c r="T621" s="183">
        <v>0</v>
      </c>
      <c r="U621" s="42">
        <f t="shared" si="534"/>
        <v>0</v>
      </c>
      <c r="V621" s="43">
        <f t="shared" si="535"/>
        <v>396</v>
      </c>
      <c r="W621" s="44">
        <f t="shared" si="536"/>
        <v>0</v>
      </c>
      <c r="X621" s="178">
        <v>0</v>
      </c>
      <c r="Y621" s="42">
        <f t="shared" si="537"/>
        <v>0</v>
      </c>
      <c r="Z621" s="43">
        <f t="shared" si="569"/>
        <v>396</v>
      </c>
      <c r="AA621" s="45">
        <f t="shared" si="538"/>
        <v>0</v>
      </c>
      <c r="AB621" s="65">
        <v>0</v>
      </c>
      <c r="AC621" s="38">
        <f t="shared" si="539"/>
        <v>0</v>
      </c>
      <c r="AD621" s="39">
        <f t="shared" si="540"/>
        <v>538</v>
      </c>
      <c r="AE621" s="40">
        <f t="shared" si="541"/>
        <v>0</v>
      </c>
      <c r="AF621" s="98">
        <v>0</v>
      </c>
      <c r="AG621" s="38">
        <f t="shared" si="542"/>
        <v>0</v>
      </c>
      <c r="AH621" s="39">
        <f t="shared" si="570"/>
        <v>538</v>
      </c>
      <c r="AI621" s="41">
        <f t="shared" si="543"/>
        <v>0</v>
      </c>
      <c r="AJ621" s="183">
        <v>0</v>
      </c>
      <c r="AK621" s="42">
        <f t="shared" si="544"/>
        <v>0</v>
      </c>
      <c r="AL621" s="43">
        <f t="shared" si="545"/>
        <v>337</v>
      </c>
      <c r="AM621" s="44">
        <f t="shared" si="546"/>
        <v>0</v>
      </c>
      <c r="AN621" s="178">
        <v>0</v>
      </c>
      <c r="AO621" s="42">
        <f t="shared" si="547"/>
        <v>0</v>
      </c>
      <c r="AP621" s="43">
        <f t="shared" si="571"/>
        <v>337</v>
      </c>
      <c r="AQ621" s="45">
        <f t="shared" si="548"/>
        <v>0</v>
      </c>
      <c r="AR621" s="65">
        <v>0</v>
      </c>
      <c r="AS621" s="38">
        <f t="shared" si="549"/>
        <v>0</v>
      </c>
      <c r="AT621" s="39">
        <f t="shared" si="550"/>
        <v>565</v>
      </c>
      <c r="AU621" s="40">
        <f t="shared" si="551"/>
        <v>0</v>
      </c>
      <c r="AV621" s="98">
        <v>1</v>
      </c>
      <c r="AW621" s="38">
        <f t="shared" si="552"/>
        <v>0</v>
      </c>
      <c r="AX621" s="39">
        <f t="shared" si="572"/>
        <v>565</v>
      </c>
      <c r="AY621" s="41">
        <f t="shared" si="553"/>
        <v>0</v>
      </c>
      <c r="AZ621" s="183">
        <v>0</v>
      </c>
      <c r="BA621" s="42">
        <f t="shared" si="554"/>
        <v>0</v>
      </c>
      <c r="BB621" s="43">
        <f t="shared" si="555"/>
        <v>356</v>
      </c>
      <c r="BC621" s="44">
        <f t="shared" si="556"/>
        <v>0</v>
      </c>
      <c r="BD621" s="178">
        <v>0</v>
      </c>
      <c r="BE621" s="42">
        <f t="shared" si="557"/>
        <v>0</v>
      </c>
      <c r="BF621" s="43">
        <f t="shared" si="573"/>
        <v>356</v>
      </c>
      <c r="BG621" s="45">
        <f t="shared" si="558"/>
        <v>0</v>
      </c>
      <c r="BH621" s="159">
        <v>0</v>
      </c>
      <c r="BI621" s="83">
        <f t="shared" si="559"/>
        <v>0</v>
      </c>
      <c r="BJ621" s="84">
        <f t="shared" si="560"/>
        <v>467</v>
      </c>
      <c r="BK621" s="85">
        <f t="shared" si="561"/>
        <v>0</v>
      </c>
      <c r="BL621" s="156">
        <v>0</v>
      </c>
      <c r="BM621" s="83">
        <f t="shared" si="562"/>
        <v>0</v>
      </c>
      <c r="BN621" s="84">
        <f t="shared" si="574"/>
        <v>467</v>
      </c>
      <c r="BO621" s="86">
        <f t="shared" si="563"/>
        <v>0</v>
      </c>
      <c r="BP621" s="168">
        <f t="shared" si="564"/>
        <v>2</v>
      </c>
      <c r="BQ621" s="75">
        <f t="shared" si="565"/>
        <v>9.6946194861851677E-4</v>
      </c>
      <c r="BR621" s="164">
        <f t="shared" si="520"/>
        <v>2</v>
      </c>
      <c r="BS621" s="76">
        <f t="shared" si="566"/>
        <v>599</v>
      </c>
      <c r="BT621" s="117">
        <f t="shared" si="567"/>
        <v>1.7154461705827295E-2</v>
      </c>
      <c r="BU621" s="159">
        <v>2063</v>
      </c>
      <c r="BV621" s="153">
        <v>83</v>
      </c>
    </row>
    <row r="622" spans="1:74">
      <c r="A622" s="34">
        <f t="shared" si="521"/>
        <v>0</v>
      </c>
      <c r="B622" s="35">
        <f t="shared" si="522"/>
        <v>0</v>
      </c>
      <c r="C622" s="35">
        <f t="shared" si="523"/>
        <v>0</v>
      </c>
      <c r="D622" s="35">
        <f t="shared" si="524"/>
        <v>0</v>
      </c>
      <c r="E622" s="35">
        <f t="shared" si="525"/>
        <v>0</v>
      </c>
      <c r="F622" s="35">
        <f t="shared" si="526"/>
        <v>0</v>
      </c>
      <c r="G622" s="35">
        <f t="shared" si="527"/>
        <v>1</v>
      </c>
      <c r="H622" s="35">
        <f t="shared" si="528"/>
        <v>0</v>
      </c>
      <c r="I622" s="35">
        <f t="shared" si="529"/>
        <v>0</v>
      </c>
      <c r="J622" s="48">
        <v>527</v>
      </c>
      <c r="K622" s="49" t="s">
        <v>718</v>
      </c>
      <c r="L622" s="65">
        <v>0</v>
      </c>
      <c r="M622" s="38">
        <f t="shared" si="519"/>
        <v>0</v>
      </c>
      <c r="N622" s="39">
        <f t="shared" si="530"/>
        <v>517</v>
      </c>
      <c r="O622" s="40">
        <f t="shared" si="531"/>
        <v>0</v>
      </c>
      <c r="P622" s="98">
        <v>0</v>
      </c>
      <c r="Q622" s="38">
        <f t="shared" si="532"/>
        <v>0</v>
      </c>
      <c r="R622" s="39">
        <f t="shared" si="568"/>
        <v>517</v>
      </c>
      <c r="S622" s="41">
        <f t="shared" si="533"/>
        <v>0</v>
      </c>
      <c r="T622" s="183">
        <v>0</v>
      </c>
      <c r="U622" s="42">
        <f t="shared" si="534"/>
        <v>0</v>
      </c>
      <c r="V622" s="43">
        <f t="shared" si="535"/>
        <v>396</v>
      </c>
      <c r="W622" s="44">
        <f t="shared" si="536"/>
        <v>0</v>
      </c>
      <c r="X622" s="178">
        <v>0</v>
      </c>
      <c r="Y622" s="42">
        <f t="shared" si="537"/>
        <v>0</v>
      </c>
      <c r="Z622" s="43">
        <f t="shared" si="569"/>
        <v>396</v>
      </c>
      <c r="AA622" s="45">
        <f t="shared" si="538"/>
        <v>0</v>
      </c>
      <c r="AB622" s="65">
        <v>0</v>
      </c>
      <c r="AC622" s="38">
        <f t="shared" si="539"/>
        <v>0</v>
      </c>
      <c r="AD622" s="39">
        <f t="shared" si="540"/>
        <v>538</v>
      </c>
      <c r="AE622" s="40">
        <f t="shared" si="541"/>
        <v>0</v>
      </c>
      <c r="AF622" s="98">
        <v>0</v>
      </c>
      <c r="AG622" s="38">
        <f t="shared" si="542"/>
        <v>0</v>
      </c>
      <c r="AH622" s="39">
        <f t="shared" si="570"/>
        <v>538</v>
      </c>
      <c r="AI622" s="41">
        <f t="shared" si="543"/>
        <v>0</v>
      </c>
      <c r="AJ622" s="183">
        <v>0</v>
      </c>
      <c r="AK622" s="42">
        <f t="shared" si="544"/>
        <v>0</v>
      </c>
      <c r="AL622" s="43">
        <f t="shared" si="545"/>
        <v>337</v>
      </c>
      <c r="AM622" s="44">
        <f t="shared" si="546"/>
        <v>0</v>
      </c>
      <c r="AN622" s="178">
        <v>0</v>
      </c>
      <c r="AO622" s="42">
        <f t="shared" si="547"/>
        <v>0</v>
      </c>
      <c r="AP622" s="43">
        <f t="shared" si="571"/>
        <v>337</v>
      </c>
      <c r="AQ622" s="45">
        <f t="shared" si="548"/>
        <v>0</v>
      </c>
      <c r="AR622" s="65">
        <v>2</v>
      </c>
      <c r="AS622" s="38">
        <f t="shared" si="549"/>
        <v>3.7735849056603772E-2</v>
      </c>
      <c r="AT622" s="39">
        <f t="shared" si="550"/>
        <v>66</v>
      </c>
      <c r="AU622" s="40">
        <f t="shared" si="551"/>
        <v>1.6291489346283725</v>
      </c>
      <c r="AV622" s="98">
        <v>1</v>
      </c>
      <c r="AW622" s="38">
        <f t="shared" si="552"/>
        <v>1</v>
      </c>
      <c r="AX622" s="39">
        <f t="shared" si="572"/>
        <v>1</v>
      </c>
      <c r="AY622" s="41">
        <f t="shared" si="553"/>
        <v>2.4398343176095891</v>
      </c>
      <c r="AZ622" s="183">
        <v>0</v>
      </c>
      <c r="BA622" s="42">
        <f t="shared" si="554"/>
        <v>0</v>
      </c>
      <c r="BB622" s="43">
        <f t="shared" si="555"/>
        <v>356</v>
      </c>
      <c r="BC622" s="44">
        <f t="shared" si="556"/>
        <v>0</v>
      </c>
      <c r="BD622" s="178">
        <v>0</v>
      </c>
      <c r="BE622" s="42">
        <f t="shared" si="557"/>
        <v>0</v>
      </c>
      <c r="BF622" s="43">
        <f t="shared" si="573"/>
        <v>356</v>
      </c>
      <c r="BG622" s="45">
        <f t="shared" si="558"/>
        <v>0</v>
      </c>
      <c r="BH622" s="159">
        <v>0</v>
      </c>
      <c r="BI622" s="83">
        <f t="shared" si="559"/>
        <v>0</v>
      </c>
      <c r="BJ622" s="84">
        <f t="shared" si="560"/>
        <v>467</v>
      </c>
      <c r="BK622" s="85">
        <f t="shared" si="561"/>
        <v>0</v>
      </c>
      <c r="BL622" s="156">
        <v>0</v>
      </c>
      <c r="BM622" s="83">
        <f t="shared" si="562"/>
        <v>0</v>
      </c>
      <c r="BN622" s="84">
        <f t="shared" si="574"/>
        <v>467</v>
      </c>
      <c r="BO622" s="86">
        <f t="shared" si="563"/>
        <v>0</v>
      </c>
      <c r="BP622" s="168">
        <f t="shared" si="564"/>
        <v>2</v>
      </c>
      <c r="BQ622" s="75">
        <f t="shared" si="565"/>
        <v>3.7735849056603772E-2</v>
      </c>
      <c r="BR622" s="164">
        <f t="shared" si="520"/>
        <v>1</v>
      </c>
      <c r="BS622" s="76">
        <f t="shared" si="566"/>
        <v>284</v>
      </c>
      <c r="BT622" s="117">
        <f t="shared" si="567"/>
        <v>0.66772933017210778</v>
      </c>
      <c r="BU622" s="159">
        <v>53</v>
      </c>
      <c r="BV622" s="153">
        <v>6</v>
      </c>
    </row>
    <row r="623" spans="1:74">
      <c r="A623" s="34">
        <f t="shared" si="521"/>
        <v>0</v>
      </c>
      <c r="B623" s="35">
        <f t="shared" si="522"/>
        <v>0</v>
      </c>
      <c r="C623" s="35">
        <f t="shared" si="523"/>
        <v>0</v>
      </c>
      <c r="D623" s="35">
        <f t="shared" si="524"/>
        <v>0</v>
      </c>
      <c r="E623" s="35">
        <f t="shared" si="525"/>
        <v>0</v>
      </c>
      <c r="F623" s="35">
        <f t="shared" si="526"/>
        <v>0</v>
      </c>
      <c r="G623" s="35">
        <f t="shared" si="527"/>
        <v>0</v>
      </c>
      <c r="H623" s="35">
        <f t="shared" si="528"/>
        <v>0</v>
      </c>
      <c r="I623" s="35">
        <f t="shared" si="529"/>
        <v>0</v>
      </c>
      <c r="J623" s="48">
        <v>529</v>
      </c>
      <c r="K623" s="49" t="s">
        <v>501</v>
      </c>
      <c r="L623" s="65">
        <v>0</v>
      </c>
      <c r="M623" s="38">
        <f t="shared" si="519"/>
        <v>0</v>
      </c>
      <c r="N623" s="39">
        <f t="shared" si="530"/>
        <v>517</v>
      </c>
      <c r="O623" s="40">
        <f t="shared" si="531"/>
        <v>0</v>
      </c>
      <c r="P623" s="98">
        <v>0</v>
      </c>
      <c r="Q623" s="38">
        <f t="shared" si="532"/>
        <v>0</v>
      </c>
      <c r="R623" s="39">
        <f t="shared" si="568"/>
        <v>517</v>
      </c>
      <c r="S623" s="41">
        <f t="shared" si="533"/>
        <v>0</v>
      </c>
      <c r="T623" s="183">
        <v>0</v>
      </c>
      <c r="U623" s="42">
        <f t="shared" si="534"/>
        <v>0</v>
      </c>
      <c r="V623" s="43">
        <f t="shared" si="535"/>
        <v>396</v>
      </c>
      <c r="W623" s="44">
        <f t="shared" si="536"/>
        <v>0</v>
      </c>
      <c r="X623" s="178">
        <v>0</v>
      </c>
      <c r="Y623" s="42">
        <f t="shared" si="537"/>
        <v>0</v>
      </c>
      <c r="Z623" s="43">
        <f t="shared" si="569"/>
        <v>396</v>
      </c>
      <c r="AA623" s="45">
        <f t="shared" si="538"/>
        <v>0</v>
      </c>
      <c r="AB623" s="65">
        <v>0</v>
      </c>
      <c r="AC623" s="38">
        <f t="shared" si="539"/>
        <v>0</v>
      </c>
      <c r="AD623" s="39">
        <f t="shared" si="540"/>
        <v>538</v>
      </c>
      <c r="AE623" s="40">
        <f t="shared" si="541"/>
        <v>0</v>
      </c>
      <c r="AF623" s="98">
        <v>0</v>
      </c>
      <c r="AG623" s="38">
        <f t="shared" si="542"/>
        <v>0</v>
      </c>
      <c r="AH623" s="39">
        <f t="shared" si="570"/>
        <v>538</v>
      </c>
      <c r="AI623" s="41">
        <f t="shared" si="543"/>
        <v>0</v>
      </c>
      <c r="AJ623" s="183">
        <v>0</v>
      </c>
      <c r="AK623" s="42">
        <f t="shared" si="544"/>
        <v>0</v>
      </c>
      <c r="AL623" s="43">
        <f t="shared" si="545"/>
        <v>337</v>
      </c>
      <c r="AM623" s="44">
        <f t="shared" si="546"/>
        <v>0</v>
      </c>
      <c r="AN623" s="178">
        <v>0</v>
      </c>
      <c r="AO623" s="42">
        <f t="shared" si="547"/>
        <v>0</v>
      </c>
      <c r="AP623" s="43">
        <f t="shared" si="571"/>
        <v>337</v>
      </c>
      <c r="AQ623" s="45">
        <f t="shared" si="548"/>
        <v>0</v>
      </c>
      <c r="AR623" s="65">
        <v>2</v>
      </c>
      <c r="AS623" s="38">
        <f t="shared" si="549"/>
        <v>1.9821605550049554E-3</v>
      </c>
      <c r="AT623" s="39">
        <f t="shared" si="550"/>
        <v>478</v>
      </c>
      <c r="AU623" s="40">
        <f t="shared" si="551"/>
        <v>8.5574721045890728E-2</v>
      </c>
      <c r="AV623" s="98">
        <v>1</v>
      </c>
      <c r="AW623" s="38">
        <f t="shared" si="552"/>
        <v>1</v>
      </c>
      <c r="AX623" s="39">
        <f t="shared" si="572"/>
        <v>1</v>
      </c>
      <c r="AY623" s="41">
        <f t="shared" si="553"/>
        <v>2.4398343176095891</v>
      </c>
      <c r="AZ623" s="183">
        <v>0</v>
      </c>
      <c r="BA623" s="42">
        <f t="shared" si="554"/>
        <v>0</v>
      </c>
      <c r="BB623" s="43">
        <f t="shared" si="555"/>
        <v>356</v>
      </c>
      <c r="BC623" s="44">
        <f t="shared" si="556"/>
        <v>0</v>
      </c>
      <c r="BD623" s="178">
        <v>0</v>
      </c>
      <c r="BE623" s="42">
        <f t="shared" si="557"/>
        <v>0</v>
      </c>
      <c r="BF623" s="43">
        <f t="shared" si="573"/>
        <v>356</v>
      </c>
      <c r="BG623" s="45">
        <f t="shared" si="558"/>
        <v>0</v>
      </c>
      <c r="BH623" s="159">
        <v>0</v>
      </c>
      <c r="BI623" s="83">
        <f t="shared" si="559"/>
        <v>0</v>
      </c>
      <c r="BJ623" s="84">
        <f t="shared" si="560"/>
        <v>467</v>
      </c>
      <c r="BK623" s="85">
        <f t="shared" si="561"/>
        <v>0</v>
      </c>
      <c r="BL623" s="156">
        <v>0</v>
      </c>
      <c r="BM623" s="83">
        <f t="shared" si="562"/>
        <v>0</v>
      </c>
      <c r="BN623" s="84">
        <f t="shared" si="574"/>
        <v>467</v>
      </c>
      <c r="BO623" s="86">
        <f t="shared" si="563"/>
        <v>0</v>
      </c>
      <c r="BP623" s="168">
        <f t="shared" si="564"/>
        <v>2</v>
      </c>
      <c r="BQ623" s="75">
        <f t="shared" si="565"/>
        <v>1.9821605550049554E-3</v>
      </c>
      <c r="BR623" s="164">
        <f t="shared" si="520"/>
        <v>1</v>
      </c>
      <c r="BS623" s="76">
        <f t="shared" si="566"/>
        <v>583</v>
      </c>
      <c r="BT623" s="117">
        <f t="shared" si="567"/>
        <v>3.5073988601706352E-2</v>
      </c>
      <c r="BU623" s="159">
        <v>1009</v>
      </c>
      <c r="BV623" s="153">
        <v>53</v>
      </c>
    </row>
    <row r="624" spans="1:74">
      <c r="A624" s="34">
        <f t="shared" si="521"/>
        <v>0</v>
      </c>
      <c r="B624" s="35">
        <f t="shared" si="522"/>
        <v>0</v>
      </c>
      <c r="C624" s="35">
        <f t="shared" si="523"/>
        <v>0</v>
      </c>
      <c r="D624" s="35">
        <f t="shared" si="524"/>
        <v>0</v>
      </c>
      <c r="E624" s="35">
        <f t="shared" si="525"/>
        <v>0</v>
      </c>
      <c r="F624" s="35">
        <f t="shared" si="526"/>
        <v>0</v>
      </c>
      <c r="G624" s="35">
        <f t="shared" si="527"/>
        <v>0</v>
      </c>
      <c r="H624" s="35">
        <f t="shared" si="528"/>
        <v>0</v>
      </c>
      <c r="I624" s="35">
        <f t="shared" si="529"/>
        <v>0</v>
      </c>
      <c r="J624" s="48">
        <v>530</v>
      </c>
      <c r="K624" s="49" t="s">
        <v>502</v>
      </c>
      <c r="L624" s="65">
        <v>0</v>
      </c>
      <c r="M624" s="38">
        <f t="shared" si="519"/>
        <v>0</v>
      </c>
      <c r="N624" s="39">
        <f t="shared" si="530"/>
        <v>517</v>
      </c>
      <c r="O624" s="40">
        <f t="shared" si="531"/>
        <v>0</v>
      </c>
      <c r="P624" s="98">
        <v>0</v>
      </c>
      <c r="Q624" s="38">
        <f t="shared" si="532"/>
        <v>0</v>
      </c>
      <c r="R624" s="39">
        <f t="shared" si="568"/>
        <v>517</v>
      </c>
      <c r="S624" s="41">
        <f t="shared" si="533"/>
        <v>0</v>
      </c>
      <c r="T624" s="183">
        <v>0</v>
      </c>
      <c r="U624" s="42">
        <f t="shared" si="534"/>
        <v>0</v>
      </c>
      <c r="V624" s="43">
        <f t="shared" si="535"/>
        <v>396</v>
      </c>
      <c r="W624" s="44">
        <f t="shared" si="536"/>
        <v>0</v>
      </c>
      <c r="X624" s="178">
        <v>0</v>
      </c>
      <c r="Y624" s="42">
        <f t="shared" si="537"/>
        <v>0</v>
      </c>
      <c r="Z624" s="43">
        <f t="shared" si="569"/>
        <v>396</v>
      </c>
      <c r="AA624" s="45">
        <f t="shared" si="538"/>
        <v>0</v>
      </c>
      <c r="AB624" s="65">
        <v>0</v>
      </c>
      <c r="AC624" s="38">
        <f t="shared" si="539"/>
        <v>0</v>
      </c>
      <c r="AD624" s="39">
        <f t="shared" si="540"/>
        <v>538</v>
      </c>
      <c r="AE624" s="40">
        <f t="shared" si="541"/>
        <v>0</v>
      </c>
      <c r="AF624" s="98">
        <v>0</v>
      </c>
      <c r="AG624" s="38">
        <f t="shared" si="542"/>
        <v>0</v>
      </c>
      <c r="AH624" s="39">
        <f t="shared" si="570"/>
        <v>538</v>
      </c>
      <c r="AI624" s="41">
        <f t="shared" si="543"/>
        <v>0</v>
      </c>
      <c r="AJ624" s="183">
        <v>0</v>
      </c>
      <c r="AK624" s="42">
        <f t="shared" si="544"/>
        <v>0</v>
      </c>
      <c r="AL624" s="43">
        <f t="shared" si="545"/>
        <v>337</v>
      </c>
      <c r="AM624" s="44">
        <f t="shared" si="546"/>
        <v>0</v>
      </c>
      <c r="AN624" s="178">
        <v>0</v>
      </c>
      <c r="AO624" s="42">
        <f t="shared" si="547"/>
        <v>0</v>
      </c>
      <c r="AP624" s="43">
        <f t="shared" si="571"/>
        <v>337</v>
      </c>
      <c r="AQ624" s="45">
        <f t="shared" si="548"/>
        <v>0</v>
      </c>
      <c r="AR624" s="65">
        <v>2</v>
      </c>
      <c r="AS624" s="38">
        <f t="shared" si="549"/>
        <v>7.1174377224199285E-3</v>
      </c>
      <c r="AT624" s="39">
        <f t="shared" si="550"/>
        <v>367</v>
      </c>
      <c r="AU624" s="40">
        <f t="shared" si="551"/>
        <v>0.30727720119325175</v>
      </c>
      <c r="AV624" s="98">
        <v>1</v>
      </c>
      <c r="AW624" s="38">
        <f t="shared" si="552"/>
        <v>1</v>
      </c>
      <c r="AX624" s="39">
        <f t="shared" si="572"/>
        <v>1</v>
      </c>
      <c r="AY624" s="41">
        <f t="shared" si="553"/>
        <v>2.4398343176095891</v>
      </c>
      <c r="AZ624" s="183">
        <v>0</v>
      </c>
      <c r="BA624" s="42">
        <f t="shared" si="554"/>
        <v>0</v>
      </c>
      <c r="BB624" s="43">
        <f t="shared" si="555"/>
        <v>356</v>
      </c>
      <c r="BC624" s="44">
        <f t="shared" si="556"/>
        <v>0</v>
      </c>
      <c r="BD624" s="178">
        <v>0</v>
      </c>
      <c r="BE624" s="42">
        <f t="shared" si="557"/>
        <v>0</v>
      </c>
      <c r="BF624" s="43">
        <f t="shared" si="573"/>
        <v>356</v>
      </c>
      <c r="BG624" s="45">
        <f t="shared" si="558"/>
        <v>0</v>
      </c>
      <c r="BH624" s="159">
        <v>0</v>
      </c>
      <c r="BI624" s="83">
        <f t="shared" si="559"/>
        <v>0</v>
      </c>
      <c r="BJ624" s="84">
        <f t="shared" si="560"/>
        <v>467</v>
      </c>
      <c r="BK624" s="85">
        <f t="shared" si="561"/>
        <v>0</v>
      </c>
      <c r="BL624" s="156">
        <v>0</v>
      </c>
      <c r="BM624" s="83">
        <f t="shared" si="562"/>
        <v>0</v>
      </c>
      <c r="BN624" s="84">
        <f t="shared" si="574"/>
        <v>467</v>
      </c>
      <c r="BO624" s="86">
        <f t="shared" si="563"/>
        <v>0</v>
      </c>
      <c r="BP624" s="168">
        <f t="shared" si="564"/>
        <v>2</v>
      </c>
      <c r="BQ624" s="75">
        <f t="shared" si="565"/>
        <v>7.1174377224199285E-3</v>
      </c>
      <c r="BR624" s="164">
        <f t="shared" si="520"/>
        <v>1</v>
      </c>
      <c r="BS624" s="76">
        <f t="shared" si="566"/>
        <v>535</v>
      </c>
      <c r="BT624" s="117">
        <f t="shared" si="567"/>
        <v>0.12594183095772851</v>
      </c>
      <c r="BU624" s="159">
        <v>281</v>
      </c>
      <c r="BV624" s="153">
        <v>42</v>
      </c>
    </row>
    <row r="625" spans="1:74">
      <c r="A625" s="34">
        <f t="shared" si="521"/>
        <v>0</v>
      </c>
      <c r="B625" s="35">
        <f t="shared" si="522"/>
        <v>0</v>
      </c>
      <c r="C625" s="35">
        <f t="shared" si="523"/>
        <v>0</v>
      </c>
      <c r="D625" s="35">
        <f t="shared" si="524"/>
        <v>0</v>
      </c>
      <c r="E625" s="35">
        <f t="shared" si="525"/>
        <v>0</v>
      </c>
      <c r="F625" s="35">
        <f t="shared" si="526"/>
        <v>0</v>
      </c>
      <c r="G625" s="35">
        <f t="shared" si="527"/>
        <v>0</v>
      </c>
      <c r="H625" s="35">
        <f t="shared" si="528"/>
        <v>0</v>
      </c>
      <c r="I625" s="35">
        <f t="shared" si="529"/>
        <v>0</v>
      </c>
      <c r="J625" s="48">
        <v>533</v>
      </c>
      <c r="K625" s="49" t="s">
        <v>505</v>
      </c>
      <c r="L625" s="65">
        <v>1</v>
      </c>
      <c r="M625" s="38">
        <f t="shared" si="519"/>
        <v>3.0487804878048782E-3</v>
      </c>
      <c r="N625" s="39">
        <f t="shared" si="530"/>
        <v>287</v>
      </c>
      <c r="O625" s="40">
        <f t="shared" si="531"/>
        <v>0.40398890256648445</v>
      </c>
      <c r="P625" s="98">
        <v>1</v>
      </c>
      <c r="Q625" s="38">
        <f t="shared" si="532"/>
        <v>0.5</v>
      </c>
      <c r="R625" s="39">
        <f t="shared" si="568"/>
        <v>29</v>
      </c>
      <c r="S625" s="41">
        <f t="shared" si="533"/>
        <v>3.744268259106498</v>
      </c>
      <c r="T625" s="183">
        <v>0</v>
      </c>
      <c r="U625" s="42">
        <f t="shared" si="534"/>
        <v>0</v>
      </c>
      <c r="V625" s="43">
        <f t="shared" si="535"/>
        <v>396</v>
      </c>
      <c r="W625" s="44">
        <f t="shared" si="536"/>
        <v>0</v>
      </c>
      <c r="X625" s="178">
        <v>0</v>
      </c>
      <c r="Y625" s="42">
        <f t="shared" si="537"/>
        <v>0</v>
      </c>
      <c r="Z625" s="43">
        <f t="shared" si="569"/>
        <v>396</v>
      </c>
      <c r="AA625" s="45">
        <f t="shared" si="538"/>
        <v>0</v>
      </c>
      <c r="AB625" s="65">
        <v>0</v>
      </c>
      <c r="AC625" s="38">
        <f t="shared" si="539"/>
        <v>0</v>
      </c>
      <c r="AD625" s="39">
        <f t="shared" si="540"/>
        <v>538</v>
      </c>
      <c r="AE625" s="40">
        <f t="shared" si="541"/>
        <v>0</v>
      </c>
      <c r="AF625" s="98">
        <v>0</v>
      </c>
      <c r="AG625" s="38">
        <f t="shared" si="542"/>
        <v>0</v>
      </c>
      <c r="AH625" s="39">
        <f t="shared" si="570"/>
        <v>538</v>
      </c>
      <c r="AI625" s="41">
        <f t="shared" si="543"/>
        <v>0</v>
      </c>
      <c r="AJ625" s="183">
        <v>0</v>
      </c>
      <c r="AK625" s="42">
        <f t="shared" si="544"/>
        <v>0</v>
      </c>
      <c r="AL625" s="43">
        <f t="shared" si="545"/>
        <v>337</v>
      </c>
      <c r="AM625" s="44">
        <f t="shared" si="546"/>
        <v>0</v>
      </c>
      <c r="AN625" s="178">
        <v>0</v>
      </c>
      <c r="AO625" s="42">
        <f t="shared" si="547"/>
        <v>0</v>
      </c>
      <c r="AP625" s="43">
        <f t="shared" si="571"/>
        <v>337</v>
      </c>
      <c r="AQ625" s="45">
        <f t="shared" si="548"/>
        <v>0</v>
      </c>
      <c r="AR625" s="65">
        <v>1</v>
      </c>
      <c r="AS625" s="38">
        <f t="shared" si="549"/>
        <v>3.0487804878048782E-3</v>
      </c>
      <c r="AT625" s="39">
        <f t="shared" si="550"/>
        <v>450</v>
      </c>
      <c r="AU625" s="40">
        <f t="shared" si="551"/>
        <v>0.13162331331601182</v>
      </c>
      <c r="AV625" s="98">
        <v>1</v>
      </c>
      <c r="AW625" s="38">
        <f t="shared" si="552"/>
        <v>0.5</v>
      </c>
      <c r="AX625" s="39">
        <f t="shared" si="572"/>
        <v>179</v>
      </c>
      <c r="AY625" s="41">
        <f t="shared" si="553"/>
        <v>1.2199171588047946</v>
      </c>
      <c r="AZ625" s="183">
        <v>0</v>
      </c>
      <c r="BA625" s="42">
        <f t="shared" si="554"/>
        <v>0</v>
      </c>
      <c r="BB625" s="43">
        <f t="shared" si="555"/>
        <v>356</v>
      </c>
      <c r="BC625" s="44">
        <f t="shared" si="556"/>
        <v>0</v>
      </c>
      <c r="BD625" s="178">
        <v>0</v>
      </c>
      <c r="BE625" s="42">
        <f t="shared" si="557"/>
        <v>0</v>
      </c>
      <c r="BF625" s="43">
        <f t="shared" si="573"/>
        <v>356</v>
      </c>
      <c r="BG625" s="45">
        <f t="shared" si="558"/>
        <v>0</v>
      </c>
      <c r="BH625" s="159">
        <v>0</v>
      </c>
      <c r="BI625" s="83">
        <f t="shared" si="559"/>
        <v>0</v>
      </c>
      <c r="BJ625" s="84">
        <f t="shared" si="560"/>
        <v>467</v>
      </c>
      <c r="BK625" s="85">
        <f t="shared" si="561"/>
        <v>0</v>
      </c>
      <c r="BL625" s="156">
        <v>0</v>
      </c>
      <c r="BM625" s="83">
        <f t="shared" si="562"/>
        <v>0</v>
      </c>
      <c r="BN625" s="84">
        <f t="shared" si="574"/>
        <v>467</v>
      </c>
      <c r="BO625" s="86">
        <f t="shared" si="563"/>
        <v>0</v>
      </c>
      <c r="BP625" s="168">
        <f t="shared" si="564"/>
        <v>2</v>
      </c>
      <c r="BQ625" s="75">
        <f t="shared" si="565"/>
        <v>6.0975609756097563E-3</v>
      </c>
      <c r="BR625" s="164">
        <f t="shared" si="520"/>
        <v>2</v>
      </c>
      <c r="BS625" s="76">
        <f t="shared" si="566"/>
        <v>545</v>
      </c>
      <c r="BT625" s="117">
        <f t="shared" si="567"/>
        <v>0.10789528810707839</v>
      </c>
      <c r="BU625" s="159">
        <v>328</v>
      </c>
      <c r="BV625" s="153">
        <v>12</v>
      </c>
    </row>
    <row r="626" spans="1:74">
      <c r="A626" s="34">
        <f t="shared" si="521"/>
        <v>0</v>
      </c>
      <c r="B626" s="35">
        <f t="shared" si="522"/>
        <v>0</v>
      </c>
      <c r="C626" s="35">
        <f t="shared" si="523"/>
        <v>0</v>
      </c>
      <c r="D626" s="35">
        <f t="shared" si="524"/>
        <v>0</v>
      </c>
      <c r="E626" s="35">
        <f t="shared" si="525"/>
        <v>0</v>
      </c>
      <c r="F626" s="35">
        <f t="shared" si="526"/>
        <v>0</v>
      </c>
      <c r="G626" s="35">
        <f t="shared" si="527"/>
        <v>1</v>
      </c>
      <c r="H626" s="35">
        <f t="shared" si="528"/>
        <v>0</v>
      </c>
      <c r="I626" s="35">
        <f t="shared" si="529"/>
        <v>0</v>
      </c>
      <c r="J626" s="51">
        <v>31</v>
      </c>
      <c r="K626" s="49" t="s">
        <v>679</v>
      </c>
      <c r="L626" s="65">
        <v>0</v>
      </c>
      <c r="M626" s="38">
        <f t="shared" si="519"/>
        <v>0</v>
      </c>
      <c r="N626" s="39">
        <f t="shared" si="530"/>
        <v>517</v>
      </c>
      <c r="O626" s="40">
        <f t="shared" si="531"/>
        <v>0</v>
      </c>
      <c r="P626" s="98">
        <v>0</v>
      </c>
      <c r="Q626" s="38">
        <f t="shared" si="532"/>
        <v>0</v>
      </c>
      <c r="R626" s="39">
        <f t="shared" si="568"/>
        <v>517</v>
      </c>
      <c r="S626" s="41">
        <f t="shared" si="533"/>
        <v>0</v>
      </c>
      <c r="T626" s="183">
        <v>0</v>
      </c>
      <c r="U626" s="42">
        <f t="shared" si="534"/>
        <v>0</v>
      </c>
      <c r="V626" s="43">
        <f t="shared" si="535"/>
        <v>396</v>
      </c>
      <c r="W626" s="44">
        <f t="shared" si="536"/>
        <v>0</v>
      </c>
      <c r="X626" s="178">
        <v>0</v>
      </c>
      <c r="Y626" s="42">
        <f t="shared" si="537"/>
        <v>0</v>
      </c>
      <c r="Z626" s="43">
        <f t="shared" si="569"/>
        <v>396</v>
      </c>
      <c r="AA626" s="45">
        <f t="shared" si="538"/>
        <v>0</v>
      </c>
      <c r="AB626" s="65">
        <v>0</v>
      </c>
      <c r="AC626" s="38">
        <f t="shared" si="539"/>
        <v>0</v>
      </c>
      <c r="AD626" s="39">
        <f t="shared" si="540"/>
        <v>538</v>
      </c>
      <c r="AE626" s="40">
        <f t="shared" si="541"/>
        <v>0</v>
      </c>
      <c r="AF626" s="98">
        <v>0</v>
      </c>
      <c r="AG626" s="38">
        <f t="shared" si="542"/>
        <v>0</v>
      </c>
      <c r="AH626" s="39">
        <f t="shared" si="570"/>
        <v>538</v>
      </c>
      <c r="AI626" s="41">
        <f t="shared" si="543"/>
        <v>0</v>
      </c>
      <c r="AJ626" s="183">
        <v>0</v>
      </c>
      <c r="AK626" s="42">
        <f t="shared" si="544"/>
        <v>0</v>
      </c>
      <c r="AL626" s="43">
        <f t="shared" si="545"/>
        <v>337</v>
      </c>
      <c r="AM626" s="44">
        <f t="shared" si="546"/>
        <v>0</v>
      </c>
      <c r="AN626" s="178">
        <v>0</v>
      </c>
      <c r="AO626" s="42">
        <f t="shared" si="547"/>
        <v>0</v>
      </c>
      <c r="AP626" s="43">
        <f t="shared" si="571"/>
        <v>337</v>
      </c>
      <c r="AQ626" s="45">
        <f t="shared" si="548"/>
        <v>0</v>
      </c>
      <c r="AR626" s="65">
        <v>1</v>
      </c>
      <c r="AS626" s="38">
        <f t="shared" si="549"/>
        <v>3.8461538461538464E-2</v>
      </c>
      <c r="AT626" s="39">
        <f t="shared" si="550"/>
        <v>65</v>
      </c>
      <c r="AU626" s="40">
        <f t="shared" si="551"/>
        <v>1.6604787218327643</v>
      </c>
      <c r="AV626" s="98">
        <v>1</v>
      </c>
      <c r="AW626" s="38">
        <f t="shared" si="552"/>
        <v>1</v>
      </c>
      <c r="AX626" s="39">
        <f t="shared" si="572"/>
        <v>1</v>
      </c>
      <c r="AY626" s="41">
        <f t="shared" si="553"/>
        <v>2.4398343176095891</v>
      </c>
      <c r="AZ626" s="183">
        <v>0</v>
      </c>
      <c r="BA626" s="42">
        <f t="shared" si="554"/>
        <v>0</v>
      </c>
      <c r="BB626" s="43">
        <f t="shared" si="555"/>
        <v>356</v>
      </c>
      <c r="BC626" s="44">
        <f t="shared" si="556"/>
        <v>0</v>
      </c>
      <c r="BD626" s="178">
        <v>0</v>
      </c>
      <c r="BE626" s="42">
        <f t="shared" si="557"/>
        <v>0</v>
      </c>
      <c r="BF626" s="43">
        <f t="shared" si="573"/>
        <v>356</v>
      </c>
      <c r="BG626" s="45">
        <f t="shared" si="558"/>
        <v>0</v>
      </c>
      <c r="BH626" s="159">
        <v>0</v>
      </c>
      <c r="BI626" s="83">
        <f t="shared" si="559"/>
        <v>0</v>
      </c>
      <c r="BJ626" s="84">
        <f t="shared" si="560"/>
        <v>467</v>
      </c>
      <c r="BK626" s="85">
        <f t="shared" si="561"/>
        <v>0</v>
      </c>
      <c r="BL626" s="156">
        <v>0</v>
      </c>
      <c r="BM626" s="83">
        <f t="shared" si="562"/>
        <v>0</v>
      </c>
      <c r="BN626" s="84">
        <f t="shared" si="574"/>
        <v>467</v>
      </c>
      <c r="BO626" s="86">
        <f t="shared" si="563"/>
        <v>0</v>
      </c>
      <c r="BP626" s="168">
        <f t="shared" si="564"/>
        <v>1</v>
      </c>
      <c r="BQ626" s="75">
        <f t="shared" si="565"/>
        <v>3.8461538461538464E-2</v>
      </c>
      <c r="BR626" s="164">
        <f t="shared" si="520"/>
        <v>1</v>
      </c>
      <c r="BS626" s="76">
        <f t="shared" si="566"/>
        <v>277</v>
      </c>
      <c r="BT626" s="117">
        <f t="shared" si="567"/>
        <v>0.68057027882926369</v>
      </c>
      <c r="BU626" s="159">
        <v>26</v>
      </c>
      <c r="BV626" s="153">
        <v>19</v>
      </c>
    </row>
    <row r="627" spans="1:74">
      <c r="A627" s="34">
        <f t="shared" si="521"/>
        <v>0</v>
      </c>
      <c r="B627" s="35">
        <f t="shared" si="522"/>
        <v>0</v>
      </c>
      <c r="C627" s="35">
        <f t="shared" si="523"/>
        <v>0</v>
      </c>
      <c r="D627" s="35">
        <f t="shared" si="524"/>
        <v>0</v>
      </c>
      <c r="E627" s="35">
        <f t="shared" si="525"/>
        <v>0</v>
      </c>
      <c r="F627" s="35">
        <f t="shared" si="526"/>
        <v>0</v>
      </c>
      <c r="G627" s="35">
        <f t="shared" si="527"/>
        <v>0</v>
      </c>
      <c r="H627" s="35">
        <f t="shared" si="528"/>
        <v>0</v>
      </c>
      <c r="I627" s="35">
        <f t="shared" si="529"/>
        <v>0</v>
      </c>
      <c r="J627" s="48">
        <v>111</v>
      </c>
      <c r="K627" s="49" t="s">
        <v>81</v>
      </c>
      <c r="L627" s="65">
        <v>0</v>
      </c>
      <c r="M627" s="38">
        <f t="shared" si="519"/>
        <v>0</v>
      </c>
      <c r="N627" s="39">
        <f t="shared" si="530"/>
        <v>517</v>
      </c>
      <c r="O627" s="40">
        <f t="shared" si="531"/>
        <v>0</v>
      </c>
      <c r="P627" s="98">
        <v>0</v>
      </c>
      <c r="Q627" s="38">
        <f t="shared" si="532"/>
        <v>0</v>
      </c>
      <c r="R627" s="39">
        <f t="shared" si="568"/>
        <v>517</v>
      </c>
      <c r="S627" s="41">
        <f t="shared" si="533"/>
        <v>0</v>
      </c>
      <c r="T627" s="183">
        <v>0</v>
      </c>
      <c r="U627" s="42">
        <f t="shared" si="534"/>
        <v>0</v>
      </c>
      <c r="V627" s="43">
        <f t="shared" si="535"/>
        <v>396</v>
      </c>
      <c r="W627" s="44">
        <f t="shared" si="536"/>
        <v>0</v>
      </c>
      <c r="X627" s="178">
        <v>0</v>
      </c>
      <c r="Y627" s="42">
        <f t="shared" si="537"/>
        <v>0</v>
      </c>
      <c r="Z627" s="43">
        <f t="shared" si="569"/>
        <v>396</v>
      </c>
      <c r="AA627" s="45">
        <f t="shared" si="538"/>
        <v>0</v>
      </c>
      <c r="AB627" s="65">
        <v>1</v>
      </c>
      <c r="AC627" s="38">
        <f t="shared" si="539"/>
        <v>7.9120183558825855E-5</v>
      </c>
      <c r="AD627" s="39">
        <f t="shared" si="540"/>
        <v>530</v>
      </c>
      <c r="AE627" s="40">
        <f t="shared" si="541"/>
        <v>6.1004587981213394E-3</v>
      </c>
      <c r="AF627" s="98">
        <v>1</v>
      </c>
      <c r="AG627" s="38">
        <f t="shared" si="542"/>
        <v>1</v>
      </c>
      <c r="AH627" s="39">
        <f t="shared" si="570"/>
        <v>1</v>
      </c>
      <c r="AI627" s="41">
        <f t="shared" si="543"/>
        <v>4.3574146083494059</v>
      </c>
      <c r="AJ627" s="183">
        <v>0</v>
      </c>
      <c r="AK627" s="42">
        <f t="shared" si="544"/>
        <v>0</v>
      </c>
      <c r="AL627" s="43">
        <f t="shared" si="545"/>
        <v>337</v>
      </c>
      <c r="AM627" s="44">
        <f t="shared" si="546"/>
        <v>0</v>
      </c>
      <c r="AN627" s="178">
        <v>0</v>
      </c>
      <c r="AO627" s="42">
        <f t="shared" si="547"/>
        <v>0</v>
      </c>
      <c r="AP627" s="43">
        <f t="shared" si="571"/>
        <v>337</v>
      </c>
      <c r="AQ627" s="45">
        <f t="shared" si="548"/>
        <v>0</v>
      </c>
      <c r="AR627" s="65">
        <v>0</v>
      </c>
      <c r="AS627" s="38">
        <f t="shared" si="549"/>
        <v>0</v>
      </c>
      <c r="AT627" s="39">
        <f t="shared" si="550"/>
        <v>565</v>
      </c>
      <c r="AU627" s="40">
        <f t="shared" si="551"/>
        <v>0</v>
      </c>
      <c r="AV627" s="98">
        <v>0</v>
      </c>
      <c r="AW627" s="38">
        <f t="shared" si="552"/>
        <v>0</v>
      </c>
      <c r="AX627" s="39">
        <f t="shared" si="572"/>
        <v>565</v>
      </c>
      <c r="AY627" s="41">
        <f t="shared" si="553"/>
        <v>0</v>
      </c>
      <c r="AZ627" s="183">
        <v>0</v>
      </c>
      <c r="BA627" s="42">
        <f t="shared" si="554"/>
        <v>0</v>
      </c>
      <c r="BB627" s="43">
        <f t="shared" si="555"/>
        <v>356</v>
      </c>
      <c r="BC627" s="44">
        <f t="shared" si="556"/>
        <v>0</v>
      </c>
      <c r="BD627" s="178">
        <v>0</v>
      </c>
      <c r="BE627" s="42">
        <f t="shared" si="557"/>
        <v>0</v>
      </c>
      <c r="BF627" s="43">
        <f t="shared" si="573"/>
        <v>356</v>
      </c>
      <c r="BG627" s="45">
        <f t="shared" si="558"/>
        <v>0</v>
      </c>
      <c r="BH627" s="159">
        <v>0</v>
      </c>
      <c r="BI627" s="83">
        <f t="shared" si="559"/>
        <v>0</v>
      </c>
      <c r="BJ627" s="84">
        <f t="shared" si="560"/>
        <v>467</v>
      </c>
      <c r="BK627" s="85">
        <f t="shared" si="561"/>
        <v>0</v>
      </c>
      <c r="BL627" s="156">
        <v>0</v>
      </c>
      <c r="BM627" s="83">
        <f t="shared" si="562"/>
        <v>0</v>
      </c>
      <c r="BN627" s="84">
        <f t="shared" si="574"/>
        <v>467</v>
      </c>
      <c r="BO627" s="86">
        <f t="shared" si="563"/>
        <v>0</v>
      </c>
      <c r="BP627" s="168">
        <f t="shared" si="564"/>
        <v>1</v>
      </c>
      <c r="BQ627" s="75">
        <f t="shared" si="565"/>
        <v>7.9120183558825855E-5</v>
      </c>
      <c r="BR627" s="164">
        <f t="shared" si="520"/>
        <v>1</v>
      </c>
      <c r="BS627" s="76">
        <f t="shared" si="566"/>
        <v>625</v>
      </c>
      <c r="BT627" s="117">
        <f t="shared" si="567"/>
        <v>1.4000179800269686E-3</v>
      </c>
      <c r="BU627" s="159">
        <v>12639</v>
      </c>
      <c r="BV627" s="153">
        <v>188</v>
      </c>
    </row>
    <row r="628" spans="1:74">
      <c r="A628" s="34">
        <f t="shared" si="521"/>
        <v>0</v>
      </c>
      <c r="B628" s="35">
        <f t="shared" si="522"/>
        <v>0</v>
      </c>
      <c r="C628" s="35">
        <f t="shared" si="523"/>
        <v>0</v>
      </c>
      <c r="D628" s="35">
        <f t="shared" si="524"/>
        <v>0</v>
      </c>
      <c r="E628" s="35">
        <f t="shared" si="525"/>
        <v>0</v>
      </c>
      <c r="F628" s="35">
        <f t="shared" si="526"/>
        <v>0</v>
      </c>
      <c r="G628" s="35">
        <f t="shared" si="527"/>
        <v>0</v>
      </c>
      <c r="H628" s="35">
        <f t="shared" si="528"/>
        <v>0</v>
      </c>
      <c r="I628" s="35">
        <f t="shared" si="529"/>
        <v>0</v>
      </c>
      <c r="J628" s="48">
        <v>146</v>
      </c>
      <c r="K628" s="49" t="s">
        <v>116</v>
      </c>
      <c r="L628" s="65">
        <v>0</v>
      </c>
      <c r="M628" s="38">
        <f t="shared" si="519"/>
        <v>0</v>
      </c>
      <c r="N628" s="39">
        <f t="shared" si="530"/>
        <v>517</v>
      </c>
      <c r="O628" s="40">
        <f t="shared" si="531"/>
        <v>0</v>
      </c>
      <c r="P628" s="98">
        <v>0</v>
      </c>
      <c r="Q628" s="38">
        <f t="shared" si="532"/>
        <v>0</v>
      </c>
      <c r="R628" s="39">
        <f t="shared" si="568"/>
        <v>517</v>
      </c>
      <c r="S628" s="41">
        <f t="shared" si="533"/>
        <v>0</v>
      </c>
      <c r="T628" s="183">
        <v>0</v>
      </c>
      <c r="U628" s="42">
        <f t="shared" si="534"/>
        <v>0</v>
      </c>
      <c r="V628" s="43">
        <f t="shared" si="535"/>
        <v>396</v>
      </c>
      <c r="W628" s="44">
        <f t="shared" si="536"/>
        <v>0</v>
      </c>
      <c r="X628" s="178">
        <v>0</v>
      </c>
      <c r="Y628" s="42">
        <f t="shared" si="537"/>
        <v>0</v>
      </c>
      <c r="Z628" s="43">
        <f t="shared" si="569"/>
        <v>396</v>
      </c>
      <c r="AA628" s="45">
        <f t="shared" si="538"/>
        <v>0</v>
      </c>
      <c r="AB628" s="65">
        <v>0</v>
      </c>
      <c r="AC628" s="38">
        <f t="shared" si="539"/>
        <v>0</v>
      </c>
      <c r="AD628" s="39">
        <f t="shared" si="540"/>
        <v>538</v>
      </c>
      <c r="AE628" s="40">
        <f t="shared" si="541"/>
        <v>0</v>
      </c>
      <c r="AF628" s="98">
        <v>0</v>
      </c>
      <c r="AG628" s="38">
        <f t="shared" si="542"/>
        <v>0</v>
      </c>
      <c r="AH628" s="39">
        <f t="shared" si="570"/>
        <v>538</v>
      </c>
      <c r="AI628" s="41">
        <f t="shared" si="543"/>
        <v>0</v>
      </c>
      <c r="AJ628" s="183">
        <v>0</v>
      </c>
      <c r="AK628" s="42">
        <f t="shared" si="544"/>
        <v>0</v>
      </c>
      <c r="AL628" s="43">
        <f t="shared" si="545"/>
        <v>337</v>
      </c>
      <c r="AM628" s="44">
        <f t="shared" si="546"/>
        <v>0</v>
      </c>
      <c r="AN628" s="178">
        <v>0</v>
      </c>
      <c r="AO628" s="42">
        <f t="shared" si="547"/>
        <v>0</v>
      </c>
      <c r="AP628" s="43">
        <f t="shared" si="571"/>
        <v>337</v>
      </c>
      <c r="AQ628" s="45">
        <f t="shared" si="548"/>
        <v>0</v>
      </c>
      <c r="AR628" s="65">
        <v>1</v>
      </c>
      <c r="AS628" s="38">
        <f t="shared" si="549"/>
        <v>8.2304526748971192E-4</v>
      </c>
      <c r="AT628" s="39">
        <f t="shared" si="550"/>
        <v>519</v>
      </c>
      <c r="AU628" s="40">
        <f t="shared" si="551"/>
        <v>3.5532877998067383E-2</v>
      </c>
      <c r="AV628" s="98">
        <v>1</v>
      </c>
      <c r="AW628" s="38">
        <f t="shared" si="552"/>
        <v>1</v>
      </c>
      <c r="AX628" s="39">
        <f t="shared" si="572"/>
        <v>1</v>
      </c>
      <c r="AY628" s="41">
        <f t="shared" si="553"/>
        <v>2.4398343176095891</v>
      </c>
      <c r="AZ628" s="183">
        <v>0</v>
      </c>
      <c r="BA628" s="42">
        <f t="shared" si="554"/>
        <v>0</v>
      </c>
      <c r="BB628" s="43">
        <f t="shared" si="555"/>
        <v>356</v>
      </c>
      <c r="BC628" s="44">
        <f t="shared" si="556"/>
        <v>0</v>
      </c>
      <c r="BD628" s="178">
        <v>0</v>
      </c>
      <c r="BE628" s="42">
        <f t="shared" si="557"/>
        <v>0</v>
      </c>
      <c r="BF628" s="43">
        <f t="shared" si="573"/>
        <v>356</v>
      </c>
      <c r="BG628" s="45">
        <f t="shared" si="558"/>
        <v>0</v>
      </c>
      <c r="BH628" s="159">
        <v>0</v>
      </c>
      <c r="BI628" s="83">
        <f t="shared" si="559"/>
        <v>0</v>
      </c>
      <c r="BJ628" s="84">
        <f t="shared" si="560"/>
        <v>467</v>
      </c>
      <c r="BK628" s="85">
        <f t="shared" si="561"/>
        <v>0</v>
      </c>
      <c r="BL628" s="156">
        <v>0</v>
      </c>
      <c r="BM628" s="83">
        <f t="shared" si="562"/>
        <v>0</v>
      </c>
      <c r="BN628" s="84">
        <f t="shared" si="574"/>
        <v>467</v>
      </c>
      <c r="BO628" s="86">
        <f t="shared" si="563"/>
        <v>0</v>
      </c>
      <c r="BP628" s="168">
        <f t="shared" si="564"/>
        <v>1</v>
      </c>
      <c r="BQ628" s="75">
        <f t="shared" si="565"/>
        <v>8.2304526748971192E-4</v>
      </c>
      <c r="BR628" s="164">
        <f t="shared" si="520"/>
        <v>1</v>
      </c>
      <c r="BS628" s="76">
        <f t="shared" si="566"/>
        <v>606</v>
      </c>
      <c r="BT628" s="117">
        <f t="shared" si="567"/>
        <v>1.4563643826799057E-2</v>
      </c>
      <c r="BU628" s="159">
        <v>1215</v>
      </c>
      <c r="BV628" s="153">
        <v>27</v>
      </c>
    </row>
    <row r="629" spans="1:74">
      <c r="A629" s="34">
        <f t="shared" si="521"/>
        <v>0</v>
      </c>
      <c r="B629" s="35">
        <f t="shared" si="522"/>
        <v>0</v>
      </c>
      <c r="C629" s="35">
        <f t="shared" si="523"/>
        <v>0</v>
      </c>
      <c r="D629" s="35">
        <f t="shared" si="524"/>
        <v>0</v>
      </c>
      <c r="E629" s="35">
        <f t="shared" si="525"/>
        <v>0</v>
      </c>
      <c r="F629" s="35">
        <f t="shared" si="526"/>
        <v>0</v>
      </c>
      <c r="G629" s="35">
        <f t="shared" si="527"/>
        <v>0</v>
      </c>
      <c r="H629" s="35">
        <f t="shared" si="528"/>
        <v>0</v>
      </c>
      <c r="I629" s="35">
        <f t="shared" si="529"/>
        <v>0</v>
      </c>
      <c r="J629" s="48">
        <v>211</v>
      </c>
      <c r="K629" s="49" t="s">
        <v>181</v>
      </c>
      <c r="L629" s="65">
        <v>1</v>
      </c>
      <c r="M629" s="38">
        <f t="shared" si="519"/>
        <v>2.5169896803423108E-4</v>
      </c>
      <c r="N629" s="39">
        <f t="shared" si="530"/>
        <v>484</v>
      </c>
      <c r="O629" s="40">
        <f t="shared" si="531"/>
        <v>3.3352217478431138E-2</v>
      </c>
      <c r="P629" s="98">
        <v>1</v>
      </c>
      <c r="Q629" s="38">
        <f t="shared" si="532"/>
        <v>1</v>
      </c>
      <c r="R629" s="39">
        <f t="shared" si="568"/>
        <v>1</v>
      </c>
      <c r="S629" s="41">
        <f t="shared" si="533"/>
        <v>7.4885365182129959</v>
      </c>
      <c r="T629" s="183">
        <v>0</v>
      </c>
      <c r="U629" s="42">
        <f t="shared" si="534"/>
        <v>0</v>
      </c>
      <c r="V629" s="43">
        <f t="shared" si="535"/>
        <v>396</v>
      </c>
      <c r="W629" s="44">
        <f t="shared" si="536"/>
        <v>0</v>
      </c>
      <c r="X629" s="178">
        <v>0</v>
      </c>
      <c r="Y629" s="42">
        <f t="shared" si="537"/>
        <v>0</v>
      </c>
      <c r="Z629" s="43">
        <f t="shared" si="569"/>
        <v>396</v>
      </c>
      <c r="AA629" s="45">
        <f t="shared" si="538"/>
        <v>0</v>
      </c>
      <c r="AB629" s="65">
        <v>0</v>
      </c>
      <c r="AC629" s="38">
        <f t="shared" si="539"/>
        <v>0</v>
      </c>
      <c r="AD629" s="39">
        <f t="shared" si="540"/>
        <v>538</v>
      </c>
      <c r="AE629" s="40">
        <f t="shared" si="541"/>
        <v>0</v>
      </c>
      <c r="AF629" s="98">
        <v>1</v>
      </c>
      <c r="AG629" s="38">
        <f t="shared" si="542"/>
        <v>0</v>
      </c>
      <c r="AH629" s="39">
        <f t="shared" si="570"/>
        <v>538</v>
      </c>
      <c r="AI629" s="41">
        <f t="shared" si="543"/>
        <v>0</v>
      </c>
      <c r="AJ629" s="183">
        <v>0</v>
      </c>
      <c r="AK629" s="42">
        <f t="shared" si="544"/>
        <v>0</v>
      </c>
      <c r="AL629" s="43">
        <f t="shared" si="545"/>
        <v>337</v>
      </c>
      <c r="AM629" s="44">
        <f t="shared" si="546"/>
        <v>0</v>
      </c>
      <c r="AN629" s="178">
        <v>0</v>
      </c>
      <c r="AO629" s="42">
        <f t="shared" si="547"/>
        <v>0</v>
      </c>
      <c r="AP629" s="43">
        <f t="shared" si="571"/>
        <v>337</v>
      </c>
      <c r="AQ629" s="45">
        <f t="shared" si="548"/>
        <v>0</v>
      </c>
      <c r="AR629" s="65">
        <v>0</v>
      </c>
      <c r="AS629" s="38">
        <f t="shared" si="549"/>
        <v>0</v>
      </c>
      <c r="AT629" s="39">
        <f t="shared" si="550"/>
        <v>565</v>
      </c>
      <c r="AU629" s="40">
        <f t="shared" si="551"/>
        <v>0</v>
      </c>
      <c r="AV629" s="98">
        <v>0</v>
      </c>
      <c r="AW629" s="38">
        <f t="shared" si="552"/>
        <v>0</v>
      </c>
      <c r="AX629" s="39">
        <f t="shared" si="572"/>
        <v>565</v>
      </c>
      <c r="AY629" s="41">
        <f t="shared" si="553"/>
        <v>0</v>
      </c>
      <c r="AZ629" s="183">
        <v>0</v>
      </c>
      <c r="BA629" s="42">
        <f t="shared" si="554"/>
        <v>0</v>
      </c>
      <c r="BB629" s="43">
        <f t="shared" si="555"/>
        <v>356</v>
      </c>
      <c r="BC629" s="44">
        <f t="shared" si="556"/>
        <v>0</v>
      </c>
      <c r="BD629" s="178">
        <v>0</v>
      </c>
      <c r="BE629" s="42">
        <f t="shared" si="557"/>
        <v>0</v>
      </c>
      <c r="BF629" s="43">
        <f t="shared" si="573"/>
        <v>356</v>
      </c>
      <c r="BG629" s="45">
        <f t="shared" si="558"/>
        <v>0</v>
      </c>
      <c r="BH629" s="159">
        <v>0</v>
      </c>
      <c r="BI629" s="83">
        <f t="shared" si="559"/>
        <v>0</v>
      </c>
      <c r="BJ629" s="84">
        <f t="shared" si="560"/>
        <v>467</v>
      </c>
      <c r="BK629" s="85">
        <f t="shared" si="561"/>
        <v>0</v>
      </c>
      <c r="BL629" s="156">
        <v>0</v>
      </c>
      <c r="BM629" s="83">
        <f t="shared" si="562"/>
        <v>0</v>
      </c>
      <c r="BN629" s="84">
        <f t="shared" si="574"/>
        <v>467</v>
      </c>
      <c r="BO629" s="86">
        <f t="shared" si="563"/>
        <v>0</v>
      </c>
      <c r="BP629" s="168">
        <f t="shared" si="564"/>
        <v>1</v>
      </c>
      <c r="BQ629" s="75">
        <f t="shared" si="565"/>
        <v>2.5169896803423108E-4</v>
      </c>
      <c r="BR629" s="164">
        <f t="shared" si="520"/>
        <v>2</v>
      </c>
      <c r="BS629" s="76">
        <f t="shared" si="566"/>
        <v>618</v>
      </c>
      <c r="BT629" s="117">
        <f t="shared" si="567"/>
        <v>4.4537697582584584E-3</v>
      </c>
      <c r="BU629" s="159">
        <v>3973</v>
      </c>
      <c r="BV629" s="153">
        <v>90</v>
      </c>
    </row>
    <row r="630" spans="1:74">
      <c r="A630" s="34">
        <f t="shared" si="521"/>
        <v>0</v>
      </c>
      <c r="B630" s="35">
        <f t="shared" si="522"/>
        <v>0</v>
      </c>
      <c r="C630" s="35">
        <f t="shared" si="523"/>
        <v>0</v>
      </c>
      <c r="D630" s="35">
        <f t="shared" si="524"/>
        <v>0</v>
      </c>
      <c r="E630" s="35">
        <f t="shared" si="525"/>
        <v>0</v>
      </c>
      <c r="F630" s="35">
        <f t="shared" si="526"/>
        <v>0</v>
      </c>
      <c r="G630" s="35">
        <f t="shared" si="527"/>
        <v>0</v>
      </c>
      <c r="H630" s="35">
        <f t="shared" si="528"/>
        <v>0</v>
      </c>
      <c r="I630" s="35">
        <f t="shared" si="529"/>
        <v>0</v>
      </c>
      <c r="J630" s="48">
        <v>218</v>
      </c>
      <c r="K630" s="49" t="s">
        <v>717</v>
      </c>
      <c r="L630" s="65">
        <v>0</v>
      </c>
      <c r="M630" s="38">
        <f t="shared" si="519"/>
        <v>0</v>
      </c>
      <c r="N630" s="39">
        <f t="shared" si="530"/>
        <v>517</v>
      </c>
      <c r="O630" s="40">
        <f t="shared" si="531"/>
        <v>0</v>
      </c>
      <c r="P630" s="98">
        <v>0</v>
      </c>
      <c r="Q630" s="38">
        <f t="shared" si="532"/>
        <v>0</v>
      </c>
      <c r="R630" s="39">
        <f t="shared" si="568"/>
        <v>517</v>
      </c>
      <c r="S630" s="41">
        <f t="shared" si="533"/>
        <v>0</v>
      </c>
      <c r="T630" s="183">
        <v>0</v>
      </c>
      <c r="U630" s="42">
        <f t="shared" si="534"/>
        <v>0</v>
      </c>
      <c r="V630" s="43">
        <f t="shared" si="535"/>
        <v>396</v>
      </c>
      <c r="W630" s="44">
        <f t="shared" si="536"/>
        <v>0</v>
      </c>
      <c r="X630" s="178">
        <v>0</v>
      </c>
      <c r="Y630" s="42">
        <f t="shared" si="537"/>
        <v>0</v>
      </c>
      <c r="Z630" s="43">
        <f t="shared" si="569"/>
        <v>396</v>
      </c>
      <c r="AA630" s="45">
        <f t="shared" si="538"/>
        <v>0</v>
      </c>
      <c r="AB630" s="65">
        <v>0</v>
      </c>
      <c r="AC630" s="38">
        <f t="shared" si="539"/>
        <v>0</v>
      </c>
      <c r="AD630" s="39">
        <f t="shared" si="540"/>
        <v>538</v>
      </c>
      <c r="AE630" s="40">
        <f t="shared" si="541"/>
        <v>0</v>
      </c>
      <c r="AF630" s="98">
        <v>0</v>
      </c>
      <c r="AG630" s="38">
        <f t="shared" si="542"/>
        <v>0</v>
      </c>
      <c r="AH630" s="39">
        <f t="shared" si="570"/>
        <v>538</v>
      </c>
      <c r="AI630" s="41">
        <f t="shared" si="543"/>
        <v>0</v>
      </c>
      <c r="AJ630" s="183">
        <v>0</v>
      </c>
      <c r="AK630" s="42">
        <f t="shared" si="544"/>
        <v>0</v>
      </c>
      <c r="AL630" s="43">
        <f t="shared" si="545"/>
        <v>337</v>
      </c>
      <c r="AM630" s="44">
        <f t="shared" si="546"/>
        <v>0</v>
      </c>
      <c r="AN630" s="178">
        <v>0</v>
      </c>
      <c r="AO630" s="42">
        <f t="shared" si="547"/>
        <v>0</v>
      </c>
      <c r="AP630" s="43">
        <f t="shared" si="571"/>
        <v>337</v>
      </c>
      <c r="AQ630" s="45">
        <f t="shared" si="548"/>
        <v>0</v>
      </c>
      <c r="AR630" s="65">
        <v>1</v>
      </c>
      <c r="AS630" s="38">
        <f t="shared" si="549"/>
        <v>1.6225864027259452E-4</v>
      </c>
      <c r="AT630" s="39">
        <f t="shared" si="550"/>
        <v>553</v>
      </c>
      <c r="AU630" s="40">
        <f t="shared" si="551"/>
        <v>7.0051025097601612E-3</v>
      </c>
      <c r="AV630" s="98">
        <v>1</v>
      </c>
      <c r="AW630" s="38">
        <f t="shared" si="552"/>
        <v>1</v>
      </c>
      <c r="AX630" s="39">
        <f t="shared" si="572"/>
        <v>1</v>
      </c>
      <c r="AY630" s="41">
        <f t="shared" si="553"/>
        <v>2.4398343176095891</v>
      </c>
      <c r="AZ630" s="183">
        <v>0</v>
      </c>
      <c r="BA630" s="42">
        <f t="shared" si="554"/>
        <v>0</v>
      </c>
      <c r="BB630" s="43">
        <f t="shared" si="555"/>
        <v>356</v>
      </c>
      <c r="BC630" s="44">
        <f t="shared" si="556"/>
        <v>0</v>
      </c>
      <c r="BD630" s="178">
        <v>0</v>
      </c>
      <c r="BE630" s="42">
        <f t="shared" si="557"/>
        <v>0</v>
      </c>
      <c r="BF630" s="43">
        <f t="shared" si="573"/>
        <v>356</v>
      </c>
      <c r="BG630" s="45">
        <f t="shared" si="558"/>
        <v>0</v>
      </c>
      <c r="BH630" s="159">
        <v>0</v>
      </c>
      <c r="BI630" s="83">
        <f t="shared" si="559"/>
        <v>0</v>
      </c>
      <c r="BJ630" s="84">
        <f t="shared" si="560"/>
        <v>467</v>
      </c>
      <c r="BK630" s="85">
        <f t="shared" si="561"/>
        <v>0</v>
      </c>
      <c r="BL630" s="156">
        <v>0</v>
      </c>
      <c r="BM630" s="83">
        <f t="shared" si="562"/>
        <v>0</v>
      </c>
      <c r="BN630" s="84">
        <f t="shared" si="574"/>
        <v>467</v>
      </c>
      <c r="BO630" s="86">
        <f t="shared" si="563"/>
        <v>0</v>
      </c>
      <c r="BP630" s="168">
        <f t="shared" si="564"/>
        <v>1</v>
      </c>
      <c r="BQ630" s="75">
        <f t="shared" si="565"/>
        <v>1.6225864027259452E-4</v>
      </c>
      <c r="BR630" s="164">
        <f t="shared" si="520"/>
        <v>1</v>
      </c>
      <c r="BS630" s="76">
        <f t="shared" si="566"/>
        <v>622</v>
      </c>
      <c r="BT630" s="117">
        <f t="shared" si="567"/>
        <v>2.8711386093721982E-3</v>
      </c>
      <c r="BU630" s="159">
        <v>6163</v>
      </c>
      <c r="BV630" s="153">
        <v>28</v>
      </c>
    </row>
    <row r="631" spans="1:74">
      <c r="A631" s="34">
        <f t="shared" si="521"/>
        <v>0</v>
      </c>
      <c r="B631" s="35">
        <f t="shared" si="522"/>
        <v>0</v>
      </c>
      <c r="C631" s="35">
        <f t="shared" si="523"/>
        <v>0</v>
      </c>
      <c r="D631" s="35">
        <f t="shared" si="524"/>
        <v>0</v>
      </c>
      <c r="E631" s="35">
        <f t="shared" si="525"/>
        <v>0</v>
      </c>
      <c r="F631" s="35">
        <f t="shared" si="526"/>
        <v>0</v>
      </c>
      <c r="G631" s="35">
        <f t="shared" si="527"/>
        <v>0</v>
      </c>
      <c r="H631" s="35">
        <f t="shared" si="528"/>
        <v>0</v>
      </c>
      <c r="I631" s="35">
        <f t="shared" si="529"/>
        <v>0</v>
      </c>
      <c r="J631" s="48">
        <v>282</v>
      </c>
      <c r="K631" s="49" t="s">
        <v>252</v>
      </c>
      <c r="L631" s="65">
        <v>0</v>
      </c>
      <c r="M631" s="38">
        <f t="shared" si="519"/>
        <v>0</v>
      </c>
      <c r="N631" s="39">
        <f t="shared" si="530"/>
        <v>517</v>
      </c>
      <c r="O631" s="40">
        <f t="shared" si="531"/>
        <v>0</v>
      </c>
      <c r="P631" s="98">
        <v>0</v>
      </c>
      <c r="Q631" s="38">
        <f t="shared" si="532"/>
        <v>0</v>
      </c>
      <c r="R631" s="39">
        <f t="shared" si="568"/>
        <v>517</v>
      </c>
      <c r="S631" s="41">
        <f t="shared" si="533"/>
        <v>0</v>
      </c>
      <c r="T631" s="183">
        <v>0</v>
      </c>
      <c r="U631" s="42">
        <f t="shared" si="534"/>
        <v>0</v>
      </c>
      <c r="V631" s="43">
        <f t="shared" si="535"/>
        <v>396</v>
      </c>
      <c r="W631" s="44">
        <f t="shared" si="536"/>
        <v>0</v>
      </c>
      <c r="X631" s="178">
        <v>0</v>
      </c>
      <c r="Y631" s="42">
        <f t="shared" si="537"/>
        <v>0</v>
      </c>
      <c r="Z631" s="43">
        <f t="shared" si="569"/>
        <v>396</v>
      </c>
      <c r="AA631" s="45">
        <f t="shared" si="538"/>
        <v>0</v>
      </c>
      <c r="AB631" s="65">
        <v>1</v>
      </c>
      <c r="AC631" s="38">
        <f t="shared" si="539"/>
        <v>1.918649270913277E-4</v>
      </c>
      <c r="AD631" s="39">
        <f t="shared" si="540"/>
        <v>520</v>
      </c>
      <c r="AE631" s="40">
        <f t="shared" si="541"/>
        <v>1.4793495539035995E-2</v>
      </c>
      <c r="AF631" s="98">
        <v>1</v>
      </c>
      <c r="AG631" s="38">
        <f t="shared" si="542"/>
        <v>1</v>
      </c>
      <c r="AH631" s="39">
        <f t="shared" si="570"/>
        <v>1</v>
      </c>
      <c r="AI631" s="41">
        <f t="shared" si="543"/>
        <v>4.3574146083494059</v>
      </c>
      <c r="AJ631" s="183">
        <v>0</v>
      </c>
      <c r="AK631" s="42">
        <f t="shared" si="544"/>
        <v>0</v>
      </c>
      <c r="AL631" s="43">
        <f t="shared" si="545"/>
        <v>337</v>
      </c>
      <c r="AM631" s="44">
        <f t="shared" si="546"/>
        <v>0</v>
      </c>
      <c r="AN631" s="178">
        <v>0</v>
      </c>
      <c r="AO631" s="42">
        <f t="shared" si="547"/>
        <v>0</v>
      </c>
      <c r="AP631" s="43">
        <f t="shared" si="571"/>
        <v>337</v>
      </c>
      <c r="AQ631" s="45">
        <f t="shared" si="548"/>
        <v>0</v>
      </c>
      <c r="AR631" s="65">
        <v>0</v>
      </c>
      <c r="AS631" s="38">
        <f t="shared" si="549"/>
        <v>0</v>
      </c>
      <c r="AT631" s="39">
        <f t="shared" si="550"/>
        <v>565</v>
      </c>
      <c r="AU631" s="40">
        <f t="shared" si="551"/>
        <v>0</v>
      </c>
      <c r="AV631" s="98">
        <v>0</v>
      </c>
      <c r="AW631" s="38">
        <f t="shared" si="552"/>
        <v>0</v>
      </c>
      <c r="AX631" s="39">
        <f t="shared" si="572"/>
        <v>565</v>
      </c>
      <c r="AY631" s="41">
        <f t="shared" si="553"/>
        <v>0</v>
      </c>
      <c r="AZ631" s="183">
        <v>0</v>
      </c>
      <c r="BA631" s="42">
        <f t="shared" si="554"/>
        <v>0</v>
      </c>
      <c r="BB631" s="43">
        <f t="shared" si="555"/>
        <v>356</v>
      </c>
      <c r="BC631" s="44">
        <f t="shared" si="556"/>
        <v>0</v>
      </c>
      <c r="BD631" s="178">
        <v>0</v>
      </c>
      <c r="BE631" s="42">
        <f t="shared" si="557"/>
        <v>0</v>
      </c>
      <c r="BF631" s="43">
        <f t="shared" si="573"/>
        <v>356</v>
      </c>
      <c r="BG631" s="45">
        <f t="shared" si="558"/>
        <v>0</v>
      </c>
      <c r="BH631" s="159">
        <v>0</v>
      </c>
      <c r="BI631" s="83">
        <f t="shared" si="559"/>
        <v>0</v>
      </c>
      <c r="BJ631" s="84">
        <f t="shared" si="560"/>
        <v>467</v>
      </c>
      <c r="BK631" s="85">
        <f t="shared" si="561"/>
        <v>0</v>
      </c>
      <c r="BL631" s="156">
        <v>0</v>
      </c>
      <c r="BM631" s="83">
        <f t="shared" si="562"/>
        <v>0</v>
      </c>
      <c r="BN631" s="84">
        <f t="shared" si="574"/>
        <v>467</v>
      </c>
      <c r="BO631" s="86">
        <f t="shared" si="563"/>
        <v>0</v>
      </c>
      <c r="BP631" s="168">
        <f t="shared" si="564"/>
        <v>1</v>
      </c>
      <c r="BQ631" s="75">
        <f t="shared" si="565"/>
        <v>1.918649270913277E-4</v>
      </c>
      <c r="BR631" s="164">
        <f t="shared" si="520"/>
        <v>1</v>
      </c>
      <c r="BS631" s="76">
        <f t="shared" si="566"/>
        <v>621</v>
      </c>
      <c r="BT631" s="117">
        <f t="shared" si="567"/>
        <v>3.3950167401306324E-3</v>
      </c>
      <c r="BU631" s="159">
        <v>5212</v>
      </c>
      <c r="BV631" s="153">
        <v>24</v>
      </c>
    </row>
    <row r="632" spans="1:74" ht="15" thickBot="1">
      <c r="A632" s="34">
        <f t="shared" si="521"/>
        <v>1</v>
      </c>
      <c r="B632" s="35">
        <f t="shared" si="522"/>
        <v>0</v>
      </c>
      <c r="C632" s="35">
        <f t="shared" si="523"/>
        <v>0</v>
      </c>
      <c r="D632" s="35">
        <f t="shared" si="524"/>
        <v>1</v>
      </c>
      <c r="E632" s="35">
        <f t="shared" si="525"/>
        <v>0</v>
      </c>
      <c r="F632" s="35">
        <f t="shared" si="526"/>
        <v>0</v>
      </c>
      <c r="G632" s="35">
        <f t="shared" si="527"/>
        <v>0</v>
      </c>
      <c r="H632" s="35">
        <f t="shared" si="528"/>
        <v>0</v>
      </c>
      <c r="I632" s="35">
        <f t="shared" si="529"/>
        <v>0</v>
      </c>
      <c r="J632" s="133">
        <v>464</v>
      </c>
      <c r="K632" s="134" t="s">
        <v>436</v>
      </c>
      <c r="L632" s="189">
        <v>0</v>
      </c>
      <c r="M632" s="135">
        <f t="shared" si="519"/>
        <v>0</v>
      </c>
      <c r="N632" s="136">
        <f t="shared" si="530"/>
        <v>517</v>
      </c>
      <c r="O632" s="137">
        <f t="shared" si="531"/>
        <v>0</v>
      </c>
      <c r="P632" s="187">
        <v>0</v>
      </c>
      <c r="Q632" s="135">
        <f t="shared" si="532"/>
        <v>0</v>
      </c>
      <c r="R632" s="136">
        <f t="shared" si="568"/>
        <v>517</v>
      </c>
      <c r="S632" s="138">
        <f t="shared" si="533"/>
        <v>0</v>
      </c>
      <c r="T632" s="184">
        <v>1</v>
      </c>
      <c r="U632" s="139">
        <f t="shared" si="534"/>
        <v>1.4285714285714285E-2</v>
      </c>
      <c r="V632" s="140">
        <f t="shared" si="535"/>
        <v>6</v>
      </c>
      <c r="W632" s="141">
        <f t="shared" si="536"/>
        <v>5.3181068674118439</v>
      </c>
      <c r="X632" s="179">
        <v>1</v>
      </c>
      <c r="Y632" s="139">
        <f t="shared" si="537"/>
        <v>1</v>
      </c>
      <c r="Z632" s="140">
        <f t="shared" si="569"/>
        <v>1</v>
      </c>
      <c r="AA632" s="142">
        <f t="shared" si="538"/>
        <v>21.038209385630928</v>
      </c>
      <c r="AB632" s="189">
        <v>0</v>
      </c>
      <c r="AC632" s="135">
        <f t="shared" si="539"/>
        <v>0</v>
      </c>
      <c r="AD632" s="136">
        <f t="shared" si="540"/>
        <v>538</v>
      </c>
      <c r="AE632" s="137">
        <f t="shared" si="541"/>
        <v>0</v>
      </c>
      <c r="AF632" s="187">
        <v>0</v>
      </c>
      <c r="AG632" s="135">
        <f t="shared" si="542"/>
        <v>0</v>
      </c>
      <c r="AH632" s="136">
        <f t="shared" si="570"/>
        <v>538</v>
      </c>
      <c r="AI632" s="138">
        <f t="shared" si="543"/>
        <v>0</v>
      </c>
      <c r="AJ632" s="184">
        <v>0</v>
      </c>
      <c r="AK632" s="139">
        <f t="shared" si="544"/>
        <v>0</v>
      </c>
      <c r="AL632" s="140">
        <f t="shared" si="545"/>
        <v>337</v>
      </c>
      <c r="AM632" s="141">
        <f t="shared" si="546"/>
        <v>0</v>
      </c>
      <c r="AN632" s="179">
        <v>0</v>
      </c>
      <c r="AO632" s="139">
        <f t="shared" si="547"/>
        <v>0</v>
      </c>
      <c r="AP632" s="140">
        <f t="shared" si="571"/>
        <v>337</v>
      </c>
      <c r="AQ632" s="142">
        <f t="shared" si="548"/>
        <v>0</v>
      </c>
      <c r="AR632" s="189">
        <v>0</v>
      </c>
      <c r="AS632" s="135">
        <f t="shared" si="549"/>
        <v>0</v>
      </c>
      <c r="AT632" s="136">
        <f t="shared" si="550"/>
        <v>565</v>
      </c>
      <c r="AU632" s="137">
        <f t="shared" si="551"/>
        <v>0</v>
      </c>
      <c r="AV632" s="187">
        <v>0</v>
      </c>
      <c r="AW632" s="135">
        <f t="shared" si="552"/>
        <v>0</v>
      </c>
      <c r="AX632" s="136">
        <f t="shared" si="572"/>
        <v>565</v>
      </c>
      <c r="AY632" s="138">
        <f t="shared" si="553"/>
        <v>0</v>
      </c>
      <c r="AZ632" s="184">
        <v>0</v>
      </c>
      <c r="BA632" s="139">
        <f t="shared" si="554"/>
        <v>0</v>
      </c>
      <c r="BB632" s="140">
        <f t="shared" si="555"/>
        <v>356</v>
      </c>
      <c r="BC632" s="141">
        <f t="shared" si="556"/>
        <v>0</v>
      </c>
      <c r="BD632" s="179">
        <v>0</v>
      </c>
      <c r="BE632" s="139">
        <f t="shared" si="557"/>
        <v>0</v>
      </c>
      <c r="BF632" s="140">
        <f t="shared" si="573"/>
        <v>356</v>
      </c>
      <c r="BG632" s="142">
        <f t="shared" si="558"/>
        <v>0</v>
      </c>
      <c r="BH632" s="160">
        <v>0</v>
      </c>
      <c r="BI632" s="143">
        <f t="shared" si="559"/>
        <v>0</v>
      </c>
      <c r="BJ632" s="144">
        <f t="shared" si="560"/>
        <v>467</v>
      </c>
      <c r="BK632" s="145">
        <f t="shared" si="561"/>
        <v>0</v>
      </c>
      <c r="BL632" s="173">
        <v>0</v>
      </c>
      <c r="BM632" s="143">
        <f t="shared" si="562"/>
        <v>0</v>
      </c>
      <c r="BN632" s="144">
        <f t="shared" si="574"/>
        <v>467</v>
      </c>
      <c r="BO632" s="146">
        <f t="shared" si="563"/>
        <v>0</v>
      </c>
      <c r="BP632" s="169">
        <f t="shared" si="564"/>
        <v>1</v>
      </c>
      <c r="BQ632" s="147">
        <f t="shared" si="565"/>
        <v>1.4285714285714285E-2</v>
      </c>
      <c r="BR632" s="165">
        <f t="shared" si="520"/>
        <v>1</v>
      </c>
      <c r="BS632" s="148">
        <f t="shared" si="566"/>
        <v>472</v>
      </c>
      <c r="BT632" s="149">
        <f t="shared" si="567"/>
        <v>0.25278324642229794</v>
      </c>
      <c r="BU632" s="160">
        <v>70</v>
      </c>
      <c r="BV632" s="154">
        <v>4</v>
      </c>
    </row>
    <row r="633" spans="1:74">
      <c r="A633" s="34"/>
      <c r="B633" s="35"/>
      <c r="C633" s="35"/>
      <c r="D633" s="35"/>
      <c r="E633" s="35"/>
      <c r="F633" s="35"/>
      <c r="G633" s="35"/>
      <c r="H633" s="35"/>
      <c r="I633" s="35"/>
      <c r="J633" s="95"/>
      <c r="K633" s="96"/>
      <c r="L633" s="97"/>
      <c r="M633" s="119"/>
      <c r="N633" s="120"/>
      <c r="O633" s="121"/>
      <c r="P633" s="104"/>
      <c r="Q633" s="119"/>
      <c r="R633" s="120"/>
      <c r="S633" s="122"/>
      <c r="T633" s="185"/>
      <c r="U633" s="123"/>
      <c r="V633" s="124"/>
      <c r="W633" s="125"/>
      <c r="X633" s="180"/>
      <c r="Y633" s="123"/>
      <c r="Z633" s="124"/>
      <c r="AA633" s="126"/>
      <c r="AB633" s="97"/>
      <c r="AC633" s="119"/>
      <c r="AD633" s="120"/>
      <c r="AE633" s="121"/>
      <c r="AF633" s="104"/>
      <c r="AG633" s="119"/>
      <c r="AH633" s="120"/>
      <c r="AI633" s="122"/>
      <c r="AJ633" s="185"/>
      <c r="AK633" s="123"/>
      <c r="AL633" s="124"/>
      <c r="AM633" s="125"/>
      <c r="AN633" s="180"/>
      <c r="AO633" s="123"/>
      <c r="AP633" s="124"/>
      <c r="AQ633" s="126"/>
      <c r="AR633" s="97"/>
      <c r="AS633" s="119"/>
      <c r="AT633" s="120"/>
      <c r="AU633" s="121"/>
      <c r="AV633" s="104"/>
      <c r="AW633" s="119"/>
      <c r="AX633" s="120"/>
      <c r="AY633" s="122"/>
      <c r="AZ633" s="185"/>
      <c r="BA633" s="123"/>
      <c r="BB633" s="124"/>
      <c r="BC633" s="125"/>
      <c r="BD633" s="180"/>
      <c r="BE633" s="123"/>
      <c r="BF633" s="124"/>
      <c r="BG633" s="126"/>
      <c r="BH633" s="175"/>
      <c r="BI633" s="127"/>
      <c r="BJ633" s="118"/>
      <c r="BK633" s="128"/>
      <c r="BL633" s="155"/>
      <c r="BM633" s="127"/>
      <c r="BN633" s="118"/>
      <c r="BO633" s="129"/>
      <c r="BP633" s="170"/>
      <c r="BQ633" s="130"/>
      <c r="BR633" s="166"/>
      <c r="BS633" s="131"/>
      <c r="BT633" s="132"/>
      <c r="BU633" s="155"/>
      <c r="BV633" s="155"/>
    </row>
    <row r="634" spans="1:74">
      <c r="A634" s="34"/>
      <c r="B634" s="35"/>
      <c r="C634" s="35"/>
      <c r="D634" s="35"/>
      <c r="E634" s="35"/>
      <c r="F634" s="35"/>
      <c r="G634" s="35"/>
      <c r="H634" s="35"/>
      <c r="I634" s="35"/>
      <c r="J634" s="48"/>
      <c r="K634" s="49"/>
      <c r="L634" s="65"/>
      <c r="M634" s="38"/>
      <c r="N634" s="39"/>
      <c r="O634" s="40"/>
      <c r="P634" s="98"/>
      <c r="Q634" s="38"/>
      <c r="R634" s="39"/>
      <c r="S634" s="41"/>
      <c r="T634" s="183"/>
      <c r="U634" s="42"/>
      <c r="V634" s="43"/>
      <c r="W634" s="44"/>
      <c r="X634" s="178"/>
      <c r="Y634" s="42"/>
      <c r="Z634" s="43"/>
      <c r="AA634" s="45"/>
      <c r="AB634" s="65"/>
      <c r="AC634" s="38"/>
      <c r="AD634" s="39"/>
      <c r="AE634" s="40"/>
      <c r="AF634" s="98"/>
      <c r="AG634" s="38"/>
      <c r="AH634" s="39"/>
      <c r="AI634" s="41"/>
      <c r="AJ634" s="183"/>
      <c r="AK634" s="42"/>
      <c r="AL634" s="43"/>
      <c r="AM634" s="44"/>
      <c r="AN634" s="178"/>
      <c r="AO634" s="42"/>
      <c r="AP634" s="43"/>
      <c r="AQ634" s="45"/>
      <c r="AR634" s="65"/>
      <c r="AS634" s="38"/>
      <c r="AT634" s="39"/>
      <c r="AU634" s="40"/>
      <c r="AV634" s="98"/>
      <c r="AW634" s="38"/>
      <c r="AX634" s="39"/>
      <c r="AY634" s="41"/>
      <c r="AZ634" s="183"/>
      <c r="BA634" s="42"/>
      <c r="BB634" s="43"/>
      <c r="BC634" s="44"/>
      <c r="BD634" s="178"/>
      <c r="BE634" s="42"/>
      <c r="BF634" s="43"/>
      <c r="BG634" s="45"/>
      <c r="BH634" s="159"/>
      <c r="BI634" s="83"/>
      <c r="BJ634" s="84"/>
      <c r="BK634" s="85"/>
      <c r="BL634" s="156"/>
      <c r="BM634" s="83"/>
      <c r="BN634" s="84"/>
      <c r="BO634" s="86"/>
      <c r="BP634" s="168"/>
      <c r="BQ634" s="75"/>
      <c r="BR634" s="164"/>
      <c r="BS634" s="76"/>
      <c r="BT634" s="117"/>
      <c r="BU634" s="156"/>
      <c r="BV634" s="156"/>
    </row>
    <row r="635" spans="1:74">
      <c r="A635" s="34"/>
      <c r="B635" s="35"/>
      <c r="C635" s="35"/>
      <c r="D635" s="35"/>
      <c r="E635" s="35"/>
      <c r="F635" s="35"/>
      <c r="G635" s="35"/>
      <c r="H635" s="35"/>
      <c r="I635" s="35"/>
      <c r="J635" s="48"/>
      <c r="K635" s="49"/>
      <c r="L635" s="65"/>
      <c r="M635" s="38"/>
      <c r="N635" s="39"/>
      <c r="O635" s="40"/>
      <c r="P635" s="98"/>
      <c r="Q635" s="38"/>
      <c r="R635" s="39"/>
      <c r="S635" s="41"/>
      <c r="T635" s="183"/>
      <c r="U635" s="42"/>
      <c r="V635" s="43"/>
      <c r="W635" s="44"/>
      <c r="X635" s="178"/>
      <c r="Y635" s="42"/>
      <c r="Z635" s="43"/>
      <c r="AA635" s="45"/>
      <c r="AB635" s="65"/>
      <c r="AC635" s="38"/>
      <c r="AD635" s="39"/>
      <c r="AE635" s="40"/>
      <c r="AF635" s="98"/>
      <c r="AG635" s="38"/>
      <c r="AH635" s="39"/>
      <c r="AI635" s="41"/>
      <c r="AJ635" s="183"/>
      <c r="AK635" s="42"/>
      <c r="AL635" s="43"/>
      <c r="AM635" s="44"/>
      <c r="AN635" s="178"/>
      <c r="AO635" s="42"/>
      <c r="AP635" s="43"/>
      <c r="AQ635" s="45"/>
      <c r="AR635" s="65"/>
      <c r="AS635" s="38"/>
      <c r="AT635" s="39"/>
      <c r="AU635" s="40"/>
      <c r="AV635" s="98"/>
      <c r="AW635" s="38"/>
      <c r="AX635" s="39"/>
      <c r="AY635" s="41"/>
      <c r="AZ635" s="183"/>
      <c r="BA635" s="42"/>
      <c r="BB635" s="43"/>
      <c r="BC635" s="44"/>
      <c r="BD635" s="178"/>
      <c r="BE635" s="42"/>
      <c r="BF635" s="43"/>
      <c r="BG635" s="45"/>
      <c r="BH635" s="159"/>
      <c r="BI635" s="83"/>
      <c r="BJ635" s="84"/>
      <c r="BK635" s="85"/>
      <c r="BL635" s="156"/>
      <c r="BM635" s="83"/>
      <c r="BN635" s="84"/>
      <c r="BO635" s="86"/>
      <c r="BP635" s="168"/>
      <c r="BQ635" s="75"/>
      <c r="BR635" s="164"/>
      <c r="BS635" s="76"/>
      <c r="BT635" s="117"/>
      <c r="BU635" s="156"/>
      <c r="BV635" s="156"/>
    </row>
    <row r="636" spans="1:74">
      <c r="A636" s="34">
        <f t="shared" ref="A636:A679" si="575">SUM(B636:F636)</f>
        <v>0</v>
      </c>
      <c r="B636" s="35">
        <f t="shared" ref="B636:B679" si="576">IF(BT636&gt;1,7,0)</f>
        <v>0</v>
      </c>
      <c r="C636" s="35">
        <f t="shared" ref="C636:C679" si="577">IF(O636&gt;1,1,0)</f>
        <v>0</v>
      </c>
      <c r="D636" s="35">
        <f t="shared" ref="D636:D679" si="578">IF(W636&gt;1,1,0)</f>
        <v>0</v>
      </c>
      <c r="E636" s="35">
        <f t="shared" ref="E636:E679" si="579">IF(AE636&gt;1,1,0)</f>
        <v>0</v>
      </c>
      <c r="F636" s="35">
        <f t="shared" ref="F636:F679" si="580">IF(AM636&gt;1,1,0)</f>
        <v>0</v>
      </c>
      <c r="G636" s="35">
        <f t="shared" ref="G636:G679" si="581">IF(AU636&gt;1,1,0)</f>
        <v>0</v>
      </c>
      <c r="H636" s="35">
        <f t="shared" ref="H636:H679" si="582">IF(BC636&gt;1,1,0)</f>
        <v>0</v>
      </c>
      <c r="I636" s="35">
        <f t="shared" ref="I636:I679" si="583">IF(BK636&gt;1,1,0)</f>
        <v>0</v>
      </c>
      <c r="J636" s="51">
        <v>8</v>
      </c>
      <c r="K636" s="49" t="s">
        <v>656</v>
      </c>
      <c r="L636" s="65">
        <v>0</v>
      </c>
      <c r="M636" s="38">
        <f t="shared" ref="M636:M679" si="584">L636/$BU636</f>
        <v>0</v>
      </c>
      <c r="N636" s="39">
        <f t="shared" ref="N636:N679" si="585">RANK(M636,M$7:M$679)</f>
        <v>517</v>
      </c>
      <c r="O636" s="40">
        <f t="shared" ref="O636:O679" si="586">M636/M$4</f>
        <v>0</v>
      </c>
      <c r="P636" s="98">
        <v>0</v>
      </c>
      <c r="Q636" s="38" t="e">
        <f t="shared" ref="Q636:Q679" si="587">L636/$BP636</f>
        <v>#DIV/0!</v>
      </c>
      <c r="R636" s="39" t="e">
        <f t="shared" ref="R636:R679" si="588">RANK(Q636,Q$7:Q$679)</f>
        <v>#DIV/0!</v>
      </c>
      <c r="S636" s="41" t="e">
        <f t="shared" ref="S636:S679" si="589">Q636/Q$4</f>
        <v>#DIV/0!</v>
      </c>
      <c r="T636" s="183">
        <v>0</v>
      </c>
      <c r="U636" s="42">
        <f t="shared" ref="U636:U679" si="590">T636/$BU636</f>
        <v>0</v>
      </c>
      <c r="V636" s="43">
        <f t="shared" ref="V636:V679" si="591">RANK(U636,U$7:U$679)</f>
        <v>396</v>
      </c>
      <c r="W636" s="44">
        <f t="shared" ref="W636:W679" si="592">U636/U$4</f>
        <v>0</v>
      </c>
      <c r="X636" s="178">
        <v>0</v>
      </c>
      <c r="Y636" s="42" t="e">
        <f t="shared" ref="Y636:Y679" si="593">T636/$BP636</f>
        <v>#DIV/0!</v>
      </c>
      <c r="Z636" s="43" t="e">
        <f t="shared" ref="Z636:Z679" si="594">RANK(Y636,Y$7:Y$679)</f>
        <v>#DIV/0!</v>
      </c>
      <c r="AA636" s="45" t="e">
        <f t="shared" ref="AA636:AA679" si="595">Y636/Y$4</f>
        <v>#DIV/0!</v>
      </c>
      <c r="AB636" s="65">
        <v>0</v>
      </c>
      <c r="AC636" s="38">
        <f t="shared" ref="AC636:AC679" si="596">AB636/$BU636</f>
        <v>0</v>
      </c>
      <c r="AD636" s="39">
        <f t="shared" ref="AD636:AD679" si="597">RANK(AC636,AC$7:AC$679)</f>
        <v>538</v>
      </c>
      <c r="AE636" s="40">
        <f t="shared" ref="AE636:AE679" si="598">AC636/AC$4</f>
        <v>0</v>
      </c>
      <c r="AF636" s="98">
        <v>0</v>
      </c>
      <c r="AG636" s="38" t="e">
        <f t="shared" ref="AG636:AG679" si="599">AB636/$BP636</f>
        <v>#DIV/0!</v>
      </c>
      <c r="AH636" s="39" t="e">
        <f t="shared" ref="AH636:AH679" si="600">RANK(AG636,AG$7:AG$679)</f>
        <v>#DIV/0!</v>
      </c>
      <c r="AI636" s="41" t="e">
        <f t="shared" ref="AI636:AI679" si="601">AG636/AG$4</f>
        <v>#DIV/0!</v>
      </c>
      <c r="AJ636" s="183">
        <v>0</v>
      </c>
      <c r="AK636" s="42">
        <f t="shared" ref="AK636:AK679" si="602">AJ636/$BU636</f>
        <v>0</v>
      </c>
      <c r="AL636" s="43">
        <f t="shared" ref="AL636:AL679" si="603">RANK(AK636,AK$7:AK$679)</f>
        <v>337</v>
      </c>
      <c r="AM636" s="44">
        <f t="shared" ref="AM636:AM679" si="604">AK636/AK$4</f>
        <v>0</v>
      </c>
      <c r="AN636" s="178">
        <v>0</v>
      </c>
      <c r="AO636" s="42" t="e">
        <f t="shared" ref="AO636:AO679" si="605">AJ636/$BP636</f>
        <v>#DIV/0!</v>
      </c>
      <c r="AP636" s="43" t="e">
        <f t="shared" ref="AP636:AP679" si="606">RANK(AO636,AO$7:AO$679)</f>
        <v>#DIV/0!</v>
      </c>
      <c r="AQ636" s="45" t="e">
        <f t="shared" ref="AQ636:AQ679" si="607">AO636/AO$4</f>
        <v>#DIV/0!</v>
      </c>
      <c r="AR636" s="65">
        <v>0</v>
      </c>
      <c r="AS636" s="38">
        <f t="shared" ref="AS636:AS679" si="608">AR636/$BU636</f>
        <v>0</v>
      </c>
      <c r="AT636" s="39">
        <f t="shared" ref="AT636:AT679" si="609">RANK(AS636,AS$7:AS$679)</f>
        <v>565</v>
      </c>
      <c r="AU636" s="40">
        <f t="shared" ref="AU636:AU679" si="610">AS636/AS$4</f>
        <v>0</v>
      </c>
      <c r="AV636" s="98">
        <v>0</v>
      </c>
      <c r="AW636" s="38" t="e">
        <f t="shared" ref="AW636:AW679" si="611">AR636/$BP636</f>
        <v>#DIV/0!</v>
      </c>
      <c r="AX636" s="39" t="e">
        <f t="shared" ref="AX636:AX679" si="612">RANK(AW636,AW$7:AW$679)</f>
        <v>#DIV/0!</v>
      </c>
      <c r="AY636" s="41" t="e">
        <f t="shared" ref="AY636:AY679" si="613">AW636/AW$4</f>
        <v>#DIV/0!</v>
      </c>
      <c r="AZ636" s="183">
        <v>0</v>
      </c>
      <c r="BA636" s="42">
        <f t="shared" ref="BA636:BA679" si="614">AZ636/$BU636</f>
        <v>0</v>
      </c>
      <c r="BB636" s="43">
        <f t="shared" ref="BB636:BB679" si="615">RANK(BA636,BA$7:BA$679)</f>
        <v>356</v>
      </c>
      <c r="BC636" s="44">
        <f t="shared" ref="BC636:BC679" si="616">BA636/BA$4</f>
        <v>0</v>
      </c>
      <c r="BD636" s="178">
        <v>0</v>
      </c>
      <c r="BE636" s="42" t="e">
        <f t="shared" ref="BE636:BE679" si="617">AZ636/$BP636</f>
        <v>#DIV/0!</v>
      </c>
      <c r="BF636" s="43" t="e">
        <f t="shared" ref="BF636:BF679" si="618">RANK(BE636,BE$7:BE$679)</f>
        <v>#DIV/0!</v>
      </c>
      <c r="BG636" s="45" t="e">
        <f t="shared" ref="BG636:BG679" si="619">BE636/BE$4</f>
        <v>#DIV/0!</v>
      </c>
      <c r="BH636" s="159">
        <v>0</v>
      </c>
      <c r="BI636" s="83">
        <f t="shared" ref="BI636:BI679" si="620">BH636/$BU636</f>
        <v>0</v>
      </c>
      <c r="BJ636" s="84">
        <f t="shared" ref="BJ636:BJ679" si="621">RANK(BI636,BI$7:BI$679)</f>
        <v>467</v>
      </c>
      <c r="BK636" s="85">
        <f t="shared" ref="BK636:BK679" si="622">BI636/BI$4</f>
        <v>0</v>
      </c>
      <c r="BL636" s="156">
        <v>0</v>
      </c>
      <c r="BM636" s="83" t="e">
        <f t="shared" ref="BM636:BM679" si="623">BH636/$BP636</f>
        <v>#DIV/0!</v>
      </c>
      <c r="BN636" s="84" t="e">
        <f t="shared" ref="BN636:BN679" si="624">RANK(BM636,BM$7:BM$679)</f>
        <v>#DIV/0!</v>
      </c>
      <c r="BO636" s="86" t="e">
        <f t="shared" ref="BO636:BO679" si="625">BM636/BM$4</f>
        <v>#DIV/0!</v>
      </c>
      <c r="BP636" s="168">
        <f t="shared" ref="BP636:BP679" si="626">BH636+AZ636+AR636+AJ636+AB636+T636+L636</f>
        <v>0</v>
      </c>
      <c r="BQ636" s="75">
        <f t="shared" ref="BQ636:BQ679" si="627">BP636/BU636</f>
        <v>0</v>
      </c>
      <c r="BR636" s="164">
        <f t="shared" si="520"/>
        <v>0</v>
      </c>
      <c r="BS636" s="76">
        <f t="shared" ref="BS636:BS679" si="628">RANK(BQ636,$BQ$7:$BQ$679)</f>
        <v>627</v>
      </c>
      <c r="BT636" s="117">
        <f t="shared" ref="BT636:BT679" si="629">BQ636/BQ$4</f>
        <v>0</v>
      </c>
      <c r="BU636" s="156">
        <v>1668</v>
      </c>
      <c r="BV636" s="156">
        <v>184</v>
      </c>
    </row>
    <row r="637" spans="1:74">
      <c r="A637" s="34">
        <f t="shared" si="575"/>
        <v>0</v>
      </c>
      <c r="B637" s="35">
        <f t="shared" si="576"/>
        <v>0</v>
      </c>
      <c r="C637" s="35">
        <f t="shared" si="577"/>
        <v>0</v>
      </c>
      <c r="D637" s="35">
        <f t="shared" si="578"/>
        <v>0</v>
      </c>
      <c r="E637" s="35">
        <f t="shared" si="579"/>
        <v>0</v>
      </c>
      <c r="F637" s="35">
        <f t="shared" si="580"/>
        <v>0</v>
      </c>
      <c r="G637" s="35">
        <f t="shared" si="581"/>
        <v>0</v>
      </c>
      <c r="H637" s="35">
        <f t="shared" si="582"/>
        <v>0</v>
      </c>
      <c r="I637" s="35">
        <f t="shared" si="583"/>
        <v>0</v>
      </c>
      <c r="J637" s="48">
        <v>46</v>
      </c>
      <c r="K637" s="49" t="s">
        <v>16</v>
      </c>
      <c r="L637" s="65">
        <v>0</v>
      </c>
      <c r="M637" s="38">
        <f t="shared" si="584"/>
        <v>0</v>
      </c>
      <c r="N637" s="39">
        <f t="shared" si="585"/>
        <v>517</v>
      </c>
      <c r="O637" s="40">
        <f t="shared" si="586"/>
        <v>0</v>
      </c>
      <c r="P637" s="98">
        <v>0</v>
      </c>
      <c r="Q637" s="38" t="e">
        <f t="shared" si="587"/>
        <v>#DIV/0!</v>
      </c>
      <c r="R637" s="39" t="e">
        <f t="shared" si="588"/>
        <v>#DIV/0!</v>
      </c>
      <c r="S637" s="41" t="e">
        <f t="shared" si="589"/>
        <v>#DIV/0!</v>
      </c>
      <c r="T637" s="183">
        <v>0</v>
      </c>
      <c r="U637" s="42">
        <f t="shared" si="590"/>
        <v>0</v>
      </c>
      <c r="V637" s="43">
        <f t="shared" si="591"/>
        <v>396</v>
      </c>
      <c r="W637" s="44">
        <f t="shared" si="592"/>
        <v>0</v>
      </c>
      <c r="X637" s="178">
        <v>0</v>
      </c>
      <c r="Y637" s="42" t="e">
        <f t="shared" si="593"/>
        <v>#DIV/0!</v>
      </c>
      <c r="Z637" s="43" t="e">
        <f t="shared" si="594"/>
        <v>#DIV/0!</v>
      </c>
      <c r="AA637" s="45" t="e">
        <f t="shared" si="595"/>
        <v>#DIV/0!</v>
      </c>
      <c r="AB637" s="65">
        <v>0</v>
      </c>
      <c r="AC637" s="38">
        <f t="shared" si="596"/>
        <v>0</v>
      </c>
      <c r="AD637" s="39">
        <f t="shared" si="597"/>
        <v>538</v>
      </c>
      <c r="AE637" s="40">
        <f t="shared" si="598"/>
        <v>0</v>
      </c>
      <c r="AF637" s="98">
        <v>0</v>
      </c>
      <c r="AG637" s="38" t="e">
        <f t="shared" si="599"/>
        <v>#DIV/0!</v>
      </c>
      <c r="AH637" s="39" t="e">
        <f t="shared" si="600"/>
        <v>#DIV/0!</v>
      </c>
      <c r="AI637" s="41" t="e">
        <f t="shared" si="601"/>
        <v>#DIV/0!</v>
      </c>
      <c r="AJ637" s="183">
        <v>0</v>
      </c>
      <c r="AK637" s="42">
        <f t="shared" si="602"/>
        <v>0</v>
      </c>
      <c r="AL637" s="43">
        <f t="shared" si="603"/>
        <v>337</v>
      </c>
      <c r="AM637" s="44">
        <f t="shared" si="604"/>
        <v>0</v>
      </c>
      <c r="AN637" s="178">
        <v>0</v>
      </c>
      <c r="AO637" s="42" t="e">
        <f t="shared" si="605"/>
        <v>#DIV/0!</v>
      </c>
      <c r="AP637" s="43" t="e">
        <f t="shared" si="606"/>
        <v>#DIV/0!</v>
      </c>
      <c r="AQ637" s="45" t="e">
        <f t="shared" si="607"/>
        <v>#DIV/0!</v>
      </c>
      <c r="AR637" s="65">
        <v>0</v>
      </c>
      <c r="AS637" s="38">
        <f t="shared" si="608"/>
        <v>0</v>
      </c>
      <c r="AT637" s="39">
        <f t="shared" si="609"/>
        <v>565</v>
      </c>
      <c r="AU637" s="40">
        <f t="shared" si="610"/>
        <v>0</v>
      </c>
      <c r="AV637" s="98">
        <v>0</v>
      </c>
      <c r="AW637" s="38" t="e">
        <f t="shared" si="611"/>
        <v>#DIV/0!</v>
      </c>
      <c r="AX637" s="39" t="e">
        <f t="shared" si="612"/>
        <v>#DIV/0!</v>
      </c>
      <c r="AY637" s="41" t="e">
        <f t="shared" si="613"/>
        <v>#DIV/0!</v>
      </c>
      <c r="AZ637" s="183">
        <v>0</v>
      </c>
      <c r="BA637" s="42">
        <f t="shared" si="614"/>
        <v>0</v>
      </c>
      <c r="BB637" s="43">
        <f t="shared" si="615"/>
        <v>356</v>
      </c>
      <c r="BC637" s="44">
        <f t="shared" si="616"/>
        <v>0</v>
      </c>
      <c r="BD637" s="178">
        <v>0</v>
      </c>
      <c r="BE637" s="42" t="e">
        <f t="shared" si="617"/>
        <v>#DIV/0!</v>
      </c>
      <c r="BF637" s="43" t="e">
        <f t="shared" si="618"/>
        <v>#DIV/0!</v>
      </c>
      <c r="BG637" s="45" t="e">
        <f t="shared" si="619"/>
        <v>#DIV/0!</v>
      </c>
      <c r="BH637" s="159">
        <v>0</v>
      </c>
      <c r="BI637" s="83">
        <f t="shared" si="620"/>
        <v>0</v>
      </c>
      <c r="BJ637" s="84">
        <f t="shared" si="621"/>
        <v>467</v>
      </c>
      <c r="BK637" s="85">
        <f t="shared" si="622"/>
        <v>0</v>
      </c>
      <c r="BL637" s="156">
        <v>0</v>
      </c>
      <c r="BM637" s="83" t="e">
        <f t="shared" si="623"/>
        <v>#DIV/0!</v>
      </c>
      <c r="BN637" s="84" t="e">
        <f t="shared" si="624"/>
        <v>#DIV/0!</v>
      </c>
      <c r="BO637" s="86" t="e">
        <f t="shared" si="625"/>
        <v>#DIV/0!</v>
      </c>
      <c r="BP637" s="168">
        <f t="shared" si="626"/>
        <v>0</v>
      </c>
      <c r="BQ637" s="75">
        <f t="shared" si="627"/>
        <v>0</v>
      </c>
      <c r="BR637" s="164">
        <f t="shared" si="520"/>
        <v>0</v>
      </c>
      <c r="BS637" s="76">
        <f t="shared" si="628"/>
        <v>627</v>
      </c>
      <c r="BT637" s="117">
        <f t="shared" si="629"/>
        <v>0</v>
      </c>
      <c r="BU637" s="156">
        <v>15</v>
      </c>
      <c r="BV637" s="156">
        <v>1</v>
      </c>
    </row>
    <row r="638" spans="1:74">
      <c r="A638" s="34">
        <f t="shared" si="575"/>
        <v>0</v>
      </c>
      <c r="B638" s="35">
        <f t="shared" si="576"/>
        <v>0</v>
      </c>
      <c r="C638" s="35">
        <f t="shared" si="577"/>
        <v>0</v>
      </c>
      <c r="D638" s="35">
        <f t="shared" si="578"/>
        <v>0</v>
      </c>
      <c r="E638" s="35">
        <f t="shared" si="579"/>
        <v>0</v>
      </c>
      <c r="F638" s="35">
        <f t="shared" si="580"/>
        <v>0</v>
      </c>
      <c r="G638" s="35">
        <f t="shared" si="581"/>
        <v>0</v>
      </c>
      <c r="H638" s="35">
        <f t="shared" si="582"/>
        <v>0</v>
      </c>
      <c r="I638" s="35">
        <f t="shared" si="583"/>
        <v>0</v>
      </c>
      <c r="J638" s="48">
        <v>78</v>
      </c>
      <c r="K638" s="49" t="s">
        <v>48</v>
      </c>
      <c r="L638" s="65">
        <v>0</v>
      </c>
      <c r="M638" s="38">
        <f t="shared" si="584"/>
        <v>0</v>
      </c>
      <c r="N638" s="39">
        <f t="shared" si="585"/>
        <v>517</v>
      </c>
      <c r="O638" s="40">
        <f t="shared" si="586"/>
        <v>0</v>
      </c>
      <c r="P638" s="98">
        <v>0</v>
      </c>
      <c r="Q638" s="38" t="e">
        <f t="shared" si="587"/>
        <v>#DIV/0!</v>
      </c>
      <c r="R638" s="39" t="e">
        <f t="shared" si="588"/>
        <v>#DIV/0!</v>
      </c>
      <c r="S638" s="41" t="e">
        <f t="shared" si="589"/>
        <v>#DIV/0!</v>
      </c>
      <c r="T638" s="183">
        <v>0</v>
      </c>
      <c r="U638" s="42">
        <f t="shared" si="590"/>
        <v>0</v>
      </c>
      <c r="V638" s="43">
        <f t="shared" si="591"/>
        <v>396</v>
      </c>
      <c r="W638" s="44">
        <f t="shared" si="592"/>
        <v>0</v>
      </c>
      <c r="X638" s="178">
        <v>0</v>
      </c>
      <c r="Y638" s="42" t="e">
        <f t="shared" si="593"/>
        <v>#DIV/0!</v>
      </c>
      <c r="Z638" s="43" t="e">
        <f t="shared" si="594"/>
        <v>#DIV/0!</v>
      </c>
      <c r="AA638" s="45" t="e">
        <f t="shared" si="595"/>
        <v>#DIV/0!</v>
      </c>
      <c r="AB638" s="65">
        <v>0</v>
      </c>
      <c r="AC638" s="38">
        <f t="shared" si="596"/>
        <v>0</v>
      </c>
      <c r="AD638" s="39">
        <f t="shared" si="597"/>
        <v>538</v>
      </c>
      <c r="AE638" s="40">
        <f t="shared" si="598"/>
        <v>0</v>
      </c>
      <c r="AF638" s="98">
        <v>0</v>
      </c>
      <c r="AG638" s="38" t="e">
        <f t="shared" si="599"/>
        <v>#DIV/0!</v>
      </c>
      <c r="AH638" s="39" t="e">
        <f t="shared" si="600"/>
        <v>#DIV/0!</v>
      </c>
      <c r="AI638" s="41" t="e">
        <f t="shared" si="601"/>
        <v>#DIV/0!</v>
      </c>
      <c r="AJ638" s="183">
        <v>0</v>
      </c>
      <c r="AK638" s="42">
        <f t="shared" si="602"/>
        <v>0</v>
      </c>
      <c r="AL638" s="43">
        <f t="shared" si="603"/>
        <v>337</v>
      </c>
      <c r="AM638" s="44">
        <f t="shared" si="604"/>
        <v>0</v>
      </c>
      <c r="AN638" s="178">
        <v>0</v>
      </c>
      <c r="AO638" s="42" t="e">
        <f t="shared" si="605"/>
        <v>#DIV/0!</v>
      </c>
      <c r="AP638" s="43" t="e">
        <f t="shared" si="606"/>
        <v>#DIV/0!</v>
      </c>
      <c r="AQ638" s="45" t="e">
        <f t="shared" si="607"/>
        <v>#DIV/0!</v>
      </c>
      <c r="AR638" s="65">
        <v>0</v>
      </c>
      <c r="AS638" s="38">
        <f t="shared" si="608"/>
        <v>0</v>
      </c>
      <c r="AT638" s="39">
        <f t="shared" si="609"/>
        <v>565</v>
      </c>
      <c r="AU638" s="40">
        <f t="shared" si="610"/>
        <v>0</v>
      </c>
      <c r="AV638" s="98">
        <v>0</v>
      </c>
      <c r="AW638" s="38" t="e">
        <f t="shared" si="611"/>
        <v>#DIV/0!</v>
      </c>
      <c r="AX638" s="39" t="e">
        <f t="shared" si="612"/>
        <v>#DIV/0!</v>
      </c>
      <c r="AY638" s="41" t="e">
        <f t="shared" si="613"/>
        <v>#DIV/0!</v>
      </c>
      <c r="AZ638" s="183">
        <v>0</v>
      </c>
      <c r="BA638" s="42">
        <f t="shared" si="614"/>
        <v>0</v>
      </c>
      <c r="BB638" s="43">
        <f t="shared" si="615"/>
        <v>356</v>
      </c>
      <c r="BC638" s="44">
        <f t="shared" si="616"/>
        <v>0</v>
      </c>
      <c r="BD638" s="178">
        <v>0</v>
      </c>
      <c r="BE638" s="42" t="e">
        <f t="shared" si="617"/>
        <v>#DIV/0!</v>
      </c>
      <c r="BF638" s="43" t="e">
        <f t="shared" si="618"/>
        <v>#DIV/0!</v>
      </c>
      <c r="BG638" s="45" t="e">
        <f t="shared" si="619"/>
        <v>#DIV/0!</v>
      </c>
      <c r="BH638" s="159">
        <v>0</v>
      </c>
      <c r="BI638" s="83">
        <f t="shared" si="620"/>
        <v>0</v>
      </c>
      <c r="BJ638" s="84">
        <f t="shared" si="621"/>
        <v>467</v>
      </c>
      <c r="BK638" s="85">
        <f t="shared" si="622"/>
        <v>0</v>
      </c>
      <c r="BL638" s="156">
        <v>0</v>
      </c>
      <c r="BM638" s="83" t="e">
        <f t="shared" si="623"/>
        <v>#DIV/0!</v>
      </c>
      <c r="BN638" s="84" t="e">
        <f t="shared" si="624"/>
        <v>#DIV/0!</v>
      </c>
      <c r="BO638" s="86" t="e">
        <f t="shared" si="625"/>
        <v>#DIV/0!</v>
      </c>
      <c r="BP638" s="168">
        <f t="shared" si="626"/>
        <v>0</v>
      </c>
      <c r="BQ638" s="75">
        <f t="shared" si="627"/>
        <v>0</v>
      </c>
      <c r="BR638" s="164">
        <f t="shared" si="520"/>
        <v>0</v>
      </c>
      <c r="BS638" s="76">
        <f t="shared" si="628"/>
        <v>627</v>
      </c>
      <c r="BT638" s="117">
        <f t="shared" si="629"/>
        <v>0</v>
      </c>
      <c r="BU638" s="156">
        <v>3914</v>
      </c>
      <c r="BV638" s="156">
        <v>44</v>
      </c>
    </row>
    <row r="639" spans="1:74">
      <c r="A639" s="34">
        <f t="shared" si="575"/>
        <v>0</v>
      </c>
      <c r="B639" s="35">
        <f t="shared" si="576"/>
        <v>0</v>
      </c>
      <c r="C639" s="35">
        <f t="shared" si="577"/>
        <v>0</v>
      </c>
      <c r="D639" s="35">
        <f t="shared" si="578"/>
        <v>0</v>
      </c>
      <c r="E639" s="35">
        <f t="shared" si="579"/>
        <v>0</v>
      </c>
      <c r="F639" s="35">
        <f t="shared" si="580"/>
        <v>0</v>
      </c>
      <c r="G639" s="35">
        <f t="shared" si="581"/>
        <v>0</v>
      </c>
      <c r="H639" s="35">
        <f t="shared" si="582"/>
        <v>0</v>
      </c>
      <c r="I639" s="35">
        <f t="shared" si="583"/>
        <v>0</v>
      </c>
      <c r="J639" s="48">
        <v>91</v>
      </c>
      <c r="K639" s="49" t="s">
        <v>61</v>
      </c>
      <c r="L639" s="65">
        <v>0</v>
      </c>
      <c r="M639" s="38">
        <f t="shared" si="584"/>
        <v>0</v>
      </c>
      <c r="N639" s="39">
        <f t="shared" si="585"/>
        <v>517</v>
      </c>
      <c r="O639" s="40">
        <f t="shared" si="586"/>
        <v>0</v>
      </c>
      <c r="P639" s="98">
        <v>0</v>
      </c>
      <c r="Q639" s="38" t="e">
        <f t="shared" si="587"/>
        <v>#DIV/0!</v>
      </c>
      <c r="R639" s="39" t="e">
        <f t="shared" si="588"/>
        <v>#DIV/0!</v>
      </c>
      <c r="S639" s="41" t="e">
        <f t="shared" si="589"/>
        <v>#DIV/0!</v>
      </c>
      <c r="T639" s="183">
        <v>0</v>
      </c>
      <c r="U639" s="42">
        <f t="shared" si="590"/>
        <v>0</v>
      </c>
      <c r="V639" s="43">
        <f t="shared" si="591"/>
        <v>396</v>
      </c>
      <c r="W639" s="44">
        <f t="shared" si="592"/>
        <v>0</v>
      </c>
      <c r="X639" s="178">
        <v>0</v>
      </c>
      <c r="Y639" s="42" t="e">
        <f t="shared" si="593"/>
        <v>#DIV/0!</v>
      </c>
      <c r="Z639" s="43" t="e">
        <f t="shared" si="594"/>
        <v>#DIV/0!</v>
      </c>
      <c r="AA639" s="45" t="e">
        <f t="shared" si="595"/>
        <v>#DIV/0!</v>
      </c>
      <c r="AB639" s="65">
        <v>0</v>
      </c>
      <c r="AC639" s="38">
        <f t="shared" si="596"/>
        <v>0</v>
      </c>
      <c r="AD639" s="39">
        <f t="shared" si="597"/>
        <v>538</v>
      </c>
      <c r="AE639" s="40">
        <f t="shared" si="598"/>
        <v>0</v>
      </c>
      <c r="AF639" s="98">
        <v>0</v>
      </c>
      <c r="AG639" s="38" t="e">
        <f t="shared" si="599"/>
        <v>#DIV/0!</v>
      </c>
      <c r="AH639" s="39" t="e">
        <f t="shared" si="600"/>
        <v>#DIV/0!</v>
      </c>
      <c r="AI639" s="41" t="e">
        <f t="shared" si="601"/>
        <v>#DIV/0!</v>
      </c>
      <c r="AJ639" s="183">
        <v>0</v>
      </c>
      <c r="AK639" s="42">
        <f t="shared" si="602"/>
        <v>0</v>
      </c>
      <c r="AL639" s="43">
        <f t="shared" si="603"/>
        <v>337</v>
      </c>
      <c r="AM639" s="44">
        <f t="shared" si="604"/>
        <v>0</v>
      </c>
      <c r="AN639" s="178">
        <v>0</v>
      </c>
      <c r="AO639" s="42" t="e">
        <f t="shared" si="605"/>
        <v>#DIV/0!</v>
      </c>
      <c r="AP639" s="43" t="e">
        <f t="shared" si="606"/>
        <v>#DIV/0!</v>
      </c>
      <c r="AQ639" s="45" t="e">
        <f t="shared" si="607"/>
        <v>#DIV/0!</v>
      </c>
      <c r="AR639" s="65">
        <v>0</v>
      </c>
      <c r="AS639" s="38">
        <f t="shared" si="608"/>
        <v>0</v>
      </c>
      <c r="AT639" s="39">
        <f t="shared" si="609"/>
        <v>565</v>
      </c>
      <c r="AU639" s="40">
        <f t="shared" si="610"/>
        <v>0</v>
      </c>
      <c r="AV639" s="98">
        <v>0</v>
      </c>
      <c r="AW639" s="38" t="e">
        <f t="shared" si="611"/>
        <v>#DIV/0!</v>
      </c>
      <c r="AX639" s="39" t="e">
        <f t="shared" si="612"/>
        <v>#DIV/0!</v>
      </c>
      <c r="AY639" s="41" t="e">
        <f t="shared" si="613"/>
        <v>#DIV/0!</v>
      </c>
      <c r="AZ639" s="183">
        <v>0</v>
      </c>
      <c r="BA639" s="42">
        <f t="shared" si="614"/>
        <v>0</v>
      </c>
      <c r="BB639" s="43">
        <f t="shared" si="615"/>
        <v>356</v>
      </c>
      <c r="BC639" s="44">
        <f t="shared" si="616"/>
        <v>0</v>
      </c>
      <c r="BD639" s="178">
        <v>0</v>
      </c>
      <c r="BE639" s="42" t="e">
        <f t="shared" si="617"/>
        <v>#DIV/0!</v>
      </c>
      <c r="BF639" s="43" t="e">
        <f t="shared" si="618"/>
        <v>#DIV/0!</v>
      </c>
      <c r="BG639" s="45" t="e">
        <f t="shared" si="619"/>
        <v>#DIV/0!</v>
      </c>
      <c r="BH639" s="159">
        <v>0</v>
      </c>
      <c r="BI639" s="83">
        <f t="shared" si="620"/>
        <v>0</v>
      </c>
      <c r="BJ639" s="84">
        <f t="shared" si="621"/>
        <v>467</v>
      </c>
      <c r="BK639" s="85">
        <f t="shared" si="622"/>
        <v>0</v>
      </c>
      <c r="BL639" s="156">
        <v>0</v>
      </c>
      <c r="BM639" s="83" t="e">
        <f t="shared" si="623"/>
        <v>#DIV/0!</v>
      </c>
      <c r="BN639" s="84" t="e">
        <f t="shared" si="624"/>
        <v>#DIV/0!</v>
      </c>
      <c r="BO639" s="86" t="e">
        <f t="shared" si="625"/>
        <v>#DIV/0!</v>
      </c>
      <c r="BP639" s="168">
        <f t="shared" si="626"/>
        <v>0</v>
      </c>
      <c r="BQ639" s="75">
        <f t="shared" si="627"/>
        <v>0</v>
      </c>
      <c r="BR639" s="164">
        <f t="shared" si="520"/>
        <v>0</v>
      </c>
      <c r="BS639" s="76">
        <f t="shared" si="628"/>
        <v>627</v>
      </c>
      <c r="BT639" s="117">
        <f t="shared" si="629"/>
        <v>0</v>
      </c>
      <c r="BU639" s="156">
        <v>2826</v>
      </c>
      <c r="BV639" s="156">
        <v>39</v>
      </c>
    </row>
    <row r="640" spans="1:74">
      <c r="A640" s="34">
        <f t="shared" si="575"/>
        <v>0</v>
      </c>
      <c r="B640" s="35">
        <f t="shared" si="576"/>
        <v>0</v>
      </c>
      <c r="C640" s="35">
        <f t="shared" si="577"/>
        <v>0</v>
      </c>
      <c r="D640" s="35">
        <f t="shared" si="578"/>
        <v>0</v>
      </c>
      <c r="E640" s="35">
        <f t="shared" si="579"/>
        <v>0</v>
      </c>
      <c r="F640" s="35">
        <f t="shared" si="580"/>
        <v>0</v>
      </c>
      <c r="G640" s="35">
        <f t="shared" si="581"/>
        <v>0</v>
      </c>
      <c r="H640" s="35">
        <f t="shared" si="582"/>
        <v>0</v>
      </c>
      <c r="I640" s="35">
        <f t="shared" si="583"/>
        <v>0</v>
      </c>
      <c r="J640" s="48">
        <v>95</v>
      </c>
      <c r="K640" s="49" t="s">
        <v>65</v>
      </c>
      <c r="L640" s="65">
        <v>0</v>
      </c>
      <c r="M640" s="38">
        <f t="shared" si="584"/>
        <v>0</v>
      </c>
      <c r="N640" s="39">
        <f t="shared" si="585"/>
        <v>517</v>
      </c>
      <c r="O640" s="40">
        <f t="shared" si="586"/>
        <v>0</v>
      </c>
      <c r="P640" s="98">
        <v>0</v>
      </c>
      <c r="Q640" s="38" t="e">
        <f t="shared" si="587"/>
        <v>#DIV/0!</v>
      </c>
      <c r="R640" s="39" t="e">
        <f t="shared" si="588"/>
        <v>#DIV/0!</v>
      </c>
      <c r="S640" s="41" t="e">
        <f t="shared" si="589"/>
        <v>#DIV/0!</v>
      </c>
      <c r="T640" s="183">
        <v>0</v>
      </c>
      <c r="U640" s="42">
        <f t="shared" si="590"/>
        <v>0</v>
      </c>
      <c r="V640" s="43">
        <f t="shared" si="591"/>
        <v>396</v>
      </c>
      <c r="W640" s="44">
        <f t="shared" si="592"/>
        <v>0</v>
      </c>
      <c r="X640" s="178">
        <v>0</v>
      </c>
      <c r="Y640" s="42" t="e">
        <f t="shared" si="593"/>
        <v>#DIV/0!</v>
      </c>
      <c r="Z640" s="43" t="e">
        <f t="shared" si="594"/>
        <v>#DIV/0!</v>
      </c>
      <c r="AA640" s="45" t="e">
        <f t="shared" si="595"/>
        <v>#DIV/0!</v>
      </c>
      <c r="AB640" s="65">
        <v>0</v>
      </c>
      <c r="AC640" s="38">
        <f t="shared" si="596"/>
        <v>0</v>
      </c>
      <c r="AD640" s="39">
        <f t="shared" si="597"/>
        <v>538</v>
      </c>
      <c r="AE640" s="40">
        <f t="shared" si="598"/>
        <v>0</v>
      </c>
      <c r="AF640" s="98">
        <v>0</v>
      </c>
      <c r="AG640" s="38" t="e">
        <f t="shared" si="599"/>
        <v>#DIV/0!</v>
      </c>
      <c r="AH640" s="39" t="e">
        <f t="shared" si="600"/>
        <v>#DIV/0!</v>
      </c>
      <c r="AI640" s="41" t="e">
        <f t="shared" si="601"/>
        <v>#DIV/0!</v>
      </c>
      <c r="AJ640" s="183">
        <v>0</v>
      </c>
      <c r="AK640" s="42">
        <f t="shared" si="602"/>
        <v>0</v>
      </c>
      <c r="AL640" s="43">
        <f t="shared" si="603"/>
        <v>337</v>
      </c>
      <c r="AM640" s="44">
        <f t="shared" si="604"/>
        <v>0</v>
      </c>
      <c r="AN640" s="178">
        <v>0</v>
      </c>
      <c r="AO640" s="42" t="e">
        <f t="shared" si="605"/>
        <v>#DIV/0!</v>
      </c>
      <c r="AP640" s="43" t="e">
        <f t="shared" si="606"/>
        <v>#DIV/0!</v>
      </c>
      <c r="AQ640" s="45" t="e">
        <f t="shared" si="607"/>
        <v>#DIV/0!</v>
      </c>
      <c r="AR640" s="65">
        <v>0</v>
      </c>
      <c r="AS640" s="38">
        <f t="shared" si="608"/>
        <v>0</v>
      </c>
      <c r="AT640" s="39">
        <f t="shared" si="609"/>
        <v>565</v>
      </c>
      <c r="AU640" s="40">
        <f t="shared" si="610"/>
        <v>0</v>
      </c>
      <c r="AV640" s="98">
        <v>0</v>
      </c>
      <c r="AW640" s="38" t="e">
        <f t="shared" si="611"/>
        <v>#DIV/0!</v>
      </c>
      <c r="AX640" s="39" t="e">
        <f t="shared" si="612"/>
        <v>#DIV/0!</v>
      </c>
      <c r="AY640" s="41" t="e">
        <f t="shared" si="613"/>
        <v>#DIV/0!</v>
      </c>
      <c r="AZ640" s="183">
        <v>0</v>
      </c>
      <c r="BA640" s="42">
        <f t="shared" si="614"/>
        <v>0</v>
      </c>
      <c r="BB640" s="43">
        <f t="shared" si="615"/>
        <v>356</v>
      </c>
      <c r="BC640" s="44">
        <f t="shared" si="616"/>
        <v>0</v>
      </c>
      <c r="BD640" s="178">
        <v>0</v>
      </c>
      <c r="BE640" s="42" t="e">
        <f t="shared" si="617"/>
        <v>#DIV/0!</v>
      </c>
      <c r="BF640" s="43" t="e">
        <f t="shared" si="618"/>
        <v>#DIV/0!</v>
      </c>
      <c r="BG640" s="45" t="e">
        <f t="shared" si="619"/>
        <v>#DIV/0!</v>
      </c>
      <c r="BH640" s="159">
        <v>0</v>
      </c>
      <c r="BI640" s="83">
        <f t="shared" si="620"/>
        <v>0</v>
      </c>
      <c r="BJ640" s="84">
        <f t="shared" si="621"/>
        <v>467</v>
      </c>
      <c r="BK640" s="85">
        <f t="shared" si="622"/>
        <v>0</v>
      </c>
      <c r="BL640" s="156">
        <v>0</v>
      </c>
      <c r="BM640" s="83" t="e">
        <f t="shared" si="623"/>
        <v>#DIV/0!</v>
      </c>
      <c r="BN640" s="84" t="e">
        <f t="shared" si="624"/>
        <v>#DIV/0!</v>
      </c>
      <c r="BO640" s="86" t="e">
        <f t="shared" si="625"/>
        <v>#DIV/0!</v>
      </c>
      <c r="BP640" s="168">
        <f t="shared" si="626"/>
        <v>0</v>
      </c>
      <c r="BQ640" s="75">
        <f t="shared" si="627"/>
        <v>0</v>
      </c>
      <c r="BR640" s="164">
        <f t="shared" si="520"/>
        <v>0</v>
      </c>
      <c r="BS640" s="76">
        <f t="shared" si="628"/>
        <v>627</v>
      </c>
      <c r="BT640" s="117">
        <f t="shared" si="629"/>
        <v>0</v>
      </c>
      <c r="BU640" s="156">
        <v>11439</v>
      </c>
      <c r="BV640" s="156">
        <v>134</v>
      </c>
    </row>
    <row r="641" spans="1:74">
      <c r="A641" s="34">
        <f t="shared" si="575"/>
        <v>0</v>
      </c>
      <c r="B641" s="35">
        <f t="shared" si="576"/>
        <v>0</v>
      </c>
      <c r="C641" s="35">
        <f t="shared" si="577"/>
        <v>0</v>
      </c>
      <c r="D641" s="35">
        <f t="shared" si="578"/>
        <v>0</v>
      </c>
      <c r="E641" s="35">
        <f t="shared" si="579"/>
        <v>0</v>
      </c>
      <c r="F641" s="35">
        <f t="shared" si="580"/>
        <v>0</v>
      </c>
      <c r="G641" s="35">
        <f t="shared" si="581"/>
        <v>0</v>
      </c>
      <c r="H641" s="35">
        <f t="shared" si="582"/>
        <v>0</v>
      </c>
      <c r="I641" s="35">
        <f t="shared" si="583"/>
        <v>0</v>
      </c>
      <c r="J641" s="48">
        <v>96</v>
      </c>
      <c r="K641" s="49" t="s">
        <v>66</v>
      </c>
      <c r="L641" s="65">
        <v>0</v>
      </c>
      <c r="M641" s="38">
        <f t="shared" si="584"/>
        <v>0</v>
      </c>
      <c r="N641" s="39">
        <f t="shared" si="585"/>
        <v>517</v>
      </c>
      <c r="O641" s="40">
        <f t="shared" si="586"/>
        <v>0</v>
      </c>
      <c r="P641" s="98">
        <v>0</v>
      </c>
      <c r="Q641" s="38" t="e">
        <f t="shared" si="587"/>
        <v>#DIV/0!</v>
      </c>
      <c r="R641" s="39" t="e">
        <f t="shared" si="588"/>
        <v>#DIV/0!</v>
      </c>
      <c r="S641" s="41" t="e">
        <f t="shared" si="589"/>
        <v>#DIV/0!</v>
      </c>
      <c r="T641" s="183">
        <v>0</v>
      </c>
      <c r="U641" s="42">
        <f t="shared" si="590"/>
        <v>0</v>
      </c>
      <c r="V641" s="43">
        <f t="shared" si="591"/>
        <v>396</v>
      </c>
      <c r="W641" s="44">
        <f t="shared" si="592"/>
        <v>0</v>
      </c>
      <c r="X641" s="178">
        <v>0</v>
      </c>
      <c r="Y641" s="42" t="e">
        <f t="shared" si="593"/>
        <v>#DIV/0!</v>
      </c>
      <c r="Z641" s="43" t="e">
        <f t="shared" si="594"/>
        <v>#DIV/0!</v>
      </c>
      <c r="AA641" s="45" t="e">
        <f t="shared" si="595"/>
        <v>#DIV/0!</v>
      </c>
      <c r="AB641" s="65">
        <v>0</v>
      </c>
      <c r="AC641" s="38">
        <f t="shared" si="596"/>
        <v>0</v>
      </c>
      <c r="AD641" s="39">
        <f t="shared" si="597"/>
        <v>538</v>
      </c>
      <c r="AE641" s="40">
        <f t="shared" si="598"/>
        <v>0</v>
      </c>
      <c r="AF641" s="98">
        <v>0</v>
      </c>
      <c r="AG641" s="38" t="e">
        <f t="shared" si="599"/>
        <v>#DIV/0!</v>
      </c>
      <c r="AH641" s="39" t="e">
        <f t="shared" si="600"/>
        <v>#DIV/0!</v>
      </c>
      <c r="AI641" s="41" t="e">
        <f t="shared" si="601"/>
        <v>#DIV/0!</v>
      </c>
      <c r="AJ641" s="183">
        <v>0</v>
      </c>
      <c r="AK641" s="42">
        <f t="shared" si="602"/>
        <v>0</v>
      </c>
      <c r="AL641" s="43">
        <f t="shared" si="603"/>
        <v>337</v>
      </c>
      <c r="AM641" s="44">
        <f t="shared" si="604"/>
        <v>0</v>
      </c>
      <c r="AN641" s="178">
        <v>0</v>
      </c>
      <c r="AO641" s="42" t="e">
        <f t="shared" si="605"/>
        <v>#DIV/0!</v>
      </c>
      <c r="AP641" s="43" t="e">
        <f t="shared" si="606"/>
        <v>#DIV/0!</v>
      </c>
      <c r="AQ641" s="45" t="e">
        <f t="shared" si="607"/>
        <v>#DIV/0!</v>
      </c>
      <c r="AR641" s="65">
        <v>0</v>
      </c>
      <c r="AS641" s="38">
        <f t="shared" si="608"/>
        <v>0</v>
      </c>
      <c r="AT641" s="39">
        <f t="shared" si="609"/>
        <v>565</v>
      </c>
      <c r="AU641" s="40">
        <f t="shared" si="610"/>
        <v>0</v>
      </c>
      <c r="AV641" s="98">
        <v>0</v>
      </c>
      <c r="AW641" s="38" t="e">
        <f t="shared" si="611"/>
        <v>#DIV/0!</v>
      </c>
      <c r="AX641" s="39" t="e">
        <f t="shared" si="612"/>
        <v>#DIV/0!</v>
      </c>
      <c r="AY641" s="41" t="e">
        <f t="shared" si="613"/>
        <v>#DIV/0!</v>
      </c>
      <c r="AZ641" s="183">
        <v>0</v>
      </c>
      <c r="BA641" s="42">
        <f t="shared" si="614"/>
        <v>0</v>
      </c>
      <c r="BB641" s="43">
        <f t="shared" si="615"/>
        <v>356</v>
      </c>
      <c r="BC641" s="44">
        <f t="shared" si="616"/>
        <v>0</v>
      </c>
      <c r="BD641" s="178">
        <v>0</v>
      </c>
      <c r="BE641" s="42" t="e">
        <f t="shared" si="617"/>
        <v>#DIV/0!</v>
      </c>
      <c r="BF641" s="43" t="e">
        <f t="shared" si="618"/>
        <v>#DIV/0!</v>
      </c>
      <c r="BG641" s="45" t="e">
        <f t="shared" si="619"/>
        <v>#DIV/0!</v>
      </c>
      <c r="BH641" s="159">
        <v>0</v>
      </c>
      <c r="BI641" s="83">
        <f t="shared" si="620"/>
        <v>0</v>
      </c>
      <c r="BJ641" s="84">
        <f t="shared" si="621"/>
        <v>467</v>
      </c>
      <c r="BK641" s="85">
        <f t="shared" si="622"/>
        <v>0</v>
      </c>
      <c r="BL641" s="156">
        <v>0</v>
      </c>
      <c r="BM641" s="83" t="e">
        <f t="shared" si="623"/>
        <v>#DIV/0!</v>
      </c>
      <c r="BN641" s="84" t="e">
        <f t="shared" si="624"/>
        <v>#DIV/0!</v>
      </c>
      <c r="BO641" s="86" t="e">
        <f t="shared" si="625"/>
        <v>#DIV/0!</v>
      </c>
      <c r="BP641" s="168">
        <f t="shared" si="626"/>
        <v>0</v>
      </c>
      <c r="BQ641" s="75">
        <f t="shared" si="627"/>
        <v>0</v>
      </c>
      <c r="BR641" s="164">
        <f t="shared" si="520"/>
        <v>0</v>
      </c>
      <c r="BS641" s="76">
        <f t="shared" si="628"/>
        <v>627</v>
      </c>
      <c r="BT641" s="117">
        <f t="shared" si="629"/>
        <v>0</v>
      </c>
      <c r="BU641" s="156">
        <v>6777</v>
      </c>
      <c r="BV641" s="156">
        <v>92</v>
      </c>
    </row>
    <row r="642" spans="1:74">
      <c r="A642" s="34">
        <f t="shared" si="575"/>
        <v>0</v>
      </c>
      <c r="B642" s="35">
        <f t="shared" si="576"/>
        <v>0</v>
      </c>
      <c r="C642" s="35">
        <f t="shared" si="577"/>
        <v>0</v>
      </c>
      <c r="D642" s="35">
        <f t="shared" si="578"/>
        <v>0</v>
      </c>
      <c r="E642" s="35">
        <f t="shared" si="579"/>
        <v>0</v>
      </c>
      <c r="F642" s="35">
        <f t="shared" si="580"/>
        <v>0</v>
      </c>
      <c r="G642" s="35">
        <f t="shared" si="581"/>
        <v>0</v>
      </c>
      <c r="H642" s="35">
        <f t="shared" si="582"/>
        <v>0</v>
      </c>
      <c r="I642" s="35">
        <f t="shared" si="583"/>
        <v>0</v>
      </c>
      <c r="J642" s="48">
        <v>117</v>
      </c>
      <c r="K642" s="49" t="s">
        <v>87</v>
      </c>
      <c r="L642" s="65">
        <v>0</v>
      </c>
      <c r="M642" s="38">
        <f t="shared" si="584"/>
        <v>0</v>
      </c>
      <c r="N642" s="39">
        <f t="shared" si="585"/>
        <v>517</v>
      </c>
      <c r="O642" s="40">
        <f t="shared" si="586"/>
        <v>0</v>
      </c>
      <c r="P642" s="98">
        <v>0</v>
      </c>
      <c r="Q642" s="38" t="e">
        <f t="shared" si="587"/>
        <v>#DIV/0!</v>
      </c>
      <c r="R642" s="39" t="e">
        <f t="shared" si="588"/>
        <v>#DIV/0!</v>
      </c>
      <c r="S642" s="41" t="e">
        <f t="shared" si="589"/>
        <v>#DIV/0!</v>
      </c>
      <c r="T642" s="183">
        <v>0</v>
      </c>
      <c r="U642" s="42">
        <f t="shared" si="590"/>
        <v>0</v>
      </c>
      <c r="V642" s="43">
        <f t="shared" si="591"/>
        <v>396</v>
      </c>
      <c r="W642" s="44">
        <f t="shared" si="592"/>
        <v>0</v>
      </c>
      <c r="X642" s="178">
        <v>0</v>
      </c>
      <c r="Y642" s="42" t="e">
        <f t="shared" si="593"/>
        <v>#DIV/0!</v>
      </c>
      <c r="Z642" s="43" t="e">
        <f t="shared" si="594"/>
        <v>#DIV/0!</v>
      </c>
      <c r="AA642" s="45" t="e">
        <f t="shared" si="595"/>
        <v>#DIV/0!</v>
      </c>
      <c r="AB642" s="65">
        <v>0</v>
      </c>
      <c r="AC642" s="38">
        <f t="shared" si="596"/>
        <v>0</v>
      </c>
      <c r="AD642" s="39">
        <f t="shared" si="597"/>
        <v>538</v>
      </c>
      <c r="AE642" s="40">
        <f t="shared" si="598"/>
        <v>0</v>
      </c>
      <c r="AF642" s="98">
        <v>0</v>
      </c>
      <c r="AG642" s="38" t="e">
        <f t="shared" si="599"/>
        <v>#DIV/0!</v>
      </c>
      <c r="AH642" s="39" t="e">
        <f t="shared" si="600"/>
        <v>#DIV/0!</v>
      </c>
      <c r="AI642" s="41" t="e">
        <f t="shared" si="601"/>
        <v>#DIV/0!</v>
      </c>
      <c r="AJ642" s="183">
        <v>0</v>
      </c>
      <c r="AK642" s="42">
        <f t="shared" si="602"/>
        <v>0</v>
      </c>
      <c r="AL642" s="43">
        <f t="shared" si="603"/>
        <v>337</v>
      </c>
      <c r="AM642" s="44">
        <f t="shared" si="604"/>
        <v>0</v>
      </c>
      <c r="AN642" s="178">
        <v>0</v>
      </c>
      <c r="AO642" s="42" t="e">
        <f t="shared" si="605"/>
        <v>#DIV/0!</v>
      </c>
      <c r="AP642" s="43" t="e">
        <f t="shared" si="606"/>
        <v>#DIV/0!</v>
      </c>
      <c r="AQ642" s="45" t="e">
        <f t="shared" si="607"/>
        <v>#DIV/0!</v>
      </c>
      <c r="AR642" s="65">
        <v>0</v>
      </c>
      <c r="AS642" s="38">
        <f t="shared" si="608"/>
        <v>0</v>
      </c>
      <c r="AT642" s="39">
        <f t="shared" si="609"/>
        <v>565</v>
      </c>
      <c r="AU642" s="40">
        <f t="shared" si="610"/>
        <v>0</v>
      </c>
      <c r="AV642" s="98">
        <v>0</v>
      </c>
      <c r="AW642" s="38" t="e">
        <f t="shared" si="611"/>
        <v>#DIV/0!</v>
      </c>
      <c r="AX642" s="39" t="e">
        <f t="shared" si="612"/>
        <v>#DIV/0!</v>
      </c>
      <c r="AY642" s="41" t="e">
        <f t="shared" si="613"/>
        <v>#DIV/0!</v>
      </c>
      <c r="AZ642" s="183">
        <v>0</v>
      </c>
      <c r="BA642" s="42">
        <f t="shared" si="614"/>
        <v>0</v>
      </c>
      <c r="BB642" s="43">
        <f t="shared" si="615"/>
        <v>356</v>
      </c>
      <c r="BC642" s="44">
        <f t="shared" si="616"/>
        <v>0</v>
      </c>
      <c r="BD642" s="178">
        <v>0</v>
      </c>
      <c r="BE642" s="42" t="e">
        <f t="shared" si="617"/>
        <v>#DIV/0!</v>
      </c>
      <c r="BF642" s="43" t="e">
        <f t="shared" si="618"/>
        <v>#DIV/0!</v>
      </c>
      <c r="BG642" s="45" t="e">
        <f t="shared" si="619"/>
        <v>#DIV/0!</v>
      </c>
      <c r="BH642" s="159">
        <v>0</v>
      </c>
      <c r="BI642" s="83">
        <f t="shared" si="620"/>
        <v>0</v>
      </c>
      <c r="BJ642" s="84">
        <f t="shared" si="621"/>
        <v>467</v>
      </c>
      <c r="BK642" s="85">
        <f t="shared" si="622"/>
        <v>0</v>
      </c>
      <c r="BL642" s="156">
        <v>0</v>
      </c>
      <c r="BM642" s="83" t="e">
        <f t="shared" si="623"/>
        <v>#DIV/0!</v>
      </c>
      <c r="BN642" s="84" t="e">
        <f t="shared" si="624"/>
        <v>#DIV/0!</v>
      </c>
      <c r="BO642" s="86" t="e">
        <f t="shared" si="625"/>
        <v>#DIV/0!</v>
      </c>
      <c r="BP642" s="168">
        <f t="shared" si="626"/>
        <v>0</v>
      </c>
      <c r="BQ642" s="75">
        <f t="shared" si="627"/>
        <v>0</v>
      </c>
      <c r="BR642" s="164">
        <f t="shared" si="520"/>
        <v>0</v>
      </c>
      <c r="BS642" s="76">
        <f t="shared" si="628"/>
        <v>627</v>
      </c>
      <c r="BT642" s="117">
        <f t="shared" si="629"/>
        <v>0</v>
      </c>
      <c r="BU642" s="156">
        <v>17308</v>
      </c>
      <c r="BV642" s="156">
        <v>251</v>
      </c>
    </row>
    <row r="643" spans="1:74">
      <c r="A643" s="34">
        <f t="shared" si="575"/>
        <v>0</v>
      </c>
      <c r="B643" s="35">
        <f t="shared" si="576"/>
        <v>0</v>
      </c>
      <c r="C643" s="35">
        <f t="shared" si="577"/>
        <v>0</v>
      </c>
      <c r="D643" s="35">
        <f t="shared" si="578"/>
        <v>0</v>
      </c>
      <c r="E643" s="35">
        <f t="shared" si="579"/>
        <v>0</v>
      </c>
      <c r="F643" s="35">
        <f t="shared" si="580"/>
        <v>0</v>
      </c>
      <c r="G643" s="35">
        <f t="shared" si="581"/>
        <v>0</v>
      </c>
      <c r="H643" s="35">
        <f t="shared" si="582"/>
        <v>0</v>
      </c>
      <c r="I643" s="35">
        <f t="shared" si="583"/>
        <v>0</v>
      </c>
      <c r="J643" s="48">
        <v>120</v>
      </c>
      <c r="K643" s="49" t="s">
        <v>90</v>
      </c>
      <c r="L643" s="65">
        <v>0</v>
      </c>
      <c r="M643" s="38">
        <f t="shared" si="584"/>
        <v>0</v>
      </c>
      <c r="N643" s="39">
        <f t="shared" si="585"/>
        <v>517</v>
      </c>
      <c r="O643" s="40">
        <f t="shared" si="586"/>
        <v>0</v>
      </c>
      <c r="P643" s="98">
        <v>0</v>
      </c>
      <c r="Q643" s="38" t="e">
        <f t="shared" si="587"/>
        <v>#DIV/0!</v>
      </c>
      <c r="R643" s="39" t="e">
        <f t="shared" si="588"/>
        <v>#DIV/0!</v>
      </c>
      <c r="S643" s="41" t="e">
        <f t="shared" si="589"/>
        <v>#DIV/0!</v>
      </c>
      <c r="T643" s="183">
        <v>0</v>
      </c>
      <c r="U643" s="42">
        <f t="shared" si="590"/>
        <v>0</v>
      </c>
      <c r="V643" s="43">
        <f t="shared" si="591"/>
        <v>396</v>
      </c>
      <c r="W643" s="44">
        <f t="shared" si="592"/>
        <v>0</v>
      </c>
      <c r="X643" s="178">
        <v>0</v>
      </c>
      <c r="Y643" s="42" t="e">
        <f t="shared" si="593"/>
        <v>#DIV/0!</v>
      </c>
      <c r="Z643" s="43" t="e">
        <f t="shared" si="594"/>
        <v>#DIV/0!</v>
      </c>
      <c r="AA643" s="45" t="e">
        <f t="shared" si="595"/>
        <v>#DIV/0!</v>
      </c>
      <c r="AB643" s="65">
        <v>0</v>
      </c>
      <c r="AC643" s="38">
        <f t="shared" si="596"/>
        <v>0</v>
      </c>
      <c r="AD643" s="39">
        <f t="shared" si="597"/>
        <v>538</v>
      </c>
      <c r="AE643" s="40">
        <f t="shared" si="598"/>
        <v>0</v>
      </c>
      <c r="AF643" s="98">
        <v>0</v>
      </c>
      <c r="AG643" s="38" t="e">
        <f t="shared" si="599"/>
        <v>#DIV/0!</v>
      </c>
      <c r="AH643" s="39" t="e">
        <f t="shared" si="600"/>
        <v>#DIV/0!</v>
      </c>
      <c r="AI643" s="41" t="e">
        <f t="shared" si="601"/>
        <v>#DIV/0!</v>
      </c>
      <c r="AJ643" s="183">
        <v>0</v>
      </c>
      <c r="AK643" s="42">
        <f t="shared" si="602"/>
        <v>0</v>
      </c>
      <c r="AL643" s="43">
        <f t="shared" si="603"/>
        <v>337</v>
      </c>
      <c r="AM643" s="44">
        <f t="shared" si="604"/>
        <v>0</v>
      </c>
      <c r="AN643" s="178">
        <v>0</v>
      </c>
      <c r="AO643" s="42" t="e">
        <f t="shared" si="605"/>
        <v>#DIV/0!</v>
      </c>
      <c r="AP643" s="43" t="e">
        <f t="shared" si="606"/>
        <v>#DIV/0!</v>
      </c>
      <c r="AQ643" s="45" t="e">
        <f t="shared" si="607"/>
        <v>#DIV/0!</v>
      </c>
      <c r="AR643" s="65">
        <v>0</v>
      </c>
      <c r="AS643" s="38">
        <f t="shared" si="608"/>
        <v>0</v>
      </c>
      <c r="AT643" s="39">
        <f t="shared" si="609"/>
        <v>565</v>
      </c>
      <c r="AU643" s="40">
        <f t="shared" si="610"/>
        <v>0</v>
      </c>
      <c r="AV643" s="98">
        <v>0</v>
      </c>
      <c r="AW643" s="38" t="e">
        <f t="shared" si="611"/>
        <v>#DIV/0!</v>
      </c>
      <c r="AX643" s="39" t="e">
        <f t="shared" si="612"/>
        <v>#DIV/0!</v>
      </c>
      <c r="AY643" s="41" t="e">
        <f t="shared" si="613"/>
        <v>#DIV/0!</v>
      </c>
      <c r="AZ643" s="183">
        <v>0</v>
      </c>
      <c r="BA643" s="42">
        <f t="shared" si="614"/>
        <v>0</v>
      </c>
      <c r="BB643" s="43">
        <f t="shared" si="615"/>
        <v>356</v>
      </c>
      <c r="BC643" s="44">
        <f t="shared" si="616"/>
        <v>0</v>
      </c>
      <c r="BD643" s="178">
        <v>0</v>
      </c>
      <c r="BE643" s="42" t="e">
        <f t="shared" si="617"/>
        <v>#DIV/0!</v>
      </c>
      <c r="BF643" s="43" t="e">
        <f t="shared" si="618"/>
        <v>#DIV/0!</v>
      </c>
      <c r="BG643" s="45" t="e">
        <f t="shared" si="619"/>
        <v>#DIV/0!</v>
      </c>
      <c r="BH643" s="159">
        <v>0</v>
      </c>
      <c r="BI643" s="83">
        <f t="shared" si="620"/>
        <v>0</v>
      </c>
      <c r="BJ643" s="84">
        <f t="shared" si="621"/>
        <v>467</v>
      </c>
      <c r="BK643" s="85">
        <f t="shared" si="622"/>
        <v>0</v>
      </c>
      <c r="BL643" s="156">
        <v>0</v>
      </c>
      <c r="BM643" s="83" t="e">
        <f t="shared" si="623"/>
        <v>#DIV/0!</v>
      </c>
      <c r="BN643" s="84" t="e">
        <f t="shared" si="624"/>
        <v>#DIV/0!</v>
      </c>
      <c r="BO643" s="86" t="e">
        <f t="shared" si="625"/>
        <v>#DIV/0!</v>
      </c>
      <c r="BP643" s="168">
        <f t="shared" si="626"/>
        <v>0</v>
      </c>
      <c r="BQ643" s="75">
        <f t="shared" si="627"/>
        <v>0</v>
      </c>
      <c r="BR643" s="164">
        <f t="shared" si="520"/>
        <v>0</v>
      </c>
      <c r="BS643" s="76">
        <f t="shared" si="628"/>
        <v>627</v>
      </c>
      <c r="BT643" s="117">
        <f t="shared" si="629"/>
        <v>0</v>
      </c>
      <c r="BU643" s="156">
        <v>21652</v>
      </c>
      <c r="BV643" s="156">
        <v>1477</v>
      </c>
    </row>
    <row r="644" spans="1:74">
      <c r="A644" s="34">
        <f t="shared" si="575"/>
        <v>0</v>
      </c>
      <c r="B644" s="35">
        <f t="shared" si="576"/>
        <v>0</v>
      </c>
      <c r="C644" s="35">
        <f t="shared" si="577"/>
        <v>0</v>
      </c>
      <c r="D644" s="35">
        <f t="shared" si="578"/>
        <v>0</v>
      </c>
      <c r="E644" s="35">
        <f t="shared" si="579"/>
        <v>0</v>
      </c>
      <c r="F644" s="35">
        <f t="shared" si="580"/>
        <v>0</v>
      </c>
      <c r="G644" s="35">
        <f t="shared" si="581"/>
        <v>0</v>
      </c>
      <c r="H644" s="35">
        <f t="shared" si="582"/>
        <v>0</v>
      </c>
      <c r="I644" s="35">
        <f t="shared" si="583"/>
        <v>0</v>
      </c>
      <c r="J644" s="48">
        <v>128</v>
      </c>
      <c r="K644" s="49" t="s">
        <v>98</v>
      </c>
      <c r="L644" s="65">
        <v>0</v>
      </c>
      <c r="M644" s="38">
        <f t="shared" si="584"/>
        <v>0</v>
      </c>
      <c r="N644" s="39">
        <f t="shared" si="585"/>
        <v>517</v>
      </c>
      <c r="O644" s="40">
        <f t="shared" si="586"/>
        <v>0</v>
      </c>
      <c r="P644" s="98">
        <v>0</v>
      </c>
      <c r="Q644" s="38" t="e">
        <f t="shared" si="587"/>
        <v>#DIV/0!</v>
      </c>
      <c r="R644" s="39" t="e">
        <f t="shared" si="588"/>
        <v>#DIV/0!</v>
      </c>
      <c r="S644" s="41" t="e">
        <f t="shared" si="589"/>
        <v>#DIV/0!</v>
      </c>
      <c r="T644" s="183">
        <v>0</v>
      </c>
      <c r="U644" s="42">
        <f t="shared" si="590"/>
        <v>0</v>
      </c>
      <c r="V644" s="43">
        <f t="shared" si="591"/>
        <v>396</v>
      </c>
      <c r="W644" s="44">
        <f t="shared" si="592"/>
        <v>0</v>
      </c>
      <c r="X644" s="178">
        <v>0</v>
      </c>
      <c r="Y644" s="42" t="e">
        <f t="shared" si="593"/>
        <v>#DIV/0!</v>
      </c>
      <c r="Z644" s="43" t="e">
        <f t="shared" si="594"/>
        <v>#DIV/0!</v>
      </c>
      <c r="AA644" s="45" t="e">
        <f t="shared" si="595"/>
        <v>#DIV/0!</v>
      </c>
      <c r="AB644" s="65">
        <v>0</v>
      </c>
      <c r="AC644" s="38">
        <f t="shared" si="596"/>
        <v>0</v>
      </c>
      <c r="AD644" s="39">
        <f t="shared" si="597"/>
        <v>538</v>
      </c>
      <c r="AE644" s="40">
        <f t="shared" si="598"/>
        <v>0</v>
      </c>
      <c r="AF644" s="98">
        <v>0</v>
      </c>
      <c r="AG644" s="38" t="e">
        <f t="shared" si="599"/>
        <v>#DIV/0!</v>
      </c>
      <c r="AH644" s="39" t="e">
        <f t="shared" si="600"/>
        <v>#DIV/0!</v>
      </c>
      <c r="AI644" s="41" t="e">
        <f t="shared" si="601"/>
        <v>#DIV/0!</v>
      </c>
      <c r="AJ644" s="183">
        <v>0</v>
      </c>
      <c r="AK644" s="42">
        <f t="shared" si="602"/>
        <v>0</v>
      </c>
      <c r="AL644" s="43">
        <f t="shared" si="603"/>
        <v>337</v>
      </c>
      <c r="AM644" s="44">
        <f t="shared" si="604"/>
        <v>0</v>
      </c>
      <c r="AN644" s="178">
        <v>0</v>
      </c>
      <c r="AO644" s="42" t="e">
        <f t="shared" si="605"/>
        <v>#DIV/0!</v>
      </c>
      <c r="AP644" s="43" t="e">
        <f t="shared" si="606"/>
        <v>#DIV/0!</v>
      </c>
      <c r="AQ644" s="45" t="e">
        <f t="shared" si="607"/>
        <v>#DIV/0!</v>
      </c>
      <c r="AR644" s="65">
        <v>0</v>
      </c>
      <c r="AS644" s="38">
        <f t="shared" si="608"/>
        <v>0</v>
      </c>
      <c r="AT644" s="39">
        <f t="shared" si="609"/>
        <v>565</v>
      </c>
      <c r="AU644" s="40">
        <f t="shared" si="610"/>
        <v>0</v>
      </c>
      <c r="AV644" s="98">
        <v>0</v>
      </c>
      <c r="AW644" s="38" t="e">
        <f t="shared" si="611"/>
        <v>#DIV/0!</v>
      </c>
      <c r="AX644" s="39" t="e">
        <f t="shared" si="612"/>
        <v>#DIV/0!</v>
      </c>
      <c r="AY644" s="41" t="e">
        <f t="shared" si="613"/>
        <v>#DIV/0!</v>
      </c>
      <c r="AZ644" s="183">
        <v>0</v>
      </c>
      <c r="BA644" s="42">
        <f t="shared" si="614"/>
        <v>0</v>
      </c>
      <c r="BB644" s="43">
        <f t="shared" si="615"/>
        <v>356</v>
      </c>
      <c r="BC644" s="44">
        <f t="shared" si="616"/>
        <v>0</v>
      </c>
      <c r="BD644" s="178">
        <v>0</v>
      </c>
      <c r="BE644" s="42" t="e">
        <f t="shared" si="617"/>
        <v>#DIV/0!</v>
      </c>
      <c r="BF644" s="43" t="e">
        <f t="shared" si="618"/>
        <v>#DIV/0!</v>
      </c>
      <c r="BG644" s="45" t="e">
        <f t="shared" si="619"/>
        <v>#DIV/0!</v>
      </c>
      <c r="BH644" s="159">
        <v>0</v>
      </c>
      <c r="BI644" s="83">
        <f t="shared" si="620"/>
        <v>0</v>
      </c>
      <c r="BJ644" s="84">
        <f t="shared" si="621"/>
        <v>467</v>
      </c>
      <c r="BK644" s="85">
        <f t="shared" si="622"/>
        <v>0</v>
      </c>
      <c r="BL644" s="156">
        <v>0</v>
      </c>
      <c r="BM644" s="83" t="e">
        <f t="shared" si="623"/>
        <v>#DIV/0!</v>
      </c>
      <c r="BN644" s="84" t="e">
        <f t="shared" si="624"/>
        <v>#DIV/0!</v>
      </c>
      <c r="BO644" s="86" t="e">
        <f t="shared" si="625"/>
        <v>#DIV/0!</v>
      </c>
      <c r="BP644" s="168">
        <f t="shared" si="626"/>
        <v>0</v>
      </c>
      <c r="BQ644" s="75">
        <f t="shared" si="627"/>
        <v>0</v>
      </c>
      <c r="BR644" s="164">
        <f t="shared" si="520"/>
        <v>0</v>
      </c>
      <c r="BS644" s="76">
        <f t="shared" si="628"/>
        <v>627</v>
      </c>
      <c r="BT644" s="117">
        <f t="shared" si="629"/>
        <v>0</v>
      </c>
      <c r="BU644" s="156">
        <v>3992</v>
      </c>
      <c r="BV644" s="156">
        <v>44</v>
      </c>
    </row>
    <row r="645" spans="1:74">
      <c r="A645" s="34">
        <f t="shared" si="575"/>
        <v>0</v>
      </c>
      <c r="B645" s="35">
        <f t="shared" si="576"/>
        <v>0</v>
      </c>
      <c r="C645" s="35">
        <f t="shared" si="577"/>
        <v>0</v>
      </c>
      <c r="D645" s="35">
        <f t="shared" si="578"/>
        <v>0</v>
      </c>
      <c r="E645" s="35">
        <f t="shared" si="579"/>
        <v>0</v>
      </c>
      <c r="F645" s="35">
        <f t="shared" si="580"/>
        <v>0</v>
      </c>
      <c r="G645" s="35">
        <f t="shared" si="581"/>
        <v>0</v>
      </c>
      <c r="H645" s="35">
        <f t="shared" si="582"/>
        <v>0</v>
      </c>
      <c r="I645" s="35">
        <f t="shared" si="583"/>
        <v>0</v>
      </c>
      <c r="J645" s="48">
        <v>141</v>
      </c>
      <c r="K645" s="49" t="s">
        <v>111</v>
      </c>
      <c r="L645" s="65">
        <v>0</v>
      </c>
      <c r="M645" s="38">
        <f t="shared" si="584"/>
        <v>0</v>
      </c>
      <c r="N645" s="39">
        <f t="shared" si="585"/>
        <v>517</v>
      </c>
      <c r="O645" s="40">
        <f t="shared" si="586"/>
        <v>0</v>
      </c>
      <c r="P645" s="98">
        <v>0</v>
      </c>
      <c r="Q645" s="38" t="e">
        <f t="shared" si="587"/>
        <v>#DIV/0!</v>
      </c>
      <c r="R645" s="39" t="e">
        <f t="shared" si="588"/>
        <v>#DIV/0!</v>
      </c>
      <c r="S645" s="41" t="e">
        <f t="shared" si="589"/>
        <v>#DIV/0!</v>
      </c>
      <c r="T645" s="183">
        <v>0</v>
      </c>
      <c r="U645" s="42">
        <f t="shared" si="590"/>
        <v>0</v>
      </c>
      <c r="V645" s="43">
        <f t="shared" si="591"/>
        <v>396</v>
      </c>
      <c r="W645" s="44">
        <f t="shared" si="592"/>
        <v>0</v>
      </c>
      <c r="X645" s="178">
        <v>0</v>
      </c>
      <c r="Y645" s="42" t="e">
        <f t="shared" si="593"/>
        <v>#DIV/0!</v>
      </c>
      <c r="Z645" s="43" t="e">
        <f t="shared" si="594"/>
        <v>#DIV/0!</v>
      </c>
      <c r="AA645" s="45" t="e">
        <f t="shared" si="595"/>
        <v>#DIV/0!</v>
      </c>
      <c r="AB645" s="65">
        <v>0</v>
      </c>
      <c r="AC645" s="38">
        <f t="shared" si="596"/>
        <v>0</v>
      </c>
      <c r="AD645" s="39">
        <f t="shared" si="597"/>
        <v>538</v>
      </c>
      <c r="AE645" s="40">
        <f t="shared" si="598"/>
        <v>0</v>
      </c>
      <c r="AF645" s="98">
        <v>0</v>
      </c>
      <c r="AG645" s="38" t="e">
        <f t="shared" si="599"/>
        <v>#DIV/0!</v>
      </c>
      <c r="AH645" s="39" t="e">
        <f t="shared" si="600"/>
        <v>#DIV/0!</v>
      </c>
      <c r="AI645" s="41" t="e">
        <f t="shared" si="601"/>
        <v>#DIV/0!</v>
      </c>
      <c r="AJ645" s="183">
        <v>0</v>
      </c>
      <c r="AK645" s="42">
        <f t="shared" si="602"/>
        <v>0</v>
      </c>
      <c r="AL645" s="43">
        <f t="shared" si="603"/>
        <v>337</v>
      </c>
      <c r="AM645" s="44">
        <f t="shared" si="604"/>
        <v>0</v>
      </c>
      <c r="AN645" s="178">
        <v>0</v>
      </c>
      <c r="AO645" s="42" t="e">
        <f t="shared" si="605"/>
        <v>#DIV/0!</v>
      </c>
      <c r="AP645" s="43" t="e">
        <f t="shared" si="606"/>
        <v>#DIV/0!</v>
      </c>
      <c r="AQ645" s="45" t="e">
        <f t="shared" si="607"/>
        <v>#DIV/0!</v>
      </c>
      <c r="AR645" s="65">
        <v>0</v>
      </c>
      <c r="AS645" s="38">
        <f t="shared" si="608"/>
        <v>0</v>
      </c>
      <c r="AT645" s="39">
        <f t="shared" si="609"/>
        <v>565</v>
      </c>
      <c r="AU645" s="40">
        <f t="shared" si="610"/>
        <v>0</v>
      </c>
      <c r="AV645" s="98">
        <v>0</v>
      </c>
      <c r="AW645" s="38" t="e">
        <f t="shared" si="611"/>
        <v>#DIV/0!</v>
      </c>
      <c r="AX645" s="39" t="e">
        <f t="shared" si="612"/>
        <v>#DIV/0!</v>
      </c>
      <c r="AY645" s="41" t="e">
        <f t="shared" si="613"/>
        <v>#DIV/0!</v>
      </c>
      <c r="AZ645" s="183">
        <v>0</v>
      </c>
      <c r="BA645" s="42">
        <f t="shared" si="614"/>
        <v>0</v>
      </c>
      <c r="BB645" s="43">
        <f t="shared" si="615"/>
        <v>356</v>
      </c>
      <c r="BC645" s="44">
        <f t="shared" si="616"/>
        <v>0</v>
      </c>
      <c r="BD645" s="178">
        <v>0</v>
      </c>
      <c r="BE645" s="42" t="e">
        <f t="shared" si="617"/>
        <v>#DIV/0!</v>
      </c>
      <c r="BF645" s="43" t="e">
        <f t="shared" si="618"/>
        <v>#DIV/0!</v>
      </c>
      <c r="BG645" s="45" t="e">
        <f t="shared" si="619"/>
        <v>#DIV/0!</v>
      </c>
      <c r="BH645" s="159">
        <v>0</v>
      </c>
      <c r="BI645" s="83">
        <f t="shared" si="620"/>
        <v>0</v>
      </c>
      <c r="BJ645" s="84">
        <f t="shared" si="621"/>
        <v>467</v>
      </c>
      <c r="BK645" s="85">
        <f t="shared" si="622"/>
        <v>0</v>
      </c>
      <c r="BL645" s="156">
        <v>0</v>
      </c>
      <c r="BM645" s="83" t="e">
        <f t="shared" si="623"/>
        <v>#DIV/0!</v>
      </c>
      <c r="BN645" s="84" t="e">
        <f t="shared" si="624"/>
        <v>#DIV/0!</v>
      </c>
      <c r="BO645" s="86" t="e">
        <f t="shared" si="625"/>
        <v>#DIV/0!</v>
      </c>
      <c r="BP645" s="168">
        <f t="shared" si="626"/>
        <v>0</v>
      </c>
      <c r="BQ645" s="75">
        <f t="shared" si="627"/>
        <v>0</v>
      </c>
      <c r="BR645" s="164">
        <f t="shared" ref="BR645:BR679" si="630">BL645+BD645+AV645+AN645+AF645+X645+P645</f>
        <v>0</v>
      </c>
      <c r="BS645" s="76">
        <f t="shared" si="628"/>
        <v>627</v>
      </c>
      <c r="BT645" s="117">
        <f t="shared" si="629"/>
        <v>0</v>
      </c>
      <c r="BU645" s="156">
        <v>514</v>
      </c>
      <c r="BV645" s="156">
        <v>14</v>
      </c>
    </row>
    <row r="646" spans="1:74">
      <c r="A646" s="34">
        <f t="shared" si="575"/>
        <v>0</v>
      </c>
      <c r="B646" s="35">
        <f t="shared" si="576"/>
        <v>0</v>
      </c>
      <c r="C646" s="35">
        <f t="shared" si="577"/>
        <v>0</v>
      </c>
      <c r="D646" s="35">
        <f t="shared" si="578"/>
        <v>0</v>
      </c>
      <c r="E646" s="35">
        <f t="shared" si="579"/>
        <v>0</v>
      </c>
      <c r="F646" s="35">
        <f t="shared" si="580"/>
        <v>0</v>
      </c>
      <c r="G646" s="35">
        <f t="shared" si="581"/>
        <v>0</v>
      </c>
      <c r="H646" s="35">
        <f t="shared" si="582"/>
        <v>0</v>
      </c>
      <c r="I646" s="35">
        <f t="shared" si="583"/>
        <v>0</v>
      </c>
      <c r="J646" s="48">
        <v>147</v>
      </c>
      <c r="K646" s="49" t="s">
        <v>117</v>
      </c>
      <c r="L646" s="65">
        <v>0</v>
      </c>
      <c r="M646" s="38">
        <f t="shared" si="584"/>
        <v>0</v>
      </c>
      <c r="N646" s="39">
        <f t="shared" si="585"/>
        <v>517</v>
      </c>
      <c r="O646" s="40">
        <f t="shared" si="586"/>
        <v>0</v>
      </c>
      <c r="P646" s="98">
        <v>0</v>
      </c>
      <c r="Q646" s="38" t="e">
        <f t="shared" si="587"/>
        <v>#DIV/0!</v>
      </c>
      <c r="R646" s="39" t="e">
        <f t="shared" si="588"/>
        <v>#DIV/0!</v>
      </c>
      <c r="S646" s="41" t="e">
        <f t="shared" si="589"/>
        <v>#DIV/0!</v>
      </c>
      <c r="T646" s="183">
        <v>0</v>
      </c>
      <c r="U646" s="42">
        <f t="shared" si="590"/>
        <v>0</v>
      </c>
      <c r="V646" s="43">
        <f t="shared" si="591"/>
        <v>396</v>
      </c>
      <c r="W646" s="44">
        <f t="shared" si="592"/>
        <v>0</v>
      </c>
      <c r="X646" s="178">
        <v>0</v>
      </c>
      <c r="Y646" s="42" t="e">
        <f t="shared" si="593"/>
        <v>#DIV/0!</v>
      </c>
      <c r="Z646" s="43" t="e">
        <f t="shared" si="594"/>
        <v>#DIV/0!</v>
      </c>
      <c r="AA646" s="45" t="e">
        <f t="shared" si="595"/>
        <v>#DIV/0!</v>
      </c>
      <c r="AB646" s="65">
        <v>0</v>
      </c>
      <c r="AC646" s="38">
        <f t="shared" si="596"/>
        <v>0</v>
      </c>
      <c r="AD646" s="39">
        <f t="shared" si="597"/>
        <v>538</v>
      </c>
      <c r="AE646" s="40">
        <f t="shared" si="598"/>
        <v>0</v>
      </c>
      <c r="AF646" s="98">
        <v>0</v>
      </c>
      <c r="AG646" s="38" t="e">
        <f t="shared" si="599"/>
        <v>#DIV/0!</v>
      </c>
      <c r="AH646" s="39" t="e">
        <f t="shared" si="600"/>
        <v>#DIV/0!</v>
      </c>
      <c r="AI646" s="41" t="e">
        <f t="shared" si="601"/>
        <v>#DIV/0!</v>
      </c>
      <c r="AJ646" s="183">
        <v>0</v>
      </c>
      <c r="AK646" s="42">
        <f t="shared" si="602"/>
        <v>0</v>
      </c>
      <c r="AL646" s="43">
        <f t="shared" si="603"/>
        <v>337</v>
      </c>
      <c r="AM646" s="44">
        <f t="shared" si="604"/>
        <v>0</v>
      </c>
      <c r="AN646" s="178">
        <v>0</v>
      </c>
      <c r="AO646" s="42" t="e">
        <f t="shared" si="605"/>
        <v>#DIV/0!</v>
      </c>
      <c r="AP646" s="43" t="e">
        <f t="shared" si="606"/>
        <v>#DIV/0!</v>
      </c>
      <c r="AQ646" s="45" t="e">
        <f t="shared" si="607"/>
        <v>#DIV/0!</v>
      </c>
      <c r="AR646" s="65">
        <v>0</v>
      </c>
      <c r="AS646" s="38">
        <f t="shared" si="608"/>
        <v>0</v>
      </c>
      <c r="AT646" s="39">
        <f t="shared" si="609"/>
        <v>565</v>
      </c>
      <c r="AU646" s="40">
        <f t="shared" si="610"/>
        <v>0</v>
      </c>
      <c r="AV646" s="98">
        <v>0</v>
      </c>
      <c r="AW646" s="38" t="e">
        <f t="shared" si="611"/>
        <v>#DIV/0!</v>
      </c>
      <c r="AX646" s="39" t="e">
        <f t="shared" si="612"/>
        <v>#DIV/0!</v>
      </c>
      <c r="AY646" s="41" t="e">
        <f t="shared" si="613"/>
        <v>#DIV/0!</v>
      </c>
      <c r="AZ646" s="183">
        <v>0</v>
      </c>
      <c r="BA646" s="42">
        <f t="shared" si="614"/>
        <v>0</v>
      </c>
      <c r="BB646" s="43">
        <f t="shared" si="615"/>
        <v>356</v>
      </c>
      <c r="BC646" s="44">
        <f t="shared" si="616"/>
        <v>0</v>
      </c>
      <c r="BD646" s="178">
        <v>0</v>
      </c>
      <c r="BE646" s="42" t="e">
        <f t="shared" si="617"/>
        <v>#DIV/0!</v>
      </c>
      <c r="BF646" s="43" t="e">
        <f t="shared" si="618"/>
        <v>#DIV/0!</v>
      </c>
      <c r="BG646" s="45" t="e">
        <f t="shared" si="619"/>
        <v>#DIV/0!</v>
      </c>
      <c r="BH646" s="159">
        <v>0</v>
      </c>
      <c r="BI646" s="83">
        <f t="shared" si="620"/>
        <v>0</v>
      </c>
      <c r="BJ646" s="84">
        <f t="shared" si="621"/>
        <v>467</v>
      </c>
      <c r="BK646" s="85">
        <f t="shared" si="622"/>
        <v>0</v>
      </c>
      <c r="BL646" s="156">
        <v>0</v>
      </c>
      <c r="BM646" s="83" t="e">
        <f t="shared" si="623"/>
        <v>#DIV/0!</v>
      </c>
      <c r="BN646" s="84" t="e">
        <f t="shared" si="624"/>
        <v>#DIV/0!</v>
      </c>
      <c r="BO646" s="86" t="e">
        <f t="shared" si="625"/>
        <v>#DIV/0!</v>
      </c>
      <c r="BP646" s="168">
        <f t="shared" si="626"/>
        <v>0</v>
      </c>
      <c r="BQ646" s="75">
        <f t="shared" si="627"/>
        <v>0</v>
      </c>
      <c r="BR646" s="164">
        <f t="shared" si="630"/>
        <v>0</v>
      </c>
      <c r="BS646" s="76">
        <f t="shared" si="628"/>
        <v>627</v>
      </c>
      <c r="BT646" s="117">
        <f t="shared" si="629"/>
        <v>0</v>
      </c>
      <c r="BU646" s="156">
        <v>2287</v>
      </c>
      <c r="BV646" s="156">
        <v>33</v>
      </c>
    </row>
    <row r="647" spans="1:74">
      <c r="A647" s="34">
        <f t="shared" si="575"/>
        <v>0</v>
      </c>
      <c r="B647" s="35">
        <f t="shared" si="576"/>
        <v>0</v>
      </c>
      <c r="C647" s="35">
        <f t="shared" si="577"/>
        <v>0</v>
      </c>
      <c r="D647" s="35">
        <f t="shared" si="578"/>
        <v>0</v>
      </c>
      <c r="E647" s="35">
        <f t="shared" si="579"/>
        <v>0</v>
      </c>
      <c r="F647" s="35">
        <f t="shared" si="580"/>
        <v>0</v>
      </c>
      <c r="G647" s="35">
        <f t="shared" si="581"/>
        <v>0</v>
      </c>
      <c r="H647" s="35">
        <f t="shared" si="582"/>
        <v>0</v>
      </c>
      <c r="I647" s="35">
        <f t="shared" si="583"/>
        <v>0</v>
      </c>
      <c r="J647" s="48">
        <v>155</v>
      </c>
      <c r="K647" s="49" t="s">
        <v>125</v>
      </c>
      <c r="L647" s="65">
        <v>0</v>
      </c>
      <c r="M647" s="38">
        <f t="shared" si="584"/>
        <v>0</v>
      </c>
      <c r="N647" s="39">
        <f t="shared" si="585"/>
        <v>517</v>
      </c>
      <c r="O647" s="40">
        <f t="shared" si="586"/>
        <v>0</v>
      </c>
      <c r="P647" s="98">
        <v>0</v>
      </c>
      <c r="Q647" s="38" t="e">
        <f t="shared" si="587"/>
        <v>#DIV/0!</v>
      </c>
      <c r="R647" s="39" t="e">
        <f t="shared" si="588"/>
        <v>#DIV/0!</v>
      </c>
      <c r="S647" s="41" t="e">
        <f t="shared" si="589"/>
        <v>#DIV/0!</v>
      </c>
      <c r="T647" s="183">
        <v>0</v>
      </c>
      <c r="U647" s="42">
        <f t="shared" si="590"/>
        <v>0</v>
      </c>
      <c r="V647" s="43">
        <f t="shared" si="591"/>
        <v>396</v>
      </c>
      <c r="W647" s="44">
        <f t="shared" si="592"/>
        <v>0</v>
      </c>
      <c r="X647" s="178">
        <v>0</v>
      </c>
      <c r="Y647" s="42" t="e">
        <f t="shared" si="593"/>
        <v>#DIV/0!</v>
      </c>
      <c r="Z647" s="43" t="e">
        <f t="shared" si="594"/>
        <v>#DIV/0!</v>
      </c>
      <c r="AA647" s="45" t="e">
        <f t="shared" si="595"/>
        <v>#DIV/0!</v>
      </c>
      <c r="AB647" s="65">
        <v>0</v>
      </c>
      <c r="AC647" s="38">
        <f t="shared" si="596"/>
        <v>0</v>
      </c>
      <c r="AD647" s="39">
        <f t="shared" si="597"/>
        <v>538</v>
      </c>
      <c r="AE647" s="40">
        <f t="shared" si="598"/>
        <v>0</v>
      </c>
      <c r="AF647" s="98">
        <v>0</v>
      </c>
      <c r="AG647" s="38" t="e">
        <f t="shared" si="599"/>
        <v>#DIV/0!</v>
      </c>
      <c r="AH647" s="39" t="e">
        <f t="shared" si="600"/>
        <v>#DIV/0!</v>
      </c>
      <c r="AI647" s="41" t="e">
        <f t="shared" si="601"/>
        <v>#DIV/0!</v>
      </c>
      <c r="AJ647" s="183">
        <v>0</v>
      </c>
      <c r="AK647" s="42">
        <f t="shared" si="602"/>
        <v>0</v>
      </c>
      <c r="AL647" s="43">
        <f t="shared" si="603"/>
        <v>337</v>
      </c>
      <c r="AM647" s="44">
        <f t="shared" si="604"/>
        <v>0</v>
      </c>
      <c r="AN647" s="178">
        <v>0</v>
      </c>
      <c r="AO647" s="42" t="e">
        <f t="shared" si="605"/>
        <v>#DIV/0!</v>
      </c>
      <c r="AP647" s="43" t="e">
        <f t="shared" si="606"/>
        <v>#DIV/0!</v>
      </c>
      <c r="AQ647" s="45" t="e">
        <f t="shared" si="607"/>
        <v>#DIV/0!</v>
      </c>
      <c r="AR647" s="65">
        <v>0</v>
      </c>
      <c r="AS647" s="38">
        <f t="shared" si="608"/>
        <v>0</v>
      </c>
      <c r="AT647" s="39">
        <f t="shared" si="609"/>
        <v>565</v>
      </c>
      <c r="AU647" s="40">
        <f t="shared" si="610"/>
        <v>0</v>
      </c>
      <c r="AV647" s="98">
        <v>0</v>
      </c>
      <c r="AW647" s="38" t="e">
        <f t="shared" si="611"/>
        <v>#DIV/0!</v>
      </c>
      <c r="AX647" s="39" t="e">
        <f t="shared" si="612"/>
        <v>#DIV/0!</v>
      </c>
      <c r="AY647" s="41" t="e">
        <f t="shared" si="613"/>
        <v>#DIV/0!</v>
      </c>
      <c r="AZ647" s="183">
        <v>0</v>
      </c>
      <c r="BA647" s="42">
        <f t="shared" si="614"/>
        <v>0</v>
      </c>
      <c r="BB647" s="43">
        <f t="shared" si="615"/>
        <v>356</v>
      </c>
      <c r="BC647" s="44">
        <f t="shared" si="616"/>
        <v>0</v>
      </c>
      <c r="BD647" s="178">
        <v>0</v>
      </c>
      <c r="BE647" s="42" t="e">
        <f t="shared" si="617"/>
        <v>#DIV/0!</v>
      </c>
      <c r="BF647" s="43" t="e">
        <f t="shared" si="618"/>
        <v>#DIV/0!</v>
      </c>
      <c r="BG647" s="45" t="e">
        <f t="shared" si="619"/>
        <v>#DIV/0!</v>
      </c>
      <c r="BH647" s="159">
        <v>0</v>
      </c>
      <c r="BI647" s="83">
        <f t="shared" si="620"/>
        <v>0</v>
      </c>
      <c r="BJ647" s="84">
        <f t="shared" si="621"/>
        <v>467</v>
      </c>
      <c r="BK647" s="85">
        <f t="shared" si="622"/>
        <v>0</v>
      </c>
      <c r="BL647" s="156">
        <v>0</v>
      </c>
      <c r="BM647" s="83" t="e">
        <f t="shared" si="623"/>
        <v>#DIV/0!</v>
      </c>
      <c r="BN647" s="84" t="e">
        <f t="shared" si="624"/>
        <v>#DIV/0!</v>
      </c>
      <c r="BO647" s="86" t="e">
        <f t="shared" si="625"/>
        <v>#DIV/0!</v>
      </c>
      <c r="BP647" s="168">
        <f t="shared" si="626"/>
        <v>0</v>
      </c>
      <c r="BQ647" s="75">
        <f t="shared" si="627"/>
        <v>0</v>
      </c>
      <c r="BR647" s="164">
        <f t="shared" si="630"/>
        <v>0</v>
      </c>
      <c r="BS647" s="76">
        <f t="shared" si="628"/>
        <v>627</v>
      </c>
      <c r="BT647" s="117">
        <f t="shared" si="629"/>
        <v>0</v>
      </c>
      <c r="BU647" s="156">
        <v>2235</v>
      </c>
      <c r="BV647" s="156">
        <v>65</v>
      </c>
    </row>
    <row r="648" spans="1:74">
      <c r="A648" s="34">
        <f t="shared" si="575"/>
        <v>0</v>
      </c>
      <c r="B648" s="35">
        <f t="shared" si="576"/>
        <v>0</v>
      </c>
      <c r="C648" s="35">
        <f t="shared" si="577"/>
        <v>0</v>
      </c>
      <c r="D648" s="35">
        <f t="shared" si="578"/>
        <v>0</v>
      </c>
      <c r="E648" s="35">
        <f t="shared" si="579"/>
        <v>0</v>
      </c>
      <c r="F648" s="35">
        <f t="shared" si="580"/>
        <v>0</v>
      </c>
      <c r="G648" s="35">
        <f t="shared" si="581"/>
        <v>0</v>
      </c>
      <c r="H648" s="35">
        <f t="shared" si="582"/>
        <v>0</v>
      </c>
      <c r="I648" s="35">
        <f t="shared" si="583"/>
        <v>0</v>
      </c>
      <c r="J648" s="48">
        <v>156</v>
      </c>
      <c r="K648" s="49" t="s">
        <v>126</v>
      </c>
      <c r="L648" s="65">
        <v>0</v>
      </c>
      <c r="M648" s="38">
        <f t="shared" si="584"/>
        <v>0</v>
      </c>
      <c r="N648" s="39">
        <f t="shared" si="585"/>
        <v>517</v>
      </c>
      <c r="O648" s="40">
        <f t="shared" si="586"/>
        <v>0</v>
      </c>
      <c r="P648" s="98">
        <v>0</v>
      </c>
      <c r="Q648" s="38" t="e">
        <f t="shared" si="587"/>
        <v>#DIV/0!</v>
      </c>
      <c r="R648" s="39" t="e">
        <f t="shared" si="588"/>
        <v>#DIV/0!</v>
      </c>
      <c r="S648" s="41" t="e">
        <f t="shared" si="589"/>
        <v>#DIV/0!</v>
      </c>
      <c r="T648" s="183">
        <v>0</v>
      </c>
      <c r="U648" s="42">
        <f t="shared" si="590"/>
        <v>0</v>
      </c>
      <c r="V648" s="43">
        <f t="shared" si="591"/>
        <v>396</v>
      </c>
      <c r="W648" s="44">
        <f t="shared" si="592"/>
        <v>0</v>
      </c>
      <c r="X648" s="178">
        <v>0</v>
      </c>
      <c r="Y648" s="42" t="e">
        <f t="shared" si="593"/>
        <v>#DIV/0!</v>
      </c>
      <c r="Z648" s="43" t="e">
        <f t="shared" si="594"/>
        <v>#DIV/0!</v>
      </c>
      <c r="AA648" s="45" t="e">
        <f t="shared" si="595"/>
        <v>#DIV/0!</v>
      </c>
      <c r="AB648" s="65">
        <v>0</v>
      </c>
      <c r="AC648" s="38">
        <f t="shared" si="596"/>
        <v>0</v>
      </c>
      <c r="AD648" s="39">
        <f t="shared" si="597"/>
        <v>538</v>
      </c>
      <c r="AE648" s="40">
        <f t="shared" si="598"/>
        <v>0</v>
      </c>
      <c r="AF648" s="98">
        <v>0</v>
      </c>
      <c r="AG648" s="38" t="e">
        <f t="shared" si="599"/>
        <v>#DIV/0!</v>
      </c>
      <c r="AH648" s="39" t="e">
        <f t="shared" si="600"/>
        <v>#DIV/0!</v>
      </c>
      <c r="AI648" s="41" t="e">
        <f t="shared" si="601"/>
        <v>#DIV/0!</v>
      </c>
      <c r="AJ648" s="183">
        <v>0</v>
      </c>
      <c r="AK648" s="42">
        <f t="shared" si="602"/>
        <v>0</v>
      </c>
      <c r="AL648" s="43">
        <f t="shared" si="603"/>
        <v>337</v>
      </c>
      <c r="AM648" s="44">
        <f t="shared" si="604"/>
        <v>0</v>
      </c>
      <c r="AN648" s="178">
        <v>0</v>
      </c>
      <c r="AO648" s="42" t="e">
        <f t="shared" si="605"/>
        <v>#DIV/0!</v>
      </c>
      <c r="AP648" s="43" t="e">
        <f t="shared" si="606"/>
        <v>#DIV/0!</v>
      </c>
      <c r="AQ648" s="45" t="e">
        <f t="shared" si="607"/>
        <v>#DIV/0!</v>
      </c>
      <c r="AR648" s="65">
        <v>0</v>
      </c>
      <c r="AS648" s="38">
        <f t="shared" si="608"/>
        <v>0</v>
      </c>
      <c r="AT648" s="39">
        <f t="shared" si="609"/>
        <v>565</v>
      </c>
      <c r="AU648" s="40">
        <f t="shared" si="610"/>
        <v>0</v>
      </c>
      <c r="AV648" s="98">
        <v>0</v>
      </c>
      <c r="AW648" s="38" t="e">
        <f t="shared" si="611"/>
        <v>#DIV/0!</v>
      </c>
      <c r="AX648" s="39" t="e">
        <f t="shared" si="612"/>
        <v>#DIV/0!</v>
      </c>
      <c r="AY648" s="41" t="e">
        <f t="shared" si="613"/>
        <v>#DIV/0!</v>
      </c>
      <c r="AZ648" s="183">
        <v>0</v>
      </c>
      <c r="BA648" s="42">
        <f t="shared" si="614"/>
        <v>0</v>
      </c>
      <c r="BB648" s="43">
        <f t="shared" si="615"/>
        <v>356</v>
      </c>
      <c r="BC648" s="44">
        <f t="shared" si="616"/>
        <v>0</v>
      </c>
      <c r="BD648" s="178">
        <v>0</v>
      </c>
      <c r="BE648" s="42" t="e">
        <f t="shared" si="617"/>
        <v>#DIV/0!</v>
      </c>
      <c r="BF648" s="43" t="e">
        <f t="shared" si="618"/>
        <v>#DIV/0!</v>
      </c>
      <c r="BG648" s="45" t="e">
        <f t="shared" si="619"/>
        <v>#DIV/0!</v>
      </c>
      <c r="BH648" s="159">
        <v>0</v>
      </c>
      <c r="BI648" s="83">
        <f t="shared" si="620"/>
        <v>0</v>
      </c>
      <c r="BJ648" s="84">
        <f t="shared" si="621"/>
        <v>467</v>
      </c>
      <c r="BK648" s="85">
        <f t="shared" si="622"/>
        <v>0</v>
      </c>
      <c r="BL648" s="156">
        <v>0</v>
      </c>
      <c r="BM648" s="83" t="e">
        <f t="shared" si="623"/>
        <v>#DIV/0!</v>
      </c>
      <c r="BN648" s="84" t="e">
        <f t="shared" si="624"/>
        <v>#DIV/0!</v>
      </c>
      <c r="BO648" s="86" t="e">
        <f t="shared" si="625"/>
        <v>#DIV/0!</v>
      </c>
      <c r="BP648" s="168">
        <f t="shared" si="626"/>
        <v>0</v>
      </c>
      <c r="BQ648" s="75">
        <f t="shared" si="627"/>
        <v>0</v>
      </c>
      <c r="BR648" s="164">
        <f t="shared" si="630"/>
        <v>0</v>
      </c>
      <c r="BS648" s="76">
        <f t="shared" si="628"/>
        <v>627</v>
      </c>
      <c r="BT648" s="117">
        <f t="shared" si="629"/>
        <v>0</v>
      </c>
      <c r="BU648" s="156">
        <v>1049</v>
      </c>
      <c r="BV648" s="156">
        <v>40</v>
      </c>
    </row>
    <row r="649" spans="1:74">
      <c r="A649" s="34">
        <f t="shared" si="575"/>
        <v>0</v>
      </c>
      <c r="B649" s="35">
        <f t="shared" si="576"/>
        <v>0</v>
      </c>
      <c r="C649" s="35">
        <f t="shared" si="577"/>
        <v>0</v>
      </c>
      <c r="D649" s="35">
        <f t="shared" si="578"/>
        <v>0</v>
      </c>
      <c r="E649" s="35">
        <f t="shared" si="579"/>
        <v>0</v>
      </c>
      <c r="F649" s="35">
        <f t="shared" si="580"/>
        <v>0</v>
      </c>
      <c r="G649" s="35">
        <f t="shared" si="581"/>
        <v>0</v>
      </c>
      <c r="H649" s="35">
        <f t="shared" si="582"/>
        <v>0</v>
      </c>
      <c r="I649" s="35">
        <f t="shared" si="583"/>
        <v>0</v>
      </c>
      <c r="J649" s="48">
        <v>157</v>
      </c>
      <c r="K649" s="49" t="s">
        <v>127</v>
      </c>
      <c r="L649" s="65">
        <v>0</v>
      </c>
      <c r="M649" s="38">
        <f t="shared" si="584"/>
        <v>0</v>
      </c>
      <c r="N649" s="39">
        <f t="shared" si="585"/>
        <v>517</v>
      </c>
      <c r="O649" s="40">
        <f t="shared" si="586"/>
        <v>0</v>
      </c>
      <c r="P649" s="98">
        <v>0</v>
      </c>
      <c r="Q649" s="38" t="e">
        <f t="shared" si="587"/>
        <v>#DIV/0!</v>
      </c>
      <c r="R649" s="39" t="e">
        <f t="shared" si="588"/>
        <v>#DIV/0!</v>
      </c>
      <c r="S649" s="41" t="e">
        <f t="shared" si="589"/>
        <v>#DIV/0!</v>
      </c>
      <c r="T649" s="183">
        <v>0</v>
      </c>
      <c r="U649" s="42">
        <f t="shared" si="590"/>
        <v>0</v>
      </c>
      <c r="V649" s="43">
        <f t="shared" si="591"/>
        <v>396</v>
      </c>
      <c r="W649" s="44">
        <f t="shared" si="592"/>
        <v>0</v>
      </c>
      <c r="X649" s="178">
        <v>0</v>
      </c>
      <c r="Y649" s="42" t="e">
        <f t="shared" si="593"/>
        <v>#DIV/0!</v>
      </c>
      <c r="Z649" s="43" t="e">
        <f t="shared" si="594"/>
        <v>#DIV/0!</v>
      </c>
      <c r="AA649" s="45" t="e">
        <f t="shared" si="595"/>
        <v>#DIV/0!</v>
      </c>
      <c r="AB649" s="65">
        <v>0</v>
      </c>
      <c r="AC649" s="38">
        <f t="shared" si="596"/>
        <v>0</v>
      </c>
      <c r="AD649" s="39">
        <f t="shared" si="597"/>
        <v>538</v>
      </c>
      <c r="AE649" s="40">
        <f t="shared" si="598"/>
        <v>0</v>
      </c>
      <c r="AF649" s="98">
        <v>0</v>
      </c>
      <c r="AG649" s="38" t="e">
        <f t="shared" si="599"/>
        <v>#DIV/0!</v>
      </c>
      <c r="AH649" s="39" t="e">
        <f t="shared" si="600"/>
        <v>#DIV/0!</v>
      </c>
      <c r="AI649" s="41" t="e">
        <f t="shared" si="601"/>
        <v>#DIV/0!</v>
      </c>
      <c r="AJ649" s="183">
        <v>0</v>
      </c>
      <c r="AK649" s="42">
        <f t="shared" si="602"/>
        <v>0</v>
      </c>
      <c r="AL649" s="43">
        <f t="shared" si="603"/>
        <v>337</v>
      </c>
      <c r="AM649" s="44">
        <f t="shared" si="604"/>
        <v>0</v>
      </c>
      <c r="AN649" s="178">
        <v>0</v>
      </c>
      <c r="AO649" s="42" t="e">
        <f t="shared" si="605"/>
        <v>#DIV/0!</v>
      </c>
      <c r="AP649" s="43" t="e">
        <f t="shared" si="606"/>
        <v>#DIV/0!</v>
      </c>
      <c r="AQ649" s="45" t="e">
        <f t="shared" si="607"/>
        <v>#DIV/0!</v>
      </c>
      <c r="AR649" s="65">
        <v>0</v>
      </c>
      <c r="AS649" s="38">
        <f t="shared" si="608"/>
        <v>0</v>
      </c>
      <c r="AT649" s="39">
        <f t="shared" si="609"/>
        <v>565</v>
      </c>
      <c r="AU649" s="40">
        <f t="shared" si="610"/>
        <v>0</v>
      </c>
      <c r="AV649" s="98">
        <v>0</v>
      </c>
      <c r="AW649" s="38" t="e">
        <f t="shared" si="611"/>
        <v>#DIV/0!</v>
      </c>
      <c r="AX649" s="39" t="e">
        <f t="shared" si="612"/>
        <v>#DIV/0!</v>
      </c>
      <c r="AY649" s="41" t="e">
        <f t="shared" si="613"/>
        <v>#DIV/0!</v>
      </c>
      <c r="AZ649" s="183">
        <v>0</v>
      </c>
      <c r="BA649" s="42">
        <f t="shared" si="614"/>
        <v>0</v>
      </c>
      <c r="BB649" s="43">
        <f t="shared" si="615"/>
        <v>356</v>
      </c>
      <c r="BC649" s="44">
        <f t="shared" si="616"/>
        <v>0</v>
      </c>
      <c r="BD649" s="178">
        <v>0</v>
      </c>
      <c r="BE649" s="42" t="e">
        <f t="shared" si="617"/>
        <v>#DIV/0!</v>
      </c>
      <c r="BF649" s="43" t="e">
        <f t="shared" si="618"/>
        <v>#DIV/0!</v>
      </c>
      <c r="BG649" s="45" t="e">
        <f t="shared" si="619"/>
        <v>#DIV/0!</v>
      </c>
      <c r="BH649" s="159">
        <v>0</v>
      </c>
      <c r="BI649" s="83">
        <f t="shared" si="620"/>
        <v>0</v>
      </c>
      <c r="BJ649" s="84">
        <f t="shared" si="621"/>
        <v>467</v>
      </c>
      <c r="BK649" s="85">
        <f t="shared" si="622"/>
        <v>0</v>
      </c>
      <c r="BL649" s="156">
        <v>0</v>
      </c>
      <c r="BM649" s="83" t="e">
        <f t="shared" si="623"/>
        <v>#DIV/0!</v>
      </c>
      <c r="BN649" s="84" t="e">
        <f t="shared" si="624"/>
        <v>#DIV/0!</v>
      </c>
      <c r="BO649" s="86" t="e">
        <f t="shared" si="625"/>
        <v>#DIV/0!</v>
      </c>
      <c r="BP649" s="168">
        <f t="shared" si="626"/>
        <v>0</v>
      </c>
      <c r="BQ649" s="75">
        <f t="shared" si="627"/>
        <v>0</v>
      </c>
      <c r="BR649" s="164">
        <f t="shared" si="630"/>
        <v>0</v>
      </c>
      <c r="BS649" s="76">
        <f t="shared" si="628"/>
        <v>627</v>
      </c>
      <c r="BT649" s="117">
        <f t="shared" si="629"/>
        <v>0</v>
      </c>
      <c r="BU649" s="156">
        <v>5114</v>
      </c>
      <c r="BV649" s="156">
        <v>81</v>
      </c>
    </row>
    <row r="650" spans="1:74">
      <c r="A650" s="34">
        <f t="shared" si="575"/>
        <v>0</v>
      </c>
      <c r="B650" s="35">
        <f t="shared" si="576"/>
        <v>0</v>
      </c>
      <c r="C650" s="35">
        <f t="shared" si="577"/>
        <v>0</v>
      </c>
      <c r="D650" s="35">
        <f t="shared" si="578"/>
        <v>0</v>
      </c>
      <c r="E650" s="35">
        <f t="shared" si="579"/>
        <v>0</v>
      </c>
      <c r="F650" s="35">
        <f t="shared" si="580"/>
        <v>0</v>
      </c>
      <c r="G650" s="35">
        <f t="shared" si="581"/>
        <v>0</v>
      </c>
      <c r="H650" s="35">
        <f t="shared" si="582"/>
        <v>0</v>
      </c>
      <c r="I650" s="35">
        <f t="shared" si="583"/>
        <v>0</v>
      </c>
      <c r="J650" s="48">
        <v>158</v>
      </c>
      <c r="K650" s="49" t="s">
        <v>128</v>
      </c>
      <c r="L650" s="65">
        <v>0</v>
      </c>
      <c r="M650" s="38">
        <f t="shared" si="584"/>
        <v>0</v>
      </c>
      <c r="N650" s="39">
        <f t="shared" si="585"/>
        <v>517</v>
      </c>
      <c r="O650" s="40">
        <f t="shared" si="586"/>
        <v>0</v>
      </c>
      <c r="P650" s="98">
        <v>0</v>
      </c>
      <c r="Q650" s="38" t="e">
        <f t="shared" si="587"/>
        <v>#DIV/0!</v>
      </c>
      <c r="R650" s="39" t="e">
        <f t="shared" si="588"/>
        <v>#DIV/0!</v>
      </c>
      <c r="S650" s="41" t="e">
        <f t="shared" si="589"/>
        <v>#DIV/0!</v>
      </c>
      <c r="T650" s="183">
        <v>0</v>
      </c>
      <c r="U650" s="42">
        <f t="shared" si="590"/>
        <v>0</v>
      </c>
      <c r="V650" s="43">
        <f t="shared" si="591"/>
        <v>396</v>
      </c>
      <c r="W650" s="44">
        <f t="shared" si="592"/>
        <v>0</v>
      </c>
      <c r="X650" s="178">
        <v>0</v>
      </c>
      <c r="Y650" s="42" t="e">
        <f t="shared" si="593"/>
        <v>#DIV/0!</v>
      </c>
      <c r="Z650" s="43" t="e">
        <f t="shared" si="594"/>
        <v>#DIV/0!</v>
      </c>
      <c r="AA650" s="45" t="e">
        <f t="shared" si="595"/>
        <v>#DIV/0!</v>
      </c>
      <c r="AB650" s="65">
        <v>0</v>
      </c>
      <c r="AC650" s="38">
        <f t="shared" si="596"/>
        <v>0</v>
      </c>
      <c r="AD650" s="39">
        <f t="shared" si="597"/>
        <v>538</v>
      </c>
      <c r="AE650" s="40">
        <f t="shared" si="598"/>
        <v>0</v>
      </c>
      <c r="AF650" s="98">
        <v>0</v>
      </c>
      <c r="AG650" s="38" t="e">
        <f t="shared" si="599"/>
        <v>#DIV/0!</v>
      </c>
      <c r="AH650" s="39" t="e">
        <f t="shared" si="600"/>
        <v>#DIV/0!</v>
      </c>
      <c r="AI650" s="41" t="e">
        <f t="shared" si="601"/>
        <v>#DIV/0!</v>
      </c>
      <c r="AJ650" s="183">
        <v>0</v>
      </c>
      <c r="AK650" s="42">
        <f t="shared" si="602"/>
        <v>0</v>
      </c>
      <c r="AL650" s="43">
        <f t="shared" si="603"/>
        <v>337</v>
      </c>
      <c r="AM650" s="44">
        <f t="shared" si="604"/>
        <v>0</v>
      </c>
      <c r="AN650" s="178">
        <v>0</v>
      </c>
      <c r="AO650" s="42" t="e">
        <f t="shared" si="605"/>
        <v>#DIV/0!</v>
      </c>
      <c r="AP650" s="43" t="e">
        <f t="shared" si="606"/>
        <v>#DIV/0!</v>
      </c>
      <c r="AQ650" s="45" t="e">
        <f t="shared" si="607"/>
        <v>#DIV/0!</v>
      </c>
      <c r="AR650" s="65">
        <v>0</v>
      </c>
      <c r="AS650" s="38">
        <f t="shared" si="608"/>
        <v>0</v>
      </c>
      <c r="AT650" s="39">
        <f t="shared" si="609"/>
        <v>565</v>
      </c>
      <c r="AU650" s="40">
        <f t="shared" si="610"/>
        <v>0</v>
      </c>
      <c r="AV650" s="98">
        <v>0</v>
      </c>
      <c r="AW650" s="38" t="e">
        <f t="shared" si="611"/>
        <v>#DIV/0!</v>
      </c>
      <c r="AX650" s="39" t="e">
        <f t="shared" si="612"/>
        <v>#DIV/0!</v>
      </c>
      <c r="AY650" s="41" t="e">
        <f t="shared" si="613"/>
        <v>#DIV/0!</v>
      </c>
      <c r="AZ650" s="183">
        <v>0</v>
      </c>
      <c r="BA650" s="42">
        <f t="shared" si="614"/>
        <v>0</v>
      </c>
      <c r="BB650" s="43">
        <f t="shared" si="615"/>
        <v>356</v>
      </c>
      <c r="BC650" s="44">
        <f t="shared" si="616"/>
        <v>0</v>
      </c>
      <c r="BD650" s="178">
        <v>0</v>
      </c>
      <c r="BE650" s="42" t="e">
        <f t="shared" si="617"/>
        <v>#DIV/0!</v>
      </c>
      <c r="BF650" s="43" t="e">
        <f t="shared" si="618"/>
        <v>#DIV/0!</v>
      </c>
      <c r="BG650" s="45" t="e">
        <f t="shared" si="619"/>
        <v>#DIV/0!</v>
      </c>
      <c r="BH650" s="159">
        <v>0</v>
      </c>
      <c r="BI650" s="83">
        <f t="shared" si="620"/>
        <v>0</v>
      </c>
      <c r="BJ650" s="84">
        <f t="shared" si="621"/>
        <v>467</v>
      </c>
      <c r="BK650" s="85">
        <f t="shared" si="622"/>
        <v>0</v>
      </c>
      <c r="BL650" s="156">
        <v>0</v>
      </c>
      <c r="BM650" s="83" t="e">
        <f t="shared" si="623"/>
        <v>#DIV/0!</v>
      </c>
      <c r="BN650" s="84" t="e">
        <f t="shared" si="624"/>
        <v>#DIV/0!</v>
      </c>
      <c r="BO650" s="86" t="e">
        <f t="shared" si="625"/>
        <v>#DIV/0!</v>
      </c>
      <c r="BP650" s="168">
        <f t="shared" si="626"/>
        <v>0</v>
      </c>
      <c r="BQ650" s="75">
        <f t="shared" si="627"/>
        <v>0</v>
      </c>
      <c r="BR650" s="164">
        <f t="shared" si="630"/>
        <v>0</v>
      </c>
      <c r="BS650" s="76">
        <f t="shared" si="628"/>
        <v>627</v>
      </c>
      <c r="BT650" s="117">
        <f t="shared" si="629"/>
        <v>0</v>
      </c>
      <c r="BU650" s="156">
        <v>6840</v>
      </c>
      <c r="BV650" s="156">
        <v>87</v>
      </c>
    </row>
    <row r="651" spans="1:74">
      <c r="A651" s="34">
        <f t="shared" si="575"/>
        <v>0</v>
      </c>
      <c r="B651" s="35">
        <f t="shared" si="576"/>
        <v>0</v>
      </c>
      <c r="C651" s="35">
        <f t="shared" si="577"/>
        <v>0</v>
      </c>
      <c r="D651" s="35">
        <f t="shared" si="578"/>
        <v>0</v>
      </c>
      <c r="E651" s="35">
        <f t="shared" si="579"/>
        <v>0</v>
      </c>
      <c r="F651" s="35">
        <f t="shared" si="580"/>
        <v>0</v>
      </c>
      <c r="G651" s="35">
        <f t="shared" si="581"/>
        <v>0</v>
      </c>
      <c r="H651" s="35">
        <f t="shared" si="582"/>
        <v>0</v>
      </c>
      <c r="I651" s="35">
        <f t="shared" si="583"/>
        <v>0</v>
      </c>
      <c r="J651" s="48">
        <v>164</v>
      </c>
      <c r="K651" s="49" t="s">
        <v>134</v>
      </c>
      <c r="L651" s="65">
        <v>0</v>
      </c>
      <c r="M651" s="38">
        <f t="shared" si="584"/>
        <v>0</v>
      </c>
      <c r="N651" s="39">
        <f t="shared" si="585"/>
        <v>517</v>
      </c>
      <c r="O651" s="40">
        <f t="shared" si="586"/>
        <v>0</v>
      </c>
      <c r="P651" s="98">
        <v>0</v>
      </c>
      <c r="Q651" s="38" t="e">
        <f t="shared" si="587"/>
        <v>#DIV/0!</v>
      </c>
      <c r="R651" s="39" t="e">
        <f t="shared" si="588"/>
        <v>#DIV/0!</v>
      </c>
      <c r="S651" s="41" t="e">
        <f t="shared" si="589"/>
        <v>#DIV/0!</v>
      </c>
      <c r="T651" s="183">
        <v>0</v>
      </c>
      <c r="U651" s="42">
        <f t="shared" si="590"/>
        <v>0</v>
      </c>
      <c r="V651" s="43">
        <f t="shared" si="591"/>
        <v>396</v>
      </c>
      <c r="W651" s="44">
        <f t="shared" si="592"/>
        <v>0</v>
      </c>
      <c r="X651" s="178">
        <v>0</v>
      </c>
      <c r="Y651" s="42" t="e">
        <f t="shared" si="593"/>
        <v>#DIV/0!</v>
      </c>
      <c r="Z651" s="43" t="e">
        <f t="shared" si="594"/>
        <v>#DIV/0!</v>
      </c>
      <c r="AA651" s="45" t="e">
        <f t="shared" si="595"/>
        <v>#DIV/0!</v>
      </c>
      <c r="AB651" s="65">
        <v>0</v>
      </c>
      <c r="AC651" s="38">
        <f t="shared" si="596"/>
        <v>0</v>
      </c>
      <c r="AD651" s="39">
        <f t="shared" si="597"/>
        <v>538</v>
      </c>
      <c r="AE651" s="40">
        <f t="shared" si="598"/>
        <v>0</v>
      </c>
      <c r="AF651" s="98">
        <v>0</v>
      </c>
      <c r="AG651" s="38" t="e">
        <f t="shared" si="599"/>
        <v>#DIV/0!</v>
      </c>
      <c r="AH651" s="39" t="e">
        <f t="shared" si="600"/>
        <v>#DIV/0!</v>
      </c>
      <c r="AI651" s="41" t="e">
        <f t="shared" si="601"/>
        <v>#DIV/0!</v>
      </c>
      <c r="AJ651" s="183">
        <v>0</v>
      </c>
      <c r="AK651" s="42">
        <f t="shared" si="602"/>
        <v>0</v>
      </c>
      <c r="AL651" s="43">
        <f t="shared" si="603"/>
        <v>337</v>
      </c>
      <c r="AM651" s="44">
        <f t="shared" si="604"/>
        <v>0</v>
      </c>
      <c r="AN651" s="178">
        <v>0</v>
      </c>
      <c r="AO651" s="42" t="e">
        <f t="shared" si="605"/>
        <v>#DIV/0!</v>
      </c>
      <c r="AP651" s="43" t="e">
        <f t="shared" si="606"/>
        <v>#DIV/0!</v>
      </c>
      <c r="AQ651" s="45" t="e">
        <f t="shared" si="607"/>
        <v>#DIV/0!</v>
      </c>
      <c r="AR651" s="65">
        <v>0</v>
      </c>
      <c r="AS651" s="38">
        <f t="shared" si="608"/>
        <v>0</v>
      </c>
      <c r="AT651" s="39">
        <f t="shared" si="609"/>
        <v>565</v>
      </c>
      <c r="AU651" s="40">
        <f t="shared" si="610"/>
        <v>0</v>
      </c>
      <c r="AV651" s="98">
        <v>0</v>
      </c>
      <c r="AW651" s="38" t="e">
        <f t="shared" si="611"/>
        <v>#DIV/0!</v>
      </c>
      <c r="AX651" s="39" t="e">
        <f t="shared" si="612"/>
        <v>#DIV/0!</v>
      </c>
      <c r="AY651" s="41" t="e">
        <f t="shared" si="613"/>
        <v>#DIV/0!</v>
      </c>
      <c r="AZ651" s="183">
        <v>0</v>
      </c>
      <c r="BA651" s="42">
        <f t="shared" si="614"/>
        <v>0</v>
      </c>
      <c r="BB651" s="43">
        <f t="shared" si="615"/>
        <v>356</v>
      </c>
      <c r="BC651" s="44">
        <f t="shared" si="616"/>
        <v>0</v>
      </c>
      <c r="BD651" s="178">
        <v>0</v>
      </c>
      <c r="BE651" s="42" t="e">
        <f t="shared" si="617"/>
        <v>#DIV/0!</v>
      </c>
      <c r="BF651" s="43" t="e">
        <f t="shared" si="618"/>
        <v>#DIV/0!</v>
      </c>
      <c r="BG651" s="45" t="e">
        <f t="shared" si="619"/>
        <v>#DIV/0!</v>
      </c>
      <c r="BH651" s="159">
        <v>0</v>
      </c>
      <c r="BI651" s="83">
        <f t="shared" si="620"/>
        <v>0</v>
      </c>
      <c r="BJ651" s="84">
        <f t="shared" si="621"/>
        <v>467</v>
      </c>
      <c r="BK651" s="85">
        <f t="shared" si="622"/>
        <v>0</v>
      </c>
      <c r="BL651" s="156">
        <v>0</v>
      </c>
      <c r="BM651" s="83" t="e">
        <f t="shared" si="623"/>
        <v>#DIV/0!</v>
      </c>
      <c r="BN651" s="84" t="e">
        <f t="shared" si="624"/>
        <v>#DIV/0!</v>
      </c>
      <c r="BO651" s="86" t="e">
        <f t="shared" si="625"/>
        <v>#DIV/0!</v>
      </c>
      <c r="BP651" s="168">
        <f t="shared" si="626"/>
        <v>0</v>
      </c>
      <c r="BQ651" s="75">
        <f t="shared" si="627"/>
        <v>0</v>
      </c>
      <c r="BR651" s="164">
        <f t="shared" si="630"/>
        <v>0</v>
      </c>
      <c r="BS651" s="76">
        <f t="shared" si="628"/>
        <v>627</v>
      </c>
      <c r="BT651" s="117">
        <f t="shared" si="629"/>
        <v>0</v>
      </c>
      <c r="BU651" s="156">
        <v>1622</v>
      </c>
      <c r="BV651" s="156">
        <v>65</v>
      </c>
    </row>
    <row r="652" spans="1:74">
      <c r="A652" s="34">
        <f t="shared" si="575"/>
        <v>0</v>
      </c>
      <c r="B652" s="35">
        <f t="shared" si="576"/>
        <v>0</v>
      </c>
      <c r="C652" s="35">
        <f t="shared" si="577"/>
        <v>0</v>
      </c>
      <c r="D652" s="35">
        <f t="shared" si="578"/>
        <v>0</v>
      </c>
      <c r="E652" s="35">
        <f t="shared" si="579"/>
        <v>0</v>
      </c>
      <c r="F652" s="35">
        <f t="shared" si="580"/>
        <v>0</v>
      </c>
      <c r="G652" s="35">
        <f t="shared" si="581"/>
        <v>0</v>
      </c>
      <c r="H652" s="35">
        <f t="shared" si="582"/>
        <v>0</v>
      </c>
      <c r="I652" s="35">
        <f t="shared" si="583"/>
        <v>0</v>
      </c>
      <c r="J652" s="48">
        <v>169</v>
      </c>
      <c r="K652" s="49" t="s">
        <v>139</v>
      </c>
      <c r="L652" s="65">
        <v>0</v>
      </c>
      <c r="M652" s="38">
        <f t="shared" si="584"/>
        <v>0</v>
      </c>
      <c r="N652" s="39">
        <f t="shared" si="585"/>
        <v>517</v>
      </c>
      <c r="O652" s="40">
        <f t="shared" si="586"/>
        <v>0</v>
      </c>
      <c r="P652" s="98">
        <v>0</v>
      </c>
      <c r="Q652" s="38" t="e">
        <f t="shared" si="587"/>
        <v>#DIV/0!</v>
      </c>
      <c r="R652" s="39" t="e">
        <f t="shared" si="588"/>
        <v>#DIV/0!</v>
      </c>
      <c r="S652" s="41" t="e">
        <f t="shared" si="589"/>
        <v>#DIV/0!</v>
      </c>
      <c r="T652" s="183">
        <v>0</v>
      </c>
      <c r="U652" s="42">
        <f t="shared" si="590"/>
        <v>0</v>
      </c>
      <c r="V652" s="43">
        <f t="shared" si="591"/>
        <v>396</v>
      </c>
      <c r="W652" s="44">
        <f t="shared" si="592"/>
        <v>0</v>
      </c>
      <c r="X652" s="178">
        <v>0</v>
      </c>
      <c r="Y652" s="42" t="e">
        <f t="shared" si="593"/>
        <v>#DIV/0!</v>
      </c>
      <c r="Z652" s="43" t="e">
        <f t="shared" si="594"/>
        <v>#DIV/0!</v>
      </c>
      <c r="AA652" s="45" t="e">
        <f t="shared" si="595"/>
        <v>#DIV/0!</v>
      </c>
      <c r="AB652" s="65">
        <v>0</v>
      </c>
      <c r="AC652" s="38">
        <f t="shared" si="596"/>
        <v>0</v>
      </c>
      <c r="AD652" s="39">
        <f t="shared" si="597"/>
        <v>538</v>
      </c>
      <c r="AE652" s="40">
        <f t="shared" si="598"/>
        <v>0</v>
      </c>
      <c r="AF652" s="98">
        <v>0</v>
      </c>
      <c r="AG652" s="38" t="e">
        <f t="shared" si="599"/>
        <v>#DIV/0!</v>
      </c>
      <c r="AH652" s="39" t="e">
        <f t="shared" si="600"/>
        <v>#DIV/0!</v>
      </c>
      <c r="AI652" s="41" t="e">
        <f t="shared" si="601"/>
        <v>#DIV/0!</v>
      </c>
      <c r="AJ652" s="183">
        <v>0</v>
      </c>
      <c r="AK652" s="42">
        <f t="shared" si="602"/>
        <v>0</v>
      </c>
      <c r="AL652" s="43">
        <f t="shared" si="603"/>
        <v>337</v>
      </c>
      <c r="AM652" s="44">
        <f t="shared" si="604"/>
        <v>0</v>
      </c>
      <c r="AN652" s="178">
        <v>0</v>
      </c>
      <c r="AO652" s="42" t="e">
        <f t="shared" si="605"/>
        <v>#DIV/0!</v>
      </c>
      <c r="AP652" s="43" t="e">
        <f t="shared" si="606"/>
        <v>#DIV/0!</v>
      </c>
      <c r="AQ652" s="45" t="e">
        <f t="shared" si="607"/>
        <v>#DIV/0!</v>
      </c>
      <c r="AR652" s="65">
        <v>0</v>
      </c>
      <c r="AS652" s="38">
        <f t="shared" si="608"/>
        <v>0</v>
      </c>
      <c r="AT652" s="39">
        <f t="shared" si="609"/>
        <v>565</v>
      </c>
      <c r="AU652" s="40">
        <f t="shared" si="610"/>
        <v>0</v>
      </c>
      <c r="AV652" s="98">
        <v>0</v>
      </c>
      <c r="AW652" s="38" t="e">
        <f t="shared" si="611"/>
        <v>#DIV/0!</v>
      </c>
      <c r="AX652" s="39" t="e">
        <f t="shared" si="612"/>
        <v>#DIV/0!</v>
      </c>
      <c r="AY652" s="41" t="e">
        <f t="shared" si="613"/>
        <v>#DIV/0!</v>
      </c>
      <c r="AZ652" s="183">
        <v>0</v>
      </c>
      <c r="BA652" s="42">
        <f t="shared" si="614"/>
        <v>0</v>
      </c>
      <c r="BB652" s="43">
        <f t="shared" si="615"/>
        <v>356</v>
      </c>
      <c r="BC652" s="44">
        <f t="shared" si="616"/>
        <v>0</v>
      </c>
      <c r="BD652" s="178">
        <v>0</v>
      </c>
      <c r="BE652" s="42" t="e">
        <f t="shared" si="617"/>
        <v>#DIV/0!</v>
      </c>
      <c r="BF652" s="43" t="e">
        <f t="shared" si="618"/>
        <v>#DIV/0!</v>
      </c>
      <c r="BG652" s="45" t="e">
        <f t="shared" si="619"/>
        <v>#DIV/0!</v>
      </c>
      <c r="BH652" s="159">
        <v>0</v>
      </c>
      <c r="BI652" s="83">
        <f t="shared" si="620"/>
        <v>0</v>
      </c>
      <c r="BJ652" s="84">
        <f t="shared" si="621"/>
        <v>467</v>
      </c>
      <c r="BK652" s="85">
        <f t="shared" si="622"/>
        <v>0</v>
      </c>
      <c r="BL652" s="156">
        <v>0</v>
      </c>
      <c r="BM652" s="83" t="e">
        <f t="shared" si="623"/>
        <v>#DIV/0!</v>
      </c>
      <c r="BN652" s="84" t="e">
        <f t="shared" si="624"/>
        <v>#DIV/0!</v>
      </c>
      <c r="BO652" s="86" t="e">
        <f t="shared" si="625"/>
        <v>#DIV/0!</v>
      </c>
      <c r="BP652" s="168">
        <f t="shared" si="626"/>
        <v>0</v>
      </c>
      <c r="BQ652" s="75">
        <f t="shared" si="627"/>
        <v>0</v>
      </c>
      <c r="BR652" s="164">
        <f t="shared" si="630"/>
        <v>0</v>
      </c>
      <c r="BS652" s="76">
        <f t="shared" si="628"/>
        <v>627</v>
      </c>
      <c r="BT652" s="117">
        <f t="shared" si="629"/>
        <v>0</v>
      </c>
      <c r="BU652" s="156">
        <v>550</v>
      </c>
      <c r="BV652" s="156">
        <v>11</v>
      </c>
    </row>
    <row r="653" spans="1:74">
      <c r="A653" s="34">
        <f t="shared" si="575"/>
        <v>0</v>
      </c>
      <c r="B653" s="35">
        <f t="shared" si="576"/>
        <v>0</v>
      </c>
      <c r="C653" s="35">
        <f t="shared" si="577"/>
        <v>0</v>
      </c>
      <c r="D653" s="35">
        <f t="shared" si="578"/>
        <v>0</v>
      </c>
      <c r="E653" s="35">
        <f t="shared" si="579"/>
        <v>0</v>
      </c>
      <c r="F653" s="35">
        <f t="shared" si="580"/>
        <v>0</v>
      </c>
      <c r="G653" s="35">
        <f t="shared" si="581"/>
        <v>0</v>
      </c>
      <c r="H653" s="35">
        <f t="shared" si="582"/>
        <v>0</v>
      </c>
      <c r="I653" s="35">
        <f t="shared" si="583"/>
        <v>0</v>
      </c>
      <c r="J653" s="48">
        <v>183</v>
      </c>
      <c r="K653" s="49" t="s">
        <v>153</v>
      </c>
      <c r="L653" s="65">
        <v>0</v>
      </c>
      <c r="M653" s="38">
        <f t="shared" si="584"/>
        <v>0</v>
      </c>
      <c r="N653" s="39">
        <f t="shared" si="585"/>
        <v>517</v>
      </c>
      <c r="O653" s="40">
        <f t="shared" si="586"/>
        <v>0</v>
      </c>
      <c r="P653" s="98">
        <v>0</v>
      </c>
      <c r="Q653" s="38" t="e">
        <f t="shared" si="587"/>
        <v>#DIV/0!</v>
      </c>
      <c r="R653" s="39" t="e">
        <f t="shared" si="588"/>
        <v>#DIV/0!</v>
      </c>
      <c r="S653" s="41" t="e">
        <f t="shared" si="589"/>
        <v>#DIV/0!</v>
      </c>
      <c r="T653" s="183">
        <v>0</v>
      </c>
      <c r="U653" s="42">
        <f t="shared" si="590"/>
        <v>0</v>
      </c>
      <c r="V653" s="43">
        <f t="shared" si="591"/>
        <v>396</v>
      </c>
      <c r="W653" s="44">
        <f t="shared" si="592"/>
        <v>0</v>
      </c>
      <c r="X653" s="178">
        <v>0</v>
      </c>
      <c r="Y653" s="42" t="e">
        <f t="shared" si="593"/>
        <v>#DIV/0!</v>
      </c>
      <c r="Z653" s="43" t="e">
        <f t="shared" si="594"/>
        <v>#DIV/0!</v>
      </c>
      <c r="AA653" s="45" t="e">
        <f t="shared" si="595"/>
        <v>#DIV/0!</v>
      </c>
      <c r="AB653" s="65">
        <v>0</v>
      </c>
      <c r="AC653" s="38">
        <f t="shared" si="596"/>
        <v>0</v>
      </c>
      <c r="AD653" s="39">
        <f t="shared" si="597"/>
        <v>538</v>
      </c>
      <c r="AE653" s="40">
        <f t="shared" si="598"/>
        <v>0</v>
      </c>
      <c r="AF653" s="98">
        <v>0</v>
      </c>
      <c r="AG653" s="38" t="e">
        <f t="shared" si="599"/>
        <v>#DIV/0!</v>
      </c>
      <c r="AH653" s="39" t="e">
        <f t="shared" si="600"/>
        <v>#DIV/0!</v>
      </c>
      <c r="AI653" s="41" t="e">
        <f t="shared" si="601"/>
        <v>#DIV/0!</v>
      </c>
      <c r="AJ653" s="183">
        <v>0</v>
      </c>
      <c r="AK653" s="42">
        <f t="shared" si="602"/>
        <v>0</v>
      </c>
      <c r="AL653" s="43">
        <f t="shared" si="603"/>
        <v>337</v>
      </c>
      <c r="AM653" s="44">
        <f t="shared" si="604"/>
        <v>0</v>
      </c>
      <c r="AN653" s="178">
        <v>0</v>
      </c>
      <c r="AO653" s="42" t="e">
        <f t="shared" si="605"/>
        <v>#DIV/0!</v>
      </c>
      <c r="AP653" s="43" t="e">
        <f t="shared" si="606"/>
        <v>#DIV/0!</v>
      </c>
      <c r="AQ653" s="45" t="e">
        <f t="shared" si="607"/>
        <v>#DIV/0!</v>
      </c>
      <c r="AR653" s="65">
        <v>0</v>
      </c>
      <c r="AS653" s="38">
        <f t="shared" si="608"/>
        <v>0</v>
      </c>
      <c r="AT653" s="39">
        <f t="shared" si="609"/>
        <v>565</v>
      </c>
      <c r="AU653" s="40">
        <f t="shared" si="610"/>
        <v>0</v>
      </c>
      <c r="AV653" s="98">
        <v>0</v>
      </c>
      <c r="AW653" s="38" t="e">
        <f t="shared" si="611"/>
        <v>#DIV/0!</v>
      </c>
      <c r="AX653" s="39" t="e">
        <f t="shared" si="612"/>
        <v>#DIV/0!</v>
      </c>
      <c r="AY653" s="41" t="e">
        <f t="shared" si="613"/>
        <v>#DIV/0!</v>
      </c>
      <c r="AZ653" s="183">
        <v>0</v>
      </c>
      <c r="BA653" s="42">
        <f t="shared" si="614"/>
        <v>0</v>
      </c>
      <c r="BB653" s="43">
        <f t="shared" si="615"/>
        <v>356</v>
      </c>
      <c r="BC653" s="44">
        <f t="shared" si="616"/>
        <v>0</v>
      </c>
      <c r="BD653" s="178">
        <v>0</v>
      </c>
      <c r="BE653" s="42" t="e">
        <f t="shared" si="617"/>
        <v>#DIV/0!</v>
      </c>
      <c r="BF653" s="43" t="e">
        <f t="shared" si="618"/>
        <v>#DIV/0!</v>
      </c>
      <c r="BG653" s="45" t="e">
        <f t="shared" si="619"/>
        <v>#DIV/0!</v>
      </c>
      <c r="BH653" s="159">
        <v>0</v>
      </c>
      <c r="BI653" s="83">
        <f t="shared" si="620"/>
        <v>0</v>
      </c>
      <c r="BJ653" s="84">
        <f t="shared" si="621"/>
        <v>467</v>
      </c>
      <c r="BK653" s="85">
        <f t="shared" si="622"/>
        <v>0</v>
      </c>
      <c r="BL653" s="156">
        <v>0</v>
      </c>
      <c r="BM653" s="83" t="e">
        <f t="shared" si="623"/>
        <v>#DIV/0!</v>
      </c>
      <c r="BN653" s="84" t="e">
        <f t="shared" si="624"/>
        <v>#DIV/0!</v>
      </c>
      <c r="BO653" s="86" t="e">
        <f t="shared" si="625"/>
        <v>#DIV/0!</v>
      </c>
      <c r="BP653" s="168">
        <f t="shared" si="626"/>
        <v>0</v>
      </c>
      <c r="BQ653" s="75">
        <f t="shared" si="627"/>
        <v>0</v>
      </c>
      <c r="BR653" s="164">
        <f t="shared" si="630"/>
        <v>0</v>
      </c>
      <c r="BS653" s="76">
        <f t="shared" si="628"/>
        <v>627</v>
      </c>
      <c r="BT653" s="117">
        <f t="shared" si="629"/>
        <v>0</v>
      </c>
      <c r="BU653" s="156">
        <v>8540</v>
      </c>
      <c r="BV653" s="156">
        <v>31</v>
      </c>
    </row>
    <row r="654" spans="1:74">
      <c r="A654" s="34">
        <f t="shared" si="575"/>
        <v>0</v>
      </c>
      <c r="B654" s="35">
        <f t="shared" si="576"/>
        <v>0</v>
      </c>
      <c r="C654" s="35">
        <f t="shared" si="577"/>
        <v>0</v>
      </c>
      <c r="D654" s="35">
        <f t="shared" si="578"/>
        <v>0</v>
      </c>
      <c r="E654" s="35">
        <f t="shared" si="579"/>
        <v>0</v>
      </c>
      <c r="F654" s="35">
        <f t="shared" si="580"/>
        <v>0</v>
      </c>
      <c r="G654" s="35">
        <f t="shared" si="581"/>
        <v>0</v>
      </c>
      <c r="H654" s="35">
        <f t="shared" si="582"/>
        <v>0</v>
      </c>
      <c r="I654" s="35">
        <f t="shared" si="583"/>
        <v>0</v>
      </c>
      <c r="J654" s="48">
        <v>202</v>
      </c>
      <c r="K654" s="49" t="s">
        <v>172</v>
      </c>
      <c r="L654" s="65">
        <v>0</v>
      </c>
      <c r="M654" s="38">
        <f t="shared" si="584"/>
        <v>0</v>
      </c>
      <c r="N654" s="39">
        <f t="shared" si="585"/>
        <v>517</v>
      </c>
      <c r="O654" s="40">
        <f t="shared" si="586"/>
        <v>0</v>
      </c>
      <c r="P654" s="98">
        <v>0</v>
      </c>
      <c r="Q654" s="38" t="e">
        <f t="shared" si="587"/>
        <v>#DIV/0!</v>
      </c>
      <c r="R654" s="39" t="e">
        <f t="shared" si="588"/>
        <v>#DIV/0!</v>
      </c>
      <c r="S654" s="41" t="e">
        <f t="shared" si="589"/>
        <v>#DIV/0!</v>
      </c>
      <c r="T654" s="183">
        <v>0</v>
      </c>
      <c r="U654" s="42">
        <f t="shared" si="590"/>
        <v>0</v>
      </c>
      <c r="V654" s="43">
        <f t="shared" si="591"/>
        <v>396</v>
      </c>
      <c r="W654" s="44">
        <f t="shared" si="592"/>
        <v>0</v>
      </c>
      <c r="X654" s="178">
        <v>0</v>
      </c>
      <c r="Y654" s="42" t="e">
        <f t="shared" si="593"/>
        <v>#DIV/0!</v>
      </c>
      <c r="Z654" s="43" t="e">
        <f t="shared" si="594"/>
        <v>#DIV/0!</v>
      </c>
      <c r="AA654" s="45" t="e">
        <f t="shared" si="595"/>
        <v>#DIV/0!</v>
      </c>
      <c r="AB654" s="65">
        <v>0</v>
      </c>
      <c r="AC654" s="38">
        <f t="shared" si="596"/>
        <v>0</v>
      </c>
      <c r="AD654" s="39">
        <f t="shared" si="597"/>
        <v>538</v>
      </c>
      <c r="AE654" s="40">
        <f t="shared" si="598"/>
        <v>0</v>
      </c>
      <c r="AF654" s="98">
        <v>0</v>
      </c>
      <c r="AG654" s="38" t="e">
        <f t="shared" si="599"/>
        <v>#DIV/0!</v>
      </c>
      <c r="AH654" s="39" t="e">
        <f t="shared" si="600"/>
        <v>#DIV/0!</v>
      </c>
      <c r="AI654" s="41" t="e">
        <f t="shared" si="601"/>
        <v>#DIV/0!</v>
      </c>
      <c r="AJ654" s="183">
        <v>0</v>
      </c>
      <c r="AK654" s="42">
        <f t="shared" si="602"/>
        <v>0</v>
      </c>
      <c r="AL654" s="43">
        <f t="shared" si="603"/>
        <v>337</v>
      </c>
      <c r="AM654" s="44">
        <f t="shared" si="604"/>
        <v>0</v>
      </c>
      <c r="AN654" s="178">
        <v>0</v>
      </c>
      <c r="AO654" s="42" t="e">
        <f t="shared" si="605"/>
        <v>#DIV/0!</v>
      </c>
      <c r="AP654" s="43" t="e">
        <f t="shared" si="606"/>
        <v>#DIV/0!</v>
      </c>
      <c r="AQ654" s="45" t="e">
        <f t="shared" si="607"/>
        <v>#DIV/0!</v>
      </c>
      <c r="AR654" s="65">
        <v>0</v>
      </c>
      <c r="AS654" s="38">
        <f t="shared" si="608"/>
        <v>0</v>
      </c>
      <c r="AT654" s="39">
        <f t="shared" si="609"/>
        <v>565</v>
      </c>
      <c r="AU654" s="40">
        <f t="shared" si="610"/>
        <v>0</v>
      </c>
      <c r="AV654" s="98">
        <v>0</v>
      </c>
      <c r="AW654" s="38" t="e">
        <f t="shared" si="611"/>
        <v>#DIV/0!</v>
      </c>
      <c r="AX654" s="39" t="e">
        <f t="shared" si="612"/>
        <v>#DIV/0!</v>
      </c>
      <c r="AY654" s="41" t="e">
        <f t="shared" si="613"/>
        <v>#DIV/0!</v>
      </c>
      <c r="AZ654" s="183">
        <v>0</v>
      </c>
      <c r="BA654" s="42">
        <f t="shared" si="614"/>
        <v>0</v>
      </c>
      <c r="BB654" s="43">
        <f t="shared" si="615"/>
        <v>356</v>
      </c>
      <c r="BC654" s="44">
        <f t="shared" si="616"/>
        <v>0</v>
      </c>
      <c r="BD654" s="178">
        <v>0</v>
      </c>
      <c r="BE654" s="42" t="e">
        <f t="shared" si="617"/>
        <v>#DIV/0!</v>
      </c>
      <c r="BF654" s="43" t="e">
        <f t="shared" si="618"/>
        <v>#DIV/0!</v>
      </c>
      <c r="BG654" s="45" t="e">
        <f t="shared" si="619"/>
        <v>#DIV/0!</v>
      </c>
      <c r="BH654" s="159">
        <v>0</v>
      </c>
      <c r="BI654" s="83">
        <f t="shared" si="620"/>
        <v>0</v>
      </c>
      <c r="BJ654" s="84">
        <f t="shared" si="621"/>
        <v>467</v>
      </c>
      <c r="BK654" s="85">
        <f t="shared" si="622"/>
        <v>0</v>
      </c>
      <c r="BL654" s="156">
        <v>0</v>
      </c>
      <c r="BM654" s="83" t="e">
        <f t="shared" si="623"/>
        <v>#DIV/0!</v>
      </c>
      <c r="BN654" s="84" t="e">
        <f t="shared" si="624"/>
        <v>#DIV/0!</v>
      </c>
      <c r="BO654" s="86" t="e">
        <f t="shared" si="625"/>
        <v>#DIV/0!</v>
      </c>
      <c r="BP654" s="168">
        <f t="shared" si="626"/>
        <v>0</v>
      </c>
      <c r="BQ654" s="75">
        <f t="shared" si="627"/>
        <v>0</v>
      </c>
      <c r="BR654" s="164">
        <f t="shared" si="630"/>
        <v>0</v>
      </c>
      <c r="BS654" s="76">
        <f t="shared" si="628"/>
        <v>627</v>
      </c>
      <c r="BT654" s="117">
        <f t="shared" si="629"/>
        <v>0</v>
      </c>
      <c r="BU654" s="156">
        <v>947</v>
      </c>
      <c r="BV654" s="156">
        <v>61</v>
      </c>
    </row>
    <row r="655" spans="1:74">
      <c r="A655" s="34">
        <f t="shared" si="575"/>
        <v>0</v>
      </c>
      <c r="B655" s="35">
        <f t="shared" si="576"/>
        <v>0</v>
      </c>
      <c r="C655" s="35">
        <f t="shared" si="577"/>
        <v>0</v>
      </c>
      <c r="D655" s="35">
        <f t="shared" si="578"/>
        <v>0</v>
      </c>
      <c r="E655" s="35">
        <f t="shared" si="579"/>
        <v>0</v>
      </c>
      <c r="F655" s="35">
        <f t="shared" si="580"/>
        <v>0</v>
      </c>
      <c r="G655" s="35">
        <f t="shared" si="581"/>
        <v>0</v>
      </c>
      <c r="H655" s="35">
        <f t="shared" si="582"/>
        <v>0</v>
      </c>
      <c r="I655" s="35">
        <f t="shared" si="583"/>
        <v>0</v>
      </c>
      <c r="J655" s="48">
        <v>233</v>
      </c>
      <c r="K655" s="49" t="s">
        <v>203</v>
      </c>
      <c r="L655" s="65">
        <v>0</v>
      </c>
      <c r="M655" s="38">
        <f t="shared" si="584"/>
        <v>0</v>
      </c>
      <c r="N655" s="39">
        <f t="shared" si="585"/>
        <v>517</v>
      </c>
      <c r="O655" s="40">
        <f t="shared" si="586"/>
        <v>0</v>
      </c>
      <c r="P655" s="98">
        <v>0</v>
      </c>
      <c r="Q655" s="38" t="e">
        <f t="shared" si="587"/>
        <v>#DIV/0!</v>
      </c>
      <c r="R655" s="39" t="e">
        <f t="shared" si="588"/>
        <v>#DIV/0!</v>
      </c>
      <c r="S655" s="41" t="e">
        <f t="shared" si="589"/>
        <v>#DIV/0!</v>
      </c>
      <c r="T655" s="183">
        <v>0</v>
      </c>
      <c r="U655" s="42">
        <f t="shared" si="590"/>
        <v>0</v>
      </c>
      <c r="V655" s="43">
        <f t="shared" si="591"/>
        <v>396</v>
      </c>
      <c r="W655" s="44">
        <f t="shared" si="592"/>
        <v>0</v>
      </c>
      <c r="X655" s="178">
        <v>0</v>
      </c>
      <c r="Y655" s="42" t="e">
        <f t="shared" si="593"/>
        <v>#DIV/0!</v>
      </c>
      <c r="Z655" s="43" t="e">
        <f t="shared" si="594"/>
        <v>#DIV/0!</v>
      </c>
      <c r="AA655" s="45" t="e">
        <f t="shared" si="595"/>
        <v>#DIV/0!</v>
      </c>
      <c r="AB655" s="65">
        <v>0</v>
      </c>
      <c r="AC655" s="38">
        <f t="shared" si="596"/>
        <v>0</v>
      </c>
      <c r="AD655" s="39">
        <f t="shared" si="597"/>
        <v>538</v>
      </c>
      <c r="AE655" s="40">
        <f t="shared" si="598"/>
        <v>0</v>
      </c>
      <c r="AF655" s="98">
        <v>0</v>
      </c>
      <c r="AG655" s="38" t="e">
        <f t="shared" si="599"/>
        <v>#DIV/0!</v>
      </c>
      <c r="AH655" s="39" t="e">
        <f t="shared" si="600"/>
        <v>#DIV/0!</v>
      </c>
      <c r="AI655" s="41" t="e">
        <f t="shared" si="601"/>
        <v>#DIV/0!</v>
      </c>
      <c r="AJ655" s="183">
        <v>0</v>
      </c>
      <c r="AK655" s="42">
        <f t="shared" si="602"/>
        <v>0</v>
      </c>
      <c r="AL655" s="43">
        <f t="shared" si="603"/>
        <v>337</v>
      </c>
      <c r="AM655" s="44">
        <f t="shared" si="604"/>
        <v>0</v>
      </c>
      <c r="AN655" s="178">
        <v>0</v>
      </c>
      <c r="AO655" s="42" t="e">
        <f t="shared" si="605"/>
        <v>#DIV/0!</v>
      </c>
      <c r="AP655" s="43" t="e">
        <f t="shared" si="606"/>
        <v>#DIV/0!</v>
      </c>
      <c r="AQ655" s="45" t="e">
        <f t="shared" si="607"/>
        <v>#DIV/0!</v>
      </c>
      <c r="AR655" s="65">
        <v>0</v>
      </c>
      <c r="AS655" s="38">
        <f t="shared" si="608"/>
        <v>0</v>
      </c>
      <c r="AT655" s="39">
        <f t="shared" si="609"/>
        <v>565</v>
      </c>
      <c r="AU655" s="40">
        <f t="shared" si="610"/>
        <v>0</v>
      </c>
      <c r="AV655" s="98">
        <v>0</v>
      </c>
      <c r="AW655" s="38" t="e">
        <f t="shared" si="611"/>
        <v>#DIV/0!</v>
      </c>
      <c r="AX655" s="39" t="e">
        <f t="shared" si="612"/>
        <v>#DIV/0!</v>
      </c>
      <c r="AY655" s="41" t="e">
        <f t="shared" si="613"/>
        <v>#DIV/0!</v>
      </c>
      <c r="AZ655" s="183">
        <v>0</v>
      </c>
      <c r="BA655" s="42">
        <f t="shared" si="614"/>
        <v>0</v>
      </c>
      <c r="BB655" s="43">
        <f t="shared" si="615"/>
        <v>356</v>
      </c>
      <c r="BC655" s="44">
        <f t="shared" si="616"/>
        <v>0</v>
      </c>
      <c r="BD655" s="178">
        <v>0</v>
      </c>
      <c r="BE655" s="42" t="e">
        <f t="shared" si="617"/>
        <v>#DIV/0!</v>
      </c>
      <c r="BF655" s="43" t="e">
        <f t="shared" si="618"/>
        <v>#DIV/0!</v>
      </c>
      <c r="BG655" s="45" t="e">
        <f t="shared" si="619"/>
        <v>#DIV/0!</v>
      </c>
      <c r="BH655" s="159">
        <v>0</v>
      </c>
      <c r="BI655" s="83">
        <f t="shared" si="620"/>
        <v>0</v>
      </c>
      <c r="BJ655" s="84">
        <f t="shared" si="621"/>
        <v>467</v>
      </c>
      <c r="BK655" s="85">
        <f t="shared" si="622"/>
        <v>0</v>
      </c>
      <c r="BL655" s="156">
        <v>0</v>
      </c>
      <c r="BM655" s="83" t="e">
        <f t="shared" si="623"/>
        <v>#DIV/0!</v>
      </c>
      <c r="BN655" s="84" t="e">
        <f t="shared" si="624"/>
        <v>#DIV/0!</v>
      </c>
      <c r="BO655" s="86" t="e">
        <f t="shared" si="625"/>
        <v>#DIV/0!</v>
      </c>
      <c r="BP655" s="168">
        <f t="shared" si="626"/>
        <v>0</v>
      </c>
      <c r="BQ655" s="75">
        <f t="shared" si="627"/>
        <v>0</v>
      </c>
      <c r="BR655" s="164">
        <f t="shared" si="630"/>
        <v>0</v>
      </c>
      <c r="BS655" s="76">
        <f t="shared" si="628"/>
        <v>627</v>
      </c>
      <c r="BT655" s="117">
        <f t="shared" si="629"/>
        <v>0</v>
      </c>
      <c r="BU655" s="156">
        <v>102</v>
      </c>
      <c r="BV655" s="156">
        <v>13</v>
      </c>
    </row>
    <row r="656" spans="1:74">
      <c r="A656" s="34">
        <f t="shared" si="575"/>
        <v>0</v>
      </c>
      <c r="B656" s="35">
        <f t="shared" si="576"/>
        <v>0</v>
      </c>
      <c r="C656" s="35">
        <f t="shared" si="577"/>
        <v>0</v>
      </c>
      <c r="D656" s="35">
        <f t="shared" si="578"/>
        <v>0</v>
      </c>
      <c r="E656" s="35">
        <f t="shared" si="579"/>
        <v>0</v>
      </c>
      <c r="F656" s="35">
        <f t="shared" si="580"/>
        <v>0</v>
      </c>
      <c r="G656" s="35">
        <f t="shared" si="581"/>
        <v>0</v>
      </c>
      <c r="H656" s="35">
        <f t="shared" si="582"/>
        <v>0</v>
      </c>
      <c r="I656" s="35">
        <f t="shared" si="583"/>
        <v>0</v>
      </c>
      <c r="J656" s="48">
        <v>241</v>
      </c>
      <c r="K656" s="49" t="s">
        <v>211</v>
      </c>
      <c r="L656" s="65">
        <v>0</v>
      </c>
      <c r="M656" s="38">
        <f t="shared" si="584"/>
        <v>0</v>
      </c>
      <c r="N656" s="39">
        <f t="shared" si="585"/>
        <v>517</v>
      </c>
      <c r="O656" s="40">
        <f t="shared" si="586"/>
        <v>0</v>
      </c>
      <c r="P656" s="98">
        <v>0</v>
      </c>
      <c r="Q656" s="38" t="e">
        <f t="shared" si="587"/>
        <v>#DIV/0!</v>
      </c>
      <c r="R656" s="39" t="e">
        <f t="shared" si="588"/>
        <v>#DIV/0!</v>
      </c>
      <c r="S656" s="41" t="e">
        <f t="shared" si="589"/>
        <v>#DIV/0!</v>
      </c>
      <c r="T656" s="183">
        <v>0</v>
      </c>
      <c r="U656" s="42">
        <f t="shared" si="590"/>
        <v>0</v>
      </c>
      <c r="V656" s="43">
        <f t="shared" si="591"/>
        <v>396</v>
      </c>
      <c r="W656" s="44">
        <f t="shared" si="592"/>
        <v>0</v>
      </c>
      <c r="X656" s="178">
        <v>0</v>
      </c>
      <c r="Y656" s="42" t="e">
        <f t="shared" si="593"/>
        <v>#DIV/0!</v>
      </c>
      <c r="Z656" s="43" t="e">
        <f t="shared" si="594"/>
        <v>#DIV/0!</v>
      </c>
      <c r="AA656" s="45" t="e">
        <f t="shared" si="595"/>
        <v>#DIV/0!</v>
      </c>
      <c r="AB656" s="65">
        <v>0</v>
      </c>
      <c r="AC656" s="38">
        <f t="shared" si="596"/>
        <v>0</v>
      </c>
      <c r="AD656" s="39">
        <f t="shared" si="597"/>
        <v>538</v>
      </c>
      <c r="AE656" s="40">
        <f t="shared" si="598"/>
        <v>0</v>
      </c>
      <c r="AF656" s="98">
        <v>0</v>
      </c>
      <c r="AG656" s="38" t="e">
        <f t="shared" si="599"/>
        <v>#DIV/0!</v>
      </c>
      <c r="AH656" s="39" t="e">
        <f t="shared" si="600"/>
        <v>#DIV/0!</v>
      </c>
      <c r="AI656" s="41" t="e">
        <f t="shared" si="601"/>
        <v>#DIV/0!</v>
      </c>
      <c r="AJ656" s="183">
        <v>0</v>
      </c>
      <c r="AK656" s="42">
        <f t="shared" si="602"/>
        <v>0</v>
      </c>
      <c r="AL656" s="43">
        <f t="shared" si="603"/>
        <v>337</v>
      </c>
      <c r="AM656" s="44">
        <f t="shared" si="604"/>
        <v>0</v>
      </c>
      <c r="AN656" s="178">
        <v>0</v>
      </c>
      <c r="AO656" s="42" t="e">
        <f t="shared" si="605"/>
        <v>#DIV/0!</v>
      </c>
      <c r="AP656" s="43" t="e">
        <f t="shared" si="606"/>
        <v>#DIV/0!</v>
      </c>
      <c r="AQ656" s="45" t="e">
        <f t="shared" si="607"/>
        <v>#DIV/0!</v>
      </c>
      <c r="AR656" s="65">
        <v>0</v>
      </c>
      <c r="AS656" s="38">
        <f t="shared" si="608"/>
        <v>0</v>
      </c>
      <c r="AT656" s="39">
        <f t="shared" si="609"/>
        <v>565</v>
      </c>
      <c r="AU656" s="40">
        <f t="shared" si="610"/>
        <v>0</v>
      </c>
      <c r="AV656" s="98">
        <v>0</v>
      </c>
      <c r="AW656" s="38" t="e">
        <f t="shared" si="611"/>
        <v>#DIV/0!</v>
      </c>
      <c r="AX656" s="39" t="e">
        <f t="shared" si="612"/>
        <v>#DIV/0!</v>
      </c>
      <c r="AY656" s="41" t="e">
        <f t="shared" si="613"/>
        <v>#DIV/0!</v>
      </c>
      <c r="AZ656" s="183">
        <v>0</v>
      </c>
      <c r="BA656" s="42">
        <f t="shared" si="614"/>
        <v>0</v>
      </c>
      <c r="BB656" s="43">
        <f t="shared" si="615"/>
        <v>356</v>
      </c>
      <c r="BC656" s="44">
        <f t="shared" si="616"/>
        <v>0</v>
      </c>
      <c r="BD656" s="178">
        <v>0</v>
      </c>
      <c r="BE656" s="42" t="e">
        <f t="shared" si="617"/>
        <v>#DIV/0!</v>
      </c>
      <c r="BF656" s="43" t="e">
        <f t="shared" si="618"/>
        <v>#DIV/0!</v>
      </c>
      <c r="BG656" s="45" t="e">
        <f t="shared" si="619"/>
        <v>#DIV/0!</v>
      </c>
      <c r="BH656" s="159">
        <v>0</v>
      </c>
      <c r="BI656" s="83">
        <f t="shared" si="620"/>
        <v>0</v>
      </c>
      <c r="BJ656" s="84">
        <f t="shared" si="621"/>
        <v>467</v>
      </c>
      <c r="BK656" s="85">
        <f t="shared" si="622"/>
        <v>0</v>
      </c>
      <c r="BL656" s="156">
        <v>0</v>
      </c>
      <c r="BM656" s="83" t="e">
        <f t="shared" si="623"/>
        <v>#DIV/0!</v>
      </c>
      <c r="BN656" s="84" t="e">
        <f t="shared" si="624"/>
        <v>#DIV/0!</v>
      </c>
      <c r="BO656" s="86" t="e">
        <f t="shared" si="625"/>
        <v>#DIV/0!</v>
      </c>
      <c r="BP656" s="168">
        <f t="shared" si="626"/>
        <v>0</v>
      </c>
      <c r="BQ656" s="75">
        <f t="shared" si="627"/>
        <v>0</v>
      </c>
      <c r="BR656" s="164">
        <f t="shared" si="630"/>
        <v>0</v>
      </c>
      <c r="BS656" s="76">
        <f t="shared" si="628"/>
        <v>627</v>
      </c>
      <c r="BT656" s="117">
        <f t="shared" si="629"/>
        <v>0</v>
      </c>
      <c r="BU656" s="156">
        <v>36407</v>
      </c>
      <c r="BV656" s="156">
        <v>139</v>
      </c>
    </row>
    <row r="657" spans="1:74">
      <c r="A657" s="34">
        <f t="shared" si="575"/>
        <v>0</v>
      </c>
      <c r="B657" s="35">
        <f t="shared" si="576"/>
        <v>0</v>
      </c>
      <c r="C657" s="35">
        <f t="shared" si="577"/>
        <v>0</v>
      </c>
      <c r="D657" s="35">
        <f t="shared" si="578"/>
        <v>0</v>
      </c>
      <c r="E657" s="35">
        <f t="shared" si="579"/>
        <v>0</v>
      </c>
      <c r="F657" s="35">
        <f t="shared" si="580"/>
        <v>0</v>
      </c>
      <c r="G657" s="35">
        <f t="shared" si="581"/>
        <v>0</v>
      </c>
      <c r="H657" s="35">
        <f t="shared" si="582"/>
        <v>0</v>
      </c>
      <c r="I657" s="35">
        <f t="shared" si="583"/>
        <v>0</v>
      </c>
      <c r="J657" s="48">
        <v>247</v>
      </c>
      <c r="K657" s="49" t="s">
        <v>217</v>
      </c>
      <c r="L657" s="65">
        <v>0</v>
      </c>
      <c r="M657" s="38">
        <f t="shared" si="584"/>
        <v>0</v>
      </c>
      <c r="N657" s="39">
        <f t="shared" si="585"/>
        <v>517</v>
      </c>
      <c r="O657" s="40">
        <f t="shared" si="586"/>
        <v>0</v>
      </c>
      <c r="P657" s="98">
        <v>0</v>
      </c>
      <c r="Q657" s="38" t="e">
        <f t="shared" si="587"/>
        <v>#DIV/0!</v>
      </c>
      <c r="R657" s="39" t="e">
        <f t="shared" si="588"/>
        <v>#DIV/0!</v>
      </c>
      <c r="S657" s="41" t="e">
        <f t="shared" si="589"/>
        <v>#DIV/0!</v>
      </c>
      <c r="T657" s="183">
        <v>0</v>
      </c>
      <c r="U657" s="42">
        <f t="shared" si="590"/>
        <v>0</v>
      </c>
      <c r="V657" s="43">
        <f t="shared" si="591"/>
        <v>396</v>
      </c>
      <c r="W657" s="44">
        <f t="shared" si="592"/>
        <v>0</v>
      </c>
      <c r="X657" s="178">
        <v>0</v>
      </c>
      <c r="Y657" s="42" t="e">
        <f t="shared" si="593"/>
        <v>#DIV/0!</v>
      </c>
      <c r="Z657" s="43" t="e">
        <f t="shared" si="594"/>
        <v>#DIV/0!</v>
      </c>
      <c r="AA657" s="45" t="e">
        <f t="shared" si="595"/>
        <v>#DIV/0!</v>
      </c>
      <c r="AB657" s="65">
        <v>0</v>
      </c>
      <c r="AC657" s="38">
        <f t="shared" si="596"/>
        <v>0</v>
      </c>
      <c r="AD657" s="39">
        <f t="shared" si="597"/>
        <v>538</v>
      </c>
      <c r="AE657" s="40">
        <f t="shared" si="598"/>
        <v>0</v>
      </c>
      <c r="AF657" s="98">
        <v>0</v>
      </c>
      <c r="AG657" s="38" t="e">
        <f t="shared" si="599"/>
        <v>#DIV/0!</v>
      </c>
      <c r="AH657" s="39" t="e">
        <f t="shared" si="600"/>
        <v>#DIV/0!</v>
      </c>
      <c r="AI657" s="41" t="e">
        <f t="shared" si="601"/>
        <v>#DIV/0!</v>
      </c>
      <c r="AJ657" s="183">
        <v>0</v>
      </c>
      <c r="AK657" s="42">
        <f t="shared" si="602"/>
        <v>0</v>
      </c>
      <c r="AL657" s="43">
        <f t="shared" si="603"/>
        <v>337</v>
      </c>
      <c r="AM657" s="44">
        <f t="shared" si="604"/>
        <v>0</v>
      </c>
      <c r="AN657" s="178">
        <v>0</v>
      </c>
      <c r="AO657" s="42" t="e">
        <f t="shared" si="605"/>
        <v>#DIV/0!</v>
      </c>
      <c r="AP657" s="43" t="e">
        <f t="shared" si="606"/>
        <v>#DIV/0!</v>
      </c>
      <c r="AQ657" s="45" t="e">
        <f t="shared" si="607"/>
        <v>#DIV/0!</v>
      </c>
      <c r="AR657" s="65">
        <v>0</v>
      </c>
      <c r="AS657" s="38">
        <f t="shared" si="608"/>
        <v>0</v>
      </c>
      <c r="AT657" s="39">
        <f t="shared" si="609"/>
        <v>565</v>
      </c>
      <c r="AU657" s="40">
        <f t="shared" si="610"/>
        <v>0</v>
      </c>
      <c r="AV657" s="98">
        <v>0</v>
      </c>
      <c r="AW657" s="38" t="e">
        <f t="shared" si="611"/>
        <v>#DIV/0!</v>
      </c>
      <c r="AX657" s="39" t="e">
        <f t="shared" si="612"/>
        <v>#DIV/0!</v>
      </c>
      <c r="AY657" s="41" t="e">
        <f t="shared" si="613"/>
        <v>#DIV/0!</v>
      </c>
      <c r="AZ657" s="183">
        <v>0</v>
      </c>
      <c r="BA657" s="42">
        <f t="shared" si="614"/>
        <v>0</v>
      </c>
      <c r="BB657" s="43">
        <f t="shared" si="615"/>
        <v>356</v>
      </c>
      <c r="BC657" s="44">
        <f t="shared" si="616"/>
        <v>0</v>
      </c>
      <c r="BD657" s="178">
        <v>0</v>
      </c>
      <c r="BE657" s="42" t="e">
        <f t="shared" si="617"/>
        <v>#DIV/0!</v>
      </c>
      <c r="BF657" s="43" t="e">
        <f t="shared" si="618"/>
        <v>#DIV/0!</v>
      </c>
      <c r="BG657" s="45" t="e">
        <f t="shared" si="619"/>
        <v>#DIV/0!</v>
      </c>
      <c r="BH657" s="159">
        <v>0</v>
      </c>
      <c r="BI657" s="83">
        <f t="shared" si="620"/>
        <v>0</v>
      </c>
      <c r="BJ657" s="84">
        <f t="shared" si="621"/>
        <v>467</v>
      </c>
      <c r="BK657" s="85">
        <f t="shared" si="622"/>
        <v>0</v>
      </c>
      <c r="BL657" s="156">
        <v>0</v>
      </c>
      <c r="BM657" s="83" t="e">
        <f t="shared" si="623"/>
        <v>#DIV/0!</v>
      </c>
      <c r="BN657" s="84" t="e">
        <f t="shared" si="624"/>
        <v>#DIV/0!</v>
      </c>
      <c r="BO657" s="86" t="e">
        <f t="shared" si="625"/>
        <v>#DIV/0!</v>
      </c>
      <c r="BP657" s="168">
        <f t="shared" si="626"/>
        <v>0</v>
      </c>
      <c r="BQ657" s="75">
        <f t="shared" si="627"/>
        <v>0</v>
      </c>
      <c r="BR657" s="164">
        <f t="shared" si="630"/>
        <v>0</v>
      </c>
      <c r="BS657" s="76">
        <f t="shared" si="628"/>
        <v>627</v>
      </c>
      <c r="BT657" s="117">
        <f t="shared" si="629"/>
        <v>0</v>
      </c>
      <c r="BU657" s="156">
        <v>12212</v>
      </c>
      <c r="BV657" s="156">
        <v>70</v>
      </c>
    </row>
    <row r="658" spans="1:74">
      <c r="A658" s="34">
        <f t="shared" si="575"/>
        <v>0</v>
      </c>
      <c r="B658" s="35">
        <f t="shared" si="576"/>
        <v>0</v>
      </c>
      <c r="C658" s="35">
        <f t="shared" si="577"/>
        <v>0</v>
      </c>
      <c r="D658" s="35">
        <f t="shared" si="578"/>
        <v>0</v>
      </c>
      <c r="E658" s="35">
        <f t="shared" si="579"/>
        <v>0</v>
      </c>
      <c r="F658" s="35">
        <f t="shared" si="580"/>
        <v>0</v>
      </c>
      <c r="G658" s="35">
        <f t="shared" si="581"/>
        <v>0</v>
      </c>
      <c r="H658" s="35">
        <f t="shared" si="582"/>
        <v>0</v>
      </c>
      <c r="I658" s="35">
        <f t="shared" si="583"/>
        <v>0</v>
      </c>
      <c r="J658" s="48">
        <v>256</v>
      </c>
      <c r="K658" s="49" t="s">
        <v>226</v>
      </c>
      <c r="L658" s="65">
        <v>0</v>
      </c>
      <c r="M658" s="38">
        <f t="shared" si="584"/>
        <v>0</v>
      </c>
      <c r="N658" s="39">
        <f t="shared" si="585"/>
        <v>517</v>
      </c>
      <c r="O658" s="40">
        <f t="shared" si="586"/>
        <v>0</v>
      </c>
      <c r="P658" s="98">
        <v>0</v>
      </c>
      <c r="Q658" s="38" t="e">
        <f t="shared" si="587"/>
        <v>#DIV/0!</v>
      </c>
      <c r="R658" s="39" t="e">
        <f t="shared" si="588"/>
        <v>#DIV/0!</v>
      </c>
      <c r="S658" s="41" t="e">
        <f t="shared" si="589"/>
        <v>#DIV/0!</v>
      </c>
      <c r="T658" s="183">
        <v>0</v>
      </c>
      <c r="U658" s="42">
        <f t="shared" si="590"/>
        <v>0</v>
      </c>
      <c r="V658" s="43">
        <f t="shared" si="591"/>
        <v>396</v>
      </c>
      <c r="W658" s="44">
        <f t="shared" si="592"/>
        <v>0</v>
      </c>
      <c r="X658" s="178">
        <v>0</v>
      </c>
      <c r="Y658" s="42" t="e">
        <f t="shared" si="593"/>
        <v>#DIV/0!</v>
      </c>
      <c r="Z658" s="43" t="e">
        <f t="shared" si="594"/>
        <v>#DIV/0!</v>
      </c>
      <c r="AA658" s="45" t="e">
        <f t="shared" si="595"/>
        <v>#DIV/0!</v>
      </c>
      <c r="AB658" s="65">
        <v>0</v>
      </c>
      <c r="AC658" s="38">
        <f t="shared" si="596"/>
        <v>0</v>
      </c>
      <c r="AD658" s="39">
        <f t="shared" si="597"/>
        <v>538</v>
      </c>
      <c r="AE658" s="40">
        <f t="shared" si="598"/>
        <v>0</v>
      </c>
      <c r="AF658" s="98">
        <v>0</v>
      </c>
      <c r="AG658" s="38" t="e">
        <f t="shared" si="599"/>
        <v>#DIV/0!</v>
      </c>
      <c r="AH658" s="39" t="e">
        <f t="shared" si="600"/>
        <v>#DIV/0!</v>
      </c>
      <c r="AI658" s="41" t="e">
        <f t="shared" si="601"/>
        <v>#DIV/0!</v>
      </c>
      <c r="AJ658" s="183">
        <v>0</v>
      </c>
      <c r="AK658" s="42">
        <f t="shared" si="602"/>
        <v>0</v>
      </c>
      <c r="AL658" s="43">
        <f t="shared" si="603"/>
        <v>337</v>
      </c>
      <c r="AM658" s="44">
        <f t="shared" si="604"/>
        <v>0</v>
      </c>
      <c r="AN658" s="178">
        <v>0</v>
      </c>
      <c r="AO658" s="42" t="e">
        <f t="shared" si="605"/>
        <v>#DIV/0!</v>
      </c>
      <c r="AP658" s="43" t="e">
        <f t="shared" si="606"/>
        <v>#DIV/0!</v>
      </c>
      <c r="AQ658" s="45" t="e">
        <f t="shared" si="607"/>
        <v>#DIV/0!</v>
      </c>
      <c r="AR658" s="65">
        <v>0</v>
      </c>
      <c r="AS658" s="38">
        <f t="shared" si="608"/>
        <v>0</v>
      </c>
      <c r="AT658" s="39">
        <f t="shared" si="609"/>
        <v>565</v>
      </c>
      <c r="AU658" s="40">
        <f t="shared" si="610"/>
        <v>0</v>
      </c>
      <c r="AV658" s="98">
        <v>0</v>
      </c>
      <c r="AW658" s="38" t="e">
        <f t="shared" si="611"/>
        <v>#DIV/0!</v>
      </c>
      <c r="AX658" s="39" t="e">
        <f t="shared" si="612"/>
        <v>#DIV/0!</v>
      </c>
      <c r="AY658" s="41" t="e">
        <f t="shared" si="613"/>
        <v>#DIV/0!</v>
      </c>
      <c r="AZ658" s="183">
        <v>0</v>
      </c>
      <c r="BA658" s="42">
        <f t="shared" si="614"/>
        <v>0</v>
      </c>
      <c r="BB658" s="43">
        <f t="shared" si="615"/>
        <v>356</v>
      </c>
      <c r="BC658" s="44">
        <f t="shared" si="616"/>
        <v>0</v>
      </c>
      <c r="BD658" s="178">
        <v>0</v>
      </c>
      <c r="BE658" s="42" t="e">
        <f t="shared" si="617"/>
        <v>#DIV/0!</v>
      </c>
      <c r="BF658" s="43" t="e">
        <f t="shared" si="618"/>
        <v>#DIV/0!</v>
      </c>
      <c r="BG658" s="45" t="e">
        <f t="shared" si="619"/>
        <v>#DIV/0!</v>
      </c>
      <c r="BH658" s="159">
        <v>0</v>
      </c>
      <c r="BI658" s="83">
        <f t="shared" si="620"/>
        <v>0</v>
      </c>
      <c r="BJ658" s="84">
        <f t="shared" si="621"/>
        <v>467</v>
      </c>
      <c r="BK658" s="85">
        <f t="shared" si="622"/>
        <v>0</v>
      </c>
      <c r="BL658" s="156">
        <v>0</v>
      </c>
      <c r="BM658" s="83" t="e">
        <f t="shared" si="623"/>
        <v>#DIV/0!</v>
      </c>
      <c r="BN658" s="84" t="e">
        <f t="shared" si="624"/>
        <v>#DIV/0!</v>
      </c>
      <c r="BO658" s="86" t="e">
        <f t="shared" si="625"/>
        <v>#DIV/0!</v>
      </c>
      <c r="BP658" s="168">
        <f t="shared" si="626"/>
        <v>0</v>
      </c>
      <c r="BQ658" s="75">
        <f t="shared" si="627"/>
        <v>0</v>
      </c>
      <c r="BR658" s="164">
        <f t="shared" si="630"/>
        <v>0</v>
      </c>
      <c r="BS658" s="76">
        <f t="shared" si="628"/>
        <v>627</v>
      </c>
      <c r="BT658" s="117">
        <f t="shared" si="629"/>
        <v>0</v>
      </c>
      <c r="BU658" s="156">
        <v>2863</v>
      </c>
      <c r="BV658" s="156">
        <v>135</v>
      </c>
    </row>
    <row r="659" spans="1:74">
      <c r="A659" s="34">
        <f t="shared" si="575"/>
        <v>0</v>
      </c>
      <c r="B659" s="35">
        <f t="shared" si="576"/>
        <v>0</v>
      </c>
      <c r="C659" s="35">
        <f t="shared" si="577"/>
        <v>0</v>
      </c>
      <c r="D659" s="35">
        <f t="shared" si="578"/>
        <v>0</v>
      </c>
      <c r="E659" s="35">
        <f t="shared" si="579"/>
        <v>0</v>
      </c>
      <c r="F659" s="35">
        <f t="shared" si="580"/>
        <v>0</v>
      </c>
      <c r="G659" s="35">
        <f t="shared" si="581"/>
        <v>0</v>
      </c>
      <c r="H659" s="35">
        <f t="shared" si="582"/>
        <v>0</v>
      </c>
      <c r="I659" s="35">
        <f t="shared" si="583"/>
        <v>0</v>
      </c>
      <c r="J659" s="48">
        <v>259</v>
      </c>
      <c r="K659" s="49" t="s">
        <v>229</v>
      </c>
      <c r="L659" s="65">
        <v>0</v>
      </c>
      <c r="M659" s="38">
        <f t="shared" si="584"/>
        <v>0</v>
      </c>
      <c r="N659" s="39">
        <f t="shared" si="585"/>
        <v>517</v>
      </c>
      <c r="O659" s="40">
        <f t="shared" si="586"/>
        <v>0</v>
      </c>
      <c r="P659" s="98">
        <v>0</v>
      </c>
      <c r="Q659" s="38" t="e">
        <f t="shared" si="587"/>
        <v>#DIV/0!</v>
      </c>
      <c r="R659" s="39" t="e">
        <f t="shared" si="588"/>
        <v>#DIV/0!</v>
      </c>
      <c r="S659" s="41" t="e">
        <f t="shared" si="589"/>
        <v>#DIV/0!</v>
      </c>
      <c r="T659" s="183">
        <v>0</v>
      </c>
      <c r="U659" s="42">
        <f t="shared" si="590"/>
        <v>0</v>
      </c>
      <c r="V659" s="43">
        <f t="shared" si="591"/>
        <v>396</v>
      </c>
      <c r="W659" s="44">
        <f t="shared" si="592"/>
        <v>0</v>
      </c>
      <c r="X659" s="178">
        <v>0</v>
      </c>
      <c r="Y659" s="42" t="e">
        <f t="shared" si="593"/>
        <v>#DIV/0!</v>
      </c>
      <c r="Z659" s="43" t="e">
        <f t="shared" si="594"/>
        <v>#DIV/0!</v>
      </c>
      <c r="AA659" s="45" t="e">
        <f t="shared" si="595"/>
        <v>#DIV/0!</v>
      </c>
      <c r="AB659" s="65">
        <v>0</v>
      </c>
      <c r="AC659" s="38">
        <f t="shared" si="596"/>
        <v>0</v>
      </c>
      <c r="AD659" s="39">
        <f t="shared" si="597"/>
        <v>538</v>
      </c>
      <c r="AE659" s="40">
        <f t="shared" si="598"/>
        <v>0</v>
      </c>
      <c r="AF659" s="98">
        <v>0</v>
      </c>
      <c r="AG659" s="38" t="e">
        <f t="shared" si="599"/>
        <v>#DIV/0!</v>
      </c>
      <c r="AH659" s="39" t="e">
        <f t="shared" si="600"/>
        <v>#DIV/0!</v>
      </c>
      <c r="AI659" s="41" t="e">
        <f t="shared" si="601"/>
        <v>#DIV/0!</v>
      </c>
      <c r="AJ659" s="183">
        <v>0</v>
      </c>
      <c r="AK659" s="42">
        <f t="shared" si="602"/>
        <v>0</v>
      </c>
      <c r="AL659" s="43">
        <f t="shared" si="603"/>
        <v>337</v>
      </c>
      <c r="AM659" s="44">
        <f t="shared" si="604"/>
        <v>0</v>
      </c>
      <c r="AN659" s="178">
        <v>0</v>
      </c>
      <c r="AO659" s="42" t="e">
        <f t="shared" si="605"/>
        <v>#DIV/0!</v>
      </c>
      <c r="AP659" s="43" t="e">
        <f t="shared" si="606"/>
        <v>#DIV/0!</v>
      </c>
      <c r="AQ659" s="45" t="e">
        <f t="shared" si="607"/>
        <v>#DIV/0!</v>
      </c>
      <c r="AR659" s="65">
        <v>0</v>
      </c>
      <c r="AS659" s="38">
        <f t="shared" si="608"/>
        <v>0</v>
      </c>
      <c r="AT659" s="39">
        <f t="shared" si="609"/>
        <v>565</v>
      </c>
      <c r="AU659" s="40">
        <f t="shared" si="610"/>
        <v>0</v>
      </c>
      <c r="AV659" s="98">
        <v>0</v>
      </c>
      <c r="AW659" s="38" t="e">
        <f t="shared" si="611"/>
        <v>#DIV/0!</v>
      </c>
      <c r="AX659" s="39" t="e">
        <f t="shared" si="612"/>
        <v>#DIV/0!</v>
      </c>
      <c r="AY659" s="41" t="e">
        <f t="shared" si="613"/>
        <v>#DIV/0!</v>
      </c>
      <c r="AZ659" s="183">
        <v>0</v>
      </c>
      <c r="BA659" s="42">
        <f t="shared" si="614"/>
        <v>0</v>
      </c>
      <c r="BB659" s="43">
        <f t="shared" si="615"/>
        <v>356</v>
      </c>
      <c r="BC659" s="44">
        <f t="shared" si="616"/>
        <v>0</v>
      </c>
      <c r="BD659" s="178">
        <v>0</v>
      </c>
      <c r="BE659" s="42" t="e">
        <f t="shared" si="617"/>
        <v>#DIV/0!</v>
      </c>
      <c r="BF659" s="43" t="e">
        <f t="shared" si="618"/>
        <v>#DIV/0!</v>
      </c>
      <c r="BG659" s="45" t="e">
        <f t="shared" si="619"/>
        <v>#DIV/0!</v>
      </c>
      <c r="BH659" s="159">
        <v>0</v>
      </c>
      <c r="BI659" s="83">
        <f t="shared" si="620"/>
        <v>0</v>
      </c>
      <c r="BJ659" s="84">
        <f t="shared" si="621"/>
        <v>467</v>
      </c>
      <c r="BK659" s="85">
        <f t="shared" si="622"/>
        <v>0</v>
      </c>
      <c r="BL659" s="156">
        <v>0</v>
      </c>
      <c r="BM659" s="83" t="e">
        <f t="shared" si="623"/>
        <v>#DIV/0!</v>
      </c>
      <c r="BN659" s="84" t="e">
        <f t="shared" si="624"/>
        <v>#DIV/0!</v>
      </c>
      <c r="BO659" s="86" t="e">
        <f t="shared" si="625"/>
        <v>#DIV/0!</v>
      </c>
      <c r="BP659" s="168">
        <f t="shared" si="626"/>
        <v>0</v>
      </c>
      <c r="BQ659" s="75">
        <f t="shared" si="627"/>
        <v>0</v>
      </c>
      <c r="BR659" s="164">
        <f t="shared" si="630"/>
        <v>0</v>
      </c>
      <c r="BS659" s="76">
        <f t="shared" si="628"/>
        <v>627</v>
      </c>
      <c r="BT659" s="117">
        <f t="shared" si="629"/>
        <v>0</v>
      </c>
      <c r="BU659" s="156">
        <v>8748</v>
      </c>
      <c r="BV659" s="156">
        <v>58</v>
      </c>
    </row>
    <row r="660" spans="1:74">
      <c r="A660" s="34">
        <f t="shared" si="575"/>
        <v>0</v>
      </c>
      <c r="B660" s="35">
        <f t="shared" si="576"/>
        <v>0</v>
      </c>
      <c r="C660" s="35">
        <f t="shared" si="577"/>
        <v>0</v>
      </c>
      <c r="D660" s="35">
        <f t="shared" si="578"/>
        <v>0</v>
      </c>
      <c r="E660" s="35">
        <f t="shared" si="579"/>
        <v>0</v>
      </c>
      <c r="F660" s="35">
        <f t="shared" si="580"/>
        <v>0</v>
      </c>
      <c r="G660" s="35">
        <f t="shared" si="581"/>
        <v>0</v>
      </c>
      <c r="H660" s="35">
        <f t="shared" si="582"/>
        <v>0</v>
      </c>
      <c r="I660" s="35">
        <f t="shared" si="583"/>
        <v>0</v>
      </c>
      <c r="J660" s="48">
        <v>261</v>
      </c>
      <c r="K660" s="49" t="s">
        <v>231</v>
      </c>
      <c r="L660" s="65">
        <v>0</v>
      </c>
      <c r="M660" s="38">
        <f t="shared" si="584"/>
        <v>0</v>
      </c>
      <c r="N660" s="39">
        <f t="shared" si="585"/>
        <v>517</v>
      </c>
      <c r="O660" s="40">
        <f t="shared" si="586"/>
        <v>0</v>
      </c>
      <c r="P660" s="98">
        <v>0</v>
      </c>
      <c r="Q660" s="38" t="e">
        <f t="shared" si="587"/>
        <v>#DIV/0!</v>
      </c>
      <c r="R660" s="39" t="e">
        <f t="shared" si="588"/>
        <v>#DIV/0!</v>
      </c>
      <c r="S660" s="41" t="e">
        <f t="shared" si="589"/>
        <v>#DIV/0!</v>
      </c>
      <c r="T660" s="183">
        <v>0</v>
      </c>
      <c r="U660" s="42">
        <f t="shared" si="590"/>
        <v>0</v>
      </c>
      <c r="V660" s="43">
        <f t="shared" si="591"/>
        <v>396</v>
      </c>
      <c r="W660" s="44">
        <f t="shared" si="592"/>
        <v>0</v>
      </c>
      <c r="X660" s="178">
        <v>0</v>
      </c>
      <c r="Y660" s="42" t="e">
        <f t="shared" si="593"/>
        <v>#DIV/0!</v>
      </c>
      <c r="Z660" s="43" t="e">
        <f t="shared" si="594"/>
        <v>#DIV/0!</v>
      </c>
      <c r="AA660" s="45" t="e">
        <f t="shared" si="595"/>
        <v>#DIV/0!</v>
      </c>
      <c r="AB660" s="65">
        <v>0</v>
      </c>
      <c r="AC660" s="38">
        <f t="shared" si="596"/>
        <v>0</v>
      </c>
      <c r="AD660" s="39">
        <f t="shared" si="597"/>
        <v>538</v>
      </c>
      <c r="AE660" s="40">
        <f t="shared" si="598"/>
        <v>0</v>
      </c>
      <c r="AF660" s="98">
        <v>0</v>
      </c>
      <c r="AG660" s="38" t="e">
        <f t="shared" si="599"/>
        <v>#DIV/0!</v>
      </c>
      <c r="AH660" s="39" t="e">
        <f t="shared" si="600"/>
        <v>#DIV/0!</v>
      </c>
      <c r="AI660" s="41" t="e">
        <f t="shared" si="601"/>
        <v>#DIV/0!</v>
      </c>
      <c r="AJ660" s="183">
        <v>0</v>
      </c>
      <c r="AK660" s="42">
        <f t="shared" si="602"/>
        <v>0</v>
      </c>
      <c r="AL660" s="43">
        <f t="shared" si="603"/>
        <v>337</v>
      </c>
      <c r="AM660" s="44">
        <f t="shared" si="604"/>
        <v>0</v>
      </c>
      <c r="AN660" s="178">
        <v>0</v>
      </c>
      <c r="AO660" s="42" t="e">
        <f t="shared" si="605"/>
        <v>#DIV/0!</v>
      </c>
      <c r="AP660" s="43" t="e">
        <f t="shared" si="606"/>
        <v>#DIV/0!</v>
      </c>
      <c r="AQ660" s="45" t="e">
        <f t="shared" si="607"/>
        <v>#DIV/0!</v>
      </c>
      <c r="AR660" s="65">
        <v>0</v>
      </c>
      <c r="AS660" s="38">
        <f t="shared" si="608"/>
        <v>0</v>
      </c>
      <c r="AT660" s="39">
        <f t="shared" si="609"/>
        <v>565</v>
      </c>
      <c r="AU660" s="40">
        <f t="shared" si="610"/>
        <v>0</v>
      </c>
      <c r="AV660" s="98">
        <v>0</v>
      </c>
      <c r="AW660" s="38" t="e">
        <f t="shared" si="611"/>
        <v>#DIV/0!</v>
      </c>
      <c r="AX660" s="39" t="e">
        <f t="shared" si="612"/>
        <v>#DIV/0!</v>
      </c>
      <c r="AY660" s="41" t="e">
        <f t="shared" si="613"/>
        <v>#DIV/0!</v>
      </c>
      <c r="AZ660" s="183">
        <v>0</v>
      </c>
      <c r="BA660" s="42">
        <f t="shared" si="614"/>
        <v>0</v>
      </c>
      <c r="BB660" s="43">
        <f t="shared" si="615"/>
        <v>356</v>
      </c>
      <c r="BC660" s="44">
        <f t="shared" si="616"/>
        <v>0</v>
      </c>
      <c r="BD660" s="178">
        <v>0</v>
      </c>
      <c r="BE660" s="42" t="e">
        <f t="shared" si="617"/>
        <v>#DIV/0!</v>
      </c>
      <c r="BF660" s="43" t="e">
        <f t="shared" si="618"/>
        <v>#DIV/0!</v>
      </c>
      <c r="BG660" s="45" t="e">
        <f t="shared" si="619"/>
        <v>#DIV/0!</v>
      </c>
      <c r="BH660" s="159">
        <v>0</v>
      </c>
      <c r="BI660" s="83">
        <f t="shared" si="620"/>
        <v>0</v>
      </c>
      <c r="BJ660" s="84">
        <f t="shared" si="621"/>
        <v>467</v>
      </c>
      <c r="BK660" s="85">
        <f t="shared" si="622"/>
        <v>0</v>
      </c>
      <c r="BL660" s="156">
        <v>0</v>
      </c>
      <c r="BM660" s="83" t="e">
        <f t="shared" si="623"/>
        <v>#DIV/0!</v>
      </c>
      <c r="BN660" s="84" t="e">
        <f t="shared" si="624"/>
        <v>#DIV/0!</v>
      </c>
      <c r="BO660" s="86" t="e">
        <f t="shared" si="625"/>
        <v>#DIV/0!</v>
      </c>
      <c r="BP660" s="168">
        <f t="shared" si="626"/>
        <v>0</v>
      </c>
      <c r="BQ660" s="75">
        <f t="shared" si="627"/>
        <v>0</v>
      </c>
      <c r="BR660" s="164">
        <f t="shared" si="630"/>
        <v>0</v>
      </c>
      <c r="BS660" s="76">
        <f t="shared" si="628"/>
        <v>627</v>
      </c>
      <c r="BT660" s="117">
        <f t="shared" si="629"/>
        <v>0</v>
      </c>
      <c r="BU660" s="156">
        <v>6096</v>
      </c>
      <c r="BV660" s="156">
        <v>24</v>
      </c>
    </row>
    <row r="661" spans="1:74">
      <c r="A661" s="34">
        <f t="shared" si="575"/>
        <v>0</v>
      </c>
      <c r="B661" s="35">
        <f t="shared" si="576"/>
        <v>0</v>
      </c>
      <c r="C661" s="35">
        <f t="shared" si="577"/>
        <v>0</v>
      </c>
      <c r="D661" s="35">
        <f t="shared" si="578"/>
        <v>0</v>
      </c>
      <c r="E661" s="35">
        <f t="shared" si="579"/>
        <v>0</v>
      </c>
      <c r="F661" s="35">
        <f t="shared" si="580"/>
        <v>0</v>
      </c>
      <c r="G661" s="35">
        <f t="shared" si="581"/>
        <v>0</v>
      </c>
      <c r="H661" s="35">
        <f t="shared" si="582"/>
        <v>0</v>
      </c>
      <c r="I661" s="35">
        <f t="shared" si="583"/>
        <v>0</v>
      </c>
      <c r="J661" s="48">
        <v>265</v>
      </c>
      <c r="K661" s="49" t="s">
        <v>235</v>
      </c>
      <c r="L661" s="65">
        <v>0</v>
      </c>
      <c r="M661" s="38">
        <f t="shared" si="584"/>
        <v>0</v>
      </c>
      <c r="N661" s="39">
        <f t="shared" si="585"/>
        <v>517</v>
      </c>
      <c r="O661" s="40">
        <f t="shared" si="586"/>
        <v>0</v>
      </c>
      <c r="P661" s="98">
        <v>0</v>
      </c>
      <c r="Q661" s="38" t="e">
        <f t="shared" si="587"/>
        <v>#DIV/0!</v>
      </c>
      <c r="R661" s="39" t="e">
        <f t="shared" si="588"/>
        <v>#DIV/0!</v>
      </c>
      <c r="S661" s="41" t="e">
        <f t="shared" si="589"/>
        <v>#DIV/0!</v>
      </c>
      <c r="T661" s="183">
        <v>0</v>
      </c>
      <c r="U661" s="42">
        <f t="shared" si="590"/>
        <v>0</v>
      </c>
      <c r="V661" s="43">
        <f t="shared" si="591"/>
        <v>396</v>
      </c>
      <c r="W661" s="44">
        <f t="shared" si="592"/>
        <v>0</v>
      </c>
      <c r="X661" s="178">
        <v>0</v>
      </c>
      <c r="Y661" s="42" t="e">
        <f t="shared" si="593"/>
        <v>#DIV/0!</v>
      </c>
      <c r="Z661" s="43" t="e">
        <f t="shared" si="594"/>
        <v>#DIV/0!</v>
      </c>
      <c r="AA661" s="45" t="e">
        <f t="shared" si="595"/>
        <v>#DIV/0!</v>
      </c>
      <c r="AB661" s="65">
        <v>0</v>
      </c>
      <c r="AC661" s="38">
        <f t="shared" si="596"/>
        <v>0</v>
      </c>
      <c r="AD661" s="39">
        <f t="shared" si="597"/>
        <v>538</v>
      </c>
      <c r="AE661" s="40">
        <f t="shared" si="598"/>
        <v>0</v>
      </c>
      <c r="AF661" s="98">
        <v>0</v>
      </c>
      <c r="AG661" s="38" t="e">
        <f t="shared" si="599"/>
        <v>#DIV/0!</v>
      </c>
      <c r="AH661" s="39" t="e">
        <f t="shared" si="600"/>
        <v>#DIV/0!</v>
      </c>
      <c r="AI661" s="41" t="e">
        <f t="shared" si="601"/>
        <v>#DIV/0!</v>
      </c>
      <c r="AJ661" s="183">
        <v>0</v>
      </c>
      <c r="AK661" s="42">
        <f t="shared" si="602"/>
        <v>0</v>
      </c>
      <c r="AL661" s="43">
        <f t="shared" si="603"/>
        <v>337</v>
      </c>
      <c r="AM661" s="44">
        <f t="shared" si="604"/>
        <v>0</v>
      </c>
      <c r="AN661" s="178">
        <v>0</v>
      </c>
      <c r="AO661" s="42" t="e">
        <f t="shared" si="605"/>
        <v>#DIV/0!</v>
      </c>
      <c r="AP661" s="43" t="e">
        <f t="shared" si="606"/>
        <v>#DIV/0!</v>
      </c>
      <c r="AQ661" s="45" t="e">
        <f t="shared" si="607"/>
        <v>#DIV/0!</v>
      </c>
      <c r="AR661" s="65">
        <v>0</v>
      </c>
      <c r="AS661" s="38">
        <f t="shared" si="608"/>
        <v>0</v>
      </c>
      <c r="AT661" s="39">
        <f t="shared" si="609"/>
        <v>565</v>
      </c>
      <c r="AU661" s="40">
        <f t="shared" si="610"/>
        <v>0</v>
      </c>
      <c r="AV661" s="98">
        <v>0</v>
      </c>
      <c r="AW661" s="38" t="e">
        <f t="shared" si="611"/>
        <v>#DIV/0!</v>
      </c>
      <c r="AX661" s="39" t="e">
        <f t="shared" si="612"/>
        <v>#DIV/0!</v>
      </c>
      <c r="AY661" s="41" t="e">
        <f t="shared" si="613"/>
        <v>#DIV/0!</v>
      </c>
      <c r="AZ661" s="183">
        <v>0</v>
      </c>
      <c r="BA661" s="42">
        <f t="shared" si="614"/>
        <v>0</v>
      </c>
      <c r="BB661" s="43">
        <f t="shared" si="615"/>
        <v>356</v>
      </c>
      <c r="BC661" s="44">
        <f t="shared" si="616"/>
        <v>0</v>
      </c>
      <c r="BD661" s="178">
        <v>0</v>
      </c>
      <c r="BE661" s="42" t="e">
        <f t="shared" si="617"/>
        <v>#DIV/0!</v>
      </c>
      <c r="BF661" s="43" t="e">
        <f t="shared" si="618"/>
        <v>#DIV/0!</v>
      </c>
      <c r="BG661" s="45" t="e">
        <f t="shared" si="619"/>
        <v>#DIV/0!</v>
      </c>
      <c r="BH661" s="159">
        <v>0</v>
      </c>
      <c r="BI661" s="83">
        <f t="shared" si="620"/>
        <v>0</v>
      </c>
      <c r="BJ661" s="84">
        <f t="shared" si="621"/>
        <v>467</v>
      </c>
      <c r="BK661" s="85">
        <f t="shared" si="622"/>
        <v>0</v>
      </c>
      <c r="BL661" s="156">
        <v>0</v>
      </c>
      <c r="BM661" s="83" t="e">
        <f t="shared" si="623"/>
        <v>#DIV/0!</v>
      </c>
      <c r="BN661" s="84" t="e">
        <f t="shared" si="624"/>
        <v>#DIV/0!</v>
      </c>
      <c r="BO661" s="86" t="e">
        <f t="shared" si="625"/>
        <v>#DIV/0!</v>
      </c>
      <c r="BP661" s="168">
        <f t="shared" si="626"/>
        <v>0</v>
      </c>
      <c r="BQ661" s="75">
        <f t="shared" si="627"/>
        <v>0</v>
      </c>
      <c r="BR661" s="164">
        <f t="shared" si="630"/>
        <v>0</v>
      </c>
      <c r="BS661" s="76">
        <f t="shared" si="628"/>
        <v>627</v>
      </c>
      <c r="BT661" s="117">
        <f t="shared" si="629"/>
        <v>0</v>
      </c>
      <c r="BU661" s="156">
        <v>2356</v>
      </c>
      <c r="BV661" s="156">
        <v>179</v>
      </c>
    </row>
    <row r="662" spans="1:74">
      <c r="A662" s="34">
        <f t="shared" si="575"/>
        <v>0</v>
      </c>
      <c r="B662" s="35">
        <f t="shared" si="576"/>
        <v>0</v>
      </c>
      <c r="C662" s="35">
        <f t="shared" si="577"/>
        <v>0</v>
      </c>
      <c r="D662" s="35">
        <f t="shared" si="578"/>
        <v>0</v>
      </c>
      <c r="E662" s="35">
        <f t="shared" si="579"/>
        <v>0</v>
      </c>
      <c r="F662" s="35">
        <f t="shared" si="580"/>
        <v>0</v>
      </c>
      <c r="G662" s="35">
        <f t="shared" si="581"/>
        <v>0</v>
      </c>
      <c r="H662" s="35">
        <f t="shared" si="582"/>
        <v>0</v>
      </c>
      <c r="I662" s="35">
        <f t="shared" si="583"/>
        <v>0</v>
      </c>
      <c r="J662" s="48">
        <v>267</v>
      </c>
      <c r="K662" s="49" t="s">
        <v>237</v>
      </c>
      <c r="L662" s="65">
        <v>0</v>
      </c>
      <c r="M662" s="38">
        <f t="shared" si="584"/>
        <v>0</v>
      </c>
      <c r="N662" s="39">
        <f t="shared" si="585"/>
        <v>517</v>
      </c>
      <c r="O662" s="40">
        <f t="shared" si="586"/>
        <v>0</v>
      </c>
      <c r="P662" s="98">
        <v>0</v>
      </c>
      <c r="Q662" s="38" t="e">
        <f t="shared" si="587"/>
        <v>#DIV/0!</v>
      </c>
      <c r="R662" s="39" t="e">
        <f t="shared" si="588"/>
        <v>#DIV/0!</v>
      </c>
      <c r="S662" s="41" t="e">
        <f t="shared" si="589"/>
        <v>#DIV/0!</v>
      </c>
      <c r="T662" s="183">
        <v>0</v>
      </c>
      <c r="U662" s="42">
        <f t="shared" si="590"/>
        <v>0</v>
      </c>
      <c r="V662" s="43">
        <f t="shared" si="591"/>
        <v>396</v>
      </c>
      <c r="W662" s="44">
        <f t="shared" si="592"/>
        <v>0</v>
      </c>
      <c r="X662" s="178">
        <v>0</v>
      </c>
      <c r="Y662" s="42" t="e">
        <f t="shared" si="593"/>
        <v>#DIV/0!</v>
      </c>
      <c r="Z662" s="43" t="e">
        <f t="shared" si="594"/>
        <v>#DIV/0!</v>
      </c>
      <c r="AA662" s="45" t="e">
        <f t="shared" si="595"/>
        <v>#DIV/0!</v>
      </c>
      <c r="AB662" s="65">
        <v>0</v>
      </c>
      <c r="AC662" s="38">
        <f t="shared" si="596"/>
        <v>0</v>
      </c>
      <c r="AD662" s="39">
        <f t="shared" si="597"/>
        <v>538</v>
      </c>
      <c r="AE662" s="40">
        <f t="shared" si="598"/>
        <v>0</v>
      </c>
      <c r="AF662" s="98">
        <v>0</v>
      </c>
      <c r="AG662" s="38" t="e">
        <f t="shared" si="599"/>
        <v>#DIV/0!</v>
      </c>
      <c r="AH662" s="39" t="e">
        <f t="shared" si="600"/>
        <v>#DIV/0!</v>
      </c>
      <c r="AI662" s="41" t="e">
        <f t="shared" si="601"/>
        <v>#DIV/0!</v>
      </c>
      <c r="AJ662" s="183">
        <v>0</v>
      </c>
      <c r="AK662" s="42">
        <f t="shared" si="602"/>
        <v>0</v>
      </c>
      <c r="AL662" s="43">
        <f t="shared" si="603"/>
        <v>337</v>
      </c>
      <c r="AM662" s="44">
        <f t="shared" si="604"/>
        <v>0</v>
      </c>
      <c r="AN662" s="178">
        <v>0</v>
      </c>
      <c r="AO662" s="42" t="e">
        <f t="shared" si="605"/>
        <v>#DIV/0!</v>
      </c>
      <c r="AP662" s="43" t="e">
        <f t="shared" si="606"/>
        <v>#DIV/0!</v>
      </c>
      <c r="AQ662" s="45" t="e">
        <f t="shared" si="607"/>
        <v>#DIV/0!</v>
      </c>
      <c r="AR662" s="65">
        <v>0</v>
      </c>
      <c r="AS662" s="38">
        <f t="shared" si="608"/>
        <v>0</v>
      </c>
      <c r="AT662" s="39">
        <f t="shared" si="609"/>
        <v>565</v>
      </c>
      <c r="AU662" s="40">
        <f t="shared" si="610"/>
        <v>0</v>
      </c>
      <c r="AV662" s="98">
        <v>0</v>
      </c>
      <c r="AW662" s="38" t="e">
        <f t="shared" si="611"/>
        <v>#DIV/0!</v>
      </c>
      <c r="AX662" s="39" t="e">
        <f t="shared" si="612"/>
        <v>#DIV/0!</v>
      </c>
      <c r="AY662" s="41" t="e">
        <f t="shared" si="613"/>
        <v>#DIV/0!</v>
      </c>
      <c r="AZ662" s="183">
        <v>0</v>
      </c>
      <c r="BA662" s="42">
        <f t="shared" si="614"/>
        <v>0</v>
      </c>
      <c r="BB662" s="43">
        <f t="shared" si="615"/>
        <v>356</v>
      </c>
      <c r="BC662" s="44">
        <f t="shared" si="616"/>
        <v>0</v>
      </c>
      <c r="BD662" s="178">
        <v>0</v>
      </c>
      <c r="BE662" s="42" t="e">
        <f t="shared" si="617"/>
        <v>#DIV/0!</v>
      </c>
      <c r="BF662" s="43" t="e">
        <f t="shared" si="618"/>
        <v>#DIV/0!</v>
      </c>
      <c r="BG662" s="45" t="e">
        <f t="shared" si="619"/>
        <v>#DIV/0!</v>
      </c>
      <c r="BH662" s="159">
        <v>0</v>
      </c>
      <c r="BI662" s="83">
        <f t="shared" si="620"/>
        <v>0</v>
      </c>
      <c r="BJ662" s="84">
        <f t="shared" si="621"/>
        <v>467</v>
      </c>
      <c r="BK662" s="85">
        <f t="shared" si="622"/>
        <v>0</v>
      </c>
      <c r="BL662" s="156">
        <v>0</v>
      </c>
      <c r="BM662" s="83" t="e">
        <f t="shared" si="623"/>
        <v>#DIV/0!</v>
      </c>
      <c r="BN662" s="84" t="e">
        <f t="shared" si="624"/>
        <v>#DIV/0!</v>
      </c>
      <c r="BO662" s="86" t="e">
        <f t="shared" si="625"/>
        <v>#DIV/0!</v>
      </c>
      <c r="BP662" s="168">
        <f t="shared" si="626"/>
        <v>0</v>
      </c>
      <c r="BQ662" s="75">
        <f t="shared" si="627"/>
        <v>0</v>
      </c>
      <c r="BR662" s="164">
        <f t="shared" si="630"/>
        <v>0</v>
      </c>
      <c r="BS662" s="76">
        <f t="shared" si="628"/>
        <v>627</v>
      </c>
      <c r="BT662" s="117">
        <f t="shared" si="629"/>
        <v>0</v>
      </c>
      <c r="BU662" s="156">
        <v>3254</v>
      </c>
      <c r="BV662" s="156">
        <v>121</v>
      </c>
    </row>
    <row r="663" spans="1:74">
      <c r="A663" s="34">
        <f t="shared" si="575"/>
        <v>0</v>
      </c>
      <c r="B663" s="35">
        <f t="shared" si="576"/>
        <v>0</v>
      </c>
      <c r="C663" s="35">
        <f t="shared" si="577"/>
        <v>0</v>
      </c>
      <c r="D663" s="35">
        <f t="shared" si="578"/>
        <v>0</v>
      </c>
      <c r="E663" s="35">
        <f t="shared" si="579"/>
        <v>0</v>
      </c>
      <c r="F663" s="35">
        <f t="shared" si="580"/>
        <v>0</v>
      </c>
      <c r="G663" s="35">
        <f t="shared" si="581"/>
        <v>0</v>
      </c>
      <c r="H663" s="35">
        <f t="shared" si="582"/>
        <v>0</v>
      </c>
      <c r="I663" s="35">
        <f t="shared" si="583"/>
        <v>0</v>
      </c>
      <c r="J663" s="48">
        <v>268</v>
      </c>
      <c r="K663" s="49" t="s">
        <v>238</v>
      </c>
      <c r="L663" s="65">
        <v>0</v>
      </c>
      <c r="M663" s="38">
        <f t="shared" si="584"/>
        <v>0</v>
      </c>
      <c r="N663" s="39">
        <f t="shared" si="585"/>
        <v>517</v>
      </c>
      <c r="O663" s="40">
        <f t="shared" si="586"/>
        <v>0</v>
      </c>
      <c r="P663" s="98">
        <v>0</v>
      </c>
      <c r="Q663" s="38" t="e">
        <f t="shared" si="587"/>
        <v>#DIV/0!</v>
      </c>
      <c r="R663" s="39" t="e">
        <f t="shared" si="588"/>
        <v>#DIV/0!</v>
      </c>
      <c r="S663" s="41" t="e">
        <f t="shared" si="589"/>
        <v>#DIV/0!</v>
      </c>
      <c r="T663" s="183">
        <v>0</v>
      </c>
      <c r="U663" s="42">
        <f t="shared" si="590"/>
        <v>0</v>
      </c>
      <c r="V663" s="43">
        <f t="shared" si="591"/>
        <v>396</v>
      </c>
      <c r="W663" s="44">
        <f t="shared" si="592"/>
        <v>0</v>
      </c>
      <c r="X663" s="178">
        <v>0</v>
      </c>
      <c r="Y663" s="42" t="e">
        <f t="shared" si="593"/>
        <v>#DIV/0!</v>
      </c>
      <c r="Z663" s="43" t="e">
        <f t="shared" si="594"/>
        <v>#DIV/0!</v>
      </c>
      <c r="AA663" s="45" t="e">
        <f t="shared" si="595"/>
        <v>#DIV/0!</v>
      </c>
      <c r="AB663" s="65">
        <v>0</v>
      </c>
      <c r="AC663" s="38">
        <f t="shared" si="596"/>
        <v>0</v>
      </c>
      <c r="AD663" s="39">
        <f t="shared" si="597"/>
        <v>538</v>
      </c>
      <c r="AE663" s="40">
        <f t="shared" si="598"/>
        <v>0</v>
      </c>
      <c r="AF663" s="98">
        <v>0</v>
      </c>
      <c r="AG663" s="38" t="e">
        <f t="shared" si="599"/>
        <v>#DIV/0!</v>
      </c>
      <c r="AH663" s="39" t="e">
        <f t="shared" si="600"/>
        <v>#DIV/0!</v>
      </c>
      <c r="AI663" s="41" t="e">
        <f t="shared" si="601"/>
        <v>#DIV/0!</v>
      </c>
      <c r="AJ663" s="183">
        <v>0</v>
      </c>
      <c r="AK663" s="42">
        <f t="shared" si="602"/>
        <v>0</v>
      </c>
      <c r="AL663" s="43">
        <f t="shared" si="603"/>
        <v>337</v>
      </c>
      <c r="AM663" s="44">
        <f t="shared" si="604"/>
        <v>0</v>
      </c>
      <c r="AN663" s="178">
        <v>0</v>
      </c>
      <c r="AO663" s="42" t="e">
        <f t="shared" si="605"/>
        <v>#DIV/0!</v>
      </c>
      <c r="AP663" s="43" t="e">
        <f t="shared" si="606"/>
        <v>#DIV/0!</v>
      </c>
      <c r="AQ663" s="45" t="e">
        <f t="shared" si="607"/>
        <v>#DIV/0!</v>
      </c>
      <c r="AR663" s="65">
        <v>0</v>
      </c>
      <c r="AS663" s="38">
        <f t="shared" si="608"/>
        <v>0</v>
      </c>
      <c r="AT663" s="39">
        <f t="shared" si="609"/>
        <v>565</v>
      </c>
      <c r="AU663" s="40">
        <f t="shared" si="610"/>
        <v>0</v>
      </c>
      <c r="AV663" s="98">
        <v>0</v>
      </c>
      <c r="AW663" s="38" t="e">
        <f t="shared" si="611"/>
        <v>#DIV/0!</v>
      </c>
      <c r="AX663" s="39" t="e">
        <f t="shared" si="612"/>
        <v>#DIV/0!</v>
      </c>
      <c r="AY663" s="41" t="e">
        <f t="shared" si="613"/>
        <v>#DIV/0!</v>
      </c>
      <c r="AZ663" s="183">
        <v>0</v>
      </c>
      <c r="BA663" s="42">
        <f t="shared" si="614"/>
        <v>0</v>
      </c>
      <c r="BB663" s="43">
        <f t="shared" si="615"/>
        <v>356</v>
      </c>
      <c r="BC663" s="44">
        <f t="shared" si="616"/>
        <v>0</v>
      </c>
      <c r="BD663" s="178">
        <v>0</v>
      </c>
      <c r="BE663" s="42" t="e">
        <f t="shared" si="617"/>
        <v>#DIV/0!</v>
      </c>
      <c r="BF663" s="43" t="e">
        <f t="shared" si="618"/>
        <v>#DIV/0!</v>
      </c>
      <c r="BG663" s="45" t="e">
        <f t="shared" si="619"/>
        <v>#DIV/0!</v>
      </c>
      <c r="BH663" s="159">
        <v>0</v>
      </c>
      <c r="BI663" s="83">
        <f t="shared" si="620"/>
        <v>0</v>
      </c>
      <c r="BJ663" s="84">
        <f t="shared" si="621"/>
        <v>467</v>
      </c>
      <c r="BK663" s="85">
        <f t="shared" si="622"/>
        <v>0</v>
      </c>
      <c r="BL663" s="156">
        <v>0</v>
      </c>
      <c r="BM663" s="83" t="e">
        <f t="shared" si="623"/>
        <v>#DIV/0!</v>
      </c>
      <c r="BN663" s="84" t="e">
        <f t="shared" si="624"/>
        <v>#DIV/0!</v>
      </c>
      <c r="BO663" s="86" t="e">
        <f t="shared" si="625"/>
        <v>#DIV/0!</v>
      </c>
      <c r="BP663" s="168">
        <f t="shared" si="626"/>
        <v>0</v>
      </c>
      <c r="BQ663" s="75">
        <f t="shared" si="627"/>
        <v>0</v>
      </c>
      <c r="BR663" s="164">
        <f t="shared" si="630"/>
        <v>0</v>
      </c>
      <c r="BS663" s="76">
        <f t="shared" si="628"/>
        <v>627</v>
      </c>
      <c r="BT663" s="117">
        <f t="shared" si="629"/>
        <v>0</v>
      </c>
      <c r="BU663" s="156">
        <v>1994</v>
      </c>
      <c r="BV663" s="156">
        <v>158</v>
      </c>
    </row>
    <row r="664" spans="1:74">
      <c r="A664" s="34">
        <f t="shared" si="575"/>
        <v>0</v>
      </c>
      <c r="B664" s="35">
        <f t="shared" si="576"/>
        <v>0</v>
      </c>
      <c r="C664" s="35">
        <f t="shared" si="577"/>
        <v>0</v>
      </c>
      <c r="D664" s="35">
        <f t="shared" si="578"/>
        <v>0</v>
      </c>
      <c r="E664" s="35">
        <f t="shared" si="579"/>
        <v>0</v>
      </c>
      <c r="F664" s="35">
        <f t="shared" si="580"/>
        <v>0</v>
      </c>
      <c r="G664" s="35">
        <f t="shared" si="581"/>
        <v>0</v>
      </c>
      <c r="H664" s="35">
        <f t="shared" si="582"/>
        <v>0</v>
      </c>
      <c r="I664" s="35">
        <f t="shared" si="583"/>
        <v>0</v>
      </c>
      <c r="J664" s="48">
        <v>271</v>
      </c>
      <c r="K664" s="49" t="s">
        <v>241</v>
      </c>
      <c r="L664" s="65">
        <v>0</v>
      </c>
      <c r="M664" s="38">
        <f t="shared" si="584"/>
        <v>0</v>
      </c>
      <c r="N664" s="39">
        <f t="shared" si="585"/>
        <v>517</v>
      </c>
      <c r="O664" s="40">
        <f t="shared" si="586"/>
        <v>0</v>
      </c>
      <c r="P664" s="98">
        <v>0</v>
      </c>
      <c r="Q664" s="38" t="e">
        <f t="shared" si="587"/>
        <v>#DIV/0!</v>
      </c>
      <c r="R664" s="39" t="e">
        <f t="shared" si="588"/>
        <v>#DIV/0!</v>
      </c>
      <c r="S664" s="41" t="e">
        <f t="shared" si="589"/>
        <v>#DIV/0!</v>
      </c>
      <c r="T664" s="183">
        <v>0</v>
      </c>
      <c r="U664" s="42">
        <f t="shared" si="590"/>
        <v>0</v>
      </c>
      <c r="V664" s="43">
        <f t="shared" si="591"/>
        <v>396</v>
      </c>
      <c r="W664" s="44">
        <f t="shared" si="592"/>
        <v>0</v>
      </c>
      <c r="X664" s="178">
        <v>0</v>
      </c>
      <c r="Y664" s="42" t="e">
        <f t="shared" si="593"/>
        <v>#DIV/0!</v>
      </c>
      <c r="Z664" s="43" t="e">
        <f t="shared" si="594"/>
        <v>#DIV/0!</v>
      </c>
      <c r="AA664" s="45" t="e">
        <f t="shared" si="595"/>
        <v>#DIV/0!</v>
      </c>
      <c r="AB664" s="65">
        <v>0</v>
      </c>
      <c r="AC664" s="38">
        <f t="shared" si="596"/>
        <v>0</v>
      </c>
      <c r="AD664" s="39">
        <f t="shared" si="597"/>
        <v>538</v>
      </c>
      <c r="AE664" s="40">
        <f t="shared" si="598"/>
        <v>0</v>
      </c>
      <c r="AF664" s="98">
        <v>0</v>
      </c>
      <c r="AG664" s="38" t="e">
        <f t="shared" si="599"/>
        <v>#DIV/0!</v>
      </c>
      <c r="AH664" s="39" t="e">
        <f t="shared" si="600"/>
        <v>#DIV/0!</v>
      </c>
      <c r="AI664" s="41" t="e">
        <f t="shared" si="601"/>
        <v>#DIV/0!</v>
      </c>
      <c r="AJ664" s="183">
        <v>0</v>
      </c>
      <c r="AK664" s="42">
        <f t="shared" si="602"/>
        <v>0</v>
      </c>
      <c r="AL664" s="43">
        <f t="shared" si="603"/>
        <v>337</v>
      </c>
      <c r="AM664" s="44">
        <f t="shared" si="604"/>
        <v>0</v>
      </c>
      <c r="AN664" s="178">
        <v>0</v>
      </c>
      <c r="AO664" s="42" t="e">
        <f t="shared" si="605"/>
        <v>#DIV/0!</v>
      </c>
      <c r="AP664" s="43" t="e">
        <f t="shared" si="606"/>
        <v>#DIV/0!</v>
      </c>
      <c r="AQ664" s="45" t="e">
        <f t="shared" si="607"/>
        <v>#DIV/0!</v>
      </c>
      <c r="AR664" s="65">
        <v>0</v>
      </c>
      <c r="AS664" s="38">
        <f t="shared" si="608"/>
        <v>0</v>
      </c>
      <c r="AT664" s="39">
        <f t="shared" si="609"/>
        <v>565</v>
      </c>
      <c r="AU664" s="40">
        <f t="shared" si="610"/>
        <v>0</v>
      </c>
      <c r="AV664" s="98">
        <v>0</v>
      </c>
      <c r="AW664" s="38" t="e">
        <f t="shared" si="611"/>
        <v>#DIV/0!</v>
      </c>
      <c r="AX664" s="39" t="e">
        <f t="shared" si="612"/>
        <v>#DIV/0!</v>
      </c>
      <c r="AY664" s="41" t="e">
        <f t="shared" si="613"/>
        <v>#DIV/0!</v>
      </c>
      <c r="AZ664" s="183">
        <v>0</v>
      </c>
      <c r="BA664" s="42">
        <f t="shared" si="614"/>
        <v>0</v>
      </c>
      <c r="BB664" s="43">
        <f t="shared" si="615"/>
        <v>356</v>
      </c>
      <c r="BC664" s="44">
        <f t="shared" si="616"/>
        <v>0</v>
      </c>
      <c r="BD664" s="178">
        <v>0</v>
      </c>
      <c r="BE664" s="42" t="e">
        <f t="shared" si="617"/>
        <v>#DIV/0!</v>
      </c>
      <c r="BF664" s="43" t="e">
        <f t="shared" si="618"/>
        <v>#DIV/0!</v>
      </c>
      <c r="BG664" s="45" t="e">
        <f t="shared" si="619"/>
        <v>#DIV/0!</v>
      </c>
      <c r="BH664" s="159">
        <v>0</v>
      </c>
      <c r="BI664" s="83">
        <f t="shared" si="620"/>
        <v>0</v>
      </c>
      <c r="BJ664" s="84">
        <f t="shared" si="621"/>
        <v>467</v>
      </c>
      <c r="BK664" s="85">
        <f t="shared" si="622"/>
        <v>0</v>
      </c>
      <c r="BL664" s="156">
        <v>0</v>
      </c>
      <c r="BM664" s="83" t="e">
        <f t="shared" si="623"/>
        <v>#DIV/0!</v>
      </c>
      <c r="BN664" s="84" t="e">
        <f t="shared" si="624"/>
        <v>#DIV/0!</v>
      </c>
      <c r="BO664" s="86" t="e">
        <f t="shared" si="625"/>
        <v>#DIV/0!</v>
      </c>
      <c r="BP664" s="168">
        <f t="shared" si="626"/>
        <v>0</v>
      </c>
      <c r="BQ664" s="75">
        <f t="shared" si="627"/>
        <v>0</v>
      </c>
      <c r="BR664" s="164">
        <f t="shared" si="630"/>
        <v>0</v>
      </c>
      <c r="BS664" s="76">
        <f t="shared" si="628"/>
        <v>627</v>
      </c>
      <c r="BT664" s="117">
        <f t="shared" si="629"/>
        <v>0</v>
      </c>
      <c r="BU664" s="156">
        <v>26127</v>
      </c>
      <c r="BV664" s="156">
        <v>45</v>
      </c>
    </row>
    <row r="665" spans="1:74">
      <c r="A665" s="34">
        <f t="shared" si="575"/>
        <v>0</v>
      </c>
      <c r="B665" s="35">
        <f t="shared" si="576"/>
        <v>0</v>
      </c>
      <c r="C665" s="35">
        <f t="shared" si="577"/>
        <v>0</v>
      </c>
      <c r="D665" s="35">
        <f t="shared" si="578"/>
        <v>0</v>
      </c>
      <c r="E665" s="35">
        <f t="shared" si="579"/>
        <v>0</v>
      </c>
      <c r="F665" s="35">
        <f t="shared" si="580"/>
        <v>0</v>
      </c>
      <c r="G665" s="35">
        <f t="shared" si="581"/>
        <v>0</v>
      </c>
      <c r="H665" s="35">
        <f t="shared" si="582"/>
        <v>0</v>
      </c>
      <c r="I665" s="35">
        <f t="shared" si="583"/>
        <v>0</v>
      </c>
      <c r="J665" s="48">
        <v>276</v>
      </c>
      <c r="K665" s="49" t="s">
        <v>246</v>
      </c>
      <c r="L665" s="65">
        <v>0</v>
      </c>
      <c r="M665" s="38">
        <f t="shared" si="584"/>
        <v>0</v>
      </c>
      <c r="N665" s="39">
        <f t="shared" si="585"/>
        <v>517</v>
      </c>
      <c r="O665" s="40">
        <f t="shared" si="586"/>
        <v>0</v>
      </c>
      <c r="P665" s="98">
        <v>0</v>
      </c>
      <c r="Q665" s="38" t="e">
        <f t="shared" si="587"/>
        <v>#DIV/0!</v>
      </c>
      <c r="R665" s="39" t="e">
        <f t="shared" si="588"/>
        <v>#DIV/0!</v>
      </c>
      <c r="S665" s="41" t="e">
        <f t="shared" si="589"/>
        <v>#DIV/0!</v>
      </c>
      <c r="T665" s="183">
        <v>0</v>
      </c>
      <c r="U665" s="42">
        <f t="shared" si="590"/>
        <v>0</v>
      </c>
      <c r="V665" s="43">
        <f t="shared" si="591"/>
        <v>396</v>
      </c>
      <c r="W665" s="44">
        <f t="shared" si="592"/>
        <v>0</v>
      </c>
      <c r="X665" s="178">
        <v>0</v>
      </c>
      <c r="Y665" s="42" t="e">
        <f t="shared" si="593"/>
        <v>#DIV/0!</v>
      </c>
      <c r="Z665" s="43" t="e">
        <f t="shared" si="594"/>
        <v>#DIV/0!</v>
      </c>
      <c r="AA665" s="45" t="e">
        <f t="shared" si="595"/>
        <v>#DIV/0!</v>
      </c>
      <c r="AB665" s="65">
        <v>0</v>
      </c>
      <c r="AC665" s="38">
        <f t="shared" si="596"/>
        <v>0</v>
      </c>
      <c r="AD665" s="39">
        <f t="shared" si="597"/>
        <v>538</v>
      </c>
      <c r="AE665" s="40">
        <f t="shared" si="598"/>
        <v>0</v>
      </c>
      <c r="AF665" s="98">
        <v>0</v>
      </c>
      <c r="AG665" s="38" t="e">
        <f t="shared" si="599"/>
        <v>#DIV/0!</v>
      </c>
      <c r="AH665" s="39" t="e">
        <f t="shared" si="600"/>
        <v>#DIV/0!</v>
      </c>
      <c r="AI665" s="41" t="e">
        <f t="shared" si="601"/>
        <v>#DIV/0!</v>
      </c>
      <c r="AJ665" s="183">
        <v>0</v>
      </c>
      <c r="AK665" s="42">
        <f t="shared" si="602"/>
        <v>0</v>
      </c>
      <c r="AL665" s="43">
        <f t="shared" si="603"/>
        <v>337</v>
      </c>
      <c r="AM665" s="44">
        <f t="shared" si="604"/>
        <v>0</v>
      </c>
      <c r="AN665" s="178">
        <v>0</v>
      </c>
      <c r="AO665" s="42" t="e">
        <f t="shared" si="605"/>
        <v>#DIV/0!</v>
      </c>
      <c r="AP665" s="43" t="e">
        <f t="shared" si="606"/>
        <v>#DIV/0!</v>
      </c>
      <c r="AQ665" s="45" t="e">
        <f t="shared" si="607"/>
        <v>#DIV/0!</v>
      </c>
      <c r="AR665" s="65">
        <v>0</v>
      </c>
      <c r="AS665" s="38">
        <f t="shared" si="608"/>
        <v>0</v>
      </c>
      <c r="AT665" s="39">
        <f t="shared" si="609"/>
        <v>565</v>
      </c>
      <c r="AU665" s="40">
        <f t="shared" si="610"/>
        <v>0</v>
      </c>
      <c r="AV665" s="98">
        <v>0</v>
      </c>
      <c r="AW665" s="38" t="e">
        <f t="shared" si="611"/>
        <v>#DIV/0!</v>
      </c>
      <c r="AX665" s="39" t="e">
        <f t="shared" si="612"/>
        <v>#DIV/0!</v>
      </c>
      <c r="AY665" s="41" t="e">
        <f t="shared" si="613"/>
        <v>#DIV/0!</v>
      </c>
      <c r="AZ665" s="183">
        <v>0</v>
      </c>
      <c r="BA665" s="42">
        <f t="shared" si="614"/>
        <v>0</v>
      </c>
      <c r="BB665" s="43">
        <f t="shared" si="615"/>
        <v>356</v>
      </c>
      <c r="BC665" s="44">
        <f t="shared" si="616"/>
        <v>0</v>
      </c>
      <c r="BD665" s="178">
        <v>0</v>
      </c>
      <c r="BE665" s="42" t="e">
        <f t="shared" si="617"/>
        <v>#DIV/0!</v>
      </c>
      <c r="BF665" s="43" t="e">
        <f t="shared" si="618"/>
        <v>#DIV/0!</v>
      </c>
      <c r="BG665" s="45" t="e">
        <f t="shared" si="619"/>
        <v>#DIV/0!</v>
      </c>
      <c r="BH665" s="159">
        <v>0</v>
      </c>
      <c r="BI665" s="83">
        <f t="shared" si="620"/>
        <v>0</v>
      </c>
      <c r="BJ665" s="84">
        <f t="shared" si="621"/>
        <v>467</v>
      </c>
      <c r="BK665" s="85">
        <f t="shared" si="622"/>
        <v>0</v>
      </c>
      <c r="BL665" s="156">
        <v>0</v>
      </c>
      <c r="BM665" s="83" t="e">
        <f t="shared" si="623"/>
        <v>#DIV/0!</v>
      </c>
      <c r="BN665" s="84" t="e">
        <f t="shared" si="624"/>
        <v>#DIV/0!</v>
      </c>
      <c r="BO665" s="86" t="e">
        <f t="shared" si="625"/>
        <v>#DIV/0!</v>
      </c>
      <c r="BP665" s="168">
        <f t="shared" si="626"/>
        <v>0</v>
      </c>
      <c r="BQ665" s="75">
        <f t="shared" si="627"/>
        <v>0</v>
      </c>
      <c r="BR665" s="164">
        <f t="shared" si="630"/>
        <v>0</v>
      </c>
      <c r="BS665" s="76">
        <f t="shared" si="628"/>
        <v>627</v>
      </c>
      <c r="BT665" s="117">
        <f t="shared" si="629"/>
        <v>0</v>
      </c>
      <c r="BU665" s="156">
        <v>18203</v>
      </c>
      <c r="BV665" s="156">
        <v>213</v>
      </c>
    </row>
    <row r="666" spans="1:74">
      <c r="A666" s="34">
        <f t="shared" si="575"/>
        <v>0</v>
      </c>
      <c r="B666" s="35">
        <f t="shared" si="576"/>
        <v>0</v>
      </c>
      <c r="C666" s="35">
        <f t="shared" si="577"/>
        <v>0</v>
      </c>
      <c r="D666" s="35">
        <f t="shared" si="578"/>
        <v>0</v>
      </c>
      <c r="E666" s="35">
        <f t="shared" si="579"/>
        <v>0</v>
      </c>
      <c r="F666" s="35">
        <f t="shared" si="580"/>
        <v>0</v>
      </c>
      <c r="G666" s="35">
        <f t="shared" si="581"/>
        <v>0</v>
      </c>
      <c r="H666" s="35">
        <f t="shared" si="582"/>
        <v>0</v>
      </c>
      <c r="I666" s="35">
        <f t="shared" si="583"/>
        <v>0</v>
      </c>
      <c r="J666" s="48">
        <v>283</v>
      </c>
      <c r="K666" s="49" t="s">
        <v>253</v>
      </c>
      <c r="L666" s="65">
        <v>0</v>
      </c>
      <c r="M666" s="38">
        <f t="shared" si="584"/>
        <v>0</v>
      </c>
      <c r="N666" s="39">
        <f t="shared" si="585"/>
        <v>517</v>
      </c>
      <c r="O666" s="40">
        <f t="shared" si="586"/>
        <v>0</v>
      </c>
      <c r="P666" s="98">
        <v>0</v>
      </c>
      <c r="Q666" s="38" t="e">
        <f t="shared" si="587"/>
        <v>#DIV/0!</v>
      </c>
      <c r="R666" s="39" t="e">
        <f t="shared" si="588"/>
        <v>#DIV/0!</v>
      </c>
      <c r="S666" s="41" t="e">
        <f t="shared" si="589"/>
        <v>#DIV/0!</v>
      </c>
      <c r="T666" s="183">
        <v>0</v>
      </c>
      <c r="U666" s="42">
        <f t="shared" si="590"/>
        <v>0</v>
      </c>
      <c r="V666" s="43">
        <f t="shared" si="591"/>
        <v>396</v>
      </c>
      <c r="W666" s="44">
        <f t="shared" si="592"/>
        <v>0</v>
      </c>
      <c r="X666" s="178">
        <v>0</v>
      </c>
      <c r="Y666" s="42" t="e">
        <f t="shared" si="593"/>
        <v>#DIV/0!</v>
      </c>
      <c r="Z666" s="43" t="e">
        <f t="shared" si="594"/>
        <v>#DIV/0!</v>
      </c>
      <c r="AA666" s="45" t="e">
        <f t="shared" si="595"/>
        <v>#DIV/0!</v>
      </c>
      <c r="AB666" s="65">
        <v>0</v>
      </c>
      <c r="AC666" s="38">
        <f t="shared" si="596"/>
        <v>0</v>
      </c>
      <c r="AD666" s="39">
        <f t="shared" si="597"/>
        <v>538</v>
      </c>
      <c r="AE666" s="40">
        <f t="shared" si="598"/>
        <v>0</v>
      </c>
      <c r="AF666" s="98">
        <v>0</v>
      </c>
      <c r="AG666" s="38" t="e">
        <f t="shared" si="599"/>
        <v>#DIV/0!</v>
      </c>
      <c r="AH666" s="39" t="e">
        <f t="shared" si="600"/>
        <v>#DIV/0!</v>
      </c>
      <c r="AI666" s="41" t="e">
        <f t="shared" si="601"/>
        <v>#DIV/0!</v>
      </c>
      <c r="AJ666" s="183">
        <v>0</v>
      </c>
      <c r="AK666" s="42">
        <f t="shared" si="602"/>
        <v>0</v>
      </c>
      <c r="AL666" s="43">
        <f t="shared" si="603"/>
        <v>337</v>
      </c>
      <c r="AM666" s="44">
        <f t="shared" si="604"/>
        <v>0</v>
      </c>
      <c r="AN666" s="178">
        <v>0</v>
      </c>
      <c r="AO666" s="42" t="e">
        <f t="shared" si="605"/>
        <v>#DIV/0!</v>
      </c>
      <c r="AP666" s="43" t="e">
        <f t="shared" si="606"/>
        <v>#DIV/0!</v>
      </c>
      <c r="AQ666" s="45" t="e">
        <f t="shared" si="607"/>
        <v>#DIV/0!</v>
      </c>
      <c r="AR666" s="65">
        <v>0</v>
      </c>
      <c r="AS666" s="38">
        <f t="shared" si="608"/>
        <v>0</v>
      </c>
      <c r="AT666" s="39">
        <f t="shared" si="609"/>
        <v>565</v>
      </c>
      <c r="AU666" s="40">
        <f t="shared" si="610"/>
        <v>0</v>
      </c>
      <c r="AV666" s="98">
        <v>0</v>
      </c>
      <c r="AW666" s="38" t="e">
        <f t="shared" si="611"/>
        <v>#DIV/0!</v>
      </c>
      <c r="AX666" s="39" t="e">
        <f t="shared" si="612"/>
        <v>#DIV/0!</v>
      </c>
      <c r="AY666" s="41" t="e">
        <f t="shared" si="613"/>
        <v>#DIV/0!</v>
      </c>
      <c r="AZ666" s="183">
        <v>0</v>
      </c>
      <c r="BA666" s="42">
        <f t="shared" si="614"/>
        <v>0</v>
      </c>
      <c r="BB666" s="43">
        <f t="shared" si="615"/>
        <v>356</v>
      </c>
      <c r="BC666" s="44">
        <f t="shared" si="616"/>
        <v>0</v>
      </c>
      <c r="BD666" s="178">
        <v>0</v>
      </c>
      <c r="BE666" s="42" t="e">
        <f t="shared" si="617"/>
        <v>#DIV/0!</v>
      </c>
      <c r="BF666" s="43" t="e">
        <f t="shared" si="618"/>
        <v>#DIV/0!</v>
      </c>
      <c r="BG666" s="45" t="e">
        <f t="shared" si="619"/>
        <v>#DIV/0!</v>
      </c>
      <c r="BH666" s="159">
        <v>0</v>
      </c>
      <c r="BI666" s="83">
        <f t="shared" si="620"/>
        <v>0</v>
      </c>
      <c r="BJ666" s="84">
        <f t="shared" si="621"/>
        <v>467</v>
      </c>
      <c r="BK666" s="85">
        <f t="shared" si="622"/>
        <v>0</v>
      </c>
      <c r="BL666" s="156">
        <v>0</v>
      </c>
      <c r="BM666" s="83" t="e">
        <f t="shared" si="623"/>
        <v>#DIV/0!</v>
      </c>
      <c r="BN666" s="84" t="e">
        <f t="shared" si="624"/>
        <v>#DIV/0!</v>
      </c>
      <c r="BO666" s="86" t="e">
        <f t="shared" si="625"/>
        <v>#DIV/0!</v>
      </c>
      <c r="BP666" s="168">
        <f t="shared" si="626"/>
        <v>0</v>
      </c>
      <c r="BQ666" s="75">
        <f t="shared" si="627"/>
        <v>0</v>
      </c>
      <c r="BR666" s="164">
        <f t="shared" si="630"/>
        <v>0</v>
      </c>
      <c r="BS666" s="76">
        <f t="shared" si="628"/>
        <v>627</v>
      </c>
      <c r="BT666" s="117">
        <f t="shared" si="629"/>
        <v>0</v>
      </c>
      <c r="BU666" s="156">
        <v>2062</v>
      </c>
      <c r="BV666" s="156">
        <v>49</v>
      </c>
    </row>
    <row r="667" spans="1:74">
      <c r="A667" s="34">
        <f t="shared" si="575"/>
        <v>0</v>
      </c>
      <c r="B667" s="35">
        <f t="shared" si="576"/>
        <v>0</v>
      </c>
      <c r="C667" s="35">
        <f t="shared" si="577"/>
        <v>0</v>
      </c>
      <c r="D667" s="35">
        <f t="shared" si="578"/>
        <v>0</v>
      </c>
      <c r="E667" s="35">
        <f t="shared" si="579"/>
        <v>0</v>
      </c>
      <c r="F667" s="35">
        <f t="shared" si="580"/>
        <v>0</v>
      </c>
      <c r="G667" s="35">
        <f t="shared" si="581"/>
        <v>0</v>
      </c>
      <c r="H667" s="35">
        <f t="shared" si="582"/>
        <v>0</v>
      </c>
      <c r="I667" s="35">
        <f t="shared" si="583"/>
        <v>0</v>
      </c>
      <c r="J667" s="48">
        <v>284</v>
      </c>
      <c r="K667" s="49" t="s">
        <v>254</v>
      </c>
      <c r="L667" s="65">
        <v>0</v>
      </c>
      <c r="M667" s="38">
        <f t="shared" si="584"/>
        <v>0</v>
      </c>
      <c r="N667" s="39">
        <f t="shared" si="585"/>
        <v>517</v>
      </c>
      <c r="O667" s="40">
        <f t="shared" si="586"/>
        <v>0</v>
      </c>
      <c r="P667" s="98">
        <v>0</v>
      </c>
      <c r="Q667" s="38" t="e">
        <f t="shared" si="587"/>
        <v>#DIV/0!</v>
      </c>
      <c r="R667" s="39" t="e">
        <f t="shared" si="588"/>
        <v>#DIV/0!</v>
      </c>
      <c r="S667" s="41" t="e">
        <f t="shared" si="589"/>
        <v>#DIV/0!</v>
      </c>
      <c r="T667" s="183">
        <v>0</v>
      </c>
      <c r="U667" s="42">
        <f t="shared" si="590"/>
        <v>0</v>
      </c>
      <c r="V667" s="43">
        <f t="shared" si="591"/>
        <v>396</v>
      </c>
      <c r="W667" s="44">
        <f t="shared" si="592"/>
        <v>0</v>
      </c>
      <c r="X667" s="178">
        <v>0</v>
      </c>
      <c r="Y667" s="42" t="e">
        <f t="shared" si="593"/>
        <v>#DIV/0!</v>
      </c>
      <c r="Z667" s="43" t="e">
        <f t="shared" si="594"/>
        <v>#DIV/0!</v>
      </c>
      <c r="AA667" s="45" t="e">
        <f t="shared" si="595"/>
        <v>#DIV/0!</v>
      </c>
      <c r="AB667" s="65">
        <v>0</v>
      </c>
      <c r="AC667" s="38">
        <f t="shared" si="596"/>
        <v>0</v>
      </c>
      <c r="AD667" s="39">
        <f t="shared" si="597"/>
        <v>538</v>
      </c>
      <c r="AE667" s="40">
        <f t="shared" si="598"/>
        <v>0</v>
      </c>
      <c r="AF667" s="98">
        <v>0</v>
      </c>
      <c r="AG667" s="38" t="e">
        <f t="shared" si="599"/>
        <v>#DIV/0!</v>
      </c>
      <c r="AH667" s="39" t="e">
        <f t="shared" si="600"/>
        <v>#DIV/0!</v>
      </c>
      <c r="AI667" s="41" t="e">
        <f t="shared" si="601"/>
        <v>#DIV/0!</v>
      </c>
      <c r="AJ667" s="183">
        <v>0</v>
      </c>
      <c r="AK667" s="42">
        <f t="shared" si="602"/>
        <v>0</v>
      </c>
      <c r="AL667" s="43">
        <f t="shared" si="603"/>
        <v>337</v>
      </c>
      <c r="AM667" s="44">
        <f t="shared" si="604"/>
        <v>0</v>
      </c>
      <c r="AN667" s="178">
        <v>0</v>
      </c>
      <c r="AO667" s="42" t="e">
        <f t="shared" si="605"/>
        <v>#DIV/0!</v>
      </c>
      <c r="AP667" s="43" t="e">
        <f t="shared" si="606"/>
        <v>#DIV/0!</v>
      </c>
      <c r="AQ667" s="45" t="e">
        <f t="shared" si="607"/>
        <v>#DIV/0!</v>
      </c>
      <c r="AR667" s="65">
        <v>0</v>
      </c>
      <c r="AS667" s="38">
        <f t="shared" si="608"/>
        <v>0</v>
      </c>
      <c r="AT667" s="39">
        <f t="shared" si="609"/>
        <v>565</v>
      </c>
      <c r="AU667" s="40">
        <f t="shared" si="610"/>
        <v>0</v>
      </c>
      <c r="AV667" s="98">
        <v>0</v>
      </c>
      <c r="AW667" s="38" t="e">
        <f t="shared" si="611"/>
        <v>#DIV/0!</v>
      </c>
      <c r="AX667" s="39" t="e">
        <f t="shared" si="612"/>
        <v>#DIV/0!</v>
      </c>
      <c r="AY667" s="41" t="e">
        <f t="shared" si="613"/>
        <v>#DIV/0!</v>
      </c>
      <c r="AZ667" s="183">
        <v>0</v>
      </c>
      <c r="BA667" s="42">
        <f t="shared" si="614"/>
        <v>0</v>
      </c>
      <c r="BB667" s="43">
        <f t="shared" si="615"/>
        <v>356</v>
      </c>
      <c r="BC667" s="44">
        <f t="shared" si="616"/>
        <v>0</v>
      </c>
      <c r="BD667" s="178">
        <v>0</v>
      </c>
      <c r="BE667" s="42" t="e">
        <f t="shared" si="617"/>
        <v>#DIV/0!</v>
      </c>
      <c r="BF667" s="43" t="e">
        <f t="shared" si="618"/>
        <v>#DIV/0!</v>
      </c>
      <c r="BG667" s="45" t="e">
        <f t="shared" si="619"/>
        <v>#DIV/0!</v>
      </c>
      <c r="BH667" s="159">
        <v>0</v>
      </c>
      <c r="BI667" s="83">
        <f t="shared" si="620"/>
        <v>0</v>
      </c>
      <c r="BJ667" s="84">
        <f t="shared" si="621"/>
        <v>467</v>
      </c>
      <c r="BK667" s="85">
        <f t="shared" si="622"/>
        <v>0</v>
      </c>
      <c r="BL667" s="156">
        <v>0</v>
      </c>
      <c r="BM667" s="83" t="e">
        <f t="shared" si="623"/>
        <v>#DIV/0!</v>
      </c>
      <c r="BN667" s="84" t="e">
        <f t="shared" si="624"/>
        <v>#DIV/0!</v>
      </c>
      <c r="BO667" s="86" t="e">
        <f t="shared" si="625"/>
        <v>#DIV/0!</v>
      </c>
      <c r="BP667" s="168">
        <f t="shared" si="626"/>
        <v>0</v>
      </c>
      <c r="BQ667" s="75">
        <f t="shared" si="627"/>
        <v>0</v>
      </c>
      <c r="BR667" s="164">
        <f t="shared" si="630"/>
        <v>0</v>
      </c>
      <c r="BS667" s="76">
        <f t="shared" si="628"/>
        <v>627</v>
      </c>
      <c r="BT667" s="117">
        <f t="shared" si="629"/>
        <v>0</v>
      </c>
      <c r="BU667" s="156">
        <v>17627</v>
      </c>
      <c r="BV667" s="156">
        <v>58</v>
      </c>
    </row>
    <row r="668" spans="1:74">
      <c r="A668" s="34">
        <f t="shared" si="575"/>
        <v>0</v>
      </c>
      <c r="B668" s="35">
        <f t="shared" si="576"/>
        <v>0</v>
      </c>
      <c r="C668" s="35">
        <f t="shared" si="577"/>
        <v>0</v>
      </c>
      <c r="D668" s="35">
        <f t="shared" si="578"/>
        <v>0</v>
      </c>
      <c r="E668" s="35">
        <f t="shared" si="579"/>
        <v>0</v>
      </c>
      <c r="F668" s="35">
        <f t="shared" si="580"/>
        <v>0</v>
      </c>
      <c r="G668" s="35">
        <f t="shared" si="581"/>
        <v>0</v>
      </c>
      <c r="H668" s="35">
        <f t="shared" si="582"/>
        <v>0</v>
      </c>
      <c r="I668" s="35">
        <f t="shared" si="583"/>
        <v>0</v>
      </c>
      <c r="J668" s="48">
        <v>285</v>
      </c>
      <c r="K668" s="49" t="s">
        <v>255</v>
      </c>
      <c r="L668" s="65">
        <v>0</v>
      </c>
      <c r="M668" s="38">
        <f t="shared" si="584"/>
        <v>0</v>
      </c>
      <c r="N668" s="39">
        <f t="shared" si="585"/>
        <v>517</v>
      </c>
      <c r="O668" s="40">
        <f t="shared" si="586"/>
        <v>0</v>
      </c>
      <c r="P668" s="98">
        <v>0</v>
      </c>
      <c r="Q668" s="38" t="e">
        <f t="shared" si="587"/>
        <v>#DIV/0!</v>
      </c>
      <c r="R668" s="39" t="e">
        <f t="shared" si="588"/>
        <v>#DIV/0!</v>
      </c>
      <c r="S668" s="41" t="e">
        <f t="shared" si="589"/>
        <v>#DIV/0!</v>
      </c>
      <c r="T668" s="183">
        <v>0</v>
      </c>
      <c r="U668" s="42">
        <f t="shared" si="590"/>
        <v>0</v>
      </c>
      <c r="V668" s="43">
        <f t="shared" si="591"/>
        <v>396</v>
      </c>
      <c r="W668" s="44">
        <f t="shared" si="592"/>
        <v>0</v>
      </c>
      <c r="X668" s="178">
        <v>0</v>
      </c>
      <c r="Y668" s="42" t="e">
        <f t="shared" si="593"/>
        <v>#DIV/0!</v>
      </c>
      <c r="Z668" s="43" t="e">
        <f t="shared" si="594"/>
        <v>#DIV/0!</v>
      </c>
      <c r="AA668" s="45" t="e">
        <f t="shared" si="595"/>
        <v>#DIV/0!</v>
      </c>
      <c r="AB668" s="65">
        <v>0</v>
      </c>
      <c r="AC668" s="38">
        <f t="shared" si="596"/>
        <v>0</v>
      </c>
      <c r="AD668" s="39">
        <f t="shared" si="597"/>
        <v>538</v>
      </c>
      <c r="AE668" s="40">
        <f t="shared" si="598"/>
        <v>0</v>
      </c>
      <c r="AF668" s="98">
        <v>0</v>
      </c>
      <c r="AG668" s="38" t="e">
        <f t="shared" si="599"/>
        <v>#DIV/0!</v>
      </c>
      <c r="AH668" s="39" t="e">
        <f t="shared" si="600"/>
        <v>#DIV/0!</v>
      </c>
      <c r="AI668" s="41" t="e">
        <f t="shared" si="601"/>
        <v>#DIV/0!</v>
      </c>
      <c r="AJ668" s="183">
        <v>0</v>
      </c>
      <c r="AK668" s="42">
        <f t="shared" si="602"/>
        <v>0</v>
      </c>
      <c r="AL668" s="43">
        <f t="shared" si="603"/>
        <v>337</v>
      </c>
      <c r="AM668" s="44">
        <f t="shared" si="604"/>
        <v>0</v>
      </c>
      <c r="AN668" s="178">
        <v>0</v>
      </c>
      <c r="AO668" s="42" t="e">
        <f t="shared" si="605"/>
        <v>#DIV/0!</v>
      </c>
      <c r="AP668" s="43" t="e">
        <f t="shared" si="606"/>
        <v>#DIV/0!</v>
      </c>
      <c r="AQ668" s="45" t="e">
        <f t="shared" si="607"/>
        <v>#DIV/0!</v>
      </c>
      <c r="AR668" s="65">
        <v>0</v>
      </c>
      <c r="AS668" s="38">
        <f t="shared" si="608"/>
        <v>0</v>
      </c>
      <c r="AT668" s="39">
        <f t="shared" si="609"/>
        <v>565</v>
      </c>
      <c r="AU668" s="40">
        <f t="shared" si="610"/>
        <v>0</v>
      </c>
      <c r="AV668" s="98">
        <v>0</v>
      </c>
      <c r="AW668" s="38" t="e">
        <f t="shared" si="611"/>
        <v>#DIV/0!</v>
      </c>
      <c r="AX668" s="39" t="e">
        <f t="shared" si="612"/>
        <v>#DIV/0!</v>
      </c>
      <c r="AY668" s="41" t="e">
        <f t="shared" si="613"/>
        <v>#DIV/0!</v>
      </c>
      <c r="AZ668" s="183">
        <v>0</v>
      </c>
      <c r="BA668" s="42">
        <f t="shared" si="614"/>
        <v>0</v>
      </c>
      <c r="BB668" s="43">
        <f t="shared" si="615"/>
        <v>356</v>
      </c>
      <c r="BC668" s="44">
        <f t="shared" si="616"/>
        <v>0</v>
      </c>
      <c r="BD668" s="178">
        <v>0</v>
      </c>
      <c r="BE668" s="42" t="e">
        <f t="shared" si="617"/>
        <v>#DIV/0!</v>
      </c>
      <c r="BF668" s="43" t="e">
        <f t="shared" si="618"/>
        <v>#DIV/0!</v>
      </c>
      <c r="BG668" s="45" t="e">
        <f t="shared" si="619"/>
        <v>#DIV/0!</v>
      </c>
      <c r="BH668" s="159">
        <v>0</v>
      </c>
      <c r="BI668" s="83">
        <f t="shared" si="620"/>
        <v>0</v>
      </c>
      <c r="BJ668" s="84">
        <f t="shared" si="621"/>
        <v>467</v>
      </c>
      <c r="BK668" s="85">
        <f t="shared" si="622"/>
        <v>0</v>
      </c>
      <c r="BL668" s="156">
        <v>0</v>
      </c>
      <c r="BM668" s="83" t="e">
        <f t="shared" si="623"/>
        <v>#DIV/0!</v>
      </c>
      <c r="BN668" s="84" t="e">
        <f t="shared" si="624"/>
        <v>#DIV/0!</v>
      </c>
      <c r="BO668" s="86" t="e">
        <f t="shared" si="625"/>
        <v>#DIV/0!</v>
      </c>
      <c r="BP668" s="168">
        <f t="shared" si="626"/>
        <v>0</v>
      </c>
      <c r="BQ668" s="75">
        <f t="shared" si="627"/>
        <v>0</v>
      </c>
      <c r="BR668" s="164">
        <f t="shared" si="630"/>
        <v>0</v>
      </c>
      <c r="BS668" s="76">
        <f t="shared" si="628"/>
        <v>627</v>
      </c>
      <c r="BT668" s="117">
        <f t="shared" si="629"/>
        <v>0</v>
      </c>
      <c r="BU668" s="156">
        <v>2907</v>
      </c>
      <c r="BV668" s="156">
        <v>30</v>
      </c>
    </row>
    <row r="669" spans="1:74">
      <c r="A669" s="34">
        <f t="shared" si="575"/>
        <v>0</v>
      </c>
      <c r="B669" s="35">
        <f t="shared" si="576"/>
        <v>0</v>
      </c>
      <c r="C669" s="35">
        <f t="shared" si="577"/>
        <v>0</v>
      </c>
      <c r="D669" s="35">
        <f t="shared" si="578"/>
        <v>0</v>
      </c>
      <c r="E669" s="35">
        <f t="shared" si="579"/>
        <v>0</v>
      </c>
      <c r="F669" s="35">
        <f t="shared" si="580"/>
        <v>0</v>
      </c>
      <c r="G669" s="35">
        <f t="shared" si="581"/>
        <v>0</v>
      </c>
      <c r="H669" s="35">
        <f t="shared" si="582"/>
        <v>0</v>
      </c>
      <c r="I669" s="35">
        <f t="shared" si="583"/>
        <v>0</v>
      </c>
      <c r="J669" s="48">
        <v>295</v>
      </c>
      <c r="K669" s="49" t="s">
        <v>266</v>
      </c>
      <c r="L669" s="65">
        <v>0</v>
      </c>
      <c r="M669" s="38">
        <f t="shared" si="584"/>
        <v>0</v>
      </c>
      <c r="N669" s="39">
        <f t="shared" si="585"/>
        <v>517</v>
      </c>
      <c r="O669" s="40">
        <f t="shared" si="586"/>
        <v>0</v>
      </c>
      <c r="P669" s="98">
        <v>0</v>
      </c>
      <c r="Q669" s="38" t="e">
        <f t="shared" si="587"/>
        <v>#DIV/0!</v>
      </c>
      <c r="R669" s="39" t="e">
        <f t="shared" si="588"/>
        <v>#DIV/0!</v>
      </c>
      <c r="S669" s="41" t="e">
        <f t="shared" si="589"/>
        <v>#DIV/0!</v>
      </c>
      <c r="T669" s="183">
        <v>0</v>
      </c>
      <c r="U669" s="42">
        <f t="shared" si="590"/>
        <v>0</v>
      </c>
      <c r="V669" s="43">
        <f t="shared" si="591"/>
        <v>396</v>
      </c>
      <c r="W669" s="44">
        <f t="shared" si="592"/>
        <v>0</v>
      </c>
      <c r="X669" s="178">
        <v>0</v>
      </c>
      <c r="Y669" s="42" t="e">
        <f t="shared" si="593"/>
        <v>#DIV/0!</v>
      </c>
      <c r="Z669" s="43" t="e">
        <f t="shared" si="594"/>
        <v>#DIV/0!</v>
      </c>
      <c r="AA669" s="45" t="e">
        <f t="shared" si="595"/>
        <v>#DIV/0!</v>
      </c>
      <c r="AB669" s="65">
        <v>0</v>
      </c>
      <c r="AC669" s="38">
        <f t="shared" si="596"/>
        <v>0</v>
      </c>
      <c r="AD669" s="39">
        <f t="shared" si="597"/>
        <v>538</v>
      </c>
      <c r="AE669" s="40">
        <f t="shared" si="598"/>
        <v>0</v>
      </c>
      <c r="AF669" s="98">
        <v>0</v>
      </c>
      <c r="AG669" s="38" t="e">
        <f t="shared" si="599"/>
        <v>#DIV/0!</v>
      </c>
      <c r="AH669" s="39" t="e">
        <f t="shared" si="600"/>
        <v>#DIV/0!</v>
      </c>
      <c r="AI669" s="41" t="e">
        <f t="shared" si="601"/>
        <v>#DIV/0!</v>
      </c>
      <c r="AJ669" s="183">
        <v>0</v>
      </c>
      <c r="AK669" s="42">
        <f t="shared" si="602"/>
        <v>0</v>
      </c>
      <c r="AL669" s="43">
        <f t="shared" si="603"/>
        <v>337</v>
      </c>
      <c r="AM669" s="44">
        <f t="shared" si="604"/>
        <v>0</v>
      </c>
      <c r="AN669" s="178">
        <v>0</v>
      </c>
      <c r="AO669" s="42" t="e">
        <f t="shared" si="605"/>
        <v>#DIV/0!</v>
      </c>
      <c r="AP669" s="43" t="e">
        <f t="shared" si="606"/>
        <v>#DIV/0!</v>
      </c>
      <c r="AQ669" s="45" t="e">
        <f t="shared" si="607"/>
        <v>#DIV/0!</v>
      </c>
      <c r="AR669" s="65">
        <v>0</v>
      </c>
      <c r="AS669" s="38">
        <f t="shared" si="608"/>
        <v>0</v>
      </c>
      <c r="AT669" s="39">
        <f t="shared" si="609"/>
        <v>565</v>
      </c>
      <c r="AU669" s="40">
        <f t="shared" si="610"/>
        <v>0</v>
      </c>
      <c r="AV669" s="98">
        <v>0</v>
      </c>
      <c r="AW669" s="38" t="e">
        <f t="shared" si="611"/>
        <v>#DIV/0!</v>
      </c>
      <c r="AX669" s="39" t="e">
        <f t="shared" si="612"/>
        <v>#DIV/0!</v>
      </c>
      <c r="AY669" s="41" t="e">
        <f t="shared" si="613"/>
        <v>#DIV/0!</v>
      </c>
      <c r="AZ669" s="183">
        <v>0</v>
      </c>
      <c r="BA669" s="42">
        <f t="shared" si="614"/>
        <v>0</v>
      </c>
      <c r="BB669" s="43">
        <f t="shared" si="615"/>
        <v>356</v>
      </c>
      <c r="BC669" s="44">
        <f t="shared" si="616"/>
        <v>0</v>
      </c>
      <c r="BD669" s="178">
        <v>0</v>
      </c>
      <c r="BE669" s="42" t="e">
        <f t="shared" si="617"/>
        <v>#DIV/0!</v>
      </c>
      <c r="BF669" s="43" t="e">
        <f t="shared" si="618"/>
        <v>#DIV/0!</v>
      </c>
      <c r="BG669" s="45" t="e">
        <f t="shared" si="619"/>
        <v>#DIV/0!</v>
      </c>
      <c r="BH669" s="159">
        <v>0</v>
      </c>
      <c r="BI669" s="83">
        <f t="shared" si="620"/>
        <v>0</v>
      </c>
      <c r="BJ669" s="84">
        <f t="shared" si="621"/>
        <v>467</v>
      </c>
      <c r="BK669" s="85">
        <f t="shared" si="622"/>
        <v>0</v>
      </c>
      <c r="BL669" s="156">
        <v>0</v>
      </c>
      <c r="BM669" s="83" t="e">
        <f t="shared" si="623"/>
        <v>#DIV/0!</v>
      </c>
      <c r="BN669" s="84" t="e">
        <f t="shared" si="624"/>
        <v>#DIV/0!</v>
      </c>
      <c r="BO669" s="86" t="e">
        <f t="shared" si="625"/>
        <v>#DIV/0!</v>
      </c>
      <c r="BP669" s="168">
        <f t="shared" si="626"/>
        <v>0</v>
      </c>
      <c r="BQ669" s="75">
        <f t="shared" si="627"/>
        <v>0</v>
      </c>
      <c r="BR669" s="164">
        <f t="shared" si="630"/>
        <v>0</v>
      </c>
      <c r="BS669" s="76">
        <f t="shared" si="628"/>
        <v>627</v>
      </c>
      <c r="BT669" s="117">
        <f t="shared" si="629"/>
        <v>0</v>
      </c>
      <c r="BU669" s="156">
        <v>2146</v>
      </c>
      <c r="BV669" s="156">
        <v>153</v>
      </c>
    </row>
    <row r="670" spans="1:74">
      <c r="A670" s="34">
        <f t="shared" si="575"/>
        <v>0</v>
      </c>
      <c r="B670" s="35">
        <f t="shared" si="576"/>
        <v>0</v>
      </c>
      <c r="C670" s="35">
        <f t="shared" si="577"/>
        <v>0</v>
      </c>
      <c r="D670" s="35">
        <f t="shared" si="578"/>
        <v>0</v>
      </c>
      <c r="E670" s="35">
        <f t="shared" si="579"/>
        <v>0</v>
      </c>
      <c r="F670" s="35">
        <f t="shared" si="580"/>
        <v>0</v>
      </c>
      <c r="G670" s="35">
        <f t="shared" si="581"/>
        <v>0</v>
      </c>
      <c r="H670" s="35">
        <f t="shared" si="582"/>
        <v>0</v>
      </c>
      <c r="I670" s="35">
        <f t="shared" si="583"/>
        <v>0</v>
      </c>
      <c r="J670" s="48">
        <v>453</v>
      </c>
      <c r="K670" s="49" t="s">
        <v>425</v>
      </c>
      <c r="L670" s="65">
        <v>0</v>
      </c>
      <c r="M670" s="38">
        <f t="shared" si="584"/>
        <v>0</v>
      </c>
      <c r="N670" s="39">
        <f t="shared" si="585"/>
        <v>517</v>
      </c>
      <c r="O670" s="40">
        <f t="shared" si="586"/>
        <v>0</v>
      </c>
      <c r="P670" s="98">
        <v>0</v>
      </c>
      <c r="Q670" s="38" t="e">
        <f t="shared" si="587"/>
        <v>#DIV/0!</v>
      </c>
      <c r="R670" s="39" t="e">
        <f t="shared" si="588"/>
        <v>#DIV/0!</v>
      </c>
      <c r="S670" s="41" t="e">
        <f t="shared" si="589"/>
        <v>#DIV/0!</v>
      </c>
      <c r="T670" s="183">
        <v>0</v>
      </c>
      <c r="U670" s="42">
        <f t="shared" si="590"/>
        <v>0</v>
      </c>
      <c r="V670" s="43">
        <f t="shared" si="591"/>
        <v>396</v>
      </c>
      <c r="W670" s="44">
        <f t="shared" si="592"/>
        <v>0</v>
      </c>
      <c r="X670" s="178">
        <v>0</v>
      </c>
      <c r="Y670" s="42" t="e">
        <f t="shared" si="593"/>
        <v>#DIV/0!</v>
      </c>
      <c r="Z670" s="43" t="e">
        <f t="shared" si="594"/>
        <v>#DIV/0!</v>
      </c>
      <c r="AA670" s="45" t="e">
        <f t="shared" si="595"/>
        <v>#DIV/0!</v>
      </c>
      <c r="AB670" s="65">
        <v>0</v>
      </c>
      <c r="AC670" s="38">
        <f t="shared" si="596"/>
        <v>0</v>
      </c>
      <c r="AD670" s="39">
        <f t="shared" si="597"/>
        <v>538</v>
      </c>
      <c r="AE670" s="40">
        <f t="shared" si="598"/>
        <v>0</v>
      </c>
      <c r="AF670" s="98">
        <v>0</v>
      </c>
      <c r="AG670" s="38" t="e">
        <f t="shared" si="599"/>
        <v>#DIV/0!</v>
      </c>
      <c r="AH670" s="39" t="e">
        <f t="shared" si="600"/>
        <v>#DIV/0!</v>
      </c>
      <c r="AI670" s="41" t="e">
        <f t="shared" si="601"/>
        <v>#DIV/0!</v>
      </c>
      <c r="AJ670" s="183">
        <v>0</v>
      </c>
      <c r="AK670" s="42">
        <f t="shared" si="602"/>
        <v>0</v>
      </c>
      <c r="AL670" s="43">
        <f t="shared" si="603"/>
        <v>337</v>
      </c>
      <c r="AM670" s="44">
        <f t="shared" si="604"/>
        <v>0</v>
      </c>
      <c r="AN670" s="178">
        <v>0</v>
      </c>
      <c r="AO670" s="42" t="e">
        <f t="shared" si="605"/>
        <v>#DIV/0!</v>
      </c>
      <c r="AP670" s="43" t="e">
        <f t="shared" si="606"/>
        <v>#DIV/0!</v>
      </c>
      <c r="AQ670" s="45" t="e">
        <f t="shared" si="607"/>
        <v>#DIV/0!</v>
      </c>
      <c r="AR670" s="65">
        <v>0</v>
      </c>
      <c r="AS670" s="38">
        <f t="shared" si="608"/>
        <v>0</v>
      </c>
      <c r="AT670" s="39">
        <f t="shared" si="609"/>
        <v>565</v>
      </c>
      <c r="AU670" s="40">
        <f t="shared" si="610"/>
        <v>0</v>
      </c>
      <c r="AV670" s="98">
        <v>0</v>
      </c>
      <c r="AW670" s="38" t="e">
        <f t="shared" si="611"/>
        <v>#DIV/0!</v>
      </c>
      <c r="AX670" s="39" t="e">
        <f t="shared" si="612"/>
        <v>#DIV/0!</v>
      </c>
      <c r="AY670" s="41" t="e">
        <f t="shared" si="613"/>
        <v>#DIV/0!</v>
      </c>
      <c r="AZ670" s="183">
        <v>0</v>
      </c>
      <c r="BA670" s="42">
        <f t="shared" si="614"/>
        <v>0</v>
      </c>
      <c r="BB670" s="43">
        <f t="shared" si="615"/>
        <v>356</v>
      </c>
      <c r="BC670" s="44">
        <f t="shared" si="616"/>
        <v>0</v>
      </c>
      <c r="BD670" s="178">
        <v>0</v>
      </c>
      <c r="BE670" s="42" t="e">
        <f t="shared" si="617"/>
        <v>#DIV/0!</v>
      </c>
      <c r="BF670" s="43" t="e">
        <f t="shared" si="618"/>
        <v>#DIV/0!</v>
      </c>
      <c r="BG670" s="45" t="e">
        <f t="shared" si="619"/>
        <v>#DIV/0!</v>
      </c>
      <c r="BH670" s="159">
        <v>0</v>
      </c>
      <c r="BI670" s="83">
        <f t="shared" si="620"/>
        <v>0</v>
      </c>
      <c r="BJ670" s="84">
        <f t="shared" si="621"/>
        <v>467</v>
      </c>
      <c r="BK670" s="85">
        <f t="shared" si="622"/>
        <v>0</v>
      </c>
      <c r="BL670" s="156">
        <v>0</v>
      </c>
      <c r="BM670" s="83" t="e">
        <f t="shared" si="623"/>
        <v>#DIV/0!</v>
      </c>
      <c r="BN670" s="84" t="e">
        <f t="shared" si="624"/>
        <v>#DIV/0!</v>
      </c>
      <c r="BO670" s="86" t="e">
        <f t="shared" si="625"/>
        <v>#DIV/0!</v>
      </c>
      <c r="BP670" s="168">
        <f t="shared" si="626"/>
        <v>0</v>
      </c>
      <c r="BQ670" s="75">
        <f t="shared" si="627"/>
        <v>0</v>
      </c>
      <c r="BR670" s="164">
        <f t="shared" si="630"/>
        <v>0</v>
      </c>
      <c r="BS670" s="76">
        <f t="shared" si="628"/>
        <v>627</v>
      </c>
      <c r="BT670" s="117">
        <f t="shared" si="629"/>
        <v>0</v>
      </c>
      <c r="BU670" s="156">
        <v>354</v>
      </c>
      <c r="BV670" s="156">
        <v>20</v>
      </c>
    </row>
    <row r="671" spans="1:74">
      <c r="A671" s="34">
        <f t="shared" si="575"/>
        <v>0</v>
      </c>
      <c r="B671" s="35">
        <f t="shared" si="576"/>
        <v>0</v>
      </c>
      <c r="C671" s="35">
        <f t="shared" si="577"/>
        <v>0</v>
      </c>
      <c r="D671" s="35">
        <f t="shared" si="578"/>
        <v>0</v>
      </c>
      <c r="E671" s="35">
        <f t="shared" si="579"/>
        <v>0</v>
      </c>
      <c r="F671" s="35">
        <f t="shared" si="580"/>
        <v>0</v>
      </c>
      <c r="G671" s="35">
        <f t="shared" si="581"/>
        <v>0</v>
      </c>
      <c r="H671" s="35">
        <f t="shared" si="582"/>
        <v>0</v>
      </c>
      <c r="I671" s="35">
        <f t="shared" si="583"/>
        <v>0</v>
      </c>
      <c r="J671" s="48">
        <v>503</v>
      </c>
      <c r="K671" s="49" t="s">
        <v>475</v>
      </c>
      <c r="L671" s="65">
        <v>0</v>
      </c>
      <c r="M671" s="38">
        <f t="shared" si="584"/>
        <v>0</v>
      </c>
      <c r="N671" s="39">
        <f t="shared" si="585"/>
        <v>517</v>
      </c>
      <c r="O671" s="40">
        <f t="shared" si="586"/>
        <v>0</v>
      </c>
      <c r="P671" s="98">
        <v>0</v>
      </c>
      <c r="Q671" s="38" t="e">
        <f t="shared" si="587"/>
        <v>#DIV/0!</v>
      </c>
      <c r="R671" s="39" t="e">
        <f t="shared" si="588"/>
        <v>#DIV/0!</v>
      </c>
      <c r="S671" s="41" t="e">
        <f t="shared" si="589"/>
        <v>#DIV/0!</v>
      </c>
      <c r="T671" s="183">
        <v>0</v>
      </c>
      <c r="U671" s="42">
        <f t="shared" si="590"/>
        <v>0</v>
      </c>
      <c r="V671" s="43">
        <f t="shared" si="591"/>
        <v>396</v>
      </c>
      <c r="W671" s="44">
        <f t="shared" si="592"/>
        <v>0</v>
      </c>
      <c r="X671" s="178">
        <v>0</v>
      </c>
      <c r="Y671" s="42" t="e">
        <f t="shared" si="593"/>
        <v>#DIV/0!</v>
      </c>
      <c r="Z671" s="43" t="e">
        <f t="shared" si="594"/>
        <v>#DIV/0!</v>
      </c>
      <c r="AA671" s="45" t="e">
        <f t="shared" si="595"/>
        <v>#DIV/0!</v>
      </c>
      <c r="AB671" s="65">
        <v>0</v>
      </c>
      <c r="AC671" s="38">
        <f t="shared" si="596"/>
        <v>0</v>
      </c>
      <c r="AD671" s="39">
        <f t="shared" si="597"/>
        <v>538</v>
      </c>
      <c r="AE671" s="40">
        <f t="shared" si="598"/>
        <v>0</v>
      </c>
      <c r="AF671" s="98">
        <v>1</v>
      </c>
      <c r="AG671" s="38" t="e">
        <f t="shared" si="599"/>
        <v>#DIV/0!</v>
      </c>
      <c r="AH671" s="39" t="e">
        <f t="shared" si="600"/>
        <v>#DIV/0!</v>
      </c>
      <c r="AI671" s="41" t="e">
        <f t="shared" si="601"/>
        <v>#DIV/0!</v>
      </c>
      <c r="AJ671" s="183">
        <v>0</v>
      </c>
      <c r="AK671" s="42">
        <f t="shared" si="602"/>
        <v>0</v>
      </c>
      <c r="AL671" s="43">
        <f t="shared" si="603"/>
        <v>337</v>
      </c>
      <c r="AM671" s="44">
        <f t="shared" si="604"/>
        <v>0</v>
      </c>
      <c r="AN671" s="178">
        <v>0</v>
      </c>
      <c r="AO671" s="42" t="e">
        <f t="shared" si="605"/>
        <v>#DIV/0!</v>
      </c>
      <c r="AP671" s="43" t="e">
        <f t="shared" si="606"/>
        <v>#DIV/0!</v>
      </c>
      <c r="AQ671" s="45" t="e">
        <f t="shared" si="607"/>
        <v>#DIV/0!</v>
      </c>
      <c r="AR671" s="65">
        <v>0</v>
      </c>
      <c r="AS671" s="38">
        <f t="shared" si="608"/>
        <v>0</v>
      </c>
      <c r="AT671" s="39">
        <f t="shared" si="609"/>
        <v>565</v>
      </c>
      <c r="AU671" s="40">
        <f t="shared" si="610"/>
        <v>0</v>
      </c>
      <c r="AV671" s="98">
        <v>0</v>
      </c>
      <c r="AW671" s="38" t="e">
        <f t="shared" si="611"/>
        <v>#DIV/0!</v>
      </c>
      <c r="AX671" s="39" t="e">
        <f t="shared" si="612"/>
        <v>#DIV/0!</v>
      </c>
      <c r="AY671" s="41" t="e">
        <f t="shared" si="613"/>
        <v>#DIV/0!</v>
      </c>
      <c r="AZ671" s="183">
        <v>0</v>
      </c>
      <c r="BA671" s="42">
        <f t="shared" si="614"/>
        <v>0</v>
      </c>
      <c r="BB671" s="43">
        <f t="shared" si="615"/>
        <v>356</v>
      </c>
      <c r="BC671" s="44">
        <f t="shared" si="616"/>
        <v>0</v>
      </c>
      <c r="BD671" s="178">
        <v>0</v>
      </c>
      <c r="BE671" s="42" t="e">
        <f t="shared" si="617"/>
        <v>#DIV/0!</v>
      </c>
      <c r="BF671" s="43" t="e">
        <f t="shared" si="618"/>
        <v>#DIV/0!</v>
      </c>
      <c r="BG671" s="45" t="e">
        <f t="shared" si="619"/>
        <v>#DIV/0!</v>
      </c>
      <c r="BH671" s="159">
        <v>0</v>
      </c>
      <c r="BI671" s="83">
        <f t="shared" si="620"/>
        <v>0</v>
      </c>
      <c r="BJ671" s="84">
        <f t="shared" si="621"/>
        <v>467</v>
      </c>
      <c r="BK671" s="85">
        <f t="shared" si="622"/>
        <v>0</v>
      </c>
      <c r="BL671" s="156">
        <v>0</v>
      </c>
      <c r="BM671" s="83" t="e">
        <f t="shared" si="623"/>
        <v>#DIV/0!</v>
      </c>
      <c r="BN671" s="84" t="e">
        <f t="shared" si="624"/>
        <v>#DIV/0!</v>
      </c>
      <c r="BO671" s="86" t="e">
        <f t="shared" si="625"/>
        <v>#DIV/0!</v>
      </c>
      <c r="BP671" s="168">
        <f t="shared" si="626"/>
        <v>0</v>
      </c>
      <c r="BQ671" s="75">
        <f t="shared" si="627"/>
        <v>0</v>
      </c>
      <c r="BR671" s="164">
        <f t="shared" si="630"/>
        <v>1</v>
      </c>
      <c r="BS671" s="76">
        <f t="shared" si="628"/>
        <v>627</v>
      </c>
      <c r="BT671" s="117">
        <f t="shared" si="629"/>
        <v>0</v>
      </c>
      <c r="BU671" s="156">
        <v>186</v>
      </c>
      <c r="BV671" s="156">
        <v>27</v>
      </c>
    </row>
    <row r="672" spans="1:74">
      <c r="A672" s="34">
        <f t="shared" si="575"/>
        <v>0</v>
      </c>
      <c r="B672" s="35">
        <f t="shared" si="576"/>
        <v>0</v>
      </c>
      <c r="C672" s="35">
        <f t="shared" si="577"/>
        <v>0</v>
      </c>
      <c r="D672" s="35">
        <f t="shared" si="578"/>
        <v>0</v>
      </c>
      <c r="E672" s="35">
        <f t="shared" si="579"/>
        <v>0</v>
      </c>
      <c r="F672" s="35">
        <f t="shared" si="580"/>
        <v>0</v>
      </c>
      <c r="G672" s="35">
        <f t="shared" si="581"/>
        <v>0</v>
      </c>
      <c r="H672" s="35">
        <f t="shared" si="582"/>
        <v>0</v>
      </c>
      <c r="I672" s="35">
        <f t="shared" si="583"/>
        <v>0</v>
      </c>
      <c r="J672" s="48">
        <v>520</v>
      </c>
      <c r="K672" s="49" t="s">
        <v>492</v>
      </c>
      <c r="L672" s="65">
        <v>0</v>
      </c>
      <c r="M672" s="38">
        <f t="shared" si="584"/>
        <v>0</v>
      </c>
      <c r="N672" s="39">
        <f t="shared" si="585"/>
        <v>517</v>
      </c>
      <c r="O672" s="40">
        <f t="shared" si="586"/>
        <v>0</v>
      </c>
      <c r="P672" s="98">
        <v>0</v>
      </c>
      <c r="Q672" s="38" t="e">
        <f t="shared" si="587"/>
        <v>#DIV/0!</v>
      </c>
      <c r="R672" s="39" t="e">
        <f t="shared" si="588"/>
        <v>#DIV/0!</v>
      </c>
      <c r="S672" s="41" t="e">
        <f t="shared" si="589"/>
        <v>#DIV/0!</v>
      </c>
      <c r="T672" s="183">
        <v>0</v>
      </c>
      <c r="U672" s="42">
        <f t="shared" si="590"/>
        <v>0</v>
      </c>
      <c r="V672" s="43">
        <f t="shared" si="591"/>
        <v>396</v>
      </c>
      <c r="W672" s="44">
        <f t="shared" si="592"/>
        <v>0</v>
      </c>
      <c r="X672" s="178">
        <v>0</v>
      </c>
      <c r="Y672" s="42" t="e">
        <f t="shared" si="593"/>
        <v>#DIV/0!</v>
      </c>
      <c r="Z672" s="43" t="e">
        <f t="shared" si="594"/>
        <v>#DIV/0!</v>
      </c>
      <c r="AA672" s="45" t="e">
        <f t="shared" si="595"/>
        <v>#DIV/0!</v>
      </c>
      <c r="AB672" s="65">
        <v>0</v>
      </c>
      <c r="AC672" s="38">
        <f t="shared" si="596"/>
        <v>0</v>
      </c>
      <c r="AD672" s="39">
        <f t="shared" si="597"/>
        <v>538</v>
      </c>
      <c r="AE672" s="40">
        <f t="shared" si="598"/>
        <v>0</v>
      </c>
      <c r="AF672" s="98">
        <v>0</v>
      </c>
      <c r="AG672" s="38" t="e">
        <f t="shared" si="599"/>
        <v>#DIV/0!</v>
      </c>
      <c r="AH672" s="39" t="e">
        <f t="shared" si="600"/>
        <v>#DIV/0!</v>
      </c>
      <c r="AI672" s="41" t="e">
        <f t="shared" si="601"/>
        <v>#DIV/0!</v>
      </c>
      <c r="AJ672" s="183">
        <v>0</v>
      </c>
      <c r="AK672" s="42">
        <f t="shared" si="602"/>
        <v>0</v>
      </c>
      <c r="AL672" s="43">
        <f t="shared" si="603"/>
        <v>337</v>
      </c>
      <c r="AM672" s="44">
        <f t="shared" si="604"/>
        <v>0</v>
      </c>
      <c r="AN672" s="178">
        <v>0</v>
      </c>
      <c r="AO672" s="42" t="e">
        <f t="shared" si="605"/>
        <v>#DIV/0!</v>
      </c>
      <c r="AP672" s="43" t="e">
        <f t="shared" si="606"/>
        <v>#DIV/0!</v>
      </c>
      <c r="AQ672" s="45" t="e">
        <f t="shared" si="607"/>
        <v>#DIV/0!</v>
      </c>
      <c r="AR672" s="65">
        <v>0</v>
      </c>
      <c r="AS672" s="38">
        <f t="shared" si="608"/>
        <v>0</v>
      </c>
      <c r="AT672" s="39">
        <f t="shared" si="609"/>
        <v>565</v>
      </c>
      <c r="AU672" s="40">
        <f t="shared" si="610"/>
        <v>0</v>
      </c>
      <c r="AV672" s="98">
        <v>0</v>
      </c>
      <c r="AW672" s="38" t="e">
        <f t="shared" si="611"/>
        <v>#DIV/0!</v>
      </c>
      <c r="AX672" s="39" t="e">
        <f t="shared" si="612"/>
        <v>#DIV/0!</v>
      </c>
      <c r="AY672" s="41" t="e">
        <f t="shared" si="613"/>
        <v>#DIV/0!</v>
      </c>
      <c r="AZ672" s="183">
        <v>0</v>
      </c>
      <c r="BA672" s="42">
        <f t="shared" si="614"/>
        <v>0</v>
      </c>
      <c r="BB672" s="43">
        <f t="shared" si="615"/>
        <v>356</v>
      </c>
      <c r="BC672" s="44">
        <f t="shared" si="616"/>
        <v>0</v>
      </c>
      <c r="BD672" s="178">
        <v>0</v>
      </c>
      <c r="BE672" s="42" t="e">
        <f t="shared" si="617"/>
        <v>#DIV/0!</v>
      </c>
      <c r="BF672" s="43" t="e">
        <f t="shared" si="618"/>
        <v>#DIV/0!</v>
      </c>
      <c r="BG672" s="45" t="e">
        <f t="shared" si="619"/>
        <v>#DIV/0!</v>
      </c>
      <c r="BH672" s="159">
        <v>0</v>
      </c>
      <c r="BI672" s="83">
        <f t="shared" si="620"/>
        <v>0</v>
      </c>
      <c r="BJ672" s="84">
        <f t="shared" si="621"/>
        <v>467</v>
      </c>
      <c r="BK672" s="85">
        <f t="shared" si="622"/>
        <v>0</v>
      </c>
      <c r="BL672" s="156">
        <v>0</v>
      </c>
      <c r="BM672" s="83" t="e">
        <f t="shared" si="623"/>
        <v>#DIV/0!</v>
      </c>
      <c r="BN672" s="84" t="e">
        <f t="shared" si="624"/>
        <v>#DIV/0!</v>
      </c>
      <c r="BO672" s="86" t="e">
        <f t="shared" si="625"/>
        <v>#DIV/0!</v>
      </c>
      <c r="BP672" s="168">
        <f t="shared" si="626"/>
        <v>0</v>
      </c>
      <c r="BQ672" s="75">
        <f t="shared" si="627"/>
        <v>0</v>
      </c>
      <c r="BR672" s="164">
        <f t="shared" si="630"/>
        <v>0</v>
      </c>
      <c r="BS672" s="76">
        <f t="shared" si="628"/>
        <v>627</v>
      </c>
      <c r="BT672" s="117">
        <f t="shared" si="629"/>
        <v>0</v>
      </c>
      <c r="BU672" s="156">
        <v>2770</v>
      </c>
      <c r="BV672" s="156">
        <v>28</v>
      </c>
    </row>
    <row r="673" spans="1:74">
      <c r="A673" s="34">
        <f t="shared" si="575"/>
        <v>0</v>
      </c>
      <c r="B673" s="35">
        <f t="shared" si="576"/>
        <v>0</v>
      </c>
      <c r="C673" s="35">
        <f t="shared" si="577"/>
        <v>0</v>
      </c>
      <c r="D673" s="35">
        <f t="shared" si="578"/>
        <v>0</v>
      </c>
      <c r="E673" s="35">
        <f t="shared" si="579"/>
        <v>0</v>
      </c>
      <c r="F673" s="35">
        <f t="shared" si="580"/>
        <v>0</v>
      </c>
      <c r="G673" s="35">
        <f t="shared" si="581"/>
        <v>0</v>
      </c>
      <c r="H673" s="35">
        <f t="shared" si="582"/>
        <v>0</v>
      </c>
      <c r="I673" s="35">
        <f t="shared" si="583"/>
        <v>0</v>
      </c>
      <c r="J673" s="48">
        <v>521</v>
      </c>
      <c r="K673" s="49" t="s">
        <v>493</v>
      </c>
      <c r="L673" s="65">
        <v>0</v>
      </c>
      <c r="M673" s="38">
        <f t="shared" si="584"/>
        <v>0</v>
      </c>
      <c r="N673" s="39">
        <f t="shared" si="585"/>
        <v>517</v>
      </c>
      <c r="O673" s="40">
        <f t="shared" si="586"/>
        <v>0</v>
      </c>
      <c r="P673" s="98">
        <v>0</v>
      </c>
      <c r="Q673" s="38" t="e">
        <f t="shared" si="587"/>
        <v>#DIV/0!</v>
      </c>
      <c r="R673" s="39" t="e">
        <f t="shared" si="588"/>
        <v>#DIV/0!</v>
      </c>
      <c r="S673" s="41" t="e">
        <f t="shared" si="589"/>
        <v>#DIV/0!</v>
      </c>
      <c r="T673" s="183">
        <v>0</v>
      </c>
      <c r="U673" s="42">
        <f t="shared" si="590"/>
        <v>0</v>
      </c>
      <c r="V673" s="43">
        <f t="shared" si="591"/>
        <v>396</v>
      </c>
      <c r="W673" s="44">
        <f t="shared" si="592"/>
        <v>0</v>
      </c>
      <c r="X673" s="178">
        <v>0</v>
      </c>
      <c r="Y673" s="42" t="e">
        <f t="shared" si="593"/>
        <v>#DIV/0!</v>
      </c>
      <c r="Z673" s="43" t="e">
        <f t="shared" si="594"/>
        <v>#DIV/0!</v>
      </c>
      <c r="AA673" s="45" t="e">
        <f t="shared" si="595"/>
        <v>#DIV/0!</v>
      </c>
      <c r="AB673" s="65">
        <v>0</v>
      </c>
      <c r="AC673" s="38">
        <f t="shared" si="596"/>
        <v>0</v>
      </c>
      <c r="AD673" s="39">
        <f t="shared" si="597"/>
        <v>538</v>
      </c>
      <c r="AE673" s="40">
        <f t="shared" si="598"/>
        <v>0</v>
      </c>
      <c r="AF673" s="98">
        <v>0</v>
      </c>
      <c r="AG673" s="38" t="e">
        <f t="shared" si="599"/>
        <v>#DIV/0!</v>
      </c>
      <c r="AH673" s="39" t="e">
        <f t="shared" si="600"/>
        <v>#DIV/0!</v>
      </c>
      <c r="AI673" s="41" t="e">
        <f t="shared" si="601"/>
        <v>#DIV/0!</v>
      </c>
      <c r="AJ673" s="183">
        <v>0</v>
      </c>
      <c r="AK673" s="42">
        <f t="shared" si="602"/>
        <v>0</v>
      </c>
      <c r="AL673" s="43">
        <f t="shared" si="603"/>
        <v>337</v>
      </c>
      <c r="AM673" s="44">
        <f t="shared" si="604"/>
        <v>0</v>
      </c>
      <c r="AN673" s="178">
        <v>0</v>
      </c>
      <c r="AO673" s="42" t="e">
        <f t="shared" si="605"/>
        <v>#DIV/0!</v>
      </c>
      <c r="AP673" s="43" t="e">
        <f t="shared" si="606"/>
        <v>#DIV/0!</v>
      </c>
      <c r="AQ673" s="45" t="e">
        <f t="shared" si="607"/>
        <v>#DIV/0!</v>
      </c>
      <c r="AR673" s="65">
        <v>0</v>
      </c>
      <c r="AS673" s="38">
        <f t="shared" si="608"/>
        <v>0</v>
      </c>
      <c r="AT673" s="39">
        <f t="shared" si="609"/>
        <v>565</v>
      </c>
      <c r="AU673" s="40">
        <f t="shared" si="610"/>
        <v>0</v>
      </c>
      <c r="AV673" s="98">
        <v>0</v>
      </c>
      <c r="AW673" s="38" t="e">
        <f t="shared" si="611"/>
        <v>#DIV/0!</v>
      </c>
      <c r="AX673" s="39" t="e">
        <f t="shared" si="612"/>
        <v>#DIV/0!</v>
      </c>
      <c r="AY673" s="41" t="e">
        <f t="shared" si="613"/>
        <v>#DIV/0!</v>
      </c>
      <c r="AZ673" s="183">
        <v>0</v>
      </c>
      <c r="BA673" s="42">
        <f t="shared" si="614"/>
        <v>0</v>
      </c>
      <c r="BB673" s="43">
        <f t="shared" si="615"/>
        <v>356</v>
      </c>
      <c r="BC673" s="44">
        <f t="shared" si="616"/>
        <v>0</v>
      </c>
      <c r="BD673" s="178">
        <v>0</v>
      </c>
      <c r="BE673" s="42" t="e">
        <f t="shared" si="617"/>
        <v>#DIV/0!</v>
      </c>
      <c r="BF673" s="43" t="e">
        <f t="shared" si="618"/>
        <v>#DIV/0!</v>
      </c>
      <c r="BG673" s="45" t="e">
        <f t="shared" si="619"/>
        <v>#DIV/0!</v>
      </c>
      <c r="BH673" s="159">
        <v>0</v>
      </c>
      <c r="BI673" s="83">
        <f t="shared" si="620"/>
        <v>0</v>
      </c>
      <c r="BJ673" s="84">
        <f t="shared" si="621"/>
        <v>467</v>
      </c>
      <c r="BK673" s="85">
        <f t="shared" si="622"/>
        <v>0</v>
      </c>
      <c r="BL673" s="156">
        <v>0</v>
      </c>
      <c r="BM673" s="83" t="e">
        <f t="shared" si="623"/>
        <v>#DIV/0!</v>
      </c>
      <c r="BN673" s="84" t="e">
        <f t="shared" si="624"/>
        <v>#DIV/0!</v>
      </c>
      <c r="BO673" s="86" t="e">
        <f t="shared" si="625"/>
        <v>#DIV/0!</v>
      </c>
      <c r="BP673" s="168">
        <f t="shared" si="626"/>
        <v>0</v>
      </c>
      <c r="BQ673" s="75">
        <f t="shared" si="627"/>
        <v>0</v>
      </c>
      <c r="BR673" s="164">
        <f t="shared" si="630"/>
        <v>0</v>
      </c>
      <c r="BS673" s="76">
        <f t="shared" si="628"/>
        <v>627</v>
      </c>
      <c r="BT673" s="117">
        <f t="shared" si="629"/>
        <v>0</v>
      </c>
      <c r="BU673" s="156">
        <v>763</v>
      </c>
      <c r="BV673" s="156">
        <v>22</v>
      </c>
    </row>
    <row r="674" spans="1:74">
      <c r="A674" s="34">
        <f t="shared" si="575"/>
        <v>0</v>
      </c>
      <c r="B674" s="35">
        <f t="shared" si="576"/>
        <v>0</v>
      </c>
      <c r="C674" s="35">
        <f t="shared" si="577"/>
        <v>0</v>
      </c>
      <c r="D674" s="35">
        <f t="shared" si="578"/>
        <v>0</v>
      </c>
      <c r="E674" s="35">
        <f t="shared" si="579"/>
        <v>0</v>
      </c>
      <c r="F674" s="35">
        <f t="shared" si="580"/>
        <v>0</v>
      </c>
      <c r="G674" s="35">
        <f t="shared" si="581"/>
        <v>0</v>
      </c>
      <c r="H674" s="35">
        <f t="shared" si="582"/>
        <v>0</v>
      </c>
      <c r="I674" s="35">
        <f t="shared" si="583"/>
        <v>0</v>
      </c>
      <c r="J674" s="48">
        <v>522</v>
      </c>
      <c r="K674" s="49" t="s">
        <v>494</v>
      </c>
      <c r="L674" s="65">
        <v>0</v>
      </c>
      <c r="M674" s="38">
        <f t="shared" si="584"/>
        <v>0</v>
      </c>
      <c r="N674" s="39">
        <f t="shared" si="585"/>
        <v>517</v>
      </c>
      <c r="O674" s="40">
        <f t="shared" si="586"/>
        <v>0</v>
      </c>
      <c r="P674" s="98">
        <v>0</v>
      </c>
      <c r="Q674" s="38" t="e">
        <f t="shared" si="587"/>
        <v>#DIV/0!</v>
      </c>
      <c r="R674" s="39" t="e">
        <f t="shared" si="588"/>
        <v>#DIV/0!</v>
      </c>
      <c r="S674" s="41" t="e">
        <f t="shared" si="589"/>
        <v>#DIV/0!</v>
      </c>
      <c r="T674" s="183">
        <v>0</v>
      </c>
      <c r="U674" s="42">
        <f t="shared" si="590"/>
        <v>0</v>
      </c>
      <c r="V674" s="43">
        <f t="shared" si="591"/>
        <v>396</v>
      </c>
      <c r="W674" s="44">
        <f t="shared" si="592"/>
        <v>0</v>
      </c>
      <c r="X674" s="178">
        <v>0</v>
      </c>
      <c r="Y674" s="42" t="e">
        <f t="shared" si="593"/>
        <v>#DIV/0!</v>
      </c>
      <c r="Z674" s="43" t="e">
        <f t="shared" si="594"/>
        <v>#DIV/0!</v>
      </c>
      <c r="AA674" s="45" t="e">
        <f t="shared" si="595"/>
        <v>#DIV/0!</v>
      </c>
      <c r="AB674" s="65">
        <v>0</v>
      </c>
      <c r="AC674" s="38">
        <f t="shared" si="596"/>
        <v>0</v>
      </c>
      <c r="AD674" s="39">
        <f t="shared" si="597"/>
        <v>538</v>
      </c>
      <c r="AE674" s="40">
        <f t="shared" si="598"/>
        <v>0</v>
      </c>
      <c r="AF674" s="98">
        <v>0</v>
      </c>
      <c r="AG674" s="38" t="e">
        <f t="shared" si="599"/>
        <v>#DIV/0!</v>
      </c>
      <c r="AH674" s="39" t="e">
        <f t="shared" si="600"/>
        <v>#DIV/0!</v>
      </c>
      <c r="AI674" s="41" t="e">
        <f t="shared" si="601"/>
        <v>#DIV/0!</v>
      </c>
      <c r="AJ674" s="183">
        <v>0</v>
      </c>
      <c r="AK674" s="42">
        <f t="shared" si="602"/>
        <v>0</v>
      </c>
      <c r="AL674" s="43">
        <f t="shared" si="603"/>
        <v>337</v>
      </c>
      <c r="AM674" s="44">
        <f t="shared" si="604"/>
        <v>0</v>
      </c>
      <c r="AN674" s="178">
        <v>0</v>
      </c>
      <c r="AO674" s="42" t="e">
        <f t="shared" si="605"/>
        <v>#DIV/0!</v>
      </c>
      <c r="AP674" s="43" t="e">
        <f t="shared" si="606"/>
        <v>#DIV/0!</v>
      </c>
      <c r="AQ674" s="45" t="e">
        <f t="shared" si="607"/>
        <v>#DIV/0!</v>
      </c>
      <c r="AR674" s="65">
        <v>0</v>
      </c>
      <c r="AS674" s="38">
        <f t="shared" si="608"/>
        <v>0</v>
      </c>
      <c r="AT674" s="39">
        <f t="shared" si="609"/>
        <v>565</v>
      </c>
      <c r="AU674" s="40">
        <f t="shared" si="610"/>
        <v>0</v>
      </c>
      <c r="AV674" s="98">
        <v>0</v>
      </c>
      <c r="AW674" s="38" t="e">
        <f t="shared" si="611"/>
        <v>#DIV/0!</v>
      </c>
      <c r="AX674" s="39" t="e">
        <f t="shared" si="612"/>
        <v>#DIV/0!</v>
      </c>
      <c r="AY674" s="41" t="e">
        <f t="shared" si="613"/>
        <v>#DIV/0!</v>
      </c>
      <c r="AZ674" s="183">
        <v>0</v>
      </c>
      <c r="BA674" s="42">
        <f t="shared" si="614"/>
        <v>0</v>
      </c>
      <c r="BB674" s="43">
        <f t="shared" si="615"/>
        <v>356</v>
      </c>
      <c r="BC674" s="44">
        <f t="shared" si="616"/>
        <v>0</v>
      </c>
      <c r="BD674" s="178">
        <v>0</v>
      </c>
      <c r="BE674" s="42" t="e">
        <f t="shared" si="617"/>
        <v>#DIV/0!</v>
      </c>
      <c r="BF674" s="43" t="e">
        <f t="shared" si="618"/>
        <v>#DIV/0!</v>
      </c>
      <c r="BG674" s="45" t="e">
        <f t="shared" si="619"/>
        <v>#DIV/0!</v>
      </c>
      <c r="BH674" s="159">
        <v>0</v>
      </c>
      <c r="BI674" s="83">
        <f t="shared" si="620"/>
        <v>0</v>
      </c>
      <c r="BJ674" s="84">
        <f t="shared" si="621"/>
        <v>467</v>
      </c>
      <c r="BK674" s="85">
        <f t="shared" si="622"/>
        <v>0</v>
      </c>
      <c r="BL674" s="156">
        <v>0</v>
      </c>
      <c r="BM674" s="83" t="e">
        <f t="shared" si="623"/>
        <v>#DIV/0!</v>
      </c>
      <c r="BN674" s="84" t="e">
        <f t="shared" si="624"/>
        <v>#DIV/0!</v>
      </c>
      <c r="BO674" s="86" t="e">
        <f t="shared" si="625"/>
        <v>#DIV/0!</v>
      </c>
      <c r="BP674" s="168">
        <f t="shared" si="626"/>
        <v>0</v>
      </c>
      <c r="BQ674" s="75">
        <f t="shared" si="627"/>
        <v>0</v>
      </c>
      <c r="BR674" s="164">
        <f t="shared" si="630"/>
        <v>0</v>
      </c>
      <c r="BS674" s="76">
        <f t="shared" si="628"/>
        <v>627</v>
      </c>
      <c r="BT674" s="117">
        <f t="shared" si="629"/>
        <v>0</v>
      </c>
      <c r="BU674" s="156">
        <v>3856</v>
      </c>
      <c r="BV674" s="156">
        <v>12</v>
      </c>
    </row>
    <row r="675" spans="1:74">
      <c r="A675" s="34">
        <f t="shared" si="575"/>
        <v>0</v>
      </c>
      <c r="B675" s="35">
        <f t="shared" si="576"/>
        <v>0</v>
      </c>
      <c r="C675" s="35">
        <f t="shared" si="577"/>
        <v>0</v>
      </c>
      <c r="D675" s="35">
        <f t="shared" si="578"/>
        <v>0</v>
      </c>
      <c r="E675" s="35">
        <f t="shared" si="579"/>
        <v>0</v>
      </c>
      <c r="F675" s="35">
        <f t="shared" si="580"/>
        <v>0</v>
      </c>
      <c r="G675" s="35">
        <f t="shared" si="581"/>
        <v>0</v>
      </c>
      <c r="H675" s="35">
        <f t="shared" si="582"/>
        <v>0</v>
      </c>
      <c r="I675" s="35">
        <f t="shared" si="583"/>
        <v>0</v>
      </c>
      <c r="J675" s="48">
        <v>528</v>
      </c>
      <c r="K675" s="49" t="s">
        <v>500</v>
      </c>
      <c r="L675" s="65">
        <v>0</v>
      </c>
      <c r="M675" s="38">
        <f t="shared" si="584"/>
        <v>0</v>
      </c>
      <c r="N675" s="39">
        <f t="shared" si="585"/>
        <v>517</v>
      </c>
      <c r="O675" s="40">
        <f t="shared" si="586"/>
        <v>0</v>
      </c>
      <c r="P675" s="98">
        <v>0</v>
      </c>
      <c r="Q675" s="38" t="e">
        <f t="shared" si="587"/>
        <v>#DIV/0!</v>
      </c>
      <c r="R675" s="39" t="e">
        <f t="shared" si="588"/>
        <v>#DIV/0!</v>
      </c>
      <c r="S675" s="41" t="e">
        <f t="shared" si="589"/>
        <v>#DIV/0!</v>
      </c>
      <c r="T675" s="183">
        <v>0</v>
      </c>
      <c r="U675" s="42">
        <f t="shared" si="590"/>
        <v>0</v>
      </c>
      <c r="V675" s="43">
        <f t="shared" si="591"/>
        <v>396</v>
      </c>
      <c r="W675" s="44">
        <f t="shared" si="592"/>
        <v>0</v>
      </c>
      <c r="X675" s="178">
        <v>0</v>
      </c>
      <c r="Y675" s="42" t="e">
        <f t="shared" si="593"/>
        <v>#DIV/0!</v>
      </c>
      <c r="Z675" s="43" t="e">
        <f t="shared" si="594"/>
        <v>#DIV/0!</v>
      </c>
      <c r="AA675" s="45" t="e">
        <f t="shared" si="595"/>
        <v>#DIV/0!</v>
      </c>
      <c r="AB675" s="65">
        <v>0</v>
      </c>
      <c r="AC675" s="38">
        <f t="shared" si="596"/>
        <v>0</v>
      </c>
      <c r="AD675" s="39">
        <f t="shared" si="597"/>
        <v>538</v>
      </c>
      <c r="AE675" s="40">
        <f t="shared" si="598"/>
        <v>0</v>
      </c>
      <c r="AF675" s="98">
        <v>0</v>
      </c>
      <c r="AG675" s="38" t="e">
        <f t="shared" si="599"/>
        <v>#DIV/0!</v>
      </c>
      <c r="AH675" s="39" t="e">
        <f t="shared" si="600"/>
        <v>#DIV/0!</v>
      </c>
      <c r="AI675" s="41" t="e">
        <f t="shared" si="601"/>
        <v>#DIV/0!</v>
      </c>
      <c r="AJ675" s="183">
        <v>0</v>
      </c>
      <c r="AK675" s="42">
        <f t="shared" si="602"/>
        <v>0</v>
      </c>
      <c r="AL675" s="43">
        <f t="shared" si="603"/>
        <v>337</v>
      </c>
      <c r="AM675" s="44">
        <f t="shared" si="604"/>
        <v>0</v>
      </c>
      <c r="AN675" s="178">
        <v>0</v>
      </c>
      <c r="AO675" s="42" t="e">
        <f t="shared" si="605"/>
        <v>#DIV/0!</v>
      </c>
      <c r="AP675" s="43" t="e">
        <f t="shared" si="606"/>
        <v>#DIV/0!</v>
      </c>
      <c r="AQ675" s="45" t="e">
        <f t="shared" si="607"/>
        <v>#DIV/0!</v>
      </c>
      <c r="AR675" s="65">
        <v>0</v>
      </c>
      <c r="AS675" s="38">
        <f t="shared" si="608"/>
        <v>0</v>
      </c>
      <c r="AT675" s="39">
        <f t="shared" si="609"/>
        <v>565</v>
      </c>
      <c r="AU675" s="40">
        <f t="shared" si="610"/>
        <v>0</v>
      </c>
      <c r="AV675" s="98">
        <v>0</v>
      </c>
      <c r="AW675" s="38" t="e">
        <f t="shared" si="611"/>
        <v>#DIV/0!</v>
      </c>
      <c r="AX675" s="39" t="e">
        <f t="shared" si="612"/>
        <v>#DIV/0!</v>
      </c>
      <c r="AY675" s="41" t="e">
        <f t="shared" si="613"/>
        <v>#DIV/0!</v>
      </c>
      <c r="AZ675" s="183">
        <v>0</v>
      </c>
      <c r="BA675" s="42">
        <f t="shared" si="614"/>
        <v>0</v>
      </c>
      <c r="BB675" s="43">
        <f t="shared" si="615"/>
        <v>356</v>
      </c>
      <c r="BC675" s="44">
        <f t="shared" si="616"/>
        <v>0</v>
      </c>
      <c r="BD675" s="178">
        <v>0</v>
      </c>
      <c r="BE675" s="42" t="e">
        <f t="shared" si="617"/>
        <v>#DIV/0!</v>
      </c>
      <c r="BF675" s="43" t="e">
        <f t="shared" si="618"/>
        <v>#DIV/0!</v>
      </c>
      <c r="BG675" s="45" t="e">
        <f t="shared" si="619"/>
        <v>#DIV/0!</v>
      </c>
      <c r="BH675" s="159">
        <v>0</v>
      </c>
      <c r="BI675" s="83">
        <f t="shared" si="620"/>
        <v>0</v>
      </c>
      <c r="BJ675" s="84">
        <f t="shared" si="621"/>
        <v>467</v>
      </c>
      <c r="BK675" s="85">
        <f t="shared" si="622"/>
        <v>0</v>
      </c>
      <c r="BL675" s="156">
        <v>0</v>
      </c>
      <c r="BM675" s="83" t="e">
        <f t="shared" si="623"/>
        <v>#DIV/0!</v>
      </c>
      <c r="BN675" s="84" t="e">
        <f t="shared" si="624"/>
        <v>#DIV/0!</v>
      </c>
      <c r="BO675" s="86" t="e">
        <f t="shared" si="625"/>
        <v>#DIV/0!</v>
      </c>
      <c r="BP675" s="168">
        <f t="shared" si="626"/>
        <v>0</v>
      </c>
      <c r="BQ675" s="75">
        <f t="shared" si="627"/>
        <v>0</v>
      </c>
      <c r="BR675" s="164">
        <f t="shared" si="630"/>
        <v>0</v>
      </c>
      <c r="BS675" s="76">
        <f t="shared" si="628"/>
        <v>627</v>
      </c>
      <c r="BT675" s="117">
        <f t="shared" si="629"/>
        <v>0</v>
      </c>
      <c r="BU675" s="156">
        <v>318</v>
      </c>
      <c r="BV675" s="156">
        <v>22</v>
      </c>
    </row>
    <row r="676" spans="1:74">
      <c r="A676" s="34">
        <f t="shared" si="575"/>
        <v>0</v>
      </c>
      <c r="B676" s="35">
        <f t="shared" si="576"/>
        <v>0</v>
      </c>
      <c r="C676" s="35">
        <f t="shared" si="577"/>
        <v>0</v>
      </c>
      <c r="D676" s="35">
        <f t="shared" si="578"/>
        <v>0</v>
      </c>
      <c r="E676" s="35">
        <f t="shared" si="579"/>
        <v>0</v>
      </c>
      <c r="F676" s="35">
        <f t="shared" si="580"/>
        <v>0</v>
      </c>
      <c r="G676" s="35">
        <f t="shared" si="581"/>
        <v>0</v>
      </c>
      <c r="H676" s="35">
        <f t="shared" si="582"/>
        <v>0</v>
      </c>
      <c r="I676" s="35">
        <f t="shared" si="583"/>
        <v>0</v>
      </c>
      <c r="J676" s="48">
        <v>541</v>
      </c>
      <c r="K676" s="49" t="s">
        <v>513</v>
      </c>
      <c r="L676" s="65">
        <v>0</v>
      </c>
      <c r="M676" s="38">
        <f t="shared" si="584"/>
        <v>0</v>
      </c>
      <c r="N676" s="39">
        <f t="shared" si="585"/>
        <v>517</v>
      </c>
      <c r="O676" s="40">
        <f t="shared" si="586"/>
        <v>0</v>
      </c>
      <c r="P676" s="98">
        <v>0</v>
      </c>
      <c r="Q676" s="38" t="e">
        <f t="shared" si="587"/>
        <v>#DIV/0!</v>
      </c>
      <c r="R676" s="39" t="e">
        <f t="shared" si="588"/>
        <v>#DIV/0!</v>
      </c>
      <c r="S676" s="41" t="e">
        <f t="shared" si="589"/>
        <v>#DIV/0!</v>
      </c>
      <c r="T676" s="183">
        <v>0</v>
      </c>
      <c r="U676" s="42">
        <f t="shared" si="590"/>
        <v>0</v>
      </c>
      <c r="V676" s="43">
        <f t="shared" si="591"/>
        <v>396</v>
      </c>
      <c r="W676" s="44">
        <f t="shared" si="592"/>
        <v>0</v>
      </c>
      <c r="X676" s="178">
        <v>0</v>
      </c>
      <c r="Y676" s="42" t="e">
        <f t="shared" si="593"/>
        <v>#DIV/0!</v>
      </c>
      <c r="Z676" s="43" t="e">
        <f t="shared" si="594"/>
        <v>#DIV/0!</v>
      </c>
      <c r="AA676" s="45" t="e">
        <f t="shared" si="595"/>
        <v>#DIV/0!</v>
      </c>
      <c r="AB676" s="65">
        <v>0</v>
      </c>
      <c r="AC676" s="38">
        <f t="shared" si="596"/>
        <v>0</v>
      </c>
      <c r="AD676" s="39">
        <f t="shared" si="597"/>
        <v>538</v>
      </c>
      <c r="AE676" s="40">
        <f t="shared" si="598"/>
        <v>0</v>
      </c>
      <c r="AF676" s="98">
        <v>0</v>
      </c>
      <c r="AG676" s="38" t="e">
        <f t="shared" si="599"/>
        <v>#DIV/0!</v>
      </c>
      <c r="AH676" s="39" t="e">
        <f t="shared" si="600"/>
        <v>#DIV/0!</v>
      </c>
      <c r="AI676" s="41" t="e">
        <f t="shared" si="601"/>
        <v>#DIV/0!</v>
      </c>
      <c r="AJ676" s="183">
        <v>0</v>
      </c>
      <c r="AK676" s="42">
        <f t="shared" si="602"/>
        <v>0</v>
      </c>
      <c r="AL676" s="43">
        <f t="shared" si="603"/>
        <v>337</v>
      </c>
      <c r="AM676" s="44">
        <f t="shared" si="604"/>
        <v>0</v>
      </c>
      <c r="AN676" s="178">
        <v>0</v>
      </c>
      <c r="AO676" s="42" t="e">
        <f t="shared" si="605"/>
        <v>#DIV/0!</v>
      </c>
      <c r="AP676" s="43" t="e">
        <f t="shared" si="606"/>
        <v>#DIV/0!</v>
      </c>
      <c r="AQ676" s="45" t="e">
        <f t="shared" si="607"/>
        <v>#DIV/0!</v>
      </c>
      <c r="AR676" s="65">
        <v>0</v>
      </c>
      <c r="AS676" s="38">
        <f t="shared" si="608"/>
        <v>0</v>
      </c>
      <c r="AT676" s="39">
        <f t="shared" si="609"/>
        <v>565</v>
      </c>
      <c r="AU676" s="40">
        <f t="shared" si="610"/>
        <v>0</v>
      </c>
      <c r="AV676" s="98">
        <v>0</v>
      </c>
      <c r="AW676" s="38" t="e">
        <f t="shared" si="611"/>
        <v>#DIV/0!</v>
      </c>
      <c r="AX676" s="39" t="e">
        <f t="shared" si="612"/>
        <v>#DIV/0!</v>
      </c>
      <c r="AY676" s="41" t="e">
        <f t="shared" si="613"/>
        <v>#DIV/0!</v>
      </c>
      <c r="AZ676" s="183">
        <v>0</v>
      </c>
      <c r="BA676" s="42">
        <f t="shared" si="614"/>
        <v>0</v>
      </c>
      <c r="BB676" s="43">
        <f t="shared" si="615"/>
        <v>356</v>
      </c>
      <c r="BC676" s="44">
        <f t="shared" si="616"/>
        <v>0</v>
      </c>
      <c r="BD676" s="178">
        <v>0</v>
      </c>
      <c r="BE676" s="42" t="e">
        <f t="shared" si="617"/>
        <v>#DIV/0!</v>
      </c>
      <c r="BF676" s="43" t="e">
        <f t="shared" si="618"/>
        <v>#DIV/0!</v>
      </c>
      <c r="BG676" s="45" t="e">
        <f t="shared" si="619"/>
        <v>#DIV/0!</v>
      </c>
      <c r="BH676" s="159">
        <v>0</v>
      </c>
      <c r="BI676" s="83">
        <f t="shared" si="620"/>
        <v>0</v>
      </c>
      <c r="BJ676" s="84">
        <f t="shared" si="621"/>
        <v>467</v>
      </c>
      <c r="BK676" s="85">
        <f t="shared" si="622"/>
        <v>0</v>
      </c>
      <c r="BL676" s="156">
        <v>0</v>
      </c>
      <c r="BM676" s="83" t="e">
        <f t="shared" si="623"/>
        <v>#DIV/0!</v>
      </c>
      <c r="BN676" s="84" t="e">
        <f t="shared" si="624"/>
        <v>#DIV/0!</v>
      </c>
      <c r="BO676" s="86" t="e">
        <f t="shared" si="625"/>
        <v>#DIV/0!</v>
      </c>
      <c r="BP676" s="168">
        <f t="shared" si="626"/>
        <v>0</v>
      </c>
      <c r="BQ676" s="75">
        <f t="shared" si="627"/>
        <v>0</v>
      </c>
      <c r="BR676" s="164">
        <f t="shared" si="630"/>
        <v>0</v>
      </c>
      <c r="BS676" s="76">
        <f t="shared" si="628"/>
        <v>627</v>
      </c>
      <c r="BT676" s="117">
        <f t="shared" si="629"/>
        <v>0</v>
      </c>
      <c r="BU676" s="156">
        <v>722</v>
      </c>
      <c r="BV676" s="156">
        <v>29</v>
      </c>
    </row>
    <row r="677" spans="1:74">
      <c r="A677" s="34">
        <f t="shared" si="575"/>
        <v>0</v>
      </c>
      <c r="B677" s="35">
        <f t="shared" si="576"/>
        <v>0</v>
      </c>
      <c r="C677" s="35">
        <f t="shared" si="577"/>
        <v>0</v>
      </c>
      <c r="D677" s="35">
        <f t="shared" si="578"/>
        <v>0</v>
      </c>
      <c r="E677" s="35">
        <f t="shared" si="579"/>
        <v>0</v>
      </c>
      <c r="F677" s="35">
        <f t="shared" si="580"/>
        <v>0</v>
      </c>
      <c r="G677" s="35">
        <f t="shared" si="581"/>
        <v>0</v>
      </c>
      <c r="H677" s="35">
        <f t="shared" si="582"/>
        <v>0</v>
      </c>
      <c r="I677" s="35">
        <f t="shared" si="583"/>
        <v>0</v>
      </c>
      <c r="J677" s="48">
        <v>545</v>
      </c>
      <c r="K677" s="49" t="s">
        <v>517</v>
      </c>
      <c r="L677" s="65">
        <v>0</v>
      </c>
      <c r="M677" s="38">
        <f t="shared" si="584"/>
        <v>0</v>
      </c>
      <c r="N677" s="39">
        <f t="shared" si="585"/>
        <v>517</v>
      </c>
      <c r="O677" s="40">
        <f t="shared" si="586"/>
        <v>0</v>
      </c>
      <c r="P677" s="98">
        <v>0</v>
      </c>
      <c r="Q677" s="38" t="e">
        <f t="shared" si="587"/>
        <v>#DIV/0!</v>
      </c>
      <c r="R677" s="39" t="e">
        <f t="shared" si="588"/>
        <v>#DIV/0!</v>
      </c>
      <c r="S677" s="41" t="e">
        <f t="shared" si="589"/>
        <v>#DIV/0!</v>
      </c>
      <c r="T677" s="183">
        <v>0</v>
      </c>
      <c r="U677" s="42">
        <f t="shared" si="590"/>
        <v>0</v>
      </c>
      <c r="V677" s="43">
        <f t="shared" si="591"/>
        <v>396</v>
      </c>
      <c r="W677" s="44">
        <f t="shared" si="592"/>
        <v>0</v>
      </c>
      <c r="X677" s="178">
        <v>0</v>
      </c>
      <c r="Y677" s="42" t="e">
        <f t="shared" si="593"/>
        <v>#DIV/0!</v>
      </c>
      <c r="Z677" s="43" t="e">
        <f t="shared" si="594"/>
        <v>#DIV/0!</v>
      </c>
      <c r="AA677" s="45" t="e">
        <f t="shared" si="595"/>
        <v>#DIV/0!</v>
      </c>
      <c r="AB677" s="65">
        <v>0</v>
      </c>
      <c r="AC677" s="38">
        <f t="shared" si="596"/>
        <v>0</v>
      </c>
      <c r="AD677" s="39">
        <f t="shared" si="597"/>
        <v>538</v>
      </c>
      <c r="AE677" s="40">
        <f t="shared" si="598"/>
        <v>0</v>
      </c>
      <c r="AF677" s="98">
        <v>0</v>
      </c>
      <c r="AG677" s="38" t="e">
        <f t="shared" si="599"/>
        <v>#DIV/0!</v>
      </c>
      <c r="AH677" s="39" t="e">
        <f t="shared" si="600"/>
        <v>#DIV/0!</v>
      </c>
      <c r="AI677" s="41" t="e">
        <f t="shared" si="601"/>
        <v>#DIV/0!</v>
      </c>
      <c r="AJ677" s="183">
        <v>0</v>
      </c>
      <c r="AK677" s="42">
        <f t="shared" si="602"/>
        <v>0</v>
      </c>
      <c r="AL677" s="43">
        <f t="shared" si="603"/>
        <v>337</v>
      </c>
      <c r="AM677" s="44">
        <f t="shared" si="604"/>
        <v>0</v>
      </c>
      <c r="AN677" s="178">
        <v>0</v>
      </c>
      <c r="AO677" s="42" t="e">
        <f t="shared" si="605"/>
        <v>#DIV/0!</v>
      </c>
      <c r="AP677" s="43" t="e">
        <f t="shared" si="606"/>
        <v>#DIV/0!</v>
      </c>
      <c r="AQ677" s="45" t="e">
        <f t="shared" si="607"/>
        <v>#DIV/0!</v>
      </c>
      <c r="AR677" s="65">
        <v>0</v>
      </c>
      <c r="AS677" s="38">
        <f t="shared" si="608"/>
        <v>0</v>
      </c>
      <c r="AT677" s="39">
        <f t="shared" si="609"/>
        <v>565</v>
      </c>
      <c r="AU677" s="40">
        <f t="shared" si="610"/>
        <v>0</v>
      </c>
      <c r="AV677" s="98">
        <v>0</v>
      </c>
      <c r="AW677" s="38" t="e">
        <f t="shared" si="611"/>
        <v>#DIV/0!</v>
      </c>
      <c r="AX677" s="39" t="e">
        <f t="shared" si="612"/>
        <v>#DIV/0!</v>
      </c>
      <c r="AY677" s="41" t="e">
        <f t="shared" si="613"/>
        <v>#DIV/0!</v>
      </c>
      <c r="AZ677" s="183">
        <v>0</v>
      </c>
      <c r="BA677" s="42">
        <f t="shared" si="614"/>
        <v>0</v>
      </c>
      <c r="BB677" s="43">
        <f t="shared" si="615"/>
        <v>356</v>
      </c>
      <c r="BC677" s="44">
        <f t="shared" si="616"/>
        <v>0</v>
      </c>
      <c r="BD677" s="178">
        <v>0</v>
      </c>
      <c r="BE677" s="42" t="e">
        <f t="shared" si="617"/>
        <v>#DIV/0!</v>
      </c>
      <c r="BF677" s="43" t="e">
        <f t="shared" si="618"/>
        <v>#DIV/0!</v>
      </c>
      <c r="BG677" s="45" t="e">
        <f t="shared" si="619"/>
        <v>#DIV/0!</v>
      </c>
      <c r="BH677" s="159">
        <v>0</v>
      </c>
      <c r="BI677" s="83">
        <f t="shared" si="620"/>
        <v>0</v>
      </c>
      <c r="BJ677" s="84">
        <f t="shared" si="621"/>
        <v>467</v>
      </c>
      <c r="BK677" s="85">
        <f t="shared" si="622"/>
        <v>0</v>
      </c>
      <c r="BL677" s="156">
        <v>0</v>
      </c>
      <c r="BM677" s="83" t="e">
        <f t="shared" si="623"/>
        <v>#DIV/0!</v>
      </c>
      <c r="BN677" s="84" t="e">
        <f t="shared" si="624"/>
        <v>#DIV/0!</v>
      </c>
      <c r="BO677" s="86" t="e">
        <f t="shared" si="625"/>
        <v>#DIV/0!</v>
      </c>
      <c r="BP677" s="168">
        <f t="shared" si="626"/>
        <v>0</v>
      </c>
      <c r="BQ677" s="75">
        <f t="shared" si="627"/>
        <v>0</v>
      </c>
      <c r="BR677" s="164">
        <f t="shared" si="630"/>
        <v>0</v>
      </c>
      <c r="BS677" s="76">
        <f t="shared" si="628"/>
        <v>627</v>
      </c>
      <c r="BT677" s="117">
        <f t="shared" si="629"/>
        <v>0</v>
      </c>
      <c r="BU677" s="156">
        <v>1874</v>
      </c>
      <c r="BV677" s="156">
        <v>37</v>
      </c>
    </row>
    <row r="678" spans="1:74">
      <c r="A678" s="34">
        <f t="shared" si="575"/>
        <v>0</v>
      </c>
      <c r="B678" s="35">
        <f t="shared" si="576"/>
        <v>0</v>
      </c>
      <c r="C678" s="35">
        <f t="shared" si="577"/>
        <v>0</v>
      </c>
      <c r="D678" s="35">
        <f t="shared" si="578"/>
        <v>0</v>
      </c>
      <c r="E678" s="35">
        <f t="shared" si="579"/>
        <v>0</v>
      </c>
      <c r="F678" s="35">
        <f t="shared" si="580"/>
        <v>0</v>
      </c>
      <c r="G678" s="35">
        <f t="shared" si="581"/>
        <v>0</v>
      </c>
      <c r="H678" s="35">
        <f t="shared" si="582"/>
        <v>0</v>
      </c>
      <c r="I678" s="35">
        <f t="shared" si="583"/>
        <v>0</v>
      </c>
      <c r="J678" s="48">
        <v>594</v>
      </c>
      <c r="K678" s="49" t="s">
        <v>567</v>
      </c>
      <c r="L678" s="65">
        <v>0</v>
      </c>
      <c r="M678" s="38">
        <f t="shared" si="584"/>
        <v>0</v>
      </c>
      <c r="N678" s="39">
        <f t="shared" si="585"/>
        <v>517</v>
      </c>
      <c r="O678" s="40">
        <f t="shared" si="586"/>
        <v>0</v>
      </c>
      <c r="P678" s="98">
        <v>0</v>
      </c>
      <c r="Q678" s="38" t="e">
        <f t="shared" si="587"/>
        <v>#DIV/0!</v>
      </c>
      <c r="R678" s="39" t="e">
        <f t="shared" si="588"/>
        <v>#DIV/0!</v>
      </c>
      <c r="S678" s="41" t="e">
        <f t="shared" si="589"/>
        <v>#DIV/0!</v>
      </c>
      <c r="T678" s="183">
        <v>0</v>
      </c>
      <c r="U678" s="42">
        <f t="shared" si="590"/>
        <v>0</v>
      </c>
      <c r="V678" s="43">
        <f t="shared" si="591"/>
        <v>396</v>
      </c>
      <c r="W678" s="44">
        <f t="shared" si="592"/>
        <v>0</v>
      </c>
      <c r="X678" s="178">
        <v>0</v>
      </c>
      <c r="Y678" s="42" t="e">
        <f t="shared" si="593"/>
        <v>#DIV/0!</v>
      </c>
      <c r="Z678" s="43" t="e">
        <f t="shared" si="594"/>
        <v>#DIV/0!</v>
      </c>
      <c r="AA678" s="45" t="e">
        <f t="shared" si="595"/>
        <v>#DIV/0!</v>
      </c>
      <c r="AB678" s="65">
        <v>0</v>
      </c>
      <c r="AC678" s="38">
        <f t="shared" si="596"/>
        <v>0</v>
      </c>
      <c r="AD678" s="39">
        <f t="shared" si="597"/>
        <v>538</v>
      </c>
      <c r="AE678" s="40">
        <f t="shared" si="598"/>
        <v>0</v>
      </c>
      <c r="AF678" s="98">
        <v>0</v>
      </c>
      <c r="AG678" s="38" t="e">
        <f t="shared" si="599"/>
        <v>#DIV/0!</v>
      </c>
      <c r="AH678" s="39" t="e">
        <f t="shared" si="600"/>
        <v>#DIV/0!</v>
      </c>
      <c r="AI678" s="41" t="e">
        <f t="shared" si="601"/>
        <v>#DIV/0!</v>
      </c>
      <c r="AJ678" s="183">
        <v>0</v>
      </c>
      <c r="AK678" s="42">
        <f t="shared" si="602"/>
        <v>0</v>
      </c>
      <c r="AL678" s="43">
        <f t="shared" si="603"/>
        <v>337</v>
      </c>
      <c r="AM678" s="44">
        <f t="shared" si="604"/>
        <v>0</v>
      </c>
      <c r="AN678" s="178">
        <v>0</v>
      </c>
      <c r="AO678" s="42" t="e">
        <f t="shared" si="605"/>
        <v>#DIV/0!</v>
      </c>
      <c r="AP678" s="43" t="e">
        <f t="shared" si="606"/>
        <v>#DIV/0!</v>
      </c>
      <c r="AQ678" s="45" t="e">
        <f t="shared" si="607"/>
        <v>#DIV/0!</v>
      </c>
      <c r="AR678" s="65">
        <v>0</v>
      </c>
      <c r="AS678" s="38">
        <f t="shared" si="608"/>
        <v>0</v>
      </c>
      <c r="AT678" s="39">
        <f t="shared" si="609"/>
        <v>565</v>
      </c>
      <c r="AU678" s="40">
        <f t="shared" si="610"/>
        <v>0</v>
      </c>
      <c r="AV678" s="98">
        <v>1</v>
      </c>
      <c r="AW678" s="38" t="e">
        <f t="shared" si="611"/>
        <v>#DIV/0!</v>
      </c>
      <c r="AX678" s="39" t="e">
        <f t="shared" si="612"/>
        <v>#DIV/0!</v>
      </c>
      <c r="AY678" s="41" t="e">
        <f t="shared" si="613"/>
        <v>#DIV/0!</v>
      </c>
      <c r="AZ678" s="183">
        <v>0</v>
      </c>
      <c r="BA678" s="42">
        <f t="shared" si="614"/>
        <v>0</v>
      </c>
      <c r="BB678" s="43">
        <f t="shared" si="615"/>
        <v>356</v>
      </c>
      <c r="BC678" s="44">
        <f t="shared" si="616"/>
        <v>0</v>
      </c>
      <c r="BD678" s="178">
        <v>0</v>
      </c>
      <c r="BE678" s="42" t="e">
        <f t="shared" si="617"/>
        <v>#DIV/0!</v>
      </c>
      <c r="BF678" s="43" t="e">
        <f t="shared" si="618"/>
        <v>#DIV/0!</v>
      </c>
      <c r="BG678" s="45" t="e">
        <f t="shared" si="619"/>
        <v>#DIV/0!</v>
      </c>
      <c r="BH678" s="159">
        <v>0</v>
      </c>
      <c r="BI678" s="83">
        <f t="shared" si="620"/>
        <v>0</v>
      </c>
      <c r="BJ678" s="84">
        <f t="shared" si="621"/>
        <v>467</v>
      </c>
      <c r="BK678" s="85">
        <f t="shared" si="622"/>
        <v>0</v>
      </c>
      <c r="BL678" s="156">
        <v>0</v>
      </c>
      <c r="BM678" s="83" t="e">
        <f t="shared" si="623"/>
        <v>#DIV/0!</v>
      </c>
      <c r="BN678" s="84" t="e">
        <f t="shared" si="624"/>
        <v>#DIV/0!</v>
      </c>
      <c r="BO678" s="86" t="e">
        <f t="shared" si="625"/>
        <v>#DIV/0!</v>
      </c>
      <c r="BP678" s="168">
        <f t="shared" si="626"/>
        <v>0</v>
      </c>
      <c r="BQ678" s="75">
        <f t="shared" si="627"/>
        <v>0</v>
      </c>
      <c r="BR678" s="164">
        <f t="shared" si="630"/>
        <v>1</v>
      </c>
      <c r="BS678" s="76">
        <f t="shared" si="628"/>
        <v>627</v>
      </c>
      <c r="BT678" s="117">
        <f t="shared" si="629"/>
        <v>0</v>
      </c>
      <c r="BU678" s="156">
        <v>227</v>
      </c>
      <c r="BV678" s="156">
        <v>38</v>
      </c>
    </row>
    <row r="679" spans="1:74">
      <c r="A679" s="34">
        <f t="shared" si="575"/>
        <v>0</v>
      </c>
      <c r="B679" s="35">
        <f t="shared" si="576"/>
        <v>0</v>
      </c>
      <c r="C679" s="35">
        <f t="shared" si="577"/>
        <v>0</v>
      </c>
      <c r="D679" s="35">
        <f t="shared" si="578"/>
        <v>0</v>
      </c>
      <c r="E679" s="35">
        <f t="shared" si="579"/>
        <v>0</v>
      </c>
      <c r="F679" s="35">
        <f t="shared" si="580"/>
        <v>0</v>
      </c>
      <c r="G679" s="35">
        <f t="shared" si="581"/>
        <v>0</v>
      </c>
      <c r="H679" s="35">
        <f t="shared" si="582"/>
        <v>0</v>
      </c>
      <c r="I679" s="35">
        <f t="shared" si="583"/>
        <v>0</v>
      </c>
      <c r="J679" s="48">
        <v>611</v>
      </c>
      <c r="K679" s="49" t="s">
        <v>585</v>
      </c>
      <c r="L679" s="65">
        <v>0</v>
      </c>
      <c r="M679" s="38">
        <f t="shared" si="584"/>
        <v>0</v>
      </c>
      <c r="N679" s="39">
        <f t="shared" si="585"/>
        <v>517</v>
      </c>
      <c r="O679" s="40">
        <f t="shared" si="586"/>
        <v>0</v>
      </c>
      <c r="P679" s="98">
        <v>0</v>
      </c>
      <c r="Q679" s="38" t="e">
        <f t="shared" si="587"/>
        <v>#DIV/0!</v>
      </c>
      <c r="R679" s="39" t="e">
        <f t="shared" si="588"/>
        <v>#DIV/0!</v>
      </c>
      <c r="S679" s="41" t="e">
        <f t="shared" si="589"/>
        <v>#DIV/0!</v>
      </c>
      <c r="T679" s="183">
        <v>0</v>
      </c>
      <c r="U679" s="42">
        <f t="shared" si="590"/>
        <v>0</v>
      </c>
      <c r="V679" s="43">
        <f t="shared" si="591"/>
        <v>396</v>
      </c>
      <c r="W679" s="44">
        <f t="shared" si="592"/>
        <v>0</v>
      </c>
      <c r="X679" s="178">
        <v>0</v>
      </c>
      <c r="Y679" s="42" t="e">
        <f t="shared" si="593"/>
        <v>#DIV/0!</v>
      </c>
      <c r="Z679" s="43" t="e">
        <f t="shared" si="594"/>
        <v>#DIV/0!</v>
      </c>
      <c r="AA679" s="45" t="e">
        <f t="shared" si="595"/>
        <v>#DIV/0!</v>
      </c>
      <c r="AB679" s="65">
        <v>0</v>
      </c>
      <c r="AC679" s="38">
        <f t="shared" si="596"/>
        <v>0</v>
      </c>
      <c r="AD679" s="39">
        <f t="shared" si="597"/>
        <v>538</v>
      </c>
      <c r="AE679" s="40">
        <f t="shared" si="598"/>
        <v>0</v>
      </c>
      <c r="AF679" s="98">
        <v>0</v>
      </c>
      <c r="AG679" s="38" t="e">
        <f t="shared" si="599"/>
        <v>#DIV/0!</v>
      </c>
      <c r="AH679" s="39" t="e">
        <f t="shared" si="600"/>
        <v>#DIV/0!</v>
      </c>
      <c r="AI679" s="41" t="e">
        <f t="shared" si="601"/>
        <v>#DIV/0!</v>
      </c>
      <c r="AJ679" s="183">
        <v>0</v>
      </c>
      <c r="AK679" s="42">
        <f t="shared" si="602"/>
        <v>0</v>
      </c>
      <c r="AL679" s="43">
        <f t="shared" si="603"/>
        <v>337</v>
      </c>
      <c r="AM679" s="44">
        <f t="shared" si="604"/>
        <v>0</v>
      </c>
      <c r="AN679" s="178">
        <v>0</v>
      </c>
      <c r="AO679" s="42" t="e">
        <f t="shared" si="605"/>
        <v>#DIV/0!</v>
      </c>
      <c r="AP679" s="43" t="e">
        <f t="shared" si="606"/>
        <v>#DIV/0!</v>
      </c>
      <c r="AQ679" s="45" t="e">
        <f t="shared" si="607"/>
        <v>#DIV/0!</v>
      </c>
      <c r="AR679" s="65">
        <v>0</v>
      </c>
      <c r="AS679" s="38">
        <f t="shared" si="608"/>
        <v>0</v>
      </c>
      <c r="AT679" s="39">
        <f t="shared" si="609"/>
        <v>565</v>
      </c>
      <c r="AU679" s="40">
        <f t="shared" si="610"/>
        <v>0</v>
      </c>
      <c r="AV679" s="98">
        <v>0</v>
      </c>
      <c r="AW679" s="38" t="e">
        <f t="shared" si="611"/>
        <v>#DIV/0!</v>
      </c>
      <c r="AX679" s="39" t="e">
        <f t="shared" si="612"/>
        <v>#DIV/0!</v>
      </c>
      <c r="AY679" s="41" t="e">
        <f t="shared" si="613"/>
        <v>#DIV/0!</v>
      </c>
      <c r="AZ679" s="183">
        <v>0</v>
      </c>
      <c r="BA679" s="42">
        <f t="shared" si="614"/>
        <v>0</v>
      </c>
      <c r="BB679" s="43">
        <f t="shared" si="615"/>
        <v>356</v>
      </c>
      <c r="BC679" s="44">
        <f t="shared" si="616"/>
        <v>0</v>
      </c>
      <c r="BD679" s="178">
        <v>0</v>
      </c>
      <c r="BE679" s="42" t="e">
        <f t="shared" si="617"/>
        <v>#DIV/0!</v>
      </c>
      <c r="BF679" s="43" t="e">
        <f t="shared" si="618"/>
        <v>#DIV/0!</v>
      </c>
      <c r="BG679" s="45" t="e">
        <f t="shared" si="619"/>
        <v>#DIV/0!</v>
      </c>
      <c r="BH679" s="159">
        <v>0</v>
      </c>
      <c r="BI679" s="83">
        <f t="shared" si="620"/>
        <v>0</v>
      </c>
      <c r="BJ679" s="84">
        <f t="shared" si="621"/>
        <v>467</v>
      </c>
      <c r="BK679" s="85">
        <f t="shared" si="622"/>
        <v>0</v>
      </c>
      <c r="BL679" s="156">
        <v>0</v>
      </c>
      <c r="BM679" s="83" t="e">
        <f t="shared" si="623"/>
        <v>#DIV/0!</v>
      </c>
      <c r="BN679" s="84" t="e">
        <f t="shared" si="624"/>
        <v>#DIV/0!</v>
      </c>
      <c r="BO679" s="86" t="e">
        <f t="shared" si="625"/>
        <v>#DIV/0!</v>
      </c>
      <c r="BP679" s="168">
        <f t="shared" si="626"/>
        <v>0</v>
      </c>
      <c r="BQ679" s="75">
        <f t="shared" si="627"/>
        <v>0</v>
      </c>
      <c r="BR679" s="164">
        <f t="shared" si="630"/>
        <v>0</v>
      </c>
      <c r="BS679" s="76">
        <f t="shared" si="628"/>
        <v>627</v>
      </c>
      <c r="BT679" s="117">
        <f t="shared" si="629"/>
        <v>0</v>
      </c>
      <c r="BU679" s="156">
        <v>3845</v>
      </c>
      <c r="BV679" s="156">
        <v>9</v>
      </c>
    </row>
    <row r="681" spans="1:74">
      <c r="A681"/>
      <c r="K681" t="s">
        <v>719</v>
      </c>
    </row>
    <row r="682" spans="1:74">
      <c r="A682"/>
      <c r="K682" t="s">
        <v>720</v>
      </c>
    </row>
    <row r="683" spans="1:74">
      <c r="A683"/>
      <c r="K683" t="s">
        <v>721</v>
      </c>
    </row>
    <row r="684" spans="1:74">
      <c r="A684"/>
      <c r="K684" t="s">
        <v>722</v>
      </c>
    </row>
  </sheetData>
  <mergeCells count="9">
    <mergeCell ref="BU2:BV2"/>
    <mergeCell ref="L2:S2"/>
    <mergeCell ref="T2:AA2"/>
    <mergeCell ref="AB2:AI2"/>
    <mergeCell ref="AJ2:AQ2"/>
    <mergeCell ref="BP2:BT2"/>
    <mergeCell ref="BH2:BO2"/>
    <mergeCell ref="AZ2:BG2"/>
    <mergeCell ref="AR2:AY2"/>
  </mergeCells>
  <conditionalFormatting sqref="O1:P2 S1:S644 W1:X2 AA1:AA644 AE1:AF2 AI1:AI644 AM1:AN2 AQ1:AQ644 BT1:BT3 BK1:BL6 BO1:BO644 BC1:BD2 BG1:BG644 AU1:AV2 AY1:AY644 AY680:AY1048576 AU680:AV1048576 BG680:BG1048576 BC680:BD1048576 BO680:BO1048576 BK680:BL1048576 BT680:BT1048576 AQ680:AQ1048576 AM680:AN1048576 AI680:AI1048576 AE680:AF1048576 AA680:AA1048576 W680:X1048576 S680:S1048576 O680:P1048576 BK7:BK644 BC3:BC644 AU3:AU644 AM3:AM644 AE3:AE644 W3:W644 O3:O644 BT5:BT644">
    <cfRule type="cellIs" dxfId="71" priority="44" operator="greaterThan">
      <formula>1</formula>
    </cfRule>
  </conditionalFormatting>
  <conditionalFormatting sqref="O676 S676 W676 AA676 AE676 AI676 AM676 AQ676 BT676 BK676 BO676 BC676 BG676 AU676 AY676">
    <cfRule type="cellIs" dxfId="70" priority="4" operator="greaterThan">
      <formula>1</formula>
    </cfRule>
  </conditionalFormatting>
  <conditionalFormatting sqref="O679 S679 W679 AA679 AE679 AI679 AM679 AQ679 BT679 BK679 BO679 BC679 BG679 AU679 AY679">
    <cfRule type="cellIs" dxfId="69" priority="1" operator="greaterThan">
      <formula>1</formula>
    </cfRule>
  </conditionalFormatting>
  <conditionalFormatting sqref="O645 S645 W645 AA645 AE645 AI645 AM645 AQ645 BT645 BK645 BO645 BC645 BG645 AU645 AY645">
    <cfRule type="cellIs" dxfId="68" priority="35" operator="greaterThan">
      <formula>1</formula>
    </cfRule>
  </conditionalFormatting>
  <conditionalFormatting sqref="O646 S646 W646 AA646 AE646 AI646 AM646 AQ646 BT646 BK646 BO646 BC646 BG646 AU646 AY646">
    <cfRule type="cellIs" dxfId="67" priority="34" operator="greaterThan">
      <formula>1</formula>
    </cfRule>
  </conditionalFormatting>
  <conditionalFormatting sqref="O647 S647 W647 AA647 AE647 AI647 AM647 AQ647 BT647 BK647 BO647 BC647 BG647 AU647 AY647">
    <cfRule type="cellIs" dxfId="66" priority="33" operator="greaterThan">
      <formula>1</formula>
    </cfRule>
  </conditionalFormatting>
  <conditionalFormatting sqref="O648 S648 W648 AA648 AE648 AI648 AM648 AQ648 BT648 BK648 BO648 BC648 BG648 AU648 AY648">
    <cfRule type="cellIs" dxfId="65" priority="32" operator="greaterThan">
      <formula>1</formula>
    </cfRule>
  </conditionalFormatting>
  <conditionalFormatting sqref="O649 S649 W649 AA649 AE649 AI649 AM649 AQ649 BT649 BK649 BO649 BC649 BG649 AU649 AY649">
    <cfRule type="cellIs" dxfId="64" priority="31" operator="greaterThan">
      <formula>1</formula>
    </cfRule>
  </conditionalFormatting>
  <conditionalFormatting sqref="O650 S650 W650 AA650 AE650 AI650 AM650 AQ650 BT650 BK650 BO650 BC650 BG650 AU650 AY650">
    <cfRule type="cellIs" dxfId="63" priority="30" operator="greaterThan">
      <formula>1</formula>
    </cfRule>
  </conditionalFormatting>
  <conditionalFormatting sqref="O651 S651 W651 AA651 AE651 AI651 AM651 AQ651 BT651 BK651 BO651 BC651 BG651 AU651 AY651">
    <cfRule type="cellIs" dxfId="62" priority="29" operator="greaterThan">
      <formula>1</formula>
    </cfRule>
  </conditionalFormatting>
  <conditionalFormatting sqref="O652 S652 W652 AA652 AE652 AI652 AM652 AQ652 BT652 BK652 BO652 BC652 BG652 AU652 AY652">
    <cfRule type="cellIs" dxfId="61" priority="28" operator="greaterThan">
      <formula>1</formula>
    </cfRule>
  </conditionalFormatting>
  <conditionalFormatting sqref="O653 S653 W653 AA653 AE653 AI653 AM653 AQ653 BT653 BK653 BO653 BC653 BG653 AU653 AY653">
    <cfRule type="cellIs" dxfId="60" priority="27" operator="greaterThan">
      <formula>1</formula>
    </cfRule>
  </conditionalFormatting>
  <conditionalFormatting sqref="O654 S654 W654 AA654 AE654 AI654 AM654 AQ654 BT654 BK654 BO654 BC654 BG654 AU654 AY654">
    <cfRule type="cellIs" dxfId="59" priority="26" operator="greaterThan">
      <formula>1</formula>
    </cfRule>
  </conditionalFormatting>
  <conditionalFormatting sqref="O655 S655 W655 AA655 AE655 AI655 AM655 AQ655 BT655 BK655 BO655 BC655 BG655 AU655 AY655">
    <cfRule type="cellIs" dxfId="58" priority="25" operator="greaterThan">
      <formula>1</formula>
    </cfRule>
  </conditionalFormatting>
  <conditionalFormatting sqref="O656 S656 W656 AA656 AE656 AI656 AM656 AQ656 BT656 BK656 BO656 BC656 BG656 AU656 AY656">
    <cfRule type="cellIs" dxfId="57" priority="24" operator="greaterThan">
      <formula>1</formula>
    </cfRule>
  </conditionalFormatting>
  <conditionalFormatting sqref="O657 S657 W657 AA657 AE657 AI657 AM657 AQ657 BT657 BK657 BO657 BC657 BG657 AU657 AY657">
    <cfRule type="cellIs" dxfId="56" priority="23" operator="greaterThan">
      <formula>1</formula>
    </cfRule>
  </conditionalFormatting>
  <conditionalFormatting sqref="O658 S658 W658 AA658 AE658 AI658 AM658 AQ658 BT658 BK658 BO658 BC658 BG658 AU658 AY658">
    <cfRule type="cellIs" dxfId="55" priority="22" operator="greaterThan">
      <formula>1</formula>
    </cfRule>
  </conditionalFormatting>
  <conditionalFormatting sqref="O659 S659 W659 AA659 AE659 AI659 AM659 AQ659 BT659 BK659 BO659 BC659 BG659 AU659 AY659">
    <cfRule type="cellIs" dxfId="54" priority="21" operator="greaterThan">
      <formula>1</formula>
    </cfRule>
  </conditionalFormatting>
  <conditionalFormatting sqref="O660 S660 W660 AA660 AE660 AI660 AM660 AQ660 BT660 BK660 BO660 BC660 BG660 AU660 AY660">
    <cfRule type="cellIs" dxfId="53" priority="20" operator="greaterThan">
      <formula>1</formula>
    </cfRule>
  </conditionalFormatting>
  <conditionalFormatting sqref="O661 S661 W661 AA661 AE661 AI661 AM661 AQ661 BT661 BK661 BO661 BC661 BG661 AU661 AY661">
    <cfRule type="cellIs" dxfId="52" priority="19" operator="greaterThan">
      <formula>1</formula>
    </cfRule>
  </conditionalFormatting>
  <conditionalFormatting sqref="O662 S662 W662 AA662 AE662 AI662 AM662 AQ662 BT662 BK662 BO662 BC662 BG662 AU662 AY662">
    <cfRule type="cellIs" dxfId="51" priority="18" operator="greaterThan">
      <formula>1</formula>
    </cfRule>
  </conditionalFormatting>
  <conditionalFormatting sqref="O663 S663 W663 AA663 AE663 AI663 AM663 AQ663 BT663 BK663 BO663 BC663 BG663 AU663 AY663">
    <cfRule type="cellIs" dxfId="50" priority="17" operator="greaterThan">
      <formula>1</formula>
    </cfRule>
  </conditionalFormatting>
  <conditionalFormatting sqref="O664 S664 W664 AA664 AE664 AI664 AM664 AQ664 BT664 BK664 BO664 BC664 BG664 AU664 AY664">
    <cfRule type="cellIs" dxfId="49" priority="16" operator="greaterThan">
      <formula>1</formula>
    </cfRule>
  </conditionalFormatting>
  <conditionalFormatting sqref="O665 S665 W665 AA665 AE665 AI665 AM665 AQ665 BT665 BK665 BO665 BC665 BG665 AU665 AY665">
    <cfRule type="cellIs" dxfId="48" priority="15" operator="greaterThan">
      <formula>1</formula>
    </cfRule>
  </conditionalFormatting>
  <conditionalFormatting sqref="O666 S666 W666 AA666 AE666 AI666 AM666 AQ666 BT666 BK666 BO666 BC666 BG666 AU666 AY666">
    <cfRule type="cellIs" dxfId="47" priority="14" operator="greaterThan">
      <formula>1</formula>
    </cfRule>
  </conditionalFormatting>
  <conditionalFormatting sqref="O667 S667 W667 AA667 AE667 AI667 AM667 AQ667 BT667 BK667 BO667 BC667 BG667 AU667 AY667">
    <cfRule type="cellIs" dxfId="46" priority="13" operator="greaterThan">
      <formula>1</formula>
    </cfRule>
  </conditionalFormatting>
  <conditionalFormatting sqref="O668 S668 W668 AA668 AE668 AI668 AM668 AQ668 BT668 BK668 BO668 BC668 BG668 AU668 AY668">
    <cfRule type="cellIs" dxfId="45" priority="12" operator="greaterThan">
      <formula>1</formula>
    </cfRule>
  </conditionalFormatting>
  <conditionalFormatting sqref="O669 S669 W669 AA669 AE669 AI669 AM669 AQ669 BT669 BK669 BO669 BC669 BG669 AU669 AY669">
    <cfRule type="cellIs" dxfId="44" priority="11" operator="greaterThan">
      <formula>1</formula>
    </cfRule>
  </conditionalFormatting>
  <conditionalFormatting sqref="O670 S670 W670 AA670 AE670 AI670 AM670 AQ670 BT670 BK670 BO670 BC670 BG670 AU670 AY670">
    <cfRule type="cellIs" dxfId="43" priority="10" operator="greaterThan">
      <formula>1</formula>
    </cfRule>
  </conditionalFormatting>
  <conditionalFormatting sqref="O671 S671 W671 AA671 AE671 AI671 AM671 AQ671 BT671 BK671 BO671 BC671 BG671 AU671 AY671">
    <cfRule type="cellIs" dxfId="42" priority="9" operator="greaterThan">
      <formula>1</formula>
    </cfRule>
  </conditionalFormatting>
  <conditionalFormatting sqref="O672 S672 W672 AA672 AE672 AI672 AM672 AQ672 BT672 BK672 BO672 BC672 BG672 AU672 AY672">
    <cfRule type="cellIs" dxfId="41" priority="8" operator="greaterThan">
      <formula>1</formula>
    </cfRule>
  </conditionalFormatting>
  <conditionalFormatting sqref="O673 S673 W673 AA673 AE673 AI673 AM673 AQ673 BT673 BK673 BO673 BC673 BG673 AU673 AY673">
    <cfRule type="cellIs" dxfId="40" priority="7" operator="greaterThan">
      <formula>1</formula>
    </cfRule>
  </conditionalFormatting>
  <conditionalFormatting sqref="O674 S674 W674 AA674 AE674 AI674 AM674 AQ674 BT674 BK674 BO674 BC674 BG674 AU674 AY674">
    <cfRule type="cellIs" dxfId="39" priority="6" operator="greaterThan">
      <formula>1</formula>
    </cfRule>
  </conditionalFormatting>
  <conditionalFormatting sqref="O675 S675 W675 AA675 AE675 AI675 AM675 AQ675 BT675 BK675 BO675 BC675 BG675 AU675 AY675">
    <cfRule type="cellIs" dxfId="38" priority="5" operator="greaterThan">
      <formula>1</formula>
    </cfRule>
  </conditionalFormatting>
  <conditionalFormatting sqref="O677 S677 W677 AA677 AE677 AI677 AM677 AQ677 BT677 BK677 BO677 BC677 BG677 AU677 AY677">
    <cfRule type="cellIs" dxfId="37" priority="3" operator="greaterThan">
      <formula>1</formula>
    </cfRule>
  </conditionalFormatting>
  <conditionalFormatting sqref="O678 S678 W678 AA678 AE678 AI678 AM678 AQ678 BT678 BK678 BO678 BC678 BG678 AU678 AY678">
    <cfRule type="cellIs" dxfId="36" priority="2" operator="greaterThan">
      <formula>1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W684"/>
  <sheetViews>
    <sheetView workbookViewId="0">
      <pane xSplit="10" ySplit="6" topLeftCell="BO7" activePane="bottomRight" state="frozen"/>
      <selection activeCell="A11" sqref="A11"/>
      <selection pane="topRight" activeCell="A11" sqref="A11"/>
      <selection pane="bottomLeft" activeCell="A11" sqref="A11"/>
      <selection pane="bottomRight" activeCell="BT2" sqref="BT2:BU2"/>
    </sheetView>
  </sheetViews>
  <sheetFormatPr baseColWidth="10" defaultColWidth="8.83203125" defaultRowHeight="14" x14ac:dyDescent="0"/>
  <cols>
    <col min="1" max="1" width="3" style="15" bestFit="1" customWidth="1"/>
    <col min="2" max="3" width="3.5" bestFit="1" customWidth="1"/>
    <col min="4" max="4" width="4" bestFit="1" customWidth="1"/>
    <col min="5" max="5" width="3.33203125" bestFit="1" customWidth="1"/>
    <col min="6" max="8" width="3.5" bestFit="1" customWidth="1"/>
    <col min="9" max="9" width="4.1640625" bestFit="1" customWidth="1"/>
    <col min="10" max="10" width="43.33203125" customWidth="1"/>
    <col min="11" max="11" width="8.83203125" style="150"/>
    <col min="15" max="15" width="8.83203125" style="150"/>
    <col min="18" max="18" width="9.1640625" bestFit="1" customWidth="1"/>
    <col min="19" max="19" width="8.83203125" style="150"/>
    <col min="23" max="23" width="8.83203125" style="150"/>
    <col min="26" max="26" width="9.1640625" bestFit="1" customWidth="1"/>
    <col min="27" max="27" width="8.83203125" style="150"/>
    <col min="31" max="31" width="8.83203125" style="150"/>
    <col min="34" max="34" width="9.1640625" bestFit="1" customWidth="1"/>
    <col min="35" max="35" width="8.83203125" style="150"/>
    <col min="39" max="39" width="8.83203125" style="150"/>
    <col min="42" max="42" width="9.1640625" bestFit="1" customWidth="1"/>
    <col min="43" max="43" width="9.1640625" style="150" bestFit="1" customWidth="1"/>
    <col min="47" max="47" width="8.83203125" style="150"/>
    <col min="50" max="50" width="9.1640625" bestFit="1" customWidth="1"/>
    <col min="51" max="51" width="8.83203125" style="150"/>
    <col min="55" max="55" width="8.83203125" style="150"/>
    <col min="58" max="58" width="9.1640625" bestFit="1" customWidth="1"/>
    <col min="59" max="59" width="8.83203125" style="150"/>
    <col min="63" max="63" width="8.83203125" style="150"/>
    <col min="66" max="66" width="9.1640625" bestFit="1" customWidth="1"/>
    <col min="67" max="67" width="10.5" style="192" bestFit="1" customWidth="1"/>
    <col min="69" max="69" width="7.5" style="150" bestFit="1" customWidth="1"/>
    <col min="72" max="72" width="10.1640625" bestFit="1" customWidth="1"/>
  </cols>
  <sheetData>
    <row r="1" spans="1:75" ht="15" thickBot="1">
      <c r="J1" t="s">
        <v>687</v>
      </c>
    </row>
    <row r="2" spans="1:75">
      <c r="I2" s="16">
        <v>0</v>
      </c>
      <c r="J2" s="17" t="s">
        <v>688</v>
      </c>
      <c r="K2" s="397" t="s">
        <v>751</v>
      </c>
      <c r="L2" s="398"/>
      <c r="M2" s="398"/>
      <c r="N2" s="398"/>
      <c r="O2" s="398"/>
      <c r="P2" s="398"/>
      <c r="Q2" s="398"/>
      <c r="R2" s="399"/>
      <c r="S2" s="400" t="s">
        <v>752</v>
      </c>
      <c r="T2" s="401"/>
      <c r="U2" s="401"/>
      <c r="V2" s="401"/>
      <c r="W2" s="401"/>
      <c r="X2" s="401"/>
      <c r="Y2" s="401"/>
      <c r="Z2" s="402"/>
      <c r="AA2" s="397" t="s">
        <v>753</v>
      </c>
      <c r="AB2" s="398"/>
      <c r="AC2" s="398"/>
      <c r="AD2" s="398"/>
      <c r="AE2" s="398"/>
      <c r="AF2" s="398"/>
      <c r="AG2" s="398"/>
      <c r="AH2" s="399"/>
      <c r="AI2" s="400" t="s">
        <v>754</v>
      </c>
      <c r="AJ2" s="401"/>
      <c r="AK2" s="401"/>
      <c r="AL2" s="401"/>
      <c r="AM2" s="401"/>
      <c r="AN2" s="401"/>
      <c r="AO2" s="401"/>
      <c r="AP2" s="402"/>
      <c r="AQ2" s="397" t="s">
        <v>755</v>
      </c>
      <c r="AR2" s="398"/>
      <c r="AS2" s="398"/>
      <c r="AT2" s="398"/>
      <c r="AU2" s="398"/>
      <c r="AV2" s="398"/>
      <c r="AW2" s="398"/>
      <c r="AX2" s="399"/>
      <c r="AY2" s="400" t="s">
        <v>756</v>
      </c>
      <c r="AZ2" s="401"/>
      <c r="BA2" s="401"/>
      <c r="BB2" s="401"/>
      <c r="BC2" s="401"/>
      <c r="BD2" s="401"/>
      <c r="BE2" s="401"/>
      <c r="BF2" s="402"/>
      <c r="BG2" s="395" t="s">
        <v>689</v>
      </c>
      <c r="BH2" s="406"/>
      <c r="BI2" s="406"/>
      <c r="BJ2" s="406"/>
      <c r="BK2" s="406"/>
      <c r="BL2" s="406"/>
      <c r="BM2" s="406"/>
      <c r="BN2" s="407"/>
      <c r="BO2" s="403" t="s">
        <v>757</v>
      </c>
      <c r="BP2" s="404"/>
      <c r="BQ2" s="404"/>
      <c r="BR2" s="404"/>
      <c r="BS2" s="408"/>
      <c r="BT2" s="395" t="s">
        <v>690</v>
      </c>
      <c r="BU2" s="396"/>
    </row>
    <row r="3" spans="1:75">
      <c r="I3" s="18">
        <v>1</v>
      </c>
      <c r="J3" s="19" t="s">
        <v>691</v>
      </c>
      <c r="K3" s="188" t="s">
        <v>692</v>
      </c>
      <c r="L3" s="21" t="s">
        <v>693</v>
      </c>
      <c r="M3" s="21" t="s">
        <v>694</v>
      </c>
      <c r="N3" s="22" t="s">
        <v>695</v>
      </c>
      <c r="O3" s="186" t="s">
        <v>764</v>
      </c>
      <c r="P3" s="21" t="s">
        <v>696</v>
      </c>
      <c r="Q3" s="21" t="s">
        <v>697</v>
      </c>
      <c r="R3" s="23" t="s">
        <v>698</v>
      </c>
      <c r="S3" s="181" t="s">
        <v>692</v>
      </c>
      <c r="T3" s="24" t="s">
        <v>693</v>
      </c>
      <c r="U3" s="24" t="s">
        <v>694</v>
      </c>
      <c r="V3" s="24" t="s">
        <v>695</v>
      </c>
      <c r="W3" s="176" t="s">
        <v>764</v>
      </c>
      <c r="X3" s="24" t="s">
        <v>696</v>
      </c>
      <c r="Y3" s="24" t="s">
        <v>697</v>
      </c>
      <c r="Z3" s="19" t="s">
        <v>698</v>
      </c>
      <c r="AA3" s="188" t="s">
        <v>692</v>
      </c>
      <c r="AB3" s="21" t="s">
        <v>693</v>
      </c>
      <c r="AC3" s="21" t="s">
        <v>694</v>
      </c>
      <c r="AD3" s="22" t="s">
        <v>695</v>
      </c>
      <c r="AE3" s="186" t="s">
        <v>764</v>
      </c>
      <c r="AF3" s="21" t="s">
        <v>696</v>
      </c>
      <c r="AG3" s="21" t="s">
        <v>697</v>
      </c>
      <c r="AH3" s="23" t="s">
        <v>698</v>
      </c>
      <c r="AI3" s="181" t="s">
        <v>692</v>
      </c>
      <c r="AJ3" s="24" t="s">
        <v>693</v>
      </c>
      <c r="AK3" s="24" t="s">
        <v>694</v>
      </c>
      <c r="AL3" s="24" t="s">
        <v>695</v>
      </c>
      <c r="AM3" s="176" t="s">
        <v>764</v>
      </c>
      <c r="AN3" s="24" t="s">
        <v>696</v>
      </c>
      <c r="AO3" s="24" t="s">
        <v>697</v>
      </c>
      <c r="AP3" s="19" t="s">
        <v>698</v>
      </c>
      <c r="AQ3" s="188" t="s">
        <v>692</v>
      </c>
      <c r="AR3" s="21" t="s">
        <v>693</v>
      </c>
      <c r="AS3" s="21" t="s">
        <v>694</v>
      </c>
      <c r="AT3" s="22" t="s">
        <v>695</v>
      </c>
      <c r="AU3" s="186" t="s">
        <v>764</v>
      </c>
      <c r="AV3" s="21" t="s">
        <v>696</v>
      </c>
      <c r="AW3" s="21" t="s">
        <v>697</v>
      </c>
      <c r="AX3" s="23" t="s">
        <v>698</v>
      </c>
      <c r="AY3" s="181" t="s">
        <v>692</v>
      </c>
      <c r="AZ3" s="24" t="s">
        <v>693</v>
      </c>
      <c r="BA3" s="24" t="s">
        <v>694</v>
      </c>
      <c r="BB3" s="24" t="s">
        <v>695</v>
      </c>
      <c r="BC3" s="176" t="s">
        <v>764</v>
      </c>
      <c r="BD3" s="24" t="s">
        <v>696</v>
      </c>
      <c r="BE3" s="24" t="s">
        <v>697</v>
      </c>
      <c r="BF3" s="19" t="s">
        <v>698</v>
      </c>
      <c r="BG3" s="174" t="s">
        <v>692</v>
      </c>
      <c r="BH3" s="78" t="s">
        <v>693</v>
      </c>
      <c r="BI3" s="78" t="s">
        <v>694</v>
      </c>
      <c r="BJ3" s="78" t="s">
        <v>695</v>
      </c>
      <c r="BK3" s="171" t="s">
        <v>764</v>
      </c>
      <c r="BL3" s="78" t="s">
        <v>696</v>
      </c>
      <c r="BM3" s="78" t="s">
        <v>697</v>
      </c>
      <c r="BN3" s="79" t="s">
        <v>698</v>
      </c>
      <c r="BO3" s="193" t="s">
        <v>692</v>
      </c>
      <c r="BP3" s="70" t="s">
        <v>693</v>
      </c>
      <c r="BQ3" s="161" t="s">
        <v>764</v>
      </c>
      <c r="BR3" s="70" t="s">
        <v>694</v>
      </c>
      <c r="BS3" s="71" t="s">
        <v>695</v>
      </c>
      <c r="BT3" s="157" t="s">
        <v>692</v>
      </c>
      <c r="BU3" s="151" t="s">
        <v>764</v>
      </c>
      <c r="BV3" s="25"/>
      <c r="BW3" s="25"/>
    </row>
    <row r="4" spans="1:75">
      <c r="I4" s="18">
        <v>2</v>
      </c>
      <c r="J4" s="19" t="s">
        <v>699</v>
      </c>
      <c r="K4" s="64">
        <v>374101</v>
      </c>
      <c r="L4" s="26">
        <v>7.5466936552870791E-3</v>
      </c>
      <c r="M4" s="27"/>
      <c r="N4" s="27"/>
      <c r="O4" s="103">
        <v>32833</v>
      </c>
      <c r="P4" s="26">
        <v>0.13353744053566183</v>
      </c>
      <c r="Q4" s="27"/>
      <c r="R4" s="28"/>
      <c r="S4" s="182">
        <v>133161</v>
      </c>
      <c r="T4" s="29">
        <v>2.6862405442158207E-3</v>
      </c>
      <c r="U4" s="30"/>
      <c r="V4" s="30"/>
      <c r="W4" s="177">
        <v>8483</v>
      </c>
      <c r="X4" s="29">
        <v>4.7532562380665284E-2</v>
      </c>
      <c r="Y4" s="30"/>
      <c r="Z4" s="31"/>
      <c r="AA4" s="64">
        <v>642920</v>
      </c>
      <c r="AB4" s="26">
        <v>1.2969546418900696E-2</v>
      </c>
      <c r="AC4" s="27"/>
      <c r="AD4" s="27"/>
      <c r="AE4" s="103">
        <v>23713</v>
      </c>
      <c r="AF4" s="26">
        <v>0.22949388338760843</v>
      </c>
      <c r="AG4" s="27"/>
      <c r="AH4" s="28"/>
      <c r="AI4" s="182">
        <v>94320</v>
      </c>
      <c r="AJ4" s="29">
        <v>1.9027058082354159E-3</v>
      </c>
      <c r="AK4" s="30"/>
      <c r="AL4" s="30"/>
      <c r="AM4" s="177">
        <v>5225</v>
      </c>
      <c r="AN4" s="29">
        <v>3.3668050583461749E-2</v>
      </c>
      <c r="AO4" s="30"/>
      <c r="AP4" s="31"/>
      <c r="AQ4" s="64">
        <v>1148221</v>
      </c>
      <c r="AR4" s="26">
        <v>2.3162921605575461E-2</v>
      </c>
      <c r="AS4" s="27"/>
      <c r="AT4" s="27"/>
      <c r="AU4" s="103">
        <v>63673</v>
      </c>
      <c r="AV4" s="26">
        <v>0.40986389640577853</v>
      </c>
      <c r="AW4" s="27"/>
      <c r="AX4" s="28"/>
      <c r="AY4" s="182">
        <v>132833</v>
      </c>
      <c r="AZ4" s="29">
        <v>2.6796238403873516E-3</v>
      </c>
      <c r="BA4" s="30"/>
      <c r="BB4" s="30"/>
      <c r="BC4" s="177">
        <v>6981</v>
      </c>
      <c r="BD4" s="29">
        <v>4.7415480949459014E-2</v>
      </c>
      <c r="BE4" s="30"/>
      <c r="BF4" s="31"/>
      <c r="BG4" s="158">
        <v>275913</v>
      </c>
      <c r="BH4" s="80">
        <v>5.5659591567817886E-3</v>
      </c>
      <c r="BI4" s="81"/>
      <c r="BJ4" s="81"/>
      <c r="BK4" s="172">
        <v>26093</v>
      </c>
      <c r="BL4" s="80">
        <v>9.8488685757365149E-2</v>
      </c>
      <c r="BM4" s="81"/>
      <c r="BN4" s="82"/>
      <c r="BO4" s="194">
        <v>2801469</v>
      </c>
      <c r="BP4" s="72">
        <v>5.6513691029383611E-2</v>
      </c>
      <c r="BQ4" s="163">
        <v>167001</v>
      </c>
      <c r="BR4" s="73"/>
      <c r="BS4" s="74"/>
      <c r="BT4" s="158">
        <v>49571510</v>
      </c>
      <c r="BU4" s="152">
        <v>3949979</v>
      </c>
    </row>
    <row r="5" spans="1:75">
      <c r="I5" s="32">
        <v>3</v>
      </c>
      <c r="J5" s="19" t="s">
        <v>700</v>
      </c>
      <c r="K5" s="64">
        <v>12584</v>
      </c>
      <c r="L5" s="26">
        <v>8.417926222736561E-3</v>
      </c>
      <c r="M5" s="27"/>
      <c r="N5" s="27"/>
      <c r="O5" s="103">
        <v>3377</v>
      </c>
      <c r="P5" s="26">
        <v>0.13154098634833691</v>
      </c>
      <c r="Q5" s="27"/>
      <c r="R5" s="28"/>
      <c r="S5" s="182">
        <v>3535</v>
      </c>
      <c r="T5" s="29">
        <v>2.3646987601218805E-3</v>
      </c>
      <c r="U5" s="30"/>
      <c r="V5" s="30"/>
      <c r="W5" s="177">
        <v>1254</v>
      </c>
      <c r="X5" s="29">
        <v>3.6951477013777101E-2</v>
      </c>
      <c r="Y5" s="30"/>
      <c r="Z5" s="31"/>
      <c r="AA5" s="64">
        <v>3384</v>
      </c>
      <c r="AB5" s="26">
        <v>2.263688996959673E-3</v>
      </c>
      <c r="AC5" s="27"/>
      <c r="AD5" s="27"/>
      <c r="AE5" s="103">
        <v>2748</v>
      </c>
      <c r="AF5" s="26">
        <v>3.5373068801873186E-2</v>
      </c>
      <c r="AG5" s="27"/>
      <c r="AH5" s="28"/>
      <c r="AI5" s="182">
        <v>1540</v>
      </c>
      <c r="AJ5" s="29">
        <v>1.0301657964887402E-3</v>
      </c>
      <c r="AK5" s="30"/>
      <c r="AL5" s="30"/>
      <c r="AM5" s="177">
        <v>721</v>
      </c>
      <c r="AN5" s="29">
        <v>1.6097673154516757E-2</v>
      </c>
      <c r="AO5" s="30"/>
      <c r="AP5" s="31"/>
      <c r="AQ5" s="64">
        <v>54339</v>
      </c>
      <c r="AR5" s="26">
        <v>3.634946702298808E-2</v>
      </c>
      <c r="AS5" s="27"/>
      <c r="AT5" s="27"/>
      <c r="AU5" s="103">
        <v>6867</v>
      </c>
      <c r="AV5" s="26">
        <v>0.56800744256057534</v>
      </c>
      <c r="AW5" s="27"/>
      <c r="AX5" s="28"/>
      <c r="AY5" s="182">
        <v>1003</v>
      </c>
      <c r="AZ5" s="29">
        <v>6.7094564537545863E-4</v>
      </c>
      <c r="BA5" s="30"/>
      <c r="BB5" s="30"/>
      <c r="BC5" s="177">
        <v>912</v>
      </c>
      <c r="BD5" s="29">
        <v>1.0484393619467732E-2</v>
      </c>
      <c r="BE5" s="30"/>
      <c r="BF5" s="31"/>
      <c r="BG5" s="158">
        <v>19281</v>
      </c>
      <c r="BH5" s="80">
        <v>1.2897809559804803E-2</v>
      </c>
      <c r="BI5" s="81"/>
      <c r="BJ5" s="81"/>
      <c r="BK5" s="172">
        <v>2653</v>
      </c>
      <c r="BL5" s="80">
        <v>0.20154495850145296</v>
      </c>
      <c r="BM5" s="81"/>
      <c r="BN5" s="82"/>
      <c r="BO5" s="194">
        <v>95666</v>
      </c>
      <c r="BP5" s="72">
        <v>6.3994702004475199E-2</v>
      </c>
      <c r="BQ5" s="163">
        <v>18532</v>
      </c>
      <c r="BR5" s="73"/>
      <c r="BS5" s="74"/>
      <c r="BT5" s="158">
        <v>1494905</v>
      </c>
      <c r="BU5" s="152">
        <v>398999</v>
      </c>
    </row>
    <row r="6" spans="1:75">
      <c r="B6" t="s">
        <v>758</v>
      </c>
      <c r="C6" t="s">
        <v>759</v>
      </c>
      <c r="D6" t="s">
        <v>760</v>
      </c>
      <c r="E6" t="s">
        <v>761</v>
      </c>
      <c r="F6" t="s">
        <v>762</v>
      </c>
      <c r="G6" t="s">
        <v>763</v>
      </c>
      <c r="H6" t="s">
        <v>702</v>
      </c>
      <c r="I6" s="33">
        <v>4</v>
      </c>
      <c r="J6" s="19" t="s">
        <v>703</v>
      </c>
      <c r="K6" s="64">
        <v>361517</v>
      </c>
      <c r="L6" s="26">
        <v>7.5196033496957616E-3</v>
      </c>
      <c r="M6" s="27"/>
      <c r="N6" s="27"/>
      <c r="O6" s="103">
        <v>29456</v>
      </c>
      <c r="P6" s="26">
        <v>0.13360802689626702</v>
      </c>
      <c r="Q6" s="27"/>
      <c r="R6" s="28"/>
      <c r="S6" s="182">
        <v>129626</v>
      </c>
      <c r="T6" s="29">
        <v>2.6962386383148312E-3</v>
      </c>
      <c r="U6" s="30"/>
      <c r="V6" s="30"/>
      <c r="W6" s="177">
        <v>7229</v>
      </c>
      <c r="X6" s="29">
        <v>4.7906665784611814E-2</v>
      </c>
      <c r="Y6" s="30"/>
      <c r="Z6" s="31"/>
      <c r="AA6" s="64">
        <v>639536</v>
      </c>
      <c r="AB6" s="26">
        <v>1.3302436808921929E-2</v>
      </c>
      <c r="AC6" s="27"/>
      <c r="AD6" s="27"/>
      <c r="AE6" s="103">
        <v>20965</v>
      </c>
      <c r="AF6" s="26">
        <v>0.23635719230113944</v>
      </c>
      <c r="AG6" s="27"/>
      <c r="AH6" s="28"/>
      <c r="AI6" s="182">
        <v>92780</v>
      </c>
      <c r="AJ6" s="29">
        <v>1.9298367678000558E-3</v>
      </c>
      <c r="AK6" s="30"/>
      <c r="AL6" s="30"/>
      <c r="AM6" s="177">
        <v>4504</v>
      </c>
      <c r="AN6" s="29">
        <v>3.4289266439574501E-2</v>
      </c>
      <c r="AO6" s="30"/>
      <c r="AP6" s="31"/>
      <c r="AQ6" s="64">
        <v>1093882</v>
      </c>
      <c r="AR6" s="26">
        <v>2.2752896133160817E-2</v>
      </c>
      <c r="AS6" s="27"/>
      <c r="AT6" s="27"/>
      <c r="AU6" s="103">
        <v>56806</v>
      </c>
      <c r="AV6" s="26">
        <v>0.40427259486370587</v>
      </c>
      <c r="AW6" s="27"/>
      <c r="AX6" s="28"/>
      <c r="AY6" s="182">
        <v>131830</v>
      </c>
      <c r="AZ6" s="29">
        <v>2.7420821416154488E-3</v>
      </c>
      <c r="BA6" s="30"/>
      <c r="BB6" s="30"/>
      <c r="BC6" s="177">
        <v>6069</v>
      </c>
      <c r="BD6" s="29">
        <v>4.8721211411178127E-2</v>
      </c>
      <c r="BE6" s="30"/>
      <c r="BF6" s="31"/>
      <c r="BG6" s="158">
        <v>256632</v>
      </c>
      <c r="BH6" s="80">
        <v>5.3379809160817408E-3</v>
      </c>
      <c r="BI6" s="81"/>
      <c r="BJ6" s="81"/>
      <c r="BK6" s="172">
        <v>23440</v>
      </c>
      <c r="BL6" s="80">
        <v>9.4845042303523211E-2</v>
      </c>
      <c r="BM6" s="81"/>
      <c r="BN6" s="82"/>
      <c r="BO6" s="194">
        <v>2705803</v>
      </c>
      <c r="BP6" s="72">
        <v>5.6281074755590584E-2</v>
      </c>
      <c r="BQ6" s="163">
        <v>148469</v>
      </c>
      <c r="BR6" s="73"/>
      <c r="BS6" s="74"/>
      <c r="BT6" s="158">
        <v>48076605</v>
      </c>
      <c r="BU6" s="152">
        <v>3550980</v>
      </c>
    </row>
    <row r="7" spans="1:75">
      <c r="A7" s="34">
        <f t="shared" ref="A7:A70" si="0">SUM(B7:E7)</f>
        <v>2</v>
      </c>
      <c r="B7" s="35">
        <f>IF(R7&gt;1,1,0)</f>
        <v>0</v>
      </c>
      <c r="C7" s="35">
        <f>IF(Z7&gt;1,1,0)</f>
        <v>1</v>
      </c>
      <c r="D7" s="35">
        <f>IF(AH7&gt;1,1,0)</f>
        <v>0</v>
      </c>
      <c r="E7" s="35">
        <f>IF(AP7&gt;1,1,0)</f>
        <v>1</v>
      </c>
      <c r="F7" s="35">
        <f>IF(AX7&gt;1,1,0)</f>
        <v>0</v>
      </c>
      <c r="G7" s="35">
        <f>IF(BF7&gt;1,1,0)</f>
        <v>1</v>
      </c>
      <c r="H7" s="35">
        <f>IF(BN7&gt;1,1,0)</f>
        <v>1</v>
      </c>
      <c r="I7" s="48">
        <v>608</v>
      </c>
      <c r="J7" s="49" t="s">
        <v>581</v>
      </c>
      <c r="K7" s="65">
        <v>115400</v>
      </c>
      <c r="L7" s="38">
        <v>1.4255480948303251E-2</v>
      </c>
      <c r="M7" s="39">
        <v>54</v>
      </c>
      <c r="N7" s="40">
        <v>1.888970402066886</v>
      </c>
      <c r="O7" s="98">
        <v>193</v>
      </c>
      <c r="P7" s="38">
        <v>0.1326144115321676</v>
      </c>
      <c r="Q7" s="39">
        <v>234</v>
      </c>
      <c r="R7" s="41">
        <v>0.9930878635999637</v>
      </c>
      <c r="S7" s="183">
        <v>47966</v>
      </c>
      <c r="T7" s="42">
        <v>5.9252894208519395E-3</v>
      </c>
      <c r="U7" s="43">
        <v>29</v>
      </c>
      <c r="V7" s="44">
        <v>2.2057925652304813</v>
      </c>
      <c r="W7" s="178">
        <v>107</v>
      </c>
      <c r="X7" s="42">
        <v>5.5121168661628701E-2</v>
      </c>
      <c r="Y7" s="43">
        <v>122</v>
      </c>
      <c r="Z7" s="45">
        <v>1.1596506878840225</v>
      </c>
      <c r="AA7" s="65">
        <v>170140</v>
      </c>
      <c r="AB7" s="38">
        <v>2.1017569571441207E-2</v>
      </c>
      <c r="AC7" s="39">
        <v>101</v>
      </c>
      <c r="AD7" s="40">
        <v>1.6205323526821276</v>
      </c>
      <c r="AE7" s="98">
        <v>232</v>
      </c>
      <c r="AF7" s="38">
        <v>0.19552006913416808</v>
      </c>
      <c r="AG7" s="39">
        <v>324</v>
      </c>
      <c r="AH7" s="41">
        <v>0.85196200547070977</v>
      </c>
      <c r="AI7" s="183">
        <v>43191</v>
      </c>
      <c r="AJ7" s="42">
        <v>5.3354287490308986E-3</v>
      </c>
      <c r="AK7" s="43">
        <v>22</v>
      </c>
      <c r="AL7" s="44">
        <v>2.8041270100389384</v>
      </c>
      <c r="AM7" s="178">
        <v>59</v>
      </c>
      <c r="AN7" s="42">
        <v>4.9633873903690222E-2</v>
      </c>
      <c r="AO7" s="43">
        <v>72</v>
      </c>
      <c r="AP7" s="45">
        <v>1.4742128826452199</v>
      </c>
      <c r="AQ7" s="65">
        <v>340481</v>
      </c>
      <c r="AR7" s="38">
        <v>4.2059968880062734E-2</v>
      </c>
      <c r="AS7" s="39">
        <v>55</v>
      </c>
      <c r="AT7" s="40">
        <v>1.8158317675236026</v>
      </c>
      <c r="AU7" s="98">
        <v>433</v>
      </c>
      <c r="AV7" s="38">
        <v>0.39127112177542428</v>
      </c>
      <c r="AW7" s="39">
        <v>297</v>
      </c>
      <c r="AX7" s="41">
        <v>0.95463671039728082</v>
      </c>
      <c r="AY7" s="183">
        <v>52170</v>
      </c>
      <c r="AZ7" s="42">
        <v>6.4446138741159498E-3</v>
      </c>
      <c r="BA7" s="43">
        <v>30</v>
      </c>
      <c r="BB7" s="44">
        <v>2.4050442368001743</v>
      </c>
      <c r="BC7" s="178">
        <v>59</v>
      </c>
      <c r="BD7" s="42">
        <v>5.9952286391968666E-2</v>
      </c>
      <c r="BE7" s="43">
        <v>86</v>
      </c>
      <c r="BF7" s="45">
        <v>1.2644032115981878</v>
      </c>
      <c r="BG7" s="159">
        <v>100844</v>
      </c>
      <c r="BH7" s="83">
        <v>1.2457363264737375E-2</v>
      </c>
      <c r="BI7" s="84">
        <v>36</v>
      </c>
      <c r="BJ7" s="85">
        <v>2.2381341497195182</v>
      </c>
      <c r="BK7" s="156">
        <v>393</v>
      </c>
      <c r="BL7" s="83">
        <v>0.11588706860095244</v>
      </c>
      <c r="BM7" s="84">
        <v>150</v>
      </c>
      <c r="BN7" s="86">
        <v>1.1766536197513044</v>
      </c>
      <c r="BO7" s="195">
        <v>870192</v>
      </c>
      <c r="BP7" s="75">
        <v>0.10749571470854336</v>
      </c>
      <c r="BQ7" s="164">
        <v>1476</v>
      </c>
      <c r="BR7" s="76">
        <v>57</v>
      </c>
      <c r="BS7" s="77">
        <v>1.9021181018357527</v>
      </c>
      <c r="BT7" s="159">
        <v>8095132</v>
      </c>
      <c r="BU7" s="153">
        <v>15421</v>
      </c>
    </row>
    <row r="8" spans="1:75">
      <c r="A8" s="34">
        <f t="shared" si="0"/>
        <v>1</v>
      </c>
      <c r="B8" s="35">
        <f t="shared" ref="B8:B71" si="1">IF(R8&gt;1,1,0)</f>
        <v>0</v>
      </c>
      <c r="C8" s="35">
        <f t="shared" ref="C8:C71" si="2">IF(Z8&gt;1,1,0)</f>
        <v>1</v>
      </c>
      <c r="D8" s="35">
        <f t="shared" ref="D8:D71" si="3">IF(AH8&gt;1,1,0)</f>
        <v>0</v>
      </c>
      <c r="E8" s="35">
        <f t="shared" ref="E8:E71" si="4">IF(AP8&gt;1,1,0)</f>
        <v>0</v>
      </c>
      <c r="F8" s="35">
        <f t="shared" ref="F8:F71" si="5">IF(AX8&gt;1,1,0)</f>
        <v>1</v>
      </c>
      <c r="G8" s="35">
        <f t="shared" ref="G8:G71" si="6">IF(BF8&gt;1,1,0)</f>
        <v>1</v>
      </c>
      <c r="H8" s="35">
        <f t="shared" ref="H8:H71" si="7">IF(BN8&gt;1,1,0)</f>
        <v>1</v>
      </c>
      <c r="I8" s="48">
        <v>330</v>
      </c>
      <c r="J8" s="49" t="s">
        <v>301</v>
      </c>
      <c r="K8" s="65">
        <v>8357</v>
      </c>
      <c r="L8" s="38">
        <v>7.4992170555365613E-3</v>
      </c>
      <c r="M8" s="39">
        <v>135</v>
      </c>
      <c r="N8" s="40">
        <v>0.99370895362669764</v>
      </c>
      <c r="O8" s="98">
        <v>934</v>
      </c>
      <c r="P8" s="38">
        <v>0.10865947211025874</v>
      </c>
      <c r="Q8" s="39">
        <v>290</v>
      </c>
      <c r="R8" s="41">
        <v>0.81370042494741912</v>
      </c>
      <c r="S8" s="183">
        <v>4868</v>
      </c>
      <c r="T8" s="42">
        <v>4.3683365593337299E-3</v>
      </c>
      <c r="U8" s="43">
        <v>46</v>
      </c>
      <c r="V8" s="44">
        <v>1.6261896458751255</v>
      </c>
      <c r="W8" s="178">
        <v>501</v>
      </c>
      <c r="X8" s="42">
        <v>6.329476010921857E-2</v>
      </c>
      <c r="Y8" s="43">
        <v>102</v>
      </c>
      <c r="Z8" s="45">
        <v>1.3316084161910202</v>
      </c>
      <c r="AA8" s="65">
        <v>13312</v>
      </c>
      <c r="AB8" s="38">
        <v>1.1945623721826337E-2</v>
      </c>
      <c r="AC8" s="39">
        <v>176</v>
      </c>
      <c r="AD8" s="40">
        <v>0.92105177282204853</v>
      </c>
      <c r="AE8" s="98">
        <v>501</v>
      </c>
      <c r="AF8" s="38">
        <v>0.17308542452216877</v>
      </c>
      <c r="AG8" s="39">
        <v>352</v>
      </c>
      <c r="AH8" s="41">
        <v>0.75420495730525672</v>
      </c>
      <c r="AI8" s="183">
        <v>2328</v>
      </c>
      <c r="AJ8" s="42">
        <v>2.0890483792376587E-3</v>
      </c>
      <c r="AK8" s="43">
        <v>85</v>
      </c>
      <c r="AL8" s="44">
        <v>1.0979355663895609</v>
      </c>
      <c r="AM8" s="178">
        <v>204</v>
      </c>
      <c r="AN8" s="42">
        <v>3.0269145754778314E-2</v>
      </c>
      <c r="AO8" s="43">
        <v>142</v>
      </c>
      <c r="AP8" s="45">
        <v>0.89904658066680498</v>
      </c>
      <c r="AQ8" s="65">
        <v>35154</v>
      </c>
      <c r="AR8" s="38">
        <v>3.1545707355550109E-2</v>
      </c>
      <c r="AS8" s="39">
        <v>80</v>
      </c>
      <c r="AT8" s="40">
        <v>1.3619053715554112</v>
      </c>
      <c r="AU8" s="98">
        <v>1672</v>
      </c>
      <c r="AV8" s="38">
        <v>0.45707970354960342</v>
      </c>
      <c r="AW8" s="39">
        <v>219</v>
      </c>
      <c r="AX8" s="41">
        <v>1.1151987466031399</v>
      </c>
      <c r="AY8" s="183">
        <v>4156</v>
      </c>
      <c r="AZ8" s="42">
        <v>3.7294179828658547E-3</v>
      </c>
      <c r="BA8" s="43">
        <v>64</v>
      </c>
      <c r="BB8" s="44">
        <v>1.3917692202375505</v>
      </c>
      <c r="BC8" s="178">
        <v>244</v>
      </c>
      <c r="BD8" s="42">
        <v>5.4037186321674688E-2</v>
      </c>
      <c r="BE8" s="43">
        <v>97</v>
      </c>
      <c r="BF8" s="45">
        <v>1.1396528146424132</v>
      </c>
      <c r="BG8" s="159">
        <v>8735</v>
      </c>
      <c r="BH8" s="83">
        <v>7.8384182098973146E-3</v>
      </c>
      <c r="BI8" s="84">
        <v>67</v>
      </c>
      <c r="BJ8" s="85">
        <v>1.4082780683625158</v>
      </c>
      <c r="BK8" s="156">
        <v>915</v>
      </c>
      <c r="BL8" s="83">
        <v>0.11357430763229749</v>
      </c>
      <c r="BM8" s="84">
        <v>154</v>
      </c>
      <c r="BN8" s="86">
        <v>1.1531711156355258</v>
      </c>
      <c r="BO8" s="195">
        <v>76910</v>
      </c>
      <c r="BP8" s="75">
        <v>6.9015769264247573E-2</v>
      </c>
      <c r="BQ8" s="164">
        <v>4971</v>
      </c>
      <c r="BR8" s="76">
        <v>105</v>
      </c>
      <c r="BS8" s="77">
        <v>1.2212221146264126</v>
      </c>
      <c r="BT8" s="159">
        <v>1114383</v>
      </c>
      <c r="BU8" s="153">
        <v>100637</v>
      </c>
    </row>
    <row r="9" spans="1:75">
      <c r="A9" s="34">
        <f t="shared" si="0"/>
        <v>3</v>
      </c>
      <c r="B9" s="35">
        <f t="shared" si="1"/>
        <v>1</v>
      </c>
      <c r="C9" s="35">
        <f t="shared" si="2"/>
        <v>1</v>
      </c>
      <c r="D9" s="35">
        <f t="shared" si="3"/>
        <v>0</v>
      </c>
      <c r="E9" s="35">
        <f t="shared" si="4"/>
        <v>1</v>
      </c>
      <c r="F9" s="35">
        <f t="shared" si="5"/>
        <v>1</v>
      </c>
      <c r="G9" s="35">
        <f t="shared" si="6"/>
        <v>1</v>
      </c>
      <c r="H9" s="35">
        <f t="shared" si="7"/>
        <v>1</v>
      </c>
      <c r="I9" s="48">
        <v>409</v>
      </c>
      <c r="J9" s="49" t="s">
        <v>380</v>
      </c>
      <c r="K9" s="65">
        <v>10686</v>
      </c>
      <c r="L9" s="38">
        <v>8.6272667162375239E-3</v>
      </c>
      <c r="M9" s="39">
        <v>114</v>
      </c>
      <c r="N9" s="40">
        <v>1.143184964211899</v>
      </c>
      <c r="O9" s="98">
        <v>395</v>
      </c>
      <c r="P9" s="38">
        <v>0.16569753919151509</v>
      </c>
      <c r="Q9" s="39">
        <v>172</v>
      </c>
      <c r="R9" s="41">
        <v>1.2408320732136897</v>
      </c>
      <c r="S9" s="183">
        <v>3940</v>
      </c>
      <c r="T9" s="42">
        <v>3.1809312055002662E-3</v>
      </c>
      <c r="U9" s="43">
        <v>79</v>
      </c>
      <c r="V9" s="44">
        <v>1.1841572462114922</v>
      </c>
      <c r="W9" s="178">
        <v>117</v>
      </c>
      <c r="X9" s="42">
        <v>6.1093796033555067E-2</v>
      </c>
      <c r="Y9" s="43">
        <v>107</v>
      </c>
      <c r="Z9" s="45">
        <v>1.2853040731169598</v>
      </c>
      <c r="AA9" s="65">
        <v>7754</v>
      </c>
      <c r="AB9" s="38">
        <v>6.2601371998601682E-3</v>
      </c>
      <c r="AC9" s="39">
        <v>315</v>
      </c>
      <c r="AD9" s="40">
        <v>0.48267973278827897</v>
      </c>
      <c r="AE9" s="98">
        <v>152</v>
      </c>
      <c r="AF9" s="38">
        <v>0.12023383107720458</v>
      </c>
      <c r="AG9" s="39">
        <v>402</v>
      </c>
      <c r="AH9" s="41">
        <v>0.52390865195362601</v>
      </c>
      <c r="AI9" s="183">
        <v>2440</v>
      </c>
      <c r="AJ9" s="42">
        <v>1.9699167871626011E-3</v>
      </c>
      <c r="AK9" s="43">
        <v>87</v>
      </c>
      <c r="AL9" s="44">
        <v>1.0353238943384091</v>
      </c>
      <c r="AM9" s="178">
        <v>94</v>
      </c>
      <c r="AN9" s="42">
        <v>3.7834736629917355E-2</v>
      </c>
      <c r="AO9" s="43">
        <v>109</v>
      </c>
      <c r="AP9" s="45">
        <v>1.1237578646297492</v>
      </c>
      <c r="AQ9" s="65">
        <v>29754</v>
      </c>
      <c r="AR9" s="38">
        <v>2.4021682002145918E-2</v>
      </c>
      <c r="AS9" s="39">
        <v>120</v>
      </c>
      <c r="AT9" s="40">
        <v>1.0370747875071056</v>
      </c>
      <c r="AU9" s="98">
        <v>841</v>
      </c>
      <c r="AV9" s="38">
        <v>0.46136670233055777</v>
      </c>
      <c r="AW9" s="39">
        <v>214</v>
      </c>
      <c r="AX9" s="41">
        <v>1.1256583133484628</v>
      </c>
      <c r="AY9" s="183">
        <v>3312</v>
      </c>
      <c r="AZ9" s="42">
        <v>2.6739198356895639E-3</v>
      </c>
      <c r="BA9" s="43">
        <v>102</v>
      </c>
      <c r="BB9" s="44">
        <v>0.9978713412637189</v>
      </c>
      <c r="BC9" s="178">
        <v>51</v>
      </c>
      <c r="BD9" s="42">
        <v>5.1356003163232078E-2</v>
      </c>
      <c r="BE9" s="43">
        <v>100</v>
      </c>
      <c r="BF9" s="45">
        <v>1.0831062373483744</v>
      </c>
      <c r="BG9" s="159">
        <v>6605</v>
      </c>
      <c r="BH9" s="83">
        <v>5.3325001554135167E-3</v>
      </c>
      <c r="BI9" s="84">
        <v>105</v>
      </c>
      <c r="BJ9" s="85">
        <v>0.9580559262487911</v>
      </c>
      <c r="BK9" s="156">
        <v>463</v>
      </c>
      <c r="BL9" s="83">
        <v>0.10241739157401808</v>
      </c>
      <c r="BM9" s="84">
        <v>184</v>
      </c>
      <c r="BN9" s="86">
        <v>1.0398899202120699</v>
      </c>
      <c r="BO9" s="195">
        <v>64491</v>
      </c>
      <c r="BP9" s="75">
        <v>5.206635390200956E-2</v>
      </c>
      <c r="BQ9" s="164">
        <v>2113</v>
      </c>
      <c r="BR9" s="76">
        <v>178</v>
      </c>
      <c r="BS9" s="77">
        <v>0.92130513781055789</v>
      </c>
      <c r="BT9" s="159">
        <v>1238631</v>
      </c>
      <c r="BU9" s="153">
        <v>31936</v>
      </c>
    </row>
    <row r="10" spans="1:75">
      <c r="A10" s="34">
        <f t="shared" si="0"/>
        <v>3</v>
      </c>
      <c r="B10" s="35">
        <f t="shared" si="1"/>
        <v>0</v>
      </c>
      <c r="C10" s="35">
        <f t="shared" si="2"/>
        <v>1</v>
      </c>
      <c r="D10" s="35">
        <f t="shared" si="3"/>
        <v>1</v>
      </c>
      <c r="E10" s="35">
        <f t="shared" si="4"/>
        <v>1</v>
      </c>
      <c r="F10" s="35">
        <f t="shared" si="5"/>
        <v>0</v>
      </c>
      <c r="G10" s="35">
        <f t="shared" si="6"/>
        <v>0</v>
      </c>
      <c r="H10" s="35">
        <f t="shared" si="7"/>
        <v>0</v>
      </c>
      <c r="I10" s="48">
        <v>597</v>
      </c>
      <c r="J10" s="49" t="s">
        <v>570</v>
      </c>
      <c r="K10" s="65">
        <v>2781</v>
      </c>
      <c r="L10" s="38">
        <v>3.9366511993975412E-3</v>
      </c>
      <c r="M10" s="39">
        <v>236</v>
      </c>
      <c r="N10" s="40">
        <v>0.52163919448878038</v>
      </c>
      <c r="O10" s="98">
        <v>49</v>
      </c>
      <c r="P10" s="38">
        <v>5.813977797754688E-2</v>
      </c>
      <c r="Q10" s="39">
        <v>396</v>
      </c>
      <c r="R10" s="41">
        <v>0.43538185054565554</v>
      </c>
      <c r="S10" s="183">
        <v>6545</v>
      </c>
      <c r="T10" s="42">
        <v>9.2647903991574625E-3</v>
      </c>
      <c r="U10" s="43">
        <v>17</v>
      </c>
      <c r="V10" s="44">
        <v>3.4489801812823435</v>
      </c>
      <c r="W10" s="178">
        <v>59</v>
      </c>
      <c r="X10" s="42">
        <v>0.13683022181339244</v>
      </c>
      <c r="Y10" s="43">
        <v>28</v>
      </c>
      <c r="Z10" s="45">
        <v>2.8786628567924746</v>
      </c>
      <c r="AA10" s="65">
        <v>18321</v>
      </c>
      <c r="AB10" s="38">
        <v>2.5934335355685848E-2</v>
      </c>
      <c r="AC10" s="39">
        <v>76</v>
      </c>
      <c r="AD10" s="40">
        <v>1.9996331805321572</v>
      </c>
      <c r="AE10" s="98">
        <v>126</v>
      </c>
      <c r="AF10" s="38">
        <v>0.38302009073233961</v>
      </c>
      <c r="AG10" s="39">
        <v>161</v>
      </c>
      <c r="AH10" s="41">
        <v>1.6689773386484115</v>
      </c>
      <c r="AI10" s="183">
        <v>3040</v>
      </c>
      <c r="AJ10" s="42">
        <v>4.3032792686690125E-3</v>
      </c>
      <c r="AK10" s="43">
        <v>32</v>
      </c>
      <c r="AL10" s="44">
        <v>2.2616629696736497</v>
      </c>
      <c r="AM10" s="178">
        <v>20</v>
      </c>
      <c r="AN10" s="42">
        <v>6.3554449856793427E-2</v>
      </c>
      <c r="AO10" s="43">
        <v>48</v>
      </c>
      <c r="AP10" s="45">
        <v>1.8876783406049749</v>
      </c>
      <c r="AQ10" s="65">
        <v>15122</v>
      </c>
      <c r="AR10" s="38">
        <v>2.1405983256846318E-2</v>
      </c>
      <c r="AS10" s="39">
        <v>152</v>
      </c>
      <c r="AT10" s="40">
        <v>0.92414867266544487</v>
      </c>
      <c r="AU10" s="98">
        <v>127</v>
      </c>
      <c r="AV10" s="38">
        <v>0.31614157589948361</v>
      </c>
      <c r="AW10" s="39">
        <v>378</v>
      </c>
      <c r="AX10" s="41">
        <v>0.77133306610273678</v>
      </c>
      <c r="AY10" s="183">
        <v>762</v>
      </c>
      <c r="AZ10" s="42">
        <v>1.0786509219492724E-3</v>
      </c>
      <c r="BA10" s="43">
        <v>206</v>
      </c>
      <c r="BB10" s="44">
        <v>0.40253818677525594</v>
      </c>
      <c r="BC10" s="178">
        <v>28</v>
      </c>
      <c r="BD10" s="42">
        <v>1.5930424602262037E-2</v>
      </c>
      <c r="BE10" s="43">
        <v>263</v>
      </c>
      <c r="BF10" s="45">
        <v>0.33597517695207085</v>
      </c>
      <c r="BG10" s="159">
        <v>1262</v>
      </c>
      <c r="BH10" s="83">
        <v>1.786427117454044E-3</v>
      </c>
      <c r="BI10" s="84">
        <v>290</v>
      </c>
      <c r="BJ10" s="85">
        <v>0.32095584375199543</v>
      </c>
      <c r="BK10" s="156">
        <v>36</v>
      </c>
      <c r="BL10" s="83">
        <v>2.6383459118182007E-2</v>
      </c>
      <c r="BM10" s="84">
        <v>385</v>
      </c>
      <c r="BN10" s="86">
        <v>0.26788314734120622</v>
      </c>
      <c r="BO10" s="195">
        <v>47833</v>
      </c>
      <c r="BP10" s="75">
        <v>6.7710117519159507E-2</v>
      </c>
      <c r="BQ10" s="164">
        <v>445</v>
      </c>
      <c r="BR10" s="76">
        <v>109</v>
      </c>
      <c r="BS10" s="77">
        <v>1.1981188325489915</v>
      </c>
      <c r="BT10" s="159">
        <v>706438</v>
      </c>
      <c r="BU10" s="153">
        <v>6934</v>
      </c>
    </row>
    <row r="11" spans="1:75">
      <c r="A11" s="34">
        <f t="shared" si="0"/>
        <v>2</v>
      </c>
      <c r="B11" s="35">
        <f t="shared" si="1"/>
        <v>1</v>
      </c>
      <c r="C11" s="35">
        <f t="shared" si="2"/>
        <v>1</v>
      </c>
      <c r="D11" s="35">
        <f t="shared" si="3"/>
        <v>0</v>
      </c>
      <c r="E11" s="35">
        <f t="shared" si="4"/>
        <v>0</v>
      </c>
      <c r="F11" s="35">
        <f t="shared" si="5"/>
        <v>1</v>
      </c>
      <c r="G11" s="35">
        <f t="shared" si="6"/>
        <v>0</v>
      </c>
      <c r="H11" s="35">
        <f t="shared" si="7"/>
        <v>1</v>
      </c>
      <c r="I11" s="47">
        <v>22</v>
      </c>
      <c r="J11" s="37" t="s">
        <v>670</v>
      </c>
      <c r="K11" s="65">
        <v>8939</v>
      </c>
      <c r="L11" s="38">
        <v>2.4847810979847115E-2</v>
      </c>
      <c r="M11" s="39">
        <v>28</v>
      </c>
      <c r="N11" s="40">
        <v>3.2925426835683438</v>
      </c>
      <c r="O11" s="98">
        <v>3925</v>
      </c>
      <c r="P11" s="38">
        <v>0.19566597351428258</v>
      </c>
      <c r="Q11" s="39">
        <v>125</v>
      </c>
      <c r="R11" s="41">
        <v>1.4652517880334019</v>
      </c>
      <c r="S11" s="183">
        <v>2988</v>
      </c>
      <c r="T11" s="42">
        <v>8.3057678943710914E-3</v>
      </c>
      <c r="U11" s="43">
        <v>21</v>
      </c>
      <c r="V11" s="44">
        <v>3.0919672894728598</v>
      </c>
      <c r="W11" s="178">
        <v>799</v>
      </c>
      <c r="X11" s="42">
        <v>6.5404399693553689E-2</v>
      </c>
      <c r="Y11" s="43">
        <v>93</v>
      </c>
      <c r="Z11" s="45">
        <v>1.3759914554944779</v>
      </c>
      <c r="AA11" s="65">
        <v>633</v>
      </c>
      <c r="AB11" s="38">
        <v>1.7595552466990966E-3</v>
      </c>
      <c r="AC11" s="39">
        <v>439</v>
      </c>
      <c r="AD11" s="40">
        <v>0.13566821767451118</v>
      </c>
      <c r="AE11" s="98">
        <v>127</v>
      </c>
      <c r="AF11" s="38">
        <v>1.3855751340702637E-2</v>
      </c>
      <c r="AG11" s="39">
        <v>518</v>
      </c>
      <c r="AH11" s="41">
        <v>6.0375253301634541E-2</v>
      </c>
      <c r="AI11" s="183">
        <v>341</v>
      </c>
      <c r="AJ11" s="42">
        <v>9.4788047255038219E-4</v>
      </c>
      <c r="AK11" s="43">
        <v>169</v>
      </c>
      <c r="AL11" s="44">
        <v>0.49817500343337573</v>
      </c>
      <c r="AM11" s="178">
        <v>118</v>
      </c>
      <c r="AN11" s="42">
        <v>7.464156725402211E-3</v>
      </c>
      <c r="AO11" s="43">
        <v>283</v>
      </c>
      <c r="AP11" s="45">
        <v>0.22169851227052381</v>
      </c>
      <c r="AQ11" s="65">
        <v>21332</v>
      </c>
      <c r="AR11" s="38">
        <v>5.9296733842946488E-2</v>
      </c>
      <c r="AS11" s="39">
        <v>33</v>
      </c>
      <c r="AT11" s="40">
        <v>2.5599850853302284</v>
      </c>
      <c r="AU11" s="98">
        <v>5435</v>
      </c>
      <c r="AV11" s="38">
        <v>0.46693663127941337</v>
      </c>
      <c r="AW11" s="39">
        <v>210</v>
      </c>
      <c r="AX11" s="41">
        <v>1.1392480171445278</v>
      </c>
      <c r="AY11" s="183">
        <v>290</v>
      </c>
      <c r="AZ11" s="42">
        <v>8.0611535788742178E-4</v>
      </c>
      <c r="BA11" s="43">
        <v>232</v>
      </c>
      <c r="BB11" s="44">
        <v>0.30083153677677915</v>
      </c>
      <c r="BC11" s="178">
        <v>50</v>
      </c>
      <c r="BD11" s="42">
        <v>6.3478165699901497E-3</v>
      </c>
      <c r="BE11" s="43">
        <v>316</v>
      </c>
      <c r="BF11" s="45">
        <v>0.1338764564416503</v>
      </c>
      <c r="BG11" s="159">
        <v>11162</v>
      </c>
      <c r="BH11" s="83">
        <v>3.1027102154273803E-2</v>
      </c>
      <c r="BI11" s="84">
        <v>11</v>
      </c>
      <c r="BJ11" s="85">
        <v>5.5744394237009685</v>
      </c>
      <c r="BK11" s="156">
        <v>4918</v>
      </c>
      <c r="BL11" s="83">
        <v>0.24432527087665537</v>
      </c>
      <c r="BM11" s="84">
        <v>56</v>
      </c>
      <c r="BN11" s="86">
        <v>2.4807445545427469</v>
      </c>
      <c r="BO11" s="195">
        <v>45685</v>
      </c>
      <c r="BP11" s="75">
        <v>0.1269909659485754</v>
      </c>
      <c r="BQ11" s="164">
        <v>15372</v>
      </c>
      <c r="BR11" s="76">
        <v>43</v>
      </c>
      <c r="BS11" s="77">
        <v>2.2470832047149067</v>
      </c>
      <c r="BT11" s="159">
        <v>359750</v>
      </c>
      <c r="BU11" s="153">
        <v>155235</v>
      </c>
    </row>
    <row r="12" spans="1:75">
      <c r="A12" s="34">
        <f t="shared" si="0"/>
        <v>1</v>
      </c>
      <c r="B12" s="35">
        <f t="shared" si="1"/>
        <v>1</v>
      </c>
      <c r="C12" s="35">
        <f t="shared" si="2"/>
        <v>0</v>
      </c>
      <c r="D12" s="35">
        <f t="shared" si="3"/>
        <v>0</v>
      </c>
      <c r="E12" s="35">
        <f t="shared" si="4"/>
        <v>0</v>
      </c>
      <c r="F12" s="35">
        <f t="shared" si="5"/>
        <v>1</v>
      </c>
      <c r="G12" s="35">
        <f t="shared" si="6"/>
        <v>0</v>
      </c>
      <c r="H12" s="35">
        <f t="shared" si="7"/>
        <v>0</v>
      </c>
      <c r="I12" s="48">
        <v>334</v>
      </c>
      <c r="J12" s="49" t="s">
        <v>305</v>
      </c>
      <c r="K12" s="65">
        <v>8703</v>
      </c>
      <c r="L12" s="38">
        <v>4.6479211727950012E-2</v>
      </c>
      <c r="M12" s="39">
        <v>9</v>
      </c>
      <c r="N12" s="40">
        <v>6.1588841221065733</v>
      </c>
      <c r="O12" s="98">
        <v>40</v>
      </c>
      <c r="P12" s="38">
        <v>0.19118648535840602</v>
      </c>
      <c r="Q12" s="39">
        <v>129</v>
      </c>
      <c r="R12" s="41">
        <v>1.4317069773952178</v>
      </c>
      <c r="S12" s="183">
        <v>788</v>
      </c>
      <c r="T12" s="42">
        <v>4.20839007717162E-3</v>
      </c>
      <c r="U12" s="43">
        <v>50</v>
      </c>
      <c r="V12" s="44">
        <v>1.5666467719107977</v>
      </c>
      <c r="W12" s="178">
        <v>16</v>
      </c>
      <c r="X12" s="42">
        <v>1.7310691768634257E-2</v>
      </c>
      <c r="Y12" s="43">
        <v>287</v>
      </c>
      <c r="Z12" s="45">
        <v>0.36418595803864529</v>
      </c>
      <c r="AA12" s="65">
        <v>1871</v>
      </c>
      <c r="AB12" s="38">
        <v>9.9922561350102804E-3</v>
      </c>
      <c r="AC12" s="39">
        <v>213</v>
      </c>
      <c r="AD12" s="40">
        <v>0.77043990686123232</v>
      </c>
      <c r="AE12" s="98">
        <v>24</v>
      </c>
      <c r="AF12" s="38">
        <v>4.1101909009028798E-2</v>
      </c>
      <c r="AG12" s="39">
        <v>480</v>
      </c>
      <c r="AH12" s="41">
        <v>0.17909805874699014</v>
      </c>
      <c r="AI12" s="183">
        <v>519</v>
      </c>
      <c r="AJ12" s="42">
        <v>2.7717696066650644E-3</v>
      </c>
      <c r="AK12" s="43">
        <v>61</v>
      </c>
      <c r="AL12" s="44">
        <v>1.4567515349288942</v>
      </c>
      <c r="AM12" s="178">
        <v>9</v>
      </c>
      <c r="AN12" s="42">
        <v>1.140133125370708E-2</v>
      </c>
      <c r="AO12" s="43">
        <v>257</v>
      </c>
      <c r="AP12" s="45">
        <v>0.33863948331203902</v>
      </c>
      <c r="AQ12" s="65">
        <v>31105</v>
      </c>
      <c r="AR12" s="38">
        <v>0.16611925552084167</v>
      </c>
      <c r="AS12" s="39">
        <v>12</v>
      </c>
      <c r="AT12" s="40">
        <v>7.1717747160554959</v>
      </c>
      <c r="AU12" s="98">
        <v>88</v>
      </c>
      <c r="AV12" s="38">
        <v>0.68331099931899564</v>
      </c>
      <c r="AW12" s="39">
        <v>72</v>
      </c>
      <c r="AX12" s="41">
        <v>1.6671656257385881</v>
      </c>
      <c r="AY12" s="183">
        <v>671</v>
      </c>
      <c r="AZ12" s="42">
        <v>3.5835402814494381E-3</v>
      </c>
      <c r="BA12" s="43">
        <v>70</v>
      </c>
      <c r="BB12" s="44">
        <v>1.3373296010575206</v>
      </c>
      <c r="BC12" s="178">
        <v>8</v>
      </c>
      <c r="BD12" s="42">
        <v>1.4740449462885262E-2</v>
      </c>
      <c r="BE12" s="43">
        <v>271</v>
      </c>
      <c r="BF12" s="45">
        <v>0.31087841286683066</v>
      </c>
      <c r="BG12" s="159">
        <v>1864</v>
      </c>
      <c r="BH12" s="83">
        <v>9.9548719591978432E-3</v>
      </c>
      <c r="BI12" s="84">
        <v>46</v>
      </c>
      <c r="BJ12" s="85">
        <v>1.7885276694976151</v>
      </c>
      <c r="BK12" s="156">
        <v>54</v>
      </c>
      <c r="BL12" s="83">
        <v>4.0948133828342961E-2</v>
      </c>
      <c r="BM12" s="84">
        <v>337</v>
      </c>
      <c r="BN12" s="86">
        <v>0.41576485170308802</v>
      </c>
      <c r="BO12" s="195">
        <v>45521</v>
      </c>
      <c r="BP12" s="75">
        <v>0.24310929530828593</v>
      </c>
      <c r="BQ12" s="164">
        <v>239</v>
      </c>
      <c r="BR12" s="76">
        <v>24</v>
      </c>
      <c r="BS12" s="77">
        <v>4.3017769832425952</v>
      </c>
      <c r="BT12" s="159">
        <v>187245</v>
      </c>
      <c r="BU12" s="153">
        <v>2763</v>
      </c>
    </row>
    <row r="13" spans="1:75">
      <c r="A13" s="34">
        <f t="shared" si="0"/>
        <v>3</v>
      </c>
      <c r="B13" s="35">
        <f t="shared" si="1"/>
        <v>1</v>
      </c>
      <c r="C13" s="35">
        <f t="shared" si="2"/>
        <v>1</v>
      </c>
      <c r="D13" s="35">
        <f t="shared" si="3"/>
        <v>0</v>
      </c>
      <c r="E13" s="35">
        <f t="shared" si="4"/>
        <v>1</v>
      </c>
      <c r="F13" s="35">
        <f t="shared" si="5"/>
        <v>0</v>
      </c>
      <c r="G13" s="35">
        <f t="shared" si="6"/>
        <v>1</v>
      </c>
      <c r="H13" s="35">
        <f t="shared" si="7"/>
        <v>0</v>
      </c>
      <c r="I13" s="48">
        <v>438</v>
      </c>
      <c r="J13" s="49" t="s">
        <v>409</v>
      </c>
      <c r="K13" s="65">
        <v>7893</v>
      </c>
      <c r="L13" s="38">
        <v>1.0634127019413041E-2</v>
      </c>
      <c r="M13" s="39">
        <v>90</v>
      </c>
      <c r="N13" s="40">
        <v>1.40911073181869</v>
      </c>
      <c r="O13" s="98">
        <v>1685</v>
      </c>
      <c r="P13" s="38">
        <v>0.18320025995729272</v>
      </c>
      <c r="Q13" s="39">
        <v>140</v>
      </c>
      <c r="R13" s="41">
        <v>1.3719018368363005</v>
      </c>
      <c r="S13" s="183">
        <v>2087</v>
      </c>
      <c r="T13" s="42">
        <v>2.8117855174857489E-3</v>
      </c>
      <c r="U13" s="43">
        <v>101</v>
      </c>
      <c r="V13" s="44">
        <v>1.046736310916109</v>
      </c>
      <c r="W13" s="178">
        <v>486</v>
      </c>
      <c r="X13" s="42">
        <v>4.8440256243617121E-2</v>
      </c>
      <c r="Y13" s="43">
        <v>144</v>
      </c>
      <c r="Z13" s="45">
        <v>1.0190962535468329</v>
      </c>
      <c r="AA13" s="65">
        <v>8574</v>
      </c>
      <c r="AB13" s="38">
        <v>1.1551628666469962E-2</v>
      </c>
      <c r="AC13" s="39">
        <v>183</v>
      </c>
      <c r="AD13" s="40">
        <v>0.89067329676507556</v>
      </c>
      <c r="AE13" s="98">
        <v>1391</v>
      </c>
      <c r="AF13" s="38">
        <v>0.19900659177420851</v>
      </c>
      <c r="AG13" s="39">
        <v>316</v>
      </c>
      <c r="AH13" s="41">
        <v>0.8671542301547629</v>
      </c>
      <c r="AI13" s="183">
        <v>1853</v>
      </c>
      <c r="AJ13" s="42">
        <v>2.496520634356058E-3</v>
      </c>
      <c r="AK13" s="43">
        <v>67</v>
      </c>
      <c r="AL13" s="44">
        <v>1.3120896691177659</v>
      </c>
      <c r="AM13" s="178">
        <v>361</v>
      </c>
      <c r="AN13" s="42">
        <v>4.3009005663355304E-2</v>
      </c>
      <c r="AO13" s="43">
        <v>86</v>
      </c>
      <c r="AP13" s="45">
        <v>1.277442706602145</v>
      </c>
      <c r="AQ13" s="65">
        <v>16707</v>
      </c>
      <c r="AR13" s="38">
        <v>2.2509104283964739E-2</v>
      </c>
      <c r="AS13" s="39">
        <v>138</v>
      </c>
      <c r="AT13" s="40">
        <v>0.97177310648699244</v>
      </c>
      <c r="AU13" s="98">
        <v>3384</v>
      </c>
      <c r="AV13" s="38">
        <v>0.38777736514715438</v>
      </c>
      <c r="AW13" s="39">
        <v>302</v>
      </c>
      <c r="AX13" s="41">
        <v>0.94611252307825189</v>
      </c>
      <c r="AY13" s="183">
        <v>2842</v>
      </c>
      <c r="AZ13" s="42">
        <v>3.8289863156178721E-3</v>
      </c>
      <c r="BA13" s="43">
        <v>60</v>
      </c>
      <c r="BB13" s="44">
        <v>1.4289267985704945</v>
      </c>
      <c r="BC13" s="178">
        <v>496</v>
      </c>
      <c r="BD13" s="42">
        <v>6.5964163030359305E-2</v>
      </c>
      <c r="BE13" s="43">
        <v>79</v>
      </c>
      <c r="BF13" s="45">
        <v>1.3911946416966994</v>
      </c>
      <c r="BG13" s="159">
        <v>3128</v>
      </c>
      <c r="BH13" s="83">
        <v>4.2143100616652725E-3</v>
      </c>
      <c r="BI13" s="84">
        <v>146</v>
      </c>
      <c r="BJ13" s="85">
        <v>0.75715792066680687</v>
      </c>
      <c r="BK13" s="156">
        <v>893</v>
      </c>
      <c r="BL13" s="83">
        <v>7.260235818401263E-2</v>
      </c>
      <c r="BM13" s="84">
        <v>256</v>
      </c>
      <c r="BN13" s="86">
        <v>0.73716445321317836</v>
      </c>
      <c r="BO13" s="195">
        <v>43084</v>
      </c>
      <c r="BP13" s="75">
        <v>5.8046462498972697E-2</v>
      </c>
      <c r="BQ13" s="164">
        <v>8696</v>
      </c>
      <c r="BR13" s="76">
        <v>151</v>
      </c>
      <c r="BS13" s="77">
        <v>1.0271221263674344</v>
      </c>
      <c r="BT13" s="159">
        <v>742233</v>
      </c>
      <c r="BU13" s="153">
        <v>186051</v>
      </c>
    </row>
    <row r="14" spans="1:75">
      <c r="A14" s="34">
        <f t="shared" si="0"/>
        <v>4</v>
      </c>
      <c r="B14" s="35">
        <f t="shared" si="1"/>
        <v>1</v>
      </c>
      <c r="C14" s="35">
        <f t="shared" si="2"/>
        <v>1</v>
      </c>
      <c r="D14" s="35">
        <f t="shared" si="3"/>
        <v>1</v>
      </c>
      <c r="E14" s="35">
        <f t="shared" si="4"/>
        <v>1</v>
      </c>
      <c r="F14" s="35">
        <f t="shared" si="5"/>
        <v>0</v>
      </c>
      <c r="G14" s="35">
        <f t="shared" si="6"/>
        <v>0</v>
      </c>
      <c r="H14" s="35">
        <f t="shared" si="7"/>
        <v>1</v>
      </c>
      <c r="I14" s="48">
        <v>480</v>
      </c>
      <c r="J14" s="49" t="s">
        <v>452</v>
      </c>
      <c r="K14" s="65">
        <v>6083</v>
      </c>
      <c r="L14" s="38">
        <v>4.7746990401151641E-3</v>
      </c>
      <c r="M14" s="39">
        <v>203</v>
      </c>
      <c r="N14" s="40">
        <v>0.63268753949884993</v>
      </c>
      <c r="O14" s="98">
        <v>1203</v>
      </c>
      <c r="P14" s="38">
        <v>0.14302508758317461</v>
      </c>
      <c r="Q14" s="39">
        <v>211</v>
      </c>
      <c r="R14" s="41">
        <v>1.0710485913872152</v>
      </c>
      <c r="S14" s="183">
        <v>2115</v>
      </c>
      <c r="T14" s="42">
        <v>1.6601164671779668E-3</v>
      </c>
      <c r="U14" s="43">
        <v>157</v>
      </c>
      <c r="V14" s="44">
        <v>0.61800737493618441</v>
      </c>
      <c r="W14" s="178">
        <v>369</v>
      </c>
      <c r="X14" s="42">
        <v>4.9728433378006628E-2</v>
      </c>
      <c r="Y14" s="43">
        <v>137</v>
      </c>
      <c r="Z14" s="45">
        <v>1.0461971938259014</v>
      </c>
      <c r="AA14" s="65">
        <v>10166</v>
      </c>
      <c r="AB14" s="38">
        <v>7.9795479930644016E-3</v>
      </c>
      <c r="AC14" s="39">
        <v>264</v>
      </c>
      <c r="AD14" s="40">
        <v>0.6152526646140607</v>
      </c>
      <c r="AE14" s="98">
        <v>956</v>
      </c>
      <c r="AF14" s="38">
        <v>0.23902565187745409</v>
      </c>
      <c r="AG14" s="39">
        <v>275</v>
      </c>
      <c r="AH14" s="41">
        <v>1.0415338672610581</v>
      </c>
      <c r="AI14" s="183">
        <v>1811</v>
      </c>
      <c r="AJ14" s="42">
        <v>1.421499253928746E-3</v>
      </c>
      <c r="AK14" s="43">
        <v>127</v>
      </c>
      <c r="AL14" s="44">
        <v>0.74709355896015028</v>
      </c>
      <c r="AM14" s="178">
        <v>285</v>
      </c>
      <c r="AN14" s="42">
        <v>4.2580705838094569E-2</v>
      </c>
      <c r="AO14" s="43">
        <v>89</v>
      </c>
      <c r="AP14" s="45">
        <v>1.2647214525396624</v>
      </c>
      <c r="AQ14" s="65">
        <v>15746</v>
      </c>
      <c r="AR14" s="38">
        <v>1.2359429736257336E-2</v>
      </c>
      <c r="AS14" s="39">
        <v>298</v>
      </c>
      <c r="AT14" s="40">
        <v>0.53358682236710342</v>
      </c>
      <c r="AU14" s="98">
        <v>1949</v>
      </c>
      <c r="AV14" s="38">
        <v>0.37022407185347156</v>
      </c>
      <c r="AW14" s="39">
        <v>324</v>
      </c>
      <c r="AX14" s="41">
        <v>0.90328539571325828</v>
      </c>
      <c r="AY14" s="183">
        <v>2005</v>
      </c>
      <c r="AZ14" s="42">
        <v>1.5737747123838409E-3</v>
      </c>
      <c r="BA14" s="43">
        <v>166</v>
      </c>
      <c r="BB14" s="44">
        <v>0.58731180424053275</v>
      </c>
      <c r="BC14" s="178">
        <v>304</v>
      </c>
      <c r="BD14" s="42">
        <v>4.7142084597117398E-2</v>
      </c>
      <c r="BE14" s="43">
        <v>119</v>
      </c>
      <c r="BF14" s="45">
        <v>0.99423402764525293</v>
      </c>
      <c r="BG14" s="159">
        <v>4605</v>
      </c>
      <c r="BH14" s="83">
        <v>3.6145798256995449E-3</v>
      </c>
      <c r="BI14" s="84">
        <v>183</v>
      </c>
      <c r="BJ14" s="85">
        <v>0.64940825541189884</v>
      </c>
      <c r="BK14" s="156">
        <v>854</v>
      </c>
      <c r="BL14" s="83">
        <v>0.10827396487268111</v>
      </c>
      <c r="BM14" s="84">
        <v>170</v>
      </c>
      <c r="BN14" s="86">
        <v>1.0993543475584879</v>
      </c>
      <c r="BO14" s="195">
        <v>42531</v>
      </c>
      <c r="BP14" s="75">
        <v>3.3383647028626999E-2</v>
      </c>
      <c r="BQ14" s="164">
        <v>5920</v>
      </c>
      <c r="BR14" s="76">
        <v>317</v>
      </c>
      <c r="BS14" s="77">
        <v>0.59071786713187036</v>
      </c>
      <c r="BT14" s="159">
        <v>1274007</v>
      </c>
      <c r="BU14" s="153">
        <v>198020</v>
      </c>
    </row>
    <row r="15" spans="1:75">
      <c r="A15" s="34">
        <f t="shared" si="0"/>
        <v>1</v>
      </c>
      <c r="B15" s="35">
        <f t="shared" si="1"/>
        <v>0</v>
      </c>
      <c r="C15" s="35">
        <f t="shared" si="2"/>
        <v>1</v>
      </c>
      <c r="D15" s="35">
        <f t="shared" si="3"/>
        <v>0</v>
      </c>
      <c r="E15" s="35">
        <f t="shared" si="4"/>
        <v>0</v>
      </c>
      <c r="F15" s="35">
        <f t="shared" si="5"/>
        <v>1</v>
      </c>
      <c r="G15" s="35">
        <f t="shared" si="6"/>
        <v>0</v>
      </c>
      <c r="H15" s="35">
        <f t="shared" si="7"/>
        <v>0</v>
      </c>
      <c r="I15" s="48">
        <v>631</v>
      </c>
      <c r="J15" s="49" t="s">
        <v>605</v>
      </c>
      <c r="K15" s="65">
        <v>3745</v>
      </c>
      <c r="L15" s="38">
        <v>3.2772826120248707E-3</v>
      </c>
      <c r="M15" s="39">
        <v>269</v>
      </c>
      <c r="N15" s="40">
        <v>0.43426734431294489</v>
      </c>
      <c r="O15" s="98">
        <v>110</v>
      </c>
      <c r="P15" s="38">
        <v>9.6188421431139884E-2</v>
      </c>
      <c r="Q15" s="39">
        <v>314</v>
      </c>
      <c r="R15" s="41">
        <v>0.72031050651635253</v>
      </c>
      <c r="S15" s="183">
        <v>1869</v>
      </c>
      <c r="T15" s="42">
        <v>1.6355784250666177E-3</v>
      </c>
      <c r="U15" s="43">
        <v>158</v>
      </c>
      <c r="V15" s="44">
        <v>0.60887265981761995</v>
      </c>
      <c r="W15" s="178">
        <v>14</v>
      </c>
      <c r="X15" s="42">
        <v>4.8004314994606258E-2</v>
      </c>
      <c r="Y15" s="43">
        <v>145</v>
      </c>
      <c r="Z15" s="45">
        <v>1.009924830270309</v>
      </c>
      <c r="AA15" s="65">
        <v>8774</v>
      </c>
      <c r="AB15" s="38">
        <v>7.6782049767439827E-3</v>
      </c>
      <c r="AC15" s="39">
        <v>272</v>
      </c>
      <c r="AD15" s="40">
        <v>0.5920180034634388</v>
      </c>
      <c r="AE15" s="98">
        <v>62</v>
      </c>
      <c r="AF15" s="38">
        <v>0.22535573021009914</v>
      </c>
      <c r="AG15" s="39">
        <v>290</v>
      </c>
      <c r="AH15" s="41">
        <v>0.98196835089273349</v>
      </c>
      <c r="AI15" s="183">
        <v>699</v>
      </c>
      <c r="AJ15" s="42">
        <v>6.1170108032186502E-4</v>
      </c>
      <c r="AK15" s="43">
        <v>216</v>
      </c>
      <c r="AL15" s="44">
        <v>0.32149009987474697</v>
      </c>
      <c r="AM15" s="178">
        <v>10</v>
      </c>
      <c r="AN15" s="42">
        <v>1.7953459701032518E-2</v>
      </c>
      <c r="AO15" s="43">
        <v>210</v>
      </c>
      <c r="AP15" s="45">
        <v>0.53324916025436664</v>
      </c>
      <c r="AQ15" s="65">
        <v>20096</v>
      </c>
      <c r="AR15" s="38">
        <v>1.7586187282043204E-2</v>
      </c>
      <c r="AS15" s="39">
        <v>207</v>
      </c>
      <c r="AT15" s="40">
        <v>0.75923873427996658</v>
      </c>
      <c r="AU15" s="98">
        <v>239</v>
      </c>
      <c r="AV15" s="38">
        <v>0.51615554528175889</v>
      </c>
      <c r="AW15" s="39">
        <v>166</v>
      </c>
      <c r="AX15" s="41">
        <v>1.2593340126029255</v>
      </c>
      <c r="AY15" s="183">
        <v>1018</v>
      </c>
      <c r="AZ15" s="42">
        <v>8.9086080081210103E-4</v>
      </c>
      <c r="BA15" s="43">
        <v>224</v>
      </c>
      <c r="BB15" s="44">
        <v>0.33245740965020043</v>
      </c>
      <c r="BC15" s="178">
        <v>20</v>
      </c>
      <c r="BD15" s="42">
        <v>2.6146812554579544E-2</v>
      </c>
      <c r="BE15" s="43">
        <v>217</v>
      </c>
      <c r="BF15" s="45">
        <v>0.55144041631571528</v>
      </c>
      <c r="BG15" s="159">
        <v>2733</v>
      </c>
      <c r="BH15" s="83">
        <v>2.3916724642627425E-3</v>
      </c>
      <c r="BI15" s="84">
        <v>247</v>
      </c>
      <c r="BJ15" s="85">
        <v>0.42969637341816147</v>
      </c>
      <c r="BK15" s="156">
        <v>65</v>
      </c>
      <c r="BL15" s="83">
        <v>7.0195715826783786E-2</v>
      </c>
      <c r="BM15" s="84">
        <v>262</v>
      </c>
      <c r="BN15" s="86">
        <v>0.71272872906149454</v>
      </c>
      <c r="BO15" s="195">
        <v>38934</v>
      </c>
      <c r="BP15" s="75">
        <v>3.4071487641275384E-2</v>
      </c>
      <c r="BQ15" s="164">
        <v>520</v>
      </c>
      <c r="BR15" s="76">
        <v>308</v>
      </c>
      <c r="BS15" s="77">
        <v>0.60288908794791563</v>
      </c>
      <c r="BT15" s="159">
        <v>1142715</v>
      </c>
      <c r="BU15" s="153">
        <v>8933</v>
      </c>
    </row>
    <row r="16" spans="1:75">
      <c r="A16" s="34">
        <f t="shared" si="0"/>
        <v>2</v>
      </c>
      <c r="B16" s="35">
        <f t="shared" si="1"/>
        <v>0</v>
      </c>
      <c r="C16" s="35">
        <f t="shared" si="2"/>
        <v>0</v>
      </c>
      <c r="D16" s="35">
        <f t="shared" si="3"/>
        <v>1</v>
      </c>
      <c r="E16" s="35">
        <f t="shared" si="4"/>
        <v>1</v>
      </c>
      <c r="F16" s="35">
        <f t="shared" si="5"/>
        <v>0</v>
      </c>
      <c r="G16" s="35">
        <f t="shared" si="6"/>
        <v>1</v>
      </c>
      <c r="H16" s="35">
        <f t="shared" si="7"/>
        <v>0</v>
      </c>
      <c r="I16" s="48">
        <v>591</v>
      </c>
      <c r="J16" s="49" t="s">
        <v>564</v>
      </c>
      <c r="K16" s="65">
        <v>4320</v>
      </c>
      <c r="L16" s="38">
        <v>7.5842563478645576E-3</v>
      </c>
      <c r="M16" s="39">
        <v>133</v>
      </c>
      <c r="N16" s="40">
        <v>1.0049773707921963</v>
      </c>
      <c r="O16" s="98">
        <v>21</v>
      </c>
      <c r="P16" s="38">
        <v>0.11294117647058824</v>
      </c>
      <c r="Q16" s="39">
        <v>277</v>
      </c>
      <c r="R16" s="41">
        <v>0.84576412440993842</v>
      </c>
      <c r="S16" s="183">
        <v>956</v>
      </c>
      <c r="T16" s="42">
        <v>1.6783678399441013E-3</v>
      </c>
      <c r="U16" s="43">
        <v>154</v>
      </c>
      <c r="V16" s="44">
        <v>0.62480176749549354</v>
      </c>
      <c r="W16" s="178">
        <v>10</v>
      </c>
      <c r="X16" s="42">
        <v>2.499346405228758E-2</v>
      </c>
      <c r="Y16" s="43">
        <v>246</v>
      </c>
      <c r="Z16" s="45">
        <v>0.52581773000426579</v>
      </c>
      <c r="AA16" s="65">
        <v>11309</v>
      </c>
      <c r="AB16" s="38">
        <v>1.9854248851388954E-2</v>
      </c>
      <c r="AC16" s="39">
        <v>105</v>
      </c>
      <c r="AD16" s="40">
        <v>1.5308360223342188</v>
      </c>
      <c r="AE16" s="98">
        <v>37</v>
      </c>
      <c r="AF16" s="38">
        <v>0.29566013071895425</v>
      </c>
      <c r="AG16" s="39">
        <v>218</v>
      </c>
      <c r="AH16" s="41">
        <v>1.2883137727012661</v>
      </c>
      <c r="AI16" s="183">
        <v>1338</v>
      </c>
      <c r="AJ16" s="42">
        <v>2.3490127299636062E-3</v>
      </c>
      <c r="AK16" s="43">
        <v>72</v>
      </c>
      <c r="AL16" s="44">
        <v>1.2345643345368766</v>
      </c>
      <c r="AM16" s="178">
        <v>9</v>
      </c>
      <c r="AN16" s="42">
        <v>3.4980392156862744E-2</v>
      </c>
      <c r="AO16" s="43">
        <v>121</v>
      </c>
      <c r="AP16" s="45">
        <v>1.0389788404929401</v>
      </c>
      <c r="AQ16" s="65">
        <v>13435</v>
      </c>
      <c r="AR16" s="38">
        <v>2.3586686118879707E-2</v>
      </c>
      <c r="AS16" s="39">
        <v>126</v>
      </c>
      <c r="AT16" s="40">
        <v>1.0182949508926475</v>
      </c>
      <c r="AU16" s="98">
        <v>80</v>
      </c>
      <c r="AV16" s="38">
        <v>0.35124183006535947</v>
      </c>
      <c r="AW16" s="39">
        <v>338</v>
      </c>
      <c r="AX16" s="41">
        <v>0.8569718707734596</v>
      </c>
      <c r="AY16" s="183">
        <v>4896</v>
      </c>
      <c r="AZ16" s="42">
        <v>8.595490527579833E-3</v>
      </c>
      <c r="BA16" s="43">
        <v>19</v>
      </c>
      <c r="BB16" s="44">
        <v>3.2077228146833163</v>
      </c>
      <c r="BC16" s="178">
        <v>13</v>
      </c>
      <c r="BD16" s="42">
        <v>0.128</v>
      </c>
      <c r="BE16" s="43">
        <v>29</v>
      </c>
      <c r="BF16" s="45">
        <v>2.6995402648438267</v>
      </c>
      <c r="BG16" s="159">
        <v>1996</v>
      </c>
      <c r="BH16" s="83">
        <v>3.5042073310966801E-3</v>
      </c>
      <c r="BI16" s="84">
        <v>189</v>
      </c>
      <c r="BJ16" s="85">
        <v>0.62957834083762776</v>
      </c>
      <c r="BK16" s="156">
        <v>20</v>
      </c>
      <c r="BL16" s="83">
        <v>5.2183006535947714E-2</v>
      </c>
      <c r="BM16" s="84">
        <v>314</v>
      </c>
      <c r="BN16" s="86">
        <v>0.52983757611005977</v>
      </c>
      <c r="BO16" s="195">
        <v>38250</v>
      </c>
      <c r="BP16" s="75">
        <v>6.7152269746717438E-2</v>
      </c>
      <c r="BQ16" s="164">
        <v>190</v>
      </c>
      <c r="BR16" s="76">
        <v>112</v>
      </c>
      <c r="BS16" s="77">
        <v>1.1882478125840767</v>
      </c>
      <c r="BT16" s="159">
        <v>569601</v>
      </c>
      <c r="BU16" s="153">
        <v>3730</v>
      </c>
    </row>
    <row r="17" spans="1:73">
      <c r="A17" s="34">
        <f t="shared" si="0"/>
        <v>3</v>
      </c>
      <c r="B17" s="35">
        <f t="shared" si="1"/>
        <v>1</v>
      </c>
      <c r="C17" s="35">
        <f t="shared" si="2"/>
        <v>1</v>
      </c>
      <c r="D17" s="35">
        <f t="shared" si="3"/>
        <v>0</v>
      </c>
      <c r="E17" s="35">
        <f t="shared" si="4"/>
        <v>1</v>
      </c>
      <c r="F17" s="35">
        <f t="shared" si="5"/>
        <v>0</v>
      </c>
      <c r="G17" s="35">
        <f t="shared" si="6"/>
        <v>1</v>
      </c>
      <c r="H17" s="35">
        <f t="shared" si="7"/>
        <v>0</v>
      </c>
      <c r="I17" s="48">
        <v>422</v>
      </c>
      <c r="J17" s="49" t="s">
        <v>393</v>
      </c>
      <c r="K17" s="65">
        <v>6825</v>
      </c>
      <c r="L17" s="38">
        <v>1.0117871348115556E-2</v>
      </c>
      <c r="M17" s="39">
        <v>98</v>
      </c>
      <c r="N17" s="40">
        <v>1.3407025394527783</v>
      </c>
      <c r="O17" s="98">
        <v>1052</v>
      </c>
      <c r="P17" s="38">
        <v>0.18066070199587062</v>
      </c>
      <c r="Q17" s="39">
        <v>143</v>
      </c>
      <c r="R17" s="41">
        <v>1.3528842643020726</v>
      </c>
      <c r="S17" s="183">
        <v>2342</v>
      </c>
      <c r="T17" s="42">
        <v>3.4719494061958432E-3</v>
      </c>
      <c r="U17" s="43">
        <v>65</v>
      </c>
      <c r="V17" s="44">
        <v>1.2924938586277612</v>
      </c>
      <c r="W17" s="178">
        <v>279</v>
      </c>
      <c r="X17" s="42">
        <v>6.1993752977923658E-2</v>
      </c>
      <c r="Y17" s="43">
        <v>106</v>
      </c>
      <c r="Z17" s="45">
        <v>1.3042375557506389</v>
      </c>
      <c r="AA17" s="65">
        <v>6569</v>
      </c>
      <c r="AB17" s="38">
        <v>9.7383585180616968E-3</v>
      </c>
      <c r="AC17" s="39">
        <v>223</v>
      </c>
      <c r="AD17" s="40">
        <v>0.75086346149082395</v>
      </c>
      <c r="AE17" s="98">
        <v>841</v>
      </c>
      <c r="AF17" s="38">
        <v>0.17388427126899253</v>
      </c>
      <c r="AG17" s="39">
        <v>350</v>
      </c>
      <c r="AH17" s="41">
        <v>0.75768586378969893</v>
      </c>
      <c r="AI17" s="183">
        <v>1452</v>
      </c>
      <c r="AJ17" s="42">
        <v>2.1525493329617269E-3</v>
      </c>
      <c r="AK17" s="43">
        <v>81</v>
      </c>
      <c r="AL17" s="44">
        <v>1.1313095927099828</v>
      </c>
      <c r="AM17" s="178">
        <v>168</v>
      </c>
      <c r="AN17" s="42">
        <v>3.8435068029011595E-2</v>
      </c>
      <c r="AO17" s="43">
        <v>105</v>
      </c>
      <c r="AP17" s="45">
        <v>1.1415887573809063</v>
      </c>
      <c r="AQ17" s="65">
        <v>14873</v>
      </c>
      <c r="AR17" s="38">
        <v>2.2048805942933722E-2</v>
      </c>
      <c r="AS17" s="39">
        <v>144</v>
      </c>
      <c r="AT17" s="40">
        <v>0.95190090086159229</v>
      </c>
      <c r="AU17" s="98">
        <v>2686</v>
      </c>
      <c r="AV17" s="38">
        <v>0.39369474297210016</v>
      </c>
      <c r="AW17" s="39">
        <v>292</v>
      </c>
      <c r="AX17" s="41">
        <v>0.96054994456581666</v>
      </c>
      <c r="AY17" s="183">
        <v>2550</v>
      </c>
      <c r="AZ17" s="42">
        <v>3.7803035806146033E-3</v>
      </c>
      <c r="BA17" s="43">
        <v>62</v>
      </c>
      <c r="BB17" s="44">
        <v>1.4107590489522379</v>
      </c>
      <c r="BC17" s="178">
        <v>361</v>
      </c>
      <c r="BD17" s="42">
        <v>6.7499602943512094E-2</v>
      </c>
      <c r="BE17" s="43">
        <v>77</v>
      </c>
      <c r="BF17" s="45">
        <v>1.423577312554545</v>
      </c>
      <c r="BG17" s="159">
        <v>3167</v>
      </c>
      <c r="BH17" s="83">
        <v>4.6949887999240972E-3</v>
      </c>
      <c r="BI17" s="84">
        <v>125</v>
      </c>
      <c r="BJ17" s="85">
        <v>0.84351837081009373</v>
      </c>
      <c r="BK17" s="156">
        <v>801</v>
      </c>
      <c r="BL17" s="83">
        <v>8.3831859812589338E-2</v>
      </c>
      <c r="BM17" s="84">
        <v>228</v>
      </c>
      <c r="BN17" s="86">
        <v>0.85118264263486987</v>
      </c>
      <c r="BO17" s="195">
        <v>37778</v>
      </c>
      <c r="BP17" s="75">
        <v>5.6004826928807247E-2</v>
      </c>
      <c r="BQ17" s="164">
        <v>6188</v>
      </c>
      <c r="BR17" s="76">
        <v>161</v>
      </c>
      <c r="BS17" s="77">
        <v>0.99099573764679805</v>
      </c>
      <c r="BT17" s="159">
        <v>674549</v>
      </c>
      <c r="BU17" s="153">
        <v>119204</v>
      </c>
    </row>
    <row r="18" spans="1:73">
      <c r="A18" s="34">
        <f t="shared" si="0"/>
        <v>2</v>
      </c>
      <c r="B18" s="35">
        <f t="shared" si="1"/>
        <v>0</v>
      </c>
      <c r="C18" s="35">
        <f t="shared" si="2"/>
        <v>1</v>
      </c>
      <c r="D18" s="35">
        <f t="shared" si="3"/>
        <v>1</v>
      </c>
      <c r="E18" s="35">
        <f t="shared" si="4"/>
        <v>0</v>
      </c>
      <c r="F18" s="35">
        <f t="shared" si="5"/>
        <v>0</v>
      </c>
      <c r="G18" s="35">
        <f t="shared" si="6"/>
        <v>0</v>
      </c>
      <c r="H18" s="35">
        <f t="shared" si="7"/>
        <v>1</v>
      </c>
      <c r="I18" s="48">
        <v>614</v>
      </c>
      <c r="J18" s="49" t="s">
        <v>588</v>
      </c>
      <c r="K18" s="65">
        <v>565</v>
      </c>
      <c r="L18" s="38">
        <v>1.3959544498827645E-3</v>
      </c>
      <c r="M18" s="39">
        <v>386</v>
      </c>
      <c r="N18" s="40">
        <v>0.18497563484702784</v>
      </c>
      <c r="O18" s="98">
        <v>2</v>
      </c>
      <c r="P18" s="38">
        <v>1.5530084384706303E-2</v>
      </c>
      <c r="Q18" s="39">
        <v>481</v>
      </c>
      <c r="R18" s="41">
        <v>0.11629760404580256</v>
      </c>
      <c r="S18" s="183">
        <v>3561</v>
      </c>
      <c r="T18" s="42">
        <v>8.7982191080221671E-3</v>
      </c>
      <c r="U18" s="43">
        <v>19</v>
      </c>
      <c r="V18" s="44">
        <v>3.2752908621556758</v>
      </c>
      <c r="W18" s="178">
        <v>5</v>
      </c>
      <c r="X18" s="42">
        <v>9.7880761936175481E-2</v>
      </c>
      <c r="Y18" s="43">
        <v>46</v>
      </c>
      <c r="Z18" s="45">
        <v>2.0592359644383538</v>
      </c>
      <c r="AA18" s="65">
        <v>10922</v>
      </c>
      <c r="AB18" s="38">
        <v>2.6985158409946114E-2</v>
      </c>
      <c r="AC18" s="39">
        <v>73</v>
      </c>
      <c r="AD18" s="40">
        <v>2.0806555247468235</v>
      </c>
      <c r="AE18" s="98">
        <v>5</v>
      </c>
      <c r="AF18" s="38">
        <v>0.3002116489376323</v>
      </c>
      <c r="AG18" s="39">
        <v>214</v>
      </c>
      <c r="AH18" s="41">
        <v>1.3081466246775024</v>
      </c>
      <c r="AI18" s="183">
        <v>73</v>
      </c>
      <c r="AJ18" s="42">
        <v>1.8036225635653419E-4</v>
      </c>
      <c r="AK18" s="43">
        <v>294</v>
      </c>
      <c r="AL18" s="44">
        <v>9.4792508424517585E-2</v>
      </c>
      <c r="AM18" s="178">
        <v>1</v>
      </c>
      <c r="AN18" s="42">
        <v>2.0065418762540885E-3</v>
      </c>
      <c r="AO18" s="43">
        <v>317</v>
      </c>
      <c r="AP18" s="45">
        <v>5.959780389660374E-2</v>
      </c>
      <c r="AQ18" s="65">
        <v>11170</v>
      </c>
      <c r="AR18" s="38">
        <v>2.7597895938390231E-2</v>
      </c>
      <c r="AS18" s="39">
        <v>95</v>
      </c>
      <c r="AT18" s="40">
        <v>1.1914686932993481</v>
      </c>
      <c r="AU18" s="98">
        <v>6</v>
      </c>
      <c r="AV18" s="38">
        <v>0.30702839394189274</v>
      </c>
      <c r="AW18" s="39">
        <v>386</v>
      </c>
      <c r="AX18" s="41">
        <v>0.74909841201998595</v>
      </c>
      <c r="AY18" s="183">
        <v>812</v>
      </c>
      <c r="AZ18" s="42">
        <v>2.0062212624863802E-3</v>
      </c>
      <c r="BA18" s="43">
        <v>134</v>
      </c>
      <c r="BB18" s="44">
        <v>0.74869510871211387</v>
      </c>
      <c r="BC18" s="178">
        <v>2</v>
      </c>
      <c r="BD18" s="42">
        <v>2.231934251394959E-2</v>
      </c>
      <c r="BE18" s="43">
        <v>237</v>
      </c>
      <c r="BF18" s="45">
        <v>0.47071846719724653</v>
      </c>
      <c r="BG18" s="159">
        <v>9278</v>
      </c>
      <c r="BH18" s="83">
        <v>2.2923301568163343E-2</v>
      </c>
      <c r="BI18" s="84">
        <v>15</v>
      </c>
      <c r="BJ18" s="85">
        <v>4.1184818146271649</v>
      </c>
      <c r="BK18" s="156">
        <v>9</v>
      </c>
      <c r="BL18" s="83">
        <v>0.25502322640938951</v>
      </c>
      <c r="BM18" s="84">
        <v>53</v>
      </c>
      <c r="BN18" s="86">
        <v>2.5893657169683415</v>
      </c>
      <c r="BO18" s="195">
        <v>36381</v>
      </c>
      <c r="BP18" s="75">
        <v>8.9887112993247531E-2</v>
      </c>
      <c r="BQ18" s="164">
        <v>30</v>
      </c>
      <c r="BR18" s="76">
        <v>78</v>
      </c>
      <c r="BS18" s="77">
        <v>1.5905369363772721</v>
      </c>
      <c r="BT18" s="159">
        <v>404741</v>
      </c>
      <c r="BU18" s="153">
        <v>130</v>
      </c>
    </row>
    <row r="19" spans="1:73">
      <c r="A19" s="34">
        <f t="shared" si="0"/>
        <v>2</v>
      </c>
      <c r="B19" s="35">
        <f t="shared" si="1"/>
        <v>1</v>
      </c>
      <c r="C19" s="35">
        <f t="shared" si="2"/>
        <v>0</v>
      </c>
      <c r="D19" s="35">
        <f t="shared" si="3"/>
        <v>1</v>
      </c>
      <c r="E19" s="35">
        <f t="shared" si="4"/>
        <v>0</v>
      </c>
      <c r="F19" s="35">
        <f t="shared" si="5"/>
        <v>0</v>
      </c>
      <c r="G19" s="35">
        <f t="shared" si="6"/>
        <v>0</v>
      </c>
      <c r="H19" s="35">
        <f t="shared" si="7"/>
        <v>0</v>
      </c>
      <c r="I19" s="48">
        <v>451</v>
      </c>
      <c r="J19" s="49" t="s">
        <v>423</v>
      </c>
      <c r="K19" s="65">
        <v>5187</v>
      </c>
      <c r="L19" s="38">
        <v>5.5495225613181052E-3</v>
      </c>
      <c r="M19" s="39">
        <v>180</v>
      </c>
      <c r="N19" s="40">
        <v>0.7353581336152698</v>
      </c>
      <c r="O19" s="98">
        <v>775</v>
      </c>
      <c r="P19" s="38">
        <v>0.14716146054983403</v>
      </c>
      <c r="Q19" s="39">
        <v>203</v>
      </c>
      <c r="R19" s="41">
        <v>1.1020239714009934</v>
      </c>
      <c r="S19" s="183">
        <v>1018</v>
      </c>
      <c r="T19" s="42">
        <v>1.0891486345521171E-3</v>
      </c>
      <c r="U19" s="43">
        <v>207</v>
      </c>
      <c r="V19" s="44">
        <v>0.40545461831306928</v>
      </c>
      <c r="W19" s="178">
        <v>106</v>
      </c>
      <c r="X19" s="42">
        <v>2.8881890657360909E-2</v>
      </c>
      <c r="Y19" s="43">
        <v>222</v>
      </c>
      <c r="Z19" s="45">
        <v>0.60762326310245651</v>
      </c>
      <c r="AA19" s="65">
        <v>10299</v>
      </c>
      <c r="AB19" s="38">
        <v>1.1018803327359777E-2</v>
      </c>
      <c r="AC19" s="39">
        <v>188</v>
      </c>
      <c r="AD19" s="40">
        <v>0.84959049233224737</v>
      </c>
      <c r="AE19" s="98">
        <v>385</v>
      </c>
      <c r="AF19" s="38">
        <v>0.29219508043237724</v>
      </c>
      <c r="AG19" s="39">
        <v>223</v>
      </c>
      <c r="AH19" s="41">
        <v>1.2732151119638702</v>
      </c>
      <c r="AI19" s="183">
        <v>417</v>
      </c>
      <c r="AJ19" s="42">
        <v>4.4614438173696738E-4</v>
      </c>
      <c r="AK19" s="43">
        <v>233</v>
      </c>
      <c r="AL19" s="44">
        <v>0.23447890882864605</v>
      </c>
      <c r="AM19" s="178">
        <v>49</v>
      </c>
      <c r="AN19" s="42">
        <v>1.1830794110137034E-2</v>
      </c>
      <c r="AO19" s="43">
        <v>256</v>
      </c>
      <c r="AP19" s="45">
        <v>0.35139528143481219</v>
      </c>
      <c r="AQ19" s="65">
        <v>14061</v>
      </c>
      <c r="AR19" s="38">
        <v>1.5043731778425657E-2</v>
      </c>
      <c r="AS19" s="39">
        <v>241</v>
      </c>
      <c r="AT19" s="40">
        <v>0.64947470939091445</v>
      </c>
      <c r="AU19" s="98">
        <v>889</v>
      </c>
      <c r="AV19" s="38">
        <v>0.39892756830368542</v>
      </c>
      <c r="AW19" s="39">
        <v>284</v>
      </c>
      <c r="AX19" s="41">
        <v>0.9733171713878751</v>
      </c>
      <c r="AY19" s="183">
        <v>874</v>
      </c>
      <c r="AZ19" s="42">
        <v>9.3508438762136576E-4</v>
      </c>
      <c r="BA19" s="43">
        <v>217</v>
      </c>
      <c r="BB19" s="44">
        <v>0.34896106443290753</v>
      </c>
      <c r="BC19" s="178">
        <v>67</v>
      </c>
      <c r="BD19" s="42">
        <v>2.4796436576162512E-2</v>
      </c>
      <c r="BE19" s="43">
        <v>225</v>
      </c>
      <c r="BF19" s="45">
        <v>0.52296077314060074</v>
      </c>
      <c r="BG19" s="159">
        <v>3391</v>
      </c>
      <c r="BH19" s="83">
        <v>3.6279990370984565E-3</v>
      </c>
      <c r="BI19" s="84">
        <v>182</v>
      </c>
      <c r="BJ19" s="85">
        <v>0.65181919861520299</v>
      </c>
      <c r="BK19" s="156">
        <v>386</v>
      </c>
      <c r="BL19" s="83">
        <v>9.6206769370442868E-2</v>
      </c>
      <c r="BM19" s="84">
        <v>193</v>
      </c>
      <c r="BN19" s="86">
        <v>0.97683067481940045</v>
      </c>
      <c r="BO19" s="195">
        <v>35247</v>
      </c>
      <c r="BP19" s="75">
        <v>3.7710434108112444E-2</v>
      </c>
      <c r="BQ19" s="164">
        <v>2657</v>
      </c>
      <c r="BR19" s="76">
        <v>285</v>
      </c>
      <c r="BS19" s="77">
        <v>0.66727961704899719</v>
      </c>
      <c r="BT19" s="159">
        <v>934675</v>
      </c>
      <c r="BU19" s="153">
        <v>101259</v>
      </c>
    </row>
    <row r="20" spans="1:73">
      <c r="A20" s="34">
        <f t="shared" si="0"/>
        <v>3</v>
      </c>
      <c r="B20" s="35">
        <f t="shared" si="1"/>
        <v>0</v>
      </c>
      <c r="C20" s="35">
        <f t="shared" si="2"/>
        <v>1</v>
      </c>
      <c r="D20" s="35">
        <f t="shared" si="3"/>
        <v>1</v>
      </c>
      <c r="E20" s="35">
        <f t="shared" si="4"/>
        <v>1</v>
      </c>
      <c r="F20" s="35">
        <f t="shared" si="5"/>
        <v>0</v>
      </c>
      <c r="G20" s="35">
        <f t="shared" si="6"/>
        <v>1</v>
      </c>
      <c r="H20" s="35">
        <f t="shared" si="7"/>
        <v>1</v>
      </c>
      <c r="I20" s="48">
        <v>621</v>
      </c>
      <c r="J20" s="49" t="s">
        <v>595</v>
      </c>
      <c r="K20" s="65">
        <v>1112</v>
      </c>
      <c r="L20" s="38">
        <v>3.8358451449997757E-3</v>
      </c>
      <c r="M20" s="39">
        <v>242</v>
      </c>
      <c r="N20" s="40">
        <v>0.50828154953824722</v>
      </c>
      <c r="O20" s="98">
        <v>13</v>
      </c>
      <c r="P20" s="38">
        <v>3.8725404840675604E-2</v>
      </c>
      <c r="Q20" s="39">
        <v>430</v>
      </c>
      <c r="R20" s="41">
        <v>0.2899966083319816</v>
      </c>
      <c r="S20" s="183">
        <v>2512</v>
      </c>
      <c r="T20" s="42">
        <v>8.6651465865462563E-3</v>
      </c>
      <c r="U20" s="43">
        <v>20</v>
      </c>
      <c r="V20" s="44">
        <v>3.2257522898329363</v>
      </c>
      <c r="W20" s="178">
        <v>9</v>
      </c>
      <c r="X20" s="42">
        <v>8.7480410935051364E-2</v>
      </c>
      <c r="Y20" s="43">
        <v>58</v>
      </c>
      <c r="Z20" s="45">
        <v>1.8404312023926481</v>
      </c>
      <c r="AA20" s="65">
        <v>6692</v>
      </c>
      <c r="AB20" s="38">
        <v>2.3084060890592176E-2</v>
      </c>
      <c r="AC20" s="39">
        <v>91</v>
      </c>
      <c r="AD20" s="40">
        <v>1.7798664768223091</v>
      </c>
      <c r="AE20" s="98">
        <v>14</v>
      </c>
      <c r="AF20" s="38">
        <v>0.23304892913111613</v>
      </c>
      <c r="AG20" s="39">
        <v>280</v>
      </c>
      <c r="AH20" s="41">
        <v>1.0154908082561109</v>
      </c>
      <c r="AI20" s="183">
        <v>1979</v>
      </c>
      <c r="AJ20" s="42">
        <v>6.8265625377289174E-3</v>
      </c>
      <c r="AK20" s="43">
        <v>17</v>
      </c>
      <c r="AL20" s="44">
        <v>3.5878182050959966</v>
      </c>
      <c r="AM20" s="178">
        <v>8</v>
      </c>
      <c r="AN20" s="42">
        <v>6.8918683614835455E-2</v>
      </c>
      <c r="AO20" s="43">
        <v>41</v>
      </c>
      <c r="AP20" s="45">
        <v>2.0470054672155373</v>
      </c>
      <c r="AQ20" s="65">
        <v>11325</v>
      </c>
      <c r="AR20" s="38">
        <v>3.9065599161081349E-2</v>
      </c>
      <c r="AS20" s="39">
        <v>63</v>
      </c>
      <c r="AT20" s="40">
        <v>1.68655750022821</v>
      </c>
      <c r="AU20" s="98">
        <v>30</v>
      </c>
      <c r="AV20" s="38">
        <v>0.39439317429914678</v>
      </c>
      <c r="AW20" s="39">
        <v>290</v>
      </c>
      <c r="AX20" s="41">
        <v>0.96225400128603855</v>
      </c>
      <c r="AY20" s="183">
        <v>1682</v>
      </c>
      <c r="AZ20" s="42">
        <v>5.8020607319151287E-3</v>
      </c>
      <c r="BA20" s="43">
        <v>36</v>
      </c>
      <c r="BB20" s="44">
        <v>2.1652519448686554</v>
      </c>
      <c r="BC20" s="178">
        <v>12</v>
      </c>
      <c r="BD20" s="42">
        <v>5.8575657321957166E-2</v>
      </c>
      <c r="BE20" s="43">
        <v>88</v>
      </c>
      <c r="BF20" s="45">
        <v>1.2353698865649803</v>
      </c>
      <c r="BG20" s="159">
        <v>3413</v>
      </c>
      <c r="BH20" s="83">
        <v>1.1773147014284384E-2</v>
      </c>
      <c r="BI20" s="84">
        <v>38</v>
      </c>
      <c r="BJ20" s="85">
        <v>2.1152054268920581</v>
      </c>
      <c r="BK20" s="156">
        <v>13</v>
      </c>
      <c r="BL20" s="83">
        <v>0.11885773985721748</v>
      </c>
      <c r="BM20" s="84">
        <v>145</v>
      </c>
      <c r="BN20" s="86">
        <v>1.2068161834348481</v>
      </c>
      <c r="BO20" s="195">
        <v>28715</v>
      </c>
      <c r="BP20" s="75">
        <v>9.9052422067147983E-2</v>
      </c>
      <c r="BQ20" s="164">
        <v>99</v>
      </c>
      <c r="BR20" s="76">
        <v>66</v>
      </c>
      <c r="BS20" s="77">
        <v>1.7527154971287731</v>
      </c>
      <c r="BT20" s="159">
        <v>289897</v>
      </c>
      <c r="BU20" s="153">
        <v>1619</v>
      </c>
    </row>
    <row r="21" spans="1:73">
      <c r="A21" s="34">
        <f t="shared" si="0"/>
        <v>1</v>
      </c>
      <c r="B21" s="35">
        <f t="shared" si="1"/>
        <v>1</v>
      </c>
      <c r="C21" s="35">
        <f t="shared" si="2"/>
        <v>0</v>
      </c>
      <c r="D21" s="35">
        <f t="shared" si="3"/>
        <v>0</v>
      </c>
      <c r="E21" s="35">
        <f t="shared" si="4"/>
        <v>0</v>
      </c>
      <c r="F21" s="35">
        <f t="shared" si="5"/>
        <v>1</v>
      </c>
      <c r="G21" s="35">
        <f t="shared" si="6"/>
        <v>0</v>
      </c>
      <c r="H21" s="35">
        <f t="shared" si="7"/>
        <v>0</v>
      </c>
      <c r="I21" s="48">
        <v>434</v>
      </c>
      <c r="J21" s="49" t="s">
        <v>405</v>
      </c>
      <c r="K21" s="65">
        <v>4611</v>
      </c>
      <c r="L21" s="38">
        <v>1.0420056405250027E-2</v>
      </c>
      <c r="M21" s="39">
        <v>94</v>
      </c>
      <c r="N21" s="40">
        <v>1.3807445858028067</v>
      </c>
      <c r="O21" s="98">
        <v>983</v>
      </c>
      <c r="P21" s="38">
        <v>0.17796904550542283</v>
      </c>
      <c r="Q21" s="39">
        <v>150</v>
      </c>
      <c r="R21" s="41">
        <v>1.3327276963788692</v>
      </c>
      <c r="S21" s="183">
        <v>1013</v>
      </c>
      <c r="T21" s="42">
        <v>2.2892034566294249E-3</v>
      </c>
      <c r="U21" s="43">
        <v>122</v>
      </c>
      <c r="V21" s="44">
        <v>0.85219600365227133</v>
      </c>
      <c r="W21" s="178">
        <v>208</v>
      </c>
      <c r="X21" s="42">
        <v>3.9098382801343159E-2</v>
      </c>
      <c r="Y21" s="43">
        <v>186</v>
      </c>
      <c r="Z21" s="45">
        <v>0.8225599640142085</v>
      </c>
      <c r="AA21" s="65">
        <v>4199</v>
      </c>
      <c r="AB21" s="38">
        <v>9.489008207687024E-3</v>
      </c>
      <c r="AC21" s="39">
        <v>230</v>
      </c>
      <c r="AD21" s="40">
        <v>0.73163763027661199</v>
      </c>
      <c r="AE21" s="98">
        <v>584</v>
      </c>
      <c r="AF21" s="38">
        <v>0.16206723532363271</v>
      </c>
      <c r="AG21" s="39">
        <v>368</v>
      </c>
      <c r="AH21" s="41">
        <v>0.70619413873399806</v>
      </c>
      <c r="AI21" s="183">
        <v>791</v>
      </c>
      <c r="AJ21" s="42">
        <v>1.787522146292078E-3</v>
      </c>
      <c r="AK21" s="43">
        <v>97</v>
      </c>
      <c r="AL21" s="44">
        <v>0.93946323102352847</v>
      </c>
      <c r="AM21" s="178">
        <v>165</v>
      </c>
      <c r="AN21" s="42">
        <v>3.0529931683970821E-2</v>
      </c>
      <c r="AO21" s="43">
        <v>139</v>
      </c>
      <c r="AP21" s="45">
        <v>0.90679237897330411</v>
      </c>
      <c r="AQ21" s="65">
        <v>12224</v>
      </c>
      <c r="AR21" s="38">
        <v>2.7624109628665437E-2</v>
      </c>
      <c r="AS21" s="39">
        <v>94</v>
      </c>
      <c r="AT21" s="40">
        <v>1.192600402447338</v>
      </c>
      <c r="AU21" s="98">
        <v>2032</v>
      </c>
      <c r="AV21" s="38">
        <v>0.47180516422864643</v>
      </c>
      <c r="AW21" s="39">
        <v>204</v>
      </c>
      <c r="AX21" s="41">
        <v>1.1511264309104796</v>
      </c>
      <c r="AY21" s="183">
        <v>949</v>
      </c>
      <c r="AZ21" s="42">
        <v>2.1445746104060454E-3</v>
      </c>
      <c r="BA21" s="43">
        <v>130</v>
      </c>
      <c r="BB21" s="44">
        <v>0.80032673917994313</v>
      </c>
      <c r="BC21" s="178">
        <v>154</v>
      </c>
      <c r="BD21" s="42">
        <v>3.6628198695434017E-2</v>
      </c>
      <c r="BE21" s="43">
        <v>160</v>
      </c>
      <c r="BF21" s="45">
        <v>0.77249450942987696</v>
      </c>
      <c r="BG21" s="159">
        <v>2122</v>
      </c>
      <c r="BH21" s="83">
        <v>4.7953501825939186E-3</v>
      </c>
      <c r="BI21" s="84">
        <v>122</v>
      </c>
      <c r="BJ21" s="85">
        <v>0.86154965344132484</v>
      </c>
      <c r="BK21" s="156">
        <v>588</v>
      </c>
      <c r="BL21" s="83">
        <v>8.190204176155004E-2</v>
      </c>
      <c r="BM21" s="84">
        <v>236</v>
      </c>
      <c r="BN21" s="86">
        <v>0.83158833049435088</v>
      </c>
      <c r="BO21" s="195">
        <v>25909</v>
      </c>
      <c r="BP21" s="75">
        <v>5.8549824637523958E-2</v>
      </c>
      <c r="BQ21" s="164">
        <v>4714</v>
      </c>
      <c r="BR21" s="76">
        <v>149</v>
      </c>
      <c r="BS21" s="77">
        <v>1.0360290324530685</v>
      </c>
      <c r="BT21" s="159">
        <v>442512</v>
      </c>
      <c r="BU21" s="153">
        <v>75853</v>
      </c>
    </row>
    <row r="22" spans="1:73">
      <c r="A22" s="34">
        <f t="shared" si="0"/>
        <v>3</v>
      </c>
      <c r="B22" s="35">
        <f t="shared" si="1"/>
        <v>0</v>
      </c>
      <c r="C22" s="35">
        <f t="shared" si="2"/>
        <v>1</v>
      </c>
      <c r="D22" s="35">
        <f t="shared" si="3"/>
        <v>1</v>
      </c>
      <c r="E22" s="35">
        <f t="shared" si="4"/>
        <v>1</v>
      </c>
      <c r="F22" s="35">
        <f t="shared" si="5"/>
        <v>0</v>
      </c>
      <c r="G22" s="35">
        <f t="shared" si="6"/>
        <v>1</v>
      </c>
      <c r="H22" s="35">
        <f t="shared" si="7"/>
        <v>0</v>
      </c>
      <c r="I22" s="48">
        <v>410</v>
      </c>
      <c r="J22" s="49" t="s">
        <v>381</v>
      </c>
      <c r="K22" s="65">
        <v>3104</v>
      </c>
      <c r="L22" s="38">
        <v>7.9433321049830075E-3</v>
      </c>
      <c r="M22" s="39">
        <v>124</v>
      </c>
      <c r="N22" s="40">
        <v>1.0525579104987322</v>
      </c>
      <c r="O22" s="98">
        <v>901</v>
      </c>
      <c r="P22" s="38">
        <v>0.12056241746290686</v>
      </c>
      <c r="Q22" s="39">
        <v>255</v>
      </c>
      <c r="R22" s="41">
        <v>0.90283606589501819</v>
      </c>
      <c r="S22" s="183">
        <v>1599</v>
      </c>
      <c r="T22" s="42">
        <v>4.0919420218646354E-3</v>
      </c>
      <c r="U22" s="43">
        <v>51</v>
      </c>
      <c r="V22" s="44">
        <v>1.5232969477270597</v>
      </c>
      <c r="W22" s="178">
        <v>388</v>
      </c>
      <c r="X22" s="42">
        <v>6.210673502680028E-2</v>
      </c>
      <c r="Y22" s="43">
        <v>104</v>
      </c>
      <c r="Z22" s="45">
        <v>1.3066144957517227</v>
      </c>
      <c r="AA22" s="65">
        <v>6421</v>
      </c>
      <c r="AB22" s="38">
        <v>1.6431744666912336E-2</v>
      </c>
      <c r="AC22" s="39">
        <v>130</v>
      </c>
      <c r="AD22" s="40">
        <v>1.2669482907255825</v>
      </c>
      <c r="AE22" s="98">
        <v>1281</v>
      </c>
      <c r="AF22" s="38">
        <v>0.24939796473238562</v>
      </c>
      <c r="AG22" s="39">
        <v>262</v>
      </c>
      <c r="AH22" s="41">
        <v>1.086730334817507</v>
      </c>
      <c r="AI22" s="183">
        <v>1317</v>
      </c>
      <c r="AJ22" s="42">
        <v>3.3702862056258446E-3</v>
      </c>
      <c r="AK22" s="43">
        <v>43</v>
      </c>
      <c r="AL22" s="44">
        <v>1.7713123022163233</v>
      </c>
      <c r="AM22" s="178">
        <v>239</v>
      </c>
      <c r="AN22" s="42">
        <v>5.1153577254719182E-2</v>
      </c>
      <c r="AO22" s="43">
        <v>68</v>
      </c>
      <c r="AP22" s="45">
        <v>1.5193507306849119</v>
      </c>
      <c r="AQ22" s="65">
        <v>9520</v>
      </c>
      <c r="AR22" s="38">
        <v>2.4362281456004584E-2</v>
      </c>
      <c r="AS22" s="39">
        <v>116</v>
      </c>
      <c r="AT22" s="40">
        <v>1.0517792992979103</v>
      </c>
      <c r="AU22" s="98">
        <v>2047</v>
      </c>
      <c r="AV22" s="38">
        <v>0.36976617727025557</v>
      </c>
      <c r="AW22" s="39">
        <v>325</v>
      </c>
      <c r="AX22" s="41">
        <v>0.90216820879528037</v>
      </c>
      <c r="AY22" s="183">
        <v>1762</v>
      </c>
      <c r="AZ22" s="42">
        <v>4.5090693199033695E-3</v>
      </c>
      <c r="BA22" s="43">
        <v>50</v>
      </c>
      <c r="BB22" s="44">
        <v>1.6827247361896749</v>
      </c>
      <c r="BC22" s="178">
        <v>565</v>
      </c>
      <c r="BD22" s="42">
        <v>6.8437815583003186E-2</v>
      </c>
      <c r="BE22" s="43">
        <v>74</v>
      </c>
      <c r="BF22" s="45">
        <v>1.4433643656583859</v>
      </c>
      <c r="BG22" s="159">
        <v>2023</v>
      </c>
      <c r="BH22" s="83">
        <v>5.1769848094009741E-3</v>
      </c>
      <c r="BI22" s="84">
        <v>110</v>
      </c>
      <c r="BJ22" s="85">
        <v>0.93011548658116316</v>
      </c>
      <c r="BK22" s="156">
        <v>722</v>
      </c>
      <c r="BL22" s="83">
        <v>7.8575312669929315E-2</v>
      </c>
      <c r="BM22" s="84">
        <v>244</v>
      </c>
      <c r="BN22" s="86">
        <v>0.79781055118865085</v>
      </c>
      <c r="BO22" s="195">
        <v>25746</v>
      </c>
      <c r="BP22" s="75">
        <v>6.588564058469476E-2</v>
      </c>
      <c r="BQ22" s="164">
        <v>6143</v>
      </c>
      <c r="BR22" s="76">
        <v>115</v>
      </c>
      <c r="BS22" s="77">
        <v>1.1658350283728294</v>
      </c>
      <c r="BT22" s="159">
        <v>390768</v>
      </c>
      <c r="BU22" s="153">
        <v>98946</v>
      </c>
    </row>
    <row r="23" spans="1:73">
      <c r="A23" s="34">
        <f t="shared" si="0"/>
        <v>2</v>
      </c>
      <c r="B23" s="35">
        <f t="shared" si="1"/>
        <v>0</v>
      </c>
      <c r="C23" s="35">
        <f t="shared" si="2"/>
        <v>1</v>
      </c>
      <c r="D23" s="35">
        <f t="shared" si="3"/>
        <v>1</v>
      </c>
      <c r="E23" s="35">
        <f t="shared" si="4"/>
        <v>0</v>
      </c>
      <c r="F23" s="35">
        <f t="shared" si="5"/>
        <v>1</v>
      </c>
      <c r="G23" s="35">
        <f t="shared" si="6"/>
        <v>0</v>
      </c>
      <c r="H23" s="35">
        <f t="shared" si="7"/>
        <v>0</v>
      </c>
      <c r="I23" s="48">
        <v>446</v>
      </c>
      <c r="J23" s="49" t="s">
        <v>418</v>
      </c>
      <c r="K23" s="65">
        <v>1473</v>
      </c>
      <c r="L23" s="38">
        <v>2.8242088188940146E-3</v>
      </c>
      <c r="M23" s="39">
        <v>303</v>
      </c>
      <c r="N23" s="40">
        <v>0.37423127900725428</v>
      </c>
      <c r="O23" s="98">
        <v>49</v>
      </c>
      <c r="P23" s="38">
        <v>5.9140000802987112E-2</v>
      </c>
      <c r="Q23" s="39">
        <v>391</v>
      </c>
      <c r="R23" s="41">
        <v>0.4428720557003149</v>
      </c>
      <c r="S23" s="183">
        <v>1259</v>
      </c>
      <c r="T23" s="42">
        <v>2.4139028533520465E-3</v>
      </c>
      <c r="U23" s="43">
        <v>113</v>
      </c>
      <c r="V23" s="44">
        <v>0.89861753391735943</v>
      </c>
      <c r="W23" s="178">
        <v>12</v>
      </c>
      <c r="X23" s="42">
        <v>5.0548038703978802E-2</v>
      </c>
      <c r="Y23" s="43">
        <v>134</v>
      </c>
      <c r="Z23" s="45">
        <v>1.0634402222872823</v>
      </c>
      <c r="AA23" s="65">
        <v>9851</v>
      </c>
      <c r="AB23" s="38">
        <v>1.8887495638102471E-2</v>
      </c>
      <c r="AC23" s="39">
        <v>110</v>
      </c>
      <c r="AD23" s="40">
        <v>1.4562957738119098</v>
      </c>
      <c r="AE23" s="98">
        <v>70</v>
      </c>
      <c r="AF23" s="38">
        <v>0.39551130204360219</v>
      </c>
      <c r="AG23" s="39">
        <v>152</v>
      </c>
      <c r="AH23" s="41">
        <v>1.7234067252920864</v>
      </c>
      <c r="AI23" s="183">
        <v>154</v>
      </c>
      <c r="AJ23" s="42">
        <v>2.9526690978253785E-4</v>
      </c>
      <c r="AK23" s="43">
        <v>264</v>
      </c>
      <c r="AL23" s="44">
        <v>0.15518263964115961</v>
      </c>
      <c r="AM23" s="178">
        <v>5</v>
      </c>
      <c r="AN23" s="42">
        <v>6.1830007628377566E-3</v>
      </c>
      <c r="AO23" s="43">
        <v>296</v>
      </c>
      <c r="AP23" s="45">
        <v>0.18364593897440973</v>
      </c>
      <c r="AQ23" s="65">
        <v>10586</v>
      </c>
      <c r="AR23" s="38">
        <v>2.029672407115549E-2</v>
      </c>
      <c r="AS23" s="39">
        <v>164</v>
      </c>
      <c r="AT23" s="40">
        <v>0.87625923951967877</v>
      </c>
      <c r="AU23" s="98">
        <v>162</v>
      </c>
      <c r="AV23" s="38">
        <v>0.42502107841169151</v>
      </c>
      <c r="AW23" s="39">
        <v>261</v>
      </c>
      <c r="AX23" s="41">
        <v>1.0369810128162811</v>
      </c>
      <c r="AY23" s="183">
        <v>841</v>
      </c>
      <c r="AZ23" s="42">
        <v>1.612464098228015E-3</v>
      </c>
      <c r="BA23" s="43">
        <v>161</v>
      </c>
      <c r="BB23" s="44">
        <v>0.60175016878299081</v>
      </c>
      <c r="BC23" s="178">
        <v>14</v>
      </c>
      <c r="BD23" s="42">
        <v>3.3765608061990603E-2</v>
      </c>
      <c r="BE23" s="43">
        <v>181</v>
      </c>
      <c r="BF23" s="45">
        <v>0.71212201976780432</v>
      </c>
      <c r="BG23" s="159">
        <v>743</v>
      </c>
      <c r="BH23" s="83">
        <v>1.4245669738209455E-3</v>
      </c>
      <c r="BI23" s="84">
        <v>312</v>
      </c>
      <c r="BJ23" s="85">
        <v>0.25594276452517545</v>
      </c>
      <c r="BK23" s="156">
        <v>28</v>
      </c>
      <c r="BL23" s="83">
        <v>2.9830971212912033E-2</v>
      </c>
      <c r="BM23" s="84">
        <v>372</v>
      </c>
      <c r="BN23" s="86">
        <v>0.30288729089555572</v>
      </c>
      <c r="BO23" s="195">
        <v>24907</v>
      </c>
      <c r="BP23" s="75">
        <v>4.7754629363335521E-2</v>
      </c>
      <c r="BQ23" s="164">
        <v>340</v>
      </c>
      <c r="BR23" s="76">
        <v>206</v>
      </c>
      <c r="BS23" s="77">
        <v>0.84500991695102834</v>
      </c>
      <c r="BT23" s="159">
        <v>521562</v>
      </c>
      <c r="BU23" s="153">
        <v>9406</v>
      </c>
    </row>
    <row r="24" spans="1:73">
      <c r="A24" s="34">
        <f t="shared" si="0"/>
        <v>2</v>
      </c>
      <c r="B24" s="35">
        <f t="shared" si="1"/>
        <v>1</v>
      </c>
      <c r="C24" s="35">
        <f t="shared" si="2"/>
        <v>0</v>
      </c>
      <c r="D24" s="35">
        <f t="shared" si="3"/>
        <v>0</v>
      </c>
      <c r="E24" s="35">
        <f t="shared" si="4"/>
        <v>1</v>
      </c>
      <c r="F24" s="35">
        <f t="shared" si="5"/>
        <v>0</v>
      </c>
      <c r="G24" s="35">
        <f t="shared" si="6"/>
        <v>0</v>
      </c>
      <c r="H24" s="35">
        <f t="shared" si="7"/>
        <v>1</v>
      </c>
      <c r="I24" s="48">
        <v>417</v>
      </c>
      <c r="J24" s="49" t="s">
        <v>388</v>
      </c>
      <c r="K24" s="65">
        <v>4425</v>
      </c>
      <c r="L24" s="38">
        <v>1.2451250189934326E-2</v>
      </c>
      <c r="M24" s="39">
        <v>64</v>
      </c>
      <c r="N24" s="40">
        <v>1.6498947431384341</v>
      </c>
      <c r="O24" s="98">
        <v>427</v>
      </c>
      <c r="P24" s="38">
        <v>0.17766803179956636</v>
      </c>
      <c r="Q24" s="39">
        <v>151</v>
      </c>
      <c r="R24" s="41">
        <v>1.3304735442500806</v>
      </c>
      <c r="S24" s="183">
        <v>1179</v>
      </c>
      <c r="T24" s="42">
        <v>3.3175195421316539E-3</v>
      </c>
      <c r="U24" s="43">
        <v>69</v>
      </c>
      <c r="V24" s="44">
        <v>1.2350046421848342</v>
      </c>
      <c r="W24" s="178">
        <v>112</v>
      </c>
      <c r="X24" s="42">
        <v>4.7337990845579381E-2</v>
      </c>
      <c r="Y24" s="43">
        <v>148</v>
      </c>
      <c r="Z24" s="45">
        <v>0.9959065633043791</v>
      </c>
      <c r="AA24" s="65">
        <v>4919</v>
      </c>
      <c r="AB24" s="38">
        <v>1.3841288064245637E-2</v>
      </c>
      <c r="AC24" s="39">
        <v>152</v>
      </c>
      <c r="AD24" s="40">
        <v>1.067214505210031</v>
      </c>
      <c r="AE24" s="98">
        <v>443</v>
      </c>
      <c r="AF24" s="38">
        <v>0.1975026098128965</v>
      </c>
      <c r="AG24" s="39">
        <v>320</v>
      </c>
      <c r="AH24" s="41">
        <v>0.86060075718584794</v>
      </c>
      <c r="AI24" s="183">
        <v>1057</v>
      </c>
      <c r="AJ24" s="42">
        <v>2.9742308363300751E-3</v>
      </c>
      <c r="AK24" s="43">
        <v>57</v>
      </c>
      <c r="AL24" s="44">
        <v>1.5631585416183702</v>
      </c>
      <c r="AM24" s="178">
        <v>87</v>
      </c>
      <c r="AN24" s="42">
        <v>4.2439572793704326E-2</v>
      </c>
      <c r="AO24" s="43">
        <v>90</v>
      </c>
      <c r="AP24" s="45">
        <v>1.2605295542282238</v>
      </c>
      <c r="AQ24" s="65">
        <v>8435</v>
      </c>
      <c r="AR24" s="38">
        <v>2.3734756011773113E-2</v>
      </c>
      <c r="AS24" s="39">
        <v>123</v>
      </c>
      <c r="AT24" s="40">
        <v>1.02468749046148</v>
      </c>
      <c r="AU24" s="98">
        <v>797</v>
      </c>
      <c r="AV24" s="38">
        <v>0.3386734120292299</v>
      </c>
      <c r="AW24" s="39">
        <v>358</v>
      </c>
      <c r="AX24" s="41">
        <v>0.82630701313084742</v>
      </c>
      <c r="AY24" s="183">
        <v>815</v>
      </c>
      <c r="AZ24" s="42">
        <v>2.293281108428582E-3</v>
      </c>
      <c r="BA24" s="43">
        <v>125</v>
      </c>
      <c r="BB24" s="44">
        <v>0.85582202765335824</v>
      </c>
      <c r="BC24" s="178">
        <v>98</v>
      </c>
      <c r="BD24" s="42">
        <v>3.272303862523087E-2</v>
      </c>
      <c r="BE24" s="43">
        <v>190</v>
      </c>
      <c r="BF24" s="45">
        <v>0.69013406528789456</v>
      </c>
      <c r="BG24" s="159">
        <v>4076</v>
      </c>
      <c r="BH24" s="83">
        <v>1.1469219383993742E-2</v>
      </c>
      <c r="BI24" s="84">
        <v>40</v>
      </c>
      <c r="BJ24" s="85">
        <v>2.0606007088677938</v>
      </c>
      <c r="BK24" s="156">
        <v>345</v>
      </c>
      <c r="BL24" s="83">
        <v>0.16365534409379265</v>
      </c>
      <c r="BM24" s="84">
        <v>91</v>
      </c>
      <c r="BN24" s="86">
        <v>1.6616664425492573</v>
      </c>
      <c r="BO24" s="195">
        <v>24906</v>
      </c>
      <c r="BP24" s="75">
        <v>7.0081545136837134E-2</v>
      </c>
      <c r="BQ24" s="164">
        <v>2309</v>
      </c>
      <c r="BR24" s="76">
        <v>101</v>
      </c>
      <c r="BS24" s="77">
        <v>1.2400808345786347</v>
      </c>
      <c r="BT24" s="159">
        <v>355386</v>
      </c>
      <c r="BU24" s="153">
        <v>34776</v>
      </c>
    </row>
    <row r="25" spans="1:73">
      <c r="A25" s="34">
        <f t="shared" si="0"/>
        <v>1</v>
      </c>
      <c r="B25" s="35">
        <f t="shared" si="1"/>
        <v>1</v>
      </c>
      <c r="C25" s="35">
        <f t="shared" si="2"/>
        <v>0</v>
      </c>
      <c r="D25" s="35">
        <f t="shared" si="3"/>
        <v>0</v>
      </c>
      <c r="E25" s="35">
        <f t="shared" si="4"/>
        <v>0</v>
      </c>
      <c r="F25" s="35">
        <f t="shared" si="5"/>
        <v>0</v>
      </c>
      <c r="G25" s="35">
        <f t="shared" si="6"/>
        <v>0</v>
      </c>
      <c r="H25" s="35">
        <f t="shared" si="7"/>
        <v>1</v>
      </c>
      <c r="I25" s="48">
        <v>353</v>
      </c>
      <c r="J25" s="49" t="s">
        <v>324</v>
      </c>
      <c r="K25" s="65">
        <v>5670</v>
      </c>
      <c r="L25" s="38">
        <v>1.2595101904814793E-2</v>
      </c>
      <c r="M25" s="39">
        <v>61</v>
      </c>
      <c r="N25" s="40">
        <v>1.6689562979664465</v>
      </c>
      <c r="O25" s="98">
        <v>788</v>
      </c>
      <c r="P25" s="38">
        <v>0.23471457548536656</v>
      </c>
      <c r="Q25" s="39">
        <v>99</v>
      </c>
      <c r="R25" s="41">
        <v>1.7576686698790283</v>
      </c>
      <c r="S25" s="183">
        <v>1046</v>
      </c>
      <c r="T25" s="42">
        <v>2.3235408452268562E-3</v>
      </c>
      <c r="U25" s="43">
        <v>120</v>
      </c>
      <c r="V25" s="44">
        <v>0.86497869679990058</v>
      </c>
      <c r="W25" s="178">
        <v>172</v>
      </c>
      <c r="X25" s="42">
        <v>4.3300078652150513E-2</v>
      </c>
      <c r="Y25" s="43">
        <v>166</v>
      </c>
      <c r="Z25" s="45">
        <v>0.91095612109823032</v>
      </c>
      <c r="AA25" s="65">
        <v>3512</v>
      </c>
      <c r="AB25" s="38">
        <v>7.8014105625590045E-3</v>
      </c>
      <c r="AC25" s="39">
        <v>269</v>
      </c>
      <c r="AD25" s="40">
        <v>0.60151760983637048</v>
      </c>
      <c r="AE25" s="98">
        <v>381</v>
      </c>
      <c r="AF25" s="38">
        <v>0.14538229084737342</v>
      </c>
      <c r="AG25" s="39">
        <v>384</v>
      </c>
      <c r="AH25" s="41">
        <v>0.63349091793364709</v>
      </c>
      <c r="AI25" s="183">
        <v>663</v>
      </c>
      <c r="AJ25" s="42">
        <v>1.4727605931026822E-3</v>
      </c>
      <c r="AK25" s="43">
        <v>123</v>
      </c>
      <c r="AL25" s="44">
        <v>0.77403484381462617</v>
      </c>
      <c r="AM25" s="178">
        <v>97</v>
      </c>
      <c r="AN25" s="42">
        <v>2.7445460942997889E-2</v>
      </c>
      <c r="AO25" s="43">
        <v>156</v>
      </c>
      <c r="AP25" s="45">
        <v>0.8151782021047429</v>
      </c>
      <c r="AQ25" s="65">
        <v>9513</v>
      </c>
      <c r="AR25" s="38">
        <v>2.1131782084744821E-2</v>
      </c>
      <c r="AS25" s="39">
        <v>157</v>
      </c>
      <c r="AT25" s="40">
        <v>0.91231073715926525</v>
      </c>
      <c r="AU25" s="98">
        <v>1580</v>
      </c>
      <c r="AV25" s="38">
        <v>0.39379889886989278</v>
      </c>
      <c r="AW25" s="39">
        <v>291</v>
      </c>
      <c r="AX25" s="41">
        <v>0.96080406769963245</v>
      </c>
      <c r="AY25" s="183">
        <v>713</v>
      </c>
      <c r="AZ25" s="42">
        <v>1.5838285111345587E-3</v>
      </c>
      <c r="BA25" s="43">
        <v>164</v>
      </c>
      <c r="BB25" s="44">
        <v>0.59106374830043651</v>
      </c>
      <c r="BC25" s="178">
        <v>110</v>
      </c>
      <c r="BD25" s="42">
        <v>2.9515254377613116E-2</v>
      </c>
      <c r="BE25" s="43">
        <v>208</v>
      </c>
      <c r="BF25" s="45">
        <v>0.62248138765214545</v>
      </c>
      <c r="BG25" s="159">
        <v>3040</v>
      </c>
      <c r="BH25" s="83">
        <v>6.7529294163380911E-3</v>
      </c>
      <c r="BI25" s="84">
        <v>78</v>
      </c>
      <c r="BJ25" s="85">
        <v>1.2132552945721944</v>
      </c>
      <c r="BK25" s="156">
        <v>654</v>
      </c>
      <c r="BL25" s="83">
        <v>0.12584344082460572</v>
      </c>
      <c r="BM25" s="84">
        <v>136</v>
      </c>
      <c r="BN25" s="86">
        <v>1.2777451527237476</v>
      </c>
      <c r="BO25" s="195">
        <v>24157</v>
      </c>
      <c r="BP25" s="75">
        <v>5.3661353917920811E-2</v>
      </c>
      <c r="BQ25" s="164">
        <v>3782</v>
      </c>
      <c r="BR25" s="76">
        <v>167</v>
      </c>
      <c r="BS25" s="77">
        <v>0.94952838755515434</v>
      </c>
      <c r="BT25" s="159">
        <v>450175</v>
      </c>
      <c r="BU25" s="153">
        <v>92287</v>
      </c>
    </row>
    <row r="26" spans="1:73">
      <c r="A26" s="34">
        <f t="shared" si="0"/>
        <v>0</v>
      </c>
      <c r="B26" s="35">
        <f t="shared" si="1"/>
        <v>0</v>
      </c>
      <c r="C26" s="35">
        <f t="shared" si="2"/>
        <v>0</v>
      </c>
      <c r="D26" s="35">
        <f t="shared" si="3"/>
        <v>0</v>
      </c>
      <c r="E26" s="35">
        <f t="shared" si="4"/>
        <v>0</v>
      </c>
      <c r="F26" s="35">
        <f t="shared" si="5"/>
        <v>1</v>
      </c>
      <c r="G26" s="35">
        <f t="shared" si="6"/>
        <v>1</v>
      </c>
      <c r="H26" s="35">
        <f t="shared" si="7"/>
        <v>0</v>
      </c>
      <c r="I26" s="48">
        <v>426</v>
      </c>
      <c r="J26" s="49" t="s">
        <v>397</v>
      </c>
      <c r="K26" s="65">
        <v>2851</v>
      </c>
      <c r="L26" s="38">
        <v>1.0608845790323661E-2</v>
      </c>
      <c r="M26" s="39">
        <v>91</v>
      </c>
      <c r="N26" s="40">
        <v>1.4057607576122151</v>
      </c>
      <c r="O26" s="98">
        <v>428</v>
      </c>
      <c r="P26" s="38">
        <v>0.1258441845067314</v>
      </c>
      <c r="Q26" s="39">
        <v>248</v>
      </c>
      <c r="R26" s="41">
        <v>0.94238877128339227</v>
      </c>
      <c r="S26" s="183">
        <v>506</v>
      </c>
      <c r="T26" s="42">
        <v>1.8828747702222984E-3</v>
      </c>
      <c r="U26" s="43">
        <v>143</v>
      </c>
      <c r="V26" s="44">
        <v>0.70093304721969918</v>
      </c>
      <c r="W26" s="178">
        <v>78</v>
      </c>
      <c r="X26" s="42">
        <v>2.2335025380710659E-2</v>
      </c>
      <c r="Y26" s="43">
        <v>256</v>
      </c>
      <c r="Z26" s="45">
        <v>0.46988894059277198</v>
      </c>
      <c r="AA26" s="65">
        <v>2637</v>
      </c>
      <c r="AB26" s="38">
        <v>9.812531164182214E-3</v>
      </c>
      <c r="AC26" s="39">
        <v>221</v>
      </c>
      <c r="AD26" s="40">
        <v>0.75658244685275033</v>
      </c>
      <c r="AE26" s="98">
        <v>246</v>
      </c>
      <c r="AF26" s="38">
        <v>0.11639814610461267</v>
      </c>
      <c r="AG26" s="39">
        <v>412</v>
      </c>
      <c r="AH26" s="41">
        <v>0.50719498222102777</v>
      </c>
      <c r="AI26" s="183">
        <v>629</v>
      </c>
      <c r="AJ26" s="42">
        <v>2.340569625434438E-3</v>
      </c>
      <c r="AK26" s="43">
        <v>73</v>
      </c>
      <c r="AL26" s="44">
        <v>1.2301269146832008</v>
      </c>
      <c r="AM26" s="178">
        <v>59</v>
      </c>
      <c r="AN26" s="42">
        <v>2.7764290443610683E-2</v>
      </c>
      <c r="AO26" s="43">
        <v>152</v>
      </c>
      <c r="AP26" s="45">
        <v>0.82464799602175121</v>
      </c>
      <c r="AQ26" s="65">
        <v>13140</v>
      </c>
      <c r="AR26" s="38">
        <v>4.8895206483638341E-2</v>
      </c>
      <c r="AS26" s="39">
        <v>44</v>
      </c>
      <c r="AT26" s="40">
        <v>2.1109256991082228</v>
      </c>
      <c r="AU26" s="98">
        <v>874</v>
      </c>
      <c r="AV26" s="38">
        <v>0.5800044140366365</v>
      </c>
      <c r="AW26" s="39">
        <v>118</v>
      </c>
      <c r="AX26" s="41">
        <v>1.4151146737316267</v>
      </c>
      <c r="AY26" s="183">
        <v>1305</v>
      </c>
      <c r="AZ26" s="42">
        <v>4.8560307809092868E-3</v>
      </c>
      <c r="BA26" s="43">
        <v>46</v>
      </c>
      <c r="BB26" s="44">
        <v>1.812206141667752</v>
      </c>
      <c r="BC26" s="178">
        <v>63</v>
      </c>
      <c r="BD26" s="42">
        <v>5.7603178106378286E-2</v>
      </c>
      <c r="BE26" s="43">
        <v>91</v>
      </c>
      <c r="BF26" s="45">
        <v>1.214860145946395</v>
      </c>
      <c r="BG26" s="159">
        <v>1587</v>
      </c>
      <c r="BH26" s="83">
        <v>5.9053799611517533E-3</v>
      </c>
      <c r="BI26" s="84">
        <v>95</v>
      </c>
      <c r="BJ26" s="85">
        <v>1.0609815477996098</v>
      </c>
      <c r="BK26" s="156">
        <v>303</v>
      </c>
      <c r="BL26" s="83">
        <v>7.0050761421319802E-2</v>
      </c>
      <c r="BM26" s="84">
        <v>263</v>
      </c>
      <c r="BN26" s="86">
        <v>0.71125694167445308</v>
      </c>
      <c r="BO26" s="195">
        <v>22655</v>
      </c>
      <c r="BP26" s="75">
        <v>8.4301438575861989E-2</v>
      </c>
      <c r="BQ26" s="164">
        <v>2051</v>
      </c>
      <c r="BR26" s="76">
        <v>85</v>
      </c>
      <c r="BS26" s="77">
        <v>1.4916993924893434</v>
      </c>
      <c r="BT26" s="159">
        <v>268738</v>
      </c>
      <c r="BU26" s="153">
        <v>49613</v>
      </c>
    </row>
    <row r="27" spans="1:73">
      <c r="A27" s="34">
        <f t="shared" si="0"/>
        <v>1</v>
      </c>
      <c r="B27" s="35">
        <f t="shared" si="1"/>
        <v>1</v>
      </c>
      <c r="C27" s="35">
        <f t="shared" si="2"/>
        <v>0</v>
      </c>
      <c r="D27" s="35">
        <f t="shared" si="3"/>
        <v>0</v>
      </c>
      <c r="E27" s="35">
        <f t="shared" si="4"/>
        <v>0</v>
      </c>
      <c r="F27" s="35">
        <f t="shared" si="5"/>
        <v>0</v>
      </c>
      <c r="G27" s="35">
        <f t="shared" si="6"/>
        <v>0</v>
      </c>
      <c r="H27" s="35">
        <f t="shared" si="7"/>
        <v>1</v>
      </c>
      <c r="I27" s="36">
        <v>55</v>
      </c>
      <c r="J27" s="37" t="s">
        <v>25</v>
      </c>
      <c r="K27" s="65">
        <v>8809</v>
      </c>
      <c r="L27" s="38">
        <v>6.7370787891766218E-2</v>
      </c>
      <c r="M27" s="39">
        <v>3</v>
      </c>
      <c r="N27" s="40">
        <v>8.927192618262362</v>
      </c>
      <c r="O27" s="98">
        <v>47</v>
      </c>
      <c r="P27" s="38">
        <v>0.39247048340387614</v>
      </c>
      <c r="Q27" s="39">
        <v>47</v>
      </c>
      <c r="R27" s="41">
        <v>2.9390295472906338</v>
      </c>
      <c r="S27" s="183">
        <v>933</v>
      </c>
      <c r="T27" s="42">
        <v>7.1355369625403431E-3</v>
      </c>
      <c r="U27" s="43">
        <v>24</v>
      </c>
      <c r="V27" s="44">
        <v>2.6563283686209793</v>
      </c>
      <c r="W27" s="178">
        <v>26</v>
      </c>
      <c r="X27" s="42">
        <v>4.156827801292047E-2</v>
      </c>
      <c r="Y27" s="43">
        <v>176</v>
      </c>
      <c r="Z27" s="45">
        <v>0.87452213663593925</v>
      </c>
      <c r="AA27" s="65">
        <v>370</v>
      </c>
      <c r="AB27" s="38">
        <v>2.8297413463450449E-3</v>
      </c>
      <c r="AC27" s="39">
        <v>395</v>
      </c>
      <c r="AD27" s="40">
        <v>0.21818352430746726</v>
      </c>
      <c r="AE27" s="98">
        <v>10</v>
      </c>
      <c r="AF27" s="38">
        <v>1.6484740476720872E-2</v>
      </c>
      <c r="AG27" s="39">
        <v>515</v>
      </c>
      <c r="AH27" s="41">
        <v>7.1830848968112274E-2</v>
      </c>
      <c r="AI27" s="183">
        <v>418</v>
      </c>
      <c r="AJ27" s="42">
        <v>3.196842926411429E-3</v>
      </c>
      <c r="AK27" s="43">
        <v>52</v>
      </c>
      <c r="AL27" s="44">
        <v>1.6801561820932296</v>
      </c>
      <c r="AM27" s="178">
        <v>3</v>
      </c>
      <c r="AN27" s="42">
        <v>1.8623301403430607E-2</v>
      </c>
      <c r="AO27" s="43">
        <v>206</v>
      </c>
      <c r="AP27" s="45">
        <v>0.55314463061246111</v>
      </c>
      <c r="AQ27" s="65">
        <v>8079</v>
      </c>
      <c r="AR27" s="38">
        <v>6.1787784694923291E-2</v>
      </c>
      <c r="AS27" s="39">
        <v>31</v>
      </c>
      <c r="AT27" s="40">
        <v>2.667529845632711</v>
      </c>
      <c r="AU27" s="98">
        <v>65</v>
      </c>
      <c r="AV27" s="38">
        <v>0.35994653597683224</v>
      </c>
      <c r="AW27" s="39">
        <v>331</v>
      </c>
      <c r="AX27" s="41">
        <v>0.8782099109809699</v>
      </c>
      <c r="AY27" s="183">
        <v>54</v>
      </c>
      <c r="AZ27" s="42">
        <v>4.1298927757468221E-4</v>
      </c>
      <c r="BA27" s="43">
        <v>268</v>
      </c>
      <c r="BB27" s="44">
        <v>0.15412210898787299</v>
      </c>
      <c r="BC27" s="178">
        <v>5</v>
      </c>
      <c r="BD27" s="42">
        <v>2.4058810425484516E-3</v>
      </c>
      <c r="BE27" s="43">
        <v>343</v>
      </c>
      <c r="BF27" s="45">
        <v>5.0740412084249911E-2</v>
      </c>
      <c r="BG27" s="159">
        <v>3782</v>
      </c>
      <c r="BH27" s="83">
        <v>2.892454532939719E-2</v>
      </c>
      <c r="BI27" s="84">
        <v>13</v>
      </c>
      <c r="BJ27" s="85">
        <v>5.1966865933887352</v>
      </c>
      <c r="BK27" s="156">
        <v>34</v>
      </c>
      <c r="BL27" s="83">
        <v>0.16850077968367119</v>
      </c>
      <c r="BM27" s="84">
        <v>88</v>
      </c>
      <c r="BN27" s="86">
        <v>1.710864333176163</v>
      </c>
      <c r="BO27" s="195">
        <v>22445</v>
      </c>
      <c r="BP27" s="75">
        <v>0.1716582284289582</v>
      </c>
      <c r="BQ27" s="164">
        <v>190</v>
      </c>
      <c r="BR27" s="76">
        <v>28</v>
      </c>
      <c r="BS27" s="77">
        <v>3.0374626980160713</v>
      </c>
      <c r="BT27" s="159">
        <v>130754</v>
      </c>
      <c r="BU27" s="153">
        <v>1420</v>
      </c>
    </row>
    <row r="28" spans="1:73">
      <c r="A28" s="34">
        <f t="shared" si="0"/>
        <v>2</v>
      </c>
      <c r="B28" s="35">
        <f t="shared" si="1"/>
        <v>1</v>
      </c>
      <c r="C28" s="35">
        <f t="shared" si="2"/>
        <v>0</v>
      </c>
      <c r="D28" s="35">
        <f t="shared" si="3"/>
        <v>0</v>
      </c>
      <c r="E28" s="35">
        <f t="shared" si="4"/>
        <v>1</v>
      </c>
      <c r="F28" s="35">
        <f t="shared" si="5"/>
        <v>0</v>
      </c>
      <c r="G28" s="35">
        <f t="shared" si="6"/>
        <v>1</v>
      </c>
      <c r="H28" s="35">
        <f t="shared" si="7"/>
        <v>1</v>
      </c>
      <c r="I28" s="48">
        <v>613</v>
      </c>
      <c r="J28" s="49" t="s">
        <v>587</v>
      </c>
      <c r="K28" s="65">
        <v>5193</v>
      </c>
      <c r="L28" s="38">
        <v>1.9489804726643571E-2</v>
      </c>
      <c r="M28" s="39">
        <v>32</v>
      </c>
      <c r="N28" s="40">
        <v>2.5825620618625962</v>
      </c>
      <c r="O28" s="98">
        <v>5</v>
      </c>
      <c r="P28" s="38">
        <v>0.24808905025797823</v>
      </c>
      <c r="Q28" s="39">
        <v>92</v>
      </c>
      <c r="R28" s="41">
        <v>1.8578239126256493</v>
      </c>
      <c r="S28" s="183">
        <v>157</v>
      </c>
      <c r="T28" s="42">
        <v>5.8923538264645501E-4</v>
      </c>
      <c r="U28" s="43">
        <v>266</v>
      </c>
      <c r="V28" s="44">
        <v>0.21935317144819108</v>
      </c>
      <c r="W28" s="178">
        <v>2</v>
      </c>
      <c r="X28" s="42">
        <v>7.5004777374355052E-3</v>
      </c>
      <c r="Y28" s="43">
        <v>352</v>
      </c>
      <c r="Z28" s="45">
        <v>0.15779662113243148</v>
      </c>
      <c r="AA28" s="65">
        <v>3784</v>
      </c>
      <c r="AB28" s="38">
        <v>1.420169864926233E-2</v>
      </c>
      <c r="AC28" s="39">
        <v>149</v>
      </c>
      <c r="AD28" s="40">
        <v>1.0950034943832734</v>
      </c>
      <c r="AE28" s="98">
        <v>6</v>
      </c>
      <c r="AF28" s="38">
        <v>0.18077584559526083</v>
      </c>
      <c r="AG28" s="39">
        <v>341</v>
      </c>
      <c r="AH28" s="41">
        <v>0.78771531043350618</v>
      </c>
      <c r="AI28" s="183">
        <v>1135</v>
      </c>
      <c r="AJ28" s="42">
        <v>4.2597589764568561E-3</v>
      </c>
      <c r="AK28" s="43">
        <v>33</v>
      </c>
      <c r="AL28" s="44">
        <v>2.2387901261558611</v>
      </c>
      <c r="AM28" s="178">
        <v>3</v>
      </c>
      <c r="AN28" s="42">
        <v>5.4223198929868141E-2</v>
      </c>
      <c r="AO28" s="43">
        <v>62</v>
      </c>
      <c r="AP28" s="45">
        <v>1.6105238643220818</v>
      </c>
      <c r="AQ28" s="65">
        <v>6881</v>
      </c>
      <c r="AR28" s="38">
        <v>2.5825023362995268E-2</v>
      </c>
      <c r="AS28" s="39">
        <v>105</v>
      </c>
      <c r="AT28" s="40">
        <v>1.1149294464122792</v>
      </c>
      <c r="AU28" s="98">
        <v>6</v>
      </c>
      <c r="AV28" s="38">
        <v>0.32873112937129756</v>
      </c>
      <c r="AW28" s="39">
        <v>370</v>
      </c>
      <c r="AX28" s="41">
        <v>0.80204949070664933</v>
      </c>
      <c r="AY28" s="183">
        <v>1592</v>
      </c>
      <c r="AZ28" s="42">
        <v>5.9749218418672385E-3</v>
      </c>
      <c r="BA28" s="43">
        <v>33</v>
      </c>
      <c r="BB28" s="44">
        <v>2.229761413454038</v>
      </c>
      <c r="BC28" s="178">
        <v>2</v>
      </c>
      <c r="BD28" s="42">
        <v>7.6055799732467039E-2</v>
      </c>
      <c r="BE28" s="43">
        <v>65</v>
      </c>
      <c r="BF28" s="45">
        <v>1.6040288574429149</v>
      </c>
      <c r="BG28" s="159">
        <v>2190</v>
      </c>
      <c r="BH28" s="83">
        <v>8.219270624176666E-3</v>
      </c>
      <c r="BI28" s="84">
        <v>64</v>
      </c>
      <c r="BJ28" s="85">
        <v>1.476703366420139</v>
      </c>
      <c r="BK28" s="156">
        <v>5</v>
      </c>
      <c r="BL28" s="83">
        <v>0.10462449837569272</v>
      </c>
      <c r="BM28" s="84">
        <v>176</v>
      </c>
      <c r="BN28" s="86">
        <v>1.062299669968626</v>
      </c>
      <c r="BO28" s="195">
        <v>20932</v>
      </c>
      <c r="BP28" s="75">
        <v>7.8559713564048381E-2</v>
      </c>
      <c r="BQ28" s="164">
        <v>29</v>
      </c>
      <c r="BR28" s="76">
        <v>91</v>
      </c>
      <c r="BS28" s="77">
        <v>1.3901005602908187</v>
      </c>
      <c r="BT28" s="159">
        <v>266447</v>
      </c>
      <c r="BU28" s="153">
        <v>363</v>
      </c>
    </row>
    <row r="29" spans="1:73">
      <c r="A29" s="34">
        <f t="shared" si="0"/>
        <v>2</v>
      </c>
      <c r="B29" s="35">
        <f t="shared" si="1"/>
        <v>1</v>
      </c>
      <c r="C29" s="35">
        <f t="shared" si="2"/>
        <v>0</v>
      </c>
      <c r="D29" s="35">
        <f t="shared" si="3"/>
        <v>0</v>
      </c>
      <c r="E29" s="35">
        <f t="shared" si="4"/>
        <v>1</v>
      </c>
      <c r="F29" s="35">
        <f t="shared" si="5"/>
        <v>0</v>
      </c>
      <c r="G29" s="35">
        <f t="shared" si="6"/>
        <v>0</v>
      </c>
      <c r="H29" s="35">
        <f t="shared" si="7"/>
        <v>1</v>
      </c>
      <c r="I29" s="48">
        <v>630</v>
      </c>
      <c r="J29" s="49" t="s">
        <v>604</v>
      </c>
      <c r="K29" s="65">
        <v>3222</v>
      </c>
      <c r="L29" s="38">
        <v>1.0902778482747419E-2</v>
      </c>
      <c r="M29" s="39">
        <v>87</v>
      </c>
      <c r="N29" s="40">
        <v>1.44470929664796</v>
      </c>
      <c r="O29" s="98">
        <v>291</v>
      </c>
      <c r="P29" s="38">
        <v>0.16882368352108987</v>
      </c>
      <c r="Q29" s="39">
        <v>164</v>
      </c>
      <c r="R29" s="41">
        <v>1.264242319186915</v>
      </c>
      <c r="S29" s="183">
        <v>824</v>
      </c>
      <c r="T29" s="42">
        <v>2.7882959248242932E-3</v>
      </c>
      <c r="U29" s="43">
        <v>102</v>
      </c>
      <c r="V29" s="44">
        <v>1.0379918994329174</v>
      </c>
      <c r="W29" s="178">
        <v>69</v>
      </c>
      <c r="X29" s="42">
        <v>4.3175268535499085E-2</v>
      </c>
      <c r="Y29" s="43">
        <v>167</v>
      </c>
      <c r="Z29" s="45">
        <v>0.90833033973067256</v>
      </c>
      <c r="AA29" s="65">
        <v>3155</v>
      </c>
      <c r="AB29" s="38">
        <v>1.067606024614156E-2</v>
      </c>
      <c r="AC29" s="39">
        <v>194</v>
      </c>
      <c r="AD29" s="40">
        <v>0.82316373304953772</v>
      </c>
      <c r="AE29" s="98">
        <v>157</v>
      </c>
      <c r="AF29" s="38">
        <v>0.16531307309405291</v>
      </c>
      <c r="AG29" s="39">
        <v>364</v>
      </c>
      <c r="AH29" s="41">
        <v>0.72033759965115929</v>
      </c>
      <c r="AI29" s="183">
        <v>1186</v>
      </c>
      <c r="AJ29" s="42">
        <v>4.013251173351471E-3</v>
      </c>
      <c r="AK29" s="43">
        <v>36</v>
      </c>
      <c r="AL29" s="44">
        <v>2.1092336797318083</v>
      </c>
      <c r="AM29" s="178">
        <v>73</v>
      </c>
      <c r="AN29" s="42">
        <v>6.214304427560912E-2</v>
      </c>
      <c r="AO29" s="43">
        <v>51</v>
      </c>
      <c r="AP29" s="45">
        <v>1.8457571257818746</v>
      </c>
      <c r="AQ29" s="65">
        <v>7696</v>
      </c>
      <c r="AR29" s="38">
        <v>2.6042142521174469E-2</v>
      </c>
      <c r="AS29" s="39">
        <v>103</v>
      </c>
      <c r="AT29" s="40">
        <v>1.124303011711008</v>
      </c>
      <c r="AU29" s="98">
        <v>522</v>
      </c>
      <c r="AV29" s="38">
        <v>0.40324862457427296</v>
      </c>
      <c r="AW29" s="39">
        <v>281</v>
      </c>
      <c r="AX29" s="41">
        <v>0.98385983276517663</v>
      </c>
      <c r="AY29" s="183">
        <v>867</v>
      </c>
      <c r="AZ29" s="42">
        <v>2.9338016587653671E-3</v>
      </c>
      <c r="BA29" s="43">
        <v>88</v>
      </c>
      <c r="BB29" s="44">
        <v>1.0948557833181813</v>
      </c>
      <c r="BC29" s="178">
        <v>55</v>
      </c>
      <c r="BD29" s="42">
        <v>4.5428346869269061E-2</v>
      </c>
      <c r="BE29" s="43">
        <v>127</v>
      </c>
      <c r="BF29" s="45">
        <v>0.95809102764752985</v>
      </c>
      <c r="BG29" s="159">
        <v>2135</v>
      </c>
      <c r="BH29" s="83">
        <v>7.2245288828881871E-3</v>
      </c>
      <c r="BI29" s="84">
        <v>72</v>
      </c>
      <c r="BJ29" s="85">
        <v>1.2979845304983113</v>
      </c>
      <c r="BK29" s="156">
        <v>213</v>
      </c>
      <c r="BL29" s="83">
        <v>0.11186795913020697</v>
      </c>
      <c r="BM29" s="84">
        <v>157</v>
      </c>
      <c r="BN29" s="86">
        <v>1.1358457905083914</v>
      </c>
      <c r="BO29" s="195">
        <v>19085</v>
      </c>
      <c r="BP29" s="75">
        <v>6.4580858889892762E-2</v>
      </c>
      <c r="BQ29" s="164">
        <v>1380</v>
      </c>
      <c r="BR29" s="76">
        <v>123</v>
      </c>
      <c r="BS29" s="77">
        <v>1.1427471416849189</v>
      </c>
      <c r="BT29" s="159">
        <v>295521</v>
      </c>
      <c r="BU29" s="153">
        <v>28233</v>
      </c>
    </row>
    <row r="30" spans="1:73">
      <c r="A30" s="34">
        <f t="shared" si="0"/>
        <v>1</v>
      </c>
      <c r="B30" s="35">
        <f t="shared" si="1"/>
        <v>1</v>
      </c>
      <c r="C30" s="35">
        <f t="shared" si="2"/>
        <v>0</v>
      </c>
      <c r="D30" s="35">
        <f t="shared" si="3"/>
        <v>0</v>
      </c>
      <c r="E30" s="35">
        <f t="shared" si="4"/>
        <v>0</v>
      </c>
      <c r="F30" s="35">
        <f t="shared" si="5"/>
        <v>1</v>
      </c>
      <c r="G30" s="35">
        <f t="shared" si="6"/>
        <v>0</v>
      </c>
      <c r="H30" s="35">
        <f t="shared" si="7"/>
        <v>0</v>
      </c>
      <c r="I30" s="48">
        <v>121</v>
      </c>
      <c r="J30" s="49" t="s">
        <v>91</v>
      </c>
      <c r="K30" s="65">
        <v>4924</v>
      </c>
      <c r="L30" s="38">
        <v>6.5017033300763194E-2</v>
      </c>
      <c r="M30" s="39">
        <v>4</v>
      </c>
      <c r="N30" s="40">
        <v>8.6153004574676775</v>
      </c>
      <c r="O30" s="98">
        <v>368</v>
      </c>
      <c r="P30" s="38">
        <v>0.26043264399428784</v>
      </c>
      <c r="Q30" s="39">
        <v>85</v>
      </c>
      <c r="R30" s="41">
        <v>1.950259365085989</v>
      </c>
      <c r="S30" s="183">
        <v>335</v>
      </c>
      <c r="T30" s="42">
        <v>4.4233765547838488E-3</v>
      </c>
      <c r="U30" s="43">
        <v>43</v>
      </c>
      <c r="V30" s="44">
        <v>1.646679246320117</v>
      </c>
      <c r="W30" s="178">
        <v>39</v>
      </c>
      <c r="X30" s="42">
        <v>1.7718305389538266E-2</v>
      </c>
      <c r="Y30" s="43">
        <v>285</v>
      </c>
      <c r="Z30" s="45">
        <v>0.37276141874365903</v>
      </c>
      <c r="AA30" s="65">
        <v>935</v>
      </c>
      <c r="AB30" s="38">
        <v>1.2345842026038504E-2</v>
      </c>
      <c r="AC30" s="39">
        <v>173</v>
      </c>
      <c r="AD30" s="40">
        <v>0.95191008438404145</v>
      </c>
      <c r="AE30" s="98">
        <v>68</v>
      </c>
      <c r="AF30" s="38">
        <v>4.9452583699159045E-2</v>
      </c>
      <c r="AG30" s="39">
        <v>468</v>
      </c>
      <c r="AH30" s="41">
        <v>0.21548541063133733</v>
      </c>
      <c r="AI30" s="183">
        <v>518</v>
      </c>
      <c r="AJ30" s="42">
        <v>6.8397285235165181E-3</v>
      </c>
      <c r="AK30" s="43">
        <v>16</v>
      </c>
      <c r="AL30" s="44">
        <v>3.5947378170142525</v>
      </c>
      <c r="AM30" s="178">
        <v>31</v>
      </c>
      <c r="AN30" s="42">
        <v>2.7397260273972601E-2</v>
      </c>
      <c r="AO30" s="43">
        <v>157</v>
      </c>
      <c r="AP30" s="45">
        <v>0.81374655791418304</v>
      </c>
      <c r="AQ30" s="65">
        <v>11848</v>
      </c>
      <c r="AR30" s="38">
        <v>0.15644228483904191</v>
      </c>
      <c r="AS30" s="39">
        <v>13</v>
      </c>
      <c r="AT30" s="40">
        <v>6.7539962144233678</v>
      </c>
      <c r="AU30" s="98">
        <v>650</v>
      </c>
      <c r="AV30" s="38">
        <v>0.6266462156873116</v>
      </c>
      <c r="AW30" s="39">
        <v>101</v>
      </c>
      <c r="AX30" s="41">
        <v>1.5289129420340832</v>
      </c>
      <c r="AY30" s="183">
        <v>265</v>
      </c>
      <c r="AZ30" s="42">
        <v>3.4990889164708055E-3</v>
      </c>
      <c r="BA30" s="43">
        <v>74</v>
      </c>
      <c r="BB30" s="44">
        <v>1.3058134741647158</v>
      </c>
      <c r="BC30" s="178">
        <v>14</v>
      </c>
      <c r="BD30" s="42">
        <v>1.401597292008251E-2</v>
      </c>
      <c r="BE30" s="43">
        <v>276</v>
      </c>
      <c r="BF30" s="45">
        <v>0.29559908788065187</v>
      </c>
      <c r="BG30" s="159">
        <v>82</v>
      </c>
      <c r="BH30" s="83">
        <v>1.0827369477381362E-3</v>
      </c>
      <c r="BI30" s="84">
        <v>334</v>
      </c>
      <c r="BJ30" s="85">
        <v>0.19452836739178833</v>
      </c>
      <c r="BK30" s="156">
        <v>10</v>
      </c>
      <c r="BL30" s="83">
        <v>4.3370180356481726E-3</v>
      </c>
      <c r="BM30" s="84">
        <v>452</v>
      </c>
      <c r="BN30" s="86">
        <v>4.4035698134228002E-2</v>
      </c>
      <c r="BO30" s="195">
        <v>18907</v>
      </c>
      <c r="BP30" s="75">
        <v>0.24965009110835293</v>
      </c>
      <c r="BQ30" s="164">
        <v>1180</v>
      </c>
      <c r="BR30" s="76">
        <v>23</v>
      </c>
      <c r="BS30" s="77">
        <v>4.417515234999434</v>
      </c>
      <c r="BT30" s="159">
        <v>75734</v>
      </c>
      <c r="BU30" s="153">
        <v>7006</v>
      </c>
    </row>
    <row r="31" spans="1:73">
      <c r="A31" s="34">
        <f t="shared" si="0"/>
        <v>1</v>
      </c>
      <c r="B31" s="35">
        <f t="shared" si="1"/>
        <v>1</v>
      </c>
      <c r="C31" s="35">
        <f t="shared" si="2"/>
        <v>0</v>
      </c>
      <c r="D31" s="35">
        <f t="shared" si="3"/>
        <v>0</v>
      </c>
      <c r="E31" s="35">
        <f t="shared" si="4"/>
        <v>0</v>
      </c>
      <c r="F31" s="35">
        <f t="shared" si="5"/>
        <v>1</v>
      </c>
      <c r="G31" s="35">
        <f t="shared" si="6"/>
        <v>0</v>
      </c>
      <c r="H31" s="35">
        <f t="shared" si="7"/>
        <v>0</v>
      </c>
      <c r="I31" s="48">
        <v>331</v>
      </c>
      <c r="J31" s="49" t="s">
        <v>302</v>
      </c>
      <c r="K31" s="65">
        <v>3444</v>
      </c>
      <c r="L31" s="38">
        <v>1.7132794078142256E-2</v>
      </c>
      <c r="M31" s="39">
        <v>42</v>
      </c>
      <c r="N31" s="40">
        <v>2.2702384462286109</v>
      </c>
      <c r="O31" s="98">
        <v>69</v>
      </c>
      <c r="P31" s="38">
        <v>0.19801069395733917</v>
      </c>
      <c r="Q31" s="39">
        <v>123</v>
      </c>
      <c r="R31" s="41">
        <v>1.4828103126962318</v>
      </c>
      <c r="S31" s="183">
        <v>224</v>
      </c>
      <c r="T31" s="42">
        <v>1.1143280701230735E-3</v>
      </c>
      <c r="U31" s="43">
        <v>204</v>
      </c>
      <c r="V31" s="44">
        <v>0.41482810335899128</v>
      </c>
      <c r="W31" s="178">
        <v>14</v>
      </c>
      <c r="X31" s="42">
        <v>1.2878744322428564E-2</v>
      </c>
      <c r="Y31" s="43">
        <v>313</v>
      </c>
      <c r="Z31" s="45">
        <v>0.27094571967925768</v>
      </c>
      <c r="AA31" s="65">
        <v>1439</v>
      </c>
      <c r="AB31" s="38">
        <v>7.1585629147638517E-3</v>
      </c>
      <c r="AC31" s="39">
        <v>284</v>
      </c>
      <c r="AD31" s="40">
        <v>0.55195167845897686</v>
      </c>
      <c r="AE31" s="98">
        <v>23</v>
      </c>
      <c r="AF31" s="38">
        <v>8.2734433392744208E-2</v>
      </c>
      <c r="AG31" s="39">
        <v>436</v>
      </c>
      <c r="AH31" s="41">
        <v>0.36050822867905452</v>
      </c>
      <c r="AI31" s="183">
        <v>16</v>
      </c>
      <c r="AJ31" s="42">
        <v>7.9594862151648112E-5</v>
      </c>
      <c r="AK31" s="43">
        <v>317</v>
      </c>
      <c r="AL31" s="44">
        <v>4.1832458705460623E-2</v>
      </c>
      <c r="AM31" s="178">
        <v>4</v>
      </c>
      <c r="AN31" s="42">
        <v>9.199103087448974E-4</v>
      </c>
      <c r="AO31" s="43">
        <v>327</v>
      </c>
      <c r="AP31" s="45">
        <v>2.7322945427579081E-2</v>
      </c>
      <c r="AQ31" s="65">
        <v>11012</v>
      </c>
      <c r="AR31" s="38">
        <v>5.4781163875871813E-2</v>
      </c>
      <c r="AS31" s="39">
        <v>40</v>
      </c>
      <c r="AT31" s="40">
        <v>2.3650368813010894</v>
      </c>
      <c r="AU31" s="98">
        <v>147</v>
      </c>
      <c r="AV31" s="38">
        <v>0.63312826999367566</v>
      </c>
      <c r="AW31" s="39">
        <v>98</v>
      </c>
      <c r="AX31" s="41">
        <v>1.5447280805793593</v>
      </c>
      <c r="AY31" s="183">
        <v>327</v>
      </c>
      <c r="AZ31" s="42">
        <v>1.6267199952243083E-3</v>
      </c>
      <c r="BA31" s="43">
        <v>159</v>
      </c>
      <c r="BB31" s="44">
        <v>0.60707028005436714</v>
      </c>
      <c r="BC31" s="178">
        <v>10</v>
      </c>
      <c r="BD31" s="42">
        <v>1.8800666934973839E-2</v>
      </c>
      <c r="BE31" s="43">
        <v>247</v>
      </c>
      <c r="BF31" s="45">
        <v>0.39650904216312383</v>
      </c>
      <c r="BG31" s="159">
        <v>931</v>
      </c>
      <c r="BH31" s="83">
        <v>4.6314260414490249E-3</v>
      </c>
      <c r="BI31" s="84">
        <v>128</v>
      </c>
      <c r="BJ31" s="85">
        <v>0.83209845976068819</v>
      </c>
      <c r="BK31" s="156">
        <v>83</v>
      </c>
      <c r="BL31" s="83">
        <v>5.3527281090093713E-2</v>
      </c>
      <c r="BM31" s="84">
        <v>310</v>
      </c>
      <c r="BN31" s="86">
        <v>0.54348660131339865</v>
      </c>
      <c r="BO31" s="195">
        <v>17393</v>
      </c>
      <c r="BP31" s="75">
        <v>8.6524589837725971E-2</v>
      </c>
      <c r="BQ31" s="164">
        <v>350</v>
      </c>
      <c r="BR31" s="76">
        <v>83</v>
      </c>
      <c r="BS31" s="77">
        <v>1.5310376700176698</v>
      </c>
      <c r="BT31" s="159">
        <v>201018</v>
      </c>
      <c r="BU31" s="153">
        <v>5103</v>
      </c>
    </row>
    <row r="32" spans="1:73">
      <c r="A32" s="34">
        <f t="shared" si="0"/>
        <v>1</v>
      </c>
      <c r="B32" s="35">
        <f t="shared" si="1"/>
        <v>0</v>
      </c>
      <c r="C32" s="35">
        <f t="shared" si="2"/>
        <v>0</v>
      </c>
      <c r="D32" s="35">
        <f t="shared" si="3"/>
        <v>1</v>
      </c>
      <c r="E32" s="35">
        <f t="shared" si="4"/>
        <v>0</v>
      </c>
      <c r="F32" s="35">
        <f t="shared" si="5"/>
        <v>0</v>
      </c>
      <c r="G32" s="35">
        <f t="shared" si="6"/>
        <v>0</v>
      </c>
      <c r="H32" s="35">
        <f t="shared" si="7"/>
        <v>0</v>
      </c>
      <c r="I32" s="48">
        <v>223</v>
      </c>
      <c r="J32" s="49" t="s">
        <v>193</v>
      </c>
      <c r="K32" s="65">
        <v>0</v>
      </c>
      <c r="L32" s="38">
        <v>0</v>
      </c>
      <c r="M32" s="39">
        <v>517</v>
      </c>
      <c r="N32" s="40">
        <v>0</v>
      </c>
      <c r="O32" s="98">
        <v>0</v>
      </c>
      <c r="P32" s="38">
        <v>0</v>
      </c>
      <c r="Q32" s="39">
        <v>517</v>
      </c>
      <c r="R32" s="41">
        <v>0</v>
      </c>
      <c r="S32" s="183">
        <v>0</v>
      </c>
      <c r="T32" s="42">
        <v>0</v>
      </c>
      <c r="U32" s="43">
        <v>396</v>
      </c>
      <c r="V32" s="44">
        <v>0</v>
      </c>
      <c r="W32" s="178">
        <v>0</v>
      </c>
      <c r="X32" s="42">
        <v>0</v>
      </c>
      <c r="Y32" s="43">
        <v>396</v>
      </c>
      <c r="Z32" s="45">
        <v>0</v>
      </c>
      <c r="AA32" s="65">
        <v>16494</v>
      </c>
      <c r="AB32" s="38">
        <v>0.39196768060836501</v>
      </c>
      <c r="AC32" s="39">
        <v>6</v>
      </c>
      <c r="AD32" s="40">
        <v>30.222157965150206</v>
      </c>
      <c r="AE32" s="98">
        <v>40</v>
      </c>
      <c r="AF32" s="38">
        <v>1</v>
      </c>
      <c r="AG32" s="39">
        <v>1</v>
      </c>
      <c r="AH32" s="41">
        <v>4.3574146083494059</v>
      </c>
      <c r="AI32" s="183">
        <v>0</v>
      </c>
      <c r="AJ32" s="42">
        <v>0</v>
      </c>
      <c r="AK32" s="43">
        <v>337</v>
      </c>
      <c r="AL32" s="44">
        <v>0</v>
      </c>
      <c r="AM32" s="178">
        <v>0</v>
      </c>
      <c r="AN32" s="42">
        <v>0</v>
      </c>
      <c r="AO32" s="43">
        <v>337</v>
      </c>
      <c r="AP32" s="45">
        <v>0</v>
      </c>
      <c r="AQ32" s="65">
        <v>0</v>
      </c>
      <c r="AR32" s="38">
        <v>0</v>
      </c>
      <c r="AS32" s="39">
        <v>565</v>
      </c>
      <c r="AT32" s="40">
        <v>0</v>
      </c>
      <c r="AU32" s="98">
        <v>0</v>
      </c>
      <c r="AV32" s="38">
        <v>0</v>
      </c>
      <c r="AW32" s="39">
        <v>565</v>
      </c>
      <c r="AX32" s="41">
        <v>0</v>
      </c>
      <c r="AY32" s="183">
        <v>0</v>
      </c>
      <c r="AZ32" s="42">
        <v>0</v>
      </c>
      <c r="BA32" s="43">
        <v>356</v>
      </c>
      <c r="BB32" s="44">
        <v>0</v>
      </c>
      <c r="BC32" s="178">
        <v>0</v>
      </c>
      <c r="BD32" s="42">
        <v>0</v>
      </c>
      <c r="BE32" s="43">
        <v>356</v>
      </c>
      <c r="BF32" s="45">
        <v>0</v>
      </c>
      <c r="BG32" s="159">
        <v>0</v>
      </c>
      <c r="BH32" s="83">
        <v>0</v>
      </c>
      <c r="BI32" s="84">
        <v>467</v>
      </c>
      <c r="BJ32" s="85">
        <v>0</v>
      </c>
      <c r="BK32" s="156">
        <v>0</v>
      </c>
      <c r="BL32" s="83">
        <v>0</v>
      </c>
      <c r="BM32" s="84">
        <v>467</v>
      </c>
      <c r="BN32" s="86">
        <v>0</v>
      </c>
      <c r="BO32" s="195">
        <v>16494</v>
      </c>
      <c r="BP32" s="75">
        <v>0.39196768060836501</v>
      </c>
      <c r="BQ32" s="164">
        <v>40</v>
      </c>
      <c r="BR32" s="76">
        <v>12</v>
      </c>
      <c r="BS32" s="77">
        <v>6.935800395776063</v>
      </c>
      <c r="BT32" s="159">
        <v>42080</v>
      </c>
      <c r="BU32" s="153">
        <v>944</v>
      </c>
    </row>
    <row r="33" spans="1:73">
      <c r="A33" s="34">
        <f t="shared" si="0"/>
        <v>1</v>
      </c>
      <c r="B33" s="35">
        <f t="shared" si="1"/>
        <v>0</v>
      </c>
      <c r="C33" s="35">
        <f t="shared" si="2"/>
        <v>1</v>
      </c>
      <c r="D33" s="35">
        <f t="shared" si="3"/>
        <v>0</v>
      </c>
      <c r="E33" s="35">
        <f t="shared" si="4"/>
        <v>0</v>
      </c>
      <c r="F33" s="35">
        <f t="shared" si="5"/>
        <v>1</v>
      </c>
      <c r="G33" s="35">
        <f t="shared" si="6"/>
        <v>1</v>
      </c>
      <c r="H33" s="35">
        <f t="shared" si="7"/>
        <v>0</v>
      </c>
      <c r="I33" s="48">
        <v>478</v>
      </c>
      <c r="J33" s="49" t="s">
        <v>450</v>
      </c>
      <c r="K33" s="65">
        <v>2109</v>
      </c>
      <c r="L33" s="38">
        <v>6.3901151675094916E-3</v>
      </c>
      <c r="M33" s="39">
        <v>159</v>
      </c>
      <c r="N33" s="40">
        <v>0.84674368132495892</v>
      </c>
      <c r="O33" s="98">
        <v>313</v>
      </c>
      <c r="P33" s="38">
        <v>0.12794224702742052</v>
      </c>
      <c r="Q33" s="39">
        <v>244</v>
      </c>
      <c r="R33" s="41">
        <v>0.95810018908706662</v>
      </c>
      <c r="S33" s="183">
        <v>929</v>
      </c>
      <c r="T33" s="42">
        <v>2.8148017973524501E-3</v>
      </c>
      <c r="U33" s="43">
        <v>100</v>
      </c>
      <c r="V33" s="44">
        <v>1.0478591738232288</v>
      </c>
      <c r="W33" s="178">
        <v>95</v>
      </c>
      <c r="X33" s="42">
        <v>5.6357680174714875E-2</v>
      </c>
      <c r="Y33" s="43">
        <v>119</v>
      </c>
      <c r="Z33" s="45">
        <v>1.1856646760040725</v>
      </c>
      <c r="AA33" s="65">
        <v>3184</v>
      </c>
      <c r="AB33" s="38">
        <v>9.6472862462542528E-3</v>
      </c>
      <c r="AC33" s="39">
        <v>224</v>
      </c>
      <c r="AD33" s="40">
        <v>0.74384145248095435</v>
      </c>
      <c r="AE33" s="98">
        <v>222</v>
      </c>
      <c r="AF33" s="38">
        <v>0.19315700072797864</v>
      </c>
      <c r="AG33" s="39">
        <v>328</v>
      </c>
      <c r="AH33" s="41">
        <v>0.84166513667705101</v>
      </c>
      <c r="AI33" s="183">
        <v>454</v>
      </c>
      <c r="AJ33" s="42">
        <v>1.3755866695349971E-3</v>
      </c>
      <c r="AK33" s="43">
        <v>130</v>
      </c>
      <c r="AL33" s="44">
        <v>0.72296340484224775</v>
      </c>
      <c r="AM33" s="178">
        <v>54</v>
      </c>
      <c r="AN33" s="42">
        <v>2.7541858772142686E-2</v>
      </c>
      <c r="AO33" s="43">
        <v>155</v>
      </c>
      <c r="AP33" s="45">
        <v>0.8180413862652226</v>
      </c>
      <c r="AQ33" s="65">
        <v>7390</v>
      </c>
      <c r="AR33" s="38">
        <v>2.2391157462254691E-2</v>
      </c>
      <c r="AS33" s="39">
        <v>139</v>
      </c>
      <c r="AT33" s="40">
        <v>0.96668105360530165</v>
      </c>
      <c r="AU33" s="98">
        <v>703</v>
      </c>
      <c r="AV33" s="38">
        <v>0.44831351613685999</v>
      </c>
      <c r="AW33" s="39">
        <v>228</v>
      </c>
      <c r="AX33" s="41">
        <v>1.0938107017189314</v>
      </c>
      <c r="AY33" s="183">
        <v>826</v>
      </c>
      <c r="AZ33" s="42">
        <v>2.5027193591099289E-3</v>
      </c>
      <c r="BA33" s="43">
        <v>110</v>
      </c>
      <c r="BB33" s="44">
        <v>0.93398159898000821</v>
      </c>
      <c r="BC33" s="178">
        <v>112</v>
      </c>
      <c r="BD33" s="42">
        <v>5.0109196796893955E-2</v>
      </c>
      <c r="BE33" s="43">
        <v>105</v>
      </c>
      <c r="BF33" s="45">
        <v>1.056810893689051</v>
      </c>
      <c r="BG33" s="159">
        <v>1592</v>
      </c>
      <c r="BH33" s="83">
        <v>4.8236431231271264E-3</v>
      </c>
      <c r="BI33" s="84">
        <v>118</v>
      </c>
      <c r="BJ33" s="85">
        <v>0.86663286367270687</v>
      </c>
      <c r="BK33" s="156">
        <v>251</v>
      </c>
      <c r="BL33" s="83">
        <v>9.6578500363989322E-2</v>
      </c>
      <c r="BM33" s="84">
        <v>192</v>
      </c>
      <c r="BN33" s="86">
        <v>0.98060502707811814</v>
      </c>
      <c r="BO33" s="195">
        <v>16484</v>
      </c>
      <c r="BP33" s="75">
        <v>4.9945309825142933E-2</v>
      </c>
      <c r="BQ33" s="164">
        <v>1750</v>
      </c>
      <c r="BR33" s="76">
        <v>184</v>
      </c>
      <c r="BS33" s="77">
        <v>0.88377362928169867</v>
      </c>
      <c r="BT33" s="159">
        <v>330041</v>
      </c>
      <c r="BU33" s="153">
        <v>26846</v>
      </c>
    </row>
    <row r="34" spans="1:73">
      <c r="A34" s="34">
        <f t="shared" si="0"/>
        <v>1</v>
      </c>
      <c r="B34" s="35">
        <f t="shared" si="1"/>
        <v>1</v>
      </c>
      <c r="C34" s="35">
        <f t="shared" si="2"/>
        <v>0</v>
      </c>
      <c r="D34" s="35">
        <f t="shared" si="3"/>
        <v>0</v>
      </c>
      <c r="E34" s="35">
        <f t="shared" si="4"/>
        <v>0</v>
      </c>
      <c r="F34" s="35">
        <f t="shared" si="5"/>
        <v>0</v>
      </c>
      <c r="G34" s="35">
        <f t="shared" si="6"/>
        <v>1</v>
      </c>
      <c r="H34" s="35">
        <f t="shared" si="7"/>
        <v>1</v>
      </c>
      <c r="I34" s="48">
        <v>443</v>
      </c>
      <c r="J34" s="49" t="s">
        <v>414</v>
      </c>
      <c r="K34" s="65">
        <v>2753</v>
      </c>
      <c r="L34" s="38">
        <v>5.9092977530501682E-3</v>
      </c>
      <c r="M34" s="39">
        <v>173</v>
      </c>
      <c r="N34" s="40">
        <v>0.78303135425541215</v>
      </c>
      <c r="O34" s="98">
        <v>640</v>
      </c>
      <c r="P34" s="38">
        <v>0.16756954166413049</v>
      </c>
      <c r="Q34" s="39">
        <v>167</v>
      </c>
      <c r="R34" s="41">
        <v>1.2548506320920554</v>
      </c>
      <c r="S34" s="183">
        <v>573</v>
      </c>
      <c r="T34" s="42">
        <v>1.2299410143471654E-3</v>
      </c>
      <c r="U34" s="43">
        <v>190</v>
      </c>
      <c r="V34" s="44">
        <v>0.45786704284378049</v>
      </c>
      <c r="W34" s="178">
        <v>142</v>
      </c>
      <c r="X34" s="42">
        <v>3.4877351025625419E-2</v>
      </c>
      <c r="Y34" s="43">
        <v>202</v>
      </c>
      <c r="Z34" s="45">
        <v>0.73375701369325719</v>
      </c>
      <c r="AA34" s="65">
        <v>3113</v>
      </c>
      <c r="AB34" s="38">
        <v>6.6820355631112141E-3</v>
      </c>
      <c r="AC34" s="39">
        <v>304</v>
      </c>
      <c r="AD34" s="40">
        <v>0.51520965709127597</v>
      </c>
      <c r="AE34" s="98">
        <v>439</v>
      </c>
      <c r="AF34" s="38">
        <v>0.18948201351269098</v>
      </c>
      <c r="AG34" s="39">
        <v>331</v>
      </c>
      <c r="AH34" s="41">
        <v>0.82565169369965918</v>
      </c>
      <c r="AI34" s="183">
        <v>407</v>
      </c>
      <c r="AJ34" s="42">
        <v>8.7362302415234952E-4</v>
      </c>
      <c r="AK34" s="43">
        <v>179</v>
      </c>
      <c r="AL34" s="44">
        <v>0.45914771499150164</v>
      </c>
      <c r="AM34" s="178">
        <v>90</v>
      </c>
      <c r="AN34" s="42">
        <v>2.4773266784344758E-2</v>
      </c>
      <c r="AO34" s="43">
        <v>172</v>
      </c>
      <c r="AP34" s="45">
        <v>0.73580936095283633</v>
      </c>
      <c r="AQ34" s="65">
        <v>6415</v>
      </c>
      <c r="AR34" s="38">
        <v>1.3769758476504478E-2</v>
      </c>
      <c r="AS34" s="39">
        <v>263</v>
      </c>
      <c r="AT34" s="40">
        <v>0.59447416483031268</v>
      </c>
      <c r="AU34" s="98">
        <v>1195</v>
      </c>
      <c r="AV34" s="38">
        <v>0.39046807474587619</v>
      </c>
      <c r="AW34" s="39">
        <v>298</v>
      </c>
      <c r="AX34" s="41">
        <v>0.95267740869593487</v>
      </c>
      <c r="AY34" s="183">
        <v>1176</v>
      </c>
      <c r="AZ34" s="42">
        <v>2.524276846199418E-3</v>
      </c>
      <c r="BA34" s="43">
        <v>109</v>
      </c>
      <c r="BB34" s="44">
        <v>0.94202656662232209</v>
      </c>
      <c r="BC34" s="178">
        <v>199</v>
      </c>
      <c r="BD34" s="42">
        <v>7.1580741371964213E-2</v>
      </c>
      <c r="BE34" s="43">
        <v>69</v>
      </c>
      <c r="BF34" s="45">
        <v>1.5096491681327322</v>
      </c>
      <c r="BG34" s="159">
        <v>1992</v>
      </c>
      <c r="BH34" s="83">
        <v>4.2758158823377893E-3</v>
      </c>
      <c r="BI34" s="84">
        <v>141</v>
      </c>
      <c r="BJ34" s="85">
        <v>0.76820827496155142</v>
      </c>
      <c r="BK34" s="156">
        <v>398</v>
      </c>
      <c r="BL34" s="83">
        <v>0.12124901089536795</v>
      </c>
      <c r="BM34" s="84">
        <v>142</v>
      </c>
      <c r="BN34" s="86">
        <v>1.2310958356584705</v>
      </c>
      <c r="BO34" s="195">
        <v>16429</v>
      </c>
      <c r="BP34" s="75">
        <v>3.5264748559702581E-2</v>
      </c>
      <c r="BQ34" s="164">
        <v>3103</v>
      </c>
      <c r="BR34" s="76">
        <v>303</v>
      </c>
      <c r="BS34" s="77">
        <v>0.62400363376313717</v>
      </c>
      <c r="BT34" s="159">
        <v>465876</v>
      </c>
      <c r="BU34" s="153">
        <v>109389</v>
      </c>
    </row>
    <row r="35" spans="1:73">
      <c r="A35" s="34">
        <f t="shared" si="0"/>
        <v>3</v>
      </c>
      <c r="B35" s="35">
        <f t="shared" si="1"/>
        <v>1</v>
      </c>
      <c r="C35" s="35">
        <f t="shared" si="2"/>
        <v>1</v>
      </c>
      <c r="D35" s="35">
        <f t="shared" si="3"/>
        <v>0</v>
      </c>
      <c r="E35" s="35">
        <f t="shared" si="4"/>
        <v>1</v>
      </c>
      <c r="F35" s="35">
        <f t="shared" si="5"/>
        <v>0</v>
      </c>
      <c r="G35" s="35">
        <f t="shared" si="6"/>
        <v>0</v>
      </c>
      <c r="H35" s="35">
        <f t="shared" si="7"/>
        <v>1</v>
      </c>
      <c r="I35" s="48">
        <v>350</v>
      </c>
      <c r="J35" s="49" t="s">
        <v>321</v>
      </c>
      <c r="K35" s="65">
        <v>2907</v>
      </c>
      <c r="L35" s="38">
        <v>1.032755435554924E-2</v>
      </c>
      <c r="M35" s="39">
        <v>97</v>
      </c>
      <c r="N35" s="40">
        <v>1.3684872908964496</v>
      </c>
      <c r="O35" s="98">
        <v>169</v>
      </c>
      <c r="P35" s="38">
        <v>0.19057296446833619</v>
      </c>
      <c r="Q35" s="39">
        <v>130</v>
      </c>
      <c r="R35" s="41">
        <v>1.4271126038052433</v>
      </c>
      <c r="S35" s="183">
        <v>813</v>
      </c>
      <c r="T35" s="42">
        <v>2.8883046752877645E-3</v>
      </c>
      <c r="U35" s="43">
        <v>95</v>
      </c>
      <c r="V35" s="44">
        <v>1.0752219050177918</v>
      </c>
      <c r="W35" s="178">
        <v>30</v>
      </c>
      <c r="X35" s="42">
        <v>5.3297495738822601E-2</v>
      </c>
      <c r="Y35" s="43">
        <v>125</v>
      </c>
      <c r="Z35" s="45">
        <v>1.121283875083122</v>
      </c>
      <c r="AA35" s="65">
        <v>2642</v>
      </c>
      <c r="AB35" s="38">
        <v>9.3861020321159578E-3</v>
      </c>
      <c r="AC35" s="39">
        <v>233</v>
      </c>
      <c r="AD35" s="40">
        <v>0.72370318351592189</v>
      </c>
      <c r="AE35" s="98">
        <v>83</v>
      </c>
      <c r="AF35" s="38">
        <v>0.17320047200734234</v>
      </c>
      <c r="AG35" s="39">
        <v>351</v>
      </c>
      <c r="AH35" s="41">
        <v>0.75470626689780584</v>
      </c>
      <c r="AI35" s="183">
        <v>517</v>
      </c>
      <c r="AJ35" s="42">
        <v>1.8367201932641751E-3</v>
      </c>
      <c r="AK35" s="43">
        <v>93</v>
      </c>
      <c r="AL35" s="44">
        <v>0.96532011691684683</v>
      </c>
      <c r="AM35" s="178">
        <v>32</v>
      </c>
      <c r="AN35" s="42">
        <v>3.3892749442769113E-2</v>
      </c>
      <c r="AO35" s="43">
        <v>125</v>
      </c>
      <c r="AP35" s="45">
        <v>1.0066739492014942</v>
      </c>
      <c r="AQ35" s="65">
        <v>6055</v>
      </c>
      <c r="AR35" s="38">
        <v>2.1511297427881198E-2</v>
      </c>
      <c r="AS35" s="39">
        <v>149</v>
      </c>
      <c r="AT35" s="40">
        <v>0.92869534310832769</v>
      </c>
      <c r="AU35" s="98">
        <v>272</v>
      </c>
      <c r="AV35" s="38">
        <v>0.39694506358987808</v>
      </c>
      <c r="AW35" s="39">
        <v>287</v>
      </c>
      <c r="AX35" s="41">
        <v>0.9684801883523052</v>
      </c>
      <c r="AY35" s="183">
        <v>647</v>
      </c>
      <c r="AZ35" s="42">
        <v>2.2985647292880487E-3</v>
      </c>
      <c r="BA35" s="43">
        <v>124</v>
      </c>
      <c r="BB35" s="44">
        <v>0.85779380472886857</v>
      </c>
      <c r="BC35" s="178">
        <v>30</v>
      </c>
      <c r="BD35" s="42">
        <v>4.2415104234954766E-2</v>
      </c>
      <c r="BE35" s="43">
        <v>136</v>
      </c>
      <c r="BF35" s="45">
        <v>0.89454126343600238</v>
      </c>
      <c r="BG35" s="159">
        <v>1673</v>
      </c>
      <c r="BH35" s="83">
        <v>5.9435839135995455E-3</v>
      </c>
      <c r="BI35" s="84">
        <v>90</v>
      </c>
      <c r="BJ35" s="85">
        <v>1.0678454056490234</v>
      </c>
      <c r="BK35" s="156">
        <v>88</v>
      </c>
      <c r="BL35" s="83">
        <v>0.10967615051789695</v>
      </c>
      <c r="BM35" s="84">
        <v>161</v>
      </c>
      <c r="BN35" s="86">
        <v>1.1135913701609648</v>
      </c>
      <c r="BO35" s="195">
        <v>15254</v>
      </c>
      <c r="BP35" s="75">
        <v>5.4192127326985931E-2</v>
      </c>
      <c r="BQ35" s="164">
        <v>704</v>
      </c>
      <c r="BR35" s="76">
        <v>165</v>
      </c>
      <c r="BS35" s="77">
        <v>0.9589203313372221</v>
      </c>
      <c r="BT35" s="159">
        <v>281480</v>
      </c>
      <c r="BU35" s="153">
        <v>19499</v>
      </c>
    </row>
    <row r="36" spans="1:73">
      <c r="A36" s="34">
        <f t="shared" si="0"/>
        <v>0</v>
      </c>
      <c r="B36" s="35">
        <f t="shared" si="1"/>
        <v>0</v>
      </c>
      <c r="C36" s="35">
        <f t="shared" si="2"/>
        <v>0</v>
      </c>
      <c r="D36" s="35">
        <f t="shared" si="3"/>
        <v>0</v>
      </c>
      <c r="E36" s="35">
        <f t="shared" si="4"/>
        <v>0</v>
      </c>
      <c r="F36" s="35">
        <f t="shared" si="5"/>
        <v>1</v>
      </c>
      <c r="G36" s="35">
        <f t="shared" si="6"/>
        <v>0</v>
      </c>
      <c r="H36" s="35">
        <f t="shared" si="7"/>
        <v>0</v>
      </c>
      <c r="I36" s="51">
        <v>19</v>
      </c>
      <c r="J36" s="49" t="s">
        <v>667</v>
      </c>
      <c r="K36" s="65">
        <v>320</v>
      </c>
      <c r="L36" s="38">
        <v>1.1306221955269759E-2</v>
      </c>
      <c r="M36" s="39">
        <v>80</v>
      </c>
      <c r="N36" s="40">
        <v>1.4981689295614671</v>
      </c>
      <c r="O36" s="98">
        <v>24</v>
      </c>
      <c r="P36" s="38">
        <v>2.1088704362725714E-2</v>
      </c>
      <c r="Q36" s="39">
        <v>466</v>
      </c>
      <c r="R36" s="41">
        <v>0.15792353274206924</v>
      </c>
      <c r="S36" s="183">
        <v>4</v>
      </c>
      <c r="T36" s="42">
        <v>1.4132777444087198E-4</v>
      </c>
      <c r="U36" s="43">
        <v>359</v>
      </c>
      <c r="V36" s="44">
        <v>5.2611734546702336E-2</v>
      </c>
      <c r="W36" s="178">
        <v>3</v>
      </c>
      <c r="X36" s="42">
        <v>2.6360880453407144E-4</v>
      </c>
      <c r="Y36" s="43">
        <v>394</v>
      </c>
      <c r="Z36" s="45">
        <v>5.545857225683651E-3</v>
      </c>
      <c r="AA36" s="65">
        <v>5</v>
      </c>
      <c r="AB36" s="38">
        <v>1.7665971805108999E-4</v>
      </c>
      <c r="AC36" s="39">
        <v>521</v>
      </c>
      <c r="AD36" s="40">
        <v>1.3621117681775007E-2</v>
      </c>
      <c r="AE36" s="98">
        <v>1</v>
      </c>
      <c r="AF36" s="38">
        <v>3.2951100566758928E-4</v>
      </c>
      <c r="AG36" s="39">
        <v>536</v>
      </c>
      <c r="AH36" s="41">
        <v>1.4358160697078575E-3</v>
      </c>
      <c r="AI36" s="183">
        <v>128</v>
      </c>
      <c r="AJ36" s="42">
        <v>4.5224887821079035E-3</v>
      </c>
      <c r="AK36" s="43">
        <v>27</v>
      </c>
      <c r="AL36" s="44">
        <v>2.3768723270478134</v>
      </c>
      <c r="AM36" s="178">
        <v>1</v>
      </c>
      <c r="AN36" s="42">
        <v>8.4354817450902862E-3</v>
      </c>
      <c r="AO36" s="43">
        <v>273</v>
      </c>
      <c r="AP36" s="45">
        <v>0.25054856455615288</v>
      </c>
      <c r="AQ36" s="65">
        <v>14615</v>
      </c>
      <c r="AR36" s="38">
        <v>0.51637635586333608</v>
      </c>
      <c r="AS36" s="39">
        <v>2</v>
      </c>
      <c r="AT36" s="40">
        <v>22.293230735583936</v>
      </c>
      <c r="AU36" s="98">
        <v>285</v>
      </c>
      <c r="AV36" s="38">
        <v>0.96316066956636348</v>
      </c>
      <c r="AW36" s="39">
        <v>27</v>
      </c>
      <c r="AX36" s="41">
        <v>2.3499524549798436</v>
      </c>
      <c r="AY36" s="183">
        <v>0</v>
      </c>
      <c r="AZ36" s="42">
        <v>0</v>
      </c>
      <c r="BA36" s="43">
        <v>356</v>
      </c>
      <c r="BB36" s="44">
        <v>0</v>
      </c>
      <c r="BC36" s="178">
        <v>0</v>
      </c>
      <c r="BD36" s="42">
        <v>0</v>
      </c>
      <c r="BE36" s="43">
        <v>356</v>
      </c>
      <c r="BF36" s="45">
        <v>0</v>
      </c>
      <c r="BG36" s="159">
        <v>102</v>
      </c>
      <c r="BH36" s="83">
        <v>3.6038582482422359E-3</v>
      </c>
      <c r="BI36" s="84">
        <v>184</v>
      </c>
      <c r="BJ36" s="85">
        <v>0.64748197870822499</v>
      </c>
      <c r="BK36" s="156">
        <v>24</v>
      </c>
      <c r="BL36" s="83">
        <v>6.722024515618822E-3</v>
      </c>
      <c r="BM36" s="84">
        <v>441</v>
      </c>
      <c r="BN36" s="86">
        <v>6.8251743476190493E-2</v>
      </c>
      <c r="BO36" s="195">
        <v>15174</v>
      </c>
      <c r="BP36" s="75">
        <v>0.53612691234144794</v>
      </c>
      <c r="BQ36" s="164">
        <v>338</v>
      </c>
      <c r="BR36" s="76">
        <v>9</v>
      </c>
      <c r="BS36" s="77">
        <v>9.4866730977223774</v>
      </c>
      <c r="BT36" s="159">
        <v>28303</v>
      </c>
      <c r="BU36" s="153">
        <v>3818</v>
      </c>
    </row>
    <row r="37" spans="1:73">
      <c r="A37" s="34">
        <f t="shared" si="0"/>
        <v>1</v>
      </c>
      <c r="B37" s="35">
        <f t="shared" si="1"/>
        <v>0</v>
      </c>
      <c r="C37" s="35">
        <f t="shared" si="2"/>
        <v>0</v>
      </c>
      <c r="D37" s="35">
        <f t="shared" si="3"/>
        <v>1</v>
      </c>
      <c r="E37" s="35">
        <f t="shared" si="4"/>
        <v>0</v>
      </c>
      <c r="F37" s="35">
        <f t="shared" si="5"/>
        <v>1</v>
      </c>
      <c r="G37" s="35">
        <f t="shared" si="6"/>
        <v>0</v>
      </c>
      <c r="H37" s="35">
        <f t="shared" si="7"/>
        <v>0</v>
      </c>
      <c r="I37" s="48">
        <v>596</v>
      </c>
      <c r="J37" s="49" t="s">
        <v>569</v>
      </c>
      <c r="K37" s="65">
        <v>1279</v>
      </c>
      <c r="L37" s="38">
        <v>2.2450885396919015E-3</v>
      </c>
      <c r="M37" s="39">
        <v>338</v>
      </c>
      <c r="N37" s="40">
        <v>0.29749300054322897</v>
      </c>
      <c r="O37" s="98">
        <v>221</v>
      </c>
      <c r="P37" s="38">
        <v>9.1829408385985065E-2</v>
      </c>
      <c r="Q37" s="39">
        <v>322</v>
      </c>
      <c r="R37" s="41">
        <v>0.68766787814434382</v>
      </c>
      <c r="S37" s="183">
        <v>173</v>
      </c>
      <c r="T37" s="42">
        <v>3.0367499403182092E-4</v>
      </c>
      <c r="U37" s="43">
        <v>315</v>
      </c>
      <c r="V37" s="44">
        <v>0.11304832498553143</v>
      </c>
      <c r="W37" s="178">
        <v>23</v>
      </c>
      <c r="X37" s="42">
        <v>1.2421022400919012E-2</v>
      </c>
      <c r="Y37" s="43">
        <v>318</v>
      </c>
      <c r="Z37" s="45">
        <v>0.26131607005414637</v>
      </c>
      <c r="AA37" s="65">
        <v>3831</v>
      </c>
      <c r="AB37" s="38">
        <v>6.7247335383578376E-3</v>
      </c>
      <c r="AC37" s="39">
        <v>301</v>
      </c>
      <c r="AD37" s="40">
        <v>0.51850182891190333</v>
      </c>
      <c r="AE37" s="98">
        <v>381</v>
      </c>
      <c r="AF37" s="38">
        <v>0.27505743825387707</v>
      </c>
      <c r="AG37" s="39">
        <v>234</v>
      </c>
      <c r="AH37" s="41">
        <v>1.1985392995826087</v>
      </c>
      <c r="AI37" s="183">
        <v>6</v>
      </c>
      <c r="AJ37" s="42">
        <v>1.0532080717866622E-5</v>
      </c>
      <c r="AK37" s="43">
        <v>334</v>
      </c>
      <c r="AL37" s="44">
        <v>5.5353174790768915E-3</v>
      </c>
      <c r="AM37" s="178">
        <v>6</v>
      </c>
      <c r="AN37" s="42">
        <v>4.3078690407811603E-4</v>
      </c>
      <c r="AO37" s="43">
        <v>333</v>
      </c>
      <c r="AP37" s="45">
        <v>1.2795124654164712E-2</v>
      </c>
      <c r="AQ37" s="65">
        <v>7964</v>
      </c>
      <c r="AR37" s="38">
        <v>1.397958180618163E-2</v>
      </c>
      <c r="AS37" s="39">
        <v>257</v>
      </c>
      <c r="AT37" s="40">
        <v>0.60353275136141105</v>
      </c>
      <c r="AU37" s="98">
        <v>1177</v>
      </c>
      <c r="AV37" s="38">
        <v>0.57179781734635271</v>
      </c>
      <c r="AW37" s="39">
        <v>125</v>
      </c>
      <c r="AX37" s="41">
        <v>1.395091937495891</v>
      </c>
      <c r="AY37" s="183">
        <v>312</v>
      </c>
      <c r="AZ37" s="42">
        <v>5.4766819732906429E-4</v>
      </c>
      <c r="BA37" s="43">
        <v>253</v>
      </c>
      <c r="BB37" s="44">
        <v>0.20438249170446865</v>
      </c>
      <c r="BC37" s="178">
        <v>19</v>
      </c>
      <c r="BD37" s="42">
        <v>2.2400919012062034E-2</v>
      </c>
      <c r="BE37" s="43">
        <v>235</v>
      </c>
      <c r="BF37" s="45">
        <v>0.47243892845755509</v>
      </c>
      <c r="BG37" s="159">
        <v>363</v>
      </c>
      <c r="BH37" s="83">
        <v>6.3719088343093067E-4</v>
      </c>
      <c r="BI37" s="84">
        <v>377</v>
      </c>
      <c r="BJ37" s="85">
        <v>0.11447997828991463</v>
      </c>
      <c r="BK37" s="156">
        <v>99</v>
      </c>
      <c r="BL37" s="83">
        <v>2.6062607696726019E-2</v>
      </c>
      <c r="BM37" s="84">
        <v>386</v>
      </c>
      <c r="BN37" s="86">
        <v>0.26462539830141873</v>
      </c>
      <c r="BO37" s="195">
        <v>13928</v>
      </c>
      <c r="BP37" s="75">
        <v>2.4448470039741051E-2</v>
      </c>
      <c r="BQ37" s="164">
        <v>1926</v>
      </c>
      <c r="BR37" s="76">
        <v>398</v>
      </c>
      <c r="BS37" s="77">
        <v>0.43261145386928213</v>
      </c>
      <c r="BT37" s="159">
        <v>569688</v>
      </c>
      <c r="BU37" s="153">
        <v>133517</v>
      </c>
    </row>
    <row r="38" spans="1:73">
      <c r="A38" s="34">
        <f t="shared" si="0"/>
        <v>2</v>
      </c>
      <c r="B38" s="35">
        <f t="shared" si="1"/>
        <v>0</v>
      </c>
      <c r="C38" s="35">
        <f t="shared" si="2"/>
        <v>0</v>
      </c>
      <c r="D38" s="35">
        <f t="shared" si="3"/>
        <v>1</v>
      </c>
      <c r="E38" s="35">
        <f t="shared" si="4"/>
        <v>1</v>
      </c>
      <c r="F38" s="35">
        <f t="shared" si="5"/>
        <v>0</v>
      </c>
      <c r="G38" s="35">
        <f t="shared" si="6"/>
        <v>0</v>
      </c>
      <c r="H38" s="35">
        <f t="shared" si="7"/>
        <v>0</v>
      </c>
      <c r="I38" s="48">
        <v>482</v>
      </c>
      <c r="J38" s="49" t="s">
        <v>454</v>
      </c>
      <c r="K38" s="65">
        <v>1428</v>
      </c>
      <c r="L38" s="38">
        <v>4.7566544863446043E-3</v>
      </c>
      <c r="M38" s="39">
        <v>205</v>
      </c>
      <c r="N38" s="40">
        <v>0.63029648527102689</v>
      </c>
      <c r="O38" s="98">
        <v>114</v>
      </c>
      <c r="P38" s="38">
        <v>0.10273381294964029</v>
      </c>
      <c r="Q38" s="39">
        <v>304</v>
      </c>
      <c r="R38" s="41">
        <v>0.76932590992864447</v>
      </c>
      <c r="S38" s="183">
        <v>289</v>
      </c>
      <c r="T38" s="42">
        <v>9.6265626509355084E-4</v>
      </c>
      <c r="U38" s="43">
        <v>222</v>
      </c>
      <c r="V38" s="44">
        <v>0.35836562260457344</v>
      </c>
      <c r="W38" s="178">
        <v>37</v>
      </c>
      <c r="X38" s="42">
        <v>2.0791366906474821E-2</v>
      </c>
      <c r="Y38" s="43">
        <v>263</v>
      </c>
      <c r="Z38" s="45">
        <v>0.43741313039189489</v>
      </c>
      <c r="AA38" s="65">
        <v>5271</v>
      </c>
      <c r="AB38" s="38">
        <v>1.7557651118713172E-2</v>
      </c>
      <c r="AC38" s="39">
        <v>122</v>
      </c>
      <c r="AD38" s="40">
        <v>1.3537598426053026</v>
      </c>
      <c r="AE38" s="98">
        <v>217</v>
      </c>
      <c r="AF38" s="38">
        <v>0.3792086330935252</v>
      </c>
      <c r="AG38" s="39">
        <v>164</v>
      </c>
      <c r="AH38" s="41">
        <v>1.6523692374539367</v>
      </c>
      <c r="AI38" s="183">
        <v>610</v>
      </c>
      <c r="AJ38" s="42">
        <v>2.0319042273600901E-3</v>
      </c>
      <c r="AK38" s="43">
        <v>86</v>
      </c>
      <c r="AL38" s="44">
        <v>1.0679024674048239</v>
      </c>
      <c r="AM38" s="178">
        <v>24</v>
      </c>
      <c r="AN38" s="42">
        <v>4.3884892086330937E-2</v>
      </c>
      <c r="AO38" s="43">
        <v>85</v>
      </c>
      <c r="AP38" s="45">
        <v>1.3034580656085819</v>
      </c>
      <c r="AQ38" s="65">
        <v>5339</v>
      </c>
      <c r="AR38" s="38">
        <v>1.7784158475205772E-2</v>
      </c>
      <c r="AS38" s="39">
        <v>204</v>
      </c>
      <c r="AT38" s="40">
        <v>0.76778563507830611</v>
      </c>
      <c r="AU38" s="98">
        <v>275</v>
      </c>
      <c r="AV38" s="38">
        <v>0.38410071942446045</v>
      </c>
      <c r="AW38" s="39">
        <v>305</v>
      </c>
      <c r="AX38" s="41">
        <v>0.93714211667033076</v>
      </c>
      <c r="AY38" s="183">
        <v>582</v>
      </c>
      <c r="AZ38" s="42">
        <v>1.9386364923337253E-3</v>
      </c>
      <c r="BA38" s="43">
        <v>139</v>
      </c>
      <c r="BB38" s="44">
        <v>0.72347337081964713</v>
      </c>
      <c r="BC38" s="178">
        <v>37</v>
      </c>
      <c r="BD38" s="42">
        <v>4.1870503597122299E-2</v>
      </c>
      <c r="BE38" s="43">
        <v>137</v>
      </c>
      <c r="BF38" s="45">
        <v>0.88305554976343692</v>
      </c>
      <c r="BG38" s="159">
        <v>381</v>
      </c>
      <c r="BH38" s="83">
        <v>1.2691073944658922E-3</v>
      </c>
      <c r="BI38" s="84">
        <v>317</v>
      </c>
      <c r="BJ38" s="85">
        <v>0.22801234409339147</v>
      </c>
      <c r="BK38" s="156">
        <v>82</v>
      </c>
      <c r="BL38" s="83">
        <v>2.7410071942446042E-2</v>
      </c>
      <c r="BM38" s="84">
        <v>384</v>
      </c>
      <c r="BN38" s="86">
        <v>0.27830680988040568</v>
      </c>
      <c r="BO38" s="195">
        <v>13900</v>
      </c>
      <c r="BP38" s="75">
        <v>4.6300768459516806E-2</v>
      </c>
      <c r="BQ38" s="164">
        <v>786</v>
      </c>
      <c r="BR38" s="76">
        <v>216</v>
      </c>
      <c r="BS38" s="77">
        <v>0.81928409941306579</v>
      </c>
      <c r="BT38" s="159">
        <v>300211</v>
      </c>
      <c r="BU38" s="153">
        <v>22275</v>
      </c>
    </row>
    <row r="39" spans="1:73">
      <c r="A39" s="34">
        <f t="shared" si="0"/>
        <v>2</v>
      </c>
      <c r="B39" s="35">
        <f t="shared" si="1"/>
        <v>0</v>
      </c>
      <c r="C39" s="35">
        <f t="shared" si="2"/>
        <v>0</v>
      </c>
      <c r="D39" s="35">
        <f t="shared" si="3"/>
        <v>1</v>
      </c>
      <c r="E39" s="35">
        <f t="shared" si="4"/>
        <v>1</v>
      </c>
      <c r="F39" s="35">
        <f t="shared" si="5"/>
        <v>1</v>
      </c>
      <c r="G39" s="35">
        <f t="shared" si="6"/>
        <v>0</v>
      </c>
      <c r="H39" s="35">
        <f t="shared" si="7"/>
        <v>0</v>
      </c>
      <c r="I39" s="48">
        <v>612</v>
      </c>
      <c r="J39" s="49" t="s">
        <v>586</v>
      </c>
      <c r="K39" s="65">
        <v>913</v>
      </c>
      <c r="L39" s="38">
        <v>2.6066946084533421E-3</v>
      </c>
      <c r="M39" s="39">
        <v>311</v>
      </c>
      <c r="N39" s="40">
        <v>0.34540882769597231</v>
      </c>
      <c r="O39" s="98">
        <v>3</v>
      </c>
      <c r="P39" s="38">
        <v>6.9413821941762335E-2</v>
      </c>
      <c r="Q39" s="39">
        <v>371</v>
      </c>
      <c r="R39" s="41">
        <v>0.51980794047962176</v>
      </c>
      <c r="S39" s="183">
        <v>51</v>
      </c>
      <c r="T39" s="42">
        <v>1.456094469125087E-4</v>
      </c>
      <c r="U39" s="43">
        <v>356</v>
      </c>
      <c r="V39" s="44">
        <v>5.42056619709817E-2</v>
      </c>
      <c r="W39" s="178">
        <v>2</v>
      </c>
      <c r="X39" s="42">
        <v>3.8774424085759904E-3</v>
      </c>
      <c r="Y39" s="43">
        <v>371</v>
      </c>
      <c r="Z39" s="45">
        <v>8.1574445272346793E-2</v>
      </c>
      <c r="AA39" s="65">
        <v>5605</v>
      </c>
      <c r="AB39" s="38">
        <v>1.6002763724404144E-2</v>
      </c>
      <c r="AC39" s="39">
        <v>131</v>
      </c>
      <c r="AD39" s="40">
        <v>1.2338722733651732</v>
      </c>
      <c r="AE39" s="98">
        <v>28</v>
      </c>
      <c r="AF39" s="38">
        <v>0.42613852353075343</v>
      </c>
      <c r="AG39" s="39">
        <v>141</v>
      </c>
      <c r="AH39" s="41">
        <v>1.856862227613352</v>
      </c>
      <c r="AI39" s="183">
        <v>679</v>
      </c>
      <c r="AJ39" s="42">
        <v>1.9386042049724199E-3</v>
      </c>
      <c r="AK39" s="43">
        <v>89</v>
      </c>
      <c r="AL39" s="44">
        <v>1.0188670243090794</v>
      </c>
      <c r="AM39" s="178">
        <v>1</v>
      </c>
      <c r="AN39" s="42">
        <v>5.1623203831825441E-2</v>
      </c>
      <c r="AO39" s="43">
        <v>67</v>
      </c>
      <c r="AP39" s="45">
        <v>1.5332994615727331</v>
      </c>
      <c r="AQ39" s="65">
        <v>5823</v>
      </c>
      <c r="AR39" s="38">
        <v>1.6625172732775258E-2</v>
      </c>
      <c r="AS39" s="39">
        <v>216</v>
      </c>
      <c r="AT39" s="40">
        <v>0.71774938480875716</v>
      </c>
      <c r="AU39" s="98">
        <v>26</v>
      </c>
      <c r="AV39" s="38">
        <v>0.44271268912035278</v>
      </c>
      <c r="AW39" s="39">
        <v>239</v>
      </c>
      <c r="AX39" s="41">
        <v>1.080145611757062</v>
      </c>
      <c r="AY39" s="183">
        <v>82</v>
      </c>
      <c r="AZ39" s="42">
        <v>2.3411714993775909E-4</v>
      </c>
      <c r="BA39" s="43">
        <v>306</v>
      </c>
      <c r="BB39" s="44">
        <v>8.7369408500230547E-2</v>
      </c>
      <c r="BC39" s="178">
        <v>2</v>
      </c>
      <c r="BD39" s="42">
        <v>6.2343191667300233E-3</v>
      </c>
      <c r="BE39" s="43">
        <v>318</v>
      </c>
      <c r="BF39" s="45">
        <v>0.13148277823808838</v>
      </c>
      <c r="BG39" s="159">
        <v>0</v>
      </c>
      <c r="BH39" s="83">
        <v>0</v>
      </c>
      <c r="BI39" s="84">
        <v>467</v>
      </c>
      <c r="BJ39" s="85">
        <v>0</v>
      </c>
      <c r="BK39" s="156">
        <v>0</v>
      </c>
      <c r="BL39" s="83">
        <v>0</v>
      </c>
      <c r="BM39" s="84">
        <v>467</v>
      </c>
      <c r="BN39" s="86">
        <v>0</v>
      </c>
      <c r="BO39" s="195">
        <v>13153</v>
      </c>
      <c r="BP39" s="75">
        <v>3.755296186745543E-2</v>
      </c>
      <c r="BQ39" s="164">
        <v>62</v>
      </c>
      <c r="BR39" s="76">
        <v>287</v>
      </c>
      <c r="BS39" s="77">
        <v>0.66449317295397003</v>
      </c>
      <c r="BT39" s="159">
        <v>350252</v>
      </c>
      <c r="BU39" s="153">
        <v>452</v>
      </c>
    </row>
    <row r="40" spans="1:73">
      <c r="A40" s="34">
        <f t="shared" si="0"/>
        <v>2</v>
      </c>
      <c r="B40" s="35">
        <f t="shared" si="1"/>
        <v>1</v>
      </c>
      <c r="C40" s="35">
        <f t="shared" si="2"/>
        <v>1</v>
      </c>
      <c r="D40" s="35">
        <f t="shared" si="3"/>
        <v>0</v>
      </c>
      <c r="E40" s="35">
        <f t="shared" si="4"/>
        <v>0</v>
      </c>
      <c r="F40" s="35">
        <f t="shared" si="5"/>
        <v>0</v>
      </c>
      <c r="G40" s="35">
        <f t="shared" si="6"/>
        <v>1</v>
      </c>
      <c r="H40" s="35">
        <f t="shared" si="7"/>
        <v>0</v>
      </c>
      <c r="I40" s="48">
        <v>425</v>
      </c>
      <c r="J40" s="49" t="s">
        <v>396</v>
      </c>
      <c r="K40" s="65">
        <v>2167</v>
      </c>
      <c r="L40" s="38">
        <v>9.0749573891594666E-3</v>
      </c>
      <c r="M40" s="39">
        <v>109</v>
      </c>
      <c r="N40" s="40">
        <v>1.2025077210867985</v>
      </c>
      <c r="O40" s="98">
        <v>239</v>
      </c>
      <c r="P40" s="38">
        <v>0.16583760618351573</v>
      </c>
      <c r="Q40" s="39">
        <v>170</v>
      </c>
      <c r="R40" s="41">
        <v>1.2418809699982829</v>
      </c>
      <c r="S40" s="183">
        <v>1220</v>
      </c>
      <c r="T40" s="42">
        <v>5.1091130663472777E-3</v>
      </c>
      <c r="U40" s="43">
        <v>37</v>
      </c>
      <c r="V40" s="44">
        <v>1.9019566499167531</v>
      </c>
      <c r="W40" s="178">
        <v>109</v>
      </c>
      <c r="X40" s="42">
        <v>9.3364965179459705E-2</v>
      </c>
      <c r="Y40" s="43">
        <v>49</v>
      </c>
      <c r="Z40" s="45">
        <v>1.9642316867276139</v>
      </c>
      <c r="AA40" s="65">
        <v>2331</v>
      </c>
      <c r="AB40" s="38">
        <v>9.761756194799593E-3</v>
      </c>
      <c r="AC40" s="39">
        <v>222</v>
      </c>
      <c r="AD40" s="40">
        <v>0.75266750890945988</v>
      </c>
      <c r="AE40" s="98">
        <v>277</v>
      </c>
      <c r="AF40" s="38">
        <v>0.17838830642075457</v>
      </c>
      <c r="AG40" s="39">
        <v>344</v>
      </c>
      <c r="AH40" s="41">
        <v>0.77731181235650604</v>
      </c>
      <c r="AI40" s="183">
        <v>341</v>
      </c>
      <c r="AJ40" s="42">
        <v>1.4280389800200176E-3</v>
      </c>
      <c r="AK40" s="43">
        <v>125</v>
      </c>
      <c r="AL40" s="44">
        <v>0.75053062530165504</v>
      </c>
      <c r="AM40" s="178">
        <v>42</v>
      </c>
      <c r="AN40" s="42">
        <v>2.6096273054258819E-2</v>
      </c>
      <c r="AO40" s="43">
        <v>166</v>
      </c>
      <c r="AP40" s="45">
        <v>0.77510496158864928</v>
      </c>
      <c r="AQ40" s="65">
        <v>4346</v>
      </c>
      <c r="AR40" s="38">
        <v>1.8200168349463332E-2</v>
      </c>
      <c r="AS40" s="39">
        <v>196</v>
      </c>
      <c r="AT40" s="40">
        <v>0.78574579922950816</v>
      </c>
      <c r="AU40" s="98">
        <v>504</v>
      </c>
      <c r="AV40" s="38">
        <v>0.33259355628682941</v>
      </c>
      <c r="AW40" s="39">
        <v>364</v>
      </c>
      <c r="AX40" s="41">
        <v>0.81147317244442296</v>
      </c>
      <c r="AY40" s="183">
        <v>1641</v>
      </c>
      <c r="AZ40" s="42">
        <v>6.8721758539966246E-3</v>
      </c>
      <c r="BA40" s="43">
        <v>28</v>
      </c>
      <c r="BB40" s="44">
        <v>2.5646046845900656</v>
      </c>
      <c r="BC40" s="178">
        <v>53</v>
      </c>
      <c r="BD40" s="42">
        <v>0.12558353103237163</v>
      </c>
      <c r="BE40" s="43">
        <v>30</v>
      </c>
      <c r="BF40" s="45">
        <v>2.6485765517433704</v>
      </c>
      <c r="BG40" s="159">
        <v>1021</v>
      </c>
      <c r="BH40" s="83">
        <v>4.2757413448693202E-3</v>
      </c>
      <c r="BI40" s="84">
        <v>142</v>
      </c>
      <c r="BJ40" s="85">
        <v>0.76819488329510732</v>
      </c>
      <c r="BK40" s="156">
        <v>139</v>
      </c>
      <c r="BL40" s="83">
        <v>7.8135761842810139E-2</v>
      </c>
      <c r="BM40" s="84">
        <v>245</v>
      </c>
      <c r="BN40" s="86">
        <v>0.793347593603837</v>
      </c>
      <c r="BO40" s="195">
        <v>13067</v>
      </c>
      <c r="BP40" s="75">
        <v>5.472195117865563E-2</v>
      </c>
      <c r="BQ40" s="164">
        <v>1363</v>
      </c>
      <c r="BR40" s="76">
        <v>164</v>
      </c>
      <c r="BS40" s="77">
        <v>0.96829547286521445</v>
      </c>
      <c r="BT40" s="159">
        <v>238789</v>
      </c>
      <c r="BU40" s="153">
        <v>22444</v>
      </c>
    </row>
    <row r="41" spans="1:73">
      <c r="A41" s="34">
        <f t="shared" si="0"/>
        <v>0</v>
      </c>
      <c r="B41" s="35">
        <f t="shared" si="1"/>
        <v>0</v>
      </c>
      <c r="C41" s="35">
        <f t="shared" si="2"/>
        <v>0</v>
      </c>
      <c r="D41" s="35">
        <f t="shared" si="3"/>
        <v>0</v>
      </c>
      <c r="E41" s="35">
        <f t="shared" si="4"/>
        <v>0</v>
      </c>
      <c r="F41" s="35">
        <f t="shared" si="5"/>
        <v>1</v>
      </c>
      <c r="G41" s="35">
        <f t="shared" si="6"/>
        <v>0</v>
      </c>
      <c r="H41" s="35">
        <f t="shared" si="7"/>
        <v>0</v>
      </c>
      <c r="I41" s="48">
        <v>376</v>
      </c>
      <c r="J41" s="49" t="s">
        <v>347</v>
      </c>
      <c r="K41" s="65">
        <v>1140</v>
      </c>
      <c r="L41" s="38">
        <v>7.8992772854202895E-3</v>
      </c>
      <c r="M41" s="39">
        <v>125</v>
      </c>
      <c r="N41" s="40">
        <v>1.0467202786065388</v>
      </c>
      <c r="O41" s="98">
        <v>74</v>
      </c>
      <c r="P41" s="38">
        <v>8.8010499498185749E-2</v>
      </c>
      <c r="Q41" s="39">
        <v>332</v>
      </c>
      <c r="R41" s="41">
        <v>0.65906983947833053</v>
      </c>
      <c r="S41" s="183">
        <v>396</v>
      </c>
      <c r="T41" s="42">
        <v>2.7439594780933638E-3</v>
      </c>
      <c r="U41" s="43">
        <v>103</v>
      </c>
      <c r="V41" s="44">
        <v>1.0214868821043697</v>
      </c>
      <c r="W41" s="178">
        <v>16</v>
      </c>
      <c r="X41" s="42">
        <v>3.0572068246738207E-2</v>
      </c>
      <c r="Y41" s="43">
        <v>217</v>
      </c>
      <c r="Z41" s="45">
        <v>0.64318157312667701</v>
      </c>
      <c r="AA41" s="65">
        <v>2304</v>
      </c>
      <c r="AB41" s="38">
        <v>1.596485514527048E-2</v>
      </c>
      <c r="AC41" s="39">
        <v>132</v>
      </c>
      <c r="AD41" s="40">
        <v>1.2309493816996313</v>
      </c>
      <c r="AE41" s="98">
        <v>70</v>
      </c>
      <c r="AF41" s="38">
        <v>0.17787385161738595</v>
      </c>
      <c r="AG41" s="39">
        <v>345</v>
      </c>
      <c r="AH41" s="41">
        <v>0.77507011948097215</v>
      </c>
      <c r="AI41" s="183">
        <v>252</v>
      </c>
      <c r="AJ41" s="42">
        <v>1.7461560315139588E-3</v>
      </c>
      <c r="AK41" s="43">
        <v>101</v>
      </c>
      <c r="AL41" s="44">
        <v>0.91772255277517523</v>
      </c>
      <c r="AM41" s="178">
        <v>19</v>
      </c>
      <c r="AN41" s="42">
        <v>1.9454952520651585E-2</v>
      </c>
      <c r="AO41" s="43">
        <v>197</v>
      </c>
      <c r="AP41" s="45">
        <v>0.57784612365433918</v>
      </c>
      <c r="AQ41" s="65">
        <v>7934</v>
      </c>
      <c r="AR41" s="38">
        <v>5.4976198230284719E-2</v>
      </c>
      <c r="AS41" s="39">
        <v>39</v>
      </c>
      <c r="AT41" s="40">
        <v>2.373456991584844</v>
      </c>
      <c r="AU41" s="98">
        <v>279</v>
      </c>
      <c r="AV41" s="38">
        <v>0.61252219563035593</v>
      </c>
      <c r="AW41" s="39">
        <v>107</v>
      </c>
      <c r="AX41" s="41">
        <v>1.4944526731965166</v>
      </c>
      <c r="AY41" s="183">
        <v>430</v>
      </c>
      <c r="AZ41" s="42">
        <v>2.9795519585357234E-3</v>
      </c>
      <c r="BA41" s="43">
        <v>83</v>
      </c>
      <c r="BB41" s="44">
        <v>1.1119291870850858</v>
      </c>
      <c r="BC41" s="178">
        <v>32</v>
      </c>
      <c r="BD41" s="42">
        <v>3.3196942793175324E-2</v>
      </c>
      <c r="BE41" s="43">
        <v>186</v>
      </c>
      <c r="BF41" s="45">
        <v>0.70012877921792094</v>
      </c>
      <c r="BG41" s="159">
        <v>497</v>
      </c>
      <c r="BH41" s="83">
        <v>3.4438077288191965E-3</v>
      </c>
      <c r="BI41" s="84">
        <v>191</v>
      </c>
      <c r="BJ41" s="85">
        <v>0.6187267336705341</v>
      </c>
      <c r="BK41" s="156">
        <v>41</v>
      </c>
      <c r="BL41" s="83">
        <v>3.8369489693507293E-2</v>
      </c>
      <c r="BM41" s="84">
        <v>345</v>
      </c>
      <c r="BN41" s="86">
        <v>0.38958271600896005</v>
      </c>
      <c r="BO41" s="195">
        <v>12953</v>
      </c>
      <c r="BP41" s="75">
        <v>8.9753805857937741E-2</v>
      </c>
      <c r="BQ41" s="164">
        <v>531</v>
      </c>
      <c r="BR41" s="76">
        <v>79</v>
      </c>
      <c r="BS41" s="77">
        <v>1.5881780896468314</v>
      </c>
      <c r="BT41" s="159">
        <v>144317</v>
      </c>
      <c r="BU41" s="153">
        <v>7157</v>
      </c>
    </row>
    <row r="42" spans="1:73">
      <c r="A42" s="34">
        <f t="shared" si="0"/>
        <v>0</v>
      </c>
      <c r="B42" s="35">
        <f t="shared" si="1"/>
        <v>0</v>
      </c>
      <c r="C42" s="35">
        <f t="shared" si="2"/>
        <v>0</v>
      </c>
      <c r="D42" s="35">
        <f t="shared" si="3"/>
        <v>0</v>
      </c>
      <c r="E42" s="35">
        <f t="shared" si="4"/>
        <v>0</v>
      </c>
      <c r="F42" s="35">
        <f t="shared" si="5"/>
        <v>1</v>
      </c>
      <c r="G42" s="35">
        <f t="shared" si="6"/>
        <v>0</v>
      </c>
      <c r="H42" s="35">
        <f t="shared" si="7"/>
        <v>1</v>
      </c>
      <c r="I42" s="48">
        <v>517</v>
      </c>
      <c r="J42" s="49" t="s">
        <v>489</v>
      </c>
      <c r="K42" s="65">
        <v>1446</v>
      </c>
      <c r="L42" s="38">
        <v>3.5788092910443146E-3</v>
      </c>
      <c r="M42" s="39">
        <v>252</v>
      </c>
      <c r="N42" s="40">
        <v>0.47422215005866369</v>
      </c>
      <c r="O42" s="98">
        <v>116</v>
      </c>
      <c r="P42" s="38">
        <v>0.11560601215222258</v>
      </c>
      <c r="Q42" s="39">
        <v>268</v>
      </c>
      <c r="R42" s="41">
        <v>0.86571984372689414</v>
      </c>
      <c r="S42" s="183">
        <v>554</v>
      </c>
      <c r="T42" s="42">
        <v>1.371134403346162E-3</v>
      </c>
      <c r="U42" s="43">
        <v>178</v>
      </c>
      <c r="V42" s="44">
        <v>0.51042875006059063</v>
      </c>
      <c r="W42" s="178">
        <v>42</v>
      </c>
      <c r="X42" s="42">
        <v>4.4291653341861206E-2</v>
      </c>
      <c r="Y42" s="43">
        <v>163</v>
      </c>
      <c r="Z42" s="45">
        <v>0.9318170770418559</v>
      </c>
      <c r="AA42" s="65">
        <v>2486</v>
      </c>
      <c r="AB42" s="38">
        <v>6.1527800121273617E-3</v>
      </c>
      <c r="AC42" s="39">
        <v>316</v>
      </c>
      <c r="AD42" s="40">
        <v>0.47440209652673992</v>
      </c>
      <c r="AE42" s="98">
        <v>169</v>
      </c>
      <c r="AF42" s="38">
        <v>0.19875279820914615</v>
      </c>
      <c r="AG42" s="39">
        <v>317</v>
      </c>
      <c r="AH42" s="41">
        <v>0.86604834636685513</v>
      </c>
      <c r="AI42" s="183">
        <v>389</v>
      </c>
      <c r="AJ42" s="42">
        <v>9.6276404855894762E-4</v>
      </c>
      <c r="AK42" s="43">
        <v>167</v>
      </c>
      <c r="AL42" s="44">
        <v>0.50599732464779856</v>
      </c>
      <c r="AM42" s="178">
        <v>31</v>
      </c>
      <c r="AN42" s="42">
        <v>3.1100095938599297E-2</v>
      </c>
      <c r="AO42" s="43">
        <v>134</v>
      </c>
      <c r="AP42" s="45">
        <v>0.92372725476051554</v>
      </c>
      <c r="AQ42" s="65">
        <v>5842</v>
      </c>
      <c r="AR42" s="38">
        <v>1.4458785531314581E-2</v>
      </c>
      <c r="AS42" s="39">
        <v>252</v>
      </c>
      <c r="AT42" s="40">
        <v>0.62422114867557388</v>
      </c>
      <c r="AU42" s="98">
        <v>382</v>
      </c>
      <c r="AV42" s="38">
        <v>0.46706108090821874</v>
      </c>
      <c r="AW42" s="39">
        <v>209</v>
      </c>
      <c r="AX42" s="41">
        <v>1.139551653619701</v>
      </c>
      <c r="AY42" s="183">
        <v>501</v>
      </c>
      <c r="AZ42" s="42">
        <v>1.2399608954448142E-3</v>
      </c>
      <c r="BA42" s="43">
        <v>194</v>
      </c>
      <c r="BB42" s="44">
        <v>0.46273692477134115</v>
      </c>
      <c r="BC42" s="178">
        <v>39</v>
      </c>
      <c r="BD42" s="42">
        <v>4.005436520626799E-2</v>
      </c>
      <c r="BE42" s="43">
        <v>145</v>
      </c>
      <c r="BF42" s="45">
        <v>0.8447529035709378</v>
      </c>
      <c r="BG42" s="159">
        <v>1290</v>
      </c>
      <c r="BH42" s="83">
        <v>3.1927136828818572E-3</v>
      </c>
      <c r="BI42" s="84">
        <v>202</v>
      </c>
      <c r="BJ42" s="85">
        <v>0.57361428514827073</v>
      </c>
      <c r="BK42" s="156">
        <v>99</v>
      </c>
      <c r="BL42" s="83">
        <v>0.10313399424368404</v>
      </c>
      <c r="BM42" s="84">
        <v>181</v>
      </c>
      <c r="BN42" s="86">
        <v>1.0471659099783601</v>
      </c>
      <c r="BO42" s="195">
        <v>12508</v>
      </c>
      <c r="BP42" s="75">
        <v>3.0956947864718039E-2</v>
      </c>
      <c r="BQ42" s="164">
        <v>878</v>
      </c>
      <c r="BR42" s="76">
        <v>347</v>
      </c>
      <c r="BS42" s="77">
        <v>0.54777784463984747</v>
      </c>
      <c r="BT42" s="159">
        <v>404045</v>
      </c>
      <c r="BU42" s="153">
        <v>19512</v>
      </c>
    </row>
    <row r="43" spans="1:73">
      <c r="A43" s="34">
        <f t="shared" si="0"/>
        <v>1</v>
      </c>
      <c r="B43" s="35">
        <f t="shared" si="1"/>
        <v>1</v>
      </c>
      <c r="C43" s="35">
        <f t="shared" si="2"/>
        <v>0</v>
      </c>
      <c r="D43" s="35">
        <f t="shared" si="3"/>
        <v>0</v>
      </c>
      <c r="E43" s="35">
        <f t="shared" si="4"/>
        <v>0</v>
      </c>
      <c r="F43" s="35">
        <f t="shared" si="5"/>
        <v>0</v>
      </c>
      <c r="G43" s="35">
        <f t="shared" si="6"/>
        <v>0</v>
      </c>
      <c r="H43" s="35">
        <f t="shared" si="7"/>
        <v>1</v>
      </c>
      <c r="I43" s="48">
        <v>622</v>
      </c>
      <c r="J43" s="49" t="s">
        <v>596</v>
      </c>
      <c r="K43" s="65">
        <v>4064</v>
      </c>
      <c r="L43" s="38">
        <v>9.9603937100505857E-3</v>
      </c>
      <c r="M43" s="39">
        <v>99</v>
      </c>
      <c r="N43" s="40">
        <v>1.3198354358895317</v>
      </c>
      <c r="O43" s="98">
        <v>28</v>
      </c>
      <c r="P43" s="38">
        <v>0.32687203410279098</v>
      </c>
      <c r="Q43" s="39">
        <v>63</v>
      </c>
      <c r="R43" s="41">
        <v>2.4477931641613138</v>
      </c>
      <c r="S43" s="183">
        <v>29</v>
      </c>
      <c r="T43" s="42">
        <v>7.1075644092388534E-5</v>
      </c>
      <c r="U43" s="43">
        <v>379</v>
      </c>
      <c r="V43" s="44">
        <v>2.6459150966741608E-2</v>
      </c>
      <c r="W43" s="178">
        <v>2</v>
      </c>
      <c r="X43" s="42">
        <v>2.3325022118555459E-3</v>
      </c>
      <c r="Y43" s="43">
        <v>379</v>
      </c>
      <c r="Z43" s="45">
        <v>4.9071669925464245E-2</v>
      </c>
      <c r="AA43" s="65">
        <v>2720</v>
      </c>
      <c r="AB43" s="38">
        <v>6.6664052390102346E-3</v>
      </c>
      <c r="AC43" s="39">
        <v>305</v>
      </c>
      <c r="AD43" s="40">
        <v>0.51400450129043773</v>
      </c>
      <c r="AE43" s="98">
        <v>15</v>
      </c>
      <c r="AF43" s="38">
        <v>0.21877262124989946</v>
      </c>
      <c r="AG43" s="39">
        <v>297</v>
      </c>
      <c r="AH43" s="41">
        <v>0.95328301574120355</v>
      </c>
      <c r="AI43" s="183">
        <v>21</v>
      </c>
      <c r="AJ43" s="42">
        <v>5.1468569860005493E-5</v>
      </c>
      <c r="AK43" s="43">
        <v>323</v>
      </c>
      <c r="AL43" s="44">
        <v>2.7050198531604758E-2</v>
      </c>
      <c r="AM43" s="178">
        <v>3</v>
      </c>
      <c r="AN43" s="42">
        <v>1.6890533258264297E-3</v>
      </c>
      <c r="AO43" s="43">
        <v>321</v>
      </c>
      <c r="AP43" s="45">
        <v>5.0167838545903752E-2</v>
      </c>
      <c r="AQ43" s="65">
        <v>3322</v>
      </c>
      <c r="AR43" s="38">
        <v>8.1418375749970594E-3</v>
      </c>
      <c r="AS43" s="39">
        <v>354</v>
      </c>
      <c r="AT43" s="40">
        <v>0.35150304929742837</v>
      </c>
      <c r="AU43" s="98">
        <v>28</v>
      </c>
      <c r="AV43" s="38">
        <v>0.26719214992359047</v>
      </c>
      <c r="AW43" s="39">
        <v>419</v>
      </c>
      <c r="AX43" s="41">
        <v>0.65190457677946245</v>
      </c>
      <c r="AY43" s="183">
        <v>574</v>
      </c>
      <c r="AZ43" s="42">
        <v>1.4068075761734834E-3</v>
      </c>
      <c r="BA43" s="43">
        <v>182</v>
      </c>
      <c r="BB43" s="44">
        <v>0.52500188831359373</v>
      </c>
      <c r="BC43" s="178">
        <v>9</v>
      </c>
      <c r="BD43" s="42">
        <v>4.6167457572589075E-2</v>
      </c>
      <c r="BE43" s="43">
        <v>123</v>
      </c>
      <c r="BF43" s="45">
        <v>0.97367898939588471</v>
      </c>
      <c r="BG43" s="159">
        <v>1703</v>
      </c>
      <c r="BH43" s="83">
        <v>4.1738559272185404E-3</v>
      </c>
      <c r="BI43" s="84">
        <v>150</v>
      </c>
      <c r="BJ43" s="85">
        <v>0.74988978712374244</v>
      </c>
      <c r="BK43" s="156">
        <v>13</v>
      </c>
      <c r="BL43" s="83">
        <v>0.13697418161344807</v>
      </c>
      <c r="BM43" s="84">
        <v>118</v>
      </c>
      <c r="BN43" s="86">
        <v>1.3907605788434934</v>
      </c>
      <c r="BO43" s="195">
        <v>12433</v>
      </c>
      <c r="BP43" s="75">
        <v>3.0471844241402299E-2</v>
      </c>
      <c r="BQ43" s="164">
        <v>98</v>
      </c>
      <c r="BR43" s="76">
        <v>354</v>
      </c>
      <c r="BS43" s="77">
        <v>0.53919401982713944</v>
      </c>
      <c r="BT43" s="159">
        <v>408016</v>
      </c>
      <c r="BU43" s="153">
        <v>1687</v>
      </c>
    </row>
    <row r="44" spans="1:73">
      <c r="A44" s="34">
        <f t="shared" si="0"/>
        <v>1</v>
      </c>
      <c r="B44" s="35">
        <f t="shared" si="1"/>
        <v>0</v>
      </c>
      <c r="C44" s="35">
        <f t="shared" si="2"/>
        <v>0</v>
      </c>
      <c r="D44" s="35">
        <f t="shared" si="3"/>
        <v>1</v>
      </c>
      <c r="E44" s="35">
        <f t="shared" si="4"/>
        <v>0</v>
      </c>
      <c r="F44" s="35">
        <f t="shared" si="5"/>
        <v>1</v>
      </c>
      <c r="G44" s="35">
        <f t="shared" si="6"/>
        <v>0</v>
      </c>
      <c r="H44" s="35">
        <f t="shared" si="7"/>
        <v>1</v>
      </c>
      <c r="I44" s="48">
        <v>660</v>
      </c>
      <c r="J44" s="49" t="s">
        <v>634</v>
      </c>
      <c r="K44" s="65">
        <v>1434</v>
      </c>
      <c r="L44" s="38">
        <v>3.8206174799910479E-3</v>
      </c>
      <c r="M44" s="39">
        <v>243</v>
      </c>
      <c r="N44" s="40">
        <v>0.50626375662067469</v>
      </c>
      <c r="O44" s="98">
        <v>256</v>
      </c>
      <c r="P44" s="38">
        <v>0.11728142635151713</v>
      </c>
      <c r="Q44" s="39">
        <v>263</v>
      </c>
      <c r="R44" s="41">
        <v>0.87826624414144394</v>
      </c>
      <c r="S44" s="183">
        <v>356</v>
      </c>
      <c r="T44" s="42">
        <v>9.4849360033250562E-4</v>
      </c>
      <c r="U44" s="43">
        <v>224</v>
      </c>
      <c r="V44" s="44">
        <v>0.35309332307371383</v>
      </c>
      <c r="W44" s="178">
        <v>64</v>
      </c>
      <c r="X44" s="42">
        <v>2.9115891060767153E-2</v>
      </c>
      <c r="Y44" s="43">
        <v>221</v>
      </c>
      <c r="Z44" s="45">
        <v>0.61254621258563924</v>
      </c>
      <c r="AA44" s="65">
        <v>3070</v>
      </c>
      <c r="AB44" s="38">
        <v>8.1794251489348095E-3</v>
      </c>
      <c r="AC44" s="39">
        <v>262</v>
      </c>
      <c r="AD44" s="40">
        <v>0.63066393262719056</v>
      </c>
      <c r="AE44" s="98">
        <v>156</v>
      </c>
      <c r="AF44" s="38">
        <v>0.2510836672936943</v>
      </c>
      <c r="AG44" s="39">
        <v>254</v>
      </c>
      <c r="AH44" s="41">
        <v>1.0940756397834854</v>
      </c>
      <c r="AI44" s="183">
        <v>402</v>
      </c>
      <c r="AJ44" s="42">
        <v>1.0710517621732227E-3</v>
      </c>
      <c r="AK44" s="43">
        <v>158</v>
      </c>
      <c r="AL44" s="44">
        <v>0.5629098085144989</v>
      </c>
      <c r="AM44" s="178">
        <v>36</v>
      </c>
      <c r="AN44" s="42">
        <v>3.2878056759630327E-2</v>
      </c>
      <c r="AO44" s="43">
        <v>128</v>
      </c>
      <c r="AP44" s="45">
        <v>0.97653580144555563</v>
      </c>
      <c r="AQ44" s="65">
        <v>5152</v>
      </c>
      <c r="AR44" s="38">
        <v>1.3726514126160307E-2</v>
      </c>
      <c r="AS44" s="39">
        <v>265</v>
      </c>
      <c r="AT44" s="40">
        <v>0.59260720041707726</v>
      </c>
      <c r="AU44" s="98">
        <v>390</v>
      </c>
      <c r="AV44" s="38">
        <v>0.42136255827267521</v>
      </c>
      <c r="AW44" s="39">
        <v>265</v>
      </c>
      <c r="AX44" s="41">
        <v>1.0280548298294432</v>
      </c>
      <c r="AY44" s="183">
        <v>317</v>
      </c>
      <c r="AZ44" s="42">
        <v>8.4458559355450645E-4</v>
      </c>
      <c r="BA44" s="43">
        <v>228</v>
      </c>
      <c r="BB44" s="44">
        <v>0.31518811738606484</v>
      </c>
      <c r="BC44" s="178">
        <v>50</v>
      </c>
      <c r="BD44" s="42">
        <v>2.5926228837817943E-2</v>
      </c>
      <c r="BE44" s="43">
        <v>219</v>
      </c>
      <c r="BF44" s="45">
        <v>0.5467882708065992</v>
      </c>
      <c r="BG44" s="159">
        <v>1496</v>
      </c>
      <c r="BH44" s="83">
        <v>3.9858045676894058E-3</v>
      </c>
      <c r="BI44" s="84">
        <v>162</v>
      </c>
      <c r="BJ44" s="85">
        <v>0.71610381165534442</v>
      </c>
      <c r="BK44" s="156">
        <v>139</v>
      </c>
      <c r="BL44" s="83">
        <v>0.12235217142389793</v>
      </c>
      <c r="BM44" s="84">
        <v>139</v>
      </c>
      <c r="BN44" s="86">
        <v>1.2422967215272058</v>
      </c>
      <c r="BO44" s="195">
        <v>12227</v>
      </c>
      <c r="BP44" s="75">
        <v>3.2576492278835807E-2</v>
      </c>
      <c r="BQ44" s="164">
        <v>1091</v>
      </c>
      <c r="BR44" s="76">
        <v>324</v>
      </c>
      <c r="BS44" s="77">
        <v>0.57643540327065268</v>
      </c>
      <c r="BT44" s="159">
        <v>375332</v>
      </c>
      <c r="BU44" s="153">
        <v>26304</v>
      </c>
    </row>
    <row r="45" spans="1:73">
      <c r="A45" s="34">
        <f t="shared" si="0"/>
        <v>2</v>
      </c>
      <c r="B45" s="35">
        <f t="shared" si="1"/>
        <v>0</v>
      </c>
      <c r="C45" s="35">
        <f t="shared" si="2"/>
        <v>1</v>
      </c>
      <c r="D45" s="35">
        <f t="shared" si="3"/>
        <v>0</v>
      </c>
      <c r="E45" s="35">
        <f t="shared" si="4"/>
        <v>1</v>
      </c>
      <c r="F45" s="35">
        <f t="shared" si="5"/>
        <v>1</v>
      </c>
      <c r="G45" s="35">
        <f t="shared" si="6"/>
        <v>0</v>
      </c>
      <c r="H45" s="35">
        <f t="shared" si="7"/>
        <v>0</v>
      </c>
      <c r="I45" s="48">
        <v>342</v>
      </c>
      <c r="J45" s="49" t="s">
        <v>313</v>
      </c>
      <c r="K45" s="65">
        <v>736</v>
      </c>
      <c r="L45" s="38">
        <v>8.6996607605111052E-3</v>
      </c>
      <c r="M45" s="39">
        <v>112</v>
      </c>
      <c r="N45" s="40">
        <v>1.1527777802953851</v>
      </c>
      <c r="O45" s="98">
        <v>178</v>
      </c>
      <c r="P45" s="38">
        <v>6.2585034013605448E-2</v>
      </c>
      <c r="Q45" s="39">
        <v>381</v>
      </c>
      <c r="R45" s="41">
        <v>0.46867031270448684</v>
      </c>
      <c r="S45" s="183">
        <v>599</v>
      </c>
      <c r="T45" s="42">
        <v>7.080294559165967E-3</v>
      </c>
      <c r="U45" s="43">
        <v>25</v>
      </c>
      <c r="V45" s="44">
        <v>2.6357634182879472</v>
      </c>
      <c r="W45" s="178">
        <v>48</v>
      </c>
      <c r="X45" s="42">
        <v>5.0935374149659866E-2</v>
      </c>
      <c r="Y45" s="43">
        <v>133</v>
      </c>
      <c r="Z45" s="45">
        <v>1.0715890664959973</v>
      </c>
      <c r="AA45" s="65">
        <v>913</v>
      </c>
      <c r="AB45" s="38">
        <v>1.0791834611884021E-2</v>
      </c>
      <c r="AC45" s="39">
        <v>193</v>
      </c>
      <c r="AD45" s="40">
        <v>0.83209036486865373</v>
      </c>
      <c r="AE45" s="98">
        <v>37</v>
      </c>
      <c r="AF45" s="38">
        <v>7.7636054421768713E-2</v>
      </c>
      <c r="AG45" s="39">
        <v>443</v>
      </c>
      <c r="AH45" s="41">
        <v>0.33829247767202447</v>
      </c>
      <c r="AI45" s="183">
        <v>714</v>
      </c>
      <c r="AJ45" s="42">
        <v>8.4396165529958267E-3</v>
      </c>
      <c r="AK45" s="43">
        <v>10</v>
      </c>
      <c r="AL45" s="44">
        <v>4.4355866873727541</v>
      </c>
      <c r="AM45" s="178">
        <v>14</v>
      </c>
      <c r="AN45" s="42">
        <v>6.0714285714285714E-2</v>
      </c>
      <c r="AO45" s="43">
        <v>54</v>
      </c>
      <c r="AP45" s="45">
        <v>1.8033204970919665</v>
      </c>
      <c r="AQ45" s="65">
        <v>7635</v>
      </c>
      <c r="AR45" s="38">
        <v>9.0247160199052018E-2</v>
      </c>
      <c r="AS45" s="39">
        <v>20</v>
      </c>
      <c r="AT45" s="40">
        <v>3.896190719625324</v>
      </c>
      <c r="AU45" s="98">
        <v>234</v>
      </c>
      <c r="AV45" s="38">
        <v>0.64923469387755106</v>
      </c>
      <c r="AW45" s="39">
        <v>89</v>
      </c>
      <c r="AX45" s="41">
        <v>1.5840250863052052</v>
      </c>
      <c r="AY45" s="183">
        <v>503</v>
      </c>
      <c r="AZ45" s="42">
        <v>5.9455561990993016E-3</v>
      </c>
      <c r="BA45" s="43">
        <v>34</v>
      </c>
      <c r="BB45" s="44">
        <v>2.2188025458975784</v>
      </c>
      <c r="BC45" s="178">
        <v>17</v>
      </c>
      <c r="BD45" s="42">
        <v>4.2772108843537417E-2</v>
      </c>
      <c r="BE45" s="43">
        <v>134</v>
      </c>
      <c r="BF45" s="45">
        <v>0.90207054715165602</v>
      </c>
      <c r="BG45" s="159">
        <v>660</v>
      </c>
      <c r="BH45" s="83">
        <v>7.8013262254583281E-3</v>
      </c>
      <c r="BI45" s="84">
        <v>68</v>
      </c>
      <c r="BJ45" s="85">
        <v>1.4016139906367941</v>
      </c>
      <c r="BK45" s="156">
        <v>73</v>
      </c>
      <c r="BL45" s="83">
        <v>5.6122448979591837E-2</v>
      </c>
      <c r="BM45" s="84">
        <v>307</v>
      </c>
      <c r="BN45" s="86">
        <v>0.56983651013329628</v>
      </c>
      <c r="BO45" s="195">
        <v>11760</v>
      </c>
      <c r="BP45" s="75">
        <v>0.13900544910816656</v>
      </c>
      <c r="BQ45" s="164">
        <v>601</v>
      </c>
      <c r="BR45" s="76">
        <v>36</v>
      </c>
      <c r="BS45" s="77">
        <v>2.4596774087166304</v>
      </c>
      <c r="BT45" s="159">
        <v>84601</v>
      </c>
      <c r="BU45" s="153">
        <v>8460</v>
      </c>
    </row>
    <row r="46" spans="1:73">
      <c r="A46" s="34">
        <f t="shared" si="0"/>
        <v>0</v>
      </c>
      <c r="B46" s="35">
        <f t="shared" si="1"/>
        <v>0</v>
      </c>
      <c r="C46" s="35">
        <f t="shared" si="2"/>
        <v>0</v>
      </c>
      <c r="D46" s="35">
        <f t="shared" si="3"/>
        <v>0</v>
      </c>
      <c r="E46" s="35">
        <f t="shared" si="4"/>
        <v>0</v>
      </c>
      <c r="F46" s="35">
        <f t="shared" si="5"/>
        <v>1</v>
      </c>
      <c r="G46" s="35">
        <f t="shared" si="6"/>
        <v>1</v>
      </c>
      <c r="H46" s="35">
        <f t="shared" si="7"/>
        <v>0</v>
      </c>
      <c r="I46" s="48">
        <v>41</v>
      </c>
      <c r="J46" s="49" t="s">
        <v>11</v>
      </c>
      <c r="K46" s="65">
        <v>78</v>
      </c>
      <c r="L46" s="38">
        <v>1.375612853162146E-3</v>
      </c>
      <c r="M46" s="39">
        <v>387</v>
      </c>
      <c r="N46" s="40">
        <v>0.18228020322494687</v>
      </c>
      <c r="O46" s="98">
        <v>3</v>
      </c>
      <c r="P46" s="38">
        <v>6.7189249720044789E-3</v>
      </c>
      <c r="Q46" s="39">
        <v>503</v>
      </c>
      <c r="R46" s="41">
        <v>5.0314915015988768E-2</v>
      </c>
      <c r="S46" s="183">
        <v>0</v>
      </c>
      <c r="T46" s="42">
        <v>0</v>
      </c>
      <c r="U46" s="43">
        <v>396</v>
      </c>
      <c r="V46" s="44">
        <v>0</v>
      </c>
      <c r="W46" s="178">
        <v>0</v>
      </c>
      <c r="X46" s="42">
        <v>0</v>
      </c>
      <c r="Y46" s="43">
        <v>396</v>
      </c>
      <c r="Z46" s="45">
        <v>0</v>
      </c>
      <c r="AA46" s="65">
        <v>0</v>
      </c>
      <c r="AB46" s="38">
        <v>0</v>
      </c>
      <c r="AC46" s="39">
        <v>538</v>
      </c>
      <c r="AD46" s="40">
        <v>0</v>
      </c>
      <c r="AE46" s="98">
        <v>0</v>
      </c>
      <c r="AF46" s="38">
        <v>0</v>
      </c>
      <c r="AG46" s="39">
        <v>538</v>
      </c>
      <c r="AH46" s="41">
        <v>0</v>
      </c>
      <c r="AI46" s="183">
        <v>0</v>
      </c>
      <c r="AJ46" s="42">
        <v>0</v>
      </c>
      <c r="AK46" s="43">
        <v>337</v>
      </c>
      <c r="AL46" s="44">
        <v>0</v>
      </c>
      <c r="AM46" s="178">
        <v>0</v>
      </c>
      <c r="AN46" s="42">
        <v>0</v>
      </c>
      <c r="AO46" s="43">
        <v>337</v>
      </c>
      <c r="AP46" s="45">
        <v>0</v>
      </c>
      <c r="AQ46" s="65">
        <v>10704</v>
      </c>
      <c r="AR46" s="38">
        <v>0.18877641000317449</v>
      </c>
      <c r="AS46" s="39">
        <v>10</v>
      </c>
      <c r="AT46" s="40">
        <v>8.1499395118504747</v>
      </c>
      <c r="AU46" s="98">
        <v>9</v>
      </c>
      <c r="AV46" s="38">
        <v>0.9220432423119993</v>
      </c>
      <c r="AW46" s="39">
        <v>33</v>
      </c>
      <c r="AX46" s="41">
        <v>2.2496327449128297</v>
      </c>
      <c r="AY46" s="183">
        <v>821</v>
      </c>
      <c r="AZ46" s="42">
        <v>1.4479207082642588E-2</v>
      </c>
      <c r="BA46" s="43">
        <v>9</v>
      </c>
      <c r="BB46" s="44">
        <v>5.4034476273914454</v>
      </c>
      <c r="BC46" s="178">
        <v>7</v>
      </c>
      <c r="BD46" s="42">
        <v>7.0720992333534322E-2</v>
      </c>
      <c r="BE46" s="43">
        <v>70</v>
      </c>
      <c r="BF46" s="45">
        <v>1.4915169247975584</v>
      </c>
      <c r="BG46" s="159">
        <v>6</v>
      </c>
      <c r="BH46" s="83">
        <v>1.0581637332016507E-4</v>
      </c>
      <c r="BI46" s="84">
        <v>441</v>
      </c>
      <c r="BJ46" s="85">
        <v>1.90113456350527E-2</v>
      </c>
      <c r="BK46" s="156">
        <v>2</v>
      </c>
      <c r="BL46" s="83">
        <v>5.1684038246188298E-4</v>
      </c>
      <c r="BM46" s="84">
        <v>463</v>
      </c>
      <c r="BN46" s="86">
        <v>5.2477132625686684E-3</v>
      </c>
      <c r="BO46" s="195">
        <v>11609</v>
      </c>
      <c r="BP46" s="75">
        <v>0.20473704631229939</v>
      </c>
      <c r="BQ46" s="164">
        <v>21</v>
      </c>
      <c r="BR46" s="76">
        <v>27</v>
      </c>
      <c r="BS46" s="77">
        <v>3.622786666081478</v>
      </c>
      <c r="BT46" s="159">
        <v>56702</v>
      </c>
      <c r="BU46" s="153">
        <v>194</v>
      </c>
    </row>
    <row r="47" spans="1:73">
      <c r="A47" s="34">
        <f t="shared" si="0"/>
        <v>1</v>
      </c>
      <c r="B47" s="35">
        <f t="shared" si="1"/>
        <v>0</v>
      </c>
      <c r="C47" s="35">
        <f t="shared" si="2"/>
        <v>0</v>
      </c>
      <c r="D47" s="35">
        <f t="shared" si="3"/>
        <v>1</v>
      </c>
      <c r="E47" s="35">
        <f t="shared" si="4"/>
        <v>0</v>
      </c>
      <c r="F47" s="35">
        <f t="shared" si="5"/>
        <v>0</v>
      </c>
      <c r="G47" s="35">
        <f t="shared" si="6"/>
        <v>0</v>
      </c>
      <c r="H47" s="35">
        <f t="shared" si="7"/>
        <v>0</v>
      </c>
      <c r="I47" s="48">
        <v>286</v>
      </c>
      <c r="J47" s="49" t="s">
        <v>257</v>
      </c>
      <c r="K47" s="65">
        <v>0</v>
      </c>
      <c r="L47" s="38">
        <v>0</v>
      </c>
      <c r="M47" s="39">
        <v>517</v>
      </c>
      <c r="N47" s="40">
        <v>0</v>
      </c>
      <c r="O47" s="98">
        <v>0</v>
      </c>
      <c r="P47" s="38">
        <v>0</v>
      </c>
      <c r="Q47" s="39">
        <v>517</v>
      </c>
      <c r="R47" s="41">
        <v>0</v>
      </c>
      <c r="S47" s="183">
        <v>0</v>
      </c>
      <c r="T47" s="42">
        <v>0</v>
      </c>
      <c r="U47" s="43">
        <v>396</v>
      </c>
      <c r="V47" s="44">
        <v>0</v>
      </c>
      <c r="W47" s="178">
        <v>1</v>
      </c>
      <c r="X47" s="42">
        <v>0</v>
      </c>
      <c r="Y47" s="43">
        <v>396</v>
      </c>
      <c r="Z47" s="45">
        <v>0</v>
      </c>
      <c r="AA47" s="65">
        <v>11468</v>
      </c>
      <c r="AB47" s="38">
        <v>0.8075487641715372</v>
      </c>
      <c r="AC47" s="39">
        <v>1</v>
      </c>
      <c r="AD47" s="40">
        <v>62.264996638177372</v>
      </c>
      <c r="AE47" s="98">
        <v>16</v>
      </c>
      <c r="AF47" s="38">
        <v>1</v>
      </c>
      <c r="AG47" s="39">
        <v>1</v>
      </c>
      <c r="AH47" s="41">
        <v>4.3574146083494059</v>
      </c>
      <c r="AI47" s="183">
        <v>0</v>
      </c>
      <c r="AJ47" s="42">
        <v>0</v>
      </c>
      <c r="AK47" s="43">
        <v>337</v>
      </c>
      <c r="AL47" s="44">
        <v>0</v>
      </c>
      <c r="AM47" s="178">
        <v>0</v>
      </c>
      <c r="AN47" s="42">
        <v>0</v>
      </c>
      <c r="AO47" s="43">
        <v>337</v>
      </c>
      <c r="AP47" s="45">
        <v>0</v>
      </c>
      <c r="AQ47" s="65">
        <v>0</v>
      </c>
      <c r="AR47" s="38">
        <v>0</v>
      </c>
      <c r="AS47" s="39">
        <v>565</v>
      </c>
      <c r="AT47" s="40">
        <v>0</v>
      </c>
      <c r="AU47" s="98">
        <v>0</v>
      </c>
      <c r="AV47" s="38">
        <v>0</v>
      </c>
      <c r="AW47" s="39">
        <v>565</v>
      </c>
      <c r="AX47" s="41">
        <v>0</v>
      </c>
      <c r="AY47" s="183">
        <v>0</v>
      </c>
      <c r="AZ47" s="42">
        <v>0</v>
      </c>
      <c r="BA47" s="43">
        <v>356</v>
      </c>
      <c r="BB47" s="44">
        <v>0</v>
      </c>
      <c r="BC47" s="178">
        <v>0</v>
      </c>
      <c r="BD47" s="42">
        <v>0</v>
      </c>
      <c r="BE47" s="43">
        <v>356</v>
      </c>
      <c r="BF47" s="45">
        <v>0</v>
      </c>
      <c r="BG47" s="159">
        <v>0</v>
      </c>
      <c r="BH47" s="83">
        <v>0</v>
      </c>
      <c r="BI47" s="84">
        <v>467</v>
      </c>
      <c r="BJ47" s="85">
        <v>0</v>
      </c>
      <c r="BK47" s="156">
        <v>0</v>
      </c>
      <c r="BL47" s="83">
        <v>0</v>
      </c>
      <c r="BM47" s="84">
        <v>467</v>
      </c>
      <c r="BN47" s="86">
        <v>0</v>
      </c>
      <c r="BO47" s="195">
        <v>11468</v>
      </c>
      <c r="BP47" s="75">
        <v>0.8075487641715372</v>
      </c>
      <c r="BQ47" s="164">
        <v>17</v>
      </c>
      <c r="BR47" s="76">
        <v>3</v>
      </c>
      <c r="BS47" s="77">
        <v>14.289435877611709</v>
      </c>
      <c r="BT47" s="159">
        <v>14201</v>
      </c>
      <c r="BU47" s="153">
        <v>95</v>
      </c>
    </row>
    <row r="48" spans="1:73">
      <c r="A48" s="34">
        <f t="shared" si="0"/>
        <v>2</v>
      </c>
      <c r="B48" s="35">
        <f t="shared" si="1"/>
        <v>1</v>
      </c>
      <c r="C48" s="35">
        <f t="shared" si="2"/>
        <v>1</v>
      </c>
      <c r="D48" s="35">
        <f t="shared" si="3"/>
        <v>0</v>
      </c>
      <c r="E48" s="35">
        <f t="shared" si="4"/>
        <v>0</v>
      </c>
      <c r="F48" s="35">
        <f t="shared" si="5"/>
        <v>1</v>
      </c>
      <c r="G48" s="35">
        <f t="shared" si="6"/>
        <v>0</v>
      </c>
      <c r="H48" s="35">
        <f t="shared" si="7"/>
        <v>1</v>
      </c>
      <c r="I48" s="48">
        <v>188</v>
      </c>
      <c r="J48" s="49" t="s">
        <v>158</v>
      </c>
      <c r="K48" s="65">
        <v>1624</v>
      </c>
      <c r="L48" s="38">
        <v>1.1465768608928333E-2</v>
      </c>
      <c r="M48" s="39">
        <v>77</v>
      </c>
      <c r="N48" s="40">
        <v>1.5193101949879229</v>
      </c>
      <c r="O48" s="98">
        <v>69</v>
      </c>
      <c r="P48" s="38">
        <v>0.14290742696233721</v>
      </c>
      <c r="Q48" s="39">
        <v>212</v>
      </c>
      <c r="R48" s="41">
        <v>1.0701674855313188</v>
      </c>
      <c r="S48" s="183">
        <v>609</v>
      </c>
      <c r="T48" s="42">
        <v>4.2996632283481247E-3</v>
      </c>
      <c r="U48" s="43">
        <v>48</v>
      </c>
      <c r="V48" s="44">
        <v>1.600624797956544</v>
      </c>
      <c r="W48" s="178">
        <v>39</v>
      </c>
      <c r="X48" s="42">
        <v>5.3590285110876455E-2</v>
      </c>
      <c r="Y48" s="43">
        <v>123</v>
      </c>
      <c r="Z48" s="45">
        <v>1.1274436391982785</v>
      </c>
      <c r="AA48" s="65">
        <v>1179</v>
      </c>
      <c r="AB48" s="38">
        <v>8.3239785652256797E-3</v>
      </c>
      <c r="AC48" s="39">
        <v>258</v>
      </c>
      <c r="AD48" s="40">
        <v>0.64180953569008647</v>
      </c>
      <c r="AE48" s="98">
        <v>37</v>
      </c>
      <c r="AF48" s="38">
        <v>0.10374868004223865</v>
      </c>
      <c r="AG48" s="39">
        <v>419</v>
      </c>
      <c r="AH48" s="41">
        <v>0.45207601401301917</v>
      </c>
      <c r="AI48" s="183">
        <v>202</v>
      </c>
      <c r="AJ48" s="42">
        <v>1.4261608737706423E-3</v>
      </c>
      <c r="AK48" s="43">
        <v>126</v>
      </c>
      <c r="AL48" s="44">
        <v>0.74954355402597683</v>
      </c>
      <c r="AM48" s="178">
        <v>13</v>
      </c>
      <c r="AN48" s="42">
        <v>1.7775431186202041E-2</v>
      </c>
      <c r="AO48" s="43">
        <v>211</v>
      </c>
      <c r="AP48" s="45">
        <v>0.52796140192725027</v>
      </c>
      <c r="AQ48" s="65">
        <v>5638</v>
      </c>
      <c r="AR48" s="38">
        <v>3.9805420823360797E-2</v>
      </c>
      <c r="AS48" s="39">
        <v>61</v>
      </c>
      <c r="AT48" s="40">
        <v>1.7184974115605254</v>
      </c>
      <c r="AU48" s="98">
        <v>230</v>
      </c>
      <c r="AV48" s="38">
        <v>0.49612812390003519</v>
      </c>
      <c r="AW48" s="39">
        <v>185</v>
      </c>
      <c r="AX48" s="41">
        <v>1.210470422622568</v>
      </c>
      <c r="AY48" s="183">
        <v>405</v>
      </c>
      <c r="AZ48" s="42">
        <v>2.8593819498866839E-3</v>
      </c>
      <c r="BA48" s="43">
        <v>91</v>
      </c>
      <c r="BB48" s="44">
        <v>1.0670833371423309</v>
      </c>
      <c r="BC48" s="178">
        <v>15</v>
      </c>
      <c r="BD48" s="42">
        <v>3.5638859556494193E-2</v>
      </c>
      <c r="BE48" s="43">
        <v>168</v>
      </c>
      <c r="BF48" s="45">
        <v>0.75162919035836151</v>
      </c>
      <c r="BG48" s="159">
        <v>1707</v>
      </c>
      <c r="BH48" s="83">
        <v>1.2051765403596468E-2</v>
      </c>
      <c r="BI48" s="84">
        <v>37</v>
      </c>
      <c r="BJ48" s="85">
        <v>2.165262996749107</v>
      </c>
      <c r="BK48" s="156">
        <v>101</v>
      </c>
      <c r="BL48" s="83">
        <v>0.15021119324181625</v>
      </c>
      <c r="BM48" s="84">
        <v>104</v>
      </c>
      <c r="BN48" s="86">
        <v>1.525161921765041</v>
      </c>
      <c r="BO48" s="195">
        <v>11364</v>
      </c>
      <c r="BP48" s="75">
        <v>8.0232139453116733E-2</v>
      </c>
      <c r="BQ48" s="164">
        <v>504</v>
      </c>
      <c r="BR48" s="76">
        <v>88</v>
      </c>
      <c r="BS48" s="77">
        <v>1.4196938474855765</v>
      </c>
      <c r="BT48" s="159">
        <v>141639</v>
      </c>
      <c r="BU48" s="153">
        <v>6212</v>
      </c>
    </row>
    <row r="49" spans="1:73">
      <c r="A49" s="34">
        <f t="shared" si="0"/>
        <v>4</v>
      </c>
      <c r="B49" s="35">
        <f t="shared" si="1"/>
        <v>1</v>
      </c>
      <c r="C49" s="35">
        <f t="shared" si="2"/>
        <v>1</v>
      </c>
      <c r="D49" s="35">
        <f t="shared" si="3"/>
        <v>1</v>
      </c>
      <c r="E49" s="35">
        <f t="shared" si="4"/>
        <v>1</v>
      </c>
      <c r="F49" s="35">
        <f t="shared" si="5"/>
        <v>0</v>
      </c>
      <c r="G49" s="35">
        <f t="shared" si="6"/>
        <v>1</v>
      </c>
      <c r="H49" s="35">
        <f t="shared" si="7"/>
        <v>0</v>
      </c>
      <c r="I49" s="48">
        <v>412</v>
      </c>
      <c r="J49" s="49" t="s">
        <v>383</v>
      </c>
      <c r="K49" s="65">
        <v>1871</v>
      </c>
      <c r="L49" s="38">
        <v>5.9295552358194573E-3</v>
      </c>
      <c r="M49" s="39">
        <v>171</v>
      </c>
      <c r="N49" s="40">
        <v>0.78571564007574579</v>
      </c>
      <c r="O49" s="98">
        <v>328</v>
      </c>
      <c r="P49" s="38">
        <v>0.16472970593414332</v>
      </c>
      <c r="Q49" s="39">
        <v>175</v>
      </c>
      <c r="R49" s="41">
        <v>1.2335844185223204</v>
      </c>
      <c r="S49" s="183">
        <v>543</v>
      </c>
      <c r="T49" s="42">
        <v>1.7208703864510773E-3</v>
      </c>
      <c r="U49" s="43">
        <v>148</v>
      </c>
      <c r="V49" s="44">
        <v>0.64062408340778043</v>
      </c>
      <c r="W49" s="178">
        <v>92</v>
      </c>
      <c r="X49" s="42">
        <v>4.7807712625462226E-2</v>
      </c>
      <c r="Y49" s="43">
        <v>146</v>
      </c>
      <c r="Z49" s="45">
        <v>1.0057886684625457</v>
      </c>
      <c r="AA49" s="65">
        <v>3251</v>
      </c>
      <c r="AB49" s="38">
        <v>1.0303037985916117E-2</v>
      </c>
      <c r="AC49" s="39">
        <v>207</v>
      </c>
      <c r="AD49" s="40">
        <v>0.79440233707027408</v>
      </c>
      <c r="AE49" s="98">
        <v>362</v>
      </c>
      <c r="AF49" s="38">
        <v>0.28622997006515233</v>
      </c>
      <c r="AG49" s="39">
        <v>228</v>
      </c>
      <c r="AH49" s="41">
        <v>1.247222652909308</v>
      </c>
      <c r="AI49" s="183">
        <v>399</v>
      </c>
      <c r="AJ49" s="42">
        <v>1.2645069690496865E-3</v>
      </c>
      <c r="AK49" s="43">
        <v>138</v>
      </c>
      <c r="AL49" s="44">
        <v>0.66458354390708463</v>
      </c>
      <c r="AM49" s="178">
        <v>70</v>
      </c>
      <c r="AN49" s="42">
        <v>3.5129424194400426E-2</v>
      </c>
      <c r="AO49" s="43">
        <v>119</v>
      </c>
      <c r="AP49" s="45">
        <v>1.0434053527190708</v>
      </c>
      <c r="AQ49" s="65">
        <v>4090</v>
      </c>
      <c r="AR49" s="38">
        <v>1.2961988730358942E-2</v>
      </c>
      <c r="AS49" s="39">
        <v>284</v>
      </c>
      <c r="AT49" s="40">
        <v>0.55960076846432494</v>
      </c>
      <c r="AU49" s="98">
        <v>632</v>
      </c>
      <c r="AV49" s="38">
        <v>0.36009860891001938</v>
      </c>
      <c r="AW49" s="39">
        <v>330</v>
      </c>
      <c r="AX49" s="41">
        <v>0.87858094374213946</v>
      </c>
      <c r="AY49" s="183">
        <v>566</v>
      </c>
      <c r="AZ49" s="42">
        <v>1.7937617656193549E-3</v>
      </c>
      <c r="BA49" s="43">
        <v>148</v>
      </c>
      <c r="BB49" s="44">
        <v>0.66940804846700375</v>
      </c>
      <c r="BC49" s="178">
        <v>98</v>
      </c>
      <c r="BD49" s="42">
        <v>4.9832717027645711E-2</v>
      </c>
      <c r="BE49" s="43">
        <v>107</v>
      </c>
      <c r="BF49" s="45">
        <v>1.0509798915835795</v>
      </c>
      <c r="BG49" s="159">
        <v>638</v>
      </c>
      <c r="BH49" s="83">
        <v>2.0219434743200503E-3</v>
      </c>
      <c r="BI49" s="84">
        <v>271</v>
      </c>
      <c r="BJ49" s="85">
        <v>0.3632695493024653</v>
      </c>
      <c r="BK49" s="156">
        <v>166</v>
      </c>
      <c r="BL49" s="83">
        <v>5.6171861243176614E-2</v>
      </c>
      <c r="BM49" s="84">
        <v>306</v>
      </c>
      <c r="BN49" s="86">
        <v>0.57033821510788096</v>
      </c>
      <c r="BO49" s="195">
        <v>11358</v>
      </c>
      <c r="BP49" s="75">
        <v>3.5995664547534688E-2</v>
      </c>
      <c r="BQ49" s="164">
        <v>1748</v>
      </c>
      <c r="BR49" s="76">
        <v>297</v>
      </c>
      <c r="BS49" s="77">
        <v>0.63693706590176846</v>
      </c>
      <c r="BT49" s="159">
        <v>315538</v>
      </c>
      <c r="BU49" s="153">
        <v>52367</v>
      </c>
    </row>
    <row r="50" spans="1:73">
      <c r="A50" s="34">
        <f t="shared" si="0"/>
        <v>0</v>
      </c>
      <c r="B50" s="35">
        <f t="shared" si="1"/>
        <v>0</v>
      </c>
      <c r="C50" s="35">
        <f t="shared" si="2"/>
        <v>0</v>
      </c>
      <c r="D50" s="35">
        <f t="shared" si="3"/>
        <v>0</v>
      </c>
      <c r="E50" s="35">
        <f t="shared" si="4"/>
        <v>0</v>
      </c>
      <c r="F50" s="35">
        <f t="shared" si="5"/>
        <v>1</v>
      </c>
      <c r="G50" s="35">
        <f t="shared" si="6"/>
        <v>1</v>
      </c>
      <c r="H50" s="35">
        <f t="shared" si="7"/>
        <v>0</v>
      </c>
      <c r="I50" s="48">
        <v>619</v>
      </c>
      <c r="J50" s="49" t="s">
        <v>593</v>
      </c>
      <c r="K50" s="65">
        <v>926</v>
      </c>
      <c r="L50" s="38">
        <v>2.7886022658146271E-3</v>
      </c>
      <c r="M50" s="39">
        <v>305</v>
      </c>
      <c r="N50" s="40">
        <v>0.3695131130519631</v>
      </c>
      <c r="O50" s="98">
        <v>42</v>
      </c>
      <c r="P50" s="38">
        <v>8.4435123552475608E-2</v>
      </c>
      <c r="Q50" s="39">
        <v>340</v>
      </c>
      <c r="R50" s="41">
        <v>0.63229550614253982</v>
      </c>
      <c r="S50" s="183">
        <v>504</v>
      </c>
      <c r="T50" s="42">
        <v>1.5177705636831233E-3</v>
      </c>
      <c r="U50" s="43">
        <v>165</v>
      </c>
      <c r="V50" s="44">
        <v>0.56501662405151343</v>
      </c>
      <c r="W50" s="178">
        <v>17</v>
      </c>
      <c r="X50" s="42">
        <v>4.5956049968086075E-2</v>
      </c>
      <c r="Y50" s="43">
        <v>157</v>
      </c>
      <c r="Z50" s="45">
        <v>0.96683300176511244</v>
      </c>
      <c r="AA50" s="65">
        <v>2376</v>
      </c>
      <c r="AB50" s="38">
        <v>7.1552040859347238E-3</v>
      </c>
      <c r="AC50" s="39">
        <v>285</v>
      </c>
      <c r="AD50" s="40">
        <v>0.55169270033278484</v>
      </c>
      <c r="AE50" s="98">
        <v>98</v>
      </c>
      <c r="AF50" s="38">
        <v>0.21664994984954863</v>
      </c>
      <c r="AG50" s="39">
        <v>300</v>
      </c>
      <c r="AH50" s="41">
        <v>0.9440336563725894</v>
      </c>
      <c r="AI50" s="183">
        <v>51</v>
      </c>
      <c r="AJ50" s="42">
        <v>1.535839260869827E-4</v>
      </c>
      <c r="AK50" s="43">
        <v>301</v>
      </c>
      <c r="AL50" s="44">
        <v>8.071869304347036E-2</v>
      </c>
      <c r="AM50" s="178">
        <v>3</v>
      </c>
      <c r="AN50" s="42">
        <v>4.6503145801039484E-3</v>
      </c>
      <c r="AO50" s="43">
        <v>304</v>
      </c>
      <c r="AP50" s="45">
        <v>0.13812247812138706</v>
      </c>
      <c r="AQ50" s="65">
        <v>5920</v>
      </c>
      <c r="AR50" s="38">
        <v>1.7827781224214464E-2</v>
      </c>
      <c r="AS50" s="39">
        <v>203</v>
      </c>
      <c r="AT50" s="40">
        <v>0.76966893588774243</v>
      </c>
      <c r="AU50" s="98">
        <v>270</v>
      </c>
      <c r="AV50" s="38">
        <v>0.53980122184736024</v>
      </c>
      <c r="AW50" s="39">
        <v>150</v>
      </c>
      <c r="AX50" s="41">
        <v>1.3170255457507767</v>
      </c>
      <c r="AY50" s="183">
        <v>541</v>
      </c>
      <c r="AZ50" s="42">
        <v>1.6291941963344637E-3</v>
      </c>
      <c r="BA50" s="43">
        <v>158</v>
      </c>
      <c r="BB50" s="44">
        <v>0.60799361902189841</v>
      </c>
      <c r="BC50" s="178">
        <v>15</v>
      </c>
      <c r="BD50" s="42">
        <v>4.9329807604632077E-2</v>
      </c>
      <c r="BE50" s="43">
        <v>112</v>
      </c>
      <c r="BF50" s="45">
        <v>1.0403734522320585</v>
      </c>
      <c r="BG50" s="159">
        <v>649</v>
      </c>
      <c r="BH50" s="83">
        <v>1.9544307456951329E-3</v>
      </c>
      <c r="BI50" s="84">
        <v>279</v>
      </c>
      <c r="BJ50" s="85">
        <v>0.35113997258024715</v>
      </c>
      <c r="BK50" s="156">
        <v>36</v>
      </c>
      <c r="BL50" s="83">
        <v>5.9177532597793382E-2</v>
      </c>
      <c r="BM50" s="84">
        <v>298</v>
      </c>
      <c r="BN50" s="86">
        <v>0.6008561505590807</v>
      </c>
      <c r="BO50" s="195">
        <v>10967</v>
      </c>
      <c r="BP50" s="75">
        <v>3.3026567007763519E-2</v>
      </c>
      <c r="BQ50" s="164">
        <v>481</v>
      </c>
      <c r="BR50" s="76">
        <v>319</v>
      </c>
      <c r="BS50" s="77">
        <v>0.58439939784842143</v>
      </c>
      <c r="BT50" s="159">
        <v>332066</v>
      </c>
      <c r="BU50" s="153">
        <v>12321</v>
      </c>
    </row>
    <row r="51" spans="1:73">
      <c r="A51" s="34">
        <f t="shared" si="0"/>
        <v>1</v>
      </c>
      <c r="B51" s="35">
        <f t="shared" si="1"/>
        <v>1</v>
      </c>
      <c r="C51" s="35">
        <f t="shared" si="2"/>
        <v>0</v>
      </c>
      <c r="D51" s="35">
        <f t="shared" si="3"/>
        <v>0</v>
      </c>
      <c r="E51" s="35">
        <f t="shared" si="4"/>
        <v>0</v>
      </c>
      <c r="F51" s="35">
        <f t="shared" si="5"/>
        <v>1</v>
      </c>
      <c r="G51" s="35">
        <f t="shared" si="6"/>
        <v>0</v>
      </c>
      <c r="H51" s="35">
        <f t="shared" si="7"/>
        <v>1</v>
      </c>
      <c r="I51" s="48">
        <v>427</v>
      </c>
      <c r="J51" s="49" t="s">
        <v>398</v>
      </c>
      <c r="K51" s="65">
        <v>1507</v>
      </c>
      <c r="L51" s="38">
        <v>1.090275064750908E-2</v>
      </c>
      <c r="M51" s="39">
        <v>88</v>
      </c>
      <c r="N51" s="40">
        <v>1.4447056082461764</v>
      </c>
      <c r="O51" s="98">
        <v>298</v>
      </c>
      <c r="P51" s="38">
        <v>0.13940795559666974</v>
      </c>
      <c r="Q51" s="39">
        <v>217</v>
      </c>
      <c r="R51" s="41">
        <v>1.0439615664150772</v>
      </c>
      <c r="S51" s="183">
        <v>454</v>
      </c>
      <c r="T51" s="42">
        <v>3.2845711970598025E-3</v>
      </c>
      <c r="U51" s="43">
        <v>74</v>
      </c>
      <c r="V51" s="44">
        <v>1.2227390447710813</v>
      </c>
      <c r="W51" s="178">
        <v>106</v>
      </c>
      <c r="X51" s="42">
        <v>4.1998149861239592E-2</v>
      </c>
      <c r="Y51" s="43">
        <v>171</v>
      </c>
      <c r="Z51" s="45">
        <v>0.88356587058986513</v>
      </c>
      <c r="AA51" s="65">
        <v>1967</v>
      </c>
      <c r="AB51" s="38">
        <v>1.4230730274485973E-2</v>
      </c>
      <c r="AC51" s="39">
        <v>148</v>
      </c>
      <c r="AD51" s="40">
        <v>1.0972419400687241</v>
      </c>
      <c r="AE51" s="98">
        <v>339</v>
      </c>
      <c r="AF51" s="38">
        <v>0.18196114708603145</v>
      </c>
      <c r="AG51" s="39">
        <v>339</v>
      </c>
      <c r="AH51" s="41">
        <v>0.79288016046468834</v>
      </c>
      <c r="AI51" s="183">
        <v>344</v>
      </c>
      <c r="AJ51" s="42">
        <v>2.4887499819131543E-3</v>
      </c>
      <c r="AK51" s="43">
        <v>68</v>
      </c>
      <c r="AL51" s="44">
        <v>1.3080056681075884</v>
      </c>
      <c r="AM51" s="178">
        <v>102</v>
      </c>
      <c r="AN51" s="42">
        <v>3.1822386679000926E-2</v>
      </c>
      <c r="AO51" s="43">
        <v>132</v>
      </c>
      <c r="AP51" s="45">
        <v>0.94518055329976725</v>
      </c>
      <c r="AQ51" s="65">
        <v>4903</v>
      </c>
      <c r="AR51" s="38">
        <v>3.5471921980581959E-2</v>
      </c>
      <c r="AS51" s="39">
        <v>71</v>
      </c>
      <c r="AT51" s="40">
        <v>1.531409663452975</v>
      </c>
      <c r="AU51" s="98">
        <v>961</v>
      </c>
      <c r="AV51" s="38">
        <v>0.45356151711378351</v>
      </c>
      <c r="AW51" s="39">
        <v>225</v>
      </c>
      <c r="AX51" s="41">
        <v>1.106614954601278</v>
      </c>
      <c r="AY51" s="183">
        <v>432</v>
      </c>
      <c r="AZ51" s="42">
        <v>3.1254069540304725E-3</v>
      </c>
      <c r="BA51" s="43">
        <v>79</v>
      </c>
      <c r="BB51" s="44">
        <v>1.1663603327169536</v>
      </c>
      <c r="BC51" s="178">
        <v>81</v>
      </c>
      <c r="BD51" s="42">
        <v>3.9962997224791859E-2</v>
      </c>
      <c r="BE51" s="43">
        <v>146</v>
      </c>
      <c r="BF51" s="45">
        <v>0.84282593837631037</v>
      </c>
      <c r="BG51" s="159">
        <v>1203</v>
      </c>
      <c r="BH51" s="83">
        <v>8.7033901983765254E-3</v>
      </c>
      <c r="BI51" s="84">
        <v>54</v>
      </c>
      <c r="BJ51" s="85">
        <v>1.5636820093751433</v>
      </c>
      <c r="BK51" s="156">
        <v>193</v>
      </c>
      <c r="BL51" s="83">
        <v>0.11128584643848288</v>
      </c>
      <c r="BM51" s="84">
        <v>159</v>
      </c>
      <c r="BN51" s="86">
        <v>1.1299353380818238</v>
      </c>
      <c r="BO51" s="195">
        <v>10810</v>
      </c>
      <c r="BP51" s="75">
        <v>7.8207521233956967E-2</v>
      </c>
      <c r="BQ51" s="164">
        <v>2080</v>
      </c>
      <c r="BR51" s="76">
        <v>92</v>
      </c>
      <c r="BS51" s="77">
        <v>1.383868577851231</v>
      </c>
      <c r="BT51" s="159">
        <v>138222</v>
      </c>
      <c r="BU51" s="153">
        <v>34627</v>
      </c>
    </row>
    <row r="52" spans="1:73">
      <c r="A52" s="34">
        <f t="shared" si="0"/>
        <v>2</v>
      </c>
      <c r="B52" s="35">
        <f t="shared" si="1"/>
        <v>1</v>
      </c>
      <c r="C52" s="35">
        <f t="shared" si="2"/>
        <v>1</v>
      </c>
      <c r="D52" s="35">
        <f t="shared" si="3"/>
        <v>0</v>
      </c>
      <c r="E52" s="35">
        <f t="shared" si="4"/>
        <v>0</v>
      </c>
      <c r="F52" s="35">
        <f t="shared" si="5"/>
        <v>0</v>
      </c>
      <c r="G52" s="35">
        <f t="shared" si="6"/>
        <v>0</v>
      </c>
      <c r="H52" s="35">
        <f t="shared" si="7"/>
        <v>1</v>
      </c>
      <c r="I52" s="48">
        <v>558</v>
      </c>
      <c r="J52" s="49" t="s">
        <v>530</v>
      </c>
      <c r="K52" s="65">
        <v>2108</v>
      </c>
      <c r="L52" s="38">
        <v>7.5826792613002784E-3</v>
      </c>
      <c r="M52" s="39">
        <v>134</v>
      </c>
      <c r="N52" s="40">
        <v>1.0047683936379197</v>
      </c>
      <c r="O52" s="98">
        <v>386</v>
      </c>
      <c r="P52" s="38">
        <v>0.19609302325581396</v>
      </c>
      <c r="Q52" s="39">
        <v>124</v>
      </c>
      <c r="R52" s="41">
        <v>1.4684497656179532</v>
      </c>
      <c r="S52" s="183">
        <v>530</v>
      </c>
      <c r="T52" s="42">
        <v>1.9064611045963699E-3</v>
      </c>
      <c r="U52" s="43">
        <v>142</v>
      </c>
      <c r="V52" s="44">
        <v>0.70971347249652672</v>
      </c>
      <c r="W52" s="178">
        <v>96</v>
      </c>
      <c r="X52" s="42">
        <v>4.930232558139535E-2</v>
      </c>
      <c r="Y52" s="43">
        <v>139</v>
      </c>
      <c r="Z52" s="45">
        <v>1.0372326487799435</v>
      </c>
      <c r="AA52" s="65">
        <v>1631</v>
      </c>
      <c r="AB52" s="38">
        <v>5.8668642671635459E-3</v>
      </c>
      <c r="AC52" s="39">
        <v>323</v>
      </c>
      <c r="AD52" s="40">
        <v>0.45235693505932367</v>
      </c>
      <c r="AE52" s="98">
        <v>381</v>
      </c>
      <c r="AF52" s="38">
        <v>0.15172093023255814</v>
      </c>
      <c r="AG52" s="39">
        <v>374</v>
      </c>
      <c r="AH52" s="41">
        <v>0.66111099778770988</v>
      </c>
      <c r="AI52" s="183">
        <v>319</v>
      </c>
      <c r="AJ52" s="42">
        <v>1.1474737591815887E-3</v>
      </c>
      <c r="AK52" s="43">
        <v>150</v>
      </c>
      <c r="AL52" s="44">
        <v>0.60307471297718107</v>
      </c>
      <c r="AM52" s="178">
        <v>66</v>
      </c>
      <c r="AN52" s="42">
        <v>2.9674418604651163E-2</v>
      </c>
      <c r="AO52" s="43">
        <v>146</v>
      </c>
      <c r="AP52" s="45">
        <v>0.88138214391384107</v>
      </c>
      <c r="AQ52" s="65">
        <v>4048</v>
      </c>
      <c r="AR52" s="38">
        <v>1.4561046323407746E-2</v>
      </c>
      <c r="AS52" s="39">
        <v>250</v>
      </c>
      <c r="AT52" s="40">
        <v>0.62863599727863395</v>
      </c>
      <c r="AU52" s="98">
        <v>769</v>
      </c>
      <c r="AV52" s="38">
        <v>0.37655813953488371</v>
      </c>
      <c r="AW52" s="39">
        <v>313</v>
      </c>
      <c r="AX52" s="41">
        <v>0.9187394714124294</v>
      </c>
      <c r="AY52" s="183">
        <v>400</v>
      </c>
      <c r="AZ52" s="42">
        <v>1.4388385695066942E-3</v>
      </c>
      <c r="BA52" s="43">
        <v>179</v>
      </c>
      <c r="BB52" s="44">
        <v>0.53695542927349971</v>
      </c>
      <c r="BC52" s="178">
        <v>85</v>
      </c>
      <c r="BD52" s="42">
        <v>3.7209302325581395E-2</v>
      </c>
      <c r="BE52" s="43">
        <v>158</v>
      </c>
      <c r="BF52" s="45">
        <v>0.7847500769894844</v>
      </c>
      <c r="BG52" s="159">
        <v>1714</v>
      </c>
      <c r="BH52" s="83">
        <v>6.1654232703361846E-3</v>
      </c>
      <c r="BI52" s="84">
        <v>85</v>
      </c>
      <c r="BJ52" s="85">
        <v>1.1077018527568576</v>
      </c>
      <c r="BK52" s="156">
        <v>417</v>
      </c>
      <c r="BL52" s="83">
        <v>0.15944186046511627</v>
      </c>
      <c r="BM52" s="84">
        <v>98</v>
      </c>
      <c r="BN52" s="86">
        <v>1.6188850449067236</v>
      </c>
      <c r="BO52" s="195">
        <v>10750</v>
      </c>
      <c r="BP52" s="75">
        <v>3.8668786555492406E-2</v>
      </c>
      <c r="BQ52" s="164">
        <v>2200</v>
      </c>
      <c r="BR52" s="76">
        <v>275</v>
      </c>
      <c r="BS52" s="77">
        <v>0.68423749804957945</v>
      </c>
      <c r="BT52" s="159">
        <v>278002</v>
      </c>
      <c r="BU52" s="153">
        <v>47385</v>
      </c>
    </row>
    <row r="53" spans="1:73">
      <c r="A53" s="34">
        <f t="shared" si="0"/>
        <v>1</v>
      </c>
      <c r="B53" s="35">
        <f t="shared" si="1"/>
        <v>1</v>
      </c>
      <c r="C53" s="35">
        <f t="shared" si="2"/>
        <v>0</v>
      </c>
      <c r="D53" s="35">
        <f t="shared" si="3"/>
        <v>0</v>
      </c>
      <c r="E53" s="35">
        <f t="shared" si="4"/>
        <v>0</v>
      </c>
      <c r="F53" s="35">
        <f t="shared" si="5"/>
        <v>1</v>
      </c>
      <c r="G53" s="35">
        <f t="shared" si="6"/>
        <v>0</v>
      </c>
      <c r="H53" s="35">
        <f t="shared" si="7"/>
        <v>1</v>
      </c>
      <c r="I53" s="48">
        <v>635</v>
      </c>
      <c r="J53" s="49" t="s">
        <v>609</v>
      </c>
      <c r="K53" s="65">
        <v>1586</v>
      </c>
      <c r="L53" s="38">
        <v>7.0173886111234013E-3</v>
      </c>
      <c r="M53" s="39">
        <v>149</v>
      </c>
      <c r="N53" s="40">
        <v>0.92986265663601486</v>
      </c>
      <c r="O53" s="98">
        <v>235</v>
      </c>
      <c r="P53" s="38">
        <v>0.14897614127371783</v>
      </c>
      <c r="Q53" s="39">
        <v>196</v>
      </c>
      <c r="R53" s="41">
        <v>1.1156132742706943</v>
      </c>
      <c r="S53" s="183">
        <v>326</v>
      </c>
      <c r="T53" s="42">
        <v>1.4424140524755542E-3</v>
      </c>
      <c r="U53" s="43">
        <v>173</v>
      </c>
      <c r="V53" s="44">
        <v>0.5369638454685115</v>
      </c>
      <c r="W53" s="178">
        <v>47</v>
      </c>
      <c r="X53" s="42">
        <v>3.0621829795228254E-2</v>
      </c>
      <c r="Y53" s="43">
        <v>216</v>
      </c>
      <c r="Z53" s="45">
        <v>0.64422846700316394</v>
      </c>
      <c r="AA53" s="65">
        <v>1550</v>
      </c>
      <c r="AB53" s="38">
        <v>6.8581036237334633E-3</v>
      </c>
      <c r="AC53" s="39">
        <v>299</v>
      </c>
      <c r="AD53" s="40">
        <v>0.52878515579689478</v>
      </c>
      <c r="AE53" s="98">
        <v>115</v>
      </c>
      <c r="AF53" s="38">
        <v>0.14559458951718957</v>
      </c>
      <c r="AG53" s="39">
        <v>383</v>
      </c>
      <c r="AH53" s="41">
        <v>0.63441599125883708</v>
      </c>
      <c r="AI53" s="183">
        <v>180</v>
      </c>
      <c r="AJ53" s="42">
        <v>7.9642493694969253E-4</v>
      </c>
      <c r="AK53" s="43">
        <v>198</v>
      </c>
      <c r="AL53" s="44">
        <v>0.41857492288222065</v>
      </c>
      <c r="AM53" s="178">
        <v>33</v>
      </c>
      <c r="AN53" s="42">
        <v>1.6907758782641367E-2</v>
      </c>
      <c r="AO53" s="43">
        <v>217</v>
      </c>
      <c r="AP53" s="45">
        <v>0.50219001366674643</v>
      </c>
      <c r="AQ53" s="65">
        <v>5502</v>
      </c>
      <c r="AR53" s="38">
        <v>2.4344055572762268E-2</v>
      </c>
      <c r="AS53" s="39">
        <v>117</v>
      </c>
      <c r="AT53" s="40">
        <v>1.050992443323838</v>
      </c>
      <c r="AU53" s="98">
        <v>446</v>
      </c>
      <c r="AV53" s="38">
        <v>0.51681382678940446</v>
      </c>
      <c r="AW53" s="39">
        <v>165</v>
      </c>
      <c r="AX53" s="41">
        <v>1.260940110415927</v>
      </c>
      <c r="AY53" s="183">
        <v>264</v>
      </c>
      <c r="AZ53" s="42">
        <v>1.1680899075262156E-3</v>
      </c>
      <c r="BA53" s="43">
        <v>196</v>
      </c>
      <c r="BB53" s="44">
        <v>0.43591562738050688</v>
      </c>
      <c r="BC53" s="178">
        <v>43</v>
      </c>
      <c r="BD53" s="42">
        <v>2.4798046214540674E-2</v>
      </c>
      <c r="BE53" s="43">
        <v>224</v>
      </c>
      <c r="BF53" s="45">
        <v>0.52299472066883268</v>
      </c>
      <c r="BG53" s="159">
        <v>1238</v>
      </c>
      <c r="BH53" s="83">
        <v>5.4776337330206624E-3</v>
      </c>
      <c r="BI53" s="84">
        <v>101</v>
      </c>
      <c r="BJ53" s="85">
        <v>0.9841311405144777</v>
      </c>
      <c r="BK53" s="156">
        <v>152</v>
      </c>
      <c r="BL53" s="83">
        <v>0.11628780762727785</v>
      </c>
      <c r="BM53" s="84">
        <v>147</v>
      </c>
      <c r="BN53" s="86">
        <v>1.1807225036362277</v>
      </c>
      <c r="BO53" s="195">
        <v>10646</v>
      </c>
      <c r="BP53" s="75">
        <v>4.7104110437591259E-2</v>
      </c>
      <c r="BQ53" s="164">
        <v>1071</v>
      </c>
      <c r="BR53" s="76">
        <v>212</v>
      </c>
      <c r="BS53" s="77">
        <v>0.83349909693741375</v>
      </c>
      <c r="BT53" s="159">
        <v>226010</v>
      </c>
      <c r="BU53" s="153">
        <v>21094</v>
      </c>
    </row>
    <row r="54" spans="1:73">
      <c r="A54" s="34">
        <f t="shared" si="0"/>
        <v>1</v>
      </c>
      <c r="B54" s="35">
        <f t="shared" si="1"/>
        <v>1</v>
      </c>
      <c r="C54" s="35">
        <f t="shared" si="2"/>
        <v>0</v>
      </c>
      <c r="D54" s="35">
        <f t="shared" si="3"/>
        <v>0</v>
      </c>
      <c r="E54" s="35">
        <f t="shared" si="4"/>
        <v>0</v>
      </c>
      <c r="F54" s="35">
        <f t="shared" si="5"/>
        <v>1</v>
      </c>
      <c r="G54" s="35">
        <f t="shared" si="6"/>
        <v>0</v>
      </c>
      <c r="H54" s="35">
        <f t="shared" si="7"/>
        <v>1</v>
      </c>
      <c r="I54" s="48">
        <v>354</v>
      </c>
      <c r="J54" s="49" t="s">
        <v>325</v>
      </c>
      <c r="K54" s="65">
        <v>2346</v>
      </c>
      <c r="L54" s="38">
        <v>2.7849333444129203E-2</v>
      </c>
      <c r="M54" s="39">
        <v>24</v>
      </c>
      <c r="N54" s="40">
        <v>3.6902695029390062</v>
      </c>
      <c r="O54" s="98">
        <v>418</v>
      </c>
      <c r="P54" s="38">
        <v>0.22436878347360367</v>
      </c>
      <c r="Q54" s="39">
        <v>106</v>
      </c>
      <c r="R54" s="41">
        <v>1.6801938285891056</v>
      </c>
      <c r="S54" s="183">
        <v>414</v>
      </c>
      <c r="T54" s="42">
        <v>4.9145882548463299E-3</v>
      </c>
      <c r="U54" s="43">
        <v>41</v>
      </c>
      <c r="V54" s="44">
        <v>1.82954138840199</v>
      </c>
      <c r="W54" s="178">
        <v>56</v>
      </c>
      <c r="X54" s="42">
        <v>3.9594491201224179E-2</v>
      </c>
      <c r="Y54" s="43">
        <v>184</v>
      </c>
      <c r="Z54" s="45">
        <v>0.83299719640887571</v>
      </c>
      <c r="AA54" s="65">
        <v>1300</v>
      </c>
      <c r="AB54" s="38">
        <v>1.5432281959662389E-2</v>
      </c>
      <c r="AC54" s="39">
        <v>137</v>
      </c>
      <c r="AD54" s="40">
        <v>1.1898860192344671</v>
      </c>
      <c r="AE54" s="98">
        <v>116</v>
      </c>
      <c r="AF54" s="38">
        <v>0.12433052792654935</v>
      </c>
      <c r="AG54" s="39">
        <v>398</v>
      </c>
      <c r="AH54" s="41">
        <v>0.54175965865093989</v>
      </c>
      <c r="AI54" s="183">
        <v>290</v>
      </c>
      <c r="AJ54" s="42">
        <v>3.4425859756169945E-3</v>
      </c>
      <c r="AK54" s="43">
        <v>41</v>
      </c>
      <c r="AL54" s="44">
        <v>1.8093106988566328</v>
      </c>
      <c r="AM54" s="178">
        <v>46</v>
      </c>
      <c r="AN54" s="42">
        <v>2.7735271614384084E-2</v>
      </c>
      <c r="AO54" s="43">
        <v>153</v>
      </c>
      <c r="AP54" s="45">
        <v>0.82378608602922987</v>
      </c>
      <c r="AQ54" s="65">
        <v>4663</v>
      </c>
      <c r="AR54" s="38">
        <v>5.5354408290696711E-2</v>
      </c>
      <c r="AS54" s="39">
        <v>38</v>
      </c>
      <c r="AT54" s="40">
        <v>2.3897852452849713</v>
      </c>
      <c r="AU54" s="98">
        <v>495</v>
      </c>
      <c r="AV54" s="38">
        <v>0.44596403978576893</v>
      </c>
      <c r="AW54" s="39">
        <v>232</v>
      </c>
      <c r="AX54" s="41">
        <v>1.0880783686891271</v>
      </c>
      <c r="AY54" s="183">
        <v>321</v>
      </c>
      <c r="AZ54" s="42">
        <v>3.8105865454243285E-3</v>
      </c>
      <c r="BA54" s="43">
        <v>61</v>
      </c>
      <c r="BB54" s="44">
        <v>1.4220602489017604</v>
      </c>
      <c r="BC54" s="178">
        <v>37</v>
      </c>
      <c r="BD54" s="42">
        <v>3.0700076511094108E-2</v>
      </c>
      <c r="BE54" s="43">
        <v>204</v>
      </c>
      <c r="BF54" s="45">
        <v>0.64746947402722443</v>
      </c>
      <c r="BG54" s="159">
        <v>1122</v>
      </c>
      <c r="BH54" s="83">
        <v>1.3319246429800924E-2</v>
      </c>
      <c r="BI54" s="84">
        <v>32</v>
      </c>
      <c r="BJ54" s="85">
        <v>2.3929831417415661</v>
      </c>
      <c r="BK54" s="156">
        <v>190</v>
      </c>
      <c r="BL54" s="83">
        <v>0.10730680948737567</v>
      </c>
      <c r="BM54" s="84">
        <v>171</v>
      </c>
      <c r="BN54" s="86">
        <v>1.0895343831852391</v>
      </c>
      <c r="BO54" s="195">
        <v>10456</v>
      </c>
      <c r="BP54" s="75">
        <v>0.12412303090017687</v>
      </c>
      <c r="BQ54" s="164">
        <v>1358</v>
      </c>
      <c r="BR54" s="76">
        <v>44</v>
      </c>
      <c r="BS54" s="77">
        <v>2.1963355894705336</v>
      </c>
      <c r="BT54" s="159">
        <v>84239</v>
      </c>
      <c r="BU54" s="153">
        <v>16601</v>
      </c>
    </row>
    <row r="55" spans="1:73">
      <c r="A55" s="34">
        <f t="shared" si="0"/>
        <v>1</v>
      </c>
      <c r="B55" s="35">
        <f t="shared" si="1"/>
        <v>0</v>
      </c>
      <c r="C55" s="35">
        <f t="shared" si="2"/>
        <v>0</v>
      </c>
      <c r="D55" s="35">
        <f t="shared" si="3"/>
        <v>1</v>
      </c>
      <c r="E55" s="35">
        <f t="shared" si="4"/>
        <v>0</v>
      </c>
      <c r="F55" s="35">
        <f t="shared" si="5"/>
        <v>1</v>
      </c>
      <c r="G55" s="35">
        <f t="shared" si="6"/>
        <v>1</v>
      </c>
      <c r="H55" s="35">
        <f t="shared" si="7"/>
        <v>0</v>
      </c>
      <c r="I55" s="48">
        <v>586</v>
      </c>
      <c r="J55" s="49" t="s">
        <v>559</v>
      </c>
      <c r="K55" s="65">
        <v>115</v>
      </c>
      <c r="L55" s="38">
        <v>3.735051673627937E-4</v>
      </c>
      <c r="M55" s="39">
        <v>472</v>
      </c>
      <c r="N55" s="40">
        <v>4.9492557194384411E-2</v>
      </c>
      <c r="O55" s="98">
        <v>6</v>
      </c>
      <c r="P55" s="38">
        <v>1.1120781355768302E-2</v>
      </c>
      <c r="Q55" s="39">
        <v>489</v>
      </c>
      <c r="R55" s="41">
        <v>8.3278377293733163E-2</v>
      </c>
      <c r="S55" s="183">
        <v>78</v>
      </c>
      <c r="T55" s="42">
        <v>2.5333393960259051E-4</v>
      </c>
      <c r="U55" s="43">
        <v>330</v>
      </c>
      <c r="V55" s="44">
        <v>9.4307987476432376E-2</v>
      </c>
      <c r="W55" s="178">
        <v>9</v>
      </c>
      <c r="X55" s="42">
        <v>7.5427908326080647E-3</v>
      </c>
      <c r="Y55" s="43">
        <v>351</v>
      </c>
      <c r="Z55" s="45">
        <v>0.15868681288842593</v>
      </c>
      <c r="AA55" s="65">
        <v>3887</v>
      </c>
      <c r="AB55" s="38">
        <v>1.2624474656862427E-2</v>
      </c>
      <c r="AC55" s="39">
        <v>165</v>
      </c>
      <c r="AD55" s="40">
        <v>0.97339369081285754</v>
      </c>
      <c r="AE55" s="98">
        <v>57</v>
      </c>
      <c r="AF55" s="38">
        <v>0.37588240982496857</v>
      </c>
      <c r="AG55" s="39">
        <v>165</v>
      </c>
      <c r="AH55" s="41">
        <v>1.6378755035928962</v>
      </c>
      <c r="AI55" s="183">
        <v>70</v>
      </c>
      <c r="AJ55" s="42">
        <v>2.2735097143822223E-4</v>
      </c>
      <c r="AK55" s="43">
        <v>282</v>
      </c>
      <c r="AL55" s="44">
        <v>0.11948824166835822</v>
      </c>
      <c r="AM55" s="178">
        <v>5</v>
      </c>
      <c r="AN55" s="42">
        <v>6.769171260032879E-3</v>
      </c>
      <c r="AO55" s="43">
        <v>287</v>
      </c>
      <c r="AP55" s="45">
        <v>0.20105622816659297</v>
      </c>
      <c r="AQ55" s="65">
        <v>5384</v>
      </c>
      <c r="AR55" s="38">
        <v>1.7486537574619838E-2</v>
      </c>
      <c r="AS55" s="39">
        <v>209</v>
      </c>
      <c r="AT55" s="40">
        <v>0.75493661259081923</v>
      </c>
      <c r="AU55" s="98">
        <v>50</v>
      </c>
      <c r="AV55" s="38">
        <v>0.52064597234310028</v>
      </c>
      <c r="AW55" s="39">
        <v>162</v>
      </c>
      <c r="AX55" s="41">
        <v>1.2702899106479091</v>
      </c>
      <c r="AY55" s="183">
        <v>806</v>
      </c>
      <c r="AZ55" s="42">
        <v>2.6177840425601019E-3</v>
      </c>
      <c r="BA55" s="43">
        <v>105</v>
      </c>
      <c r="BB55" s="44">
        <v>0.97692220941790453</v>
      </c>
      <c r="BC55" s="178">
        <v>11</v>
      </c>
      <c r="BD55" s="42">
        <v>7.7942171936950008E-2</v>
      </c>
      <c r="BE55" s="43">
        <v>61</v>
      </c>
      <c r="BF55" s="45">
        <v>1.643812745884196</v>
      </c>
      <c r="BG55" s="159">
        <v>1</v>
      </c>
      <c r="BH55" s="83">
        <v>3.2478710205460319E-6</v>
      </c>
      <c r="BI55" s="84">
        <v>466</v>
      </c>
      <c r="BJ55" s="85">
        <v>5.8352404842725004E-4</v>
      </c>
      <c r="BK55" s="156">
        <v>1</v>
      </c>
      <c r="BL55" s="83">
        <v>9.6702446571898272E-5</v>
      </c>
      <c r="BM55" s="84">
        <v>466</v>
      </c>
      <c r="BN55" s="86">
        <v>9.8186350877026195E-4</v>
      </c>
      <c r="BO55" s="195">
        <v>10341</v>
      </c>
      <c r="BP55" s="75">
        <v>3.3586234223466516E-2</v>
      </c>
      <c r="BQ55" s="164">
        <v>139</v>
      </c>
      <c r="BR55" s="76">
        <v>314</v>
      </c>
      <c r="BS55" s="77">
        <v>0.5943026125475287</v>
      </c>
      <c r="BT55" s="159">
        <v>307894</v>
      </c>
      <c r="BU55" s="153">
        <v>2899</v>
      </c>
    </row>
    <row r="56" spans="1:73">
      <c r="A56" s="34">
        <f t="shared" si="0"/>
        <v>1</v>
      </c>
      <c r="B56" s="35">
        <f t="shared" si="1"/>
        <v>0</v>
      </c>
      <c r="C56" s="35">
        <f t="shared" si="2"/>
        <v>0</v>
      </c>
      <c r="D56" s="35">
        <f t="shared" si="3"/>
        <v>1</v>
      </c>
      <c r="E56" s="35">
        <f t="shared" si="4"/>
        <v>0</v>
      </c>
      <c r="F56" s="35">
        <f t="shared" si="5"/>
        <v>0</v>
      </c>
      <c r="G56" s="35">
        <f t="shared" si="6"/>
        <v>0</v>
      </c>
      <c r="H56" s="35">
        <f t="shared" si="7"/>
        <v>1</v>
      </c>
      <c r="I56" s="48">
        <v>411</v>
      </c>
      <c r="J56" s="49" t="s">
        <v>382</v>
      </c>
      <c r="K56" s="65">
        <v>602</v>
      </c>
      <c r="L56" s="38">
        <v>3.853613883252143E-3</v>
      </c>
      <c r="M56" s="39">
        <v>240</v>
      </c>
      <c r="N56" s="40">
        <v>0.51063605590408057</v>
      </c>
      <c r="O56" s="98">
        <v>65</v>
      </c>
      <c r="P56" s="38">
        <v>5.9106529209621991E-2</v>
      </c>
      <c r="Q56" s="39">
        <v>392</v>
      </c>
      <c r="R56" s="41">
        <v>0.44262140245107739</v>
      </c>
      <c r="S56" s="183">
        <v>138</v>
      </c>
      <c r="T56" s="42">
        <v>8.8338657124384672E-4</v>
      </c>
      <c r="U56" s="43">
        <v>231</v>
      </c>
      <c r="V56" s="44">
        <v>0.32885609337779126</v>
      </c>
      <c r="W56" s="178">
        <v>12</v>
      </c>
      <c r="X56" s="42">
        <v>1.3549337260677467E-2</v>
      </c>
      <c r="Y56" s="43">
        <v>310</v>
      </c>
      <c r="Z56" s="45">
        <v>0.28505379432666356</v>
      </c>
      <c r="AA56" s="65">
        <v>3422</v>
      </c>
      <c r="AB56" s="38">
        <v>2.1905426426061185E-2</v>
      </c>
      <c r="AC56" s="39">
        <v>97</v>
      </c>
      <c r="AD56" s="40">
        <v>1.6889894001333856</v>
      </c>
      <c r="AE56" s="98">
        <v>128</v>
      </c>
      <c r="AF56" s="38">
        <v>0.33598429062346591</v>
      </c>
      <c r="AG56" s="39">
        <v>185</v>
      </c>
      <c r="AH56" s="41">
        <v>1.4640228561386026</v>
      </c>
      <c r="AI56" s="183">
        <v>62</v>
      </c>
      <c r="AJ56" s="42">
        <v>3.968838218631775E-4</v>
      </c>
      <c r="AK56" s="43">
        <v>243</v>
      </c>
      <c r="AL56" s="44">
        <v>0.2085891681968694</v>
      </c>
      <c r="AM56" s="178">
        <v>8</v>
      </c>
      <c r="AN56" s="42">
        <v>6.0873834069710359E-3</v>
      </c>
      <c r="AO56" s="43">
        <v>297</v>
      </c>
      <c r="AP56" s="45">
        <v>0.18080593623562066</v>
      </c>
      <c r="AQ56" s="65">
        <v>4150</v>
      </c>
      <c r="AR56" s="38">
        <v>2.6565610656970752E-2</v>
      </c>
      <c r="AS56" s="39">
        <v>102</v>
      </c>
      <c r="AT56" s="40">
        <v>1.1469024119382349</v>
      </c>
      <c r="AU56" s="98">
        <v>318</v>
      </c>
      <c r="AV56" s="38">
        <v>0.40746195385370643</v>
      </c>
      <c r="AW56" s="39">
        <v>277</v>
      </c>
      <c r="AX56" s="41">
        <v>0.99413965813252769</v>
      </c>
      <c r="AY56" s="183">
        <v>368</v>
      </c>
      <c r="AZ56" s="42">
        <v>2.3556975233169244E-3</v>
      </c>
      <c r="BA56" s="43">
        <v>118</v>
      </c>
      <c r="BB56" s="44">
        <v>0.87911500405832999</v>
      </c>
      <c r="BC56" s="178">
        <v>20</v>
      </c>
      <c r="BD56" s="42">
        <v>3.6131566028473242E-2</v>
      </c>
      <c r="BE56" s="43">
        <v>166</v>
      </c>
      <c r="BF56" s="45">
        <v>0.7620204478572411</v>
      </c>
      <c r="BG56" s="159">
        <v>1443</v>
      </c>
      <c r="BH56" s="83">
        <v>9.237150886267179E-3</v>
      </c>
      <c r="BI56" s="84">
        <v>50</v>
      </c>
      <c r="BJ56" s="85">
        <v>1.6595793512089039</v>
      </c>
      <c r="BK56" s="156">
        <v>91</v>
      </c>
      <c r="BL56" s="83">
        <v>0.14167893961708394</v>
      </c>
      <c r="BM56" s="84">
        <v>113</v>
      </c>
      <c r="BN56" s="86">
        <v>1.4385301065558076</v>
      </c>
      <c r="BO56" s="195">
        <v>10185</v>
      </c>
      <c r="BP56" s="75">
        <v>6.5197769768975206E-2</v>
      </c>
      <c r="BQ56" s="164">
        <v>642</v>
      </c>
      <c r="BR56" s="76">
        <v>121</v>
      </c>
      <c r="BS56" s="77">
        <v>1.1536632731186574</v>
      </c>
      <c r="BT56" s="159">
        <v>156217</v>
      </c>
      <c r="BU56" s="153">
        <v>14778</v>
      </c>
    </row>
    <row r="57" spans="1:73">
      <c r="A57" s="34">
        <f t="shared" si="0"/>
        <v>2</v>
      </c>
      <c r="B57" s="35">
        <f t="shared" si="1"/>
        <v>1</v>
      </c>
      <c r="C57" s="35">
        <f t="shared" si="2"/>
        <v>0</v>
      </c>
      <c r="D57" s="35">
        <f t="shared" si="3"/>
        <v>1</v>
      </c>
      <c r="E57" s="35">
        <f t="shared" si="4"/>
        <v>0</v>
      </c>
      <c r="F57" s="35">
        <f t="shared" si="5"/>
        <v>0</v>
      </c>
      <c r="G57" s="35">
        <f t="shared" si="6"/>
        <v>0</v>
      </c>
      <c r="H57" s="35">
        <f t="shared" si="7"/>
        <v>0</v>
      </c>
      <c r="I57" s="48">
        <v>661</v>
      </c>
      <c r="J57" s="49" t="s">
        <v>635</v>
      </c>
      <c r="K57" s="65">
        <v>1828</v>
      </c>
      <c r="L57" s="38">
        <v>1.2143678046382472E-2</v>
      </c>
      <c r="M57" s="39">
        <v>67</v>
      </c>
      <c r="N57" s="40">
        <v>1.6091388628018348</v>
      </c>
      <c r="O57" s="98">
        <v>304</v>
      </c>
      <c r="P57" s="38">
        <v>0.17956777996070727</v>
      </c>
      <c r="Q57" s="39">
        <v>146</v>
      </c>
      <c r="R57" s="41">
        <v>1.3446998777301922</v>
      </c>
      <c r="S57" s="183">
        <v>434</v>
      </c>
      <c r="T57" s="42">
        <v>2.8831270635284426E-3</v>
      </c>
      <c r="U57" s="43">
        <v>96</v>
      </c>
      <c r="V57" s="44">
        <v>1.0732944485320088</v>
      </c>
      <c r="W57" s="178">
        <v>91</v>
      </c>
      <c r="X57" s="42">
        <v>4.2632612966601181E-2</v>
      </c>
      <c r="Y57" s="43">
        <v>168</v>
      </c>
      <c r="Z57" s="45">
        <v>0.89691383824791981</v>
      </c>
      <c r="AA57" s="65">
        <v>3297</v>
      </c>
      <c r="AB57" s="38">
        <v>2.1902465272933814E-2</v>
      </c>
      <c r="AC57" s="39">
        <v>98</v>
      </c>
      <c r="AD57" s="40">
        <v>1.6887610842747018</v>
      </c>
      <c r="AE57" s="98">
        <v>281</v>
      </c>
      <c r="AF57" s="38">
        <v>0.32387033398821219</v>
      </c>
      <c r="AG57" s="39">
        <v>195</v>
      </c>
      <c r="AH57" s="41">
        <v>1.4112373245312368</v>
      </c>
      <c r="AI57" s="183">
        <v>156</v>
      </c>
      <c r="AJ57" s="42">
        <v>1.0363313868904079E-3</v>
      </c>
      <c r="AK57" s="43">
        <v>161</v>
      </c>
      <c r="AL57" s="44">
        <v>0.54466191378871631</v>
      </c>
      <c r="AM57" s="178">
        <v>28</v>
      </c>
      <c r="AN57" s="42">
        <v>1.5324165029469547E-2</v>
      </c>
      <c r="AO57" s="43">
        <v>230</v>
      </c>
      <c r="AP57" s="45">
        <v>0.45515450891585052</v>
      </c>
      <c r="AQ57" s="65">
        <v>3568</v>
      </c>
      <c r="AR57" s="38">
        <v>2.37027589001601E-2</v>
      </c>
      <c r="AS57" s="39">
        <v>124</v>
      </c>
      <c r="AT57" s="40">
        <v>1.0233060968636485</v>
      </c>
      <c r="AU57" s="98">
        <v>410</v>
      </c>
      <c r="AV57" s="38">
        <v>0.35049115913555995</v>
      </c>
      <c r="AW57" s="39">
        <v>341</v>
      </c>
      <c r="AX57" s="41">
        <v>0.85514035807770283</v>
      </c>
      <c r="AY57" s="183">
        <v>291</v>
      </c>
      <c r="AZ57" s="42">
        <v>1.9331566255455686E-3</v>
      </c>
      <c r="BA57" s="43">
        <v>140</v>
      </c>
      <c r="BB57" s="44">
        <v>0.7214283573720266</v>
      </c>
      <c r="BC57" s="178">
        <v>51</v>
      </c>
      <c r="BD57" s="42">
        <v>2.8585461689587425E-2</v>
      </c>
      <c r="BE57" s="43">
        <v>212</v>
      </c>
      <c r="BF57" s="45">
        <v>0.6028719126577492</v>
      </c>
      <c r="BG57" s="159">
        <v>606</v>
      </c>
      <c r="BH57" s="83">
        <v>4.025748849074277E-3</v>
      </c>
      <c r="BI57" s="84">
        <v>160</v>
      </c>
      <c r="BJ57" s="85">
        <v>0.72328034318562018</v>
      </c>
      <c r="BK57" s="156">
        <v>203</v>
      </c>
      <c r="BL57" s="83">
        <v>5.9528487229862474E-2</v>
      </c>
      <c r="BM57" s="84">
        <v>296</v>
      </c>
      <c r="BN57" s="86">
        <v>0.60441955105904976</v>
      </c>
      <c r="BO57" s="195">
        <v>10180</v>
      </c>
      <c r="BP57" s="75">
        <v>6.7627266144515086E-2</v>
      </c>
      <c r="BQ57" s="164">
        <v>1368</v>
      </c>
      <c r="BR57" s="76">
        <v>110</v>
      </c>
      <c r="BS57" s="77">
        <v>1.1966527917872698</v>
      </c>
      <c r="BT57" s="159">
        <v>150531</v>
      </c>
      <c r="BU57" s="153">
        <v>24433</v>
      </c>
    </row>
    <row r="58" spans="1:73">
      <c r="A58" s="34">
        <f t="shared" si="0"/>
        <v>2</v>
      </c>
      <c r="B58" s="35">
        <f t="shared" si="1"/>
        <v>1</v>
      </c>
      <c r="C58" s="35">
        <f t="shared" si="2"/>
        <v>0</v>
      </c>
      <c r="D58" s="35">
        <f t="shared" si="3"/>
        <v>0</v>
      </c>
      <c r="E58" s="35">
        <f t="shared" si="4"/>
        <v>1</v>
      </c>
      <c r="F58" s="35">
        <f t="shared" si="5"/>
        <v>0</v>
      </c>
      <c r="G58" s="35">
        <f t="shared" si="6"/>
        <v>0</v>
      </c>
      <c r="H58" s="35">
        <f t="shared" si="7"/>
        <v>1</v>
      </c>
      <c r="I58" s="48">
        <v>634</v>
      </c>
      <c r="J58" s="49" t="s">
        <v>608</v>
      </c>
      <c r="K58" s="65">
        <v>1740</v>
      </c>
      <c r="L58" s="38">
        <v>6.0561551767944841E-3</v>
      </c>
      <c r="M58" s="39">
        <v>168</v>
      </c>
      <c r="N58" s="40">
        <v>0.80249119063573615</v>
      </c>
      <c r="O58" s="98">
        <v>823</v>
      </c>
      <c r="P58" s="38">
        <v>0.17147925495220262</v>
      </c>
      <c r="Q58" s="39">
        <v>159</v>
      </c>
      <c r="R58" s="41">
        <v>1.284128662825526</v>
      </c>
      <c r="S58" s="183">
        <v>450</v>
      </c>
      <c r="T58" s="42">
        <v>1.5662470284813321E-3</v>
      </c>
      <c r="U58" s="43">
        <v>161</v>
      </c>
      <c r="V58" s="44">
        <v>0.58306283547609761</v>
      </c>
      <c r="W58" s="178">
        <v>217</v>
      </c>
      <c r="X58" s="42">
        <v>4.434808317729378E-2</v>
      </c>
      <c r="Y58" s="43">
        <v>162</v>
      </c>
      <c r="Z58" s="45">
        <v>0.93300425973528311</v>
      </c>
      <c r="AA58" s="65">
        <v>1988</v>
      </c>
      <c r="AB58" s="38">
        <v>6.9193313169353069E-3</v>
      </c>
      <c r="AC58" s="39">
        <v>294</v>
      </c>
      <c r="AD58" s="40">
        <v>0.53350603740865388</v>
      </c>
      <c r="AE58" s="98">
        <v>634</v>
      </c>
      <c r="AF58" s="38">
        <v>0.19591997634768898</v>
      </c>
      <c r="AG58" s="39">
        <v>323</v>
      </c>
      <c r="AH58" s="41">
        <v>0.85370456700489006</v>
      </c>
      <c r="AI58" s="183">
        <v>352</v>
      </c>
      <c r="AJ58" s="42">
        <v>1.2251532311676199E-3</v>
      </c>
      <c r="AK58" s="43">
        <v>141</v>
      </c>
      <c r="AL58" s="44">
        <v>0.64390050519887598</v>
      </c>
      <c r="AM58" s="178">
        <v>158</v>
      </c>
      <c r="AN58" s="42">
        <v>3.469005617423869E-2</v>
      </c>
      <c r="AO58" s="43">
        <v>122</v>
      </c>
      <c r="AP58" s="45">
        <v>1.0303553539057282</v>
      </c>
      <c r="AQ58" s="65">
        <v>3993</v>
      </c>
      <c r="AR58" s="38">
        <v>1.3897831966057686E-2</v>
      </c>
      <c r="AS58" s="39">
        <v>260</v>
      </c>
      <c r="AT58" s="40">
        <v>0.60000341074039598</v>
      </c>
      <c r="AU58" s="98">
        <v>1567</v>
      </c>
      <c r="AV58" s="38">
        <v>0.39351532472652018</v>
      </c>
      <c r="AW58" s="39">
        <v>293</v>
      </c>
      <c r="AX58" s="41">
        <v>0.96011219377304524</v>
      </c>
      <c r="AY58" s="183">
        <v>401</v>
      </c>
      <c r="AZ58" s="42">
        <v>1.395700129824476E-3</v>
      </c>
      <c r="BA58" s="43">
        <v>183</v>
      </c>
      <c r="BB58" s="44">
        <v>0.52085673697496337</v>
      </c>
      <c r="BC58" s="178">
        <v>153</v>
      </c>
      <c r="BD58" s="42">
        <v>3.9519069675766239E-2</v>
      </c>
      <c r="BE58" s="43">
        <v>152</v>
      </c>
      <c r="BF58" s="45">
        <v>0.83346343608515328</v>
      </c>
      <c r="BG58" s="159">
        <v>1223</v>
      </c>
      <c r="BH58" s="83">
        <v>4.2567113685170422E-3</v>
      </c>
      <c r="BI58" s="84">
        <v>143</v>
      </c>
      <c r="BJ58" s="85">
        <v>0.76477589012317737</v>
      </c>
      <c r="BK58" s="156">
        <v>687</v>
      </c>
      <c r="BL58" s="83">
        <v>0.12052823494628954</v>
      </c>
      <c r="BM58" s="84">
        <v>143</v>
      </c>
      <c r="BN58" s="86">
        <v>1.2237774727060589</v>
      </c>
      <c r="BO58" s="195">
        <v>10147</v>
      </c>
      <c r="BP58" s="75">
        <v>3.5317130217777951E-2</v>
      </c>
      <c r="BQ58" s="164">
        <v>4239</v>
      </c>
      <c r="BR58" s="76">
        <v>301</v>
      </c>
      <c r="BS58" s="77">
        <v>0.62493051815382639</v>
      </c>
      <c r="BT58" s="159">
        <v>287311</v>
      </c>
      <c r="BU58" s="153">
        <v>112266</v>
      </c>
    </row>
    <row r="59" spans="1:73">
      <c r="A59" s="34">
        <f t="shared" si="0"/>
        <v>1</v>
      </c>
      <c r="B59" s="35">
        <f t="shared" si="1"/>
        <v>0</v>
      </c>
      <c r="C59" s="35">
        <f t="shared" si="2"/>
        <v>0</v>
      </c>
      <c r="D59" s="35">
        <f t="shared" si="3"/>
        <v>1</v>
      </c>
      <c r="E59" s="35">
        <f t="shared" si="4"/>
        <v>0</v>
      </c>
      <c r="F59" s="35">
        <f t="shared" si="5"/>
        <v>0</v>
      </c>
      <c r="G59" s="35">
        <f t="shared" si="6"/>
        <v>0</v>
      </c>
      <c r="H59" s="35">
        <f t="shared" si="7"/>
        <v>0</v>
      </c>
      <c r="I59" s="48">
        <v>228</v>
      </c>
      <c r="J59" s="49" t="s">
        <v>198</v>
      </c>
      <c r="K59" s="65">
        <v>0</v>
      </c>
      <c r="L59" s="38">
        <v>0</v>
      </c>
      <c r="M59" s="39">
        <v>517</v>
      </c>
      <c r="N59" s="40">
        <v>0</v>
      </c>
      <c r="O59" s="98">
        <v>0</v>
      </c>
      <c r="P59" s="38">
        <v>0</v>
      </c>
      <c r="Q59" s="39">
        <v>517</v>
      </c>
      <c r="R59" s="41">
        <v>0</v>
      </c>
      <c r="S59" s="183">
        <v>0</v>
      </c>
      <c r="T59" s="42">
        <v>0</v>
      </c>
      <c r="U59" s="43">
        <v>396</v>
      </c>
      <c r="V59" s="44">
        <v>0</v>
      </c>
      <c r="W59" s="178">
        <v>0</v>
      </c>
      <c r="X59" s="42">
        <v>0</v>
      </c>
      <c r="Y59" s="43">
        <v>396</v>
      </c>
      <c r="Z59" s="45">
        <v>0</v>
      </c>
      <c r="AA59" s="65">
        <v>9882</v>
      </c>
      <c r="AB59" s="38">
        <v>0.56426654485239536</v>
      </c>
      <c r="AC59" s="39">
        <v>3</v>
      </c>
      <c r="AD59" s="40">
        <v>43.50703768869527</v>
      </c>
      <c r="AE59" s="98">
        <v>27</v>
      </c>
      <c r="AF59" s="38">
        <v>1</v>
      </c>
      <c r="AG59" s="39">
        <v>1</v>
      </c>
      <c r="AH59" s="41">
        <v>4.3574146083494059</v>
      </c>
      <c r="AI59" s="183">
        <v>0</v>
      </c>
      <c r="AJ59" s="42">
        <v>0</v>
      </c>
      <c r="AK59" s="43">
        <v>337</v>
      </c>
      <c r="AL59" s="44">
        <v>0</v>
      </c>
      <c r="AM59" s="178">
        <v>0</v>
      </c>
      <c r="AN59" s="42">
        <v>0</v>
      </c>
      <c r="AO59" s="43">
        <v>337</v>
      </c>
      <c r="AP59" s="45">
        <v>0</v>
      </c>
      <c r="AQ59" s="65">
        <v>0</v>
      </c>
      <c r="AR59" s="38">
        <v>0</v>
      </c>
      <c r="AS59" s="39">
        <v>565</v>
      </c>
      <c r="AT59" s="40">
        <v>0</v>
      </c>
      <c r="AU59" s="98">
        <v>0</v>
      </c>
      <c r="AV59" s="38">
        <v>0</v>
      </c>
      <c r="AW59" s="39">
        <v>565</v>
      </c>
      <c r="AX59" s="41">
        <v>0</v>
      </c>
      <c r="AY59" s="183">
        <v>0</v>
      </c>
      <c r="AZ59" s="42">
        <v>0</v>
      </c>
      <c r="BA59" s="43">
        <v>356</v>
      </c>
      <c r="BB59" s="44">
        <v>0</v>
      </c>
      <c r="BC59" s="178">
        <v>0</v>
      </c>
      <c r="BD59" s="42">
        <v>0</v>
      </c>
      <c r="BE59" s="43">
        <v>356</v>
      </c>
      <c r="BF59" s="45">
        <v>0</v>
      </c>
      <c r="BG59" s="159">
        <v>0</v>
      </c>
      <c r="BH59" s="83">
        <v>0</v>
      </c>
      <c r="BI59" s="84">
        <v>467</v>
      </c>
      <c r="BJ59" s="85">
        <v>0</v>
      </c>
      <c r="BK59" s="156">
        <v>0</v>
      </c>
      <c r="BL59" s="83">
        <v>0</v>
      </c>
      <c r="BM59" s="84">
        <v>467</v>
      </c>
      <c r="BN59" s="86">
        <v>0</v>
      </c>
      <c r="BO59" s="195">
        <v>9882</v>
      </c>
      <c r="BP59" s="75">
        <v>0.56426654485239536</v>
      </c>
      <c r="BQ59" s="164">
        <v>27</v>
      </c>
      <c r="BR59" s="76">
        <v>8</v>
      </c>
      <c r="BS59" s="77">
        <v>9.9845990338697188</v>
      </c>
      <c r="BT59" s="159">
        <v>17513</v>
      </c>
      <c r="BU59" s="153">
        <v>339</v>
      </c>
    </row>
    <row r="60" spans="1:73">
      <c r="A60" s="34">
        <f t="shared" si="0"/>
        <v>2</v>
      </c>
      <c r="B60" s="35">
        <f t="shared" si="1"/>
        <v>0</v>
      </c>
      <c r="C60" s="35">
        <f t="shared" si="2"/>
        <v>1</v>
      </c>
      <c r="D60" s="35">
        <f t="shared" si="3"/>
        <v>1</v>
      </c>
      <c r="E60" s="35">
        <f t="shared" si="4"/>
        <v>0</v>
      </c>
      <c r="F60" s="35">
        <f t="shared" si="5"/>
        <v>0</v>
      </c>
      <c r="G60" s="35">
        <f t="shared" si="6"/>
        <v>1</v>
      </c>
      <c r="H60" s="35">
        <f t="shared" si="7"/>
        <v>0</v>
      </c>
      <c r="I60" s="48">
        <v>439</v>
      </c>
      <c r="J60" s="49" t="s">
        <v>410</v>
      </c>
      <c r="K60" s="65">
        <v>1122</v>
      </c>
      <c r="L60" s="38">
        <v>4.9590941034514764E-3</v>
      </c>
      <c r="M60" s="39">
        <v>197</v>
      </c>
      <c r="N60" s="40">
        <v>0.65712142694134978</v>
      </c>
      <c r="O60" s="98">
        <v>174</v>
      </c>
      <c r="P60" s="38">
        <v>0.114151999186082</v>
      </c>
      <c r="Q60" s="39">
        <v>273</v>
      </c>
      <c r="R60" s="41">
        <v>0.85483141453199529</v>
      </c>
      <c r="S60" s="183">
        <v>491</v>
      </c>
      <c r="T60" s="42">
        <v>2.170156154005949E-3</v>
      </c>
      <c r="U60" s="43">
        <v>127</v>
      </c>
      <c r="V60" s="44">
        <v>0.80787856421825788</v>
      </c>
      <c r="W60" s="178">
        <v>72</v>
      </c>
      <c r="X60" s="42">
        <v>4.9954217112625904E-2</v>
      </c>
      <c r="Y60" s="43">
        <v>135</v>
      </c>
      <c r="Z60" s="45">
        <v>1.0509472793106915</v>
      </c>
      <c r="AA60" s="65">
        <v>3019</v>
      </c>
      <c r="AB60" s="38">
        <v>1.334358743165776E-2</v>
      </c>
      <c r="AC60" s="39">
        <v>158</v>
      </c>
      <c r="AD60" s="40">
        <v>1.0288399455675621</v>
      </c>
      <c r="AE60" s="98">
        <v>315</v>
      </c>
      <c r="AF60" s="38">
        <v>0.30715230440533114</v>
      </c>
      <c r="AG60" s="39">
        <v>205</v>
      </c>
      <c r="AH60" s="41">
        <v>1.3383899382039735</v>
      </c>
      <c r="AI60" s="183">
        <v>199</v>
      </c>
      <c r="AJ60" s="42">
        <v>8.7955412351768615E-4</v>
      </c>
      <c r="AK60" s="43">
        <v>178</v>
      </c>
      <c r="AL60" s="44">
        <v>0.46226490701333983</v>
      </c>
      <c r="AM60" s="178">
        <v>42</v>
      </c>
      <c r="AN60" s="42">
        <v>2.0246210194322923E-2</v>
      </c>
      <c r="AO60" s="43">
        <v>190</v>
      </c>
      <c r="AP60" s="45">
        <v>0.60134786075996227</v>
      </c>
      <c r="AQ60" s="65">
        <v>3528</v>
      </c>
      <c r="AR60" s="38">
        <v>1.559330124507737E-2</v>
      </c>
      <c r="AS60" s="39">
        <v>232</v>
      </c>
      <c r="AT60" s="40">
        <v>0.67320096793506246</v>
      </c>
      <c r="AU60" s="98">
        <v>577</v>
      </c>
      <c r="AV60" s="38">
        <v>0.35893783701292092</v>
      </c>
      <c r="AW60" s="39">
        <v>334</v>
      </c>
      <c r="AX60" s="41">
        <v>0.87574885263268187</v>
      </c>
      <c r="AY60" s="183">
        <v>616</v>
      </c>
      <c r="AZ60" s="42">
        <v>2.7226398999341439E-3</v>
      </c>
      <c r="BA60" s="43">
        <v>99</v>
      </c>
      <c r="BB60" s="44">
        <v>1.0160530216586572</v>
      </c>
      <c r="BC60" s="178">
        <v>75</v>
      </c>
      <c r="BD60" s="42">
        <v>6.2671685827652868E-2</v>
      </c>
      <c r="BE60" s="43">
        <v>84</v>
      </c>
      <c r="BF60" s="45">
        <v>1.3217557762296182</v>
      </c>
      <c r="BG60" s="159">
        <v>854</v>
      </c>
      <c r="BH60" s="83">
        <v>3.7745689521814269E-3</v>
      </c>
      <c r="BI60" s="84">
        <v>173</v>
      </c>
      <c r="BJ60" s="85">
        <v>0.67815247037562976</v>
      </c>
      <c r="BK60" s="156">
        <v>163</v>
      </c>
      <c r="BL60" s="83">
        <v>8.6885746261064198E-2</v>
      </c>
      <c r="BM60" s="84">
        <v>220</v>
      </c>
      <c r="BN60" s="86">
        <v>0.88219012765704141</v>
      </c>
      <c r="BO60" s="195">
        <v>9829</v>
      </c>
      <c r="BP60" s="75">
        <v>4.3442901909825811E-2</v>
      </c>
      <c r="BQ60" s="164">
        <v>1418</v>
      </c>
      <c r="BR60" s="76">
        <v>233</v>
      </c>
      <c r="BS60" s="77">
        <v>0.76871464451398508</v>
      </c>
      <c r="BT60" s="159">
        <v>226251</v>
      </c>
      <c r="BU60" s="153">
        <v>36472</v>
      </c>
    </row>
    <row r="61" spans="1:73">
      <c r="A61" s="34">
        <f t="shared" si="0"/>
        <v>1</v>
      </c>
      <c r="B61" s="35">
        <f t="shared" si="1"/>
        <v>1</v>
      </c>
      <c r="C61" s="35">
        <f t="shared" si="2"/>
        <v>0</v>
      </c>
      <c r="D61" s="35">
        <f t="shared" si="3"/>
        <v>0</v>
      </c>
      <c r="E61" s="35">
        <f t="shared" si="4"/>
        <v>0</v>
      </c>
      <c r="F61" s="35">
        <f t="shared" si="5"/>
        <v>1</v>
      </c>
      <c r="G61" s="35">
        <f t="shared" si="6"/>
        <v>1</v>
      </c>
      <c r="H61" s="35">
        <f t="shared" si="7"/>
        <v>0</v>
      </c>
      <c r="I61" s="48">
        <v>329</v>
      </c>
      <c r="J61" s="49" t="s">
        <v>300</v>
      </c>
      <c r="K61" s="65">
        <v>1319</v>
      </c>
      <c r="L61" s="38">
        <v>6.4739055958300002E-3</v>
      </c>
      <c r="M61" s="39">
        <v>158</v>
      </c>
      <c r="N61" s="40">
        <v>0.85784661356891001</v>
      </c>
      <c r="O61" s="98">
        <v>52</v>
      </c>
      <c r="P61" s="38">
        <v>0.13919375263824399</v>
      </c>
      <c r="Q61" s="39">
        <v>218</v>
      </c>
      <c r="R61" s="41">
        <v>1.0423574997385967</v>
      </c>
      <c r="S61" s="183">
        <v>81</v>
      </c>
      <c r="T61" s="42">
        <v>3.9756357336029569E-4</v>
      </c>
      <c r="U61" s="43">
        <v>297</v>
      </c>
      <c r="V61" s="44">
        <v>0.14799998988041266</v>
      </c>
      <c r="W61" s="178">
        <v>6</v>
      </c>
      <c r="X61" s="42">
        <v>8.5479105107640358E-3</v>
      </c>
      <c r="Y61" s="43">
        <v>341</v>
      </c>
      <c r="Z61" s="45">
        <v>0.17983273113508921</v>
      </c>
      <c r="AA61" s="65">
        <v>1880</v>
      </c>
      <c r="AB61" s="38">
        <v>9.2274014557698261E-3</v>
      </c>
      <c r="AC61" s="39">
        <v>238</v>
      </c>
      <c r="AD61" s="40">
        <v>0.71146678208596481</v>
      </c>
      <c r="AE61" s="98">
        <v>95</v>
      </c>
      <c r="AF61" s="38">
        <v>0.19839594765723934</v>
      </c>
      <c r="AG61" s="39">
        <v>319</v>
      </c>
      <c r="AH61" s="41">
        <v>0.86449340055897872</v>
      </c>
      <c r="AI61" s="183">
        <v>36</v>
      </c>
      <c r="AJ61" s="42">
        <v>1.7669492149346473E-4</v>
      </c>
      <c r="AK61" s="43">
        <v>295</v>
      </c>
      <c r="AL61" s="44">
        <v>9.2865077054309811E-2</v>
      </c>
      <c r="AM61" s="178">
        <v>12</v>
      </c>
      <c r="AN61" s="42">
        <v>3.799071338117349E-3</v>
      </c>
      <c r="AO61" s="43">
        <v>308</v>
      </c>
      <c r="AP61" s="45">
        <v>0.11283906470021492</v>
      </c>
      <c r="AQ61" s="65">
        <v>4719</v>
      </c>
      <c r="AR61" s="38">
        <v>2.3161759292435004E-2</v>
      </c>
      <c r="AS61" s="39">
        <v>132</v>
      </c>
      <c r="AT61" s="40">
        <v>0.9999498200978163</v>
      </c>
      <c r="AU61" s="98">
        <v>141</v>
      </c>
      <c r="AV61" s="38">
        <v>0.4979949345715492</v>
      </c>
      <c r="AW61" s="39">
        <v>182</v>
      </c>
      <c r="AX61" s="41">
        <v>1.2150251313634077</v>
      </c>
      <c r="AY61" s="183">
        <v>832</v>
      </c>
      <c r="AZ61" s="42">
        <v>4.0836159634045181E-3</v>
      </c>
      <c r="BA61" s="43">
        <v>56</v>
      </c>
      <c r="BB61" s="44">
        <v>1.5239511986183154</v>
      </c>
      <c r="BC61" s="178">
        <v>9</v>
      </c>
      <c r="BD61" s="42">
        <v>8.7800759814267618E-2</v>
      </c>
      <c r="BE61" s="43">
        <v>51</v>
      </c>
      <c r="BF61" s="45">
        <v>1.8517319250195095</v>
      </c>
      <c r="BG61" s="159">
        <v>609</v>
      </c>
      <c r="BH61" s="83">
        <v>2.9890890885977787E-3</v>
      </c>
      <c r="BI61" s="84">
        <v>209</v>
      </c>
      <c r="BJ61" s="85">
        <v>0.53703036698638951</v>
      </c>
      <c r="BK61" s="156">
        <v>99</v>
      </c>
      <c r="BL61" s="83">
        <v>6.4267623469818486E-2</v>
      </c>
      <c r="BM61" s="84">
        <v>280</v>
      </c>
      <c r="BN61" s="86">
        <v>0.65253813649363723</v>
      </c>
      <c r="BO61" s="195">
        <v>9476</v>
      </c>
      <c r="BP61" s="75">
        <v>4.6510029890890883E-2</v>
      </c>
      <c r="BQ61" s="164">
        <v>414</v>
      </c>
      <c r="BR61" s="76">
        <v>215</v>
      </c>
      <c r="BS61" s="77">
        <v>0.82298694429122587</v>
      </c>
      <c r="BT61" s="159">
        <v>203741</v>
      </c>
      <c r="BU61" s="153">
        <v>18513</v>
      </c>
    </row>
    <row r="62" spans="1:73">
      <c r="A62" s="34">
        <f t="shared" si="0"/>
        <v>1</v>
      </c>
      <c r="B62" s="35">
        <f t="shared" si="1"/>
        <v>1</v>
      </c>
      <c r="C62" s="35">
        <f t="shared" si="2"/>
        <v>0</v>
      </c>
      <c r="D62" s="35">
        <f t="shared" si="3"/>
        <v>0</v>
      </c>
      <c r="E62" s="35">
        <f t="shared" si="4"/>
        <v>0</v>
      </c>
      <c r="F62" s="35">
        <f t="shared" si="5"/>
        <v>1</v>
      </c>
      <c r="G62" s="35">
        <f t="shared" si="6"/>
        <v>0</v>
      </c>
      <c r="H62" s="35">
        <f t="shared" si="7"/>
        <v>0</v>
      </c>
      <c r="I62" s="48">
        <v>338</v>
      </c>
      <c r="J62" s="49" t="s">
        <v>309</v>
      </c>
      <c r="K62" s="65">
        <v>4147</v>
      </c>
      <c r="L62" s="38">
        <v>3.0025920616302475E-2</v>
      </c>
      <c r="M62" s="39">
        <v>21</v>
      </c>
      <c r="N62" s="40">
        <v>3.9786854996117209</v>
      </c>
      <c r="O62" s="98">
        <v>24</v>
      </c>
      <c r="P62" s="38">
        <v>0.44577018166182952</v>
      </c>
      <c r="Q62" s="39">
        <v>37</v>
      </c>
      <c r="R62" s="41">
        <v>3.3381662841050517</v>
      </c>
      <c r="S62" s="183">
        <v>1</v>
      </c>
      <c r="T62" s="42">
        <v>7.2403956152164153E-6</v>
      </c>
      <c r="U62" s="43">
        <v>394</v>
      </c>
      <c r="V62" s="44">
        <v>2.6953638350842714E-3</v>
      </c>
      <c r="W62" s="178">
        <v>2</v>
      </c>
      <c r="X62" s="42">
        <v>1.0749220681500591E-4</v>
      </c>
      <c r="Y62" s="43">
        <v>395</v>
      </c>
      <c r="Z62" s="45">
        <v>2.2614435542976383E-3</v>
      </c>
      <c r="AA62" s="65">
        <v>393</v>
      </c>
      <c r="AB62" s="38">
        <v>2.8454754767800513E-3</v>
      </c>
      <c r="AC62" s="39">
        <v>394</v>
      </c>
      <c r="AD62" s="40">
        <v>0.21939668396061263</v>
      </c>
      <c r="AE62" s="98">
        <v>31</v>
      </c>
      <c r="AF62" s="38">
        <v>4.2244437278297325E-2</v>
      </c>
      <c r="AG62" s="39">
        <v>477</v>
      </c>
      <c r="AH62" s="41">
        <v>0.18407652811795297</v>
      </c>
      <c r="AI62" s="183">
        <v>0</v>
      </c>
      <c r="AJ62" s="42">
        <v>0</v>
      </c>
      <c r="AK62" s="43">
        <v>337</v>
      </c>
      <c r="AL62" s="44">
        <v>0</v>
      </c>
      <c r="AM62" s="178">
        <v>0</v>
      </c>
      <c r="AN62" s="42">
        <v>0</v>
      </c>
      <c r="AO62" s="43">
        <v>337</v>
      </c>
      <c r="AP62" s="45">
        <v>0</v>
      </c>
      <c r="AQ62" s="65">
        <v>4631</v>
      </c>
      <c r="AR62" s="38">
        <v>3.3530272094067219E-2</v>
      </c>
      <c r="AS62" s="39">
        <v>74</v>
      </c>
      <c r="AT62" s="40">
        <v>1.4475838870860001</v>
      </c>
      <c r="AU62" s="98">
        <v>77</v>
      </c>
      <c r="AV62" s="38">
        <v>0.49779640976029238</v>
      </c>
      <c r="AW62" s="39">
        <v>183</v>
      </c>
      <c r="AX62" s="41">
        <v>1.2145407637160064</v>
      </c>
      <c r="AY62" s="183">
        <v>86</v>
      </c>
      <c r="AZ62" s="42">
        <v>6.2267402290861168E-4</v>
      </c>
      <c r="BA62" s="43">
        <v>245</v>
      </c>
      <c r="BB62" s="44">
        <v>0.23237366884248997</v>
      </c>
      <c r="BC62" s="178">
        <v>5</v>
      </c>
      <c r="BD62" s="42">
        <v>9.2443297860905077E-3</v>
      </c>
      <c r="BE62" s="43">
        <v>293</v>
      </c>
      <c r="BF62" s="45">
        <v>0.19496437874255035</v>
      </c>
      <c r="BG62" s="159">
        <v>45</v>
      </c>
      <c r="BH62" s="83">
        <v>3.2581780268473872E-4</v>
      </c>
      <c r="BI62" s="84">
        <v>410</v>
      </c>
      <c r="BJ62" s="85">
        <v>5.8537584180392198E-2</v>
      </c>
      <c r="BK62" s="156">
        <v>10</v>
      </c>
      <c r="BL62" s="83">
        <v>4.8371493066752657E-3</v>
      </c>
      <c r="BM62" s="84">
        <v>450</v>
      </c>
      <c r="BN62" s="86">
        <v>4.9113756260206115E-2</v>
      </c>
      <c r="BO62" s="195">
        <v>9303</v>
      </c>
      <c r="BP62" s="75">
        <v>6.7357400408358317E-2</v>
      </c>
      <c r="BQ62" s="164">
        <v>149</v>
      </c>
      <c r="BR62" s="76">
        <v>111</v>
      </c>
      <c r="BS62" s="77">
        <v>1.1918775642054003</v>
      </c>
      <c r="BT62" s="159">
        <v>138114</v>
      </c>
      <c r="BU62" s="153">
        <v>3983</v>
      </c>
    </row>
    <row r="63" spans="1:73">
      <c r="A63" s="34">
        <f t="shared" si="0"/>
        <v>1</v>
      </c>
      <c r="B63" s="35">
        <f t="shared" si="1"/>
        <v>0</v>
      </c>
      <c r="C63" s="35">
        <f t="shared" si="2"/>
        <v>0</v>
      </c>
      <c r="D63" s="35">
        <f t="shared" si="3"/>
        <v>1</v>
      </c>
      <c r="E63" s="35">
        <f t="shared" si="4"/>
        <v>0</v>
      </c>
      <c r="F63" s="35">
        <f t="shared" si="5"/>
        <v>1</v>
      </c>
      <c r="G63" s="35">
        <f t="shared" si="6"/>
        <v>0</v>
      </c>
      <c r="H63" s="35">
        <f t="shared" si="7"/>
        <v>0</v>
      </c>
      <c r="I63" s="48">
        <v>349</v>
      </c>
      <c r="J63" s="49" t="s">
        <v>320</v>
      </c>
      <c r="K63" s="65">
        <v>1011</v>
      </c>
      <c r="L63" s="38">
        <v>5.4959989562494566E-3</v>
      </c>
      <c r="M63" s="39">
        <v>185</v>
      </c>
      <c r="N63" s="40">
        <v>0.72826580848409783</v>
      </c>
      <c r="O63" s="98">
        <v>148</v>
      </c>
      <c r="P63" s="38">
        <v>0.11303667262969588</v>
      </c>
      <c r="Q63" s="39">
        <v>276</v>
      </c>
      <c r="R63" s="41">
        <v>0.84647925088476506</v>
      </c>
      <c r="S63" s="183">
        <v>111</v>
      </c>
      <c r="T63" s="42">
        <v>6.0341828303035576E-4</v>
      </c>
      <c r="U63" s="43">
        <v>264</v>
      </c>
      <c r="V63" s="44">
        <v>0.22463300404339193</v>
      </c>
      <c r="W63" s="178">
        <v>24</v>
      </c>
      <c r="X63" s="42">
        <v>1.2410554561717352E-2</v>
      </c>
      <c r="Y63" s="43">
        <v>319</v>
      </c>
      <c r="Z63" s="45">
        <v>0.26109584546120673</v>
      </c>
      <c r="AA63" s="65">
        <v>2585</v>
      </c>
      <c r="AB63" s="38">
        <v>1.4052578933634862E-2</v>
      </c>
      <c r="AC63" s="39">
        <v>151</v>
      </c>
      <c r="AD63" s="40">
        <v>1.0835058127519286</v>
      </c>
      <c r="AE63" s="98">
        <v>267</v>
      </c>
      <c r="AF63" s="38">
        <v>0.28902057245080504</v>
      </c>
      <c r="AG63" s="39">
        <v>225</v>
      </c>
      <c r="AH63" s="41">
        <v>1.2593824645106457</v>
      </c>
      <c r="AI63" s="183">
        <v>74</v>
      </c>
      <c r="AJ63" s="42">
        <v>4.0227885535357047E-4</v>
      </c>
      <c r="AK63" s="43">
        <v>242</v>
      </c>
      <c r="AL63" s="44">
        <v>0.21142462151132393</v>
      </c>
      <c r="AM63" s="178">
        <v>21</v>
      </c>
      <c r="AN63" s="42">
        <v>8.273703041144902E-3</v>
      </c>
      <c r="AO63" s="43">
        <v>275</v>
      </c>
      <c r="AP63" s="45">
        <v>0.24574345403915571</v>
      </c>
      <c r="AQ63" s="65">
        <v>4596</v>
      </c>
      <c r="AR63" s="38">
        <v>2.498477863790554E-2</v>
      </c>
      <c r="AS63" s="39">
        <v>112</v>
      </c>
      <c r="AT63" s="40">
        <v>1.0786540257465425</v>
      </c>
      <c r="AU63" s="98">
        <v>228</v>
      </c>
      <c r="AV63" s="38">
        <v>0.51386404293381038</v>
      </c>
      <c r="AW63" s="39">
        <v>169</v>
      </c>
      <c r="AX63" s="41">
        <v>1.2537431265355179</v>
      </c>
      <c r="AY63" s="183">
        <v>266</v>
      </c>
      <c r="AZ63" s="42">
        <v>1.4460293989736453E-3</v>
      </c>
      <c r="BA63" s="43">
        <v>178</v>
      </c>
      <c r="BB63" s="44">
        <v>0.53963895125093952</v>
      </c>
      <c r="BC63" s="178">
        <v>33</v>
      </c>
      <c r="BD63" s="42">
        <v>2.9740608228980323E-2</v>
      </c>
      <c r="BE63" s="43">
        <v>206</v>
      </c>
      <c r="BF63" s="45">
        <v>0.6272341360552971</v>
      </c>
      <c r="BG63" s="159">
        <v>301</v>
      </c>
      <c r="BH63" s="83">
        <v>1.636296425154388E-3</v>
      </c>
      <c r="BI63" s="84">
        <v>299</v>
      </c>
      <c r="BJ63" s="85">
        <v>0.29398283010407267</v>
      </c>
      <c r="BK63" s="156">
        <v>82</v>
      </c>
      <c r="BL63" s="83">
        <v>3.3653846153846152E-2</v>
      </c>
      <c r="BM63" s="84">
        <v>359</v>
      </c>
      <c r="BN63" s="86">
        <v>0.34170266254496612</v>
      </c>
      <c r="BO63" s="195">
        <v>8944</v>
      </c>
      <c r="BP63" s="75">
        <v>4.8621379490301819E-2</v>
      </c>
      <c r="BQ63" s="164">
        <v>803</v>
      </c>
      <c r="BR63" s="76">
        <v>199</v>
      </c>
      <c r="BS63" s="77">
        <v>0.86034691071623193</v>
      </c>
      <c r="BT63" s="159">
        <v>183952</v>
      </c>
      <c r="BU63" s="153">
        <v>26715</v>
      </c>
    </row>
    <row r="64" spans="1:73">
      <c r="A64" s="34">
        <f t="shared" si="0"/>
        <v>1</v>
      </c>
      <c r="B64" s="35">
        <f t="shared" si="1"/>
        <v>0</v>
      </c>
      <c r="C64" s="35">
        <f t="shared" si="2"/>
        <v>0</v>
      </c>
      <c r="D64" s="35">
        <f t="shared" si="3"/>
        <v>1</v>
      </c>
      <c r="E64" s="35">
        <f t="shared" si="4"/>
        <v>0</v>
      </c>
      <c r="F64" s="35">
        <f t="shared" si="5"/>
        <v>1</v>
      </c>
      <c r="G64" s="35">
        <f t="shared" si="6"/>
        <v>0</v>
      </c>
      <c r="H64" s="35">
        <f t="shared" si="7"/>
        <v>0</v>
      </c>
      <c r="I64" s="48">
        <v>607</v>
      </c>
      <c r="J64" s="49" t="s">
        <v>580</v>
      </c>
      <c r="K64" s="65">
        <v>838</v>
      </c>
      <c r="L64" s="38">
        <v>2.1246548703529513E-3</v>
      </c>
      <c r="M64" s="39">
        <v>350</v>
      </c>
      <c r="N64" s="40">
        <v>0.28153453252530741</v>
      </c>
      <c r="O64" s="98">
        <v>208</v>
      </c>
      <c r="P64" s="38">
        <v>9.474279253815715E-2</v>
      </c>
      <c r="Q64" s="39">
        <v>317</v>
      </c>
      <c r="R64" s="41">
        <v>0.70948486175946757</v>
      </c>
      <c r="S64" s="183">
        <v>195</v>
      </c>
      <c r="T64" s="42">
        <v>4.9440059632318081E-4</v>
      </c>
      <c r="U64" s="43">
        <v>285</v>
      </c>
      <c r="V64" s="44">
        <v>0.18404926445911732</v>
      </c>
      <c r="W64" s="178">
        <v>50</v>
      </c>
      <c r="X64" s="42">
        <v>2.2046353872244205E-2</v>
      </c>
      <c r="Y64" s="43">
        <v>258</v>
      </c>
      <c r="Z64" s="45">
        <v>0.46381580895398883</v>
      </c>
      <c r="AA64" s="65">
        <v>2707</v>
      </c>
      <c r="AB64" s="38">
        <v>6.8632944320351306E-3</v>
      </c>
      <c r="AC64" s="39">
        <v>298</v>
      </c>
      <c r="AD64" s="40">
        <v>0.52918538631645273</v>
      </c>
      <c r="AE64" s="98">
        <v>231</v>
      </c>
      <c r="AF64" s="38">
        <v>0.30604861503674391</v>
      </c>
      <c r="AG64" s="39">
        <v>208</v>
      </c>
      <c r="AH64" s="41">
        <v>1.3335807060262115</v>
      </c>
      <c r="AI64" s="183">
        <v>138</v>
      </c>
      <c r="AJ64" s="42">
        <v>3.4988349893640488E-4</v>
      </c>
      <c r="AK64" s="43">
        <v>250</v>
      </c>
      <c r="AL64" s="44">
        <v>0.18388733424895021</v>
      </c>
      <c r="AM64" s="178">
        <v>50</v>
      </c>
      <c r="AN64" s="42">
        <v>1.5602035048049745E-2</v>
      </c>
      <c r="AO64" s="43">
        <v>226</v>
      </c>
      <c r="AP64" s="45">
        <v>0.4634077345634528</v>
      </c>
      <c r="AQ64" s="65">
        <v>4049</v>
      </c>
      <c r="AR64" s="38">
        <v>1.0265784689807995E-2</v>
      </c>
      <c r="AS64" s="39">
        <v>321</v>
      </c>
      <c r="AT64" s="40">
        <v>0.44319904304891128</v>
      </c>
      <c r="AU64" s="98">
        <v>424</v>
      </c>
      <c r="AV64" s="38">
        <v>0.45777275296777842</v>
      </c>
      <c r="AW64" s="39">
        <v>218</v>
      </c>
      <c r="AX64" s="41">
        <v>1.1168896723574027</v>
      </c>
      <c r="AY64" s="183">
        <v>365</v>
      </c>
      <c r="AZ64" s="42">
        <v>9.2541650081005638E-4</v>
      </c>
      <c r="BA64" s="43">
        <v>220</v>
      </c>
      <c r="BB64" s="44">
        <v>0.3453531375792967</v>
      </c>
      <c r="BC64" s="178">
        <v>48</v>
      </c>
      <c r="BD64" s="42">
        <v>4.1266252119841716E-2</v>
      </c>
      <c r="BE64" s="43">
        <v>140</v>
      </c>
      <c r="BF64" s="45">
        <v>0.87031179044304396</v>
      </c>
      <c r="BG64" s="159">
        <v>553</v>
      </c>
      <c r="BH64" s="83">
        <v>1.4020693834190716E-3</v>
      </c>
      <c r="BI64" s="84">
        <v>314</v>
      </c>
      <c r="BJ64" s="85">
        <v>0.25190076749139162</v>
      </c>
      <c r="BK64" s="156">
        <v>197</v>
      </c>
      <c r="BL64" s="83">
        <v>6.2521198417184856E-2</v>
      </c>
      <c r="BM64" s="84">
        <v>285</v>
      </c>
      <c r="BN64" s="86">
        <v>0.63480589609258153</v>
      </c>
      <c r="BO64" s="195">
        <v>8845</v>
      </c>
      <c r="BP64" s="75">
        <v>2.2425503971684791E-2</v>
      </c>
      <c r="BQ64" s="164">
        <v>1208</v>
      </c>
      <c r="BR64" s="76">
        <v>416</v>
      </c>
      <c r="BS64" s="77">
        <v>0.39681541876330323</v>
      </c>
      <c r="BT64" s="159">
        <v>394417</v>
      </c>
      <c r="BU64" s="153">
        <v>32180</v>
      </c>
    </row>
    <row r="65" spans="1:73">
      <c r="A65" s="34">
        <f t="shared" si="0"/>
        <v>3</v>
      </c>
      <c r="B65" s="35">
        <f t="shared" si="1"/>
        <v>1</v>
      </c>
      <c r="C65" s="35">
        <f t="shared" si="2"/>
        <v>1</v>
      </c>
      <c r="D65" s="35">
        <f t="shared" si="3"/>
        <v>1</v>
      </c>
      <c r="E65" s="35">
        <f t="shared" si="4"/>
        <v>0</v>
      </c>
      <c r="F65" s="35">
        <f t="shared" si="5"/>
        <v>0</v>
      </c>
      <c r="G65" s="35">
        <f t="shared" si="6"/>
        <v>0</v>
      </c>
      <c r="H65" s="35">
        <f t="shared" si="7"/>
        <v>0</v>
      </c>
      <c r="I65" s="48">
        <v>592</v>
      </c>
      <c r="J65" s="49" t="s">
        <v>565</v>
      </c>
      <c r="K65" s="65">
        <v>1283</v>
      </c>
      <c r="L65" s="38">
        <v>1.5041384323196324E-2</v>
      </c>
      <c r="M65" s="39">
        <v>52</v>
      </c>
      <c r="N65" s="40">
        <v>1.9931091694252883</v>
      </c>
      <c r="O65" s="98">
        <v>7</v>
      </c>
      <c r="P65" s="38">
        <v>0.1485641500694766</v>
      </c>
      <c r="Q65" s="39">
        <v>197</v>
      </c>
      <c r="R65" s="41">
        <v>1.1125280630925514</v>
      </c>
      <c r="S65" s="183">
        <v>1203</v>
      </c>
      <c r="T65" s="42">
        <v>1.4103495978803723E-2</v>
      </c>
      <c r="U65" s="43">
        <v>7</v>
      </c>
      <c r="V65" s="44">
        <v>5.2502729173573988</v>
      </c>
      <c r="W65" s="178">
        <v>5</v>
      </c>
      <c r="X65" s="42">
        <v>0.13930060213061601</v>
      </c>
      <c r="Y65" s="43">
        <v>27</v>
      </c>
      <c r="Z65" s="45">
        <v>2.9306352351683658</v>
      </c>
      <c r="AA65" s="65">
        <v>2157</v>
      </c>
      <c r="AB65" s="38">
        <v>2.528781448568548E-2</v>
      </c>
      <c r="AC65" s="39">
        <v>78</v>
      </c>
      <c r="AD65" s="40">
        <v>1.9497840301364129</v>
      </c>
      <c r="AE65" s="98">
        <v>5</v>
      </c>
      <c r="AF65" s="38">
        <v>0.24976841130152849</v>
      </c>
      <c r="AG65" s="39">
        <v>261</v>
      </c>
      <c r="AH65" s="41">
        <v>1.0883445241095031</v>
      </c>
      <c r="AI65" s="183">
        <v>0</v>
      </c>
      <c r="AJ65" s="42">
        <v>0</v>
      </c>
      <c r="AK65" s="43">
        <v>337</v>
      </c>
      <c r="AL65" s="44">
        <v>0</v>
      </c>
      <c r="AM65" s="178">
        <v>0</v>
      </c>
      <c r="AN65" s="42">
        <v>0</v>
      </c>
      <c r="AO65" s="43">
        <v>337</v>
      </c>
      <c r="AP65" s="45">
        <v>0</v>
      </c>
      <c r="AQ65" s="65">
        <v>3288</v>
      </c>
      <c r="AR65" s="38">
        <v>3.8547210954535865E-2</v>
      </c>
      <c r="AS65" s="39">
        <v>64</v>
      </c>
      <c r="AT65" s="40">
        <v>1.6641774129761466</v>
      </c>
      <c r="AU65" s="98">
        <v>11</v>
      </c>
      <c r="AV65" s="38">
        <v>0.38073182028717001</v>
      </c>
      <c r="AW65" s="39">
        <v>310</v>
      </c>
      <c r="AX65" s="41">
        <v>0.92892256094260417</v>
      </c>
      <c r="AY65" s="183">
        <v>401</v>
      </c>
      <c r="AZ65" s="42">
        <v>4.7011653262679079E-3</v>
      </c>
      <c r="BA65" s="43">
        <v>48</v>
      </c>
      <c r="BB65" s="44">
        <v>1.7544124124482836</v>
      </c>
      <c r="BC65" s="178">
        <v>1</v>
      </c>
      <c r="BD65" s="42">
        <v>4.6433534043538678E-2</v>
      </c>
      <c r="BE65" s="43">
        <v>122</v>
      </c>
      <c r="BF65" s="45">
        <v>0.97929058429319715</v>
      </c>
      <c r="BG65" s="159">
        <v>304</v>
      </c>
      <c r="BH65" s="83">
        <v>3.5639757086918804E-3</v>
      </c>
      <c r="BI65" s="84">
        <v>185</v>
      </c>
      <c r="BJ65" s="85">
        <v>0.64031653993532978</v>
      </c>
      <c r="BK65" s="156">
        <v>3</v>
      </c>
      <c r="BL65" s="83">
        <v>3.5201482167670217E-2</v>
      </c>
      <c r="BM65" s="84">
        <v>357</v>
      </c>
      <c r="BN65" s="86">
        <v>0.35741650827174115</v>
      </c>
      <c r="BO65" s="195">
        <v>8636</v>
      </c>
      <c r="BP65" s="75">
        <v>0.10124504677718117</v>
      </c>
      <c r="BQ65" s="164">
        <v>32</v>
      </c>
      <c r="BR65" s="76">
        <v>64</v>
      </c>
      <c r="BS65" s="77">
        <v>1.7915136125959288</v>
      </c>
      <c r="BT65" s="159">
        <v>85298</v>
      </c>
      <c r="BU65" s="153">
        <v>291</v>
      </c>
    </row>
    <row r="66" spans="1:73">
      <c r="A66" s="34">
        <f t="shared" si="0"/>
        <v>1</v>
      </c>
      <c r="B66" s="35">
        <f t="shared" si="1"/>
        <v>0</v>
      </c>
      <c r="C66" s="35">
        <f t="shared" si="2"/>
        <v>0</v>
      </c>
      <c r="D66" s="35">
        <f t="shared" si="3"/>
        <v>1</v>
      </c>
      <c r="E66" s="35">
        <f t="shared" si="4"/>
        <v>0</v>
      </c>
      <c r="F66" s="35">
        <f t="shared" si="5"/>
        <v>0</v>
      </c>
      <c r="G66" s="35">
        <f t="shared" si="6"/>
        <v>0</v>
      </c>
      <c r="H66" s="35">
        <f t="shared" si="7"/>
        <v>0</v>
      </c>
      <c r="I66" s="48">
        <v>181</v>
      </c>
      <c r="J66" s="49" t="s">
        <v>151</v>
      </c>
      <c r="K66" s="65">
        <v>43</v>
      </c>
      <c r="L66" s="38">
        <v>2.149709789178461E-4</v>
      </c>
      <c r="M66" s="39">
        <v>487</v>
      </c>
      <c r="N66" s="40">
        <v>2.848545187298563E-2</v>
      </c>
      <c r="O66" s="98">
        <v>11</v>
      </c>
      <c r="P66" s="38">
        <v>4.9941927990708483E-3</v>
      </c>
      <c r="Q66" s="39">
        <v>508</v>
      </c>
      <c r="R66" s="41">
        <v>3.7399195154838423E-2</v>
      </c>
      <c r="S66" s="183">
        <v>29</v>
      </c>
      <c r="T66" s="42">
        <v>1.4498042764226829E-4</v>
      </c>
      <c r="U66" s="43">
        <v>358</v>
      </c>
      <c r="V66" s="44">
        <v>5.3971498551925706E-2</v>
      </c>
      <c r="W66" s="178">
        <v>4</v>
      </c>
      <c r="X66" s="42">
        <v>3.3681765389082462E-3</v>
      </c>
      <c r="Y66" s="43">
        <v>374</v>
      </c>
      <c r="Z66" s="45">
        <v>7.0860403273321368E-2</v>
      </c>
      <c r="AA66" s="65">
        <v>7888</v>
      </c>
      <c r="AB66" s="38">
        <v>3.9434676318696973E-2</v>
      </c>
      <c r="AC66" s="39">
        <v>48</v>
      </c>
      <c r="AD66" s="40">
        <v>3.0405594031591026</v>
      </c>
      <c r="AE66" s="98">
        <v>67</v>
      </c>
      <c r="AF66" s="38">
        <v>0.91614401858304295</v>
      </c>
      <c r="AG66" s="39">
        <v>58</v>
      </c>
      <c r="AH66" s="41">
        <v>3.992019329925681</v>
      </c>
      <c r="AI66" s="183">
        <v>1</v>
      </c>
      <c r="AJ66" s="42">
        <v>4.9993250911126996E-6</v>
      </c>
      <c r="AK66" s="43">
        <v>335</v>
      </c>
      <c r="AL66" s="44">
        <v>2.627481909959119E-3</v>
      </c>
      <c r="AM66" s="178">
        <v>1</v>
      </c>
      <c r="AN66" s="42">
        <v>1.1614401858304297E-4</v>
      </c>
      <c r="AO66" s="43">
        <v>336</v>
      </c>
      <c r="AP66" s="45">
        <v>3.4496805300659331E-3</v>
      </c>
      <c r="AQ66" s="65">
        <v>585</v>
      </c>
      <c r="AR66" s="38">
        <v>2.9246051783009294E-3</v>
      </c>
      <c r="AS66" s="39">
        <v>453</v>
      </c>
      <c r="AT66" s="40">
        <v>0.12626236137659588</v>
      </c>
      <c r="AU66" s="98">
        <v>35</v>
      </c>
      <c r="AV66" s="38">
        <v>6.7944250871080136E-2</v>
      </c>
      <c r="AW66" s="39">
        <v>509</v>
      </c>
      <c r="AX66" s="41">
        <v>0.16577271495953655</v>
      </c>
      <c r="AY66" s="183">
        <v>0</v>
      </c>
      <c r="AZ66" s="42">
        <v>0</v>
      </c>
      <c r="BA66" s="43">
        <v>356</v>
      </c>
      <c r="BB66" s="44">
        <v>0</v>
      </c>
      <c r="BC66" s="178">
        <v>0</v>
      </c>
      <c r="BD66" s="42">
        <v>0</v>
      </c>
      <c r="BE66" s="43">
        <v>356</v>
      </c>
      <c r="BF66" s="45">
        <v>0</v>
      </c>
      <c r="BG66" s="159">
        <v>64</v>
      </c>
      <c r="BH66" s="83">
        <v>3.1995680583121278E-4</v>
      </c>
      <c r="BI66" s="84">
        <v>412</v>
      </c>
      <c r="BJ66" s="85">
        <v>5.7484576659418085E-2</v>
      </c>
      <c r="BK66" s="156">
        <v>8</v>
      </c>
      <c r="BL66" s="83">
        <v>7.4332171893147503E-3</v>
      </c>
      <c r="BM66" s="84">
        <v>437</v>
      </c>
      <c r="BN66" s="86">
        <v>7.5472803115954681E-2</v>
      </c>
      <c r="BO66" s="195">
        <v>8610</v>
      </c>
      <c r="BP66" s="75">
        <v>4.3044189034480346E-2</v>
      </c>
      <c r="BQ66" s="164">
        <v>126</v>
      </c>
      <c r="BR66" s="76">
        <v>236</v>
      </c>
      <c r="BS66" s="77">
        <v>0.76165948906257142</v>
      </c>
      <c r="BT66" s="159">
        <v>200027</v>
      </c>
      <c r="BU66" s="153">
        <v>7355</v>
      </c>
    </row>
    <row r="67" spans="1:73">
      <c r="A67" s="34">
        <f t="shared" si="0"/>
        <v>0</v>
      </c>
      <c r="B67" s="35">
        <f t="shared" si="1"/>
        <v>0</v>
      </c>
      <c r="C67" s="35">
        <f t="shared" si="2"/>
        <v>0</v>
      </c>
      <c r="D67" s="35">
        <f t="shared" si="3"/>
        <v>0</v>
      </c>
      <c r="E67" s="35">
        <f t="shared" si="4"/>
        <v>0</v>
      </c>
      <c r="F67" s="35">
        <f t="shared" si="5"/>
        <v>1</v>
      </c>
      <c r="G67" s="35">
        <f t="shared" si="6"/>
        <v>1</v>
      </c>
      <c r="H67" s="35">
        <f t="shared" si="7"/>
        <v>1</v>
      </c>
      <c r="I67" s="48">
        <v>618</v>
      </c>
      <c r="J67" s="49" t="s">
        <v>592</v>
      </c>
      <c r="K67" s="65">
        <v>510</v>
      </c>
      <c r="L67" s="38">
        <v>2.9742465242138657E-3</v>
      </c>
      <c r="M67" s="39">
        <v>294</v>
      </c>
      <c r="N67" s="40">
        <v>0.39411252928362367</v>
      </c>
      <c r="O67" s="98">
        <v>39</v>
      </c>
      <c r="P67" s="38">
        <v>6.1676139799250213E-2</v>
      </c>
      <c r="Q67" s="39">
        <v>385</v>
      </c>
      <c r="R67" s="41">
        <v>0.4618640251890952</v>
      </c>
      <c r="S67" s="183">
        <v>157</v>
      </c>
      <c r="T67" s="42">
        <v>9.1560138098348417E-4</v>
      </c>
      <c r="U67" s="43">
        <v>228</v>
      </c>
      <c r="V67" s="44">
        <v>0.34084861944140249</v>
      </c>
      <c r="W67" s="178">
        <v>11</v>
      </c>
      <c r="X67" s="42">
        <v>1.8986576369573103E-2</v>
      </c>
      <c r="Y67" s="43">
        <v>275</v>
      </c>
      <c r="Z67" s="45">
        <v>0.39944356917935125</v>
      </c>
      <c r="AA67" s="65">
        <v>1886</v>
      </c>
      <c r="AB67" s="38">
        <v>1.0998880283661472E-2</v>
      </c>
      <c r="AC67" s="39">
        <v>189</v>
      </c>
      <c r="AD67" s="40">
        <v>0.84805435197276091</v>
      </c>
      <c r="AE67" s="98">
        <v>133</v>
      </c>
      <c r="AF67" s="38">
        <v>0.22808078364977627</v>
      </c>
      <c r="AG67" s="39">
        <v>284</v>
      </c>
      <c r="AH67" s="41">
        <v>0.99384253855931548</v>
      </c>
      <c r="AI67" s="183">
        <v>184</v>
      </c>
      <c r="AJ67" s="42">
        <v>1.0730614910889242E-3</v>
      </c>
      <c r="AK67" s="43">
        <v>156</v>
      </c>
      <c r="AL67" s="44">
        <v>0.56396605636269637</v>
      </c>
      <c r="AM67" s="178">
        <v>17</v>
      </c>
      <c r="AN67" s="42">
        <v>2.2251783770709882E-2</v>
      </c>
      <c r="AO67" s="43">
        <v>184</v>
      </c>
      <c r="AP67" s="45">
        <v>0.66091690445660345</v>
      </c>
      <c r="AQ67" s="65">
        <v>3819</v>
      </c>
      <c r="AR67" s="38">
        <v>2.2271857796025005E-2</v>
      </c>
      <c r="AS67" s="39">
        <v>141</v>
      </c>
      <c r="AT67" s="40">
        <v>0.9615305951156019</v>
      </c>
      <c r="AU67" s="98">
        <v>283</v>
      </c>
      <c r="AV67" s="38">
        <v>0.46184544684967954</v>
      </c>
      <c r="AW67" s="39">
        <v>212</v>
      </c>
      <c r="AX67" s="41">
        <v>1.1268263706555837</v>
      </c>
      <c r="AY67" s="183">
        <v>890</v>
      </c>
      <c r="AZ67" s="42">
        <v>5.1903517775496871E-3</v>
      </c>
      <c r="BA67" s="43">
        <v>39</v>
      </c>
      <c r="BB67" s="44">
        <v>1.9369702938601256</v>
      </c>
      <c r="BC67" s="178">
        <v>45</v>
      </c>
      <c r="BD67" s="42">
        <v>0.10763091063006409</v>
      </c>
      <c r="BE67" s="43">
        <v>39</v>
      </c>
      <c r="BF67" s="45">
        <v>2.2699529452161364</v>
      </c>
      <c r="BG67" s="159">
        <v>823</v>
      </c>
      <c r="BH67" s="83">
        <v>4.7996174302510032E-3</v>
      </c>
      <c r="BI67" s="84">
        <v>121</v>
      </c>
      <c r="BJ67" s="85">
        <v>0.86231632231849131</v>
      </c>
      <c r="BK67" s="156">
        <v>61</v>
      </c>
      <c r="BL67" s="83">
        <v>9.9528358930946914E-2</v>
      </c>
      <c r="BM67" s="84">
        <v>190</v>
      </c>
      <c r="BN67" s="86">
        <v>1.010556270150087</v>
      </c>
      <c r="BO67" s="195">
        <v>8269</v>
      </c>
      <c r="BP67" s="75">
        <v>4.8223616683773445E-2</v>
      </c>
      <c r="BQ67" s="164">
        <v>589</v>
      </c>
      <c r="BR67" s="76">
        <v>203</v>
      </c>
      <c r="BS67" s="77">
        <v>0.85330856656841181</v>
      </c>
      <c r="BT67" s="159">
        <v>171472</v>
      </c>
      <c r="BU67" s="153">
        <v>12298</v>
      </c>
    </row>
    <row r="68" spans="1:73">
      <c r="A68" s="34">
        <f t="shared" si="0"/>
        <v>1</v>
      </c>
      <c r="B68" s="35">
        <f t="shared" si="1"/>
        <v>1</v>
      </c>
      <c r="C68" s="35">
        <f t="shared" si="2"/>
        <v>0</v>
      </c>
      <c r="D68" s="35">
        <f t="shared" si="3"/>
        <v>0</v>
      </c>
      <c r="E68" s="35">
        <f t="shared" si="4"/>
        <v>0</v>
      </c>
      <c r="F68" s="35">
        <f t="shared" si="5"/>
        <v>0</v>
      </c>
      <c r="G68" s="35">
        <f t="shared" si="6"/>
        <v>0</v>
      </c>
      <c r="H68" s="35">
        <f t="shared" si="7"/>
        <v>1</v>
      </c>
      <c r="I68" s="48">
        <v>352</v>
      </c>
      <c r="J68" s="49" t="s">
        <v>323</v>
      </c>
      <c r="K68" s="65">
        <v>2383</v>
      </c>
      <c r="L68" s="38">
        <v>1.1566501315367963E-2</v>
      </c>
      <c r="M68" s="39">
        <v>73</v>
      </c>
      <c r="N68" s="40">
        <v>1.532658120720811</v>
      </c>
      <c r="O68" s="98">
        <v>613</v>
      </c>
      <c r="P68" s="38">
        <v>0.29427019017041245</v>
      </c>
      <c r="Q68" s="39">
        <v>71</v>
      </c>
      <c r="R68" s="41">
        <v>2.2036530653126167</v>
      </c>
      <c r="S68" s="183">
        <v>295</v>
      </c>
      <c r="T68" s="42">
        <v>1.4318581149951948E-3</v>
      </c>
      <c r="U68" s="43">
        <v>174</v>
      </c>
      <c r="V68" s="44">
        <v>0.53303421321607269</v>
      </c>
      <c r="W68" s="178">
        <v>103</v>
      </c>
      <c r="X68" s="42">
        <v>3.6428747838972583E-2</v>
      </c>
      <c r="Y68" s="43">
        <v>195</v>
      </c>
      <c r="Z68" s="45">
        <v>0.76639562469265543</v>
      </c>
      <c r="AA68" s="65">
        <v>750</v>
      </c>
      <c r="AB68" s="38">
        <v>3.6403172415132071E-3</v>
      </c>
      <c r="AC68" s="39">
        <v>373</v>
      </c>
      <c r="AD68" s="40">
        <v>0.28068192394208358</v>
      </c>
      <c r="AE68" s="98">
        <v>148</v>
      </c>
      <c r="AF68" s="38">
        <v>9.2615460607557418E-2</v>
      </c>
      <c r="AG68" s="39">
        <v>432</v>
      </c>
      <c r="AH68" s="41">
        <v>0.40356396101037961</v>
      </c>
      <c r="AI68" s="183">
        <v>224</v>
      </c>
      <c r="AJ68" s="42">
        <v>1.0872414161319445E-3</v>
      </c>
      <c r="AK68" s="43">
        <v>155</v>
      </c>
      <c r="AL68" s="44">
        <v>0.57141856162212523</v>
      </c>
      <c r="AM68" s="178">
        <v>67</v>
      </c>
      <c r="AN68" s="42">
        <v>2.7661150901457151E-2</v>
      </c>
      <c r="AO68" s="43">
        <v>154</v>
      </c>
      <c r="AP68" s="45">
        <v>0.82158457119120298</v>
      </c>
      <c r="AQ68" s="65">
        <v>3099</v>
      </c>
      <c r="AR68" s="38">
        <v>1.5041790841932572E-2</v>
      </c>
      <c r="AS68" s="39">
        <v>242</v>
      </c>
      <c r="AT68" s="40">
        <v>0.6493909144134874</v>
      </c>
      <c r="AU68" s="98">
        <v>604</v>
      </c>
      <c r="AV68" s="38">
        <v>0.38268708323042727</v>
      </c>
      <c r="AW68" s="39">
        <v>309</v>
      </c>
      <c r="AX68" s="41">
        <v>0.93369307857151362</v>
      </c>
      <c r="AY68" s="183">
        <v>274</v>
      </c>
      <c r="AZ68" s="42">
        <v>1.3299292322328251E-3</v>
      </c>
      <c r="BA68" s="43">
        <v>189</v>
      </c>
      <c r="BB68" s="44">
        <v>0.49631191221249094</v>
      </c>
      <c r="BC68" s="178">
        <v>72</v>
      </c>
      <c r="BD68" s="42">
        <v>3.3835514941960979E-2</v>
      </c>
      <c r="BE68" s="43">
        <v>179</v>
      </c>
      <c r="BF68" s="45">
        <v>0.71359636693397333</v>
      </c>
      <c r="BG68" s="159">
        <v>1073</v>
      </c>
      <c r="BH68" s="83">
        <v>5.2080805335248948E-3</v>
      </c>
      <c r="BI68" s="84">
        <v>108</v>
      </c>
      <c r="BJ68" s="85">
        <v>0.93570225487176995</v>
      </c>
      <c r="BK68" s="156">
        <v>315</v>
      </c>
      <c r="BL68" s="83">
        <v>0.13250185230921216</v>
      </c>
      <c r="BM68" s="84">
        <v>127</v>
      </c>
      <c r="BN68" s="86">
        <v>1.3453510044355876</v>
      </c>
      <c r="BO68" s="195">
        <v>8098</v>
      </c>
      <c r="BP68" s="75">
        <v>3.9305718695698599E-2</v>
      </c>
      <c r="BQ68" s="164">
        <v>1922</v>
      </c>
      <c r="BR68" s="76">
        <v>269</v>
      </c>
      <c r="BS68" s="77">
        <v>0.69550790224022119</v>
      </c>
      <c r="BT68" s="159">
        <v>206026</v>
      </c>
      <c r="BU68" s="153">
        <v>60340</v>
      </c>
    </row>
    <row r="69" spans="1:73">
      <c r="A69" s="34">
        <f t="shared" si="0"/>
        <v>1</v>
      </c>
      <c r="B69" s="35">
        <f t="shared" si="1"/>
        <v>0</v>
      </c>
      <c r="C69" s="35">
        <f t="shared" si="2"/>
        <v>0</v>
      </c>
      <c r="D69" s="35">
        <f t="shared" si="3"/>
        <v>0</v>
      </c>
      <c r="E69" s="35">
        <f t="shared" si="4"/>
        <v>1</v>
      </c>
      <c r="F69" s="35">
        <f t="shared" si="5"/>
        <v>1</v>
      </c>
      <c r="G69" s="35">
        <f t="shared" si="6"/>
        <v>0</v>
      </c>
      <c r="H69" s="35">
        <f t="shared" si="7"/>
        <v>1</v>
      </c>
      <c r="I69" s="48">
        <v>373</v>
      </c>
      <c r="J69" s="49" t="s">
        <v>344</v>
      </c>
      <c r="K69" s="65">
        <v>911</v>
      </c>
      <c r="L69" s="38">
        <v>7.6706100282069633E-3</v>
      </c>
      <c r="M69" s="39">
        <v>129</v>
      </c>
      <c r="N69" s="40">
        <v>1.0164199553579427</v>
      </c>
      <c r="O69" s="98">
        <v>64</v>
      </c>
      <c r="P69" s="38">
        <v>0.11672005124919924</v>
      </c>
      <c r="Q69" s="39">
        <v>265</v>
      </c>
      <c r="R69" s="41">
        <v>0.87406236618732092</v>
      </c>
      <c r="S69" s="183">
        <v>212</v>
      </c>
      <c r="T69" s="42">
        <v>1.7850376794510167E-3</v>
      </c>
      <c r="U69" s="43">
        <v>147</v>
      </c>
      <c r="V69" s="44">
        <v>0.66451147991741477</v>
      </c>
      <c r="W69" s="178">
        <v>12</v>
      </c>
      <c r="X69" s="42">
        <v>2.7162075592568866E-2</v>
      </c>
      <c r="Y69" s="43">
        <v>231</v>
      </c>
      <c r="Z69" s="45">
        <v>0.57144143366479905</v>
      </c>
      <c r="AA69" s="65">
        <v>1257</v>
      </c>
      <c r="AB69" s="38">
        <v>1.0583926240895887E-2</v>
      </c>
      <c r="AC69" s="39">
        <v>196</v>
      </c>
      <c r="AD69" s="40">
        <v>0.81605986046449464</v>
      </c>
      <c r="AE69" s="98">
        <v>39</v>
      </c>
      <c r="AF69" s="38">
        <v>0.16105060858424086</v>
      </c>
      <c r="AG69" s="39">
        <v>369</v>
      </c>
      <c r="AH69" s="41">
        <v>0.7017642745285334</v>
      </c>
      <c r="AI69" s="183">
        <v>327</v>
      </c>
      <c r="AJ69" s="42">
        <v>2.753336420662653E-3</v>
      </c>
      <c r="AK69" s="43">
        <v>63</v>
      </c>
      <c r="AL69" s="44">
        <v>1.4470636546887501</v>
      </c>
      <c r="AM69" s="178">
        <v>10</v>
      </c>
      <c r="AN69" s="42">
        <v>4.1896220371556693E-2</v>
      </c>
      <c r="AO69" s="43">
        <v>92</v>
      </c>
      <c r="AP69" s="45">
        <v>1.2443910367693443</v>
      </c>
      <c r="AQ69" s="65">
        <v>3670</v>
      </c>
      <c r="AR69" s="38">
        <v>3.0901359828232222E-2</v>
      </c>
      <c r="AS69" s="39">
        <v>82</v>
      </c>
      <c r="AT69" s="40">
        <v>1.3340873122324115</v>
      </c>
      <c r="AU69" s="98">
        <v>120</v>
      </c>
      <c r="AV69" s="38">
        <v>0.47021140294682895</v>
      </c>
      <c r="AW69" s="39">
        <v>205</v>
      </c>
      <c r="AX69" s="41">
        <v>1.1472379174410239</v>
      </c>
      <c r="AY69" s="183">
        <v>268</v>
      </c>
      <c r="AZ69" s="42">
        <v>2.2565570664758137E-3</v>
      </c>
      <c r="BA69" s="43">
        <v>127</v>
      </c>
      <c r="BB69" s="44">
        <v>0.842117103328062</v>
      </c>
      <c r="BC69" s="178">
        <v>16</v>
      </c>
      <c r="BD69" s="42">
        <v>3.4336963484945547E-2</v>
      </c>
      <c r="BE69" s="43">
        <v>174</v>
      </c>
      <c r="BF69" s="45">
        <v>0.72417199609439609</v>
      </c>
      <c r="BG69" s="159">
        <v>1160</v>
      </c>
      <c r="BH69" s="83">
        <v>9.7671873026565059E-3</v>
      </c>
      <c r="BI69" s="84">
        <v>47</v>
      </c>
      <c r="BJ69" s="85">
        <v>1.754807577191035</v>
      </c>
      <c r="BK69" s="156">
        <v>36</v>
      </c>
      <c r="BL69" s="83">
        <v>0.14862267777065982</v>
      </c>
      <c r="BM69" s="84">
        <v>108</v>
      </c>
      <c r="BN69" s="86">
        <v>1.5090330084899684</v>
      </c>
      <c r="BO69" s="195">
        <v>7805</v>
      </c>
      <c r="BP69" s="75">
        <v>6.5718014566581065E-2</v>
      </c>
      <c r="BQ69" s="164">
        <v>297</v>
      </c>
      <c r="BR69" s="76">
        <v>118</v>
      </c>
      <c r="BS69" s="77">
        <v>1.162868914939776</v>
      </c>
      <c r="BT69" s="159">
        <v>118765</v>
      </c>
      <c r="BU69" s="153">
        <v>3729</v>
      </c>
    </row>
    <row r="70" spans="1:73">
      <c r="A70" s="34">
        <f t="shared" si="0"/>
        <v>0</v>
      </c>
      <c r="B70" s="35">
        <f t="shared" si="1"/>
        <v>0</v>
      </c>
      <c r="C70" s="35">
        <f t="shared" si="2"/>
        <v>0</v>
      </c>
      <c r="D70" s="35">
        <f t="shared" si="3"/>
        <v>0</v>
      </c>
      <c r="E70" s="35">
        <f t="shared" si="4"/>
        <v>0</v>
      </c>
      <c r="F70" s="35">
        <f t="shared" si="5"/>
        <v>1</v>
      </c>
      <c r="G70" s="35">
        <f t="shared" si="6"/>
        <v>0</v>
      </c>
      <c r="H70" s="35">
        <f t="shared" si="7"/>
        <v>0</v>
      </c>
      <c r="I70" s="48">
        <v>416</v>
      </c>
      <c r="J70" s="49" t="s">
        <v>706</v>
      </c>
      <c r="K70" s="65">
        <v>946</v>
      </c>
      <c r="L70" s="38">
        <v>6.7751939094874199E-3</v>
      </c>
      <c r="M70" s="39">
        <v>153</v>
      </c>
      <c r="N70" s="40">
        <v>0.89776983391141629</v>
      </c>
      <c r="O70" s="98">
        <v>274</v>
      </c>
      <c r="P70" s="38">
        <v>0.12782056478854209</v>
      </c>
      <c r="Q70" s="39">
        <v>245</v>
      </c>
      <c r="R70" s="41">
        <v>0.9571889671976076</v>
      </c>
      <c r="S70" s="183">
        <v>267</v>
      </c>
      <c r="T70" s="42">
        <v>1.9122376044747793E-3</v>
      </c>
      <c r="U70" s="43">
        <v>140</v>
      </c>
      <c r="V70" s="44">
        <v>0.71186387555363484</v>
      </c>
      <c r="W70" s="178">
        <v>91</v>
      </c>
      <c r="X70" s="42">
        <v>3.6076205918119171E-2</v>
      </c>
      <c r="Y70" s="43">
        <v>196</v>
      </c>
      <c r="Z70" s="45">
        <v>0.75897877394452884</v>
      </c>
      <c r="AA70" s="65">
        <v>963</v>
      </c>
      <c r="AB70" s="38">
        <v>6.8969468655775742E-3</v>
      </c>
      <c r="AC70" s="39">
        <v>296</v>
      </c>
      <c r="AD70" s="40">
        <v>0.53178011341449538</v>
      </c>
      <c r="AE70" s="98">
        <v>154</v>
      </c>
      <c r="AF70" s="38">
        <v>0.1301175516822051</v>
      </c>
      <c r="AG70" s="39">
        <v>392</v>
      </c>
      <c r="AH70" s="41">
        <v>0.5669761205026993</v>
      </c>
      <c r="AI70" s="183">
        <v>229</v>
      </c>
      <c r="AJ70" s="42">
        <v>1.6400839379203164E-3</v>
      </c>
      <c r="AK70" s="43">
        <v>110</v>
      </c>
      <c r="AL70" s="44">
        <v>0.86197452639372707</v>
      </c>
      <c r="AM70" s="178">
        <v>50</v>
      </c>
      <c r="AN70" s="42">
        <v>3.0941764626401837E-2</v>
      </c>
      <c r="AO70" s="43">
        <v>136</v>
      </c>
      <c r="AP70" s="45">
        <v>0.91902453780917437</v>
      </c>
      <c r="AQ70" s="65">
        <v>4104</v>
      </c>
      <c r="AR70" s="38">
        <v>2.9392595987881999E-2</v>
      </c>
      <c r="AS70" s="39">
        <v>88</v>
      </c>
      <c r="AT70" s="40">
        <v>1.2689502856499335</v>
      </c>
      <c r="AU70" s="98">
        <v>651</v>
      </c>
      <c r="AV70" s="38">
        <v>0.55451965950547222</v>
      </c>
      <c r="AW70" s="39">
        <v>136</v>
      </c>
      <c r="AX70" s="41">
        <v>1.3529360950506355</v>
      </c>
      <c r="AY70" s="183">
        <v>339</v>
      </c>
      <c r="AZ70" s="42">
        <v>2.4278971832095513E-3</v>
      </c>
      <c r="BA70" s="43">
        <v>114</v>
      </c>
      <c r="BB70" s="44">
        <v>0.90605895746120391</v>
      </c>
      <c r="BC70" s="178">
        <v>59</v>
      </c>
      <c r="BD70" s="42">
        <v>4.5804620997162544E-2</v>
      </c>
      <c r="BE70" s="43">
        <v>124</v>
      </c>
      <c r="BF70" s="45">
        <v>0.96602670857618178</v>
      </c>
      <c r="BG70" s="159">
        <v>553</v>
      </c>
      <c r="BH70" s="83">
        <v>3.9605520422267898E-3</v>
      </c>
      <c r="BI70" s="84">
        <v>164</v>
      </c>
      <c r="BJ70" s="85">
        <v>0.71156685319925383</v>
      </c>
      <c r="BK70" s="156">
        <v>141</v>
      </c>
      <c r="BL70" s="83">
        <v>7.4719632482097009E-2</v>
      </c>
      <c r="BM70" s="84">
        <v>249</v>
      </c>
      <c r="BN70" s="86">
        <v>0.75866209308726962</v>
      </c>
      <c r="BO70" s="195">
        <v>7401</v>
      </c>
      <c r="BP70" s="75">
        <v>5.3005507530778428E-2</v>
      </c>
      <c r="BQ70" s="164">
        <v>1420</v>
      </c>
      <c r="BR70" s="76">
        <v>172</v>
      </c>
      <c r="BS70" s="77">
        <v>0.93792329903242122</v>
      </c>
      <c r="BT70" s="159">
        <v>139627</v>
      </c>
      <c r="BU70" s="153">
        <v>30986</v>
      </c>
    </row>
    <row r="71" spans="1:73">
      <c r="A71" s="34">
        <f t="shared" ref="A71:A134" si="8">SUM(B71:E71)</f>
        <v>0</v>
      </c>
      <c r="B71" s="35">
        <f t="shared" si="1"/>
        <v>0</v>
      </c>
      <c r="C71" s="35">
        <f t="shared" si="2"/>
        <v>0</v>
      </c>
      <c r="D71" s="35">
        <f t="shared" si="3"/>
        <v>0</v>
      </c>
      <c r="E71" s="35">
        <f t="shared" si="4"/>
        <v>0</v>
      </c>
      <c r="F71" s="35">
        <f t="shared" si="5"/>
        <v>1</v>
      </c>
      <c r="G71" s="35">
        <f t="shared" si="6"/>
        <v>1</v>
      </c>
      <c r="H71" s="35">
        <f t="shared" si="7"/>
        <v>0</v>
      </c>
      <c r="I71" s="48">
        <v>339</v>
      </c>
      <c r="J71" s="49" t="s">
        <v>310</v>
      </c>
      <c r="K71" s="65">
        <v>247</v>
      </c>
      <c r="L71" s="38">
        <v>1.3212936909563599E-3</v>
      </c>
      <c r="M71" s="39">
        <v>391</v>
      </c>
      <c r="N71" s="40">
        <v>0.17508246012221326</v>
      </c>
      <c r="O71" s="98">
        <v>34</v>
      </c>
      <c r="P71" s="38">
        <v>3.3961226454007974E-2</v>
      </c>
      <c r="Q71" s="39">
        <v>441</v>
      </c>
      <c r="R71" s="41">
        <v>0.25431988450413995</v>
      </c>
      <c r="S71" s="183">
        <v>185</v>
      </c>
      <c r="T71" s="42">
        <v>9.896329264248039E-4</v>
      </c>
      <c r="U71" s="43">
        <v>220</v>
      </c>
      <c r="V71" s="44">
        <v>0.3684081563565641</v>
      </c>
      <c r="W71" s="178">
        <v>13</v>
      </c>
      <c r="X71" s="42">
        <v>2.5436546129520142E-2</v>
      </c>
      <c r="Y71" s="43">
        <v>243</v>
      </c>
      <c r="Z71" s="45">
        <v>0.53513938352010471</v>
      </c>
      <c r="AA71" s="65">
        <v>1095</v>
      </c>
      <c r="AB71" s="38">
        <v>5.8575570510008669E-3</v>
      </c>
      <c r="AC71" s="39">
        <v>324</v>
      </c>
      <c r="AD71" s="40">
        <v>0.45163931426812043</v>
      </c>
      <c r="AE71" s="98">
        <v>34</v>
      </c>
      <c r="AF71" s="38">
        <v>0.15055685411797057</v>
      </c>
      <c r="AG71" s="39">
        <v>376</v>
      </c>
      <c r="AH71" s="41">
        <v>0.65603863552077535</v>
      </c>
      <c r="AI71" s="183">
        <v>62</v>
      </c>
      <c r="AJ71" s="42">
        <v>3.3166076453155591E-4</v>
      </c>
      <c r="AK71" s="43">
        <v>255</v>
      </c>
      <c r="AL71" s="44">
        <v>0.17431006049176917</v>
      </c>
      <c r="AM71" s="178">
        <v>7</v>
      </c>
      <c r="AN71" s="42">
        <v>8.5246803244878322E-3</v>
      </c>
      <c r="AO71" s="43">
        <v>272</v>
      </c>
      <c r="AP71" s="45">
        <v>0.25319791840503181</v>
      </c>
      <c r="AQ71" s="65">
        <v>3253</v>
      </c>
      <c r="AR71" s="38">
        <v>1.7401491403566959E-2</v>
      </c>
      <c r="AS71" s="39">
        <v>212</v>
      </c>
      <c r="AT71" s="40">
        <v>0.75126496129824616</v>
      </c>
      <c r="AU71" s="98">
        <v>139</v>
      </c>
      <c r="AV71" s="38">
        <v>0.44727072734772444</v>
      </c>
      <c r="AW71" s="39">
        <v>231</v>
      </c>
      <c r="AX71" s="41">
        <v>1.0912664698451799</v>
      </c>
      <c r="AY71" s="183">
        <v>2200</v>
      </c>
      <c r="AZ71" s="42">
        <v>1.1768607773700372E-2</v>
      </c>
      <c r="BA71" s="43">
        <v>14</v>
      </c>
      <c r="BB71" s="44">
        <v>4.3918879942489113</v>
      </c>
      <c r="BC71" s="178">
        <v>3</v>
      </c>
      <c r="BD71" s="42">
        <v>0.30248865667537467</v>
      </c>
      <c r="BE71" s="43">
        <v>11</v>
      </c>
      <c r="BF71" s="45">
        <v>6.3795336590132363</v>
      </c>
      <c r="BG71" s="159">
        <v>231</v>
      </c>
      <c r="BH71" s="83">
        <v>1.2357038162385389E-3</v>
      </c>
      <c r="BI71" s="84">
        <v>319</v>
      </c>
      <c r="BJ71" s="85">
        <v>0.22201093853391066</v>
      </c>
      <c r="BK71" s="156">
        <v>15</v>
      </c>
      <c r="BL71" s="83">
        <v>3.1761308950914342E-2</v>
      </c>
      <c r="BM71" s="84">
        <v>365</v>
      </c>
      <c r="BN71" s="86">
        <v>0.32248687965195211</v>
      </c>
      <c r="BO71" s="195">
        <v>7273</v>
      </c>
      <c r="BP71" s="75">
        <v>3.8905947426419452E-2</v>
      </c>
      <c r="BQ71" s="164">
        <v>245</v>
      </c>
      <c r="BR71" s="76">
        <v>273</v>
      </c>
      <c r="BS71" s="77">
        <v>0.68843401869098897</v>
      </c>
      <c r="BT71" s="159">
        <v>186938</v>
      </c>
      <c r="BU71" s="153">
        <v>9257</v>
      </c>
    </row>
    <row r="72" spans="1:73">
      <c r="A72" s="34">
        <f t="shared" si="8"/>
        <v>2</v>
      </c>
      <c r="B72" s="35">
        <f t="shared" ref="B72:B135" si="9">IF(R72&gt;1,1,0)</f>
        <v>0</v>
      </c>
      <c r="C72" s="35">
        <f t="shared" ref="C72:C135" si="10">IF(Z72&gt;1,1,0)</f>
        <v>1</v>
      </c>
      <c r="D72" s="35">
        <f t="shared" ref="D72:D135" si="11">IF(AH72&gt;1,1,0)</f>
        <v>1</v>
      </c>
      <c r="E72" s="35">
        <f t="shared" ref="E72:E135" si="12">IF(AP72&gt;1,1,0)</f>
        <v>0</v>
      </c>
      <c r="F72" s="35">
        <f t="shared" ref="F72:F135" si="13">IF(AX72&gt;1,1,0)</f>
        <v>1</v>
      </c>
      <c r="G72" s="35">
        <f t="shared" ref="G72:G135" si="14">IF(BF72&gt;1,1,0)</f>
        <v>0</v>
      </c>
      <c r="H72" s="35">
        <f t="shared" ref="H72:H135" si="15">IF(BN72&gt;1,1,0)</f>
        <v>0</v>
      </c>
      <c r="I72" s="48">
        <v>344</v>
      </c>
      <c r="J72" s="49" t="s">
        <v>315</v>
      </c>
      <c r="K72" s="65">
        <v>331</v>
      </c>
      <c r="L72" s="38">
        <v>2.1446435744923481E-3</v>
      </c>
      <c r="M72" s="39">
        <v>348</v>
      </c>
      <c r="N72" s="40">
        <v>0.28418320293017979</v>
      </c>
      <c r="O72" s="98">
        <v>70</v>
      </c>
      <c r="P72" s="38">
        <v>4.5781466113416318E-2</v>
      </c>
      <c r="Q72" s="39">
        <v>415</v>
      </c>
      <c r="R72" s="41">
        <v>0.34283618084764889</v>
      </c>
      <c r="S72" s="183">
        <v>764</v>
      </c>
      <c r="T72" s="42">
        <v>4.9501742927859629E-3</v>
      </c>
      <c r="U72" s="43">
        <v>39</v>
      </c>
      <c r="V72" s="44">
        <v>1.8427889130945418</v>
      </c>
      <c r="W72" s="178">
        <v>22</v>
      </c>
      <c r="X72" s="42">
        <v>0.10567081604426003</v>
      </c>
      <c r="Y72" s="43">
        <v>41</v>
      </c>
      <c r="Z72" s="45">
        <v>2.2231247538896306</v>
      </c>
      <c r="AA72" s="65">
        <v>1908</v>
      </c>
      <c r="AB72" s="38">
        <v>1.2362477160517825E-2</v>
      </c>
      <c r="AC72" s="39">
        <v>170</v>
      </c>
      <c r="AD72" s="40">
        <v>0.95319271478159173</v>
      </c>
      <c r="AE72" s="98">
        <v>147</v>
      </c>
      <c r="AF72" s="38">
        <v>0.26390041493775934</v>
      </c>
      <c r="AG72" s="39">
        <v>248</v>
      </c>
      <c r="AH72" s="41">
        <v>1.1499235231992624</v>
      </c>
      <c r="AI72" s="183">
        <v>103</v>
      </c>
      <c r="AJ72" s="42">
        <v>6.6736642952480913E-4</v>
      </c>
      <c r="AK72" s="43">
        <v>211</v>
      </c>
      <c r="AL72" s="44">
        <v>0.35074598849505273</v>
      </c>
      <c r="AM72" s="178">
        <v>22</v>
      </c>
      <c r="AN72" s="42">
        <v>1.4246196403872752E-2</v>
      </c>
      <c r="AO72" s="43">
        <v>242</v>
      </c>
      <c r="AP72" s="45">
        <v>0.42313695497626158</v>
      </c>
      <c r="AQ72" s="65">
        <v>3320</v>
      </c>
      <c r="AR72" s="38">
        <v>2.1511228602158899E-2</v>
      </c>
      <c r="AS72" s="39">
        <v>150</v>
      </c>
      <c r="AT72" s="40">
        <v>0.9286923717334955</v>
      </c>
      <c r="AU72" s="98">
        <v>155</v>
      </c>
      <c r="AV72" s="38">
        <v>0.45919778699861685</v>
      </c>
      <c r="AW72" s="39">
        <v>216</v>
      </c>
      <c r="AX72" s="41">
        <v>1.1203665192896037</v>
      </c>
      <c r="AY72" s="183">
        <v>229</v>
      </c>
      <c r="AZ72" s="42">
        <v>1.4837564306910806E-3</v>
      </c>
      <c r="BA72" s="43">
        <v>172</v>
      </c>
      <c r="BB72" s="44">
        <v>0.55371817802479206</v>
      </c>
      <c r="BC72" s="178">
        <v>15</v>
      </c>
      <c r="BD72" s="42">
        <v>3.1673582295988933E-2</v>
      </c>
      <c r="BE72" s="43">
        <v>200</v>
      </c>
      <c r="BF72" s="45">
        <v>0.66800086515520862</v>
      </c>
      <c r="BG72" s="159">
        <v>575</v>
      </c>
      <c r="BH72" s="83">
        <v>3.725589291036556E-3</v>
      </c>
      <c r="BI72" s="84">
        <v>174</v>
      </c>
      <c r="BJ72" s="85">
        <v>0.66935261041165706</v>
      </c>
      <c r="BK72" s="156">
        <v>67</v>
      </c>
      <c r="BL72" s="83">
        <v>7.9529737206085749E-2</v>
      </c>
      <c r="BM72" s="84">
        <v>241</v>
      </c>
      <c r="BN72" s="86">
        <v>0.80750125351467983</v>
      </c>
      <c r="BO72" s="195">
        <v>7230</v>
      </c>
      <c r="BP72" s="75">
        <v>4.684523578120748E-2</v>
      </c>
      <c r="BQ72" s="164">
        <v>498</v>
      </c>
      <c r="BR72" s="76">
        <v>214</v>
      </c>
      <c r="BS72" s="77">
        <v>0.82891835461341334</v>
      </c>
      <c r="BT72" s="159">
        <v>154338</v>
      </c>
      <c r="BU72" s="153">
        <v>14724</v>
      </c>
    </row>
    <row r="73" spans="1:73">
      <c r="A73" s="34">
        <f t="shared" si="8"/>
        <v>3</v>
      </c>
      <c r="B73" s="35">
        <f t="shared" si="9"/>
        <v>1</v>
      </c>
      <c r="C73" s="35">
        <f t="shared" si="10"/>
        <v>1</v>
      </c>
      <c r="D73" s="35">
        <f t="shared" si="11"/>
        <v>0</v>
      </c>
      <c r="E73" s="35">
        <f t="shared" si="12"/>
        <v>1</v>
      </c>
      <c r="F73" s="35">
        <f t="shared" si="13"/>
        <v>0</v>
      </c>
      <c r="G73" s="35">
        <f t="shared" si="14"/>
        <v>1</v>
      </c>
      <c r="H73" s="35">
        <f t="shared" si="15"/>
        <v>1</v>
      </c>
      <c r="I73" s="48">
        <v>476</v>
      </c>
      <c r="J73" s="49" t="s">
        <v>448</v>
      </c>
      <c r="K73" s="65">
        <v>955</v>
      </c>
      <c r="L73" s="38">
        <v>7.0659613036883574E-3</v>
      </c>
      <c r="M73" s="39">
        <v>148</v>
      </c>
      <c r="N73" s="40">
        <v>0.93629894447061213</v>
      </c>
      <c r="O73" s="98">
        <v>80</v>
      </c>
      <c r="P73" s="38">
        <v>0.14173345206292667</v>
      </c>
      <c r="Q73" s="39">
        <v>215</v>
      </c>
      <c r="R73" s="41">
        <v>1.0613761316256174</v>
      </c>
      <c r="S73" s="183">
        <v>392</v>
      </c>
      <c r="T73" s="42">
        <v>2.9003736450741741E-3</v>
      </c>
      <c r="U73" s="43">
        <v>94</v>
      </c>
      <c r="V73" s="44">
        <v>1.0797147899950501</v>
      </c>
      <c r="W73" s="178">
        <v>31</v>
      </c>
      <c r="X73" s="42">
        <v>5.8177500742059955E-2</v>
      </c>
      <c r="Y73" s="43">
        <v>114</v>
      </c>
      <c r="Z73" s="45">
        <v>1.223950442144156</v>
      </c>
      <c r="AA73" s="65">
        <v>1418</v>
      </c>
      <c r="AB73" s="38">
        <v>1.0491657726314232E-2</v>
      </c>
      <c r="AC73" s="39">
        <v>201</v>
      </c>
      <c r="AD73" s="40">
        <v>0.80894561671213094</v>
      </c>
      <c r="AE73" s="98">
        <v>113</v>
      </c>
      <c r="AF73" s="38">
        <v>0.21044820421490057</v>
      </c>
      <c r="AG73" s="39">
        <v>305</v>
      </c>
      <c r="AH73" s="41">
        <v>0.9170100793469067</v>
      </c>
      <c r="AI73" s="183">
        <v>240</v>
      </c>
      <c r="AJ73" s="42">
        <v>1.7757389663719434E-3</v>
      </c>
      <c r="AK73" s="43">
        <v>98</v>
      </c>
      <c r="AL73" s="44">
        <v>0.93327037668465285</v>
      </c>
      <c r="AM73" s="178">
        <v>27</v>
      </c>
      <c r="AN73" s="42">
        <v>3.561887800534283E-2</v>
      </c>
      <c r="AO73" s="43">
        <v>117</v>
      </c>
      <c r="AP73" s="45">
        <v>1.057942987136872</v>
      </c>
      <c r="AQ73" s="65">
        <v>2592</v>
      </c>
      <c r="AR73" s="38">
        <v>1.9177980836816988E-2</v>
      </c>
      <c r="AS73" s="39">
        <v>177</v>
      </c>
      <c r="AT73" s="40">
        <v>0.82796035678852908</v>
      </c>
      <c r="AU73" s="98">
        <v>213</v>
      </c>
      <c r="AV73" s="38">
        <v>0.38468388245770258</v>
      </c>
      <c r="AW73" s="39">
        <v>304</v>
      </c>
      <c r="AX73" s="41">
        <v>0.93856493785159623</v>
      </c>
      <c r="AY73" s="183">
        <v>321</v>
      </c>
      <c r="AZ73" s="42">
        <v>2.3750508675224741E-3</v>
      </c>
      <c r="BA73" s="43">
        <v>116</v>
      </c>
      <c r="BB73" s="44">
        <v>0.88633741487355544</v>
      </c>
      <c r="BC73" s="178">
        <v>29</v>
      </c>
      <c r="BD73" s="42">
        <v>4.7640249332146035E-2</v>
      </c>
      <c r="BE73" s="43">
        <v>117</v>
      </c>
      <c r="BF73" s="45">
        <v>1.0047404007759957</v>
      </c>
      <c r="BG73" s="159">
        <v>820</v>
      </c>
      <c r="BH73" s="83">
        <v>6.0671081351041396E-3</v>
      </c>
      <c r="BI73" s="84">
        <v>87</v>
      </c>
      <c r="BJ73" s="85">
        <v>1.0900382062113645</v>
      </c>
      <c r="BK73" s="156">
        <v>154</v>
      </c>
      <c r="BL73" s="83">
        <v>0.12169783318492135</v>
      </c>
      <c r="BM73" s="84">
        <v>141</v>
      </c>
      <c r="BN73" s="86">
        <v>1.2356529305785826</v>
      </c>
      <c r="BO73" s="195">
        <v>6738</v>
      </c>
      <c r="BP73" s="75">
        <v>4.9853871480892306E-2</v>
      </c>
      <c r="BQ73" s="164">
        <v>647</v>
      </c>
      <c r="BR73" s="76">
        <v>186</v>
      </c>
      <c r="BS73" s="77">
        <v>0.88215564357619802</v>
      </c>
      <c r="BT73" s="159">
        <v>135155</v>
      </c>
      <c r="BU73" s="153">
        <v>8736</v>
      </c>
    </row>
    <row r="74" spans="1:73">
      <c r="A74" s="34">
        <f t="shared" si="8"/>
        <v>0</v>
      </c>
      <c r="B74" s="35">
        <f t="shared" si="9"/>
        <v>0</v>
      </c>
      <c r="C74" s="35">
        <f t="shared" si="10"/>
        <v>0</v>
      </c>
      <c r="D74" s="35">
        <f t="shared" si="11"/>
        <v>0</v>
      </c>
      <c r="E74" s="35">
        <f t="shared" si="12"/>
        <v>0</v>
      </c>
      <c r="F74" s="35">
        <f t="shared" si="13"/>
        <v>1</v>
      </c>
      <c r="G74" s="35">
        <f t="shared" si="14"/>
        <v>0</v>
      </c>
      <c r="H74" s="35">
        <f t="shared" si="15"/>
        <v>1</v>
      </c>
      <c r="I74" s="48">
        <v>616</v>
      </c>
      <c r="J74" s="49" t="s">
        <v>590</v>
      </c>
      <c r="K74" s="65">
        <v>588</v>
      </c>
      <c r="L74" s="38">
        <v>1.0923682841643753E-2</v>
      </c>
      <c r="M74" s="39">
        <v>86</v>
      </c>
      <c r="N74" s="40">
        <v>1.4474792989630387</v>
      </c>
      <c r="O74" s="98">
        <v>7</v>
      </c>
      <c r="P74" s="38">
        <v>8.8674408083245365E-2</v>
      </c>
      <c r="Q74" s="39">
        <v>327</v>
      </c>
      <c r="R74" s="41">
        <v>0.66404154316230457</v>
      </c>
      <c r="S74" s="183">
        <v>208</v>
      </c>
      <c r="T74" s="42">
        <v>3.8641599167719403E-3</v>
      </c>
      <c r="U74" s="43">
        <v>57</v>
      </c>
      <c r="V74" s="44">
        <v>1.4385010773113704</v>
      </c>
      <c r="W74" s="178">
        <v>2</v>
      </c>
      <c r="X74" s="42">
        <v>3.1367817825365706E-2</v>
      </c>
      <c r="Y74" s="43">
        <v>214</v>
      </c>
      <c r="Z74" s="45">
        <v>0.65992271938036995</v>
      </c>
      <c r="AA74" s="65">
        <v>629</v>
      </c>
      <c r="AB74" s="38">
        <v>1.1685368209853608E-2</v>
      </c>
      <c r="AC74" s="39">
        <v>180</v>
      </c>
      <c r="AD74" s="40">
        <v>0.90098511022901795</v>
      </c>
      <c r="AE74" s="98">
        <v>6</v>
      </c>
      <c r="AF74" s="38">
        <v>9.4857487558437648E-2</v>
      </c>
      <c r="AG74" s="39">
        <v>427</v>
      </c>
      <c r="AH74" s="41">
        <v>0.41333340199845825</v>
      </c>
      <c r="AI74" s="183">
        <v>175</v>
      </c>
      <c r="AJ74" s="42">
        <v>3.2510960838225459E-3</v>
      </c>
      <c r="AK74" s="43">
        <v>50</v>
      </c>
      <c r="AL74" s="44">
        <v>1.7086698688525253</v>
      </c>
      <c r="AM74" s="178">
        <v>3</v>
      </c>
      <c r="AN74" s="42">
        <v>2.6391192881918261E-2</v>
      </c>
      <c r="AO74" s="43">
        <v>164</v>
      </c>
      <c r="AP74" s="45">
        <v>0.78386459639222505</v>
      </c>
      <c r="AQ74" s="65">
        <v>3671</v>
      </c>
      <c r="AR74" s="38">
        <v>6.8198706992643229E-2</v>
      </c>
      <c r="AS74" s="39">
        <v>30</v>
      </c>
      <c r="AT74" s="40">
        <v>2.9443050472625774</v>
      </c>
      <c r="AU74" s="98">
        <v>17</v>
      </c>
      <c r="AV74" s="38">
        <v>0.55361182325441105</v>
      </c>
      <c r="AW74" s="39">
        <v>137</v>
      </c>
      <c r="AX74" s="41">
        <v>1.3507211250105264</v>
      </c>
      <c r="AY74" s="183">
        <v>263</v>
      </c>
      <c r="AZ74" s="42">
        <v>4.8859329716875975E-3</v>
      </c>
      <c r="BA74" s="43">
        <v>45</v>
      </c>
      <c r="BB74" s="44">
        <v>1.8233652418099526</v>
      </c>
      <c r="BC74" s="178">
        <v>3</v>
      </c>
      <c r="BD74" s="42">
        <v>3.9662192731111448E-2</v>
      </c>
      <c r="BE74" s="43">
        <v>149</v>
      </c>
      <c r="BF74" s="45">
        <v>0.83648192398149601</v>
      </c>
      <c r="BG74" s="159">
        <v>1097</v>
      </c>
      <c r="BH74" s="83">
        <v>2.0379728022590474E-2</v>
      </c>
      <c r="BI74" s="84">
        <v>19</v>
      </c>
      <c r="BJ74" s="85">
        <v>3.6614943531806183</v>
      </c>
      <c r="BK74" s="156">
        <v>22</v>
      </c>
      <c r="BL74" s="83">
        <v>0.16543507766551049</v>
      </c>
      <c r="BM74" s="84">
        <v>90</v>
      </c>
      <c r="BN74" s="86">
        <v>1.6797368793515348</v>
      </c>
      <c r="BO74" s="195">
        <v>6631</v>
      </c>
      <c r="BP74" s="75">
        <v>0.12318867503901315</v>
      </c>
      <c r="BQ74" s="164">
        <v>60</v>
      </c>
      <c r="BR74" s="76">
        <v>47</v>
      </c>
      <c r="BS74" s="77">
        <v>2.179802323917627</v>
      </c>
      <c r="BT74" s="159">
        <v>53828</v>
      </c>
      <c r="BU74" s="153">
        <v>600</v>
      </c>
    </row>
    <row r="75" spans="1:73">
      <c r="A75" s="34">
        <f t="shared" si="8"/>
        <v>2</v>
      </c>
      <c r="B75" s="35">
        <f t="shared" si="9"/>
        <v>1</v>
      </c>
      <c r="C75" s="35">
        <f t="shared" si="10"/>
        <v>1</v>
      </c>
      <c r="D75" s="35">
        <f t="shared" si="11"/>
        <v>0</v>
      </c>
      <c r="E75" s="35">
        <f t="shared" si="12"/>
        <v>0</v>
      </c>
      <c r="F75" s="35">
        <f t="shared" si="13"/>
        <v>1</v>
      </c>
      <c r="G75" s="35">
        <f t="shared" si="14"/>
        <v>0</v>
      </c>
      <c r="H75" s="35">
        <f t="shared" si="15"/>
        <v>1</v>
      </c>
      <c r="I75" s="48">
        <v>186</v>
      </c>
      <c r="J75" s="49" t="s">
        <v>156</v>
      </c>
      <c r="K75" s="65">
        <v>1004</v>
      </c>
      <c r="L75" s="38">
        <v>7.7962416524305017E-3</v>
      </c>
      <c r="M75" s="39">
        <v>127</v>
      </c>
      <c r="N75" s="40">
        <v>1.0330671958531925</v>
      </c>
      <c r="O75" s="98">
        <v>95</v>
      </c>
      <c r="P75" s="38">
        <v>0.15152429821913674</v>
      </c>
      <c r="Q75" s="39">
        <v>192</v>
      </c>
      <c r="R75" s="41">
        <v>1.1346952406106019</v>
      </c>
      <c r="S75" s="183">
        <v>437</v>
      </c>
      <c r="T75" s="42">
        <v>3.3933840658487342E-3</v>
      </c>
      <c r="U75" s="43">
        <v>67</v>
      </c>
      <c r="V75" s="44">
        <v>1.2632465373049255</v>
      </c>
      <c r="W75" s="178">
        <v>20</v>
      </c>
      <c r="X75" s="42">
        <v>6.5952309085421074E-2</v>
      </c>
      <c r="Y75" s="43">
        <v>90</v>
      </c>
      <c r="Z75" s="45">
        <v>1.3875184880049376</v>
      </c>
      <c r="AA75" s="65">
        <v>515</v>
      </c>
      <c r="AB75" s="38">
        <v>3.9990681782885538E-3</v>
      </c>
      <c r="AC75" s="39">
        <v>362</v>
      </c>
      <c r="AD75" s="40">
        <v>0.3083429480972949</v>
      </c>
      <c r="AE75" s="98">
        <v>36</v>
      </c>
      <c r="AF75" s="38">
        <v>7.772411711439782E-2</v>
      </c>
      <c r="AG75" s="39">
        <v>442</v>
      </c>
      <c r="AH75" s="41">
        <v>0.33867620333533716</v>
      </c>
      <c r="AI75" s="183">
        <v>172</v>
      </c>
      <c r="AJ75" s="42">
        <v>1.33561111973909E-3</v>
      </c>
      <c r="AK75" s="43">
        <v>131</v>
      </c>
      <c r="AL75" s="44">
        <v>0.70195356211044846</v>
      </c>
      <c r="AM75" s="178">
        <v>15</v>
      </c>
      <c r="AN75" s="42">
        <v>2.5958345910051313E-2</v>
      </c>
      <c r="AO75" s="43">
        <v>167</v>
      </c>
      <c r="AP75" s="45">
        <v>0.77100828412092381</v>
      </c>
      <c r="AQ75" s="65">
        <v>3304</v>
      </c>
      <c r="AR75" s="38">
        <v>2.565615778847647E-2</v>
      </c>
      <c r="AS75" s="39">
        <v>107</v>
      </c>
      <c r="AT75" s="40">
        <v>1.1076391063854774</v>
      </c>
      <c r="AU75" s="98">
        <v>185</v>
      </c>
      <c r="AV75" s="38">
        <v>0.498641714458195</v>
      </c>
      <c r="AW75" s="39">
        <v>181</v>
      </c>
      <c r="AX75" s="41">
        <v>1.2166031671267858</v>
      </c>
      <c r="AY75" s="183">
        <v>116</v>
      </c>
      <c r="AZ75" s="42">
        <v>9.0076098773101418E-4</v>
      </c>
      <c r="BA75" s="43">
        <v>223</v>
      </c>
      <c r="BB75" s="44">
        <v>0.33615202781626435</v>
      </c>
      <c r="BC75" s="178">
        <v>13</v>
      </c>
      <c r="BD75" s="42">
        <v>1.7506791427709025E-2</v>
      </c>
      <c r="BE75" s="43">
        <v>251</v>
      </c>
      <c r="BF75" s="45">
        <v>0.36922100286971293</v>
      </c>
      <c r="BG75" s="159">
        <v>1078</v>
      </c>
      <c r="BH75" s="83">
        <v>8.3708650411554592E-3</v>
      </c>
      <c r="BI75" s="84">
        <v>60</v>
      </c>
      <c r="BJ75" s="85">
        <v>1.503939358045066</v>
      </c>
      <c r="BK75" s="156">
        <v>109</v>
      </c>
      <c r="BL75" s="83">
        <v>0.16269242378508905</v>
      </c>
      <c r="BM75" s="84">
        <v>95</v>
      </c>
      <c r="BN75" s="86">
        <v>1.6518894788168359</v>
      </c>
      <c r="BO75" s="195">
        <v>6626</v>
      </c>
      <c r="BP75" s="75">
        <v>5.1452088833669828E-2</v>
      </c>
      <c r="BQ75" s="164">
        <v>473</v>
      </c>
      <c r="BR75" s="76">
        <v>180</v>
      </c>
      <c r="BS75" s="77">
        <v>0.91043582354084673</v>
      </c>
      <c r="BT75" s="159">
        <v>128780</v>
      </c>
      <c r="BU75" s="153">
        <v>12150</v>
      </c>
    </row>
    <row r="76" spans="1:73">
      <c r="A76" s="34">
        <f t="shared" si="8"/>
        <v>2</v>
      </c>
      <c r="B76" s="35">
        <f t="shared" si="9"/>
        <v>0</v>
      </c>
      <c r="C76" s="35">
        <f t="shared" si="10"/>
        <v>0</v>
      </c>
      <c r="D76" s="35">
        <f t="shared" si="11"/>
        <v>1</v>
      </c>
      <c r="E76" s="35">
        <f t="shared" si="12"/>
        <v>1</v>
      </c>
      <c r="F76" s="35">
        <f t="shared" si="13"/>
        <v>0</v>
      </c>
      <c r="G76" s="35">
        <f t="shared" si="14"/>
        <v>1</v>
      </c>
      <c r="H76" s="35">
        <f t="shared" si="15"/>
        <v>1</v>
      </c>
      <c r="I76" s="48">
        <v>315</v>
      </c>
      <c r="J76" s="49" t="s">
        <v>286</v>
      </c>
      <c r="K76" s="65">
        <v>818</v>
      </c>
      <c r="L76" s="38">
        <v>1.1357009968622442E-2</v>
      </c>
      <c r="M76" s="39">
        <v>79</v>
      </c>
      <c r="N76" s="40">
        <v>1.5048987659206126</v>
      </c>
      <c r="O76" s="98">
        <v>2</v>
      </c>
      <c r="P76" s="38">
        <v>0.1242594561749962</v>
      </c>
      <c r="Q76" s="39">
        <v>249</v>
      </c>
      <c r="R76" s="41">
        <v>0.93052147529974638</v>
      </c>
      <c r="S76" s="183">
        <v>269</v>
      </c>
      <c r="T76" s="42">
        <v>3.734762446894177E-3</v>
      </c>
      <c r="U76" s="43">
        <v>60</v>
      </c>
      <c r="V76" s="44">
        <v>1.390330607188585</v>
      </c>
      <c r="W76" s="178">
        <v>1</v>
      </c>
      <c r="X76" s="42">
        <v>4.0862828497645449E-2</v>
      </c>
      <c r="Y76" s="43">
        <v>180</v>
      </c>
      <c r="Z76" s="45">
        <v>0.85968074202259148</v>
      </c>
      <c r="AA76" s="65">
        <v>2133</v>
      </c>
      <c r="AB76" s="38">
        <v>2.961430594507539E-2</v>
      </c>
      <c r="AC76" s="39">
        <v>66</v>
      </c>
      <c r="AD76" s="40">
        <v>2.2833725242633052</v>
      </c>
      <c r="AE76" s="98">
        <v>92</v>
      </c>
      <c r="AF76" s="38">
        <v>0.32401640589396929</v>
      </c>
      <c r="AG76" s="39">
        <v>194</v>
      </c>
      <c r="AH76" s="41">
        <v>1.4118738203872523</v>
      </c>
      <c r="AI76" s="183">
        <v>302</v>
      </c>
      <c r="AJ76" s="42">
        <v>4.1929303307139086E-3</v>
      </c>
      <c r="AK76" s="43">
        <v>34</v>
      </c>
      <c r="AL76" s="44">
        <v>2.2036671736459694</v>
      </c>
      <c r="AM76" s="178">
        <v>2</v>
      </c>
      <c r="AN76" s="42">
        <v>4.5875740543825004E-2</v>
      </c>
      <c r="AO76" s="43">
        <v>80</v>
      </c>
      <c r="AP76" s="45">
        <v>1.3625897475145132</v>
      </c>
      <c r="AQ76" s="65">
        <v>1593</v>
      </c>
      <c r="AR76" s="38">
        <v>2.2117013300752508E-2</v>
      </c>
      <c r="AS76" s="39">
        <v>143</v>
      </c>
      <c r="AT76" s="40">
        <v>0.95484557938618608</v>
      </c>
      <c r="AU76" s="98">
        <v>95</v>
      </c>
      <c r="AV76" s="38">
        <v>0.2419869360473948</v>
      </c>
      <c r="AW76" s="39">
        <v>441</v>
      </c>
      <c r="AX76" s="41">
        <v>0.59040803098163075</v>
      </c>
      <c r="AY76" s="183">
        <v>567</v>
      </c>
      <c r="AZ76" s="42">
        <v>7.8721572765390272E-3</v>
      </c>
      <c r="BA76" s="43">
        <v>23</v>
      </c>
      <c r="BB76" s="44">
        <v>2.9377844598520482</v>
      </c>
      <c r="BC76" s="178">
        <v>1</v>
      </c>
      <c r="BD76" s="42">
        <v>8.613094333890324E-2</v>
      </c>
      <c r="BE76" s="43">
        <v>52</v>
      </c>
      <c r="BF76" s="45">
        <v>1.8165152311902459</v>
      </c>
      <c r="BG76" s="159">
        <v>901</v>
      </c>
      <c r="BH76" s="83">
        <v>1.2509371615805403E-2</v>
      </c>
      <c r="BI76" s="84">
        <v>35</v>
      </c>
      <c r="BJ76" s="85">
        <v>2.2474781548771303</v>
      </c>
      <c r="BK76" s="156">
        <v>72</v>
      </c>
      <c r="BL76" s="83">
        <v>0.136867689503266</v>
      </c>
      <c r="BM76" s="84">
        <v>119</v>
      </c>
      <c r="BN76" s="86">
        <v>1.3896793164694128</v>
      </c>
      <c r="BO76" s="195">
        <v>6583</v>
      </c>
      <c r="BP76" s="75">
        <v>9.1397550884402851E-2</v>
      </c>
      <c r="BQ76" s="164">
        <v>265</v>
      </c>
      <c r="BR76" s="76">
        <v>76</v>
      </c>
      <c r="BS76" s="77">
        <v>1.6172638739324565</v>
      </c>
      <c r="BT76" s="159">
        <v>72026</v>
      </c>
      <c r="BU76" s="153">
        <v>1229</v>
      </c>
    </row>
    <row r="77" spans="1:73">
      <c r="A77" s="34">
        <f t="shared" si="8"/>
        <v>3</v>
      </c>
      <c r="B77" s="35">
        <f t="shared" si="9"/>
        <v>1</v>
      </c>
      <c r="C77" s="35">
        <f t="shared" si="10"/>
        <v>1</v>
      </c>
      <c r="D77" s="35">
        <f t="shared" si="11"/>
        <v>0</v>
      </c>
      <c r="E77" s="35">
        <f t="shared" si="12"/>
        <v>1</v>
      </c>
      <c r="F77" s="35">
        <f t="shared" si="13"/>
        <v>0</v>
      </c>
      <c r="G77" s="35">
        <f t="shared" si="14"/>
        <v>0</v>
      </c>
      <c r="H77" s="35">
        <f t="shared" si="15"/>
        <v>1</v>
      </c>
      <c r="I77" s="48">
        <v>318</v>
      </c>
      <c r="J77" s="49" t="s">
        <v>289</v>
      </c>
      <c r="K77" s="65">
        <v>944</v>
      </c>
      <c r="L77" s="38">
        <v>7.1507025716774607E-3</v>
      </c>
      <c r="M77" s="39">
        <v>145</v>
      </c>
      <c r="N77" s="40">
        <v>0.94752787091971147</v>
      </c>
      <c r="O77" s="98">
        <v>9</v>
      </c>
      <c r="P77" s="38">
        <v>0.14434250764525994</v>
      </c>
      <c r="Q77" s="39">
        <v>207</v>
      </c>
      <c r="R77" s="41">
        <v>1.0809141396319677</v>
      </c>
      <c r="S77" s="183">
        <v>499</v>
      </c>
      <c r="T77" s="42">
        <v>3.7798734992235731E-3</v>
      </c>
      <c r="U77" s="43">
        <v>58</v>
      </c>
      <c r="V77" s="44">
        <v>1.4071239849918245</v>
      </c>
      <c r="W77" s="178">
        <v>11</v>
      </c>
      <c r="X77" s="42">
        <v>7.6299694189602446E-2</v>
      </c>
      <c r="Y77" s="43">
        <v>74</v>
      </c>
      <c r="Z77" s="45">
        <v>1.6052089424204639</v>
      </c>
      <c r="AA77" s="65">
        <v>1201</v>
      </c>
      <c r="AB77" s="38">
        <v>9.0974510472294819E-3</v>
      </c>
      <c r="AC77" s="39">
        <v>241</v>
      </c>
      <c r="AD77" s="40">
        <v>0.70144712493350136</v>
      </c>
      <c r="AE77" s="98">
        <v>26</v>
      </c>
      <c r="AF77" s="38">
        <v>0.18363914373088686</v>
      </c>
      <c r="AG77" s="39">
        <v>337</v>
      </c>
      <c r="AH77" s="41">
        <v>0.80019188755774262</v>
      </c>
      <c r="AI77" s="183">
        <v>403</v>
      </c>
      <c r="AJ77" s="42">
        <v>3.0526834071885772E-3</v>
      </c>
      <c r="AK77" s="43">
        <v>55</v>
      </c>
      <c r="AL77" s="44">
        <v>1.6043906493456597</v>
      </c>
      <c r="AM77" s="178">
        <v>1</v>
      </c>
      <c r="AN77" s="42">
        <v>6.1620795107033638E-2</v>
      </c>
      <c r="AO77" s="43">
        <v>52</v>
      </c>
      <c r="AP77" s="45">
        <v>1.8302454118713571</v>
      </c>
      <c r="AQ77" s="65">
        <v>1837</v>
      </c>
      <c r="AR77" s="38">
        <v>1.391508540696133E-2</v>
      </c>
      <c r="AS77" s="39">
        <v>259</v>
      </c>
      <c r="AT77" s="40">
        <v>0.60074828399936742</v>
      </c>
      <c r="AU77" s="98">
        <v>76</v>
      </c>
      <c r="AV77" s="38">
        <v>0.28088685015290521</v>
      </c>
      <c r="AW77" s="39">
        <v>408</v>
      </c>
      <c r="AX77" s="41">
        <v>0.68531737636832046</v>
      </c>
      <c r="AY77" s="183">
        <v>212</v>
      </c>
      <c r="AZ77" s="42">
        <v>1.6058781199106162E-3</v>
      </c>
      <c r="BA77" s="43">
        <v>163</v>
      </c>
      <c r="BB77" s="44">
        <v>0.59929236921495643</v>
      </c>
      <c r="BC77" s="178">
        <v>1</v>
      </c>
      <c r="BD77" s="42">
        <v>3.2415902140672782E-2</v>
      </c>
      <c r="BE77" s="43">
        <v>193</v>
      </c>
      <c r="BF77" s="45">
        <v>0.68365650820299506</v>
      </c>
      <c r="BG77" s="159">
        <v>1444</v>
      </c>
      <c r="BH77" s="83">
        <v>1.0938150967693065E-2</v>
      </c>
      <c r="BI77" s="84">
        <v>43</v>
      </c>
      <c r="BJ77" s="85">
        <v>1.965187070114516</v>
      </c>
      <c r="BK77" s="156">
        <v>7</v>
      </c>
      <c r="BL77" s="83">
        <v>0.22079510703363914</v>
      </c>
      <c r="BM77" s="84">
        <v>68</v>
      </c>
      <c r="BN77" s="86">
        <v>2.2418321996659167</v>
      </c>
      <c r="BO77" s="195">
        <v>6540</v>
      </c>
      <c r="BP77" s="75">
        <v>4.9539825019884104E-2</v>
      </c>
      <c r="BQ77" s="164">
        <v>131</v>
      </c>
      <c r="BR77" s="76">
        <v>189</v>
      </c>
      <c r="BS77" s="77">
        <v>0.87659864570032187</v>
      </c>
      <c r="BT77" s="159">
        <v>132015</v>
      </c>
      <c r="BU77" s="153">
        <v>2399</v>
      </c>
    </row>
    <row r="78" spans="1:73">
      <c r="A78" s="34">
        <f t="shared" si="8"/>
        <v>4</v>
      </c>
      <c r="B78" s="35">
        <f t="shared" si="9"/>
        <v>1</v>
      </c>
      <c r="C78" s="35">
        <f t="shared" si="10"/>
        <v>1</v>
      </c>
      <c r="D78" s="35">
        <f t="shared" si="11"/>
        <v>1</v>
      </c>
      <c r="E78" s="35">
        <f t="shared" si="12"/>
        <v>1</v>
      </c>
      <c r="F78" s="35">
        <f t="shared" si="13"/>
        <v>0</v>
      </c>
      <c r="G78" s="35">
        <f t="shared" si="14"/>
        <v>0</v>
      </c>
      <c r="H78" s="35">
        <f t="shared" si="15"/>
        <v>0</v>
      </c>
      <c r="I78" s="48">
        <v>624</v>
      </c>
      <c r="J78" s="49" t="s">
        <v>598</v>
      </c>
      <c r="K78" s="65">
        <v>954</v>
      </c>
      <c r="L78" s="38">
        <v>1.8385045288109463E-2</v>
      </c>
      <c r="M78" s="39">
        <v>36</v>
      </c>
      <c r="N78" s="40">
        <v>2.4361722004217339</v>
      </c>
      <c r="O78" s="98">
        <v>17</v>
      </c>
      <c r="P78" s="38">
        <v>0.14848249027237354</v>
      </c>
      <c r="Q78" s="39">
        <v>198</v>
      </c>
      <c r="R78" s="41">
        <v>1.1119165507198752</v>
      </c>
      <c r="S78" s="183">
        <v>612</v>
      </c>
      <c r="T78" s="42">
        <v>1.1794179996145692E-2</v>
      </c>
      <c r="U78" s="43">
        <v>11</v>
      </c>
      <c r="V78" s="44">
        <v>4.3905896743095658</v>
      </c>
      <c r="W78" s="178">
        <v>14</v>
      </c>
      <c r="X78" s="42">
        <v>9.5252918287937749E-2</v>
      </c>
      <c r="Y78" s="43">
        <v>47</v>
      </c>
      <c r="Z78" s="45">
        <v>2.0039508395340278</v>
      </c>
      <c r="AA78" s="65">
        <v>1555</v>
      </c>
      <c r="AB78" s="38">
        <v>2.9967238388899597E-2</v>
      </c>
      <c r="AC78" s="39">
        <v>64</v>
      </c>
      <c r="AD78" s="40">
        <v>2.310584921090836</v>
      </c>
      <c r="AE78" s="98">
        <v>16</v>
      </c>
      <c r="AF78" s="38">
        <v>0.24202334630350195</v>
      </c>
      <c r="AG78" s="39">
        <v>268</v>
      </c>
      <c r="AH78" s="41">
        <v>1.0545960647444865</v>
      </c>
      <c r="AI78" s="183">
        <v>630</v>
      </c>
      <c r="AJ78" s="42">
        <v>1.2141067643091155E-2</v>
      </c>
      <c r="AK78" s="43">
        <v>7</v>
      </c>
      <c r="AL78" s="44">
        <v>6.3809484317235965</v>
      </c>
      <c r="AM78" s="178">
        <v>6</v>
      </c>
      <c r="AN78" s="42">
        <v>9.8054474708171205E-2</v>
      </c>
      <c r="AO78" s="43">
        <v>27</v>
      </c>
      <c r="AP78" s="45">
        <v>2.9123894317878039</v>
      </c>
      <c r="AQ78" s="65">
        <v>2236</v>
      </c>
      <c r="AR78" s="38">
        <v>4.3091154365002889E-2</v>
      </c>
      <c r="AS78" s="39">
        <v>50</v>
      </c>
      <c r="AT78" s="40">
        <v>1.8603505679797567</v>
      </c>
      <c r="AU78" s="98">
        <v>95</v>
      </c>
      <c r="AV78" s="38">
        <v>0.34801556420233465</v>
      </c>
      <c r="AW78" s="39">
        <v>347</v>
      </c>
      <c r="AX78" s="41">
        <v>0.84910031660311935</v>
      </c>
      <c r="AY78" s="183">
        <v>8</v>
      </c>
      <c r="AZ78" s="42">
        <v>1.5417228753131625E-4</v>
      </c>
      <c r="BA78" s="43">
        <v>326</v>
      </c>
      <c r="BB78" s="44">
        <v>5.7535048467485625E-2</v>
      </c>
      <c r="BC78" s="178">
        <v>3</v>
      </c>
      <c r="BD78" s="42">
        <v>1.2451361867704281E-3</v>
      </c>
      <c r="BE78" s="43">
        <v>349</v>
      </c>
      <c r="BF78" s="45">
        <v>2.6260119307819327E-2</v>
      </c>
      <c r="BG78" s="159">
        <v>430</v>
      </c>
      <c r="BH78" s="83">
        <v>8.286760454808249E-3</v>
      </c>
      <c r="BI78" s="84">
        <v>62</v>
      </c>
      <c r="BJ78" s="85">
        <v>1.4888288292075098</v>
      </c>
      <c r="BK78" s="156">
        <v>24</v>
      </c>
      <c r="BL78" s="83">
        <v>6.6926070038910504E-2</v>
      </c>
      <c r="BM78" s="84">
        <v>273</v>
      </c>
      <c r="BN78" s="86">
        <v>0.67953054225729337</v>
      </c>
      <c r="BO78" s="195">
        <v>6425</v>
      </c>
      <c r="BP78" s="75">
        <v>0.12381961842358837</v>
      </c>
      <c r="BQ78" s="164">
        <v>175</v>
      </c>
      <c r="BR78" s="76">
        <v>46</v>
      </c>
      <c r="BS78" s="77">
        <v>2.1909667581119385</v>
      </c>
      <c r="BT78" s="159">
        <v>51890</v>
      </c>
      <c r="BU78" s="153">
        <v>2439</v>
      </c>
    </row>
    <row r="79" spans="1:73">
      <c r="A79" s="34">
        <f t="shared" si="8"/>
        <v>4</v>
      </c>
      <c r="B79" s="35">
        <f t="shared" si="9"/>
        <v>1</v>
      </c>
      <c r="C79" s="35">
        <f t="shared" si="10"/>
        <v>1</v>
      </c>
      <c r="D79" s="35">
        <f t="shared" si="11"/>
        <v>1</v>
      </c>
      <c r="E79" s="35">
        <f t="shared" si="12"/>
        <v>1</v>
      </c>
      <c r="F79" s="35">
        <f t="shared" si="13"/>
        <v>0</v>
      </c>
      <c r="G79" s="35">
        <f t="shared" si="14"/>
        <v>1</v>
      </c>
      <c r="H79" s="35">
        <f t="shared" si="15"/>
        <v>0</v>
      </c>
      <c r="I79" s="48">
        <v>431</v>
      </c>
      <c r="J79" s="49" t="s">
        <v>402</v>
      </c>
      <c r="K79" s="65">
        <v>924</v>
      </c>
      <c r="L79" s="38">
        <v>7.1262754413431951E-3</v>
      </c>
      <c r="M79" s="39">
        <v>146</v>
      </c>
      <c r="N79" s="40">
        <v>0.94429107193859041</v>
      </c>
      <c r="O79" s="98">
        <v>229</v>
      </c>
      <c r="P79" s="38">
        <v>0.14462357176396931</v>
      </c>
      <c r="Q79" s="39">
        <v>206</v>
      </c>
      <c r="R79" s="41">
        <v>1.083018898548882</v>
      </c>
      <c r="S79" s="183">
        <v>314</v>
      </c>
      <c r="T79" s="42">
        <v>2.4216996629672764E-3</v>
      </c>
      <c r="U79" s="43">
        <v>112</v>
      </c>
      <c r="V79" s="44">
        <v>0.90152003259046543</v>
      </c>
      <c r="W79" s="178">
        <v>80</v>
      </c>
      <c r="X79" s="42">
        <v>4.9146971357019877E-2</v>
      </c>
      <c r="Y79" s="43">
        <v>141</v>
      </c>
      <c r="Z79" s="45">
        <v>1.0339642740785899</v>
      </c>
      <c r="AA79" s="65">
        <v>1593</v>
      </c>
      <c r="AB79" s="38">
        <v>1.228588395893908E-2</v>
      </c>
      <c r="AC79" s="39">
        <v>174</v>
      </c>
      <c r="AD79" s="40">
        <v>0.94728709564080782</v>
      </c>
      <c r="AE79" s="98">
        <v>241</v>
      </c>
      <c r="AF79" s="38">
        <v>0.24933479417749257</v>
      </c>
      <c r="AG79" s="39">
        <v>263</v>
      </c>
      <c r="AH79" s="41">
        <v>1.0864550745187986</v>
      </c>
      <c r="AI79" s="183">
        <v>295</v>
      </c>
      <c r="AJ79" s="42">
        <v>2.2751636960998294E-3</v>
      </c>
      <c r="AK79" s="43">
        <v>78</v>
      </c>
      <c r="AL79" s="44">
        <v>1.1957516954288556</v>
      </c>
      <c r="AM79" s="178">
        <v>81</v>
      </c>
      <c r="AN79" s="42">
        <v>4.6173110032868996E-2</v>
      </c>
      <c r="AO79" s="43">
        <v>79</v>
      </c>
      <c r="AP79" s="45">
        <v>1.3714221415465593</v>
      </c>
      <c r="AQ79" s="65">
        <v>2484</v>
      </c>
      <c r="AR79" s="38">
        <v>1.9157649563091447E-2</v>
      </c>
      <c r="AS79" s="39">
        <v>178</v>
      </c>
      <c r="AT79" s="40">
        <v>0.82708260595589467</v>
      </c>
      <c r="AU79" s="98">
        <v>515</v>
      </c>
      <c r="AV79" s="38">
        <v>0.38879323837846297</v>
      </c>
      <c r="AW79" s="39">
        <v>301</v>
      </c>
      <c r="AX79" s="41">
        <v>0.94859108545033954</v>
      </c>
      <c r="AY79" s="183">
        <v>317</v>
      </c>
      <c r="AZ79" s="42">
        <v>2.4448369208937152E-3</v>
      </c>
      <c r="BA79" s="43">
        <v>112</v>
      </c>
      <c r="BB79" s="44">
        <v>0.91238064240401107</v>
      </c>
      <c r="BC79" s="178">
        <v>76</v>
      </c>
      <c r="BD79" s="42">
        <v>4.9616528408201598E-2</v>
      </c>
      <c r="BE79" s="43">
        <v>109</v>
      </c>
      <c r="BF79" s="45">
        <v>1.046420439372717</v>
      </c>
      <c r="BG79" s="159">
        <v>462</v>
      </c>
      <c r="BH79" s="83">
        <v>3.5631377206715976E-3</v>
      </c>
      <c r="BI79" s="84">
        <v>186</v>
      </c>
      <c r="BJ79" s="85">
        <v>0.64016598402992719</v>
      </c>
      <c r="BK79" s="156">
        <v>148</v>
      </c>
      <c r="BL79" s="83">
        <v>7.2311785881984655E-2</v>
      </c>
      <c r="BM79" s="84">
        <v>257</v>
      </c>
      <c r="BN79" s="86">
        <v>0.73421414171502497</v>
      </c>
      <c r="BO79" s="195">
        <v>6389</v>
      </c>
      <c r="BP79" s="75">
        <v>4.9274646964006137E-2</v>
      </c>
      <c r="BQ79" s="164">
        <v>1370</v>
      </c>
      <c r="BR79" s="76">
        <v>193</v>
      </c>
      <c r="BS79" s="77">
        <v>0.87190636581118686</v>
      </c>
      <c r="BT79" s="159">
        <v>129661</v>
      </c>
      <c r="BU79" s="153">
        <v>29566</v>
      </c>
    </row>
    <row r="80" spans="1:73">
      <c r="A80" s="34">
        <f t="shared" si="8"/>
        <v>1</v>
      </c>
      <c r="B80" s="35">
        <f t="shared" si="9"/>
        <v>0</v>
      </c>
      <c r="C80" s="35">
        <f t="shared" si="10"/>
        <v>0</v>
      </c>
      <c r="D80" s="35">
        <f t="shared" si="11"/>
        <v>1</v>
      </c>
      <c r="E80" s="35">
        <f t="shared" si="12"/>
        <v>0</v>
      </c>
      <c r="F80" s="35">
        <f t="shared" si="13"/>
        <v>1</v>
      </c>
      <c r="G80" s="35">
        <f t="shared" si="14"/>
        <v>1</v>
      </c>
      <c r="H80" s="35">
        <f t="shared" si="15"/>
        <v>0</v>
      </c>
      <c r="I80" s="48">
        <v>456</v>
      </c>
      <c r="J80" s="49" t="s">
        <v>428</v>
      </c>
      <c r="K80" s="65">
        <v>251</v>
      </c>
      <c r="L80" s="38">
        <v>2.7637084342655802E-2</v>
      </c>
      <c r="M80" s="39">
        <v>25</v>
      </c>
      <c r="N80" s="40">
        <v>3.6621447225824189</v>
      </c>
      <c r="O80" s="98">
        <v>15</v>
      </c>
      <c r="P80" s="38">
        <v>3.9930003181673564E-2</v>
      </c>
      <c r="Q80" s="39">
        <v>428</v>
      </c>
      <c r="R80" s="41">
        <v>0.29901728699832358</v>
      </c>
      <c r="S80" s="183">
        <v>53</v>
      </c>
      <c r="T80" s="42">
        <v>5.8357190046245322E-3</v>
      </c>
      <c r="U80" s="43">
        <v>31</v>
      </c>
      <c r="V80" s="44">
        <v>2.1724484120345675</v>
      </c>
      <c r="W80" s="178">
        <v>8</v>
      </c>
      <c r="X80" s="42">
        <v>8.4314349347756924E-3</v>
      </c>
      <c r="Y80" s="43">
        <v>343</v>
      </c>
      <c r="Z80" s="45">
        <v>0.17738229357913446</v>
      </c>
      <c r="AA80" s="65">
        <v>2875</v>
      </c>
      <c r="AB80" s="38">
        <v>0.31656022902444397</v>
      </c>
      <c r="AC80" s="39">
        <v>8</v>
      </c>
      <c r="AD80" s="40">
        <v>24.407964534759401</v>
      </c>
      <c r="AE80" s="98">
        <v>90</v>
      </c>
      <c r="AF80" s="38">
        <v>0.45736557429207764</v>
      </c>
      <c r="AG80" s="39">
        <v>131</v>
      </c>
      <c r="AH80" s="41">
        <v>1.9929314347764147</v>
      </c>
      <c r="AI80" s="183">
        <v>8</v>
      </c>
      <c r="AJ80" s="42">
        <v>8.8086324598106143E-4</v>
      </c>
      <c r="AK80" s="43">
        <v>177</v>
      </c>
      <c r="AL80" s="44">
        <v>0.46295293900320872</v>
      </c>
      <c r="AM80" s="178">
        <v>1</v>
      </c>
      <c r="AN80" s="42">
        <v>1.2726694241170856E-3</v>
      </c>
      <c r="AO80" s="43">
        <v>324</v>
      </c>
      <c r="AP80" s="45">
        <v>3.7800508258183499E-2</v>
      </c>
      <c r="AQ80" s="65">
        <v>2741</v>
      </c>
      <c r="AR80" s="38">
        <v>0.3018057696542612</v>
      </c>
      <c r="AS80" s="39">
        <v>5</v>
      </c>
      <c r="AT80" s="40">
        <v>13.029693524568794</v>
      </c>
      <c r="AU80" s="98">
        <v>112</v>
      </c>
      <c r="AV80" s="38">
        <v>0.43604836143811643</v>
      </c>
      <c r="AW80" s="39">
        <v>246</v>
      </c>
      <c r="AX80" s="41">
        <v>1.0638857563741464</v>
      </c>
      <c r="AY80" s="183">
        <v>320</v>
      </c>
      <c r="AZ80" s="42">
        <v>3.5234529839242461E-2</v>
      </c>
      <c r="BA80" s="43">
        <v>2</v>
      </c>
      <c r="BB80" s="44">
        <v>13.149058202941331</v>
      </c>
      <c r="BC80" s="178">
        <v>18</v>
      </c>
      <c r="BD80" s="42">
        <v>5.0906776964683424E-2</v>
      </c>
      <c r="BE80" s="43">
        <v>103</v>
      </c>
      <c r="BF80" s="45">
        <v>1.0736319856998993</v>
      </c>
      <c r="BG80" s="159">
        <v>38</v>
      </c>
      <c r="BH80" s="83">
        <v>4.1841004184100415E-3</v>
      </c>
      <c r="BI80" s="84">
        <v>149</v>
      </c>
      <c r="BJ80" s="85">
        <v>0.75173034881363887</v>
      </c>
      <c r="BK80" s="156">
        <v>2</v>
      </c>
      <c r="BL80" s="83">
        <v>6.0451797645561566E-3</v>
      </c>
      <c r="BM80" s="84">
        <v>444</v>
      </c>
      <c r="BN80" s="86">
        <v>6.1379433770178904E-2</v>
      </c>
      <c r="BO80" s="195">
        <v>6286</v>
      </c>
      <c r="BP80" s="75">
        <v>0.69213829552961903</v>
      </c>
      <c r="BQ80" s="164">
        <v>246</v>
      </c>
      <c r="BR80" s="76">
        <v>4</v>
      </c>
      <c r="BS80" s="77">
        <v>12.247267572202107</v>
      </c>
      <c r="BT80" s="159">
        <v>9082</v>
      </c>
      <c r="BU80" s="153">
        <v>369</v>
      </c>
    </row>
    <row r="81" spans="1:73">
      <c r="A81" s="34">
        <f t="shared" si="8"/>
        <v>2</v>
      </c>
      <c r="B81" s="35">
        <f t="shared" si="9"/>
        <v>0</v>
      </c>
      <c r="C81" s="35">
        <f t="shared" si="10"/>
        <v>1</v>
      </c>
      <c r="D81" s="35">
        <f t="shared" si="11"/>
        <v>1</v>
      </c>
      <c r="E81" s="35">
        <f t="shared" si="12"/>
        <v>0</v>
      </c>
      <c r="F81" s="35">
        <f t="shared" si="13"/>
        <v>0</v>
      </c>
      <c r="G81" s="35">
        <f t="shared" si="14"/>
        <v>0</v>
      </c>
      <c r="H81" s="35">
        <f t="shared" si="15"/>
        <v>0</v>
      </c>
      <c r="I81" s="48">
        <v>601</v>
      </c>
      <c r="J81" s="49" t="s">
        <v>574</v>
      </c>
      <c r="K81" s="65">
        <v>529</v>
      </c>
      <c r="L81" s="38">
        <v>2.1713699332991279E-3</v>
      </c>
      <c r="M81" s="39">
        <v>345</v>
      </c>
      <c r="N81" s="40">
        <v>0.28772466890555504</v>
      </c>
      <c r="O81" s="98">
        <v>90</v>
      </c>
      <c r="P81" s="38">
        <v>8.9950688658391426E-2</v>
      </c>
      <c r="Q81" s="39">
        <v>326</v>
      </c>
      <c r="R81" s="41">
        <v>0.6735990168567717</v>
      </c>
      <c r="S81" s="183">
        <v>548</v>
      </c>
      <c r="T81" s="42">
        <v>2.2493586454592099E-3</v>
      </c>
      <c r="U81" s="43">
        <v>123</v>
      </c>
      <c r="V81" s="44">
        <v>0.83736307617821792</v>
      </c>
      <c r="W81" s="178">
        <v>14</v>
      </c>
      <c r="X81" s="42">
        <v>9.3181431729297742E-2</v>
      </c>
      <c r="Y81" s="43">
        <v>50</v>
      </c>
      <c r="Z81" s="45">
        <v>1.9603704715738395</v>
      </c>
      <c r="AA81" s="65">
        <v>2067</v>
      </c>
      <c r="AB81" s="38">
        <v>8.4843509492047199E-3</v>
      </c>
      <c r="AC81" s="39">
        <v>254</v>
      </c>
      <c r="AD81" s="40">
        <v>0.65417483967213841</v>
      </c>
      <c r="AE81" s="98">
        <v>111</v>
      </c>
      <c r="AF81" s="38">
        <v>0.35147083829280734</v>
      </c>
      <c r="AG81" s="39">
        <v>180</v>
      </c>
      <c r="AH81" s="41">
        <v>1.5315041651858905</v>
      </c>
      <c r="AI81" s="183">
        <v>189</v>
      </c>
      <c r="AJ81" s="42">
        <v>7.7578245253976394E-4</v>
      </c>
      <c r="AK81" s="43">
        <v>200</v>
      </c>
      <c r="AL81" s="44">
        <v>0.40772590759011273</v>
      </c>
      <c r="AM81" s="178">
        <v>15</v>
      </c>
      <c r="AN81" s="42">
        <v>3.2137391600068017E-2</v>
      </c>
      <c r="AO81" s="43">
        <v>130</v>
      </c>
      <c r="AP81" s="45">
        <v>0.95453675051368692</v>
      </c>
      <c r="AQ81" s="65">
        <v>2049</v>
      </c>
      <c r="AR81" s="38">
        <v>8.4104669061056958E-3</v>
      </c>
      <c r="AS81" s="39">
        <v>349</v>
      </c>
      <c r="AT81" s="40">
        <v>0.36310043479494586</v>
      </c>
      <c r="AU81" s="98">
        <v>143</v>
      </c>
      <c r="AV81" s="38">
        <v>0.34841013433089613</v>
      </c>
      <c r="AW81" s="39">
        <v>346</v>
      </c>
      <c r="AX81" s="41">
        <v>0.8500630023434872</v>
      </c>
      <c r="AY81" s="183">
        <v>7</v>
      </c>
      <c r="AZ81" s="42">
        <v>2.8732683427398667E-5</v>
      </c>
      <c r="BA81" s="43">
        <v>353</v>
      </c>
      <c r="BB81" s="44">
        <v>1.0722655543789022E-2</v>
      </c>
      <c r="BC81" s="178">
        <v>4</v>
      </c>
      <c r="BD81" s="42">
        <v>1.190273762965482E-3</v>
      </c>
      <c r="BE81" s="43">
        <v>350</v>
      </c>
      <c r="BF81" s="45">
        <v>2.510306210400387E-2</v>
      </c>
      <c r="BG81" s="159">
        <v>492</v>
      </c>
      <c r="BH81" s="83">
        <v>2.0194971780400205E-3</v>
      </c>
      <c r="BI81" s="84">
        <v>272</v>
      </c>
      <c r="BJ81" s="85">
        <v>0.36283003902020805</v>
      </c>
      <c r="BK81" s="156">
        <v>52</v>
      </c>
      <c r="BL81" s="83">
        <v>8.365924162557388E-2</v>
      </c>
      <c r="BM81" s="84">
        <v>229</v>
      </c>
      <c r="BN81" s="86">
        <v>0.84942997240998008</v>
      </c>
      <c r="BO81" s="195">
        <v>5881</v>
      </c>
      <c r="BP81" s="75">
        <v>2.4139558748075936E-2</v>
      </c>
      <c r="BQ81" s="164">
        <v>429</v>
      </c>
      <c r="BR81" s="76">
        <v>400</v>
      </c>
      <c r="BS81" s="77">
        <v>0.42714532192782922</v>
      </c>
      <c r="BT81" s="159">
        <v>243625</v>
      </c>
      <c r="BU81" s="153">
        <v>16311</v>
      </c>
    </row>
    <row r="82" spans="1:73">
      <c r="A82" s="34">
        <f t="shared" si="8"/>
        <v>3</v>
      </c>
      <c r="B82" s="35">
        <f t="shared" si="9"/>
        <v>1</v>
      </c>
      <c r="C82" s="35">
        <f t="shared" si="10"/>
        <v>1</v>
      </c>
      <c r="D82" s="35">
        <f t="shared" si="11"/>
        <v>1</v>
      </c>
      <c r="E82" s="35">
        <f t="shared" si="12"/>
        <v>0</v>
      </c>
      <c r="F82" s="35">
        <f t="shared" si="13"/>
        <v>0</v>
      </c>
      <c r="G82" s="35">
        <f t="shared" si="14"/>
        <v>1</v>
      </c>
      <c r="H82" s="35">
        <f t="shared" si="15"/>
        <v>0</v>
      </c>
      <c r="I82" s="48">
        <v>435</v>
      </c>
      <c r="J82" s="49" t="s">
        <v>406</v>
      </c>
      <c r="K82" s="65">
        <v>886</v>
      </c>
      <c r="L82" s="38">
        <v>8.1833211722653759E-3</v>
      </c>
      <c r="M82" s="39">
        <v>120</v>
      </c>
      <c r="N82" s="40">
        <v>1.0843584682322818</v>
      </c>
      <c r="O82" s="98">
        <v>204</v>
      </c>
      <c r="P82" s="38">
        <v>0.15106564364876385</v>
      </c>
      <c r="Q82" s="39">
        <v>193</v>
      </c>
      <c r="R82" s="41">
        <v>1.1312605891111192</v>
      </c>
      <c r="S82" s="183">
        <v>355</v>
      </c>
      <c r="T82" s="42">
        <v>3.2788702213930117E-3</v>
      </c>
      <c r="U82" s="43">
        <v>75</v>
      </c>
      <c r="V82" s="44">
        <v>1.2206167569219659</v>
      </c>
      <c r="W82" s="178">
        <v>55</v>
      </c>
      <c r="X82" s="42">
        <v>6.0528559249786874E-2</v>
      </c>
      <c r="Y82" s="43">
        <v>110</v>
      </c>
      <c r="Z82" s="45">
        <v>1.273412503307584</v>
      </c>
      <c r="AA82" s="65">
        <v>1595</v>
      </c>
      <c r="AB82" s="38">
        <v>1.4731825360906631E-2</v>
      </c>
      <c r="AC82" s="39">
        <v>142</v>
      </c>
      <c r="AD82" s="40">
        <v>1.135878224656935</v>
      </c>
      <c r="AE82" s="98">
        <v>201</v>
      </c>
      <c r="AF82" s="38">
        <v>0.27195225916453536</v>
      </c>
      <c r="AG82" s="39">
        <v>239</v>
      </c>
      <c r="AH82" s="41">
        <v>1.1850087468571699</v>
      </c>
      <c r="AI82" s="183">
        <v>181</v>
      </c>
      <c r="AJ82" s="42">
        <v>1.6717620002031975E-3</v>
      </c>
      <c r="AK82" s="43">
        <v>106</v>
      </c>
      <c r="AL82" s="44">
        <v>0.87862348081735375</v>
      </c>
      <c r="AM82" s="178">
        <v>37</v>
      </c>
      <c r="AN82" s="42">
        <v>3.0861040068201194E-2</v>
      </c>
      <c r="AO82" s="43">
        <v>137</v>
      </c>
      <c r="AP82" s="45">
        <v>0.91662687721398994</v>
      </c>
      <c r="AQ82" s="65">
        <v>1997</v>
      </c>
      <c r="AR82" s="38">
        <v>1.8444799527103789E-2</v>
      </c>
      <c r="AS82" s="39">
        <v>191</v>
      </c>
      <c r="AT82" s="40">
        <v>0.79630712572389872</v>
      </c>
      <c r="AU82" s="98">
        <v>430</v>
      </c>
      <c r="AV82" s="38">
        <v>0.34049445865302641</v>
      </c>
      <c r="AW82" s="39">
        <v>354</v>
      </c>
      <c r="AX82" s="41">
        <v>0.83075006517755312</v>
      </c>
      <c r="AY82" s="183">
        <v>330</v>
      </c>
      <c r="AZ82" s="42">
        <v>3.0479638677737859E-3</v>
      </c>
      <c r="BA82" s="43">
        <v>81</v>
      </c>
      <c r="BB82" s="44">
        <v>1.137459602289995</v>
      </c>
      <c r="BC82" s="178">
        <v>44</v>
      </c>
      <c r="BD82" s="42">
        <v>5.6265984654731455E-2</v>
      </c>
      <c r="BE82" s="43">
        <v>94</v>
      </c>
      <c r="BF82" s="45">
        <v>1.1866585243479095</v>
      </c>
      <c r="BG82" s="159">
        <v>521</v>
      </c>
      <c r="BH82" s="83">
        <v>4.8120884094246738E-3</v>
      </c>
      <c r="BI82" s="84">
        <v>120</v>
      </c>
      <c r="BJ82" s="85">
        <v>0.86455690275079211</v>
      </c>
      <c r="BK82" s="156">
        <v>149</v>
      </c>
      <c r="BL82" s="83">
        <v>8.8832054560954818E-2</v>
      </c>
      <c r="BM82" s="84">
        <v>213</v>
      </c>
      <c r="BN82" s="86">
        <v>0.90195187272373378</v>
      </c>
      <c r="BO82" s="195">
        <v>5865</v>
      </c>
      <c r="BP82" s="75">
        <v>5.4170630559070461E-2</v>
      </c>
      <c r="BQ82" s="164">
        <v>1120</v>
      </c>
      <c r="BR82" s="76">
        <v>166</v>
      </c>
      <c r="BS82" s="77">
        <v>0.95853994974253398</v>
      </c>
      <c r="BT82" s="159">
        <v>108269</v>
      </c>
      <c r="BU82" s="153">
        <v>27201</v>
      </c>
    </row>
    <row r="83" spans="1:73">
      <c r="A83" s="34">
        <f t="shared" si="8"/>
        <v>2</v>
      </c>
      <c r="B83" s="35">
        <f t="shared" si="9"/>
        <v>0</v>
      </c>
      <c r="C83" s="35">
        <f t="shared" si="10"/>
        <v>1</v>
      </c>
      <c r="D83" s="35">
        <f t="shared" si="11"/>
        <v>0</v>
      </c>
      <c r="E83" s="35">
        <f t="shared" si="12"/>
        <v>1</v>
      </c>
      <c r="F83" s="35">
        <f t="shared" si="13"/>
        <v>1</v>
      </c>
      <c r="G83" s="35">
        <f t="shared" si="14"/>
        <v>0</v>
      </c>
      <c r="H83" s="35">
        <f t="shared" si="15"/>
        <v>1</v>
      </c>
      <c r="I83" s="48">
        <v>620</v>
      </c>
      <c r="J83" s="49" t="s">
        <v>594</v>
      </c>
      <c r="K83" s="65">
        <v>361</v>
      </c>
      <c r="L83" s="38">
        <v>2.3607577967132498E-3</v>
      </c>
      <c r="M83" s="39">
        <v>331</v>
      </c>
      <c r="N83" s="40">
        <v>0.3128201440983821</v>
      </c>
      <c r="O83" s="98">
        <v>9</v>
      </c>
      <c r="P83" s="38">
        <v>6.1974248927038629E-2</v>
      </c>
      <c r="Q83" s="39">
        <v>384</v>
      </c>
      <c r="R83" s="41">
        <v>0.46409642627895137</v>
      </c>
      <c r="S83" s="183">
        <v>299</v>
      </c>
      <c r="T83" s="42">
        <v>1.9553090892444921E-3</v>
      </c>
      <c r="U83" s="43">
        <v>137</v>
      </c>
      <c r="V83" s="44">
        <v>0.72789798867967526</v>
      </c>
      <c r="W83" s="178">
        <v>7</v>
      </c>
      <c r="X83" s="42">
        <v>5.1330472103004295E-2</v>
      </c>
      <c r="Y83" s="43">
        <v>131</v>
      </c>
      <c r="Z83" s="45">
        <v>1.0799012199662916</v>
      </c>
      <c r="AA83" s="65">
        <v>1334</v>
      </c>
      <c r="AB83" s="38">
        <v>8.7236867058600419E-3</v>
      </c>
      <c r="AC83" s="39">
        <v>249</v>
      </c>
      <c r="AD83" s="40">
        <v>0.67262851175326344</v>
      </c>
      <c r="AE83" s="98">
        <v>20</v>
      </c>
      <c r="AF83" s="38">
        <v>0.2290128755364807</v>
      </c>
      <c r="AG83" s="39">
        <v>283</v>
      </c>
      <c r="AH83" s="41">
        <v>0.99790404936276522</v>
      </c>
      <c r="AI83" s="183">
        <v>244</v>
      </c>
      <c r="AJ83" s="42">
        <v>1.5956368487480136E-3</v>
      </c>
      <c r="AK83" s="43">
        <v>114</v>
      </c>
      <c r="AL83" s="44">
        <v>0.83861458867769978</v>
      </c>
      <c r="AM83" s="178">
        <v>9</v>
      </c>
      <c r="AN83" s="42">
        <v>4.1888412017167385E-2</v>
      </c>
      <c r="AO83" s="43">
        <v>93</v>
      </c>
      <c r="AP83" s="45">
        <v>1.2441591149843287</v>
      </c>
      <c r="AQ83" s="65">
        <v>2778</v>
      </c>
      <c r="AR83" s="38">
        <v>1.8166717892713041E-2</v>
      </c>
      <c r="AS83" s="39">
        <v>198</v>
      </c>
      <c r="AT83" s="40">
        <v>0.78430166116610256</v>
      </c>
      <c r="AU83" s="98">
        <v>85</v>
      </c>
      <c r="AV83" s="38">
        <v>0.47690987124463519</v>
      </c>
      <c r="AW83" s="39">
        <v>199</v>
      </c>
      <c r="AX83" s="41">
        <v>1.1635810702694316</v>
      </c>
      <c r="AY83" s="183">
        <v>173</v>
      </c>
      <c r="AZ83" s="42">
        <v>1.1313326837434686E-3</v>
      </c>
      <c r="BA83" s="43">
        <v>201</v>
      </c>
      <c r="BB83" s="44">
        <v>0.42219832003731145</v>
      </c>
      <c r="BC83" s="178">
        <v>6</v>
      </c>
      <c r="BD83" s="42">
        <v>2.9699570815450643E-2</v>
      </c>
      <c r="BE83" s="43">
        <v>207</v>
      </c>
      <c r="BF83" s="45">
        <v>0.62636865050695012</v>
      </c>
      <c r="BG83" s="159">
        <v>636</v>
      </c>
      <c r="BH83" s="83">
        <v>4.1591189991956419E-3</v>
      </c>
      <c r="BI83" s="84">
        <v>151</v>
      </c>
      <c r="BJ83" s="85">
        <v>0.74724209826944277</v>
      </c>
      <c r="BK83" s="156">
        <v>14</v>
      </c>
      <c r="BL83" s="83">
        <v>0.10918454935622318</v>
      </c>
      <c r="BM83" s="84">
        <v>164</v>
      </c>
      <c r="BN83" s="86">
        <v>1.1085999220784422</v>
      </c>
      <c r="BO83" s="195">
        <v>5825</v>
      </c>
      <c r="BP83" s="75">
        <v>3.8092560016217948E-2</v>
      </c>
      <c r="BQ83" s="164">
        <v>150</v>
      </c>
      <c r="BR83" s="76">
        <v>280</v>
      </c>
      <c r="BS83" s="77">
        <v>0.67404126898050565</v>
      </c>
      <c r="BT83" s="159">
        <v>152917</v>
      </c>
      <c r="BU83" s="153">
        <v>3288</v>
      </c>
    </row>
    <row r="84" spans="1:73">
      <c r="A84" s="34">
        <f t="shared" si="8"/>
        <v>3</v>
      </c>
      <c r="B84" s="35">
        <f t="shared" si="9"/>
        <v>1</v>
      </c>
      <c r="C84" s="35">
        <f t="shared" si="10"/>
        <v>1</v>
      </c>
      <c r="D84" s="35">
        <f t="shared" si="11"/>
        <v>1</v>
      </c>
      <c r="E84" s="35">
        <f t="shared" si="12"/>
        <v>0</v>
      </c>
      <c r="F84" s="35">
        <f t="shared" si="13"/>
        <v>0</v>
      </c>
      <c r="G84" s="35">
        <f t="shared" si="14"/>
        <v>1</v>
      </c>
      <c r="H84" s="35">
        <f t="shared" si="15"/>
        <v>0</v>
      </c>
      <c r="I84" s="48">
        <v>90</v>
      </c>
      <c r="J84" s="49" t="s">
        <v>60</v>
      </c>
      <c r="K84" s="65">
        <v>1014</v>
      </c>
      <c r="L84" s="38">
        <v>1.6220885589966726E-2</v>
      </c>
      <c r="M84" s="39">
        <v>48</v>
      </c>
      <c r="N84" s="40">
        <v>2.1494029479522681</v>
      </c>
      <c r="O84" s="98">
        <v>12</v>
      </c>
      <c r="P84" s="38">
        <v>0.17643988167739691</v>
      </c>
      <c r="Q84" s="39">
        <v>154</v>
      </c>
      <c r="R84" s="41">
        <v>1.3212764972103668</v>
      </c>
      <c r="S84" s="183">
        <v>457</v>
      </c>
      <c r="T84" s="42">
        <v>7.3105963654978246E-3</v>
      </c>
      <c r="U84" s="43">
        <v>23</v>
      </c>
      <c r="V84" s="44">
        <v>2.7214972915361035</v>
      </c>
      <c r="W84" s="178">
        <v>6</v>
      </c>
      <c r="X84" s="42">
        <v>7.9519749434487558E-2</v>
      </c>
      <c r="Y84" s="43">
        <v>66</v>
      </c>
      <c r="Z84" s="45">
        <v>1.672953138895656</v>
      </c>
      <c r="AA84" s="65">
        <v>2496</v>
      </c>
      <c r="AB84" s="38">
        <v>3.9928333759918097E-2</v>
      </c>
      <c r="AC84" s="39">
        <v>47</v>
      </c>
      <c r="AD84" s="40">
        <v>3.0786222177924429</v>
      </c>
      <c r="AE84" s="98">
        <v>23</v>
      </c>
      <c r="AF84" s="38">
        <v>0.43431355489820778</v>
      </c>
      <c r="AG84" s="39">
        <v>136</v>
      </c>
      <c r="AH84" s="41">
        <v>1.8924842287176122</v>
      </c>
      <c r="AI84" s="183">
        <v>99</v>
      </c>
      <c r="AJ84" s="42">
        <v>1.5836959303813668E-3</v>
      </c>
      <c r="AK84" s="43">
        <v>115</v>
      </c>
      <c r="AL84" s="44">
        <v>0.83233883216559823</v>
      </c>
      <c r="AM84" s="178">
        <v>1</v>
      </c>
      <c r="AN84" s="42">
        <v>1.7226378980337569E-2</v>
      </c>
      <c r="AO84" s="43">
        <v>214</v>
      </c>
      <c r="AP84" s="45">
        <v>0.51165359092098506</v>
      </c>
      <c r="AQ84" s="65">
        <v>1372</v>
      </c>
      <c r="AR84" s="38">
        <v>2.1947786025083182E-2</v>
      </c>
      <c r="AS84" s="39">
        <v>146</v>
      </c>
      <c r="AT84" s="40">
        <v>0.94753962383571733</v>
      </c>
      <c r="AU84" s="98">
        <v>15</v>
      </c>
      <c r="AV84" s="38">
        <v>0.23873325213154689</v>
      </c>
      <c r="AW84" s="39">
        <v>443</v>
      </c>
      <c r="AX84" s="41">
        <v>0.58246958130509074</v>
      </c>
      <c r="AY84" s="183">
        <v>280</v>
      </c>
      <c r="AZ84" s="42">
        <v>4.4791400051190176E-3</v>
      </c>
      <c r="BA84" s="43">
        <v>51</v>
      </c>
      <c r="BB84" s="44">
        <v>1.6715555137289486</v>
      </c>
      <c r="BC84" s="178">
        <v>1</v>
      </c>
      <c r="BD84" s="42">
        <v>4.8721071863580996E-2</v>
      </c>
      <c r="BE84" s="43">
        <v>115</v>
      </c>
      <c r="BF84" s="45">
        <v>1.0275351190788011</v>
      </c>
      <c r="BG84" s="159">
        <v>29</v>
      </c>
      <c r="BH84" s="83">
        <v>4.6391092910161248E-4</v>
      </c>
      <c r="BI84" s="84">
        <v>393</v>
      </c>
      <c r="BJ84" s="85">
        <v>8.3347885967931468E-2</v>
      </c>
      <c r="BK84" s="156">
        <v>5</v>
      </c>
      <c r="BL84" s="83">
        <v>5.0461110144423178E-3</v>
      </c>
      <c r="BM84" s="84">
        <v>449</v>
      </c>
      <c r="BN84" s="86">
        <v>5.1235438625649048E-2</v>
      </c>
      <c r="BO84" s="195">
        <v>5747</v>
      </c>
      <c r="BP84" s="75">
        <v>9.1934348605067828E-2</v>
      </c>
      <c r="BQ84" s="164">
        <v>63</v>
      </c>
      <c r="BR84" s="76">
        <v>75</v>
      </c>
      <c r="BS84" s="77">
        <v>1.6267624168675812</v>
      </c>
      <c r="BT84" s="159">
        <v>62512</v>
      </c>
      <c r="BU84" s="153">
        <v>498</v>
      </c>
    </row>
    <row r="85" spans="1:73">
      <c r="A85" s="34">
        <f t="shared" si="8"/>
        <v>3</v>
      </c>
      <c r="B85" s="35">
        <f t="shared" si="9"/>
        <v>0</v>
      </c>
      <c r="C85" s="35">
        <f t="shared" si="10"/>
        <v>1</v>
      </c>
      <c r="D85" s="35">
        <f t="shared" si="11"/>
        <v>1</v>
      </c>
      <c r="E85" s="35">
        <f t="shared" si="12"/>
        <v>1</v>
      </c>
      <c r="F85" s="35">
        <f t="shared" si="13"/>
        <v>0</v>
      </c>
      <c r="G85" s="35">
        <f t="shared" si="14"/>
        <v>1</v>
      </c>
      <c r="H85" s="35">
        <f t="shared" si="15"/>
        <v>1</v>
      </c>
      <c r="I85" s="48">
        <v>643</v>
      </c>
      <c r="J85" s="49" t="s">
        <v>617</v>
      </c>
      <c r="K85" s="65">
        <v>658</v>
      </c>
      <c r="L85" s="38">
        <v>4.756947456695873E-3</v>
      </c>
      <c r="M85" s="39">
        <v>204</v>
      </c>
      <c r="N85" s="40">
        <v>0.63033530629181433</v>
      </c>
      <c r="O85" s="98">
        <v>21</v>
      </c>
      <c r="P85" s="38">
        <v>0.1196146155244501</v>
      </c>
      <c r="Q85" s="39">
        <v>258</v>
      </c>
      <c r="R85" s="41">
        <v>0.89573841646685171</v>
      </c>
      <c r="S85" s="183">
        <v>457</v>
      </c>
      <c r="T85" s="42">
        <v>3.3038373673404471E-3</v>
      </c>
      <c r="U85" s="43">
        <v>70</v>
      </c>
      <c r="V85" s="44">
        <v>1.2299112134445569</v>
      </c>
      <c r="W85" s="178">
        <v>12</v>
      </c>
      <c r="X85" s="42">
        <v>8.3075804399200148E-2</v>
      </c>
      <c r="Y85" s="43">
        <v>64</v>
      </c>
      <c r="Z85" s="45">
        <v>1.7477661678300918</v>
      </c>
      <c r="AA85" s="65">
        <v>1584</v>
      </c>
      <c r="AB85" s="38">
        <v>1.1451375032532315E-2</v>
      </c>
      <c r="AC85" s="39">
        <v>185</v>
      </c>
      <c r="AD85" s="40">
        <v>0.88294337077540908</v>
      </c>
      <c r="AE85" s="98">
        <v>29</v>
      </c>
      <c r="AF85" s="38">
        <v>0.28794764588256683</v>
      </c>
      <c r="AG85" s="39">
        <v>227</v>
      </c>
      <c r="AH85" s="41">
        <v>1.2547072786085183</v>
      </c>
      <c r="AI85" s="183">
        <v>257</v>
      </c>
      <c r="AJ85" s="42">
        <v>1.8579566814146498E-3</v>
      </c>
      <c r="AK85" s="43">
        <v>92</v>
      </c>
      <c r="AL85" s="44">
        <v>0.97648132116532149</v>
      </c>
      <c r="AM85" s="178">
        <v>5</v>
      </c>
      <c r="AN85" s="42">
        <v>4.6718778403926561E-2</v>
      </c>
      <c r="AO85" s="43">
        <v>76</v>
      </c>
      <c r="AP85" s="45">
        <v>1.3876294467395009</v>
      </c>
      <c r="AQ85" s="65">
        <v>1257</v>
      </c>
      <c r="AR85" s="38">
        <v>9.087360111043637E-3</v>
      </c>
      <c r="AS85" s="39">
        <v>340</v>
      </c>
      <c r="AT85" s="40">
        <v>0.39232357065251444</v>
      </c>
      <c r="AU85" s="98">
        <v>38</v>
      </c>
      <c r="AV85" s="38">
        <v>0.2285039083802945</v>
      </c>
      <c r="AW85" s="39">
        <v>449</v>
      </c>
      <c r="AX85" s="41">
        <v>0.55751167737415985</v>
      </c>
      <c r="AY85" s="183">
        <v>532</v>
      </c>
      <c r="AZ85" s="42">
        <v>3.8460426245626213E-3</v>
      </c>
      <c r="BA85" s="43">
        <v>59</v>
      </c>
      <c r="BB85" s="44">
        <v>1.4352919863583011</v>
      </c>
      <c r="BC85" s="178">
        <v>8</v>
      </c>
      <c r="BD85" s="42">
        <v>9.6709689147427738E-2</v>
      </c>
      <c r="BE85" s="43">
        <v>45</v>
      </c>
      <c r="BF85" s="45">
        <v>2.0396226551094627</v>
      </c>
      <c r="BG85" s="159">
        <v>756</v>
      </c>
      <c r="BH85" s="83">
        <v>5.4654289927995141E-3</v>
      </c>
      <c r="BI85" s="84">
        <v>103</v>
      </c>
      <c r="BJ85" s="85">
        <v>0.98193839351843171</v>
      </c>
      <c r="BK85" s="156">
        <v>25</v>
      </c>
      <c r="BL85" s="83">
        <v>0.13742955826213415</v>
      </c>
      <c r="BM85" s="84">
        <v>117</v>
      </c>
      <c r="BN85" s="86">
        <v>1.3953842231249078</v>
      </c>
      <c r="BO85" s="195">
        <v>5501</v>
      </c>
      <c r="BP85" s="75">
        <v>3.9768948266389055E-2</v>
      </c>
      <c r="BQ85" s="164">
        <v>138</v>
      </c>
      <c r="BR85" s="76">
        <v>266</v>
      </c>
      <c r="BS85" s="77">
        <v>0.70370466947047694</v>
      </c>
      <c r="BT85" s="159">
        <v>138324</v>
      </c>
      <c r="BU85" s="153">
        <v>3649</v>
      </c>
    </row>
    <row r="86" spans="1:73">
      <c r="A86" s="34">
        <f t="shared" si="8"/>
        <v>0</v>
      </c>
      <c r="B86" s="35">
        <f t="shared" si="9"/>
        <v>0</v>
      </c>
      <c r="C86" s="35">
        <f t="shared" si="10"/>
        <v>0</v>
      </c>
      <c r="D86" s="35">
        <f t="shared" si="11"/>
        <v>0</v>
      </c>
      <c r="E86" s="35">
        <f t="shared" si="12"/>
        <v>0</v>
      </c>
      <c r="F86" s="35">
        <f t="shared" si="13"/>
        <v>1</v>
      </c>
      <c r="G86" s="35">
        <f t="shared" si="14"/>
        <v>1</v>
      </c>
      <c r="H86" s="35">
        <f t="shared" si="15"/>
        <v>0</v>
      </c>
      <c r="I86" s="48">
        <v>664</v>
      </c>
      <c r="J86" s="49" t="s">
        <v>638</v>
      </c>
      <c r="K86" s="65">
        <v>178</v>
      </c>
      <c r="L86" s="38">
        <v>1.4815554667732054E-3</v>
      </c>
      <c r="M86" s="39">
        <v>379</v>
      </c>
      <c r="N86" s="40">
        <v>0.19631848521309117</v>
      </c>
      <c r="O86" s="98">
        <v>49</v>
      </c>
      <c r="P86" s="38">
        <v>3.2726604155175587E-2</v>
      </c>
      <c r="Q86" s="39">
        <v>444</v>
      </c>
      <c r="R86" s="41">
        <v>0.24507437033313356</v>
      </c>
      <c r="S86" s="183">
        <v>49</v>
      </c>
      <c r="T86" s="42">
        <v>4.0784392062857903E-4</v>
      </c>
      <c r="U86" s="43">
        <v>296</v>
      </c>
      <c r="V86" s="44">
        <v>0.15182702885889121</v>
      </c>
      <c r="W86" s="178">
        <v>6</v>
      </c>
      <c r="X86" s="42">
        <v>9.0090090090090089E-3</v>
      </c>
      <c r="Y86" s="43">
        <v>338</v>
      </c>
      <c r="Z86" s="45">
        <v>0.18953341788856692</v>
      </c>
      <c r="AA86" s="65">
        <v>309</v>
      </c>
      <c r="AB86" s="38">
        <v>2.5719137035557331E-3</v>
      </c>
      <c r="AC86" s="39">
        <v>401</v>
      </c>
      <c r="AD86" s="40">
        <v>0.19830405940855791</v>
      </c>
      <c r="AE86" s="98">
        <v>32</v>
      </c>
      <c r="AF86" s="38">
        <v>5.6811913954771101E-2</v>
      </c>
      <c r="AG86" s="39">
        <v>462</v>
      </c>
      <c r="AH86" s="41">
        <v>0.24755306379480907</v>
      </c>
      <c r="AI86" s="183">
        <v>37</v>
      </c>
      <c r="AJ86" s="42">
        <v>3.0796377680117191E-4</v>
      </c>
      <c r="AK86" s="43">
        <v>261</v>
      </c>
      <c r="AL86" s="44">
        <v>0.16185569806337002</v>
      </c>
      <c r="AM86" s="178">
        <v>2</v>
      </c>
      <c r="AN86" s="42">
        <v>6.8027210884353739E-3</v>
      </c>
      <c r="AO86" s="43">
        <v>285</v>
      </c>
      <c r="AP86" s="45">
        <v>0.20205271676100464</v>
      </c>
      <c r="AQ86" s="65">
        <v>2369</v>
      </c>
      <c r="AR86" s="38">
        <v>1.9718005060593954E-2</v>
      </c>
      <c r="AS86" s="39">
        <v>171</v>
      </c>
      <c r="AT86" s="40">
        <v>0.85127452384278268</v>
      </c>
      <c r="AU86" s="98">
        <v>89</v>
      </c>
      <c r="AV86" s="38">
        <v>0.43555800698657843</v>
      </c>
      <c r="AW86" s="39">
        <v>247</v>
      </c>
      <c r="AX86" s="41">
        <v>1.0626893727554914</v>
      </c>
      <c r="AY86" s="183">
        <v>2141</v>
      </c>
      <c r="AZ86" s="42">
        <v>1.7820282327873218E-2</v>
      </c>
      <c r="BA86" s="43">
        <v>7</v>
      </c>
      <c r="BB86" s="44">
        <v>6.6502924997477315</v>
      </c>
      <c r="BC86" s="178">
        <v>334</v>
      </c>
      <c r="BD86" s="42">
        <v>0.39363853649567937</v>
      </c>
      <c r="BE86" s="43">
        <v>6</v>
      </c>
      <c r="BF86" s="45">
        <v>8.3018990551897076</v>
      </c>
      <c r="BG86" s="159">
        <v>356</v>
      </c>
      <c r="BH86" s="83">
        <v>2.9631109335464109E-3</v>
      </c>
      <c r="BI86" s="84">
        <v>211</v>
      </c>
      <c r="BJ86" s="85">
        <v>0.53236303933995588</v>
      </c>
      <c r="BK86" s="156">
        <v>50</v>
      </c>
      <c r="BL86" s="83">
        <v>6.5453208310351174E-2</v>
      </c>
      <c r="BM86" s="84">
        <v>277</v>
      </c>
      <c r="BN86" s="86">
        <v>0.66457591353793122</v>
      </c>
      <c r="BO86" s="195">
        <v>5439</v>
      </c>
      <c r="BP86" s="75">
        <v>4.5270675189772271E-2</v>
      </c>
      <c r="BQ86" s="164">
        <v>562</v>
      </c>
      <c r="BR86" s="76">
        <v>223</v>
      </c>
      <c r="BS86" s="77">
        <v>0.8010567769540009</v>
      </c>
      <c r="BT86" s="159">
        <v>120144</v>
      </c>
      <c r="BU86" s="153">
        <v>8161</v>
      </c>
    </row>
    <row r="87" spans="1:73">
      <c r="A87" s="34">
        <f t="shared" si="8"/>
        <v>1</v>
      </c>
      <c r="B87" s="35">
        <f t="shared" si="9"/>
        <v>1</v>
      </c>
      <c r="C87" s="35">
        <f t="shared" si="10"/>
        <v>0</v>
      </c>
      <c r="D87" s="35">
        <f t="shared" si="11"/>
        <v>0</v>
      </c>
      <c r="E87" s="35">
        <f t="shared" si="12"/>
        <v>0</v>
      </c>
      <c r="F87" s="35">
        <f t="shared" si="13"/>
        <v>1</v>
      </c>
      <c r="G87" s="35">
        <f t="shared" si="14"/>
        <v>0</v>
      </c>
      <c r="H87" s="35">
        <f t="shared" si="15"/>
        <v>0</v>
      </c>
      <c r="I87" s="48">
        <v>122</v>
      </c>
      <c r="J87" s="49" t="s">
        <v>92</v>
      </c>
      <c r="K87" s="65">
        <v>1642</v>
      </c>
      <c r="L87" s="38">
        <v>4.0480240613366858E-2</v>
      </c>
      <c r="M87" s="39">
        <v>12</v>
      </c>
      <c r="N87" s="40">
        <v>5.3639702977749897</v>
      </c>
      <c r="O87" s="98">
        <v>65</v>
      </c>
      <c r="P87" s="38">
        <v>0.30306386120339607</v>
      </c>
      <c r="Q87" s="39">
        <v>70</v>
      </c>
      <c r="R87" s="41">
        <v>2.2695047919722664</v>
      </c>
      <c r="S87" s="183">
        <v>172</v>
      </c>
      <c r="T87" s="42">
        <v>4.240317530754629E-3</v>
      </c>
      <c r="U87" s="43">
        <v>49</v>
      </c>
      <c r="V87" s="44">
        <v>1.5785323246219118</v>
      </c>
      <c r="W87" s="178">
        <v>3</v>
      </c>
      <c r="X87" s="42">
        <v>3.1746031746031744E-2</v>
      </c>
      <c r="Y87" s="43">
        <v>212</v>
      </c>
      <c r="Z87" s="45">
        <v>0.66787966303590252</v>
      </c>
      <c r="AA87" s="65">
        <v>9</v>
      </c>
      <c r="AB87" s="38">
        <v>2.2187708009762592E-4</v>
      </c>
      <c r="AC87" s="39">
        <v>517</v>
      </c>
      <c r="AD87" s="40">
        <v>1.7107543543256182E-2</v>
      </c>
      <c r="AE87" s="98">
        <v>3</v>
      </c>
      <c r="AF87" s="38">
        <v>1.6611295681063123E-3</v>
      </c>
      <c r="AG87" s="39">
        <v>532</v>
      </c>
      <c r="AH87" s="41">
        <v>7.2382302464275849E-3</v>
      </c>
      <c r="AI87" s="183">
        <v>0</v>
      </c>
      <c r="AJ87" s="42">
        <v>0</v>
      </c>
      <c r="AK87" s="43">
        <v>337</v>
      </c>
      <c r="AL87" s="44">
        <v>0</v>
      </c>
      <c r="AM87" s="178">
        <v>0</v>
      </c>
      <c r="AN87" s="42">
        <v>0</v>
      </c>
      <c r="AO87" s="43">
        <v>337</v>
      </c>
      <c r="AP87" s="45">
        <v>0</v>
      </c>
      <c r="AQ87" s="65">
        <v>3595</v>
      </c>
      <c r="AR87" s="38">
        <v>8.8627566994551682E-2</v>
      </c>
      <c r="AS87" s="39">
        <v>21</v>
      </c>
      <c r="AT87" s="40">
        <v>3.8262689182187826</v>
      </c>
      <c r="AU87" s="98">
        <v>67</v>
      </c>
      <c r="AV87" s="38">
        <v>0.66352897748246586</v>
      </c>
      <c r="AW87" s="39">
        <v>80</v>
      </c>
      <c r="AX87" s="41">
        <v>1.6189007699901206</v>
      </c>
      <c r="AY87" s="183">
        <v>0</v>
      </c>
      <c r="AZ87" s="42">
        <v>0</v>
      </c>
      <c r="BA87" s="43">
        <v>356</v>
      </c>
      <c r="BB87" s="44">
        <v>0</v>
      </c>
      <c r="BC87" s="178">
        <v>0</v>
      </c>
      <c r="BD87" s="42">
        <v>0</v>
      </c>
      <c r="BE87" s="43">
        <v>356</v>
      </c>
      <c r="BF87" s="45">
        <v>0</v>
      </c>
      <c r="BG87" s="159">
        <v>0</v>
      </c>
      <c r="BH87" s="83">
        <v>0</v>
      </c>
      <c r="BI87" s="84">
        <v>467</v>
      </c>
      <c r="BJ87" s="85">
        <v>0</v>
      </c>
      <c r="BK87" s="156">
        <v>0</v>
      </c>
      <c r="BL87" s="83">
        <v>0</v>
      </c>
      <c r="BM87" s="84">
        <v>467</v>
      </c>
      <c r="BN87" s="86">
        <v>0</v>
      </c>
      <c r="BO87" s="195">
        <v>5418</v>
      </c>
      <c r="BP87" s="75">
        <v>0.1335700022187708</v>
      </c>
      <c r="BQ87" s="164">
        <v>138</v>
      </c>
      <c r="BR87" s="76">
        <v>40</v>
      </c>
      <c r="BS87" s="77">
        <v>2.3634981149846093</v>
      </c>
      <c r="BT87" s="159">
        <v>40563</v>
      </c>
      <c r="BU87" s="153">
        <v>1016</v>
      </c>
    </row>
    <row r="88" spans="1:73">
      <c r="A88" s="34">
        <f t="shared" si="8"/>
        <v>1</v>
      </c>
      <c r="B88" s="35">
        <f t="shared" si="9"/>
        <v>1</v>
      </c>
      <c r="C88" s="35">
        <f t="shared" si="10"/>
        <v>0</v>
      </c>
      <c r="D88" s="35">
        <f t="shared" si="11"/>
        <v>0</v>
      </c>
      <c r="E88" s="35">
        <f t="shared" si="12"/>
        <v>0</v>
      </c>
      <c r="F88" s="35">
        <f t="shared" si="13"/>
        <v>0</v>
      </c>
      <c r="G88" s="35">
        <f t="shared" si="14"/>
        <v>0</v>
      </c>
      <c r="H88" s="35">
        <f t="shared" si="15"/>
        <v>0</v>
      </c>
      <c r="I88" s="48">
        <v>66</v>
      </c>
      <c r="J88" s="49" t="s">
        <v>36</v>
      </c>
      <c r="K88" s="65">
        <v>2651</v>
      </c>
      <c r="L88" s="38">
        <v>2.9605557044581433E-2</v>
      </c>
      <c r="M88" s="39">
        <v>22</v>
      </c>
      <c r="N88" s="40">
        <v>3.9229838121016489</v>
      </c>
      <c r="O88" s="98">
        <v>57</v>
      </c>
      <c r="P88" s="38">
        <v>0.50360942249240126</v>
      </c>
      <c r="Q88" s="39">
        <v>28</v>
      </c>
      <c r="R88" s="41">
        <v>3.771297551250504</v>
      </c>
      <c r="S88" s="183">
        <v>65</v>
      </c>
      <c r="T88" s="42">
        <v>7.2590011614401858E-4</v>
      </c>
      <c r="U88" s="43">
        <v>245</v>
      </c>
      <c r="V88" s="44">
        <v>0.27022900749043921</v>
      </c>
      <c r="W88" s="178">
        <v>8</v>
      </c>
      <c r="X88" s="42">
        <v>1.2348024316109422E-2</v>
      </c>
      <c r="Y88" s="43">
        <v>321</v>
      </c>
      <c r="Z88" s="45">
        <v>0.25978032106117216</v>
      </c>
      <c r="AA88" s="65">
        <v>222</v>
      </c>
      <c r="AB88" s="38">
        <v>2.4792280889841868E-3</v>
      </c>
      <c r="AC88" s="39">
        <v>406</v>
      </c>
      <c r="AD88" s="40">
        <v>0.19115765570422524</v>
      </c>
      <c r="AE88" s="98">
        <v>8</v>
      </c>
      <c r="AF88" s="38">
        <v>4.2173252279635261E-2</v>
      </c>
      <c r="AG88" s="39">
        <v>478</v>
      </c>
      <c r="AH88" s="41">
        <v>0.18376634556488758</v>
      </c>
      <c r="AI88" s="183">
        <v>20</v>
      </c>
      <c r="AJ88" s="42">
        <v>2.2335388189046726E-4</v>
      </c>
      <c r="AK88" s="43">
        <v>284</v>
      </c>
      <c r="AL88" s="44">
        <v>0.11738750201094271</v>
      </c>
      <c r="AM88" s="178">
        <v>4</v>
      </c>
      <c r="AN88" s="42">
        <v>3.7993920972644378E-3</v>
      </c>
      <c r="AO88" s="43">
        <v>307</v>
      </c>
      <c r="AP88" s="45">
        <v>0.11284859180800792</v>
      </c>
      <c r="AQ88" s="65">
        <v>1838</v>
      </c>
      <c r="AR88" s="38">
        <v>2.0526221745733941E-2</v>
      </c>
      <c r="AS88" s="39">
        <v>160</v>
      </c>
      <c r="AT88" s="40">
        <v>0.88616721565871681</v>
      </c>
      <c r="AU88" s="98">
        <v>76</v>
      </c>
      <c r="AV88" s="38">
        <v>0.34916413373860183</v>
      </c>
      <c r="AW88" s="39">
        <v>344</v>
      </c>
      <c r="AX88" s="41">
        <v>0.85190263597386495</v>
      </c>
      <c r="AY88" s="183">
        <v>0</v>
      </c>
      <c r="AZ88" s="42">
        <v>0</v>
      </c>
      <c r="BA88" s="43">
        <v>356</v>
      </c>
      <c r="BB88" s="44">
        <v>0</v>
      </c>
      <c r="BC88" s="178">
        <v>0</v>
      </c>
      <c r="BD88" s="42">
        <v>0</v>
      </c>
      <c r="BE88" s="43">
        <v>356</v>
      </c>
      <c r="BF88" s="45">
        <v>0</v>
      </c>
      <c r="BG88" s="159">
        <v>468</v>
      </c>
      <c r="BH88" s="83">
        <v>5.2264808362369342E-3</v>
      </c>
      <c r="BI88" s="84">
        <v>107</v>
      </c>
      <c r="BJ88" s="85">
        <v>0.93900811864003342</v>
      </c>
      <c r="BK88" s="156">
        <v>20</v>
      </c>
      <c r="BL88" s="83">
        <v>8.8905775075987847E-2</v>
      </c>
      <c r="BM88" s="84">
        <v>212</v>
      </c>
      <c r="BN88" s="86">
        <v>0.90270039032721405</v>
      </c>
      <c r="BO88" s="195">
        <v>5264</v>
      </c>
      <c r="BP88" s="75">
        <v>5.8786741713570984E-2</v>
      </c>
      <c r="BQ88" s="164">
        <v>173</v>
      </c>
      <c r="BR88" s="76">
        <v>148</v>
      </c>
      <c r="BS88" s="77">
        <v>1.0402212391861916</v>
      </c>
      <c r="BT88" s="159">
        <v>89544</v>
      </c>
      <c r="BU88" s="153">
        <v>2823</v>
      </c>
    </row>
    <row r="89" spans="1:73">
      <c r="A89" s="34">
        <f t="shared" si="8"/>
        <v>1</v>
      </c>
      <c r="B89" s="35">
        <f t="shared" si="9"/>
        <v>1</v>
      </c>
      <c r="C89" s="35">
        <f t="shared" si="10"/>
        <v>0</v>
      </c>
      <c r="D89" s="35">
        <f t="shared" si="11"/>
        <v>0</v>
      </c>
      <c r="E89" s="35">
        <f t="shared" si="12"/>
        <v>0</v>
      </c>
      <c r="F89" s="35">
        <f t="shared" si="13"/>
        <v>0</v>
      </c>
      <c r="G89" s="35">
        <f t="shared" si="14"/>
        <v>1</v>
      </c>
      <c r="H89" s="35">
        <f t="shared" si="15"/>
        <v>0</v>
      </c>
      <c r="I89" s="48">
        <v>375</v>
      </c>
      <c r="J89" s="49" t="s">
        <v>346</v>
      </c>
      <c r="K89" s="65">
        <v>1742</v>
      </c>
      <c r="L89" s="38">
        <v>2.9555981608103292E-2</v>
      </c>
      <c r="M89" s="39">
        <v>23</v>
      </c>
      <c r="N89" s="40">
        <v>3.9164146523155736</v>
      </c>
      <c r="O89" s="98">
        <v>59</v>
      </c>
      <c r="P89" s="38">
        <v>0.3346139070303496</v>
      </c>
      <c r="Q89" s="39">
        <v>61</v>
      </c>
      <c r="R89" s="41">
        <v>2.5057684622987013</v>
      </c>
      <c r="S89" s="183">
        <v>194</v>
      </c>
      <c r="T89" s="42">
        <v>3.2915387095132256E-3</v>
      </c>
      <c r="U89" s="43">
        <v>71</v>
      </c>
      <c r="V89" s="44">
        <v>1.2253328230789944</v>
      </c>
      <c r="W89" s="178">
        <v>11</v>
      </c>
      <c r="X89" s="42">
        <v>3.7264694583173261E-2</v>
      </c>
      <c r="Y89" s="43">
        <v>192</v>
      </c>
      <c r="Z89" s="45">
        <v>0.78398244733238576</v>
      </c>
      <c r="AA89" s="65">
        <v>869</v>
      </c>
      <c r="AB89" s="38">
        <v>1.4744057415293778E-2</v>
      </c>
      <c r="AC89" s="39">
        <v>141</v>
      </c>
      <c r="AD89" s="40">
        <v>1.1368213612934885</v>
      </c>
      <c r="AE89" s="98">
        <v>37</v>
      </c>
      <c r="AF89" s="38">
        <v>0.16692278140606992</v>
      </c>
      <c r="AG89" s="39">
        <v>359</v>
      </c>
      <c r="AH89" s="41">
        <v>0.72735176616512365</v>
      </c>
      <c r="AI89" s="183">
        <v>106</v>
      </c>
      <c r="AJ89" s="42">
        <v>1.79846960416702E-3</v>
      </c>
      <c r="AK89" s="43">
        <v>95</v>
      </c>
      <c r="AL89" s="44">
        <v>0.94521685716350168</v>
      </c>
      <c r="AM89" s="178">
        <v>13</v>
      </c>
      <c r="AN89" s="42">
        <v>2.0361121782558587E-2</v>
      </c>
      <c r="AO89" s="43">
        <v>189</v>
      </c>
      <c r="AP89" s="45">
        <v>0.60476093595274194</v>
      </c>
      <c r="AQ89" s="65">
        <v>1512</v>
      </c>
      <c r="AR89" s="38">
        <v>2.5653641900948439E-2</v>
      </c>
      <c r="AS89" s="39">
        <v>108</v>
      </c>
      <c r="AT89" s="40">
        <v>1.1075304893651001</v>
      </c>
      <c r="AU89" s="98">
        <v>105</v>
      </c>
      <c r="AV89" s="38">
        <v>0.29043411448328849</v>
      </c>
      <c r="AW89" s="39">
        <v>403</v>
      </c>
      <c r="AX89" s="41">
        <v>0.70861111952087941</v>
      </c>
      <c r="AY89" s="183">
        <v>359</v>
      </c>
      <c r="AZ89" s="42">
        <v>6.0910432820373605E-3</v>
      </c>
      <c r="BA89" s="43">
        <v>32</v>
      </c>
      <c r="BB89" s="44">
        <v>2.2730963914535383</v>
      </c>
      <c r="BC89" s="178">
        <v>9</v>
      </c>
      <c r="BD89" s="42">
        <v>6.8958893584325776E-2</v>
      </c>
      <c r="BE89" s="43">
        <v>73</v>
      </c>
      <c r="BF89" s="45">
        <v>1.4543539832028753</v>
      </c>
      <c r="BG89" s="159">
        <v>424</v>
      </c>
      <c r="BH89" s="83">
        <v>7.1938784166680802E-3</v>
      </c>
      <c r="BI89" s="84">
        <v>73</v>
      </c>
      <c r="BJ89" s="85">
        <v>1.2924777588248684</v>
      </c>
      <c r="BK89" s="156">
        <v>36</v>
      </c>
      <c r="BL89" s="83">
        <v>8.1444487130234347E-2</v>
      </c>
      <c r="BM89" s="84">
        <v>238</v>
      </c>
      <c r="BN89" s="86">
        <v>0.82694257217402045</v>
      </c>
      <c r="BO89" s="195">
        <v>5206</v>
      </c>
      <c r="BP89" s="75">
        <v>8.8328610936731194E-2</v>
      </c>
      <c r="BQ89" s="164">
        <v>270</v>
      </c>
      <c r="BR89" s="76">
        <v>80</v>
      </c>
      <c r="BS89" s="77">
        <v>1.5629595117191302</v>
      </c>
      <c r="BT89" s="159">
        <v>58939</v>
      </c>
      <c r="BU89" s="153">
        <v>4491</v>
      </c>
    </row>
    <row r="90" spans="1:73">
      <c r="A90" s="34">
        <f t="shared" si="8"/>
        <v>2</v>
      </c>
      <c r="B90" s="35">
        <f t="shared" si="9"/>
        <v>1</v>
      </c>
      <c r="C90" s="35">
        <f t="shared" si="10"/>
        <v>0</v>
      </c>
      <c r="D90" s="35">
        <f t="shared" si="11"/>
        <v>0</v>
      </c>
      <c r="E90" s="35">
        <f t="shared" si="12"/>
        <v>1</v>
      </c>
      <c r="F90" s="35">
        <f t="shared" si="13"/>
        <v>0</v>
      </c>
      <c r="G90" s="35">
        <f t="shared" si="14"/>
        <v>1</v>
      </c>
      <c r="H90" s="35">
        <f t="shared" si="15"/>
        <v>1</v>
      </c>
      <c r="I90" s="48">
        <v>447</v>
      </c>
      <c r="J90" s="49" t="s">
        <v>419</v>
      </c>
      <c r="K90" s="65">
        <v>1690</v>
      </c>
      <c r="L90" s="38">
        <v>1.1926521337181813E-2</v>
      </c>
      <c r="M90" s="39">
        <v>69</v>
      </c>
      <c r="N90" s="40">
        <v>1.5803637833935797</v>
      </c>
      <c r="O90" s="98">
        <v>54</v>
      </c>
      <c r="P90" s="38">
        <v>0.32612890775762254</v>
      </c>
      <c r="Q90" s="39">
        <v>64</v>
      </c>
      <c r="R90" s="41">
        <v>2.4422282353878741</v>
      </c>
      <c r="S90" s="183">
        <v>34</v>
      </c>
      <c r="T90" s="42">
        <v>2.3994184938708971E-4</v>
      </c>
      <c r="U90" s="43">
        <v>334</v>
      </c>
      <c r="V90" s="44">
        <v>8.9322547790348608E-2</v>
      </c>
      <c r="W90" s="178">
        <v>6</v>
      </c>
      <c r="X90" s="42">
        <v>6.561173292165187E-3</v>
      </c>
      <c r="Y90" s="43">
        <v>357</v>
      </c>
      <c r="Z90" s="45">
        <v>0.13803533753598063</v>
      </c>
      <c r="AA90" s="65">
        <v>223</v>
      </c>
      <c r="AB90" s="38">
        <v>1.5737362474506178E-3</v>
      </c>
      <c r="AC90" s="39">
        <v>447</v>
      </c>
      <c r="AD90" s="40">
        <v>0.12134088553453115</v>
      </c>
      <c r="AE90" s="98">
        <v>9</v>
      </c>
      <c r="AF90" s="38">
        <v>4.3033577769201081E-2</v>
      </c>
      <c r="AG90" s="39">
        <v>476</v>
      </c>
      <c r="AH90" s="41">
        <v>0.18751514042105702</v>
      </c>
      <c r="AI90" s="183">
        <v>374</v>
      </c>
      <c r="AJ90" s="42">
        <v>2.639360343257987E-3</v>
      </c>
      <c r="AK90" s="43">
        <v>65</v>
      </c>
      <c r="AL90" s="44">
        <v>1.3871615526867762</v>
      </c>
      <c r="AM90" s="178">
        <v>12</v>
      </c>
      <c r="AN90" s="42">
        <v>7.2172906213817056E-2</v>
      </c>
      <c r="AO90" s="43">
        <v>39</v>
      </c>
      <c r="AP90" s="45">
        <v>2.1436615712247229</v>
      </c>
      <c r="AQ90" s="65">
        <v>1778</v>
      </c>
      <c r="AR90" s="38">
        <v>1.2547547300301339E-2</v>
      </c>
      <c r="AS90" s="39">
        <v>293</v>
      </c>
      <c r="AT90" s="40">
        <v>0.54170831788685347</v>
      </c>
      <c r="AU90" s="98">
        <v>51</v>
      </c>
      <c r="AV90" s="38">
        <v>0.34311076804322654</v>
      </c>
      <c r="AW90" s="39">
        <v>352</v>
      </c>
      <c r="AX90" s="41">
        <v>0.83713342661324763</v>
      </c>
      <c r="AY90" s="183">
        <v>388</v>
      </c>
      <c r="AZ90" s="42">
        <v>2.7381599282997296E-3</v>
      </c>
      <c r="BA90" s="43">
        <v>98</v>
      </c>
      <c r="BB90" s="44">
        <v>1.0218448899543737</v>
      </c>
      <c r="BC90" s="178">
        <v>6</v>
      </c>
      <c r="BD90" s="42">
        <v>7.4874565804708609E-2</v>
      </c>
      <c r="BE90" s="43">
        <v>66</v>
      </c>
      <c r="BF90" s="45">
        <v>1.5791164468946062</v>
      </c>
      <c r="BG90" s="159">
        <v>695</v>
      </c>
      <c r="BH90" s="83">
        <v>4.9046936860008047E-3</v>
      </c>
      <c r="BI90" s="84">
        <v>115</v>
      </c>
      <c r="BJ90" s="85">
        <v>0.88119469580094356</v>
      </c>
      <c r="BK90" s="156">
        <v>47</v>
      </c>
      <c r="BL90" s="83">
        <v>0.13411810111925898</v>
      </c>
      <c r="BM90" s="84">
        <v>124</v>
      </c>
      <c r="BN90" s="86">
        <v>1.3617615067955093</v>
      </c>
      <c r="BO90" s="195">
        <v>5182</v>
      </c>
      <c r="BP90" s="75">
        <v>3.6569960691879379E-2</v>
      </c>
      <c r="BQ90" s="164">
        <v>185</v>
      </c>
      <c r="BR90" s="76">
        <v>294</v>
      </c>
      <c r="BS90" s="77">
        <v>0.6470991369660366</v>
      </c>
      <c r="BT90" s="159">
        <v>141701</v>
      </c>
      <c r="BU90" s="153">
        <v>3656</v>
      </c>
    </row>
    <row r="91" spans="1:73">
      <c r="A91" s="34">
        <f t="shared" si="8"/>
        <v>3</v>
      </c>
      <c r="B91" s="35">
        <f t="shared" si="9"/>
        <v>1</v>
      </c>
      <c r="C91" s="35">
        <f t="shared" si="10"/>
        <v>1</v>
      </c>
      <c r="D91" s="35">
        <f t="shared" si="11"/>
        <v>1</v>
      </c>
      <c r="E91" s="35">
        <f t="shared" si="12"/>
        <v>0</v>
      </c>
      <c r="F91" s="35">
        <f t="shared" si="13"/>
        <v>1</v>
      </c>
      <c r="G91" s="35">
        <f t="shared" si="14"/>
        <v>0</v>
      </c>
      <c r="H91" s="35">
        <f t="shared" si="15"/>
        <v>0</v>
      </c>
      <c r="I91" s="48">
        <v>380</v>
      </c>
      <c r="J91" s="49" t="s">
        <v>351</v>
      </c>
      <c r="K91" s="65">
        <v>768</v>
      </c>
      <c r="L91" s="38">
        <v>1.1918433222632608E-2</v>
      </c>
      <c r="M91" s="39">
        <v>70</v>
      </c>
      <c r="N91" s="40">
        <v>1.5792920405988344</v>
      </c>
      <c r="O91" s="98">
        <v>43</v>
      </c>
      <c r="P91" s="38">
        <v>0.14997070884592853</v>
      </c>
      <c r="Q91" s="39">
        <v>194</v>
      </c>
      <c r="R91" s="41">
        <v>1.1230611298550246</v>
      </c>
      <c r="S91" s="183">
        <v>426</v>
      </c>
      <c r="T91" s="42">
        <v>6.6110059281790246E-3</v>
      </c>
      <c r="U91" s="43">
        <v>27</v>
      </c>
      <c r="V91" s="44">
        <v>2.4610625219004501</v>
      </c>
      <c r="W91" s="178">
        <v>13</v>
      </c>
      <c r="X91" s="42">
        <v>8.3186877562975978E-2</v>
      </c>
      <c r="Y91" s="43">
        <v>63</v>
      </c>
      <c r="Z91" s="45">
        <v>1.7501029483067321</v>
      </c>
      <c r="AA91" s="65">
        <v>1253</v>
      </c>
      <c r="AB91" s="38">
        <v>1.9445047953071171E-2</v>
      </c>
      <c r="AC91" s="39">
        <v>108</v>
      </c>
      <c r="AD91" s="40">
        <v>1.499285119542318</v>
      </c>
      <c r="AE91" s="98">
        <v>29</v>
      </c>
      <c r="AF91" s="38">
        <v>0.24467877367701621</v>
      </c>
      <c r="AG91" s="39">
        <v>266</v>
      </c>
      <c r="AH91" s="41">
        <v>1.0661668627732486</v>
      </c>
      <c r="AI91" s="183">
        <v>69</v>
      </c>
      <c r="AJ91" s="42">
        <v>1.0707967348458985E-3</v>
      </c>
      <c r="AK91" s="43">
        <v>159</v>
      </c>
      <c r="AL91" s="44">
        <v>0.56277577448452931</v>
      </c>
      <c r="AM91" s="178">
        <v>5</v>
      </c>
      <c r="AN91" s="42">
        <v>1.3473930872876391E-2</v>
      </c>
      <c r="AO91" s="43">
        <v>245</v>
      </c>
      <c r="AP91" s="45">
        <v>0.40019931773225348</v>
      </c>
      <c r="AQ91" s="65">
        <v>2258</v>
      </c>
      <c r="AR91" s="38">
        <v>3.5041435178000561E-2</v>
      </c>
      <c r="AS91" s="39">
        <v>72</v>
      </c>
      <c r="AT91" s="40">
        <v>1.512824494884353</v>
      </c>
      <c r="AU91" s="98">
        <v>103</v>
      </c>
      <c r="AV91" s="38">
        <v>0.440929505955868</v>
      </c>
      <c r="AW91" s="39">
        <v>244</v>
      </c>
      <c r="AX91" s="41">
        <v>1.0757949402777685</v>
      </c>
      <c r="AY91" s="183">
        <v>81</v>
      </c>
      <c r="AZ91" s="42">
        <v>1.2570222539495328E-3</v>
      </c>
      <c r="BA91" s="43">
        <v>191</v>
      </c>
      <c r="BB91" s="44">
        <v>0.4691039969878103</v>
      </c>
      <c r="BC91" s="178">
        <v>13</v>
      </c>
      <c r="BD91" s="42">
        <v>1.5817223198594025E-2</v>
      </c>
      <c r="BE91" s="43">
        <v>264</v>
      </c>
      <c r="BF91" s="45">
        <v>0.333587741426769</v>
      </c>
      <c r="BG91" s="159">
        <v>266</v>
      </c>
      <c r="BH91" s="83">
        <v>4.1279990067972314E-3</v>
      </c>
      <c r="BI91" s="84">
        <v>152</v>
      </c>
      <c r="BJ91" s="85">
        <v>0.74165096985440715</v>
      </c>
      <c r="BK91" s="156">
        <v>28</v>
      </c>
      <c r="BL91" s="83">
        <v>5.1942979886740868E-2</v>
      </c>
      <c r="BM91" s="84">
        <v>315</v>
      </c>
      <c r="BN91" s="86">
        <v>0.52740047739804963</v>
      </c>
      <c r="BO91" s="195">
        <v>5121</v>
      </c>
      <c r="BP91" s="75">
        <v>7.9471740277476027E-2</v>
      </c>
      <c r="BQ91" s="164">
        <v>234</v>
      </c>
      <c r="BR91" s="76">
        <v>89</v>
      </c>
      <c r="BS91" s="77">
        <v>1.4062387154319058</v>
      </c>
      <c r="BT91" s="159">
        <v>64438</v>
      </c>
      <c r="BU91" s="153">
        <v>2977</v>
      </c>
    </row>
    <row r="92" spans="1:73">
      <c r="A92" s="34">
        <f t="shared" si="8"/>
        <v>1</v>
      </c>
      <c r="B92" s="35">
        <f t="shared" si="9"/>
        <v>0</v>
      </c>
      <c r="C92" s="35">
        <f t="shared" si="10"/>
        <v>1</v>
      </c>
      <c r="D92" s="35">
        <f t="shared" si="11"/>
        <v>0</v>
      </c>
      <c r="E92" s="35">
        <f t="shared" si="12"/>
        <v>0</v>
      </c>
      <c r="F92" s="35">
        <f t="shared" si="13"/>
        <v>1</v>
      </c>
      <c r="G92" s="35">
        <f t="shared" si="14"/>
        <v>0</v>
      </c>
      <c r="H92" s="35">
        <f t="shared" si="15"/>
        <v>0</v>
      </c>
      <c r="I92" s="48">
        <v>561</v>
      </c>
      <c r="J92" s="49" t="s">
        <v>534</v>
      </c>
      <c r="K92" s="65">
        <v>282</v>
      </c>
      <c r="L92" s="38">
        <v>1.2795789187104386E-3</v>
      </c>
      <c r="M92" s="39">
        <v>392</v>
      </c>
      <c r="N92" s="40">
        <v>0.16955490406238877</v>
      </c>
      <c r="O92" s="98">
        <v>53</v>
      </c>
      <c r="P92" s="38">
        <v>5.6672025723472672E-2</v>
      </c>
      <c r="Q92" s="39">
        <v>397</v>
      </c>
      <c r="R92" s="41">
        <v>0.42439053419133138</v>
      </c>
      <c r="S92" s="183">
        <v>366</v>
      </c>
      <c r="T92" s="42">
        <v>1.6607300859858884E-3</v>
      </c>
      <c r="U92" s="43">
        <v>156</v>
      </c>
      <c r="V92" s="44">
        <v>0.61823580526393107</v>
      </c>
      <c r="W92" s="178">
        <v>32</v>
      </c>
      <c r="X92" s="42">
        <v>7.3553054662379422E-2</v>
      </c>
      <c r="Y92" s="43">
        <v>77</v>
      </c>
      <c r="Z92" s="45">
        <v>1.5474245649398954</v>
      </c>
      <c r="AA92" s="65">
        <v>883</v>
      </c>
      <c r="AB92" s="38">
        <v>4.0066247702883594E-3</v>
      </c>
      <c r="AC92" s="39">
        <v>361</v>
      </c>
      <c r="AD92" s="40">
        <v>0.30892558929042041</v>
      </c>
      <c r="AE92" s="98">
        <v>76</v>
      </c>
      <c r="AF92" s="38">
        <v>0.17745176848874597</v>
      </c>
      <c r="AG92" s="39">
        <v>348</v>
      </c>
      <c r="AH92" s="41">
        <v>0.77323092829029849</v>
      </c>
      <c r="AI92" s="183">
        <v>67</v>
      </c>
      <c r="AJ92" s="42">
        <v>3.0401343104113259E-4</v>
      </c>
      <c r="AK92" s="43">
        <v>262</v>
      </c>
      <c r="AL92" s="44">
        <v>0.159779525413378</v>
      </c>
      <c r="AM92" s="178">
        <v>8</v>
      </c>
      <c r="AN92" s="42">
        <v>1.3464630225080387E-2</v>
      </c>
      <c r="AO92" s="43">
        <v>246</v>
      </c>
      <c r="AP92" s="45">
        <v>0.39992307222249496</v>
      </c>
      <c r="AQ92" s="65">
        <v>2900</v>
      </c>
      <c r="AR92" s="38">
        <v>1.3158790298795291E-2</v>
      </c>
      <c r="AS92" s="39">
        <v>279</v>
      </c>
      <c r="AT92" s="40">
        <v>0.56809717370143353</v>
      </c>
      <c r="AU92" s="98">
        <v>174</v>
      </c>
      <c r="AV92" s="38">
        <v>0.58279742765273312</v>
      </c>
      <c r="AW92" s="39">
        <v>116</v>
      </c>
      <c r="AX92" s="41">
        <v>1.42192916420173</v>
      </c>
      <c r="AY92" s="183">
        <v>42</v>
      </c>
      <c r="AZ92" s="42">
        <v>1.9057558363772488E-4</v>
      </c>
      <c r="BA92" s="43">
        <v>316</v>
      </c>
      <c r="BB92" s="44">
        <v>7.1120274706235012E-2</v>
      </c>
      <c r="BC92" s="178">
        <v>5</v>
      </c>
      <c r="BD92" s="42">
        <v>8.4405144694533769E-3</v>
      </c>
      <c r="BE92" s="43">
        <v>300</v>
      </c>
      <c r="BF92" s="45">
        <v>0.17801178645536186</v>
      </c>
      <c r="BG92" s="159">
        <v>436</v>
      </c>
      <c r="BH92" s="83">
        <v>1.9783560587154298E-3</v>
      </c>
      <c r="BI92" s="84">
        <v>275</v>
      </c>
      <c r="BJ92" s="85">
        <v>0.35543847933287853</v>
      </c>
      <c r="BK92" s="156">
        <v>69</v>
      </c>
      <c r="BL92" s="83">
        <v>8.7620578778135047E-2</v>
      </c>
      <c r="BM92" s="84">
        <v>217</v>
      </c>
      <c r="BN92" s="86">
        <v>0.88965121327738539</v>
      </c>
      <c r="BO92" s="195">
        <v>4976</v>
      </c>
      <c r="BP92" s="75">
        <v>2.2578669147174261E-2</v>
      </c>
      <c r="BQ92" s="164">
        <v>417</v>
      </c>
      <c r="BR92" s="76">
        <v>414</v>
      </c>
      <c r="BS92" s="77">
        <v>0.39952565008423807</v>
      </c>
      <c r="BT92" s="159">
        <v>220385</v>
      </c>
      <c r="BU92" s="153">
        <v>11893</v>
      </c>
    </row>
    <row r="93" spans="1:73">
      <c r="A93" s="34">
        <f t="shared" si="8"/>
        <v>1</v>
      </c>
      <c r="B93" s="35">
        <f t="shared" si="9"/>
        <v>0</v>
      </c>
      <c r="C93" s="35">
        <f t="shared" si="10"/>
        <v>1</v>
      </c>
      <c r="D93" s="35">
        <f t="shared" si="11"/>
        <v>0</v>
      </c>
      <c r="E93" s="35">
        <f t="shared" si="12"/>
        <v>0</v>
      </c>
      <c r="F93" s="35">
        <f t="shared" si="13"/>
        <v>0</v>
      </c>
      <c r="G93" s="35">
        <f t="shared" si="14"/>
        <v>1</v>
      </c>
      <c r="H93" s="35">
        <f t="shared" si="15"/>
        <v>0</v>
      </c>
      <c r="I93" s="48">
        <v>638</v>
      </c>
      <c r="J93" s="49" t="s">
        <v>612</v>
      </c>
      <c r="K93" s="65">
        <v>146</v>
      </c>
      <c r="L93" s="38">
        <v>1.4310638881809806E-3</v>
      </c>
      <c r="M93" s="39">
        <v>382</v>
      </c>
      <c r="N93" s="40">
        <v>0.18962792893791344</v>
      </c>
      <c r="O93" s="98">
        <v>59</v>
      </c>
      <c r="P93" s="38">
        <v>2.9548674357417527E-2</v>
      </c>
      <c r="Q93" s="39">
        <v>451</v>
      </c>
      <c r="R93" s="41">
        <v>0.22127632699030508</v>
      </c>
      <c r="S93" s="183">
        <v>2274</v>
      </c>
      <c r="T93" s="42">
        <v>2.2289310148791437E-2</v>
      </c>
      <c r="U93" s="43">
        <v>5</v>
      </c>
      <c r="V93" s="44">
        <v>8.2975853360512186</v>
      </c>
      <c r="W93" s="178">
        <v>16</v>
      </c>
      <c r="X93" s="42">
        <v>0.46023072252580449</v>
      </c>
      <c r="Y93" s="43">
        <v>9</v>
      </c>
      <c r="Z93" s="45">
        <v>9.6824303061980839</v>
      </c>
      <c r="AA93" s="65">
        <v>285</v>
      </c>
      <c r="AB93" s="38">
        <v>2.7935151241889004E-3</v>
      </c>
      <c r="AC93" s="39">
        <v>396</v>
      </c>
      <c r="AD93" s="40">
        <v>0.21539034858750905</v>
      </c>
      <c r="AE93" s="98">
        <v>59</v>
      </c>
      <c r="AF93" s="38">
        <v>5.7680631451123253E-2</v>
      </c>
      <c r="AG93" s="39">
        <v>461</v>
      </c>
      <c r="AH93" s="41">
        <v>0.25133842610394264</v>
      </c>
      <c r="AI93" s="183">
        <v>97</v>
      </c>
      <c r="AJ93" s="42">
        <v>9.5077532296955556E-4</v>
      </c>
      <c r="AK93" s="43">
        <v>168</v>
      </c>
      <c r="AL93" s="44">
        <v>0.49969644222157078</v>
      </c>
      <c r="AM93" s="178">
        <v>9</v>
      </c>
      <c r="AN93" s="42">
        <v>1.9631653511434932E-2</v>
      </c>
      <c r="AO93" s="43">
        <v>195</v>
      </c>
      <c r="AP93" s="45">
        <v>0.58309445219493328</v>
      </c>
      <c r="AQ93" s="65">
        <v>1666</v>
      </c>
      <c r="AR93" s="38">
        <v>1.6329811217188451E-2</v>
      </c>
      <c r="AS93" s="39">
        <v>218</v>
      </c>
      <c r="AT93" s="40">
        <v>0.70499790549987285</v>
      </c>
      <c r="AU93" s="98">
        <v>93</v>
      </c>
      <c r="AV93" s="38">
        <v>0.33717870876340822</v>
      </c>
      <c r="AW93" s="39">
        <v>359</v>
      </c>
      <c r="AX93" s="41">
        <v>0.82266018480825254</v>
      </c>
      <c r="AY93" s="183">
        <v>376</v>
      </c>
      <c r="AZ93" s="42">
        <v>3.6854796024386898E-3</v>
      </c>
      <c r="BA93" s="43">
        <v>67</v>
      </c>
      <c r="BB93" s="44">
        <v>1.3753720006857146</v>
      </c>
      <c r="BC93" s="178">
        <v>11</v>
      </c>
      <c r="BD93" s="42">
        <v>7.609795587937665E-2</v>
      </c>
      <c r="BE93" s="43">
        <v>64</v>
      </c>
      <c r="BF93" s="45">
        <v>1.6049179372553615</v>
      </c>
      <c r="BG93" s="159">
        <v>97</v>
      </c>
      <c r="BH93" s="83">
        <v>9.5077532296955556E-4</v>
      </c>
      <c r="BI93" s="84">
        <v>344</v>
      </c>
      <c r="BJ93" s="85">
        <v>0.17081967297785372</v>
      </c>
      <c r="BK93" s="156">
        <v>38</v>
      </c>
      <c r="BL93" s="83">
        <v>1.9631653511434932E-2</v>
      </c>
      <c r="BM93" s="84">
        <v>404</v>
      </c>
      <c r="BN93" s="86">
        <v>0.19932902302909289</v>
      </c>
      <c r="BO93" s="195">
        <v>4941</v>
      </c>
      <c r="BP93" s="75">
        <v>4.8430730626727571E-2</v>
      </c>
      <c r="BQ93" s="164">
        <v>285</v>
      </c>
      <c r="BR93" s="76">
        <v>200</v>
      </c>
      <c r="BS93" s="77">
        <v>0.85697341200996047</v>
      </c>
      <c r="BT93" s="159">
        <v>102022</v>
      </c>
      <c r="BU93" s="153">
        <v>9472</v>
      </c>
    </row>
    <row r="94" spans="1:73">
      <c r="A94" s="34">
        <f t="shared" si="8"/>
        <v>1</v>
      </c>
      <c r="B94" s="35">
        <f t="shared" si="9"/>
        <v>0</v>
      </c>
      <c r="C94" s="35">
        <f t="shared" si="10"/>
        <v>0</v>
      </c>
      <c r="D94" s="35">
        <f t="shared" si="11"/>
        <v>1</v>
      </c>
      <c r="E94" s="35">
        <f t="shared" si="12"/>
        <v>0</v>
      </c>
      <c r="F94" s="35">
        <f t="shared" si="13"/>
        <v>1</v>
      </c>
      <c r="G94" s="35">
        <f t="shared" si="14"/>
        <v>0</v>
      </c>
      <c r="H94" s="35">
        <f t="shared" si="15"/>
        <v>0</v>
      </c>
      <c r="I94" s="48">
        <v>321</v>
      </c>
      <c r="J94" s="49" t="s">
        <v>292</v>
      </c>
      <c r="K94" s="65">
        <v>457</v>
      </c>
      <c r="L94" s="38">
        <v>3.3465633650170625E-3</v>
      </c>
      <c r="M94" s="39">
        <v>267</v>
      </c>
      <c r="N94" s="40">
        <v>0.44344762327440174</v>
      </c>
      <c r="O94" s="98">
        <v>16</v>
      </c>
      <c r="P94" s="38">
        <v>9.3456032719836407E-2</v>
      </c>
      <c r="Q94" s="39">
        <v>319</v>
      </c>
      <c r="R94" s="41">
        <v>0.69984891386980352</v>
      </c>
      <c r="S94" s="183">
        <v>201</v>
      </c>
      <c r="T94" s="42">
        <v>1.4719020489462353E-3</v>
      </c>
      <c r="U94" s="43">
        <v>170</v>
      </c>
      <c r="V94" s="44">
        <v>0.54794126762609763</v>
      </c>
      <c r="W94" s="178">
        <v>3</v>
      </c>
      <c r="X94" s="42">
        <v>4.1104294478527606E-2</v>
      </c>
      <c r="Y94" s="43">
        <v>179</v>
      </c>
      <c r="Z94" s="45">
        <v>0.86476075388789708</v>
      </c>
      <c r="AA94" s="65">
        <v>1836</v>
      </c>
      <c r="AB94" s="38">
        <v>1.3444836626195463E-2</v>
      </c>
      <c r="AC94" s="39">
        <v>157</v>
      </c>
      <c r="AD94" s="40">
        <v>1.036646632961822</v>
      </c>
      <c r="AE94" s="98">
        <v>19</v>
      </c>
      <c r="AF94" s="38">
        <v>0.3754601226993865</v>
      </c>
      <c r="AG94" s="39">
        <v>166</v>
      </c>
      <c r="AH94" s="41">
        <v>1.636035423502967</v>
      </c>
      <c r="AI94" s="183">
        <v>50</v>
      </c>
      <c r="AJ94" s="42">
        <v>3.6614478829508339E-4</v>
      </c>
      <c r="AK94" s="43">
        <v>248</v>
      </c>
      <c r="AL94" s="44">
        <v>0.19243373658203572</v>
      </c>
      <c r="AM94" s="178">
        <v>5</v>
      </c>
      <c r="AN94" s="42">
        <v>1.0224948875255624E-2</v>
      </c>
      <c r="AO94" s="43">
        <v>262</v>
      </c>
      <c r="AP94" s="45">
        <v>0.30369886875120333</v>
      </c>
      <c r="AQ94" s="65">
        <v>2134</v>
      </c>
      <c r="AR94" s="38">
        <v>1.5627059564434161E-2</v>
      </c>
      <c r="AS94" s="39">
        <v>230</v>
      </c>
      <c r="AT94" s="40">
        <v>0.67465839718045884</v>
      </c>
      <c r="AU94" s="98">
        <v>36</v>
      </c>
      <c r="AV94" s="38">
        <v>0.43640081799591002</v>
      </c>
      <c r="AW94" s="39">
        <v>245</v>
      </c>
      <c r="AX94" s="41">
        <v>1.0647456919793177</v>
      </c>
      <c r="AY94" s="183">
        <v>68</v>
      </c>
      <c r="AZ94" s="42">
        <v>4.9795691208131339E-4</v>
      </c>
      <c r="BA94" s="43">
        <v>256</v>
      </c>
      <c r="BB94" s="44">
        <v>0.18583090080633538</v>
      </c>
      <c r="BC94" s="178">
        <v>9</v>
      </c>
      <c r="BD94" s="42">
        <v>1.3905930470347648E-2</v>
      </c>
      <c r="BE94" s="43">
        <v>278</v>
      </c>
      <c r="BF94" s="45">
        <v>0.29327827519392285</v>
      </c>
      <c r="BG94" s="159">
        <v>144</v>
      </c>
      <c r="BH94" s="83">
        <v>1.0544969902898402E-3</v>
      </c>
      <c r="BI94" s="84">
        <v>336</v>
      </c>
      <c r="BJ94" s="85">
        <v>0.18945467628970986</v>
      </c>
      <c r="BK94" s="156">
        <v>20</v>
      </c>
      <c r="BL94" s="83">
        <v>2.9447852760736196E-2</v>
      </c>
      <c r="BM94" s="84">
        <v>376</v>
      </c>
      <c r="BN94" s="86">
        <v>0.29899731663882045</v>
      </c>
      <c r="BO94" s="195">
        <v>4890</v>
      </c>
      <c r="BP94" s="75">
        <v>3.5808960295259158E-2</v>
      </c>
      <c r="BQ94" s="164">
        <v>108</v>
      </c>
      <c r="BR94" s="76">
        <v>298</v>
      </c>
      <c r="BS94" s="77">
        <v>0.63363336641099444</v>
      </c>
      <c r="BT94" s="159">
        <v>136558</v>
      </c>
      <c r="BU94" s="153">
        <v>2767</v>
      </c>
    </row>
    <row r="95" spans="1:73">
      <c r="A95" s="34">
        <f t="shared" si="8"/>
        <v>1</v>
      </c>
      <c r="B95" s="35">
        <f t="shared" si="9"/>
        <v>1</v>
      </c>
      <c r="C95" s="35">
        <f t="shared" si="10"/>
        <v>0</v>
      </c>
      <c r="D95" s="35">
        <f t="shared" si="11"/>
        <v>0</v>
      </c>
      <c r="E95" s="35">
        <f t="shared" si="12"/>
        <v>0</v>
      </c>
      <c r="F95" s="35">
        <f t="shared" si="13"/>
        <v>1</v>
      </c>
      <c r="G95" s="35">
        <f t="shared" si="14"/>
        <v>0</v>
      </c>
      <c r="H95" s="35">
        <f t="shared" si="15"/>
        <v>0</v>
      </c>
      <c r="I95" s="48">
        <v>332</v>
      </c>
      <c r="J95" s="49" t="s">
        <v>303</v>
      </c>
      <c r="K95" s="65">
        <v>2361</v>
      </c>
      <c r="L95" s="38">
        <v>3.1292661267876311E-2</v>
      </c>
      <c r="M95" s="39">
        <v>20</v>
      </c>
      <c r="N95" s="40">
        <v>4.1465392259500593</v>
      </c>
      <c r="O95" s="98">
        <v>12</v>
      </c>
      <c r="P95" s="38">
        <v>0.48791072535647861</v>
      </c>
      <c r="Q95" s="39">
        <v>31</v>
      </c>
      <c r="R95" s="41">
        <v>3.6537372844597815</v>
      </c>
      <c r="S95" s="183">
        <v>7</v>
      </c>
      <c r="T95" s="42">
        <v>9.2777902954313516E-5</v>
      </c>
      <c r="U95" s="43">
        <v>368</v>
      </c>
      <c r="V95" s="44">
        <v>3.4538196199178306E-2</v>
      </c>
      <c r="W95" s="178">
        <v>2</v>
      </c>
      <c r="X95" s="42">
        <v>1.4465798718743541E-3</v>
      </c>
      <c r="Y95" s="43">
        <v>385</v>
      </c>
      <c r="Z95" s="45">
        <v>3.0433450237531825E-2</v>
      </c>
      <c r="AA95" s="65">
        <v>60</v>
      </c>
      <c r="AB95" s="38">
        <v>7.9523916817983008E-4</v>
      </c>
      <c r="AC95" s="39">
        <v>487</v>
      </c>
      <c r="AD95" s="40">
        <v>6.1315881257105284E-2</v>
      </c>
      <c r="AE95" s="98">
        <v>4</v>
      </c>
      <c r="AF95" s="38">
        <v>1.2399256044637322E-2</v>
      </c>
      <c r="AG95" s="39">
        <v>519</v>
      </c>
      <c r="AH95" s="41">
        <v>5.4028699421567343E-2</v>
      </c>
      <c r="AI95" s="183">
        <v>5</v>
      </c>
      <c r="AJ95" s="42">
        <v>6.6269930681652511E-5</v>
      </c>
      <c r="AK95" s="43">
        <v>320</v>
      </c>
      <c r="AL95" s="44">
        <v>3.4829310130246441E-2</v>
      </c>
      <c r="AM95" s="178">
        <v>2</v>
      </c>
      <c r="AN95" s="42">
        <v>1.0332713370531101E-3</v>
      </c>
      <c r="AO95" s="43">
        <v>326</v>
      </c>
      <c r="AP95" s="45">
        <v>3.0689966278019926E-2</v>
      </c>
      <c r="AQ95" s="65">
        <v>2198</v>
      </c>
      <c r="AR95" s="38">
        <v>2.9132261527654441E-2</v>
      </c>
      <c r="AS95" s="39">
        <v>90</v>
      </c>
      <c r="AT95" s="40">
        <v>1.2577110100239739</v>
      </c>
      <c r="AU95" s="98">
        <v>22</v>
      </c>
      <c r="AV95" s="38">
        <v>0.45422607976854723</v>
      </c>
      <c r="AW95" s="39">
        <v>223</v>
      </c>
      <c r="AX95" s="41">
        <v>1.1082363773725723</v>
      </c>
      <c r="AY95" s="183">
        <v>116</v>
      </c>
      <c r="AZ95" s="42">
        <v>1.5374623918143382E-3</v>
      </c>
      <c r="BA95" s="43">
        <v>169</v>
      </c>
      <c r="BB95" s="44">
        <v>0.57376052886292095</v>
      </c>
      <c r="BC95" s="178">
        <v>8</v>
      </c>
      <c r="BD95" s="42">
        <v>2.3971895019632157E-2</v>
      </c>
      <c r="BE95" s="43">
        <v>230</v>
      </c>
      <c r="BF95" s="45">
        <v>0.50557106117270467</v>
      </c>
      <c r="BG95" s="159">
        <v>92</v>
      </c>
      <c r="BH95" s="83">
        <v>1.219366724542406E-3</v>
      </c>
      <c r="BI95" s="84">
        <v>321</v>
      </c>
      <c r="BJ95" s="85">
        <v>0.21907575858810976</v>
      </c>
      <c r="BK95" s="156">
        <v>14</v>
      </c>
      <c r="BL95" s="83">
        <v>1.9012192601777226E-2</v>
      </c>
      <c r="BM95" s="84">
        <v>408</v>
      </c>
      <c r="BN95" s="86">
        <v>0.19303935731882241</v>
      </c>
      <c r="BO95" s="195">
        <v>4839</v>
      </c>
      <c r="BP95" s="75">
        <v>6.41360389137033E-2</v>
      </c>
      <c r="BQ95" s="164">
        <v>64</v>
      </c>
      <c r="BR95" s="76">
        <v>125</v>
      </c>
      <c r="BS95" s="77">
        <v>1.1348761290490925</v>
      </c>
      <c r="BT95" s="159">
        <v>75449</v>
      </c>
      <c r="BU95" s="153">
        <v>818</v>
      </c>
    </row>
    <row r="96" spans="1:73">
      <c r="A96" s="34">
        <f t="shared" si="8"/>
        <v>3</v>
      </c>
      <c r="B96" s="35">
        <f t="shared" si="9"/>
        <v>1</v>
      </c>
      <c r="C96" s="35">
        <f t="shared" si="10"/>
        <v>1</v>
      </c>
      <c r="D96" s="35">
        <f t="shared" si="11"/>
        <v>1</v>
      </c>
      <c r="E96" s="35">
        <f t="shared" si="12"/>
        <v>0</v>
      </c>
      <c r="F96" s="35">
        <f t="shared" si="13"/>
        <v>0</v>
      </c>
      <c r="G96" s="35">
        <f t="shared" si="14"/>
        <v>0</v>
      </c>
      <c r="H96" s="35">
        <f t="shared" si="15"/>
        <v>0</v>
      </c>
      <c r="I96" s="48">
        <v>423</v>
      </c>
      <c r="J96" s="49" t="s">
        <v>394</v>
      </c>
      <c r="K96" s="65">
        <v>643</v>
      </c>
      <c r="L96" s="38">
        <v>6.6501877152519932E-3</v>
      </c>
      <c r="M96" s="39">
        <v>156</v>
      </c>
      <c r="N96" s="40">
        <v>0.88120546811821232</v>
      </c>
      <c r="O96" s="98">
        <v>166</v>
      </c>
      <c r="P96" s="38">
        <v>0.13443445536274304</v>
      </c>
      <c r="Q96" s="39">
        <v>227</v>
      </c>
      <c r="R96" s="41">
        <v>1.0067173282899762</v>
      </c>
      <c r="S96" s="183">
        <v>255</v>
      </c>
      <c r="T96" s="42">
        <v>2.637321722222797E-3</v>
      </c>
      <c r="U96" s="43">
        <v>107</v>
      </c>
      <c r="V96" s="44">
        <v>0.98178911337692421</v>
      </c>
      <c r="W96" s="178">
        <v>39</v>
      </c>
      <c r="X96" s="42">
        <v>5.3313819778381767E-2</v>
      </c>
      <c r="Y96" s="43">
        <v>124</v>
      </c>
      <c r="Z96" s="45">
        <v>1.1216273036453872</v>
      </c>
      <c r="AA96" s="65">
        <v>1519</v>
      </c>
      <c r="AB96" s="38">
        <v>1.5710163513946777E-2</v>
      </c>
      <c r="AC96" s="39">
        <v>133</v>
      </c>
      <c r="AD96" s="40">
        <v>1.2113117148840411</v>
      </c>
      <c r="AE96" s="98">
        <v>179</v>
      </c>
      <c r="AF96" s="38">
        <v>0.31758310683671337</v>
      </c>
      <c r="AG96" s="39">
        <v>200</v>
      </c>
      <c r="AH96" s="41">
        <v>1.3838412690952848</v>
      </c>
      <c r="AI96" s="183">
        <v>91</v>
      </c>
      <c r="AJ96" s="42">
        <v>9.4116186949911576E-4</v>
      </c>
      <c r="AK96" s="43">
        <v>171</v>
      </c>
      <c r="AL96" s="44">
        <v>0.4946439252066806</v>
      </c>
      <c r="AM96" s="178">
        <v>29</v>
      </c>
      <c r="AN96" s="42">
        <v>1.9025716077775454E-2</v>
      </c>
      <c r="AO96" s="43">
        <v>201</v>
      </c>
      <c r="AP96" s="45">
        <v>0.56509705041019431</v>
      </c>
      <c r="AQ96" s="65">
        <v>1779</v>
      </c>
      <c r="AR96" s="38">
        <v>1.8399197426801395E-2</v>
      </c>
      <c r="AS96" s="39">
        <v>193</v>
      </c>
      <c r="AT96" s="40">
        <v>0.79433837147610054</v>
      </c>
      <c r="AU96" s="98">
        <v>307</v>
      </c>
      <c r="AV96" s="38">
        <v>0.37194229563035752</v>
      </c>
      <c r="AW96" s="39">
        <v>321</v>
      </c>
      <c r="AX96" s="41">
        <v>0.90747757704943743</v>
      </c>
      <c r="AY96" s="183">
        <v>223</v>
      </c>
      <c r="AZ96" s="42">
        <v>2.3063637021791517E-3</v>
      </c>
      <c r="BA96" s="43">
        <v>122</v>
      </c>
      <c r="BB96" s="44">
        <v>0.86070427774883373</v>
      </c>
      <c r="BC96" s="178">
        <v>42</v>
      </c>
      <c r="BD96" s="42">
        <v>4.6623458080702486E-2</v>
      </c>
      <c r="BE96" s="43">
        <v>121</v>
      </c>
      <c r="BF96" s="45">
        <v>0.98329611230558311</v>
      </c>
      <c r="BG96" s="159">
        <v>273</v>
      </c>
      <c r="BH96" s="83">
        <v>2.8234856084973473E-3</v>
      </c>
      <c r="BI96" s="84">
        <v>219</v>
      </c>
      <c r="BJ96" s="85">
        <v>0.50727745730169416</v>
      </c>
      <c r="BK96" s="156">
        <v>88</v>
      </c>
      <c r="BL96" s="83">
        <v>5.7077148233326366E-2</v>
      </c>
      <c r="BM96" s="84">
        <v>302</v>
      </c>
      <c r="BN96" s="86">
        <v>0.57953000179066805</v>
      </c>
      <c r="BO96" s="195">
        <v>4783</v>
      </c>
      <c r="BP96" s="75">
        <v>4.9467881558398576E-2</v>
      </c>
      <c r="BQ96" s="164">
        <v>850</v>
      </c>
      <c r="BR96" s="76">
        <v>191</v>
      </c>
      <c r="BS96" s="77">
        <v>0.87532561857760005</v>
      </c>
      <c r="BT96" s="159">
        <v>96689</v>
      </c>
      <c r="BU96" s="153">
        <v>19795</v>
      </c>
    </row>
    <row r="97" spans="1:73">
      <c r="A97" s="34">
        <f t="shared" si="8"/>
        <v>3</v>
      </c>
      <c r="B97" s="35">
        <f t="shared" si="9"/>
        <v>0</v>
      </c>
      <c r="C97" s="35">
        <f t="shared" si="10"/>
        <v>1</v>
      </c>
      <c r="D97" s="35">
        <f t="shared" si="11"/>
        <v>1</v>
      </c>
      <c r="E97" s="35">
        <f t="shared" si="12"/>
        <v>1</v>
      </c>
      <c r="F97" s="35">
        <f t="shared" si="13"/>
        <v>0</v>
      </c>
      <c r="G97" s="35">
        <f t="shared" si="14"/>
        <v>1</v>
      </c>
      <c r="H97" s="35">
        <f t="shared" si="15"/>
        <v>0</v>
      </c>
      <c r="I97" s="48">
        <v>437</v>
      </c>
      <c r="J97" s="49" t="s">
        <v>408</v>
      </c>
      <c r="K97" s="65">
        <v>510</v>
      </c>
      <c r="L97" s="38">
        <v>7.3703682293774202E-3</v>
      </c>
      <c r="M97" s="39">
        <v>141</v>
      </c>
      <c r="N97" s="40">
        <v>0.97663540697903795</v>
      </c>
      <c r="O97" s="98">
        <v>156</v>
      </c>
      <c r="P97" s="38">
        <v>0.10779961953075459</v>
      </c>
      <c r="Q97" s="39">
        <v>295</v>
      </c>
      <c r="R97" s="41">
        <v>0.80726138750552268</v>
      </c>
      <c r="S97" s="183">
        <v>270</v>
      </c>
      <c r="T97" s="42">
        <v>3.9019596508468699E-3</v>
      </c>
      <c r="U97" s="43">
        <v>56</v>
      </c>
      <c r="V97" s="44">
        <v>1.4525726890872861</v>
      </c>
      <c r="W97" s="178">
        <v>42</v>
      </c>
      <c r="X97" s="42">
        <v>5.7070386810399491E-2</v>
      </c>
      <c r="Y97" s="43">
        <v>117</v>
      </c>
      <c r="Z97" s="45">
        <v>1.2006587474361341</v>
      </c>
      <c r="AA97" s="65">
        <v>1316</v>
      </c>
      <c r="AB97" s="38">
        <v>1.9018440372275854E-2</v>
      </c>
      <c r="AC97" s="39">
        <v>109</v>
      </c>
      <c r="AD97" s="40">
        <v>1.4663920971484417</v>
      </c>
      <c r="AE97" s="98">
        <v>203</v>
      </c>
      <c r="AF97" s="38">
        <v>0.27816529274994717</v>
      </c>
      <c r="AG97" s="39">
        <v>231</v>
      </c>
      <c r="AH97" s="41">
        <v>1.2120815101644089</v>
      </c>
      <c r="AI97" s="183">
        <v>160</v>
      </c>
      <c r="AJ97" s="42">
        <v>2.3122723856870337E-3</v>
      </c>
      <c r="AK97" s="43">
        <v>74</v>
      </c>
      <c r="AL97" s="44">
        <v>1.2152548101124752</v>
      </c>
      <c r="AM97" s="178">
        <v>31</v>
      </c>
      <c r="AN97" s="42">
        <v>3.3819488480236734E-2</v>
      </c>
      <c r="AO97" s="43">
        <v>126</v>
      </c>
      <c r="AP97" s="45">
        <v>1.0044979704542019</v>
      </c>
      <c r="AQ97" s="65">
        <v>1920</v>
      </c>
      <c r="AR97" s="38">
        <v>2.7747268628244406E-2</v>
      </c>
      <c r="AS97" s="39">
        <v>93</v>
      </c>
      <c r="AT97" s="40">
        <v>1.1979174778006183</v>
      </c>
      <c r="AU97" s="98">
        <v>525</v>
      </c>
      <c r="AV97" s="38">
        <v>0.40583386176284086</v>
      </c>
      <c r="AW97" s="39">
        <v>278</v>
      </c>
      <c r="AX97" s="41">
        <v>0.99016738317700514</v>
      </c>
      <c r="AY97" s="183">
        <v>236</v>
      </c>
      <c r="AZ97" s="42">
        <v>3.4106017688883749E-3</v>
      </c>
      <c r="BA97" s="43">
        <v>76</v>
      </c>
      <c r="BB97" s="44">
        <v>1.2727912468473026</v>
      </c>
      <c r="BC97" s="178">
        <v>50</v>
      </c>
      <c r="BD97" s="42">
        <v>4.9883745508349189E-2</v>
      </c>
      <c r="BE97" s="43">
        <v>106</v>
      </c>
      <c r="BF97" s="45">
        <v>1.0520560903203986</v>
      </c>
      <c r="BG97" s="159">
        <v>319</v>
      </c>
      <c r="BH97" s="83">
        <v>4.6100930689635241E-3</v>
      </c>
      <c r="BI97" s="84">
        <v>129</v>
      </c>
      <c r="BJ97" s="85">
        <v>0.82826570212007422</v>
      </c>
      <c r="BK97" s="156">
        <v>103</v>
      </c>
      <c r="BL97" s="83">
        <v>6.7427605157471995E-2</v>
      </c>
      <c r="BM97" s="84">
        <v>271</v>
      </c>
      <c r="BN97" s="86">
        <v>0.68462285427978353</v>
      </c>
      <c r="BO97" s="195">
        <v>4731</v>
      </c>
      <c r="BP97" s="75">
        <v>6.8371004104283484E-2</v>
      </c>
      <c r="BQ97" s="164">
        <v>1110</v>
      </c>
      <c r="BR97" s="76">
        <v>107</v>
      </c>
      <c r="BS97" s="77">
        <v>1.2098131065043125</v>
      </c>
      <c r="BT97" s="159">
        <v>69196</v>
      </c>
      <c r="BU97" s="153">
        <v>21273</v>
      </c>
    </row>
    <row r="98" spans="1:73">
      <c r="A98" s="34">
        <f t="shared" si="8"/>
        <v>3</v>
      </c>
      <c r="B98" s="35">
        <f t="shared" si="9"/>
        <v>1</v>
      </c>
      <c r="C98" s="35">
        <f t="shared" si="10"/>
        <v>1</v>
      </c>
      <c r="D98" s="35">
        <f t="shared" si="11"/>
        <v>0</v>
      </c>
      <c r="E98" s="35">
        <f t="shared" si="12"/>
        <v>1</v>
      </c>
      <c r="F98" s="35">
        <f t="shared" si="13"/>
        <v>0</v>
      </c>
      <c r="G98" s="35">
        <f t="shared" si="14"/>
        <v>1</v>
      </c>
      <c r="H98" s="35">
        <f t="shared" si="15"/>
        <v>0</v>
      </c>
      <c r="I98" s="48">
        <v>406</v>
      </c>
      <c r="J98" s="49" t="s">
        <v>377</v>
      </c>
      <c r="K98" s="65">
        <v>676</v>
      </c>
      <c r="L98" s="38">
        <v>1.4022277997884212E-2</v>
      </c>
      <c r="M98" s="39">
        <v>56</v>
      </c>
      <c r="N98" s="40">
        <v>1.8580690615499484</v>
      </c>
      <c r="O98" s="98">
        <v>35</v>
      </c>
      <c r="P98" s="38">
        <v>0.14603586087707929</v>
      </c>
      <c r="Q98" s="39">
        <v>205</v>
      </c>
      <c r="R98" s="41">
        <v>1.0935948771466808</v>
      </c>
      <c r="S98" s="183">
        <v>334</v>
      </c>
      <c r="T98" s="42">
        <v>6.9281669397830278E-3</v>
      </c>
      <c r="U98" s="43">
        <v>26</v>
      </c>
      <c r="V98" s="44">
        <v>2.5791312526725072</v>
      </c>
      <c r="W98" s="178">
        <v>16</v>
      </c>
      <c r="X98" s="42">
        <v>7.2153812918556923E-2</v>
      </c>
      <c r="Y98" s="43">
        <v>81</v>
      </c>
      <c r="Z98" s="45">
        <v>1.5179870241522424</v>
      </c>
      <c r="AA98" s="65">
        <v>842</v>
      </c>
      <c r="AB98" s="38">
        <v>1.7465618452985956E-2</v>
      </c>
      <c r="AC98" s="39">
        <v>123</v>
      </c>
      <c r="AD98" s="40">
        <v>1.3466637836719622</v>
      </c>
      <c r="AE98" s="98">
        <v>30</v>
      </c>
      <c r="AF98" s="38">
        <v>0.18189673795636208</v>
      </c>
      <c r="AG98" s="39">
        <v>340</v>
      </c>
      <c r="AH98" s="41">
        <v>0.792599503182156</v>
      </c>
      <c r="AI98" s="183">
        <v>216</v>
      </c>
      <c r="AJ98" s="42">
        <v>4.480491194590222E-3</v>
      </c>
      <c r="AK98" s="43">
        <v>28</v>
      </c>
      <c r="AL98" s="44">
        <v>2.3547997673615475</v>
      </c>
      <c r="AM98" s="178">
        <v>15</v>
      </c>
      <c r="AN98" s="42">
        <v>4.6662346079066754E-2</v>
      </c>
      <c r="AO98" s="43">
        <v>77</v>
      </c>
      <c r="AP98" s="45">
        <v>1.3859533079704947</v>
      </c>
      <c r="AQ98" s="65">
        <v>1401</v>
      </c>
      <c r="AR98" s="38">
        <v>2.9060963720467133E-2</v>
      </c>
      <c r="AS98" s="39">
        <v>91</v>
      </c>
      <c r="AT98" s="40">
        <v>1.2546329092385295</v>
      </c>
      <c r="AU98" s="98">
        <v>78</v>
      </c>
      <c r="AV98" s="38">
        <v>0.30265716137394688</v>
      </c>
      <c r="AW98" s="39">
        <v>391</v>
      </c>
      <c r="AX98" s="41">
        <v>0.73843332879045898</v>
      </c>
      <c r="AY98" s="183">
        <v>1007</v>
      </c>
      <c r="AZ98" s="42">
        <v>2.088821589329793E-2</v>
      </c>
      <c r="BA98" s="43">
        <v>5</v>
      </c>
      <c r="BB98" s="44">
        <v>7.7952045277662725</v>
      </c>
      <c r="BC98" s="178">
        <v>22</v>
      </c>
      <c r="BD98" s="42">
        <v>0.21754158565564916</v>
      </c>
      <c r="BE98" s="43">
        <v>14</v>
      </c>
      <c r="BF98" s="45">
        <v>4.5879864824640402</v>
      </c>
      <c r="BG98" s="159">
        <v>153</v>
      </c>
      <c r="BH98" s="83">
        <v>3.1736812628347403E-3</v>
      </c>
      <c r="BI98" s="84">
        <v>204</v>
      </c>
      <c r="BJ98" s="85">
        <v>0.57019485293344263</v>
      </c>
      <c r="BK98" s="156">
        <v>14</v>
      </c>
      <c r="BL98" s="83">
        <v>3.3052495139338951E-2</v>
      </c>
      <c r="BM98" s="84">
        <v>360</v>
      </c>
      <c r="BN98" s="86">
        <v>0.33559687475946676</v>
      </c>
      <c r="BO98" s="195">
        <v>4629</v>
      </c>
      <c r="BP98" s="75">
        <v>9.6019415461843227E-2</v>
      </c>
      <c r="BQ98" s="164">
        <v>210</v>
      </c>
      <c r="BR98" s="76">
        <v>68</v>
      </c>
      <c r="BS98" s="77">
        <v>1.6990469692011285</v>
      </c>
      <c r="BT98" s="159">
        <v>48209</v>
      </c>
      <c r="BU98" s="153">
        <v>1798</v>
      </c>
    </row>
    <row r="99" spans="1:73">
      <c r="A99" s="34">
        <f t="shared" si="8"/>
        <v>3</v>
      </c>
      <c r="B99" s="35">
        <f t="shared" si="9"/>
        <v>0</v>
      </c>
      <c r="C99" s="35">
        <f t="shared" si="10"/>
        <v>1</v>
      </c>
      <c r="D99" s="35">
        <f t="shared" si="11"/>
        <v>1</v>
      </c>
      <c r="E99" s="35">
        <f t="shared" si="12"/>
        <v>1</v>
      </c>
      <c r="F99" s="35">
        <f t="shared" si="13"/>
        <v>0</v>
      </c>
      <c r="G99" s="35">
        <f t="shared" si="14"/>
        <v>0</v>
      </c>
      <c r="H99" s="35">
        <f t="shared" si="15"/>
        <v>0</v>
      </c>
      <c r="I99" s="48">
        <v>433</v>
      </c>
      <c r="J99" s="49" t="s">
        <v>404</v>
      </c>
      <c r="K99" s="65">
        <v>602</v>
      </c>
      <c r="L99" s="38">
        <v>6.6894835096453021E-3</v>
      </c>
      <c r="M99" s="39">
        <v>154</v>
      </c>
      <c r="N99" s="40">
        <v>0.88641248938980965</v>
      </c>
      <c r="O99" s="98">
        <v>193</v>
      </c>
      <c r="P99" s="38">
        <v>0.13089802130898021</v>
      </c>
      <c r="Q99" s="39">
        <v>236</v>
      </c>
      <c r="R99" s="41">
        <v>0.98023461273412116</v>
      </c>
      <c r="S99" s="183">
        <v>257</v>
      </c>
      <c r="T99" s="42">
        <v>2.8558094052804693E-3</v>
      </c>
      <c r="U99" s="43">
        <v>99</v>
      </c>
      <c r="V99" s="44">
        <v>1.0631249727168979</v>
      </c>
      <c r="W99" s="178">
        <v>68</v>
      </c>
      <c r="X99" s="42">
        <v>5.5881713415959988E-2</v>
      </c>
      <c r="Y99" s="43">
        <v>120</v>
      </c>
      <c r="Z99" s="45">
        <v>1.1756511876727873</v>
      </c>
      <c r="AA99" s="65">
        <v>1112</v>
      </c>
      <c r="AB99" s="38">
        <v>1.2356653924793315E-2</v>
      </c>
      <c r="AC99" s="39">
        <v>172</v>
      </c>
      <c r="AD99" s="40">
        <v>0.95274372176854205</v>
      </c>
      <c r="AE99" s="98">
        <v>192</v>
      </c>
      <c r="AF99" s="38">
        <v>0.24179169384648835</v>
      </c>
      <c r="AG99" s="39">
        <v>269</v>
      </c>
      <c r="AH99" s="41">
        <v>1.0535866589442355</v>
      </c>
      <c r="AI99" s="183">
        <v>299</v>
      </c>
      <c r="AJ99" s="42">
        <v>3.3225175571161879E-3</v>
      </c>
      <c r="AK99" s="43">
        <v>46</v>
      </c>
      <c r="AL99" s="44">
        <v>1.7462066614478444</v>
      </c>
      <c r="AM99" s="178">
        <v>65</v>
      </c>
      <c r="AN99" s="42">
        <v>6.5014133507284189E-2</v>
      </c>
      <c r="AO99" s="43">
        <v>47</v>
      </c>
      <c r="AP99" s="45">
        <v>1.9310334985423867</v>
      </c>
      <c r="AQ99" s="65">
        <v>1762</v>
      </c>
      <c r="AR99" s="38">
        <v>1.9579518179393723E-2</v>
      </c>
      <c r="AS99" s="39">
        <v>173</v>
      </c>
      <c r="AT99" s="40">
        <v>0.84529570633614759</v>
      </c>
      <c r="AU99" s="98">
        <v>445</v>
      </c>
      <c r="AV99" s="38">
        <v>0.3831267666884105</v>
      </c>
      <c r="AW99" s="39">
        <v>308</v>
      </c>
      <c r="AX99" s="41">
        <v>0.93476583336118635</v>
      </c>
      <c r="AY99" s="183">
        <v>153</v>
      </c>
      <c r="AZ99" s="42">
        <v>1.7001511245444039E-3</v>
      </c>
      <c r="BA99" s="43">
        <v>153</v>
      </c>
      <c r="BB99" s="44">
        <v>0.63447380147903121</v>
      </c>
      <c r="BC99" s="178">
        <v>45</v>
      </c>
      <c r="BD99" s="42">
        <v>3.3268101761252444E-2</v>
      </c>
      <c r="BE99" s="43">
        <v>185</v>
      </c>
      <c r="BF99" s="45">
        <v>0.70162953312049059</v>
      </c>
      <c r="BG99" s="159">
        <v>414</v>
      </c>
      <c r="BH99" s="83">
        <v>4.600408925237799E-3</v>
      </c>
      <c r="BI99" s="84">
        <v>130</v>
      </c>
      <c r="BJ99" s="85">
        <v>0.82652581444699891</v>
      </c>
      <c r="BK99" s="156">
        <v>155</v>
      </c>
      <c r="BL99" s="83">
        <v>9.0019569471624261E-2</v>
      </c>
      <c r="BM99" s="84">
        <v>207</v>
      </c>
      <c r="BN99" s="86">
        <v>0.91400924663970806</v>
      </c>
      <c r="BO99" s="195">
        <v>4599</v>
      </c>
      <c r="BP99" s="75">
        <v>5.1104542626011204E-2</v>
      </c>
      <c r="BQ99" s="164">
        <v>1163</v>
      </c>
      <c r="BR99" s="76">
        <v>182</v>
      </c>
      <c r="BS99" s="77">
        <v>0.90428605343508728</v>
      </c>
      <c r="BT99" s="159">
        <v>89992</v>
      </c>
      <c r="BU99" s="153">
        <v>22950</v>
      </c>
    </row>
    <row r="100" spans="1:73">
      <c r="A100" s="34">
        <f t="shared" si="8"/>
        <v>2</v>
      </c>
      <c r="B100" s="35">
        <f t="shared" si="9"/>
        <v>1</v>
      </c>
      <c r="C100" s="35">
        <f t="shared" si="10"/>
        <v>0</v>
      </c>
      <c r="D100" s="35">
        <f t="shared" si="11"/>
        <v>1</v>
      </c>
      <c r="E100" s="35">
        <f t="shared" si="12"/>
        <v>0</v>
      </c>
      <c r="F100" s="35">
        <f t="shared" si="13"/>
        <v>0</v>
      </c>
      <c r="G100" s="35">
        <f t="shared" si="14"/>
        <v>1</v>
      </c>
      <c r="H100" s="35">
        <f t="shared" si="15"/>
        <v>0</v>
      </c>
      <c r="I100" s="48">
        <v>79</v>
      </c>
      <c r="J100" s="49" t="s">
        <v>49</v>
      </c>
      <c r="K100" s="65">
        <v>723</v>
      </c>
      <c r="L100" s="38">
        <v>6.1583802522976808E-3</v>
      </c>
      <c r="M100" s="39">
        <v>163</v>
      </c>
      <c r="N100" s="40">
        <v>0.81603686774581463</v>
      </c>
      <c r="O100" s="98">
        <v>101</v>
      </c>
      <c r="P100" s="38">
        <v>0.15928618638466624</v>
      </c>
      <c r="Q100" s="39">
        <v>181</v>
      </c>
      <c r="R100" s="41">
        <v>1.1928204235884547</v>
      </c>
      <c r="S100" s="183">
        <v>129</v>
      </c>
      <c r="T100" s="42">
        <v>1.0987981363020758E-3</v>
      </c>
      <c r="U100" s="43">
        <v>206</v>
      </c>
      <c r="V100" s="44">
        <v>0.40904681401971832</v>
      </c>
      <c r="W100" s="178">
        <v>27</v>
      </c>
      <c r="X100" s="42">
        <v>2.8420356906807668E-2</v>
      </c>
      <c r="Y100" s="43">
        <v>225</v>
      </c>
      <c r="Z100" s="45">
        <v>0.59791341941978182</v>
      </c>
      <c r="AA100" s="65">
        <v>1329</v>
      </c>
      <c r="AB100" s="38">
        <v>1.1320176148414409E-2</v>
      </c>
      <c r="AC100" s="39">
        <v>186</v>
      </c>
      <c r="AD100" s="40">
        <v>0.87282745153811725</v>
      </c>
      <c r="AE100" s="98">
        <v>107</v>
      </c>
      <c r="AF100" s="38">
        <v>0.29279576999339063</v>
      </c>
      <c r="AG100" s="39">
        <v>222</v>
      </c>
      <c r="AH100" s="41">
        <v>1.275832565432113</v>
      </c>
      <c r="AI100" s="183">
        <v>72</v>
      </c>
      <c r="AJ100" s="42">
        <v>6.1328268072673999E-4</v>
      </c>
      <c r="AK100" s="43">
        <v>215</v>
      </c>
      <c r="AL100" s="44">
        <v>0.32232133736717983</v>
      </c>
      <c r="AM100" s="178">
        <v>19</v>
      </c>
      <c r="AN100" s="42">
        <v>1.5862524785194978E-2</v>
      </c>
      <c r="AO100" s="43">
        <v>225</v>
      </c>
      <c r="AP100" s="45">
        <v>0.47114473544800028</v>
      </c>
      <c r="AQ100" s="65">
        <v>1541</v>
      </c>
      <c r="AR100" s="38">
        <v>1.3125952930554255E-2</v>
      </c>
      <c r="AS100" s="39">
        <v>280</v>
      </c>
      <c r="AT100" s="40">
        <v>0.56667950416905766</v>
      </c>
      <c r="AU100" s="98">
        <v>219</v>
      </c>
      <c r="AV100" s="38">
        <v>0.33950209297202028</v>
      </c>
      <c r="AW100" s="39">
        <v>355</v>
      </c>
      <c r="AX100" s="41">
        <v>0.82832885733341644</v>
      </c>
      <c r="AY100" s="183">
        <v>347</v>
      </c>
      <c r="AZ100" s="42">
        <v>2.9556818085024828E-3</v>
      </c>
      <c r="BA100" s="43">
        <v>86</v>
      </c>
      <c r="BB100" s="44">
        <v>1.1030211643717969</v>
      </c>
      <c r="BC100" s="178">
        <v>56</v>
      </c>
      <c r="BD100" s="42">
        <v>7.6448556950870231E-2</v>
      </c>
      <c r="BE100" s="43">
        <v>63</v>
      </c>
      <c r="BF100" s="45">
        <v>1.6123121693600044</v>
      </c>
      <c r="BG100" s="159">
        <v>398</v>
      </c>
      <c r="BH100" s="83">
        <v>3.390090374017257E-3</v>
      </c>
      <c r="BI100" s="84">
        <v>192</v>
      </c>
      <c r="BJ100" s="85">
        <v>0.60907568282937086</v>
      </c>
      <c r="BK100" s="156">
        <v>59</v>
      </c>
      <c r="BL100" s="83">
        <v>8.7684512007050006E-2</v>
      </c>
      <c r="BM100" s="84">
        <v>215</v>
      </c>
      <c r="BN100" s="86">
        <v>0.89030035615530401</v>
      </c>
      <c r="BO100" s="195">
        <v>4539</v>
      </c>
      <c r="BP100" s="75">
        <v>3.8662362330814902E-2</v>
      </c>
      <c r="BQ100" s="164">
        <v>588</v>
      </c>
      <c r="BR100" s="76">
        <v>276</v>
      </c>
      <c r="BS100" s="77">
        <v>0.68412382250369863</v>
      </c>
      <c r="BT100" s="159">
        <v>117401</v>
      </c>
      <c r="BU100" s="153">
        <v>13085</v>
      </c>
    </row>
    <row r="101" spans="1:73">
      <c r="A101" s="34">
        <f t="shared" si="8"/>
        <v>2</v>
      </c>
      <c r="B101" s="35">
        <f t="shared" si="9"/>
        <v>0</v>
      </c>
      <c r="C101" s="35">
        <f t="shared" si="10"/>
        <v>1</v>
      </c>
      <c r="D101" s="35">
        <f t="shared" si="11"/>
        <v>1</v>
      </c>
      <c r="E101" s="35">
        <f t="shared" si="12"/>
        <v>0</v>
      </c>
      <c r="F101" s="35">
        <f t="shared" si="13"/>
        <v>0</v>
      </c>
      <c r="G101" s="35">
        <f t="shared" si="14"/>
        <v>1</v>
      </c>
      <c r="H101" s="35">
        <f t="shared" si="15"/>
        <v>0</v>
      </c>
      <c r="I101" s="48">
        <v>408</v>
      </c>
      <c r="J101" s="49" t="s">
        <v>379</v>
      </c>
      <c r="K101" s="65">
        <v>348</v>
      </c>
      <c r="L101" s="38">
        <v>3.6868312321220466E-3</v>
      </c>
      <c r="M101" s="39">
        <v>248</v>
      </c>
      <c r="N101" s="40">
        <v>0.48853596031940666</v>
      </c>
      <c r="O101" s="98">
        <v>22</v>
      </c>
      <c r="P101" s="38">
        <v>7.6736493936052919E-2</v>
      </c>
      <c r="Q101" s="39">
        <v>355</v>
      </c>
      <c r="R101" s="41">
        <v>0.57464403711976242</v>
      </c>
      <c r="S101" s="183">
        <v>518</v>
      </c>
      <c r="T101" s="42">
        <v>5.4878694776989085E-3</v>
      </c>
      <c r="U101" s="43">
        <v>36</v>
      </c>
      <c r="V101" s="44">
        <v>2.042955344976729</v>
      </c>
      <c r="W101" s="178">
        <v>12</v>
      </c>
      <c r="X101" s="42">
        <v>0.11422271223814774</v>
      </c>
      <c r="Y101" s="43">
        <v>38</v>
      </c>
      <c r="Z101" s="45">
        <v>2.4030413366608205</v>
      </c>
      <c r="AA101" s="65">
        <v>2209</v>
      </c>
      <c r="AB101" s="38">
        <v>2.3402902849878164E-2</v>
      </c>
      <c r="AC101" s="39">
        <v>90</v>
      </c>
      <c r="AD101" s="40">
        <v>1.8044503711997821</v>
      </c>
      <c r="AE101" s="98">
        <v>41</v>
      </c>
      <c r="AF101" s="38">
        <v>0.48710033076074971</v>
      </c>
      <c r="AG101" s="39">
        <v>123</v>
      </c>
      <c r="AH101" s="41">
        <v>2.1224980969887182</v>
      </c>
      <c r="AI101" s="183">
        <v>112</v>
      </c>
      <c r="AJ101" s="42">
        <v>1.1865663735565208E-3</v>
      </c>
      <c r="AK101" s="43">
        <v>145</v>
      </c>
      <c r="AL101" s="44">
        <v>0.6236205137025107</v>
      </c>
      <c r="AM101" s="178">
        <v>5</v>
      </c>
      <c r="AN101" s="42">
        <v>2.4696802646085998E-2</v>
      </c>
      <c r="AO101" s="43">
        <v>173</v>
      </c>
      <c r="AP101" s="45">
        <v>0.7335382422829505</v>
      </c>
      <c r="AQ101" s="65">
        <v>889</v>
      </c>
      <c r="AR101" s="38">
        <v>9.4183705901048839E-3</v>
      </c>
      <c r="AS101" s="39">
        <v>334</v>
      </c>
      <c r="AT101" s="40">
        <v>0.40661410293932104</v>
      </c>
      <c r="AU101" s="98">
        <v>30</v>
      </c>
      <c r="AV101" s="38">
        <v>0.1960308710033076</v>
      </c>
      <c r="AW101" s="39">
        <v>461</v>
      </c>
      <c r="AX101" s="41">
        <v>0.47828284638476842</v>
      </c>
      <c r="AY101" s="183">
        <v>351</v>
      </c>
      <c r="AZ101" s="42">
        <v>3.7186142599851678E-3</v>
      </c>
      <c r="BA101" s="43">
        <v>66</v>
      </c>
      <c r="BB101" s="44">
        <v>1.3877374144602421</v>
      </c>
      <c r="BC101" s="178">
        <v>7</v>
      </c>
      <c r="BD101" s="42">
        <v>7.7398015435501649E-2</v>
      </c>
      <c r="BE101" s="43">
        <v>62</v>
      </c>
      <c r="BF101" s="45">
        <v>1.6323363991182867</v>
      </c>
      <c r="BG101" s="159">
        <v>108</v>
      </c>
      <c r="BH101" s="83">
        <v>1.1441890030723593E-3</v>
      </c>
      <c r="BI101" s="84">
        <v>330</v>
      </c>
      <c r="BJ101" s="85">
        <v>0.20556906201480718</v>
      </c>
      <c r="BK101" s="156">
        <v>6</v>
      </c>
      <c r="BL101" s="83">
        <v>2.3814773980154354E-2</v>
      </c>
      <c r="BM101" s="84">
        <v>393</v>
      </c>
      <c r="BN101" s="86">
        <v>0.24180212982863816</v>
      </c>
      <c r="BO101" s="195">
        <v>4535</v>
      </c>
      <c r="BP101" s="75">
        <v>4.8045343786418053E-2</v>
      </c>
      <c r="BQ101" s="164">
        <v>123</v>
      </c>
      <c r="BR101" s="76">
        <v>205</v>
      </c>
      <c r="BS101" s="77">
        <v>0.85015405844642944</v>
      </c>
      <c r="BT101" s="159">
        <v>94390</v>
      </c>
      <c r="BU101" s="153">
        <v>3156</v>
      </c>
    </row>
    <row r="102" spans="1:73">
      <c r="A102" s="34">
        <f t="shared" si="8"/>
        <v>2</v>
      </c>
      <c r="B102" s="35">
        <f t="shared" si="9"/>
        <v>1</v>
      </c>
      <c r="C102" s="35">
        <f t="shared" si="10"/>
        <v>0</v>
      </c>
      <c r="D102" s="35">
        <f t="shared" si="11"/>
        <v>0</v>
      </c>
      <c r="E102" s="35">
        <f t="shared" si="12"/>
        <v>1</v>
      </c>
      <c r="F102" s="35">
        <f t="shared" si="13"/>
        <v>1</v>
      </c>
      <c r="G102" s="35">
        <f t="shared" si="14"/>
        <v>1</v>
      </c>
      <c r="H102" s="35">
        <f t="shared" si="15"/>
        <v>0</v>
      </c>
      <c r="I102" s="48">
        <v>424</v>
      </c>
      <c r="J102" s="49" t="s">
        <v>395</v>
      </c>
      <c r="K102" s="65">
        <v>794</v>
      </c>
      <c r="L102" s="38">
        <v>9.5265519641014561E-3</v>
      </c>
      <c r="M102" s="39">
        <v>103</v>
      </c>
      <c r="N102" s="40">
        <v>1.2623477776161383</v>
      </c>
      <c r="O102" s="98">
        <v>186</v>
      </c>
      <c r="P102" s="38">
        <v>0.18478007912497091</v>
      </c>
      <c r="Q102" s="39">
        <v>137</v>
      </c>
      <c r="R102" s="41">
        <v>1.3837323703656315</v>
      </c>
      <c r="S102" s="183">
        <v>139</v>
      </c>
      <c r="T102" s="42">
        <v>1.6677465025316152E-3</v>
      </c>
      <c r="U102" s="43">
        <v>155</v>
      </c>
      <c r="V102" s="44">
        <v>0.62084778897508275</v>
      </c>
      <c r="W102" s="178">
        <v>34</v>
      </c>
      <c r="X102" s="42">
        <v>3.2348149872003726E-2</v>
      </c>
      <c r="Y102" s="43">
        <v>208</v>
      </c>
      <c r="Z102" s="45">
        <v>0.68054715024498469</v>
      </c>
      <c r="AA102" s="65">
        <v>538</v>
      </c>
      <c r="AB102" s="38">
        <v>6.4550188371367556E-3</v>
      </c>
      <c r="AC102" s="39">
        <v>309</v>
      </c>
      <c r="AD102" s="40">
        <v>0.49770582784065365</v>
      </c>
      <c r="AE102" s="98">
        <v>114</v>
      </c>
      <c r="AF102" s="38">
        <v>0.12520363043984176</v>
      </c>
      <c r="AG102" s="39">
        <v>396</v>
      </c>
      <c r="AH102" s="41">
        <v>0.54556412829694678</v>
      </c>
      <c r="AI102" s="183">
        <v>219</v>
      </c>
      <c r="AJ102" s="42">
        <v>2.6276006047080843E-3</v>
      </c>
      <c r="AK102" s="43">
        <v>66</v>
      </c>
      <c r="AL102" s="44">
        <v>1.3809810183661244</v>
      </c>
      <c r="AM102" s="178">
        <v>44</v>
      </c>
      <c r="AN102" s="42">
        <v>5.0965790086106584E-2</v>
      </c>
      <c r="AO102" s="43">
        <v>69</v>
      </c>
      <c r="AP102" s="45">
        <v>1.5137731232690301</v>
      </c>
      <c r="AQ102" s="65">
        <v>1781</v>
      </c>
      <c r="AR102" s="38">
        <v>2.1368751949703644E-2</v>
      </c>
      <c r="AS102" s="39">
        <v>154</v>
      </c>
      <c r="AT102" s="40">
        <v>0.92254130603973772</v>
      </c>
      <c r="AU102" s="98">
        <v>336</v>
      </c>
      <c r="AV102" s="38">
        <v>0.41447521526646497</v>
      </c>
      <c r="AW102" s="39">
        <v>275</v>
      </c>
      <c r="AX102" s="41">
        <v>1.0112508540057432</v>
      </c>
      <c r="AY102" s="183">
        <v>475</v>
      </c>
      <c r="AZ102" s="42">
        <v>5.6991337316727861E-3</v>
      </c>
      <c r="BA102" s="43">
        <v>37</v>
      </c>
      <c r="BB102" s="44">
        <v>2.12684095647132</v>
      </c>
      <c r="BC102" s="178">
        <v>30</v>
      </c>
      <c r="BD102" s="42">
        <v>0.11054223877123574</v>
      </c>
      <c r="BE102" s="43">
        <v>37</v>
      </c>
      <c r="BF102" s="45">
        <v>2.3313533166322755</v>
      </c>
      <c r="BG102" s="159">
        <v>351</v>
      </c>
      <c r="BH102" s="83">
        <v>4.2113598732992589E-3</v>
      </c>
      <c r="BI102" s="84">
        <v>147</v>
      </c>
      <c r="BJ102" s="85">
        <v>0.75662787934186848</v>
      </c>
      <c r="BK102" s="156">
        <v>127</v>
      </c>
      <c r="BL102" s="83">
        <v>8.1684896439376306E-2</v>
      </c>
      <c r="BM102" s="84">
        <v>237</v>
      </c>
      <c r="BN102" s="86">
        <v>0.82938355620475701</v>
      </c>
      <c r="BO102" s="195">
        <v>4297</v>
      </c>
      <c r="BP102" s="75">
        <v>5.1556163463153601E-2</v>
      </c>
      <c r="BQ102" s="164">
        <v>871</v>
      </c>
      <c r="BR102" s="76">
        <v>179</v>
      </c>
      <c r="BS102" s="77">
        <v>0.91227740613062414</v>
      </c>
      <c r="BT102" s="159">
        <v>83346</v>
      </c>
      <c r="BU102" s="153">
        <v>17806</v>
      </c>
    </row>
    <row r="103" spans="1:73">
      <c r="A103" s="34">
        <f t="shared" si="8"/>
        <v>1</v>
      </c>
      <c r="B103" s="35">
        <f t="shared" si="9"/>
        <v>1</v>
      </c>
      <c r="C103" s="35">
        <f t="shared" si="10"/>
        <v>0</v>
      </c>
      <c r="D103" s="35">
        <f t="shared" si="11"/>
        <v>0</v>
      </c>
      <c r="E103" s="35">
        <f t="shared" si="12"/>
        <v>0</v>
      </c>
      <c r="F103" s="35">
        <f t="shared" si="13"/>
        <v>0</v>
      </c>
      <c r="G103" s="35">
        <f t="shared" si="14"/>
        <v>0</v>
      </c>
      <c r="H103" s="35">
        <f t="shared" si="15"/>
        <v>0</v>
      </c>
      <c r="I103" s="48">
        <v>384</v>
      </c>
      <c r="J103" s="49" t="s">
        <v>355</v>
      </c>
      <c r="K103" s="65">
        <v>1249</v>
      </c>
      <c r="L103" s="38">
        <v>1.4154418014301742E-2</v>
      </c>
      <c r="M103" s="39">
        <v>55</v>
      </c>
      <c r="N103" s="40">
        <v>1.8755787184213326</v>
      </c>
      <c r="O103" s="98">
        <v>75</v>
      </c>
      <c r="P103" s="38">
        <v>0.29257437338955261</v>
      </c>
      <c r="Q103" s="39">
        <v>72</v>
      </c>
      <c r="R103" s="41">
        <v>2.1909538794209493</v>
      </c>
      <c r="S103" s="183">
        <v>51</v>
      </c>
      <c r="T103" s="42">
        <v>5.779626250835779E-4</v>
      </c>
      <c r="U103" s="43">
        <v>268</v>
      </c>
      <c r="V103" s="44">
        <v>0.21515669038950469</v>
      </c>
      <c r="W103" s="178">
        <v>15</v>
      </c>
      <c r="X103" s="42">
        <v>1.1946591707659873E-2</v>
      </c>
      <c r="Y103" s="43">
        <v>325</v>
      </c>
      <c r="Z103" s="45">
        <v>0.25133489779039059</v>
      </c>
      <c r="AA103" s="65">
        <v>888</v>
      </c>
      <c r="AB103" s="38">
        <v>1.0063349236749357E-2</v>
      </c>
      <c r="AC103" s="39">
        <v>212</v>
      </c>
      <c r="AD103" s="40">
        <v>0.77592144796088647</v>
      </c>
      <c r="AE103" s="98">
        <v>65</v>
      </c>
      <c r="AF103" s="38">
        <v>0.20801124385101896</v>
      </c>
      <c r="AG103" s="39">
        <v>307</v>
      </c>
      <c r="AH103" s="41">
        <v>0.90639123265736055</v>
      </c>
      <c r="AI103" s="183">
        <v>131</v>
      </c>
      <c r="AJ103" s="42">
        <v>1.4845706644303668E-3</v>
      </c>
      <c r="AK103" s="43">
        <v>121</v>
      </c>
      <c r="AL103" s="44">
        <v>0.78024183139860659</v>
      </c>
      <c r="AM103" s="178">
        <v>13</v>
      </c>
      <c r="AN103" s="42">
        <v>3.0686343405949872E-2</v>
      </c>
      <c r="AO103" s="43">
        <v>138</v>
      </c>
      <c r="AP103" s="45">
        <v>0.91143808073709687</v>
      </c>
      <c r="AQ103" s="65">
        <v>1424</v>
      </c>
      <c r="AR103" s="38">
        <v>1.6137623100372842E-2</v>
      </c>
      <c r="AS103" s="39">
        <v>221</v>
      </c>
      <c r="AT103" s="40">
        <v>0.69670067425727567</v>
      </c>
      <c r="AU103" s="98">
        <v>127</v>
      </c>
      <c r="AV103" s="38">
        <v>0.33356758022956196</v>
      </c>
      <c r="AW103" s="39">
        <v>361</v>
      </c>
      <c r="AX103" s="41">
        <v>0.8138496294860752</v>
      </c>
      <c r="AY103" s="183">
        <v>145</v>
      </c>
      <c r="AZ103" s="42">
        <v>1.643227071316055E-3</v>
      </c>
      <c r="BA103" s="43">
        <v>156</v>
      </c>
      <c r="BB103" s="44">
        <v>0.61323050144176916</v>
      </c>
      <c r="BC103" s="178">
        <v>17</v>
      </c>
      <c r="BD103" s="42">
        <v>3.3965799953150619E-2</v>
      </c>
      <c r="BE103" s="43">
        <v>178</v>
      </c>
      <c r="BF103" s="45">
        <v>0.71634409844656766</v>
      </c>
      <c r="BG103" s="159">
        <v>381</v>
      </c>
      <c r="BH103" s="83">
        <v>4.3177207873890825E-3</v>
      </c>
      <c r="BI103" s="84">
        <v>140</v>
      </c>
      <c r="BJ103" s="85">
        <v>0.77573705910655089</v>
      </c>
      <c r="BK103" s="156">
        <v>69</v>
      </c>
      <c r="BL103" s="83">
        <v>8.9248067463106109E-2</v>
      </c>
      <c r="BM103" s="84">
        <v>211</v>
      </c>
      <c r="BN103" s="86">
        <v>0.90617583915147315</v>
      </c>
      <c r="BO103" s="195">
        <v>4269</v>
      </c>
      <c r="BP103" s="75">
        <v>4.8378871499643025E-2</v>
      </c>
      <c r="BQ103" s="164">
        <v>381</v>
      </c>
      <c r="BR103" s="76">
        <v>201</v>
      </c>
      <c r="BS103" s="77">
        <v>0.8560557737148865</v>
      </c>
      <c r="BT103" s="159">
        <v>88241</v>
      </c>
      <c r="BU103" s="153">
        <v>9687</v>
      </c>
    </row>
    <row r="104" spans="1:73">
      <c r="A104" s="34">
        <f t="shared" si="8"/>
        <v>2</v>
      </c>
      <c r="B104" s="35">
        <f t="shared" si="9"/>
        <v>1</v>
      </c>
      <c r="C104" s="35">
        <f t="shared" si="10"/>
        <v>0</v>
      </c>
      <c r="D104" s="35">
        <f t="shared" si="11"/>
        <v>1</v>
      </c>
      <c r="E104" s="35">
        <f t="shared" si="12"/>
        <v>0</v>
      </c>
      <c r="F104" s="35">
        <f t="shared" si="13"/>
        <v>0</v>
      </c>
      <c r="G104" s="35">
        <f t="shared" si="14"/>
        <v>0</v>
      </c>
      <c r="H104" s="35">
        <f t="shared" si="15"/>
        <v>0</v>
      </c>
      <c r="I104" s="48">
        <v>636</v>
      </c>
      <c r="J104" s="49" t="s">
        <v>610</v>
      </c>
      <c r="K104" s="65">
        <v>578</v>
      </c>
      <c r="L104" s="38">
        <v>8.6409232931186561E-3</v>
      </c>
      <c r="M104" s="39">
        <v>113</v>
      </c>
      <c r="N104" s="40">
        <v>1.1449945748182027</v>
      </c>
      <c r="O104" s="98">
        <v>139</v>
      </c>
      <c r="P104" s="38">
        <v>0.13593603010348071</v>
      </c>
      <c r="Q104" s="39">
        <v>224</v>
      </c>
      <c r="R104" s="41">
        <v>1.0179619255708163</v>
      </c>
      <c r="S104" s="183">
        <v>61</v>
      </c>
      <c r="T104" s="42">
        <v>9.1193135100387196E-4</v>
      </c>
      <c r="U104" s="43">
        <v>229</v>
      </c>
      <c r="V104" s="44">
        <v>0.33948238662672964</v>
      </c>
      <c r="W104" s="178">
        <v>29</v>
      </c>
      <c r="X104" s="42">
        <v>1.4346190028222013E-2</v>
      </c>
      <c r="Y104" s="43">
        <v>303</v>
      </c>
      <c r="Z104" s="45">
        <v>0.30181814969978521</v>
      </c>
      <c r="AA104" s="65">
        <v>1766</v>
      </c>
      <c r="AB104" s="38">
        <v>2.6401160096276032E-2</v>
      </c>
      <c r="AC104" s="39">
        <v>74</v>
      </c>
      <c r="AD104" s="40">
        <v>2.0356270946994157</v>
      </c>
      <c r="AE104" s="98">
        <v>117</v>
      </c>
      <c r="AF104" s="38">
        <v>0.41533396048918159</v>
      </c>
      <c r="AG104" s="39">
        <v>145</v>
      </c>
      <c r="AH104" s="41">
        <v>1.8097822667791748</v>
      </c>
      <c r="AI104" s="183">
        <v>85</v>
      </c>
      <c r="AJ104" s="42">
        <v>1.2707240136939199E-3</v>
      </c>
      <c r="AK104" s="43">
        <v>136</v>
      </c>
      <c r="AL104" s="44">
        <v>0.66785101942396408</v>
      </c>
      <c r="AM104" s="178">
        <v>23</v>
      </c>
      <c r="AN104" s="42">
        <v>1.9990592662276575E-2</v>
      </c>
      <c r="AO104" s="43">
        <v>192</v>
      </c>
      <c r="AP104" s="45">
        <v>0.59375557289011127</v>
      </c>
      <c r="AQ104" s="65">
        <v>1492</v>
      </c>
      <c r="AR104" s="38">
        <v>2.2304943863897982E-2</v>
      </c>
      <c r="AS104" s="39">
        <v>140</v>
      </c>
      <c r="AT104" s="40">
        <v>0.96295900161959891</v>
      </c>
      <c r="AU104" s="98">
        <v>301</v>
      </c>
      <c r="AV104" s="38">
        <v>0.35089369708372531</v>
      </c>
      <c r="AW104" s="39">
        <v>339</v>
      </c>
      <c r="AX104" s="41">
        <v>0.85612248397777679</v>
      </c>
      <c r="AY104" s="183">
        <v>104</v>
      </c>
      <c r="AZ104" s="42">
        <v>1.554768204990208E-3</v>
      </c>
      <c r="BA104" s="43">
        <v>167</v>
      </c>
      <c r="BB104" s="44">
        <v>0.5802188283134021</v>
      </c>
      <c r="BC104" s="178">
        <v>26</v>
      </c>
      <c r="BD104" s="42">
        <v>2.4459078080903106E-2</v>
      </c>
      <c r="BE104" s="43">
        <v>227</v>
      </c>
      <c r="BF104" s="45">
        <v>0.51584582906528909</v>
      </c>
      <c r="BG104" s="159">
        <v>166</v>
      </c>
      <c r="BH104" s="83">
        <v>2.4816492502728318E-3</v>
      </c>
      <c r="BI104" s="84">
        <v>240</v>
      </c>
      <c r="BJ104" s="85">
        <v>0.44586192251322765</v>
      </c>
      <c r="BK104" s="156">
        <v>96</v>
      </c>
      <c r="BL104" s="83">
        <v>3.9040451552210725E-2</v>
      </c>
      <c r="BM104" s="84">
        <v>343</v>
      </c>
      <c r="BN104" s="86">
        <v>0.39639529405834534</v>
      </c>
      <c r="BO104" s="195">
        <v>4252</v>
      </c>
      <c r="BP104" s="75">
        <v>6.3566100073253501E-2</v>
      </c>
      <c r="BQ104" s="164">
        <v>731</v>
      </c>
      <c r="BR104" s="76">
        <v>130</v>
      </c>
      <c r="BS104" s="77">
        <v>1.1247911597245184</v>
      </c>
      <c r="BT104" s="159">
        <v>66891</v>
      </c>
      <c r="BU104" s="153">
        <v>20498</v>
      </c>
    </row>
    <row r="105" spans="1:73">
      <c r="A105" s="34">
        <f t="shared" si="8"/>
        <v>1</v>
      </c>
      <c r="B105" s="35">
        <f t="shared" si="9"/>
        <v>0</v>
      </c>
      <c r="C105" s="35">
        <f t="shared" si="10"/>
        <v>0</v>
      </c>
      <c r="D105" s="35">
        <f t="shared" si="11"/>
        <v>1</v>
      </c>
      <c r="E105" s="35">
        <f t="shared" si="12"/>
        <v>0</v>
      </c>
      <c r="F105" s="35">
        <f t="shared" si="13"/>
        <v>0</v>
      </c>
      <c r="G105" s="35">
        <f t="shared" si="14"/>
        <v>0</v>
      </c>
      <c r="H105" s="35">
        <f t="shared" si="15"/>
        <v>0</v>
      </c>
      <c r="I105" s="48">
        <v>225</v>
      </c>
      <c r="J105" s="49" t="s">
        <v>195</v>
      </c>
      <c r="K105" s="65">
        <v>0</v>
      </c>
      <c r="L105" s="38">
        <v>0</v>
      </c>
      <c r="M105" s="39">
        <v>517</v>
      </c>
      <c r="N105" s="40">
        <v>0</v>
      </c>
      <c r="O105" s="98">
        <v>1</v>
      </c>
      <c r="P105" s="38">
        <v>0</v>
      </c>
      <c r="Q105" s="39">
        <v>517</v>
      </c>
      <c r="R105" s="41">
        <v>0</v>
      </c>
      <c r="S105" s="183">
        <v>0</v>
      </c>
      <c r="T105" s="42">
        <v>0</v>
      </c>
      <c r="U105" s="43">
        <v>396</v>
      </c>
      <c r="V105" s="44">
        <v>0</v>
      </c>
      <c r="W105" s="178">
        <v>0</v>
      </c>
      <c r="X105" s="42">
        <v>0</v>
      </c>
      <c r="Y105" s="43">
        <v>396</v>
      </c>
      <c r="Z105" s="45">
        <v>0</v>
      </c>
      <c r="AA105" s="65">
        <v>4206</v>
      </c>
      <c r="AB105" s="38">
        <v>0.14759448362985578</v>
      </c>
      <c r="AC105" s="39">
        <v>15</v>
      </c>
      <c r="AD105" s="40">
        <v>11.380080602877857</v>
      </c>
      <c r="AE105" s="98">
        <v>13</v>
      </c>
      <c r="AF105" s="38">
        <v>0.99904988123515437</v>
      </c>
      <c r="AG105" s="39">
        <v>28</v>
      </c>
      <c r="AH105" s="41">
        <v>4.3532745469638003</v>
      </c>
      <c r="AI105" s="183">
        <v>0</v>
      </c>
      <c r="AJ105" s="42">
        <v>0</v>
      </c>
      <c r="AK105" s="43">
        <v>337</v>
      </c>
      <c r="AL105" s="44">
        <v>0</v>
      </c>
      <c r="AM105" s="178">
        <v>0</v>
      </c>
      <c r="AN105" s="42">
        <v>0</v>
      </c>
      <c r="AO105" s="43">
        <v>337</v>
      </c>
      <c r="AP105" s="45">
        <v>0</v>
      </c>
      <c r="AQ105" s="65">
        <v>0</v>
      </c>
      <c r="AR105" s="38">
        <v>0</v>
      </c>
      <c r="AS105" s="39">
        <v>565</v>
      </c>
      <c r="AT105" s="40">
        <v>0</v>
      </c>
      <c r="AU105" s="98">
        <v>0</v>
      </c>
      <c r="AV105" s="38">
        <v>0</v>
      </c>
      <c r="AW105" s="39">
        <v>565</v>
      </c>
      <c r="AX105" s="41">
        <v>0</v>
      </c>
      <c r="AY105" s="183">
        <v>0</v>
      </c>
      <c r="AZ105" s="42">
        <v>0</v>
      </c>
      <c r="BA105" s="43">
        <v>356</v>
      </c>
      <c r="BB105" s="44">
        <v>0</v>
      </c>
      <c r="BC105" s="178">
        <v>0</v>
      </c>
      <c r="BD105" s="42">
        <v>0</v>
      </c>
      <c r="BE105" s="43">
        <v>356</v>
      </c>
      <c r="BF105" s="45">
        <v>0</v>
      </c>
      <c r="BG105" s="159">
        <v>4</v>
      </c>
      <c r="BH105" s="83">
        <v>1.4036565252482718E-4</v>
      </c>
      <c r="BI105" s="84">
        <v>437</v>
      </c>
      <c r="BJ105" s="85">
        <v>2.5218591903212229E-2</v>
      </c>
      <c r="BK105" s="156">
        <v>1</v>
      </c>
      <c r="BL105" s="83">
        <v>9.501187648456057E-4</v>
      </c>
      <c r="BM105" s="84">
        <v>462</v>
      </c>
      <c r="BN105" s="86">
        <v>9.6469838899698613E-3</v>
      </c>
      <c r="BO105" s="195">
        <v>4210</v>
      </c>
      <c r="BP105" s="75">
        <v>0.14773484928238059</v>
      </c>
      <c r="BQ105" s="164">
        <v>15</v>
      </c>
      <c r="BR105" s="76">
        <v>31</v>
      </c>
      <c r="BS105" s="77">
        <v>2.6141426367916343</v>
      </c>
      <c r="BT105" s="159">
        <v>28497</v>
      </c>
      <c r="BU105" s="153">
        <v>360</v>
      </c>
    </row>
    <row r="106" spans="1:73">
      <c r="A106" s="34">
        <f t="shared" si="8"/>
        <v>3</v>
      </c>
      <c r="B106" s="35">
        <f t="shared" si="9"/>
        <v>1</v>
      </c>
      <c r="C106" s="35">
        <f t="shared" si="10"/>
        <v>1</v>
      </c>
      <c r="D106" s="35">
        <f t="shared" si="11"/>
        <v>0</v>
      </c>
      <c r="E106" s="35">
        <f t="shared" si="12"/>
        <v>1</v>
      </c>
      <c r="F106" s="35">
        <f t="shared" si="13"/>
        <v>0</v>
      </c>
      <c r="G106" s="35">
        <f t="shared" si="14"/>
        <v>0</v>
      </c>
      <c r="H106" s="35">
        <f t="shared" si="15"/>
        <v>1</v>
      </c>
      <c r="I106" s="48">
        <v>518</v>
      </c>
      <c r="J106" s="49" t="s">
        <v>490</v>
      </c>
      <c r="K106" s="65">
        <v>554</v>
      </c>
      <c r="L106" s="38">
        <v>5.5397784088636456E-3</v>
      </c>
      <c r="M106" s="39">
        <v>183</v>
      </c>
      <c r="N106" s="40">
        <v>0.73406695195353211</v>
      </c>
      <c r="O106" s="98">
        <v>35</v>
      </c>
      <c r="P106" s="38">
        <v>0.1336550060313631</v>
      </c>
      <c r="Q106" s="39">
        <v>231</v>
      </c>
      <c r="R106" s="41">
        <v>1.0008803935078407</v>
      </c>
      <c r="S106" s="183">
        <v>301</v>
      </c>
      <c r="T106" s="42">
        <v>3.0098796048158073E-3</v>
      </c>
      <c r="U106" s="43">
        <v>88</v>
      </c>
      <c r="V106" s="44">
        <v>1.1204802977517654</v>
      </c>
      <c r="W106" s="178">
        <v>18</v>
      </c>
      <c r="X106" s="42">
        <v>7.2617611580217123E-2</v>
      </c>
      <c r="Y106" s="43">
        <v>80</v>
      </c>
      <c r="Z106" s="45">
        <v>1.5277445175090252</v>
      </c>
      <c r="AA106" s="65">
        <v>891</v>
      </c>
      <c r="AB106" s="38">
        <v>8.9096436142554296E-3</v>
      </c>
      <c r="AC106" s="39">
        <v>247</v>
      </c>
      <c r="AD106" s="40">
        <v>0.68696647719856152</v>
      </c>
      <c r="AE106" s="98">
        <v>49</v>
      </c>
      <c r="AF106" s="38">
        <v>0.2149577804583836</v>
      </c>
      <c r="AG106" s="39">
        <v>302</v>
      </c>
      <c r="AH106" s="41">
        <v>0.93666017274772517</v>
      </c>
      <c r="AI106" s="183">
        <v>164</v>
      </c>
      <c r="AJ106" s="42">
        <v>1.639934402623895E-3</v>
      </c>
      <c r="AK106" s="43">
        <v>111</v>
      </c>
      <c r="AL106" s="44">
        <v>0.86189593552814292</v>
      </c>
      <c r="AM106" s="178">
        <v>14</v>
      </c>
      <c r="AN106" s="42">
        <v>3.9565741857659834E-2</v>
      </c>
      <c r="AO106" s="43">
        <v>102</v>
      </c>
      <c r="AP106" s="45">
        <v>1.175171748051701</v>
      </c>
      <c r="AQ106" s="65">
        <v>1628</v>
      </c>
      <c r="AR106" s="38">
        <v>1.6279348826046959E-2</v>
      </c>
      <c r="AS106" s="39">
        <v>219</v>
      </c>
      <c r="AT106" s="40">
        <v>0.70281932060454833</v>
      </c>
      <c r="AU106" s="98">
        <v>86</v>
      </c>
      <c r="AV106" s="38">
        <v>0.39276236429433053</v>
      </c>
      <c r="AW106" s="39">
        <v>295</v>
      </c>
      <c r="AX106" s="41">
        <v>0.95827509507078679</v>
      </c>
      <c r="AY106" s="183">
        <v>182</v>
      </c>
      <c r="AZ106" s="42">
        <v>1.8199272029118835E-3</v>
      </c>
      <c r="BA106" s="43">
        <v>147</v>
      </c>
      <c r="BB106" s="44">
        <v>0.67917264187678106</v>
      </c>
      <c r="BC106" s="178">
        <v>14</v>
      </c>
      <c r="BD106" s="42">
        <v>4.390832328106152E-2</v>
      </c>
      <c r="BE106" s="43">
        <v>130</v>
      </c>
      <c r="BF106" s="45">
        <v>0.92603348952347786</v>
      </c>
      <c r="BG106" s="159">
        <v>425</v>
      </c>
      <c r="BH106" s="83">
        <v>4.2498300067997279E-3</v>
      </c>
      <c r="BI106" s="84">
        <v>144</v>
      </c>
      <c r="BJ106" s="85">
        <v>0.76353956022504477</v>
      </c>
      <c r="BK106" s="156">
        <v>27</v>
      </c>
      <c r="BL106" s="83">
        <v>0.10253317249698432</v>
      </c>
      <c r="BM106" s="84">
        <v>183</v>
      </c>
      <c r="BN106" s="86">
        <v>1.0410654960873689</v>
      </c>
      <c r="BO106" s="195">
        <v>4145</v>
      </c>
      <c r="BP106" s="75">
        <v>4.1448342066317347E-2</v>
      </c>
      <c r="BQ106" s="164">
        <v>243</v>
      </c>
      <c r="BR106" s="76">
        <v>247</v>
      </c>
      <c r="BS106" s="77">
        <v>0.73342125264419167</v>
      </c>
      <c r="BT106" s="159">
        <v>100004</v>
      </c>
      <c r="BU106" s="153">
        <v>4243</v>
      </c>
    </row>
    <row r="107" spans="1:73">
      <c r="A107" s="34">
        <f t="shared" si="8"/>
        <v>0</v>
      </c>
      <c r="B107" s="35">
        <f t="shared" si="9"/>
        <v>0</v>
      </c>
      <c r="C107" s="35">
        <f t="shared" si="10"/>
        <v>0</v>
      </c>
      <c r="D107" s="35">
        <f t="shared" si="11"/>
        <v>0</v>
      </c>
      <c r="E107" s="35">
        <f t="shared" si="12"/>
        <v>0</v>
      </c>
      <c r="F107" s="35">
        <f t="shared" si="13"/>
        <v>1</v>
      </c>
      <c r="G107" s="35">
        <f t="shared" si="14"/>
        <v>1</v>
      </c>
      <c r="H107" s="35">
        <f t="shared" si="15"/>
        <v>1</v>
      </c>
      <c r="I107" s="51">
        <v>32</v>
      </c>
      <c r="J107" s="49" t="s">
        <v>680</v>
      </c>
      <c r="K107" s="65">
        <v>135</v>
      </c>
      <c r="L107" s="38">
        <v>2.1593435595578946E-3</v>
      </c>
      <c r="M107" s="39">
        <v>347</v>
      </c>
      <c r="N107" s="40">
        <v>0.28613107384385439</v>
      </c>
      <c r="O107" s="98">
        <v>25</v>
      </c>
      <c r="P107" s="38">
        <v>3.2822757111597371E-2</v>
      </c>
      <c r="Q107" s="39">
        <v>443</v>
      </c>
      <c r="R107" s="41">
        <v>0.24579441525863222</v>
      </c>
      <c r="S107" s="183">
        <v>41</v>
      </c>
      <c r="T107" s="42">
        <v>6.5580063660647164E-4</v>
      </c>
      <c r="U107" s="43">
        <v>257</v>
      </c>
      <c r="V107" s="44">
        <v>0.24413325084329551</v>
      </c>
      <c r="W107" s="178">
        <v>8</v>
      </c>
      <c r="X107" s="42">
        <v>9.9683929005592031E-3</v>
      </c>
      <c r="Y107" s="43">
        <v>333</v>
      </c>
      <c r="Z107" s="45">
        <v>0.20971713708020134</v>
      </c>
      <c r="AA107" s="65">
        <v>181</v>
      </c>
      <c r="AB107" s="38">
        <v>2.8951198835553992E-3</v>
      </c>
      <c r="AC107" s="39">
        <v>392</v>
      </c>
      <c r="AD107" s="40">
        <v>0.22322445134521449</v>
      </c>
      <c r="AE107" s="98">
        <v>11</v>
      </c>
      <c r="AF107" s="38">
        <v>4.4006807682956478E-2</v>
      </c>
      <c r="AG107" s="39">
        <v>473</v>
      </c>
      <c r="AH107" s="41">
        <v>0.19175590666453743</v>
      </c>
      <c r="AI107" s="183">
        <v>64</v>
      </c>
      <c r="AJ107" s="42">
        <v>1.0236887986052241E-3</v>
      </c>
      <c r="AK107" s="43">
        <v>163</v>
      </c>
      <c r="AL107" s="44">
        <v>0.5380173824951956</v>
      </c>
      <c r="AM107" s="178">
        <v>3</v>
      </c>
      <c r="AN107" s="42">
        <v>1.5560418186238755E-2</v>
      </c>
      <c r="AO107" s="43">
        <v>227</v>
      </c>
      <c r="AP107" s="45">
        <v>0.46217164096463209</v>
      </c>
      <c r="AQ107" s="65">
        <v>2334</v>
      </c>
      <c r="AR107" s="38">
        <v>3.733265087413426E-2</v>
      </c>
      <c r="AS107" s="39">
        <v>67</v>
      </c>
      <c r="AT107" s="40">
        <v>1.6117418825588934</v>
      </c>
      <c r="AU107" s="98">
        <v>121</v>
      </c>
      <c r="AV107" s="38">
        <v>0.56746900072939466</v>
      </c>
      <c r="AW107" s="39">
        <v>128</v>
      </c>
      <c r="AX107" s="41">
        <v>1.3845303421591981</v>
      </c>
      <c r="AY107" s="183">
        <v>406</v>
      </c>
      <c r="AZ107" s="42">
        <v>6.4940258161518896E-3</v>
      </c>
      <c r="BA107" s="43">
        <v>29</v>
      </c>
      <c r="BB107" s="44">
        <v>2.423484116790493</v>
      </c>
      <c r="BC107" s="178">
        <v>3</v>
      </c>
      <c r="BD107" s="42">
        <v>9.8711402868952108E-2</v>
      </c>
      <c r="BE107" s="43">
        <v>42</v>
      </c>
      <c r="BF107" s="45">
        <v>2.0818391144059114</v>
      </c>
      <c r="BG107" s="159">
        <v>952</v>
      </c>
      <c r="BH107" s="83">
        <v>1.5227370879252708E-2</v>
      </c>
      <c r="BI107" s="84">
        <v>30</v>
      </c>
      <c r="BJ107" s="85">
        <v>2.7358035605954933</v>
      </c>
      <c r="BK107" s="156">
        <v>59</v>
      </c>
      <c r="BL107" s="83">
        <v>0.23146122052030149</v>
      </c>
      <c r="BM107" s="84">
        <v>63</v>
      </c>
      <c r="BN107" s="86">
        <v>2.3501300554514959</v>
      </c>
      <c r="BO107" s="195">
        <v>4113</v>
      </c>
      <c r="BP107" s="75">
        <v>6.5788000447863842E-2</v>
      </c>
      <c r="BQ107" s="164">
        <v>230</v>
      </c>
      <c r="BR107" s="76">
        <v>116</v>
      </c>
      <c r="BS107" s="77">
        <v>1.1641073030189828</v>
      </c>
      <c r="BT107" s="159">
        <v>62519</v>
      </c>
      <c r="BU107" s="153">
        <v>6451</v>
      </c>
    </row>
    <row r="108" spans="1:73">
      <c r="A108" s="34">
        <f t="shared" si="8"/>
        <v>1</v>
      </c>
      <c r="B108" s="35">
        <f t="shared" si="9"/>
        <v>0</v>
      </c>
      <c r="C108" s="35">
        <f t="shared" si="10"/>
        <v>0</v>
      </c>
      <c r="D108" s="35">
        <f t="shared" si="11"/>
        <v>1</v>
      </c>
      <c r="E108" s="35">
        <f t="shared" si="12"/>
        <v>0</v>
      </c>
      <c r="F108" s="35">
        <f t="shared" si="13"/>
        <v>0</v>
      </c>
      <c r="G108" s="35">
        <f t="shared" si="14"/>
        <v>0</v>
      </c>
      <c r="H108" s="35">
        <f t="shared" si="15"/>
        <v>1</v>
      </c>
      <c r="I108" s="48">
        <v>559</v>
      </c>
      <c r="J108" s="49" t="s">
        <v>532</v>
      </c>
      <c r="K108" s="65">
        <v>151</v>
      </c>
      <c r="L108" s="38">
        <v>1.4373560264245055E-3</v>
      </c>
      <c r="M108" s="39">
        <v>381</v>
      </c>
      <c r="N108" s="40">
        <v>0.19046168985771927</v>
      </c>
      <c r="O108" s="98">
        <v>25</v>
      </c>
      <c r="P108" s="38">
        <v>3.7082514734774065E-2</v>
      </c>
      <c r="Q108" s="39">
        <v>434</v>
      </c>
      <c r="R108" s="41">
        <v>0.27769376577852711</v>
      </c>
      <c r="S108" s="183">
        <v>162</v>
      </c>
      <c r="T108" s="42">
        <v>1.542064081329602E-3</v>
      </c>
      <c r="U108" s="43">
        <v>163</v>
      </c>
      <c r="V108" s="44">
        <v>0.57406031066356655</v>
      </c>
      <c r="W108" s="178">
        <v>10</v>
      </c>
      <c r="X108" s="42">
        <v>3.9783889980353634E-2</v>
      </c>
      <c r="Y108" s="43">
        <v>183</v>
      </c>
      <c r="Z108" s="45">
        <v>0.83698180758158414</v>
      </c>
      <c r="AA108" s="65">
        <v>1436</v>
      </c>
      <c r="AB108" s="38">
        <v>1.3669160622156224E-2</v>
      </c>
      <c r="AC108" s="39">
        <v>153</v>
      </c>
      <c r="AD108" s="40">
        <v>1.0539428427686546</v>
      </c>
      <c r="AE108" s="98">
        <v>77</v>
      </c>
      <c r="AF108" s="38">
        <v>0.3526522593320236</v>
      </c>
      <c r="AG108" s="39">
        <v>179</v>
      </c>
      <c r="AH108" s="41">
        <v>1.5366521064807828</v>
      </c>
      <c r="AI108" s="183">
        <v>126</v>
      </c>
      <c r="AJ108" s="42">
        <v>1.1993831743674682E-3</v>
      </c>
      <c r="AK108" s="43">
        <v>143</v>
      </c>
      <c r="AL108" s="44">
        <v>0.63035660540700478</v>
      </c>
      <c r="AM108" s="178">
        <v>7</v>
      </c>
      <c r="AN108" s="42">
        <v>3.0943025540275049E-2</v>
      </c>
      <c r="AO108" s="43">
        <v>135</v>
      </c>
      <c r="AP108" s="45">
        <v>0.91906198915700599</v>
      </c>
      <c r="AQ108" s="65">
        <v>678</v>
      </c>
      <c r="AR108" s="38">
        <v>6.4538237477868524E-3</v>
      </c>
      <c r="AS108" s="39">
        <v>382</v>
      </c>
      <c r="AT108" s="40">
        <v>0.27862736219913536</v>
      </c>
      <c r="AU108" s="98">
        <v>79</v>
      </c>
      <c r="AV108" s="38">
        <v>0.16650294695481335</v>
      </c>
      <c r="AW108" s="39">
        <v>475</v>
      </c>
      <c r="AX108" s="41">
        <v>0.40623960396348263</v>
      </c>
      <c r="AY108" s="183">
        <v>13</v>
      </c>
      <c r="AZ108" s="42">
        <v>1.2374588306965942E-4</v>
      </c>
      <c r="BA108" s="43">
        <v>331</v>
      </c>
      <c r="BB108" s="44">
        <v>4.6180318746444425E-2</v>
      </c>
      <c r="BC108" s="178">
        <v>8</v>
      </c>
      <c r="BD108" s="42">
        <v>3.1925343811394892E-3</v>
      </c>
      <c r="BE108" s="43">
        <v>340</v>
      </c>
      <c r="BF108" s="45">
        <v>6.733105553737749E-2</v>
      </c>
      <c r="BG108" s="159">
        <v>1506</v>
      </c>
      <c r="BH108" s="83">
        <v>1.4335484607915928E-2</v>
      </c>
      <c r="BI108" s="84">
        <v>31</v>
      </c>
      <c r="BJ108" s="85">
        <v>2.5755641038883654</v>
      </c>
      <c r="BK108" s="156">
        <v>49</v>
      </c>
      <c r="BL108" s="83">
        <v>0.3698428290766208</v>
      </c>
      <c r="BM108" s="84">
        <v>30</v>
      </c>
      <c r="BN108" s="86">
        <v>3.7551808741539974</v>
      </c>
      <c r="BO108" s="195">
        <v>4072</v>
      </c>
      <c r="BP108" s="75">
        <v>3.876101814305024E-2</v>
      </c>
      <c r="BQ108" s="164">
        <v>255</v>
      </c>
      <c r="BR108" s="76">
        <v>274</v>
      </c>
      <c r="BS108" s="77">
        <v>0.6858695200583681</v>
      </c>
      <c r="BT108" s="159">
        <v>105054</v>
      </c>
      <c r="BU108" s="153">
        <v>8625</v>
      </c>
    </row>
    <row r="109" spans="1:73">
      <c r="A109" s="34">
        <f t="shared" si="8"/>
        <v>0</v>
      </c>
      <c r="B109" s="35">
        <f t="shared" si="9"/>
        <v>0</v>
      </c>
      <c r="C109" s="35">
        <f t="shared" si="10"/>
        <v>0</v>
      </c>
      <c r="D109" s="35">
        <f t="shared" si="11"/>
        <v>0</v>
      </c>
      <c r="E109" s="35">
        <f t="shared" si="12"/>
        <v>0</v>
      </c>
      <c r="F109" s="35">
        <f t="shared" si="13"/>
        <v>1</v>
      </c>
      <c r="G109" s="35">
        <f t="shared" si="14"/>
        <v>0</v>
      </c>
      <c r="H109" s="35">
        <f t="shared" si="15"/>
        <v>0</v>
      </c>
      <c r="I109" s="51">
        <v>28</v>
      </c>
      <c r="J109" s="49" t="s">
        <v>676</v>
      </c>
      <c r="K109" s="65">
        <v>189</v>
      </c>
      <c r="L109" s="38">
        <v>1.9384217759635699E-3</v>
      </c>
      <c r="M109" s="39">
        <v>354</v>
      </c>
      <c r="N109" s="40">
        <v>0.25685709060225947</v>
      </c>
      <c r="O109" s="98">
        <v>62</v>
      </c>
      <c r="P109" s="38">
        <v>4.6863377138606499E-2</v>
      </c>
      <c r="Q109" s="39">
        <v>411</v>
      </c>
      <c r="R109" s="41">
        <v>0.35093811106924283</v>
      </c>
      <c r="S109" s="183">
        <v>67</v>
      </c>
      <c r="T109" s="42">
        <v>6.8716539147914912E-4</v>
      </c>
      <c r="U109" s="43">
        <v>250</v>
      </c>
      <c r="V109" s="44">
        <v>0.25580932912311077</v>
      </c>
      <c r="W109" s="178">
        <v>20</v>
      </c>
      <c r="X109" s="42">
        <v>1.6612943218447807E-2</v>
      </c>
      <c r="Y109" s="43">
        <v>288</v>
      </c>
      <c r="Z109" s="45">
        <v>0.34950657794130235</v>
      </c>
      <c r="AA109" s="65">
        <v>133</v>
      </c>
      <c r="AB109" s="38">
        <v>1.3640745830854751E-3</v>
      </c>
      <c r="AC109" s="39">
        <v>456</v>
      </c>
      <c r="AD109" s="40">
        <v>0.10517519572601172</v>
      </c>
      <c r="AE109" s="98">
        <v>33</v>
      </c>
      <c r="AF109" s="38">
        <v>3.297793206050087E-2</v>
      </c>
      <c r="AG109" s="39">
        <v>489</v>
      </c>
      <c r="AH109" s="41">
        <v>0.14369852291358071</v>
      </c>
      <c r="AI109" s="183">
        <v>19</v>
      </c>
      <c r="AJ109" s="42">
        <v>1.9486779758363931E-4</v>
      </c>
      <c r="AK109" s="43">
        <v>290</v>
      </c>
      <c r="AL109" s="44">
        <v>0.1024161469104681</v>
      </c>
      <c r="AM109" s="178">
        <v>11</v>
      </c>
      <c r="AN109" s="42">
        <v>4.7111331515001242E-3</v>
      </c>
      <c r="AO109" s="43">
        <v>303</v>
      </c>
      <c r="AP109" s="45">
        <v>0.13992889608566478</v>
      </c>
      <c r="AQ109" s="65">
        <v>3208</v>
      </c>
      <c r="AR109" s="38">
        <v>3.2901889192016573E-2</v>
      </c>
      <c r="AS109" s="39">
        <v>75</v>
      </c>
      <c r="AT109" s="40">
        <v>1.4204550596975158</v>
      </c>
      <c r="AU109" s="98">
        <v>286</v>
      </c>
      <c r="AV109" s="38">
        <v>0.79543763947433677</v>
      </c>
      <c r="AW109" s="39">
        <v>51</v>
      </c>
      <c r="AX109" s="41">
        <v>1.9407360503078508</v>
      </c>
      <c r="AY109" s="183">
        <v>32</v>
      </c>
      <c r="AZ109" s="42">
        <v>3.2819839593033987E-4</v>
      </c>
      <c r="BA109" s="43">
        <v>284</v>
      </c>
      <c r="BB109" s="44">
        <v>0.12247927898823938</v>
      </c>
      <c r="BC109" s="178">
        <v>7</v>
      </c>
      <c r="BD109" s="42">
        <v>7.9345400446317882E-3</v>
      </c>
      <c r="BE109" s="43">
        <v>306</v>
      </c>
      <c r="BF109" s="45">
        <v>0.16734070573046286</v>
      </c>
      <c r="BG109" s="159">
        <v>385</v>
      </c>
      <c r="BH109" s="83">
        <v>3.9486369510369022E-3</v>
      </c>
      <c r="BI109" s="84">
        <v>165</v>
      </c>
      <c r="BJ109" s="85">
        <v>0.70942614557739325</v>
      </c>
      <c r="BK109" s="156">
        <v>123</v>
      </c>
      <c r="BL109" s="83">
        <v>9.5462434911976202E-2</v>
      </c>
      <c r="BM109" s="84">
        <v>195</v>
      </c>
      <c r="BN109" s="86">
        <v>0.96927311170702024</v>
      </c>
      <c r="BO109" s="195">
        <v>4033</v>
      </c>
      <c r="BP109" s="75">
        <v>4.1363254087095652E-2</v>
      </c>
      <c r="BQ109" s="164">
        <v>542</v>
      </c>
      <c r="BR109" s="76">
        <v>248</v>
      </c>
      <c r="BS109" s="77">
        <v>0.7319156355508496</v>
      </c>
      <c r="BT109" s="159">
        <v>97502</v>
      </c>
      <c r="BU109" s="153">
        <v>20563</v>
      </c>
    </row>
    <row r="110" spans="1:73">
      <c r="A110" s="34">
        <f t="shared" si="8"/>
        <v>0</v>
      </c>
      <c r="B110" s="35">
        <f t="shared" si="9"/>
        <v>0</v>
      </c>
      <c r="C110" s="35">
        <f t="shared" si="10"/>
        <v>0</v>
      </c>
      <c r="D110" s="35">
        <f t="shared" si="11"/>
        <v>0</v>
      </c>
      <c r="E110" s="35">
        <f t="shared" si="12"/>
        <v>0</v>
      </c>
      <c r="F110" s="35">
        <f t="shared" si="13"/>
        <v>1</v>
      </c>
      <c r="G110" s="35">
        <f t="shared" si="14"/>
        <v>0</v>
      </c>
      <c r="H110" s="35">
        <f t="shared" si="15"/>
        <v>0</v>
      </c>
      <c r="I110" s="51">
        <v>16</v>
      </c>
      <c r="J110" s="49" t="s">
        <v>664</v>
      </c>
      <c r="K110" s="65">
        <v>27</v>
      </c>
      <c r="L110" s="38">
        <v>4.128124761103891E-4</v>
      </c>
      <c r="M110" s="39">
        <v>467</v>
      </c>
      <c r="N110" s="40">
        <v>5.4701104214185246E-2</v>
      </c>
      <c r="O110" s="98">
        <v>10</v>
      </c>
      <c r="P110" s="38">
        <v>6.7180890768847971E-3</v>
      </c>
      <c r="Q110" s="39">
        <v>504</v>
      </c>
      <c r="R110" s="41">
        <v>5.0308655384859638E-2</v>
      </c>
      <c r="S110" s="183">
        <v>8</v>
      </c>
      <c r="T110" s="42">
        <v>1.2231480773641158E-4</v>
      </c>
      <c r="U110" s="43">
        <v>365</v>
      </c>
      <c r="V110" s="44">
        <v>4.5533825330641882E-2</v>
      </c>
      <c r="W110" s="178">
        <v>3</v>
      </c>
      <c r="X110" s="42">
        <v>1.9905449116695696E-3</v>
      </c>
      <c r="Y110" s="43">
        <v>383</v>
      </c>
      <c r="Z110" s="45">
        <v>4.1877500643206625E-2</v>
      </c>
      <c r="AA110" s="65">
        <v>67</v>
      </c>
      <c r="AB110" s="38">
        <v>1.0243865147924471E-3</v>
      </c>
      <c r="AC110" s="39">
        <v>472</v>
      </c>
      <c r="AD110" s="40">
        <v>7.8983989239561597E-2</v>
      </c>
      <c r="AE110" s="98">
        <v>10</v>
      </c>
      <c r="AF110" s="38">
        <v>1.6670813635232644E-2</v>
      </c>
      <c r="AG110" s="39">
        <v>514</v>
      </c>
      <c r="AH110" s="41">
        <v>7.2641646867233192E-2</v>
      </c>
      <c r="AI110" s="183">
        <v>38</v>
      </c>
      <c r="AJ110" s="42">
        <v>5.809953367479551E-4</v>
      </c>
      <c r="AK110" s="43">
        <v>219</v>
      </c>
      <c r="AL110" s="44">
        <v>0.30535216439307278</v>
      </c>
      <c r="AM110" s="178">
        <v>7</v>
      </c>
      <c r="AN110" s="42">
        <v>9.4550883304304559E-3</v>
      </c>
      <c r="AO110" s="43">
        <v>268</v>
      </c>
      <c r="AP110" s="45">
        <v>0.28083266380367555</v>
      </c>
      <c r="AQ110" s="65">
        <v>3659</v>
      </c>
      <c r="AR110" s="38">
        <v>5.594373518844125E-2</v>
      </c>
      <c r="AS110" s="39">
        <v>36</v>
      </c>
      <c r="AT110" s="40">
        <v>2.4152279294065928</v>
      </c>
      <c r="AU110" s="98">
        <v>86</v>
      </c>
      <c r="AV110" s="38">
        <v>0.91042547897486936</v>
      </c>
      <c r="AW110" s="39">
        <v>34</v>
      </c>
      <c r="AX110" s="41">
        <v>2.2212873272290339</v>
      </c>
      <c r="AY110" s="183">
        <v>2</v>
      </c>
      <c r="AZ110" s="42">
        <v>3.0578701934102895E-5</v>
      </c>
      <c r="BA110" s="43">
        <v>352</v>
      </c>
      <c r="BB110" s="44">
        <v>1.1411565113438686E-2</v>
      </c>
      <c r="BC110" s="178">
        <v>2</v>
      </c>
      <c r="BD110" s="42">
        <v>4.976362279173924E-4</v>
      </c>
      <c r="BE110" s="43">
        <v>355</v>
      </c>
      <c r="BF110" s="45">
        <v>1.0495226832093753E-2</v>
      </c>
      <c r="BG110" s="159">
        <v>218</v>
      </c>
      <c r="BH110" s="83">
        <v>3.333078510817216E-3</v>
      </c>
      <c r="BI110" s="84">
        <v>194</v>
      </c>
      <c r="BJ110" s="85">
        <v>0.59883272890280892</v>
      </c>
      <c r="BK110" s="156">
        <v>26</v>
      </c>
      <c r="BL110" s="83">
        <v>5.4242348842995773E-2</v>
      </c>
      <c r="BM110" s="84">
        <v>309</v>
      </c>
      <c r="BN110" s="86">
        <v>0.55074700637823715</v>
      </c>
      <c r="BO110" s="195">
        <v>4019</v>
      </c>
      <c r="BP110" s="75">
        <v>6.1447901536579773E-2</v>
      </c>
      <c r="BQ110" s="164">
        <v>144</v>
      </c>
      <c r="BR110" s="76">
        <v>136</v>
      </c>
      <c r="BS110" s="77">
        <v>1.0873100025378042</v>
      </c>
      <c r="BT110" s="159">
        <v>65405</v>
      </c>
      <c r="BU110" s="153">
        <v>7193</v>
      </c>
    </row>
    <row r="111" spans="1:73">
      <c r="A111" s="34">
        <f t="shared" si="8"/>
        <v>1</v>
      </c>
      <c r="B111" s="35">
        <f t="shared" si="9"/>
        <v>0</v>
      </c>
      <c r="C111" s="35">
        <f t="shared" si="10"/>
        <v>0</v>
      </c>
      <c r="D111" s="35">
        <f t="shared" si="11"/>
        <v>1</v>
      </c>
      <c r="E111" s="35">
        <f t="shared" si="12"/>
        <v>0</v>
      </c>
      <c r="F111" s="35">
        <f t="shared" si="13"/>
        <v>1</v>
      </c>
      <c r="G111" s="35">
        <f t="shared" si="14"/>
        <v>0</v>
      </c>
      <c r="H111" s="35">
        <f t="shared" si="15"/>
        <v>0</v>
      </c>
      <c r="I111" s="48">
        <v>474</v>
      </c>
      <c r="J111" s="49" t="s">
        <v>446</v>
      </c>
      <c r="K111" s="65">
        <v>138</v>
      </c>
      <c r="L111" s="38">
        <v>3.0001304404539326E-3</v>
      </c>
      <c r="M111" s="39">
        <v>292</v>
      </c>
      <c r="N111" s="40">
        <v>0.39754236457605441</v>
      </c>
      <c r="O111" s="98">
        <v>15</v>
      </c>
      <c r="P111" s="38">
        <v>3.4474144391706221E-2</v>
      </c>
      <c r="Q111" s="39">
        <v>439</v>
      </c>
      <c r="R111" s="41">
        <v>0.25816088921143976</v>
      </c>
      <c r="S111" s="183">
        <v>117</v>
      </c>
      <c r="T111" s="42">
        <v>2.5435888516892038E-3</v>
      </c>
      <c r="U111" s="43">
        <v>110</v>
      </c>
      <c r="V111" s="44">
        <v>0.94689541380283926</v>
      </c>
      <c r="W111" s="178">
        <v>8</v>
      </c>
      <c r="X111" s="42">
        <v>2.9228078940794405E-2</v>
      </c>
      <c r="Y111" s="43">
        <v>220</v>
      </c>
      <c r="Z111" s="45">
        <v>0.61490644469618261</v>
      </c>
      <c r="AA111" s="65">
        <v>1412</v>
      </c>
      <c r="AB111" s="38">
        <v>3.0696986825514153E-2</v>
      </c>
      <c r="AC111" s="39">
        <v>60</v>
      </c>
      <c r="AD111" s="40">
        <v>2.3668512247104507</v>
      </c>
      <c r="AE111" s="98">
        <v>30</v>
      </c>
      <c r="AF111" s="38">
        <v>0.35273544841368976</v>
      </c>
      <c r="AG111" s="39">
        <v>178</v>
      </c>
      <c r="AH111" s="41">
        <v>1.5370145958004899</v>
      </c>
      <c r="AI111" s="183">
        <v>68</v>
      </c>
      <c r="AJ111" s="42">
        <v>1.4783251445715032E-3</v>
      </c>
      <c r="AK111" s="43">
        <v>122</v>
      </c>
      <c r="AL111" s="44">
        <v>0.77695939023937355</v>
      </c>
      <c r="AM111" s="178">
        <v>3</v>
      </c>
      <c r="AN111" s="42">
        <v>1.6987259555333499E-2</v>
      </c>
      <c r="AO111" s="43">
        <v>216</v>
      </c>
      <c r="AP111" s="45">
        <v>0.50455132569148198</v>
      </c>
      <c r="AQ111" s="65">
        <v>1982</v>
      </c>
      <c r="AR111" s="38">
        <v>4.3088829949128223E-2</v>
      </c>
      <c r="AS111" s="39">
        <v>51</v>
      </c>
      <c r="AT111" s="40">
        <v>1.860250217259142</v>
      </c>
      <c r="AU111" s="98">
        <v>42</v>
      </c>
      <c r="AV111" s="38">
        <v>0.49512865350986762</v>
      </c>
      <c r="AW111" s="39">
        <v>186</v>
      </c>
      <c r="AX111" s="41">
        <v>1.2080318804652026</v>
      </c>
      <c r="AY111" s="183">
        <v>136</v>
      </c>
      <c r="AZ111" s="42">
        <v>2.9566502891430063E-3</v>
      </c>
      <c r="BA111" s="43">
        <v>85</v>
      </c>
      <c r="BB111" s="44">
        <v>1.1033825884739141</v>
      </c>
      <c r="BC111" s="178">
        <v>5</v>
      </c>
      <c r="BD111" s="42">
        <v>3.3974519110666998E-2</v>
      </c>
      <c r="BE111" s="43">
        <v>177</v>
      </c>
      <c r="BF111" s="45">
        <v>0.7165279868589971</v>
      </c>
      <c r="BG111" s="159">
        <v>150</v>
      </c>
      <c r="BH111" s="83">
        <v>3.261011348319492E-3</v>
      </c>
      <c r="BI111" s="84">
        <v>199</v>
      </c>
      <c r="BJ111" s="85">
        <v>0.58588488640742986</v>
      </c>
      <c r="BK111" s="156">
        <v>7</v>
      </c>
      <c r="BL111" s="83">
        <v>3.7471896077941547E-2</v>
      </c>
      <c r="BM111" s="84">
        <v>350</v>
      </c>
      <c r="BN111" s="86">
        <v>0.3804690436245296</v>
      </c>
      <c r="BO111" s="195">
        <v>4003</v>
      </c>
      <c r="BP111" s="75">
        <v>8.7025522848819509E-2</v>
      </c>
      <c r="BQ111" s="164">
        <v>110</v>
      </c>
      <c r="BR111" s="76">
        <v>81</v>
      </c>
      <c r="BS111" s="77">
        <v>1.5399015931125724</v>
      </c>
      <c r="BT111" s="159">
        <v>45998</v>
      </c>
      <c r="BU111" s="153">
        <v>789</v>
      </c>
    </row>
    <row r="112" spans="1:73">
      <c r="A112" s="34">
        <f t="shared" si="8"/>
        <v>1</v>
      </c>
      <c r="B112" s="35">
        <f t="shared" si="9"/>
        <v>0</v>
      </c>
      <c r="C112" s="35">
        <f t="shared" si="10"/>
        <v>0</v>
      </c>
      <c r="D112" s="35">
        <f t="shared" si="11"/>
        <v>1</v>
      </c>
      <c r="E112" s="35">
        <f t="shared" si="12"/>
        <v>0</v>
      </c>
      <c r="F112" s="35">
        <f t="shared" si="13"/>
        <v>0</v>
      </c>
      <c r="G112" s="35">
        <f t="shared" si="14"/>
        <v>0</v>
      </c>
      <c r="H112" s="35">
        <f t="shared" si="15"/>
        <v>0</v>
      </c>
      <c r="I112" s="48">
        <v>450</v>
      </c>
      <c r="J112" s="49" t="s">
        <v>708</v>
      </c>
      <c r="K112" s="65">
        <v>446</v>
      </c>
      <c r="L112" s="38">
        <v>6.7855404089581309E-3</v>
      </c>
      <c r="M112" s="39">
        <v>152</v>
      </c>
      <c r="N112" s="40">
        <v>0.89914083158845359</v>
      </c>
      <c r="O112" s="98">
        <v>30</v>
      </c>
      <c r="P112" s="38">
        <v>0.11177944862155388</v>
      </c>
      <c r="Q112" s="39">
        <v>282</v>
      </c>
      <c r="R112" s="41">
        <v>0.83706448298821956</v>
      </c>
      <c r="S112" s="183">
        <v>55</v>
      </c>
      <c r="T112" s="42">
        <v>8.3678188899707884E-4</v>
      </c>
      <c r="U112" s="43">
        <v>232</v>
      </c>
      <c r="V112" s="44">
        <v>0.31150668572808543</v>
      </c>
      <c r="W112" s="178">
        <v>5</v>
      </c>
      <c r="X112" s="42">
        <v>1.3784461152882205E-2</v>
      </c>
      <c r="Y112" s="43">
        <v>308</v>
      </c>
      <c r="Z112" s="45">
        <v>0.29000038000243133</v>
      </c>
      <c r="AA112" s="65">
        <v>1566</v>
      </c>
      <c r="AB112" s="38">
        <v>2.3825462512171373E-2</v>
      </c>
      <c r="AC112" s="39">
        <v>86</v>
      </c>
      <c r="AD112" s="40">
        <v>1.8370312841049095</v>
      </c>
      <c r="AE112" s="98">
        <v>43</v>
      </c>
      <c r="AF112" s="38">
        <v>0.39248120300751882</v>
      </c>
      <c r="AG112" s="39">
        <v>155</v>
      </c>
      <c r="AH112" s="41">
        <v>1.7102033274875112</v>
      </c>
      <c r="AI112" s="183">
        <v>25</v>
      </c>
      <c r="AJ112" s="42">
        <v>3.8035540408958132E-4</v>
      </c>
      <c r="AK112" s="43">
        <v>246</v>
      </c>
      <c r="AL112" s="44">
        <v>0.19990237189759036</v>
      </c>
      <c r="AM112" s="178">
        <v>4</v>
      </c>
      <c r="AN112" s="42">
        <v>6.2656641604010022E-3</v>
      </c>
      <c r="AO112" s="43">
        <v>294</v>
      </c>
      <c r="AP112" s="45">
        <v>0.186101186490399</v>
      </c>
      <c r="AQ112" s="65">
        <v>1552</v>
      </c>
      <c r="AR112" s="38">
        <v>2.3612463485881207E-2</v>
      </c>
      <c r="AS112" s="39">
        <v>125</v>
      </c>
      <c r="AT112" s="40">
        <v>1.01940782289733</v>
      </c>
      <c r="AU112" s="98">
        <v>87</v>
      </c>
      <c r="AV112" s="38">
        <v>0.38897243107769425</v>
      </c>
      <c r="AW112" s="39">
        <v>300</v>
      </c>
      <c r="AX112" s="41">
        <v>0.94902828594738908</v>
      </c>
      <c r="AY112" s="183">
        <v>139</v>
      </c>
      <c r="AZ112" s="42">
        <v>2.1147760467380722E-3</v>
      </c>
      <c r="BA112" s="43">
        <v>133</v>
      </c>
      <c r="BB112" s="44">
        <v>0.78920631129792151</v>
      </c>
      <c r="BC112" s="178">
        <v>6</v>
      </c>
      <c r="BD112" s="42">
        <v>3.4837092731829576E-2</v>
      </c>
      <c r="BE112" s="43">
        <v>170</v>
      </c>
      <c r="BF112" s="45">
        <v>0.73471980109118873</v>
      </c>
      <c r="BG112" s="159">
        <v>207</v>
      </c>
      <c r="BH112" s="83">
        <v>3.1493427458617333E-3</v>
      </c>
      <c r="BI112" s="84">
        <v>205</v>
      </c>
      <c r="BJ112" s="85">
        <v>0.56582210849040226</v>
      </c>
      <c r="BK112" s="156">
        <v>25</v>
      </c>
      <c r="BL112" s="83">
        <v>5.1879699248120303E-2</v>
      </c>
      <c r="BM112" s="84">
        <v>316</v>
      </c>
      <c r="BN112" s="86">
        <v>0.52675796056341073</v>
      </c>
      <c r="BO112" s="195">
        <v>3990</v>
      </c>
      <c r="BP112" s="75">
        <v>6.0704722492697177E-2</v>
      </c>
      <c r="BQ112" s="164">
        <v>200</v>
      </c>
      <c r="BR112" s="76">
        <v>142</v>
      </c>
      <c r="BS112" s="77">
        <v>1.0741595777408077</v>
      </c>
      <c r="BT112" s="159">
        <v>65728</v>
      </c>
      <c r="BU112" s="153">
        <v>7984</v>
      </c>
    </row>
    <row r="113" spans="1:73">
      <c r="A113" s="34">
        <f t="shared" si="8"/>
        <v>2</v>
      </c>
      <c r="B113" s="35">
        <f t="shared" si="9"/>
        <v>0</v>
      </c>
      <c r="C113" s="35">
        <f t="shared" si="10"/>
        <v>0</v>
      </c>
      <c r="D113" s="35">
        <f t="shared" si="11"/>
        <v>1</v>
      </c>
      <c r="E113" s="35">
        <f t="shared" si="12"/>
        <v>1</v>
      </c>
      <c r="F113" s="35">
        <f t="shared" si="13"/>
        <v>0</v>
      </c>
      <c r="G113" s="35">
        <f t="shared" si="14"/>
        <v>1</v>
      </c>
      <c r="H113" s="35">
        <f t="shared" si="15"/>
        <v>0</v>
      </c>
      <c r="I113" s="48">
        <v>413</v>
      </c>
      <c r="J113" s="49" t="s">
        <v>384</v>
      </c>
      <c r="K113" s="65">
        <v>448</v>
      </c>
      <c r="L113" s="38">
        <v>5.5423594615993665E-3</v>
      </c>
      <c r="M113" s="39">
        <v>182</v>
      </c>
      <c r="N113" s="40">
        <v>0.73440896301872383</v>
      </c>
      <c r="O113" s="98">
        <v>148</v>
      </c>
      <c r="P113" s="38">
        <v>0.11236518685728618</v>
      </c>
      <c r="Q113" s="39">
        <v>279</v>
      </c>
      <c r="R113" s="41">
        <v>0.84145080515661452</v>
      </c>
      <c r="S113" s="183">
        <v>179</v>
      </c>
      <c r="T113" s="42">
        <v>2.2144695170229611E-3</v>
      </c>
      <c r="U113" s="43">
        <v>125</v>
      </c>
      <c r="V113" s="44">
        <v>0.82437498823077993</v>
      </c>
      <c r="W113" s="178">
        <v>51</v>
      </c>
      <c r="X113" s="42">
        <v>4.489591171306747E-2</v>
      </c>
      <c r="Y113" s="43">
        <v>159</v>
      </c>
      <c r="Z113" s="45">
        <v>0.94452959117831359</v>
      </c>
      <c r="AA113" s="65">
        <v>1000</v>
      </c>
      <c r="AB113" s="38">
        <v>1.2371338083927158E-2</v>
      </c>
      <c r="AC113" s="39">
        <v>169</v>
      </c>
      <c r="AD113" s="40">
        <v>0.95387592475078686</v>
      </c>
      <c r="AE113" s="98">
        <v>115</v>
      </c>
      <c r="AF113" s="38">
        <v>0.2508151492350138</v>
      </c>
      <c r="AG113" s="39">
        <v>257</v>
      </c>
      <c r="AH113" s="41">
        <v>1.0929055952719855</v>
      </c>
      <c r="AI113" s="183">
        <v>238</v>
      </c>
      <c r="AJ113" s="42">
        <v>2.9443784639746635E-3</v>
      </c>
      <c r="AK113" s="43">
        <v>58</v>
      </c>
      <c r="AL113" s="44">
        <v>1.5474691101643836</v>
      </c>
      <c r="AM113" s="178">
        <v>35</v>
      </c>
      <c r="AN113" s="42">
        <v>5.9694005517933281E-2</v>
      </c>
      <c r="AO113" s="43">
        <v>55</v>
      </c>
      <c r="AP113" s="45">
        <v>1.7730163904189888</v>
      </c>
      <c r="AQ113" s="65">
        <v>1610</v>
      </c>
      <c r="AR113" s="38">
        <v>1.9917854315122725E-2</v>
      </c>
      <c r="AS113" s="39">
        <v>168</v>
      </c>
      <c r="AT113" s="40">
        <v>0.85990250514548094</v>
      </c>
      <c r="AU113" s="98">
        <v>324</v>
      </c>
      <c r="AV113" s="38">
        <v>0.40381239026837223</v>
      </c>
      <c r="AW113" s="39">
        <v>280</v>
      </c>
      <c r="AX113" s="41">
        <v>0.98523532765273103</v>
      </c>
      <c r="AY113" s="183">
        <v>262</v>
      </c>
      <c r="AZ113" s="42">
        <v>3.2412905779889154E-3</v>
      </c>
      <c r="BA113" s="43">
        <v>78</v>
      </c>
      <c r="BB113" s="44">
        <v>1.2096065608672792</v>
      </c>
      <c r="BC113" s="178">
        <v>74</v>
      </c>
      <c r="BD113" s="42">
        <v>6.5713569099573613E-2</v>
      </c>
      <c r="BE113" s="43">
        <v>80</v>
      </c>
      <c r="BF113" s="45">
        <v>1.3859095760226254</v>
      </c>
      <c r="BG113" s="159">
        <v>250</v>
      </c>
      <c r="BH113" s="83">
        <v>3.0928345209817894E-3</v>
      </c>
      <c r="BI113" s="84">
        <v>206</v>
      </c>
      <c r="BJ113" s="85">
        <v>0.55566964001404062</v>
      </c>
      <c r="BK113" s="156">
        <v>110</v>
      </c>
      <c r="BL113" s="83">
        <v>6.270378730875345E-2</v>
      </c>
      <c r="BM113" s="84">
        <v>284</v>
      </c>
      <c r="BN113" s="86">
        <v>0.63665980337304229</v>
      </c>
      <c r="BO113" s="195">
        <v>3987</v>
      </c>
      <c r="BP113" s="75">
        <v>4.9324524940617578E-2</v>
      </c>
      <c r="BQ113" s="164">
        <v>857</v>
      </c>
      <c r="BR113" s="76">
        <v>192</v>
      </c>
      <c r="BS113" s="77">
        <v>0.87278894799088391</v>
      </c>
      <c r="BT113" s="159">
        <v>80832</v>
      </c>
      <c r="BU113" s="153">
        <v>22176</v>
      </c>
    </row>
    <row r="114" spans="1:73">
      <c r="A114" s="34">
        <f t="shared" si="8"/>
        <v>1</v>
      </c>
      <c r="B114" s="35">
        <f t="shared" si="9"/>
        <v>0</v>
      </c>
      <c r="C114" s="35">
        <f t="shared" si="10"/>
        <v>1</v>
      </c>
      <c r="D114" s="35">
        <f t="shared" si="11"/>
        <v>0</v>
      </c>
      <c r="E114" s="35">
        <f t="shared" si="12"/>
        <v>0</v>
      </c>
      <c r="F114" s="35">
        <f t="shared" si="13"/>
        <v>1</v>
      </c>
      <c r="G114" s="35">
        <f t="shared" si="14"/>
        <v>1</v>
      </c>
      <c r="H114" s="35">
        <f t="shared" si="15"/>
        <v>1</v>
      </c>
      <c r="I114" s="48">
        <v>659</v>
      </c>
      <c r="J114" s="49" t="s">
        <v>633</v>
      </c>
      <c r="K114" s="65">
        <v>524</v>
      </c>
      <c r="L114" s="38">
        <v>4.2975125275770722E-3</v>
      </c>
      <c r="M114" s="39">
        <v>225</v>
      </c>
      <c r="N114" s="40">
        <v>0.56945633728835821</v>
      </c>
      <c r="O114" s="98">
        <v>127</v>
      </c>
      <c r="P114" s="38">
        <v>0.13228982580156526</v>
      </c>
      <c r="Q114" s="39">
        <v>235</v>
      </c>
      <c r="R114" s="41">
        <v>0.9906571915030572</v>
      </c>
      <c r="S114" s="183">
        <v>246</v>
      </c>
      <c r="T114" s="42">
        <v>2.0175345072212972E-3</v>
      </c>
      <c r="U114" s="43">
        <v>134</v>
      </c>
      <c r="V114" s="44">
        <v>0.75106248826657662</v>
      </c>
      <c r="W114" s="178">
        <v>45</v>
      </c>
      <c r="X114" s="42">
        <v>6.2105528906841706E-2</v>
      </c>
      <c r="Y114" s="43">
        <v>105</v>
      </c>
      <c r="Z114" s="45">
        <v>1.30658912114749</v>
      </c>
      <c r="AA114" s="65">
        <v>468</v>
      </c>
      <c r="AB114" s="38">
        <v>3.8382363795917362E-3</v>
      </c>
      <c r="AC114" s="39">
        <v>367</v>
      </c>
      <c r="AD114" s="40">
        <v>0.29594222154124233</v>
      </c>
      <c r="AE114" s="98">
        <v>80</v>
      </c>
      <c r="AF114" s="38">
        <v>0.11815198182277203</v>
      </c>
      <c r="AG114" s="39">
        <v>407</v>
      </c>
      <c r="AH114" s="41">
        <v>0.51483717159998033</v>
      </c>
      <c r="AI114" s="183">
        <v>99</v>
      </c>
      <c r="AJ114" s="42">
        <v>8.1193461875979042E-4</v>
      </c>
      <c r="AK114" s="43">
        <v>192</v>
      </c>
      <c r="AL114" s="44">
        <v>0.4267263048472979</v>
      </c>
      <c r="AM114" s="178">
        <v>23</v>
      </c>
      <c r="AN114" s="42">
        <v>2.4993688462509468E-2</v>
      </c>
      <c r="AO114" s="43">
        <v>171</v>
      </c>
      <c r="AP114" s="45">
        <v>0.74235627039204766</v>
      </c>
      <c r="AQ114" s="65">
        <v>1939</v>
      </c>
      <c r="AR114" s="38">
        <v>1.590243662399226E-2</v>
      </c>
      <c r="AS114" s="39">
        <v>225</v>
      </c>
      <c r="AT114" s="40">
        <v>0.68654709862526342</v>
      </c>
      <c r="AU114" s="98">
        <v>270</v>
      </c>
      <c r="AV114" s="38">
        <v>0.48952284776571575</v>
      </c>
      <c r="AW114" s="39">
        <v>193</v>
      </c>
      <c r="AX114" s="41">
        <v>1.1943546432327679</v>
      </c>
      <c r="AY114" s="183">
        <v>287</v>
      </c>
      <c r="AZ114" s="42">
        <v>2.3537902584248468E-3</v>
      </c>
      <c r="BA114" s="43">
        <v>119</v>
      </c>
      <c r="BB114" s="44">
        <v>0.87840323815173849</v>
      </c>
      <c r="BC114" s="178">
        <v>32</v>
      </c>
      <c r="BD114" s="42">
        <v>7.2456450391315319E-2</v>
      </c>
      <c r="BE114" s="43">
        <v>68</v>
      </c>
      <c r="BF114" s="45">
        <v>1.5281180099923042</v>
      </c>
      <c r="BG114" s="159">
        <v>398</v>
      </c>
      <c r="BH114" s="83">
        <v>3.2641411946100663E-3</v>
      </c>
      <c r="BI114" s="84">
        <v>198</v>
      </c>
      <c r="BJ114" s="85">
        <v>0.58644720571348519</v>
      </c>
      <c r="BK114" s="156">
        <v>105</v>
      </c>
      <c r="BL114" s="83">
        <v>0.10047967684928048</v>
      </c>
      <c r="BM114" s="84">
        <v>188</v>
      </c>
      <c r="BN114" s="86">
        <v>1.0202154295856918</v>
      </c>
      <c r="BO114" s="195">
        <v>3961</v>
      </c>
      <c r="BP114" s="75">
        <v>3.2485586110177066E-2</v>
      </c>
      <c r="BQ114" s="164">
        <v>682</v>
      </c>
      <c r="BR114" s="76">
        <v>326</v>
      </c>
      <c r="BS114" s="77">
        <v>0.57482683432031678</v>
      </c>
      <c r="BT114" s="159">
        <v>121931</v>
      </c>
      <c r="BU114" s="153">
        <v>12479</v>
      </c>
    </row>
    <row r="115" spans="1:73">
      <c r="A115" s="34">
        <f t="shared" si="8"/>
        <v>4</v>
      </c>
      <c r="B115" s="35">
        <f t="shared" si="9"/>
        <v>1</v>
      </c>
      <c r="C115" s="35">
        <f t="shared" si="10"/>
        <v>1</v>
      </c>
      <c r="D115" s="35">
        <f t="shared" si="11"/>
        <v>1</v>
      </c>
      <c r="E115" s="35">
        <f t="shared" si="12"/>
        <v>1</v>
      </c>
      <c r="F115" s="35">
        <f t="shared" si="13"/>
        <v>0</v>
      </c>
      <c r="G115" s="35">
        <f t="shared" si="14"/>
        <v>1</v>
      </c>
      <c r="H115" s="35">
        <f t="shared" si="15"/>
        <v>0</v>
      </c>
      <c r="I115" s="48">
        <v>497</v>
      </c>
      <c r="J115" s="49" t="s">
        <v>469</v>
      </c>
      <c r="K115" s="65">
        <v>556</v>
      </c>
      <c r="L115" s="38">
        <v>1.0382625908012923E-2</v>
      </c>
      <c r="M115" s="39">
        <v>95</v>
      </c>
      <c r="N115" s="40">
        <v>1.3757847319983687</v>
      </c>
      <c r="O115" s="98">
        <v>35</v>
      </c>
      <c r="P115" s="38">
        <v>0.14370638407857328</v>
      </c>
      <c r="Q115" s="39">
        <v>210</v>
      </c>
      <c r="R115" s="41">
        <v>1.0761505050727387</v>
      </c>
      <c r="S115" s="183">
        <v>297</v>
      </c>
      <c r="T115" s="42">
        <v>5.5461149184889173E-3</v>
      </c>
      <c r="U115" s="43">
        <v>35</v>
      </c>
      <c r="V115" s="44">
        <v>2.0646382284829832</v>
      </c>
      <c r="W115" s="178">
        <v>9</v>
      </c>
      <c r="X115" s="42">
        <v>7.676402171103644E-2</v>
      </c>
      <c r="Y115" s="43">
        <v>73</v>
      </c>
      <c r="Z115" s="45">
        <v>1.6149775620399032</v>
      </c>
      <c r="AA115" s="65">
        <v>1257</v>
      </c>
      <c r="AB115" s="38">
        <v>2.3472951018655114E-2</v>
      </c>
      <c r="AC115" s="39">
        <v>89</v>
      </c>
      <c r="AD115" s="40">
        <v>1.809851344103111</v>
      </c>
      <c r="AE115" s="98">
        <v>19</v>
      </c>
      <c r="AF115" s="38">
        <v>0.32489015249418457</v>
      </c>
      <c r="AG115" s="39">
        <v>192</v>
      </c>
      <c r="AH115" s="41">
        <v>1.4156810965870259</v>
      </c>
      <c r="AI115" s="183">
        <v>171</v>
      </c>
      <c r="AJ115" s="42">
        <v>3.1932176803421038E-3</v>
      </c>
      <c r="AK115" s="43">
        <v>53</v>
      </c>
      <c r="AL115" s="44">
        <v>1.6782508712177204</v>
      </c>
      <c r="AM115" s="178">
        <v>4</v>
      </c>
      <c r="AN115" s="42">
        <v>4.4197467045748257E-2</v>
      </c>
      <c r="AO115" s="43">
        <v>83</v>
      </c>
      <c r="AP115" s="45">
        <v>1.3127420887106163</v>
      </c>
      <c r="AQ115" s="65">
        <v>1140</v>
      </c>
      <c r="AR115" s="38">
        <v>2.1288117868947357E-2</v>
      </c>
      <c r="AS115" s="39">
        <v>155</v>
      </c>
      <c r="AT115" s="40">
        <v>0.91906013548062837</v>
      </c>
      <c r="AU115" s="98">
        <v>29</v>
      </c>
      <c r="AV115" s="38">
        <v>0.2946497803049884</v>
      </c>
      <c r="AW115" s="39">
        <v>398</v>
      </c>
      <c r="AX115" s="41">
        <v>0.71889664566423672</v>
      </c>
      <c r="AY115" s="183">
        <v>190</v>
      </c>
      <c r="AZ115" s="42">
        <v>3.54801964482456E-3</v>
      </c>
      <c r="BA115" s="43">
        <v>72</v>
      </c>
      <c r="BB115" s="44">
        <v>1.3240737716050763</v>
      </c>
      <c r="BC115" s="178">
        <v>4</v>
      </c>
      <c r="BD115" s="42">
        <v>4.9108296717498064E-2</v>
      </c>
      <c r="BE115" s="43">
        <v>113</v>
      </c>
      <c r="BF115" s="45">
        <v>1.0357017525529995</v>
      </c>
      <c r="BG115" s="159">
        <v>258</v>
      </c>
      <c r="BH115" s="83">
        <v>4.8178372019196652E-3</v>
      </c>
      <c r="BI115" s="84">
        <v>119</v>
      </c>
      <c r="BJ115" s="85">
        <v>0.86558975123800874</v>
      </c>
      <c r="BK115" s="156">
        <v>15</v>
      </c>
      <c r="BL115" s="83">
        <v>6.6683897647971058E-2</v>
      </c>
      <c r="BM115" s="84">
        <v>274</v>
      </c>
      <c r="BN115" s="86">
        <v>0.67707165686272064</v>
      </c>
      <c r="BO115" s="195">
        <v>3869</v>
      </c>
      <c r="BP115" s="75">
        <v>7.2248884241190636E-2</v>
      </c>
      <c r="BQ115" s="164">
        <v>115</v>
      </c>
      <c r="BR115" s="76">
        <v>97</v>
      </c>
      <c r="BS115" s="77">
        <v>1.2784315256213878</v>
      </c>
      <c r="BT115" s="159">
        <v>53551</v>
      </c>
      <c r="BU115" s="153">
        <v>696</v>
      </c>
    </row>
    <row r="116" spans="1:73">
      <c r="A116" s="34">
        <f t="shared" si="8"/>
        <v>1</v>
      </c>
      <c r="B116" s="35">
        <f t="shared" si="9"/>
        <v>0</v>
      </c>
      <c r="C116" s="35">
        <f t="shared" si="10"/>
        <v>0</v>
      </c>
      <c r="D116" s="35">
        <f t="shared" si="11"/>
        <v>1</v>
      </c>
      <c r="E116" s="35">
        <f t="shared" si="12"/>
        <v>0</v>
      </c>
      <c r="F116" s="35">
        <f t="shared" si="13"/>
        <v>0</v>
      </c>
      <c r="G116" s="35">
        <f t="shared" si="14"/>
        <v>0</v>
      </c>
      <c r="H116" s="35">
        <f t="shared" si="15"/>
        <v>0</v>
      </c>
      <c r="I116" s="48">
        <v>347</v>
      </c>
      <c r="J116" s="49" t="s">
        <v>318</v>
      </c>
      <c r="K116" s="65">
        <v>384</v>
      </c>
      <c r="L116" s="38">
        <v>2.1338193699676038E-3</v>
      </c>
      <c r="M116" s="39">
        <v>349</v>
      </c>
      <c r="N116" s="40">
        <v>0.28274890533984881</v>
      </c>
      <c r="O116" s="98">
        <v>71</v>
      </c>
      <c r="P116" s="38">
        <v>9.9301784328937159E-2</v>
      </c>
      <c r="Q116" s="39">
        <v>310</v>
      </c>
      <c r="R116" s="41">
        <v>0.74362503827095694</v>
      </c>
      <c r="S116" s="183">
        <v>49</v>
      </c>
      <c r="T116" s="42">
        <v>2.7228424252190775E-4</v>
      </c>
      <c r="U116" s="43">
        <v>327</v>
      </c>
      <c r="V116" s="44">
        <v>0.10136256900306527</v>
      </c>
      <c r="W116" s="178">
        <v>10</v>
      </c>
      <c r="X116" s="42">
        <v>1.2671321437807085E-2</v>
      </c>
      <c r="Y116" s="43">
        <v>316</v>
      </c>
      <c r="Z116" s="45">
        <v>0.26658191360121941</v>
      </c>
      <c r="AA116" s="65">
        <v>1706</v>
      </c>
      <c r="AB116" s="38">
        <v>9.4799370967831569E-3</v>
      </c>
      <c r="AC116" s="39">
        <v>231</v>
      </c>
      <c r="AD116" s="40">
        <v>0.73093821407415727</v>
      </c>
      <c r="AE116" s="98">
        <v>141</v>
      </c>
      <c r="AF116" s="38">
        <v>0.44116886475303851</v>
      </c>
      <c r="AG116" s="39">
        <v>134</v>
      </c>
      <c r="AH116" s="41">
        <v>1.9223556560238133</v>
      </c>
      <c r="AI116" s="183">
        <v>46</v>
      </c>
      <c r="AJ116" s="42">
        <v>2.5561377869403587E-4</v>
      </c>
      <c r="AK116" s="43">
        <v>273</v>
      </c>
      <c r="AL116" s="44">
        <v>0.13434224964661987</v>
      </c>
      <c r="AM116" s="178">
        <v>6</v>
      </c>
      <c r="AN116" s="42">
        <v>1.1895526247737265E-2</v>
      </c>
      <c r="AO116" s="43">
        <v>254</v>
      </c>
      <c r="AP116" s="45">
        <v>0.35331793916160165</v>
      </c>
      <c r="AQ116" s="65">
        <v>1350</v>
      </c>
      <c r="AR116" s="38">
        <v>7.5017087225423568E-3</v>
      </c>
      <c r="AS116" s="39">
        <v>363</v>
      </c>
      <c r="AT116" s="40">
        <v>0.32386712049038963</v>
      </c>
      <c r="AU116" s="98">
        <v>128</v>
      </c>
      <c r="AV116" s="38">
        <v>0.34910783553141972</v>
      </c>
      <c r="AW116" s="39">
        <v>345</v>
      </c>
      <c r="AX116" s="41">
        <v>0.85176527767596211</v>
      </c>
      <c r="AY116" s="183">
        <v>54</v>
      </c>
      <c r="AZ116" s="42">
        <v>3.0006834890169428E-4</v>
      </c>
      <c r="BA116" s="43">
        <v>291</v>
      </c>
      <c r="BB116" s="44">
        <v>0.11198151933829566</v>
      </c>
      <c r="BC116" s="178">
        <v>21</v>
      </c>
      <c r="BD116" s="42">
        <v>1.3964313421256789E-2</v>
      </c>
      <c r="BE116" s="43">
        <v>277</v>
      </c>
      <c r="BF116" s="45">
        <v>0.29450958087173246</v>
      </c>
      <c r="BG116" s="159">
        <v>278</v>
      </c>
      <c r="BH116" s="83">
        <v>1.5447963147161299E-3</v>
      </c>
      <c r="BI116" s="84">
        <v>301</v>
      </c>
      <c r="BJ116" s="85">
        <v>0.2775435951293117</v>
      </c>
      <c r="BK116" s="156">
        <v>77</v>
      </c>
      <c r="BL116" s="83">
        <v>7.1890354279803462E-2</v>
      </c>
      <c r="BM116" s="84">
        <v>259</v>
      </c>
      <c r="BN116" s="86">
        <v>0.72993515678451804</v>
      </c>
      <c r="BO116" s="195">
        <v>3867</v>
      </c>
      <c r="BP116" s="75">
        <v>2.1488227874126884E-2</v>
      </c>
      <c r="BQ116" s="164">
        <v>454</v>
      </c>
      <c r="BR116" s="76">
        <v>419</v>
      </c>
      <c r="BS116" s="77">
        <v>0.38023048013187349</v>
      </c>
      <c r="BT116" s="159">
        <v>179959</v>
      </c>
      <c r="BU116" s="153">
        <v>24047</v>
      </c>
    </row>
    <row r="117" spans="1:73">
      <c r="A117" s="34">
        <f t="shared" si="8"/>
        <v>1</v>
      </c>
      <c r="B117" s="35">
        <f t="shared" si="9"/>
        <v>0</v>
      </c>
      <c r="C117" s="35">
        <f t="shared" si="10"/>
        <v>0</v>
      </c>
      <c r="D117" s="35">
        <f t="shared" si="11"/>
        <v>1</v>
      </c>
      <c r="E117" s="35">
        <f t="shared" si="12"/>
        <v>0</v>
      </c>
      <c r="F117" s="35">
        <f t="shared" si="13"/>
        <v>1</v>
      </c>
      <c r="G117" s="35">
        <f t="shared" si="14"/>
        <v>0</v>
      </c>
      <c r="H117" s="35">
        <f t="shared" si="15"/>
        <v>0</v>
      </c>
      <c r="I117" s="48">
        <v>587</v>
      </c>
      <c r="J117" s="49" t="s">
        <v>560</v>
      </c>
      <c r="K117" s="65">
        <v>270</v>
      </c>
      <c r="L117" s="38">
        <v>2.3790642347343376E-3</v>
      </c>
      <c r="M117" s="39">
        <v>329</v>
      </c>
      <c r="N117" s="40">
        <v>0.31524590017876342</v>
      </c>
      <c r="O117" s="98">
        <v>2</v>
      </c>
      <c r="P117" s="38">
        <v>7.0828961175236099E-2</v>
      </c>
      <c r="Q117" s="39">
        <v>368</v>
      </c>
      <c r="R117" s="41">
        <v>0.53040526230784601</v>
      </c>
      <c r="S117" s="183">
        <v>0</v>
      </c>
      <c r="T117" s="42">
        <v>0</v>
      </c>
      <c r="U117" s="43">
        <v>396</v>
      </c>
      <c r="V117" s="44">
        <v>0</v>
      </c>
      <c r="W117" s="178">
        <v>0</v>
      </c>
      <c r="X117" s="42">
        <v>0</v>
      </c>
      <c r="Y117" s="43">
        <v>396</v>
      </c>
      <c r="Z117" s="45">
        <v>0</v>
      </c>
      <c r="AA117" s="65">
        <v>1352</v>
      </c>
      <c r="AB117" s="38">
        <v>1.1912943871706758E-2</v>
      </c>
      <c r="AC117" s="39">
        <v>178</v>
      </c>
      <c r="AD117" s="40">
        <v>0.91853203550325113</v>
      </c>
      <c r="AE117" s="98">
        <v>11</v>
      </c>
      <c r="AF117" s="38">
        <v>0.35466946484784889</v>
      </c>
      <c r="AG117" s="39">
        <v>177</v>
      </c>
      <c r="AH117" s="41">
        <v>1.5454419072634829</v>
      </c>
      <c r="AI117" s="183">
        <v>0</v>
      </c>
      <c r="AJ117" s="42">
        <v>0</v>
      </c>
      <c r="AK117" s="43">
        <v>337</v>
      </c>
      <c r="AL117" s="44">
        <v>0</v>
      </c>
      <c r="AM117" s="178">
        <v>0</v>
      </c>
      <c r="AN117" s="42">
        <v>0</v>
      </c>
      <c r="AO117" s="43">
        <v>337</v>
      </c>
      <c r="AP117" s="45">
        <v>0</v>
      </c>
      <c r="AQ117" s="65">
        <v>2062</v>
      </c>
      <c r="AR117" s="38">
        <v>1.8169001674156315E-2</v>
      </c>
      <c r="AS117" s="39">
        <v>197</v>
      </c>
      <c r="AT117" s="40">
        <v>0.7844002575988912</v>
      </c>
      <c r="AU117" s="98">
        <v>10</v>
      </c>
      <c r="AV117" s="38">
        <v>0.54092339979013637</v>
      </c>
      <c r="AW117" s="39">
        <v>148</v>
      </c>
      <c r="AX117" s="41">
        <v>1.3197634740060264</v>
      </c>
      <c r="AY117" s="183">
        <v>127</v>
      </c>
      <c r="AZ117" s="42">
        <v>1.1190413252268922E-3</v>
      </c>
      <c r="BA117" s="43">
        <v>203</v>
      </c>
      <c r="BB117" s="44">
        <v>0.41761134841416014</v>
      </c>
      <c r="BC117" s="178">
        <v>4</v>
      </c>
      <c r="BD117" s="42">
        <v>3.3315844700944383E-2</v>
      </c>
      <c r="BE117" s="43">
        <v>184</v>
      </c>
      <c r="BF117" s="45">
        <v>0.70263643927721242</v>
      </c>
      <c r="BG117" s="159">
        <v>1</v>
      </c>
      <c r="BH117" s="83">
        <v>8.8113490175345837E-6</v>
      </c>
      <c r="BI117" s="84">
        <v>464</v>
      </c>
      <c r="BJ117" s="85">
        <v>1.5830782744423271E-3</v>
      </c>
      <c r="BK117" s="156">
        <v>2</v>
      </c>
      <c r="BL117" s="83">
        <v>2.6232948583420777E-4</v>
      </c>
      <c r="BM117" s="84">
        <v>465</v>
      </c>
      <c r="BN117" s="86">
        <v>2.6635494607012799E-3</v>
      </c>
      <c r="BO117" s="195">
        <v>3812</v>
      </c>
      <c r="BP117" s="75">
        <v>3.3588862454841835E-2</v>
      </c>
      <c r="BQ117" s="164">
        <v>29</v>
      </c>
      <c r="BR117" s="76">
        <v>313</v>
      </c>
      <c r="BS117" s="77">
        <v>0.5943491186476868</v>
      </c>
      <c r="BT117" s="159">
        <v>113490</v>
      </c>
      <c r="BU117" s="153">
        <v>665</v>
      </c>
    </row>
    <row r="118" spans="1:73">
      <c r="A118" s="34">
        <f t="shared" si="8"/>
        <v>1</v>
      </c>
      <c r="B118" s="35">
        <f t="shared" si="9"/>
        <v>0</v>
      </c>
      <c r="C118" s="35">
        <f t="shared" si="10"/>
        <v>0</v>
      </c>
      <c r="D118" s="35">
        <f t="shared" si="11"/>
        <v>1</v>
      </c>
      <c r="E118" s="35">
        <f t="shared" si="12"/>
        <v>0</v>
      </c>
      <c r="F118" s="35">
        <f t="shared" si="13"/>
        <v>1</v>
      </c>
      <c r="G118" s="35">
        <f t="shared" si="14"/>
        <v>0</v>
      </c>
      <c r="H118" s="35">
        <f t="shared" si="15"/>
        <v>0</v>
      </c>
      <c r="I118" s="48">
        <v>574</v>
      </c>
      <c r="J118" s="49" t="s">
        <v>547</v>
      </c>
      <c r="K118" s="65">
        <v>379</v>
      </c>
      <c r="L118" s="38">
        <v>7.4417326081407447E-3</v>
      </c>
      <c r="M118" s="39">
        <v>138</v>
      </c>
      <c r="N118" s="40">
        <v>0.98609178377436846</v>
      </c>
      <c r="O118" s="98">
        <v>52</v>
      </c>
      <c r="P118" s="38">
        <v>0.10130981021117348</v>
      </c>
      <c r="Q118" s="39">
        <v>307</v>
      </c>
      <c r="R118" s="41">
        <v>0.7586622134196005</v>
      </c>
      <c r="S118" s="183">
        <v>91</v>
      </c>
      <c r="T118" s="42">
        <v>1.7868012330892026E-3</v>
      </c>
      <c r="U118" s="43">
        <v>146</v>
      </c>
      <c r="V118" s="44">
        <v>0.66516799358741474</v>
      </c>
      <c r="W118" s="178">
        <v>34</v>
      </c>
      <c r="X118" s="42">
        <v>2.4325046778936113E-2</v>
      </c>
      <c r="Y118" s="43">
        <v>247</v>
      </c>
      <c r="Z118" s="45">
        <v>0.51175542745052516</v>
      </c>
      <c r="AA118" s="65">
        <v>1148</v>
      </c>
      <c r="AB118" s="38">
        <v>2.2541184786663788E-2</v>
      </c>
      <c r="AC118" s="39">
        <v>94</v>
      </c>
      <c r="AD118" s="40">
        <v>1.7380087212467366</v>
      </c>
      <c r="AE118" s="98">
        <v>49</v>
      </c>
      <c r="AF118" s="38">
        <v>0.30686982090350173</v>
      </c>
      <c r="AG118" s="39">
        <v>206</v>
      </c>
      <c r="AH118" s="41">
        <v>1.3371590404664844</v>
      </c>
      <c r="AI118" s="183">
        <v>88</v>
      </c>
      <c r="AJ118" s="42">
        <v>1.7278956979324158E-3</v>
      </c>
      <c r="AK118" s="43">
        <v>103</v>
      </c>
      <c r="AL118" s="44">
        <v>0.9081255181193143</v>
      </c>
      <c r="AM118" s="178">
        <v>23</v>
      </c>
      <c r="AN118" s="42">
        <v>2.3523122159850307E-2</v>
      </c>
      <c r="AO118" s="43">
        <v>180</v>
      </c>
      <c r="AP118" s="45">
        <v>0.69867787864751563</v>
      </c>
      <c r="AQ118" s="65">
        <v>1652</v>
      </c>
      <c r="AR118" s="38">
        <v>3.2437314693003989E-2</v>
      </c>
      <c r="AS118" s="39">
        <v>76</v>
      </c>
      <c r="AT118" s="40">
        <v>1.4003982418692866</v>
      </c>
      <c r="AU118" s="98">
        <v>179</v>
      </c>
      <c r="AV118" s="38">
        <v>0.44159315690991713</v>
      </c>
      <c r="AW118" s="39">
        <v>241</v>
      </c>
      <c r="AX118" s="41">
        <v>1.0774141386503719</v>
      </c>
      <c r="AY118" s="183">
        <v>72</v>
      </c>
      <c r="AZ118" s="42">
        <v>1.4137328437628855E-3</v>
      </c>
      <c r="BA118" s="43">
        <v>181</v>
      </c>
      <c r="BB118" s="44">
        <v>0.52758630612814827</v>
      </c>
      <c r="BC118" s="178">
        <v>22</v>
      </c>
      <c r="BD118" s="42">
        <v>1.9246190858059342E-2</v>
      </c>
      <c r="BE118" s="43">
        <v>246</v>
      </c>
      <c r="BF118" s="45">
        <v>0.40590521223594023</v>
      </c>
      <c r="BG118" s="159">
        <v>311</v>
      </c>
      <c r="BH118" s="83">
        <v>6.1065404779202422E-3</v>
      </c>
      <c r="BI118" s="84">
        <v>86</v>
      </c>
      <c r="BJ118" s="85">
        <v>1.0971227610392698</v>
      </c>
      <c r="BK118" s="156">
        <v>58</v>
      </c>
      <c r="BL118" s="83">
        <v>8.3132852178561881E-2</v>
      </c>
      <c r="BM118" s="84">
        <v>231</v>
      </c>
      <c r="BN118" s="86">
        <v>0.84408530319275854</v>
      </c>
      <c r="BO118" s="195">
        <v>3741</v>
      </c>
      <c r="BP118" s="75">
        <v>7.3455202340513268E-2</v>
      </c>
      <c r="BQ118" s="164">
        <v>417</v>
      </c>
      <c r="BR118" s="76">
        <v>96</v>
      </c>
      <c r="BS118" s="77">
        <v>1.2997771159969205</v>
      </c>
      <c r="BT118" s="159">
        <v>50929</v>
      </c>
      <c r="BU118" s="153">
        <v>6417</v>
      </c>
    </row>
    <row r="119" spans="1:73">
      <c r="A119" s="34">
        <f t="shared" si="8"/>
        <v>0</v>
      </c>
      <c r="B119" s="35">
        <f t="shared" si="9"/>
        <v>0</v>
      </c>
      <c r="C119" s="35">
        <f t="shared" si="10"/>
        <v>0</v>
      </c>
      <c r="D119" s="35">
        <f t="shared" si="11"/>
        <v>0</v>
      </c>
      <c r="E119" s="35">
        <f t="shared" si="12"/>
        <v>0</v>
      </c>
      <c r="F119" s="35">
        <f t="shared" si="13"/>
        <v>1</v>
      </c>
      <c r="G119" s="35">
        <f t="shared" si="14"/>
        <v>0</v>
      </c>
      <c r="H119" s="35">
        <f t="shared" si="15"/>
        <v>1</v>
      </c>
      <c r="I119" s="51">
        <v>26</v>
      </c>
      <c r="J119" s="49" t="s">
        <v>674</v>
      </c>
      <c r="K119" s="65">
        <v>240</v>
      </c>
      <c r="L119" s="38">
        <v>2.1807278179092273E-3</v>
      </c>
      <c r="M119" s="39">
        <v>344</v>
      </c>
      <c r="N119" s="40">
        <v>0.28896466684869981</v>
      </c>
      <c r="O119" s="98">
        <v>35</v>
      </c>
      <c r="P119" s="38">
        <v>6.4429530201342289E-2</v>
      </c>
      <c r="Q119" s="39">
        <v>373</v>
      </c>
      <c r="R119" s="41">
        <v>0.48248288976405884</v>
      </c>
      <c r="S119" s="183">
        <v>71</v>
      </c>
      <c r="T119" s="42">
        <v>6.4513197946481303E-4</v>
      </c>
      <c r="U119" s="43">
        <v>258</v>
      </c>
      <c r="V119" s="44">
        <v>0.24016165672651732</v>
      </c>
      <c r="W119" s="178">
        <v>20</v>
      </c>
      <c r="X119" s="42">
        <v>1.9060402684563757E-2</v>
      </c>
      <c r="Y119" s="43">
        <v>274</v>
      </c>
      <c r="Z119" s="45">
        <v>0.40099674265229418</v>
      </c>
      <c r="AA119" s="65">
        <v>764</v>
      </c>
      <c r="AB119" s="38">
        <v>6.9419835536777066E-3</v>
      </c>
      <c r="AC119" s="39">
        <v>291</v>
      </c>
      <c r="AD119" s="40">
        <v>0.5352526086464412</v>
      </c>
      <c r="AE119" s="98">
        <v>38</v>
      </c>
      <c r="AF119" s="38">
        <v>0.20510067114093961</v>
      </c>
      <c r="AG119" s="39">
        <v>308</v>
      </c>
      <c r="AH119" s="41">
        <v>0.89370866061179766</v>
      </c>
      <c r="AI119" s="183">
        <v>51</v>
      </c>
      <c r="AJ119" s="42">
        <v>4.6340466130571076E-4</v>
      </c>
      <c r="AK119" s="43">
        <v>230</v>
      </c>
      <c r="AL119" s="44">
        <v>0.24355034777314094</v>
      </c>
      <c r="AM119" s="178">
        <v>9</v>
      </c>
      <c r="AN119" s="42">
        <v>1.3691275167785235E-2</v>
      </c>
      <c r="AO119" s="43">
        <v>243</v>
      </c>
      <c r="AP119" s="45">
        <v>0.40665482350530252</v>
      </c>
      <c r="AQ119" s="65">
        <v>2024</v>
      </c>
      <c r="AR119" s="38">
        <v>1.8390804597701149E-2</v>
      </c>
      <c r="AS119" s="39">
        <v>194</v>
      </c>
      <c r="AT119" s="40">
        <v>0.79397603250854021</v>
      </c>
      <c r="AU119" s="98">
        <v>113</v>
      </c>
      <c r="AV119" s="38">
        <v>0.54335570469798655</v>
      </c>
      <c r="AW119" s="39">
        <v>147</v>
      </c>
      <c r="AX119" s="41">
        <v>1.3256978949910894</v>
      </c>
      <c r="AY119" s="183">
        <v>39</v>
      </c>
      <c r="AZ119" s="42">
        <v>3.543682704102494E-4</v>
      </c>
      <c r="BA119" s="43">
        <v>279</v>
      </c>
      <c r="BB119" s="44">
        <v>0.13224552829736874</v>
      </c>
      <c r="BC119" s="178">
        <v>4</v>
      </c>
      <c r="BD119" s="42">
        <v>1.046979865771812E-2</v>
      </c>
      <c r="BE119" s="43">
        <v>290</v>
      </c>
      <c r="BF119" s="45">
        <v>0.22080971126029619</v>
      </c>
      <c r="BG119" s="159">
        <v>536</v>
      </c>
      <c r="BH119" s="83">
        <v>4.8702921266639406E-3</v>
      </c>
      <c r="BI119" s="84">
        <v>116</v>
      </c>
      <c r="BJ119" s="85">
        <v>0.87501398940913544</v>
      </c>
      <c r="BK119" s="156">
        <v>83</v>
      </c>
      <c r="BL119" s="83">
        <v>0.14389261744966442</v>
      </c>
      <c r="BM119" s="84">
        <v>110</v>
      </c>
      <c r="BN119" s="86">
        <v>1.4610065749496906</v>
      </c>
      <c r="BO119" s="195">
        <v>3725</v>
      </c>
      <c r="BP119" s="75">
        <v>3.3846713007132795E-2</v>
      </c>
      <c r="BQ119" s="164">
        <v>302</v>
      </c>
      <c r="BR119" s="76">
        <v>311</v>
      </c>
      <c r="BS119" s="77">
        <v>0.59891173962667921</v>
      </c>
      <c r="BT119" s="159">
        <v>110055</v>
      </c>
      <c r="BU119" s="153">
        <v>7457</v>
      </c>
    </row>
    <row r="120" spans="1:73">
      <c r="A120" s="34">
        <f t="shared" si="8"/>
        <v>2</v>
      </c>
      <c r="B120" s="35">
        <f t="shared" si="9"/>
        <v>1</v>
      </c>
      <c r="C120" s="35">
        <f t="shared" si="10"/>
        <v>0</v>
      </c>
      <c r="D120" s="35">
        <f t="shared" si="11"/>
        <v>0</v>
      </c>
      <c r="E120" s="35">
        <f t="shared" si="12"/>
        <v>1</v>
      </c>
      <c r="F120" s="35">
        <f t="shared" si="13"/>
        <v>0</v>
      </c>
      <c r="G120" s="35">
        <f t="shared" si="14"/>
        <v>1</v>
      </c>
      <c r="H120" s="35">
        <f t="shared" si="15"/>
        <v>0</v>
      </c>
      <c r="I120" s="48">
        <v>312</v>
      </c>
      <c r="J120" s="49" t="s">
        <v>283</v>
      </c>
      <c r="K120" s="65">
        <v>1287</v>
      </c>
      <c r="L120" s="38">
        <v>3.8393842665791593E-2</v>
      </c>
      <c r="M120" s="39">
        <v>14</v>
      </c>
      <c r="N120" s="40">
        <v>5.0875051273471996</v>
      </c>
      <c r="O120" s="98">
        <v>29</v>
      </c>
      <c r="P120" s="38">
        <v>0.36531365313653136</v>
      </c>
      <c r="Q120" s="39">
        <v>51</v>
      </c>
      <c r="R120" s="41">
        <v>2.7356646321147107</v>
      </c>
      <c r="S120" s="183">
        <v>104</v>
      </c>
      <c r="T120" s="42">
        <v>3.1025327406700278E-3</v>
      </c>
      <c r="U120" s="43">
        <v>86</v>
      </c>
      <c r="V120" s="44">
        <v>1.1549720472169156</v>
      </c>
      <c r="W120" s="178">
        <v>1</v>
      </c>
      <c r="X120" s="42">
        <v>2.9520295202952029E-2</v>
      </c>
      <c r="Y120" s="43">
        <v>219</v>
      </c>
      <c r="Z120" s="45">
        <v>0.62105415160534105</v>
      </c>
      <c r="AA120" s="65">
        <v>754</v>
      </c>
      <c r="AB120" s="38">
        <v>2.2493362369857703E-2</v>
      </c>
      <c r="AC120" s="39">
        <v>95</v>
      </c>
      <c r="AD120" s="40">
        <v>1.7343214360278492</v>
      </c>
      <c r="AE120" s="98">
        <v>10</v>
      </c>
      <c r="AF120" s="38">
        <v>0.2140221402214022</v>
      </c>
      <c r="AG120" s="39">
        <v>303</v>
      </c>
      <c r="AH120" s="41">
        <v>0.93258320031094288</v>
      </c>
      <c r="AI120" s="183">
        <v>358</v>
      </c>
      <c r="AJ120" s="42">
        <v>1.0679872318844904E-2</v>
      </c>
      <c r="AK120" s="43">
        <v>9</v>
      </c>
      <c r="AL120" s="44">
        <v>5.6129919153132244</v>
      </c>
      <c r="AM120" s="178">
        <v>2</v>
      </c>
      <c r="AN120" s="42">
        <v>0.10161793925631564</v>
      </c>
      <c r="AO120" s="43">
        <v>26</v>
      </c>
      <c r="AP120" s="45">
        <v>3.0182305626638182</v>
      </c>
      <c r="AQ120" s="65">
        <v>649</v>
      </c>
      <c r="AR120" s="38">
        <v>1.9360997583604309E-2</v>
      </c>
      <c r="AS120" s="39">
        <v>175</v>
      </c>
      <c r="AT120" s="40">
        <v>0.83586163754679355</v>
      </c>
      <c r="AU120" s="98">
        <v>4</v>
      </c>
      <c r="AV120" s="38">
        <v>0.18421799602611411</v>
      </c>
      <c r="AW120" s="39">
        <v>467</v>
      </c>
      <c r="AX120" s="41">
        <v>0.44946138862578011</v>
      </c>
      <c r="AY120" s="183">
        <v>173</v>
      </c>
      <c r="AZ120" s="42">
        <v>5.1609438859222577E-3</v>
      </c>
      <c r="BA120" s="43">
        <v>40</v>
      </c>
      <c r="BB120" s="44">
        <v>1.92599565959087</v>
      </c>
      <c r="BC120" s="178">
        <v>5</v>
      </c>
      <c r="BD120" s="42">
        <v>4.9105875674141354E-2</v>
      </c>
      <c r="BE120" s="43">
        <v>114</v>
      </c>
      <c r="BF120" s="45">
        <v>1.035650692365309</v>
      </c>
      <c r="BG120" s="159">
        <v>198</v>
      </c>
      <c r="BH120" s="83">
        <v>5.9067450255063988E-3</v>
      </c>
      <c r="BI120" s="84">
        <v>94</v>
      </c>
      <c r="BJ120" s="85">
        <v>1.0612268001121394</v>
      </c>
      <c r="BK120" s="156">
        <v>19</v>
      </c>
      <c r="BL120" s="83">
        <v>5.6202100482543288E-2</v>
      </c>
      <c r="BM120" s="84">
        <v>305</v>
      </c>
      <c r="BN120" s="86">
        <v>0.57064524772928449</v>
      </c>
      <c r="BO120" s="195">
        <v>3523</v>
      </c>
      <c r="BP120" s="75">
        <v>0.10509829659019719</v>
      </c>
      <c r="BQ120" s="164">
        <v>70</v>
      </c>
      <c r="BR120" s="76">
        <v>60</v>
      </c>
      <c r="BS120" s="77">
        <v>1.8596962023866499</v>
      </c>
      <c r="BT120" s="159">
        <v>33521</v>
      </c>
      <c r="BU120" s="153">
        <v>1002</v>
      </c>
    </row>
    <row r="121" spans="1:73">
      <c r="A121" s="34">
        <f t="shared" si="8"/>
        <v>0</v>
      </c>
      <c r="B121" s="35">
        <f t="shared" si="9"/>
        <v>0</v>
      </c>
      <c r="C121" s="35">
        <f t="shared" si="10"/>
        <v>0</v>
      </c>
      <c r="D121" s="35">
        <f t="shared" si="11"/>
        <v>0</v>
      </c>
      <c r="E121" s="35">
        <f t="shared" si="12"/>
        <v>0</v>
      </c>
      <c r="F121" s="35">
        <f t="shared" si="13"/>
        <v>1</v>
      </c>
      <c r="G121" s="35">
        <f t="shared" si="14"/>
        <v>0</v>
      </c>
      <c r="H121" s="35">
        <f t="shared" si="15"/>
        <v>0</v>
      </c>
      <c r="I121" s="48">
        <v>653</v>
      </c>
      <c r="J121" s="49" t="s">
        <v>627</v>
      </c>
      <c r="K121" s="65">
        <v>381</v>
      </c>
      <c r="L121" s="38">
        <v>4.475245198801903E-3</v>
      </c>
      <c r="M121" s="39">
        <v>217</v>
      </c>
      <c r="N121" s="40">
        <v>0.59300740207821023</v>
      </c>
      <c r="O121" s="98">
        <v>83</v>
      </c>
      <c r="P121" s="38">
        <v>0.10848519362186788</v>
      </c>
      <c r="Q121" s="39">
        <v>293</v>
      </c>
      <c r="R121" s="41">
        <v>0.81239533412276521</v>
      </c>
      <c r="S121" s="183">
        <v>163</v>
      </c>
      <c r="T121" s="42">
        <v>1.9146062136606566E-3</v>
      </c>
      <c r="U121" s="43">
        <v>139</v>
      </c>
      <c r="V121" s="44">
        <v>0.71274563172806882</v>
      </c>
      <c r="W121" s="178">
        <v>25</v>
      </c>
      <c r="X121" s="42">
        <v>4.6412300683371301E-2</v>
      </c>
      <c r="Y121" s="43">
        <v>155</v>
      </c>
      <c r="Z121" s="45">
        <v>0.97643169984562683</v>
      </c>
      <c r="AA121" s="65">
        <v>647</v>
      </c>
      <c r="AB121" s="38">
        <v>7.5996946026898457E-3</v>
      </c>
      <c r="AC121" s="39">
        <v>277</v>
      </c>
      <c r="AD121" s="40">
        <v>0.58596456323366153</v>
      </c>
      <c r="AE121" s="98">
        <v>81</v>
      </c>
      <c r="AF121" s="38">
        <v>0.1842255125284738</v>
      </c>
      <c r="AG121" s="39">
        <v>335</v>
      </c>
      <c r="AH121" s="41">
        <v>0.8027469395222282</v>
      </c>
      <c r="AI121" s="183">
        <v>72</v>
      </c>
      <c r="AJ121" s="42">
        <v>8.4571562812004461E-4</v>
      </c>
      <c r="AK121" s="43">
        <v>188</v>
      </c>
      <c r="AL121" s="44">
        <v>0.44448049953890029</v>
      </c>
      <c r="AM121" s="178">
        <v>19</v>
      </c>
      <c r="AN121" s="42">
        <v>2.0501138952164009E-2</v>
      </c>
      <c r="AO121" s="43">
        <v>188</v>
      </c>
      <c r="AP121" s="45">
        <v>0.60891969083100039</v>
      </c>
      <c r="AQ121" s="65">
        <v>1889</v>
      </c>
      <c r="AR121" s="38">
        <v>2.2188289187760616E-2</v>
      </c>
      <c r="AS121" s="39">
        <v>142</v>
      </c>
      <c r="AT121" s="40">
        <v>0.95792273382386073</v>
      </c>
      <c r="AU121" s="98">
        <v>227</v>
      </c>
      <c r="AV121" s="38">
        <v>0.53787015945330297</v>
      </c>
      <c r="AW121" s="39">
        <v>152</v>
      </c>
      <c r="AX121" s="41">
        <v>1.3123140734523104</v>
      </c>
      <c r="AY121" s="183">
        <v>124</v>
      </c>
      <c r="AZ121" s="42">
        <v>1.4565102484289658E-3</v>
      </c>
      <c r="BA121" s="43">
        <v>176</v>
      </c>
      <c r="BB121" s="44">
        <v>0.54355026495749525</v>
      </c>
      <c r="BC121" s="178">
        <v>25</v>
      </c>
      <c r="BD121" s="42">
        <v>3.530751708428246E-2</v>
      </c>
      <c r="BE121" s="43">
        <v>169</v>
      </c>
      <c r="BF121" s="45">
        <v>0.74464112516157654</v>
      </c>
      <c r="BG121" s="159">
        <v>236</v>
      </c>
      <c r="BH121" s="83">
        <v>2.7720678921712575E-3</v>
      </c>
      <c r="BI121" s="84">
        <v>224</v>
      </c>
      <c r="BJ121" s="85">
        <v>0.49803956768056024</v>
      </c>
      <c r="BK121" s="156">
        <v>61</v>
      </c>
      <c r="BL121" s="83">
        <v>6.7198177676537588E-2</v>
      </c>
      <c r="BM121" s="84">
        <v>272</v>
      </c>
      <c r="BN121" s="86">
        <v>0.68229337369863718</v>
      </c>
      <c r="BO121" s="195">
        <v>3512</v>
      </c>
      <c r="BP121" s="75">
        <v>4.1252128971633287E-2</v>
      </c>
      <c r="BQ121" s="164">
        <v>521</v>
      </c>
      <c r="BR121" s="76">
        <v>251</v>
      </c>
      <c r="BS121" s="77">
        <v>0.72994929582965551</v>
      </c>
      <c r="BT121" s="159">
        <v>85135</v>
      </c>
      <c r="BU121" s="153">
        <v>15061</v>
      </c>
    </row>
    <row r="122" spans="1:73">
      <c r="A122" s="34">
        <f t="shared" si="8"/>
        <v>1</v>
      </c>
      <c r="B122" s="35">
        <f t="shared" si="9"/>
        <v>0</v>
      </c>
      <c r="C122" s="35">
        <f t="shared" si="10"/>
        <v>0</v>
      </c>
      <c r="D122" s="35">
        <f t="shared" si="11"/>
        <v>1</v>
      </c>
      <c r="E122" s="35">
        <f t="shared" si="12"/>
        <v>0</v>
      </c>
      <c r="F122" s="35">
        <f t="shared" si="13"/>
        <v>0</v>
      </c>
      <c r="G122" s="35">
        <f t="shared" si="14"/>
        <v>0</v>
      </c>
      <c r="H122" s="35">
        <f t="shared" si="15"/>
        <v>0</v>
      </c>
      <c r="I122" s="48">
        <v>179</v>
      </c>
      <c r="J122" s="49" t="s">
        <v>149</v>
      </c>
      <c r="K122" s="65">
        <v>80</v>
      </c>
      <c r="L122" s="38">
        <v>6.6374067651768455E-4</v>
      </c>
      <c r="M122" s="39">
        <v>436</v>
      </c>
      <c r="N122" s="40">
        <v>8.7951188538397826E-2</v>
      </c>
      <c r="O122" s="98">
        <v>12</v>
      </c>
      <c r="P122" s="38">
        <v>2.2883295194508008E-2</v>
      </c>
      <c r="Q122" s="39">
        <v>464</v>
      </c>
      <c r="R122" s="41">
        <v>0.17136239172112119</v>
      </c>
      <c r="S122" s="183">
        <v>100</v>
      </c>
      <c r="T122" s="42">
        <v>8.2967584564710571E-4</v>
      </c>
      <c r="U122" s="43">
        <v>233</v>
      </c>
      <c r="V122" s="44">
        <v>0.30886133687231215</v>
      </c>
      <c r="W122" s="178">
        <v>2</v>
      </c>
      <c r="X122" s="42">
        <v>2.8604118993135013E-2</v>
      </c>
      <c r="Y122" s="43">
        <v>224</v>
      </c>
      <c r="Z122" s="45">
        <v>0.60177944466907696</v>
      </c>
      <c r="AA122" s="65">
        <v>2760</v>
      </c>
      <c r="AB122" s="38">
        <v>2.2899053339860118E-2</v>
      </c>
      <c r="AC122" s="39">
        <v>92</v>
      </c>
      <c r="AD122" s="40">
        <v>1.7656017103642898</v>
      </c>
      <c r="AE122" s="98">
        <v>50</v>
      </c>
      <c r="AF122" s="38">
        <v>0.78947368421052633</v>
      </c>
      <c r="AG122" s="39">
        <v>77</v>
      </c>
      <c r="AH122" s="41">
        <v>3.440064164486373</v>
      </c>
      <c r="AI122" s="183">
        <v>0</v>
      </c>
      <c r="AJ122" s="42">
        <v>0</v>
      </c>
      <c r="AK122" s="43">
        <v>337</v>
      </c>
      <c r="AL122" s="44">
        <v>0</v>
      </c>
      <c r="AM122" s="178">
        <v>0</v>
      </c>
      <c r="AN122" s="42">
        <v>0</v>
      </c>
      <c r="AO122" s="43">
        <v>337</v>
      </c>
      <c r="AP122" s="45">
        <v>0</v>
      </c>
      <c r="AQ122" s="65">
        <v>530</v>
      </c>
      <c r="AR122" s="38">
        <v>4.3972819819296603E-3</v>
      </c>
      <c r="AS122" s="39">
        <v>423</v>
      </c>
      <c r="AT122" s="40">
        <v>0.18984142228721299</v>
      </c>
      <c r="AU122" s="98">
        <v>15</v>
      </c>
      <c r="AV122" s="38">
        <v>0.15160183066361557</v>
      </c>
      <c r="AW122" s="39">
        <v>482</v>
      </c>
      <c r="AX122" s="41">
        <v>0.369883349065527</v>
      </c>
      <c r="AY122" s="183">
        <v>0</v>
      </c>
      <c r="AZ122" s="42">
        <v>0</v>
      </c>
      <c r="BA122" s="43">
        <v>356</v>
      </c>
      <c r="BB122" s="44">
        <v>0</v>
      </c>
      <c r="BC122" s="178">
        <v>0</v>
      </c>
      <c r="BD122" s="42">
        <v>0</v>
      </c>
      <c r="BE122" s="43">
        <v>356</v>
      </c>
      <c r="BF122" s="45">
        <v>0</v>
      </c>
      <c r="BG122" s="159">
        <v>26</v>
      </c>
      <c r="BH122" s="83">
        <v>2.1571571986824748E-4</v>
      </c>
      <c r="BI122" s="84">
        <v>425</v>
      </c>
      <c r="BJ122" s="85">
        <v>3.8756252748533157E-2</v>
      </c>
      <c r="BK122" s="156">
        <v>5</v>
      </c>
      <c r="BL122" s="83">
        <v>7.4370709382151033E-3</v>
      </c>
      <c r="BM122" s="84">
        <v>436</v>
      </c>
      <c r="BN122" s="86">
        <v>7.5511931964824155E-2</v>
      </c>
      <c r="BO122" s="195">
        <v>3496</v>
      </c>
      <c r="BP122" s="75">
        <v>2.9005467563822815E-2</v>
      </c>
      <c r="BQ122" s="164">
        <v>84</v>
      </c>
      <c r="BR122" s="76">
        <v>367</v>
      </c>
      <c r="BS122" s="77">
        <v>0.51324673783458552</v>
      </c>
      <c r="BT122" s="159">
        <v>120529</v>
      </c>
      <c r="BU122" s="153">
        <v>3460</v>
      </c>
    </row>
    <row r="123" spans="1:73">
      <c r="A123" s="34">
        <f t="shared" si="8"/>
        <v>1</v>
      </c>
      <c r="B123" s="35">
        <f t="shared" si="9"/>
        <v>0</v>
      </c>
      <c r="C123" s="35">
        <f t="shared" si="10"/>
        <v>0</v>
      </c>
      <c r="D123" s="35">
        <f t="shared" si="11"/>
        <v>1</v>
      </c>
      <c r="E123" s="35">
        <f t="shared" si="12"/>
        <v>0</v>
      </c>
      <c r="F123" s="35">
        <f t="shared" si="13"/>
        <v>0</v>
      </c>
      <c r="G123" s="35">
        <f t="shared" si="14"/>
        <v>0</v>
      </c>
      <c r="H123" s="35">
        <f t="shared" si="15"/>
        <v>0</v>
      </c>
      <c r="I123" s="48">
        <v>475</v>
      </c>
      <c r="J123" s="49" t="s">
        <v>447</v>
      </c>
      <c r="K123" s="65">
        <v>51</v>
      </c>
      <c r="L123" s="38">
        <v>6.6004037894082932E-4</v>
      </c>
      <c r="M123" s="39">
        <v>439</v>
      </c>
      <c r="N123" s="40">
        <v>8.7460868174822071E-2</v>
      </c>
      <c r="O123" s="98">
        <v>10</v>
      </c>
      <c r="P123" s="38">
        <v>1.4604810996563574E-2</v>
      </c>
      <c r="Q123" s="39">
        <v>482</v>
      </c>
      <c r="R123" s="41">
        <v>0.10936866048936505</v>
      </c>
      <c r="S123" s="183">
        <v>13</v>
      </c>
      <c r="T123" s="42">
        <v>1.6824558678883885E-4</v>
      </c>
      <c r="U123" s="43">
        <v>351</v>
      </c>
      <c r="V123" s="44">
        <v>6.2632360735942152E-2</v>
      </c>
      <c r="W123" s="178">
        <v>5</v>
      </c>
      <c r="X123" s="42">
        <v>3.7227949599083618E-3</v>
      </c>
      <c r="Y123" s="43">
        <v>373</v>
      </c>
      <c r="Z123" s="45">
        <v>7.8320939866323616E-2</v>
      </c>
      <c r="AA123" s="65">
        <v>2352</v>
      </c>
      <c r="AB123" s="38">
        <v>3.0439509240565304E-2</v>
      </c>
      <c r="AC123" s="39">
        <v>62</v>
      </c>
      <c r="AD123" s="40">
        <v>2.3469987505658172</v>
      </c>
      <c r="AE123" s="98">
        <v>114</v>
      </c>
      <c r="AF123" s="38">
        <v>0.67353951890034369</v>
      </c>
      <c r="AG123" s="39">
        <v>98</v>
      </c>
      <c r="AH123" s="41">
        <v>2.9348909389569884</v>
      </c>
      <c r="AI123" s="183">
        <v>18</v>
      </c>
      <c r="AJ123" s="42">
        <v>2.3295542786146918E-4</v>
      </c>
      <c r="AK123" s="43">
        <v>281</v>
      </c>
      <c r="AL123" s="44">
        <v>0.12243376083321775</v>
      </c>
      <c r="AM123" s="178">
        <v>2</v>
      </c>
      <c r="AN123" s="42">
        <v>5.1546391752577319E-3</v>
      </c>
      <c r="AO123" s="43">
        <v>301</v>
      </c>
      <c r="AP123" s="45">
        <v>0.15310180084467878</v>
      </c>
      <c r="AQ123" s="65">
        <v>1044</v>
      </c>
      <c r="AR123" s="38">
        <v>1.3511414815965211E-2</v>
      </c>
      <c r="AS123" s="39">
        <v>271</v>
      </c>
      <c r="AT123" s="40">
        <v>0.58332083689792091</v>
      </c>
      <c r="AU123" s="98">
        <v>38</v>
      </c>
      <c r="AV123" s="38">
        <v>0.29896907216494845</v>
      </c>
      <c r="AW123" s="39">
        <v>393</v>
      </c>
      <c r="AX123" s="41">
        <v>0.72943500217193902</v>
      </c>
      <c r="AY123" s="183">
        <v>9</v>
      </c>
      <c r="AZ123" s="42">
        <v>1.1647771393073459E-4</v>
      </c>
      <c r="BA123" s="43">
        <v>333</v>
      </c>
      <c r="BB123" s="44">
        <v>4.3467934631413498E-2</v>
      </c>
      <c r="BC123" s="178">
        <v>3</v>
      </c>
      <c r="BD123" s="42">
        <v>2.5773195876288659E-3</v>
      </c>
      <c r="BE123" s="43">
        <v>342</v>
      </c>
      <c r="BF123" s="45">
        <v>5.4356078141990706E-2</v>
      </c>
      <c r="BG123" s="159">
        <v>5</v>
      </c>
      <c r="BH123" s="83">
        <v>6.4709841072630331E-5</v>
      </c>
      <c r="BI123" s="84">
        <v>449</v>
      </c>
      <c r="BJ123" s="85">
        <v>1.1625999984887647E-2</v>
      </c>
      <c r="BK123" s="156">
        <v>2</v>
      </c>
      <c r="BL123" s="83">
        <v>1.4318442153493699E-3</v>
      </c>
      <c r="BM123" s="84">
        <v>459</v>
      </c>
      <c r="BN123" s="86">
        <v>1.4538159427539058E-2</v>
      </c>
      <c r="BO123" s="195">
        <v>3492</v>
      </c>
      <c r="BP123" s="75">
        <v>4.5193353005125017E-2</v>
      </c>
      <c r="BQ123" s="164">
        <v>174</v>
      </c>
      <c r="BR123" s="76">
        <v>224</v>
      </c>
      <c r="BS123" s="77">
        <v>0.79968857425410911</v>
      </c>
      <c r="BT123" s="159">
        <v>77268</v>
      </c>
      <c r="BU123" s="153">
        <v>3455</v>
      </c>
    </row>
    <row r="124" spans="1:73">
      <c r="A124" s="34">
        <f t="shared" si="8"/>
        <v>2</v>
      </c>
      <c r="B124" s="35">
        <f t="shared" si="9"/>
        <v>1</v>
      </c>
      <c r="C124" s="35">
        <f t="shared" si="10"/>
        <v>0</v>
      </c>
      <c r="D124" s="35">
        <f t="shared" si="11"/>
        <v>0</v>
      </c>
      <c r="E124" s="35">
        <f t="shared" si="12"/>
        <v>1</v>
      </c>
      <c r="F124" s="35">
        <f t="shared" si="13"/>
        <v>1</v>
      </c>
      <c r="G124" s="35">
        <f t="shared" si="14"/>
        <v>0</v>
      </c>
      <c r="H124" s="35">
        <f t="shared" si="15"/>
        <v>1</v>
      </c>
      <c r="I124" s="48">
        <v>48</v>
      </c>
      <c r="J124" s="49" t="s">
        <v>18</v>
      </c>
      <c r="K124" s="65">
        <v>614</v>
      </c>
      <c r="L124" s="38">
        <v>8.3205724120173994E-3</v>
      </c>
      <c r="M124" s="39">
        <v>118</v>
      </c>
      <c r="N124" s="40">
        <v>1.1025454049255272</v>
      </c>
      <c r="O124" s="98">
        <v>76</v>
      </c>
      <c r="P124" s="38">
        <v>0.17608259248637798</v>
      </c>
      <c r="Q124" s="39">
        <v>155</v>
      </c>
      <c r="R124" s="41">
        <v>1.3186009240558587</v>
      </c>
      <c r="S124" s="183">
        <v>117</v>
      </c>
      <c r="T124" s="42">
        <v>1.5855162413779085E-3</v>
      </c>
      <c r="U124" s="43">
        <v>160</v>
      </c>
      <c r="V124" s="44">
        <v>0.59023613681654086</v>
      </c>
      <c r="W124" s="178">
        <v>15</v>
      </c>
      <c r="X124" s="42">
        <v>3.3553197591052478E-2</v>
      </c>
      <c r="Y124" s="43">
        <v>205</v>
      </c>
      <c r="Z124" s="45">
        <v>0.70589919647800936</v>
      </c>
      <c r="AA124" s="65">
        <v>287</v>
      </c>
      <c r="AB124" s="38">
        <v>3.889257788679143E-3</v>
      </c>
      <c r="AC124" s="39">
        <v>365</v>
      </c>
      <c r="AD124" s="40">
        <v>0.29987616089729052</v>
      </c>
      <c r="AE124" s="98">
        <v>19</v>
      </c>
      <c r="AF124" s="38">
        <v>8.230570691138514E-2</v>
      </c>
      <c r="AG124" s="39">
        <v>437</v>
      </c>
      <c r="AH124" s="41">
        <v>0.35864008964619426</v>
      </c>
      <c r="AI124" s="183">
        <v>134</v>
      </c>
      <c r="AJ124" s="42">
        <v>1.8158903961080319E-3</v>
      </c>
      <c r="AK124" s="43">
        <v>94</v>
      </c>
      <c r="AL124" s="44">
        <v>0.95437265616595912</v>
      </c>
      <c r="AM124" s="178">
        <v>10</v>
      </c>
      <c r="AN124" s="42">
        <v>3.8428448523085745E-2</v>
      </c>
      <c r="AO124" s="43">
        <v>106</v>
      </c>
      <c r="AP124" s="45">
        <v>1.1413921464749841</v>
      </c>
      <c r="AQ124" s="65">
        <v>1484</v>
      </c>
      <c r="AR124" s="38">
        <v>2.0110308565853129E-2</v>
      </c>
      <c r="AS124" s="39">
        <v>167</v>
      </c>
      <c r="AT124" s="40">
        <v>0.86821122604034762</v>
      </c>
      <c r="AU124" s="98">
        <v>89</v>
      </c>
      <c r="AV124" s="38">
        <v>0.42558072841984512</v>
      </c>
      <c r="AW124" s="39">
        <v>259</v>
      </c>
      <c r="AX124" s="41">
        <v>1.0383464661120247</v>
      </c>
      <c r="AY124" s="183">
        <v>132</v>
      </c>
      <c r="AZ124" s="42">
        <v>1.7887875543750762E-3</v>
      </c>
      <c r="BA124" s="43">
        <v>149</v>
      </c>
      <c r="BB124" s="44">
        <v>0.66755173894724684</v>
      </c>
      <c r="BC124" s="178">
        <v>14</v>
      </c>
      <c r="BD124" s="42">
        <v>3.7854889589905363E-2</v>
      </c>
      <c r="BE124" s="43">
        <v>156</v>
      </c>
      <c r="BF124" s="45">
        <v>0.7983656146028667</v>
      </c>
      <c r="BG124" s="159">
        <v>719</v>
      </c>
      <c r="BH124" s="83">
        <v>9.7434716029975738E-3</v>
      </c>
      <c r="BI124" s="84">
        <v>48</v>
      </c>
      <c r="BJ124" s="85">
        <v>1.7505467303197395</v>
      </c>
      <c r="BK124" s="156">
        <v>66</v>
      </c>
      <c r="BL124" s="83">
        <v>0.20619443647834815</v>
      </c>
      <c r="BM124" s="84">
        <v>75</v>
      </c>
      <c r="BN124" s="86">
        <v>2.0935850132707103</v>
      </c>
      <c r="BO124" s="195">
        <v>3487</v>
      </c>
      <c r="BP124" s="75">
        <v>4.7253804561408264E-2</v>
      </c>
      <c r="BQ124" s="164">
        <v>289</v>
      </c>
      <c r="BR124" s="76">
        <v>211</v>
      </c>
      <c r="BS124" s="77">
        <v>0.83614790859862997</v>
      </c>
      <c r="BT124" s="159">
        <v>73793</v>
      </c>
      <c r="BU124" s="153">
        <v>6256</v>
      </c>
    </row>
    <row r="125" spans="1:73">
      <c r="A125" s="34">
        <f t="shared" si="8"/>
        <v>2</v>
      </c>
      <c r="B125" s="35">
        <f t="shared" si="9"/>
        <v>0</v>
      </c>
      <c r="C125" s="35">
        <f t="shared" si="10"/>
        <v>1</v>
      </c>
      <c r="D125" s="35">
        <f t="shared" si="11"/>
        <v>1</v>
      </c>
      <c r="E125" s="35">
        <f t="shared" si="12"/>
        <v>0</v>
      </c>
      <c r="F125" s="35">
        <f t="shared" si="13"/>
        <v>0</v>
      </c>
      <c r="G125" s="35">
        <f t="shared" si="14"/>
        <v>0</v>
      </c>
      <c r="H125" s="35">
        <f t="shared" si="15"/>
        <v>0</v>
      </c>
      <c r="I125" s="48">
        <v>465</v>
      </c>
      <c r="J125" s="49" t="s">
        <v>437</v>
      </c>
      <c r="K125" s="65">
        <v>155</v>
      </c>
      <c r="L125" s="38">
        <v>1.8068848140074373E-3</v>
      </c>
      <c r="M125" s="39">
        <v>363</v>
      </c>
      <c r="N125" s="40">
        <v>0.23942734348857078</v>
      </c>
      <c r="O125" s="98">
        <v>27</v>
      </c>
      <c r="P125" s="38">
        <v>4.4617156016119749E-2</v>
      </c>
      <c r="Q125" s="39">
        <v>418</v>
      </c>
      <c r="R125" s="41">
        <v>0.33411720216551943</v>
      </c>
      <c r="S125" s="183">
        <v>313</v>
      </c>
      <c r="T125" s="42">
        <v>3.6487415921569542E-3</v>
      </c>
      <c r="U125" s="43">
        <v>62</v>
      </c>
      <c r="V125" s="44">
        <v>1.3583078403062787</v>
      </c>
      <c r="W125" s="178">
        <v>7</v>
      </c>
      <c r="X125" s="42">
        <v>9.0097869890616009E-2</v>
      </c>
      <c r="Y125" s="43">
        <v>55</v>
      </c>
      <c r="Z125" s="45">
        <v>1.895497851958112</v>
      </c>
      <c r="AA125" s="65">
        <v>1508</v>
      </c>
      <c r="AB125" s="38">
        <v>1.7579240642085263E-2</v>
      </c>
      <c r="AC125" s="39">
        <v>121</v>
      </c>
      <c r="AD125" s="40">
        <v>1.3554244747115287</v>
      </c>
      <c r="AE125" s="98">
        <v>22</v>
      </c>
      <c r="AF125" s="38">
        <v>0.4340817501439263</v>
      </c>
      <c r="AG125" s="39">
        <v>137</v>
      </c>
      <c r="AH125" s="41">
        <v>1.8914741592950213</v>
      </c>
      <c r="AI125" s="183">
        <v>105</v>
      </c>
      <c r="AJ125" s="42">
        <v>1.2240187449727802E-3</v>
      </c>
      <c r="AK125" s="43">
        <v>142</v>
      </c>
      <c r="AL125" s="44">
        <v>0.64330425632533528</v>
      </c>
      <c r="AM125" s="178">
        <v>4</v>
      </c>
      <c r="AN125" s="42">
        <v>3.0224525043177894E-2</v>
      </c>
      <c r="AO125" s="43">
        <v>143</v>
      </c>
      <c r="AP125" s="45">
        <v>0.89772126747441183</v>
      </c>
      <c r="AQ125" s="65">
        <v>969</v>
      </c>
      <c r="AR125" s="38">
        <v>1.1295944417891658E-2</v>
      </c>
      <c r="AS125" s="39">
        <v>307</v>
      </c>
      <c r="AT125" s="40">
        <v>0.48767355907178189</v>
      </c>
      <c r="AU125" s="98">
        <v>33</v>
      </c>
      <c r="AV125" s="38">
        <v>0.27892918825561314</v>
      </c>
      <c r="AW125" s="39">
        <v>411</v>
      </c>
      <c r="AX125" s="41">
        <v>0.68054100568903053</v>
      </c>
      <c r="AY125" s="183">
        <v>107</v>
      </c>
      <c r="AZ125" s="42">
        <v>1.2473333877341664E-3</v>
      </c>
      <c r="BA125" s="43">
        <v>193</v>
      </c>
      <c r="BB125" s="44">
        <v>0.465488240899461</v>
      </c>
      <c r="BC125" s="178">
        <v>10</v>
      </c>
      <c r="BD125" s="42">
        <v>3.0800230282095567E-2</v>
      </c>
      <c r="BE125" s="43">
        <v>203</v>
      </c>
      <c r="BF125" s="45">
        <v>0.64958173291389931</v>
      </c>
      <c r="BG125" s="159">
        <v>317</v>
      </c>
      <c r="BH125" s="83">
        <v>3.6953708776797265E-3</v>
      </c>
      <c r="BI125" s="84">
        <v>177</v>
      </c>
      <c r="BJ125" s="85">
        <v>0.66392346289087267</v>
      </c>
      <c r="BK125" s="156">
        <v>36</v>
      </c>
      <c r="BL125" s="83">
        <v>9.1249280368451355E-2</v>
      </c>
      <c r="BM125" s="84">
        <v>201</v>
      </c>
      <c r="BN125" s="86">
        <v>0.92649505541429744</v>
      </c>
      <c r="BO125" s="195">
        <v>3474</v>
      </c>
      <c r="BP125" s="75">
        <v>4.0497534476527985E-2</v>
      </c>
      <c r="BQ125" s="164">
        <v>139</v>
      </c>
      <c r="BR125" s="76">
        <v>257</v>
      </c>
      <c r="BS125" s="77">
        <v>0.71659687659529758</v>
      </c>
      <c r="BT125" s="159">
        <v>85783</v>
      </c>
      <c r="BU125" s="153">
        <v>3593</v>
      </c>
    </row>
    <row r="126" spans="1:73">
      <c r="A126" s="34">
        <f t="shared" si="8"/>
        <v>2</v>
      </c>
      <c r="B126" s="35">
        <f t="shared" si="9"/>
        <v>1</v>
      </c>
      <c r="C126" s="35">
        <f t="shared" si="10"/>
        <v>0</v>
      </c>
      <c r="D126" s="35">
        <f t="shared" si="11"/>
        <v>0</v>
      </c>
      <c r="E126" s="35">
        <f t="shared" si="12"/>
        <v>1</v>
      </c>
      <c r="F126" s="35">
        <f t="shared" si="13"/>
        <v>0</v>
      </c>
      <c r="G126" s="35">
        <f t="shared" si="14"/>
        <v>0</v>
      </c>
      <c r="H126" s="35">
        <f t="shared" si="15"/>
        <v>1</v>
      </c>
      <c r="I126" s="47">
        <v>9</v>
      </c>
      <c r="J126" s="37" t="s">
        <v>657</v>
      </c>
      <c r="K126" s="65">
        <v>468</v>
      </c>
      <c r="L126" s="38">
        <v>3.9675474961214678E-3</v>
      </c>
      <c r="M126" s="39">
        <v>233</v>
      </c>
      <c r="N126" s="40">
        <v>0.5257332120990329</v>
      </c>
      <c r="O126" s="98">
        <v>90</v>
      </c>
      <c r="P126" s="38">
        <v>0.13592796979378449</v>
      </c>
      <c r="Q126" s="39">
        <v>225</v>
      </c>
      <c r="R126" s="41">
        <v>1.0179015656473083</v>
      </c>
      <c r="S126" s="183">
        <v>2</v>
      </c>
      <c r="T126" s="42">
        <v>1.6955331180006273E-5</v>
      </c>
      <c r="U126" s="43">
        <v>392</v>
      </c>
      <c r="V126" s="44">
        <v>6.3119184231343467E-3</v>
      </c>
      <c r="W126" s="178">
        <v>1</v>
      </c>
      <c r="X126" s="42">
        <v>5.8088875980249783E-4</v>
      </c>
      <c r="Y126" s="43">
        <v>390</v>
      </c>
      <c r="Z126" s="45">
        <v>1.222085935848442E-2</v>
      </c>
      <c r="AA126" s="65">
        <v>1</v>
      </c>
      <c r="AB126" s="38">
        <v>8.4776655900031366E-6</v>
      </c>
      <c r="AC126" s="39">
        <v>537</v>
      </c>
      <c r="AD126" s="40">
        <v>6.5365937375022772E-4</v>
      </c>
      <c r="AE126" s="98">
        <v>1</v>
      </c>
      <c r="AF126" s="38">
        <v>2.9044437990124891E-4</v>
      </c>
      <c r="AG126" s="39">
        <v>537</v>
      </c>
      <c r="AH126" s="41">
        <v>1.2655865838946867E-3</v>
      </c>
      <c r="AI126" s="183">
        <v>130</v>
      </c>
      <c r="AJ126" s="42">
        <v>1.1020965267004078E-3</v>
      </c>
      <c r="AK126" s="43">
        <v>154</v>
      </c>
      <c r="AL126" s="44">
        <v>0.57922592233136694</v>
      </c>
      <c r="AM126" s="178">
        <v>26</v>
      </c>
      <c r="AN126" s="42">
        <v>3.7757769387162361E-2</v>
      </c>
      <c r="AO126" s="43">
        <v>110</v>
      </c>
      <c r="AP126" s="45">
        <v>1.1214718028762123</v>
      </c>
      <c r="AQ126" s="65">
        <v>484</v>
      </c>
      <c r="AR126" s="38">
        <v>4.1031901455615182E-3</v>
      </c>
      <c r="AS126" s="39">
        <v>431</v>
      </c>
      <c r="AT126" s="40">
        <v>0.17714475813680838</v>
      </c>
      <c r="AU126" s="98">
        <v>108</v>
      </c>
      <c r="AV126" s="38">
        <v>0.14057507987220447</v>
      </c>
      <c r="AW126" s="39">
        <v>487</v>
      </c>
      <c r="AX126" s="41">
        <v>0.34297990407291346</v>
      </c>
      <c r="AY126" s="183">
        <v>12</v>
      </c>
      <c r="AZ126" s="42">
        <v>1.0173198708003764E-4</v>
      </c>
      <c r="BA126" s="43">
        <v>336</v>
      </c>
      <c r="BB126" s="44">
        <v>3.7965025369132342E-2</v>
      </c>
      <c r="BC126" s="178">
        <v>11</v>
      </c>
      <c r="BD126" s="42">
        <v>3.4853325588149867E-3</v>
      </c>
      <c r="BE126" s="43">
        <v>338</v>
      </c>
      <c r="BF126" s="45">
        <v>7.3506215460095475E-2</v>
      </c>
      <c r="BG126" s="159">
        <v>2346</v>
      </c>
      <c r="BH126" s="83">
        <v>1.9888603474147358E-2</v>
      </c>
      <c r="BI126" s="84">
        <v>20</v>
      </c>
      <c r="BJ126" s="85">
        <v>3.57325717166183</v>
      </c>
      <c r="BK126" s="156">
        <v>509</v>
      </c>
      <c r="BL126" s="83">
        <v>0.68138251524832993</v>
      </c>
      <c r="BM126" s="84">
        <v>8</v>
      </c>
      <c r="BN126" s="86">
        <v>6.9183836702519406</v>
      </c>
      <c r="BO126" s="195">
        <v>3443</v>
      </c>
      <c r="BP126" s="75">
        <v>2.9188602626380799E-2</v>
      </c>
      <c r="BQ126" s="164">
        <v>746</v>
      </c>
      <c r="BR126" s="76">
        <v>366</v>
      </c>
      <c r="BS126" s="77">
        <v>0.51648728112988651</v>
      </c>
      <c r="BT126" s="159">
        <v>117957</v>
      </c>
      <c r="BU126" s="153">
        <v>24660</v>
      </c>
    </row>
    <row r="127" spans="1:73">
      <c r="A127" s="34">
        <f t="shared" si="8"/>
        <v>1</v>
      </c>
      <c r="B127" s="35">
        <f t="shared" si="9"/>
        <v>0</v>
      </c>
      <c r="C127" s="35">
        <f t="shared" si="10"/>
        <v>0</v>
      </c>
      <c r="D127" s="35">
        <f t="shared" si="11"/>
        <v>1</v>
      </c>
      <c r="E127" s="35">
        <f t="shared" si="12"/>
        <v>0</v>
      </c>
      <c r="F127" s="35">
        <f t="shared" si="13"/>
        <v>0</v>
      </c>
      <c r="G127" s="35">
        <f t="shared" si="14"/>
        <v>0</v>
      </c>
      <c r="H127" s="35">
        <f t="shared" si="15"/>
        <v>0</v>
      </c>
      <c r="I127" s="48">
        <v>239</v>
      </c>
      <c r="J127" s="49" t="s">
        <v>209</v>
      </c>
      <c r="K127" s="65">
        <v>0</v>
      </c>
      <c r="L127" s="38">
        <v>0</v>
      </c>
      <c r="M127" s="39">
        <v>517</v>
      </c>
      <c r="N127" s="40">
        <v>0</v>
      </c>
      <c r="O127" s="98">
        <v>0</v>
      </c>
      <c r="P127" s="38">
        <v>0</v>
      </c>
      <c r="Q127" s="39">
        <v>517</v>
      </c>
      <c r="R127" s="41">
        <v>0</v>
      </c>
      <c r="S127" s="183">
        <v>0</v>
      </c>
      <c r="T127" s="42">
        <v>0</v>
      </c>
      <c r="U127" s="43">
        <v>396</v>
      </c>
      <c r="V127" s="44">
        <v>0</v>
      </c>
      <c r="W127" s="178">
        <v>0</v>
      </c>
      <c r="X127" s="42">
        <v>0</v>
      </c>
      <c r="Y127" s="43">
        <v>396</v>
      </c>
      <c r="Z127" s="45">
        <v>0</v>
      </c>
      <c r="AA127" s="65">
        <v>2973</v>
      </c>
      <c r="AB127" s="38">
        <v>0.10034088224374768</v>
      </c>
      <c r="AC127" s="39">
        <v>23</v>
      </c>
      <c r="AD127" s="40">
        <v>7.7366531567765202</v>
      </c>
      <c r="AE127" s="98">
        <v>11</v>
      </c>
      <c r="AF127" s="38">
        <v>0.86752261453166035</v>
      </c>
      <c r="AG127" s="39">
        <v>65</v>
      </c>
      <c r="AH127" s="41">
        <v>3.7801557136337274</v>
      </c>
      <c r="AI127" s="183">
        <v>0</v>
      </c>
      <c r="AJ127" s="42">
        <v>0</v>
      </c>
      <c r="AK127" s="43">
        <v>337</v>
      </c>
      <c r="AL127" s="44">
        <v>0</v>
      </c>
      <c r="AM127" s="178">
        <v>0</v>
      </c>
      <c r="AN127" s="42">
        <v>0</v>
      </c>
      <c r="AO127" s="43">
        <v>337</v>
      </c>
      <c r="AP127" s="45">
        <v>0</v>
      </c>
      <c r="AQ127" s="65">
        <v>454</v>
      </c>
      <c r="AR127" s="38">
        <v>1.5322825610044213E-2</v>
      </c>
      <c r="AS127" s="39">
        <v>237</v>
      </c>
      <c r="AT127" s="40">
        <v>0.66152387297964665</v>
      </c>
      <c r="AU127" s="98">
        <v>1</v>
      </c>
      <c r="AV127" s="38">
        <v>0.13247738546833965</v>
      </c>
      <c r="AW127" s="39">
        <v>490</v>
      </c>
      <c r="AX127" s="41">
        <v>0.323222871372849</v>
      </c>
      <c r="AY127" s="183">
        <v>0</v>
      </c>
      <c r="AZ127" s="42">
        <v>0</v>
      </c>
      <c r="BA127" s="43">
        <v>356</v>
      </c>
      <c r="BB127" s="44">
        <v>0</v>
      </c>
      <c r="BC127" s="178">
        <v>0</v>
      </c>
      <c r="BD127" s="42">
        <v>0</v>
      </c>
      <c r="BE127" s="43">
        <v>356</v>
      </c>
      <c r="BF127" s="45">
        <v>0</v>
      </c>
      <c r="BG127" s="159">
        <v>0</v>
      </c>
      <c r="BH127" s="83">
        <v>0</v>
      </c>
      <c r="BI127" s="84">
        <v>467</v>
      </c>
      <c r="BJ127" s="85">
        <v>0</v>
      </c>
      <c r="BK127" s="156">
        <v>0</v>
      </c>
      <c r="BL127" s="83">
        <v>0</v>
      </c>
      <c r="BM127" s="84">
        <v>467</v>
      </c>
      <c r="BN127" s="86">
        <v>0</v>
      </c>
      <c r="BO127" s="195">
        <v>3427</v>
      </c>
      <c r="BP127" s="75">
        <v>0.11566370785379189</v>
      </c>
      <c r="BQ127" s="164">
        <v>12</v>
      </c>
      <c r="BR127" s="76">
        <v>51</v>
      </c>
      <c r="BS127" s="77">
        <v>2.0466493295165225</v>
      </c>
      <c r="BT127" s="159">
        <v>29629</v>
      </c>
      <c r="BU127" s="153">
        <v>437</v>
      </c>
    </row>
    <row r="128" spans="1:73">
      <c r="A128" s="34">
        <f t="shared" si="8"/>
        <v>0</v>
      </c>
      <c r="B128" s="35">
        <f t="shared" si="9"/>
        <v>0</v>
      </c>
      <c r="C128" s="35">
        <f t="shared" si="10"/>
        <v>0</v>
      </c>
      <c r="D128" s="35">
        <f t="shared" si="11"/>
        <v>0</v>
      </c>
      <c r="E128" s="35">
        <f t="shared" si="12"/>
        <v>0</v>
      </c>
      <c r="F128" s="35">
        <f t="shared" si="13"/>
        <v>1</v>
      </c>
      <c r="G128" s="35">
        <f t="shared" si="14"/>
        <v>0</v>
      </c>
      <c r="H128" s="35">
        <f t="shared" si="15"/>
        <v>0</v>
      </c>
      <c r="I128" s="48">
        <v>42</v>
      </c>
      <c r="J128" s="49" t="s">
        <v>12</v>
      </c>
      <c r="K128" s="65">
        <v>0</v>
      </c>
      <c r="L128" s="38">
        <v>0</v>
      </c>
      <c r="M128" s="39">
        <v>517</v>
      </c>
      <c r="N128" s="40">
        <v>0</v>
      </c>
      <c r="O128" s="98">
        <v>0</v>
      </c>
      <c r="P128" s="38">
        <v>0</v>
      </c>
      <c r="Q128" s="39">
        <v>517</v>
      </c>
      <c r="R128" s="41">
        <v>0</v>
      </c>
      <c r="S128" s="183">
        <v>0</v>
      </c>
      <c r="T128" s="42">
        <v>0</v>
      </c>
      <c r="U128" s="43">
        <v>396</v>
      </c>
      <c r="V128" s="44">
        <v>0</v>
      </c>
      <c r="W128" s="178">
        <v>0</v>
      </c>
      <c r="X128" s="42">
        <v>0</v>
      </c>
      <c r="Y128" s="43">
        <v>396</v>
      </c>
      <c r="Z128" s="45">
        <v>0</v>
      </c>
      <c r="AA128" s="65">
        <v>0</v>
      </c>
      <c r="AB128" s="38">
        <v>0</v>
      </c>
      <c r="AC128" s="39">
        <v>538</v>
      </c>
      <c r="AD128" s="40">
        <v>0</v>
      </c>
      <c r="AE128" s="98">
        <v>0</v>
      </c>
      <c r="AF128" s="38">
        <v>0</v>
      </c>
      <c r="AG128" s="39">
        <v>538</v>
      </c>
      <c r="AH128" s="41">
        <v>0</v>
      </c>
      <c r="AI128" s="183">
        <v>0</v>
      </c>
      <c r="AJ128" s="42">
        <v>0</v>
      </c>
      <c r="AK128" s="43">
        <v>337</v>
      </c>
      <c r="AL128" s="44">
        <v>0</v>
      </c>
      <c r="AM128" s="178">
        <v>0</v>
      </c>
      <c r="AN128" s="42">
        <v>0</v>
      </c>
      <c r="AO128" s="43">
        <v>337</v>
      </c>
      <c r="AP128" s="45">
        <v>0</v>
      </c>
      <c r="AQ128" s="65">
        <v>3380</v>
      </c>
      <c r="AR128" s="38">
        <v>0.81563706563706562</v>
      </c>
      <c r="AS128" s="39">
        <v>1</v>
      </c>
      <c r="AT128" s="40">
        <v>35.213047797939993</v>
      </c>
      <c r="AU128" s="98">
        <v>6</v>
      </c>
      <c r="AV128" s="38">
        <v>1</v>
      </c>
      <c r="AW128" s="39">
        <v>1</v>
      </c>
      <c r="AX128" s="41">
        <v>2.4398343176095891</v>
      </c>
      <c r="AY128" s="183">
        <v>0</v>
      </c>
      <c r="AZ128" s="42">
        <v>0</v>
      </c>
      <c r="BA128" s="43">
        <v>356</v>
      </c>
      <c r="BB128" s="44">
        <v>0</v>
      </c>
      <c r="BC128" s="178">
        <v>0</v>
      </c>
      <c r="BD128" s="42">
        <v>0</v>
      </c>
      <c r="BE128" s="43">
        <v>356</v>
      </c>
      <c r="BF128" s="45">
        <v>0</v>
      </c>
      <c r="BG128" s="159">
        <v>0</v>
      </c>
      <c r="BH128" s="83">
        <v>0</v>
      </c>
      <c r="BI128" s="84">
        <v>467</v>
      </c>
      <c r="BJ128" s="85">
        <v>0</v>
      </c>
      <c r="BK128" s="156">
        <v>0</v>
      </c>
      <c r="BL128" s="83">
        <v>0</v>
      </c>
      <c r="BM128" s="84">
        <v>467</v>
      </c>
      <c r="BN128" s="86">
        <v>0</v>
      </c>
      <c r="BO128" s="195">
        <v>3380</v>
      </c>
      <c r="BP128" s="75">
        <v>0.81563706563706562</v>
      </c>
      <c r="BQ128" s="164">
        <v>6</v>
      </c>
      <c r="BR128" s="76">
        <v>2</v>
      </c>
      <c r="BS128" s="77">
        <v>14.432556974786605</v>
      </c>
      <c r="BT128" s="159">
        <v>4144</v>
      </c>
      <c r="BU128" s="153">
        <v>28</v>
      </c>
    </row>
    <row r="129" spans="1:73">
      <c r="A129" s="34">
        <f t="shared" si="8"/>
        <v>2</v>
      </c>
      <c r="B129" s="35">
        <f t="shared" si="9"/>
        <v>1</v>
      </c>
      <c r="C129" s="35">
        <f t="shared" si="10"/>
        <v>0</v>
      </c>
      <c r="D129" s="35">
        <f t="shared" si="11"/>
        <v>0</v>
      </c>
      <c r="E129" s="35">
        <f t="shared" si="12"/>
        <v>1</v>
      </c>
      <c r="F129" s="35">
        <f t="shared" si="13"/>
        <v>0</v>
      </c>
      <c r="G129" s="35">
        <f t="shared" si="14"/>
        <v>0</v>
      </c>
      <c r="H129" s="35">
        <f t="shared" si="15"/>
        <v>1</v>
      </c>
      <c r="I129" s="51">
        <v>5</v>
      </c>
      <c r="J129" s="49" t="s">
        <v>653</v>
      </c>
      <c r="K129" s="65">
        <v>526</v>
      </c>
      <c r="L129" s="38">
        <v>7.4569735461736935E-3</v>
      </c>
      <c r="M129" s="39">
        <v>137</v>
      </c>
      <c r="N129" s="40">
        <v>0.9881113354786133</v>
      </c>
      <c r="O129" s="98">
        <v>163</v>
      </c>
      <c r="P129" s="38">
        <v>0.15668751861781352</v>
      </c>
      <c r="Q129" s="39">
        <v>186</v>
      </c>
      <c r="R129" s="41">
        <v>1.1733602051176752</v>
      </c>
      <c r="S129" s="183">
        <v>41</v>
      </c>
      <c r="T129" s="42">
        <v>5.8124698743939435E-4</v>
      </c>
      <c r="U129" s="43">
        <v>267</v>
      </c>
      <c r="V129" s="44">
        <v>0.21637935168947223</v>
      </c>
      <c r="W129" s="178">
        <v>18</v>
      </c>
      <c r="X129" s="42">
        <v>1.2213285671730712E-2</v>
      </c>
      <c r="Y129" s="43">
        <v>323</v>
      </c>
      <c r="Z129" s="45">
        <v>0.25694566124839679</v>
      </c>
      <c r="AA129" s="65">
        <v>79</v>
      </c>
      <c r="AB129" s="38">
        <v>1.1199637075051745E-3</v>
      </c>
      <c r="AC129" s="39">
        <v>469</v>
      </c>
      <c r="AD129" s="40">
        <v>8.6353344313802385E-2</v>
      </c>
      <c r="AE129" s="98">
        <v>19</v>
      </c>
      <c r="AF129" s="38">
        <v>2.3532916294310396E-2</v>
      </c>
      <c r="AG129" s="39">
        <v>507</v>
      </c>
      <c r="AH129" s="41">
        <v>0.10254267323789189</v>
      </c>
      <c r="AI129" s="183">
        <v>501</v>
      </c>
      <c r="AJ129" s="42">
        <v>7.102554651393575E-3</v>
      </c>
      <c r="AK129" s="43">
        <v>14</v>
      </c>
      <c r="AL129" s="44">
        <v>3.7328706417207709</v>
      </c>
      <c r="AM129" s="178">
        <v>37</v>
      </c>
      <c r="AN129" s="42">
        <v>0.14924039320822163</v>
      </c>
      <c r="AO129" s="43">
        <v>12</v>
      </c>
      <c r="AP129" s="45">
        <v>4.4327007540356602</v>
      </c>
      <c r="AQ129" s="65">
        <v>933</v>
      </c>
      <c r="AR129" s="38">
        <v>1.3226913153194023E-2</v>
      </c>
      <c r="AS129" s="39">
        <v>277</v>
      </c>
      <c r="AT129" s="40">
        <v>0.57103820400662331</v>
      </c>
      <c r="AU129" s="98">
        <v>228</v>
      </c>
      <c r="AV129" s="38">
        <v>0.2779267202859696</v>
      </c>
      <c r="AW129" s="39">
        <v>412</v>
      </c>
      <c r="AX129" s="41">
        <v>0.6780951499343898</v>
      </c>
      <c r="AY129" s="183">
        <v>81</v>
      </c>
      <c r="AZ129" s="42">
        <v>1.1483172190875841E-3</v>
      </c>
      <c r="BA129" s="43">
        <v>199</v>
      </c>
      <c r="BB129" s="44">
        <v>0.42853672287136751</v>
      </c>
      <c r="BC129" s="178">
        <v>14</v>
      </c>
      <c r="BD129" s="42">
        <v>2.4128686327077747E-2</v>
      </c>
      <c r="BE129" s="43">
        <v>229</v>
      </c>
      <c r="BF129" s="45">
        <v>0.50887781466978965</v>
      </c>
      <c r="BG129" s="159">
        <v>1196</v>
      </c>
      <c r="BH129" s="83">
        <v>1.6955399926280871E-2</v>
      </c>
      <c r="BI129" s="84">
        <v>26</v>
      </c>
      <c r="BJ129" s="85">
        <v>3.0462673995050302</v>
      </c>
      <c r="BK129" s="156">
        <v>227</v>
      </c>
      <c r="BL129" s="83">
        <v>0.3562704795948764</v>
      </c>
      <c r="BM129" s="84">
        <v>33</v>
      </c>
      <c r="BN129" s="86">
        <v>3.617374694922598</v>
      </c>
      <c r="BO129" s="195">
        <v>3357</v>
      </c>
      <c r="BP129" s="75">
        <v>4.7591369191074318E-2</v>
      </c>
      <c r="BQ129" s="164">
        <v>706</v>
      </c>
      <c r="BR129" s="76">
        <v>208</v>
      </c>
      <c r="BS129" s="77">
        <v>0.84212105640613277</v>
      </c>
      <c r="BT129" s="159">
        <v>70538</v>
      </c>
      <c r="BU129" s="153">
        <v>19811</v>
      </c>
    </row>
    <row r="130" spans="1:73">
      <c r="A130" s="34">
        <f t="shared" si="8"/>
        <v>3</v>
      </c>
      <c r="B130" s="35">
        <f t="shared" si="9"/>
        <v>1</v>
      </c>
      <c r="C130" s="35">
        <f t="shared" si="10"/>
        <v>1</v>
      </c>
      <c r="D130" s="35">
        <f t="shared" si="11"/>
        <v>1</v>
      </c>
      <c r="E130" s="35">
        <f t="shared" si="12"/>
        <v>0</v>
      </c>
      <c r="F130" s="35">
        <f t="shared" si="13"/>
        <v>0</v>
      </c>
      <c r="G130" s="35">
        <f t="shared" si="14"/>
        <v>1</v>
      </c>
      <c r="H130" s="35">
        <f t="shared" si="15"/>
        <v>0</v>
      </c>
      <c r="I130" s="48">
        <v>414</v>
      </c>
      <c r="J130" s="49" t="s">
        <v>385</v>
      </c>
      <c r="K130" s="65">
        <v>599</v>
      </c>
      <c r="L130" s="38">
        <v>1.0381102580544531E-2</v>
      </c>
      <c r="M130" s="39">
        <v>96</v>
      </c>
      <c r="N130" s="40">
        <v>1.3755828783737254</v>
      </c>
      <c r="O130" s="98">
        <v>171</v>
      </c>
      <c r="P130" s="38">
        <v>0.17875261116084751</v>
      </c>
      <c r="Q130" s="39">
        <v>147</v>
      </c>
      <c r="R130" s="41">
        <v>1.3385954564039344</v>
      </c>
      <c r="S130" s="183">
        <v>226</v>
      </c>
      <c r="T130" s="42">
        <v>3.9167432106895893E-3</v>
      </c>
      <c r="U130" s="43">
        <v>54</v>
      </c>
      <c r="V130" s="44">
        <v>1.4580761276659915</v>
      </c>
      <c r="W130" s="178">
        <v>55</v>
      </c>
      <c r="X130" s="42">
        <v>6.7442554461354817E-2</v>
      </c>
      <c r="Y130" s="43">
        <v>89</v>
      </c>
      <c r="Z130" s="45">
        <v>1.4188705822598</v>
      </c>
      <c r="AA130" s="65">
        <v>841</v>
      </c>
      <c r="AB130" s="38">
        <v>1.4575137345973207E-2</v>
      </c>
      <c r="AC130" s="39">
        <v>144</v>
      </c>
      <c r="AD130" s="40">
        <v>1.1237969991558581</v>
      </c>
      <c r="AE130" s="98">
        <v>100</v>
      </c>
      <c r="AF130" s="38">
        <v>0.25096985974336017</v>
      </c>
      <c r="AG130" s="39">
        <v>256</v>
      </c>
      <c r="AH130" s="41">
        <v>1.093579733101119</v>
      </c>
      <c r="AI130" s="183">
        <v>101</v>
      </c>
      <c r="AJ130" s="42">
        <v>1.7504029392904803E-3</v>
      </c>
      <c r="AK130" s="43">
        <v>100</v>
      </c>
      <c r="AL130" s="44">
        <v>0.91995458873057079</v>
      </c>
      <c r="AM130" s="178">
        <v>33</v>
      </c>
      <c r="AN130" s="42">
        <v>3.0140256639809012E-2</v>
      </c>
      <c r="AO130" s="43">
        <v>144</v>
      </c>
      <c r="AP130" s="45">
        <v>0.8952183484782561</v>
      </c>
      <c r="AQ130" s="65">
        <v>1137</v>
      </c>
      <c r="AR130" s="38">
        <v>1.9705031108646298E-2</v>
      </c>
      <c r="AS130" s="39">
        <v>172</v>
      </c>
      <c r="AT130" s="40">
        <v>0.8507144065929565</v>
      </c>
      <c r="AU130" s="98">
        <v>304</v>
      </c>
      <c r="AV130" s="38">
        <v>0.33930170098478069</v>
      </c>
      <c r="AW130" s="39">
        <v>356</v>
      </c>
      <c r="AX130" s="41">
        <v>0.82783993408597523</v>
      </c>
      <c r="AY130" s="183">
        <v>196</v>
      </c>
      <c r="AZ130" s="42">
        <v>3.396821545553803E-3</v>
      </c>
      <c r="BA130" s="43">
        <v>77</v>
      </c>
      <c r="BB130" s="44">
        <v>1.2676486506638847</v>
      </c>
      <c r="BC130" s="178">
        <v>32</v>
      </c>
      <c r="BD130" s="42">
        <v>5.8490002984183824E-2</v>
      </c>
      <c r="BE130" s="43">
        <v>89</v>
      </c>
      <c r="BF130" s="45">
        <v>1.2335634230206234</v>
      </c>
      <c r="BG130" s="159">
        <v>251</v>
      </c>
      <c r="BH130" s="83">
        <v>4.350011264969411E-3</v>
      </c>
      <c r="BI130" s="84">
        <v>138</v>
      </c>
      <c r="BJ130" s="85">
        <v>0.78153848104853274</v>
      </c>
      <c r="BK130" s="156">
        <v>113</v>
      </c>
      <c r="BL130" s="83">
        <v>7.4903014025663975E-2</v>
      </c>
      <c r="BM130" s="84">
        <v>248</v>
      </c>
      <c r="BN130" s="86">
        <v>0.76052404852059463</v>
      </c>
      <c r="BO130" s="195">
        <v>3351</v>
      </c>
      <c r="BP130" s="75">
        <v>5.8075249995667322E-2</v>
      </c>
      <c r="BQ130" s="164">
        <v>808</v>
      </c>
      <c r="BR130" s="76">
        <v>150</v>
      </c>
      <c r="BS130" s="77">
        <v>1.0276315161483931</v>
      </c>
      <c r="BT130" s="159">
        <v>57701</v>
      </c>
      <c r="BU130" s="153">
        <v>20289</v>
      </c>
    </row>
    <row r="131" spans="1:73">
      <c r="A131" s="34">
        <f t="shared" si="8"/>
        <v>1</v>
      </c>
      <c r="B131" s="35">
        <f t="shared" si="9"/>
        <v>0</v>
      </c>
      <c r="C131" s="35">
        <f t="shared" si="10"/>
        <v>0</v>
      </c>
      <c r="D131" s="35">
        <f t="shared" si="11"/>
        <v>1</v>
      </c>
      <c r="E131" s="35">
        <f t="shared" si="12"/>
        <v>0</v>
      </c>
      <c r="F131" s="35">
        <f t="shared" si="13"/>
        <v>0</v>
      </c>
      <c r="G131" s="35">
        <f t="shared" si="14"/>
        <v>0</v>
      </c>
      <c r="H131" s="35">
        <f t="shared" si="15"/>
        <v>0</v>
      </c>
      <c r="I131" s="48">
        <v>280</v>
      </c>
      <c r="J131" s="49" t="s">
        <v>250</v>
      </c>
      <c r="K131" s="65">
        <v>27</v>
      </c>
      <c r="L131" s="38">
        <v>5.1105390672319807E-4</v>
      </c>
      <c r="M131" s="39">
        <v>455</v>
      </c>
      <c r="N131" s="40">
        <v>6.7718915072849523E-2</v>
      </c>
      <c r="O131" s="98">
        <v>6</v>
      </c>
      <c r="P131" s="38">
        <v>8.2041932543299913E-3</v>
      </c>
      <c r="Q131" s="39">
        <v>498</v>
      </c>
      <c r="R131" s="41">
        <v>6.1437400787526859E-2</v>
      </c>
      <c r="S131" s="183">
        <v>0</v>
      </c>
      <c r="T131" s="42">
        <v>0</v>
      </c>
      <c r="U131" s="43">
        <v>396</v>
      </c>
      <c r="V131" s="44">
        <v>0</v>
      </c>
      <c r="W131" s="178">
        <v>0</v>
      </c>
      <c r="X131" s="42">
        <v>0</v>
      </c>
      <c r="Y131" s="43">
        <v>396</v>
      </c>
      <c r="Z131" s="45">
        <v>0</v>
      </c>
      <c r="AA131" s="65">
        <v>1881</v>
      </c>
      <c r="AB131" s="38">
        <v>3.5603422168382796E-2</v>
      </c>
      <c r="AC131" s="39">
        <v>56</v>
      </c>
      <c r="AD131" s="40">
        <v>2.7451555373206769</v>
      </c>
      <c r="AE131" s="98">
        <v>38</v>
      </c>
      <c r="AF131" s="38">
        <v>0.57155879671832266</v>
      </c>
      <c r="AG131" s="39">
        <v>105</v>
      </c>
      <c r="AH131" s="41">
        <v>2.4905186503510275</v>
      </c>
      <c r="AI131" s="183">
        <v>0</v>
      </c>
      <c r="AJ131" s="42">
        <v>0</v>
      </c>
      <c r="AK131" s="43">
        <v>337</v>
      </c>
      <c r="AL131" s="44">
        <v>0</v>
      </c>
      <c r="AM131" s="178">
        <v>0</v>
      </c>
      <c r="AN131" s="42">
        <v>0</v>
      </c>
      <c r="AO131" s="43">
        <v>337</v>
      </c>
      <c r="AP131" s="45">
        <v>0</v>
      </c>
      <c r="AQ131" s="65">
        <v>1228</v>
      </c>
      <c r="AR131" s="38">
        <v>2.3243488794669896E-2</v>
      </c>
      <c r="AS131" s="39">
        <v>131</v>
      </c>
      <c r="AT131" s="40">
        <v>1.0034782826823989</v>
      </c>
      <c r="AU131" s="98">
        <v>21</v>
      </c>
      <c r="AV131" s="38">
        <v>0.37313886356730475</v>
      </c>
      <c r="AW131" s="39">
        <v>318</v>
      </c>
      <c r="AX131" s="41">
        <v>0.91039700456535255</v>
      </c>
      <c r="AY131" s="183">
        <v>155</v>
      </c>
      <c r="AZ131" s="42">
        <v>2.9338279830405816E-3</v>
      </c>
      <c r="BA131" s="43">
        <v>87</v>
      </c>
      <c r="BB131" s="44">
        <v>1.0948656071877922</v>
      </c>
      <c r="BC131" s="178">
        <v>5</v>
      </c>
      <c r="BD131" s="42">
        <v>4.7098146460042539E-2</v>
      </c>
      <c r="BE131" s="43">
        <v>120</v>
      </c>
      <c r="BF131" s="45">
        <v>0.99330736537809816</v>
      </c>
      <c r="BG131" s="159">
        <v>0</v>
      </c>
      <c r="BH131" s="83">
        <v>0</v>
      </c>
      <c r="BI131" s="84">
        <v>467</v>
      </c>
      <c r="BJ131" s="85">
        <v>0</v>
      </c>
      <c r="BK131" s="156">
        <v>0</v>
      </c>
      <c r="BL131" s="83">
        <v>0</v>
      </c>
      <c r="BM131" s="84">
        <v>467</v>
      </c>
      <c r="BN131" s="86">
        <v>0</v>
      </c>
      <c r="BO131" s="195">
        <v>3291</v>
      </c>
      <c r="BP131" s="75">
        <v>6.2291792852816476E-2</v>
      </c>
      <c r="BQ131" s="164">
        <v>70</v>
      </c>
      <c r="BR131" s="76">
        <v>134</v>
      </c>
      <c r="BS131" s="77">
        <v>1.1022425135960172</v>
      </c>
      <c r="BT131" s="159">
        <v>52832</v>
      </c>
      <c r="BU131" s="153">
        <v>302</v>
      </c>
    </row>
    <row r="132" spans="1:73">
      <c r="A132" s="34">
        <f t="shared" si="8"/>
        <v>1</v>
      </c>
      <c r="B132" s="35">
        <f t="shared" si="9"/>
        <v>0</v>
      </c>
      <c r="C132" s="35">
        <f t="shared" si="10"/>
        <v>0</v>
      </c>
      <c r="D132" s="35">
        <f t="shared" si="11"/>
        <v>1</v>
      </c>
      <c r="E132" s="35">
        <f t="shared" si="12"/>
        <v>0</v>
      </c>
      <c r="F132" s="35">
        <f t="shared" si="13"/>
        <v>0</v>
      </c>
      <c r="G132" s="35">
        <f t="shared" si="14"/>
        <v>0</v>
      </c>
      <c r="H132" s="35">
        <f t="shared" si="15"/>
        <v>0</v>
      </c>
      <c r="I132" s="48">
        <v>252</v>
      </c>
      <c r="J132" s="49" t="s">
        <v>222</v>
      </c>
      <c r="K132" s="65">
        <v>1</v>
      </c>
      <c r="L132" s="38">
        <v>1.381788033715628E-4</v>
      </c>
      <c r="M132" s="39">
        <v>501</v>
      </c>
      <c r="N132" s="40">
        <v>1.8309846627305084E-2</v>
      </c>
      <c r="O132" s="98">
        <v>1</v>
      </c>
      <c r="P132" s="38">
        <v>3.0873726458783575E-4</v>
      </c>
      <c r="Q132" s="39">
        <v>516</v>
      </c>
      <c r="R132" s="41">
        <v>2.3119902803991959E-3</v>
      </c>
      <c r="S132" s="183">
        <v>0</v>
      </c>
      <c r="T132" s="42">
        <v>0</v>
      </c>
      <c r="U132" s="43">
        <v>396</v>
      </c>
      <c r="V132" s="44">
        <v>0</v>
      </c>
      <c r="W132" s="178">
        <v>0</v>
      </c>
      <c r="X132" s="42">
        <v>0</v>
      </c>
      <c r="Y132" s="43">
        <v>396</v>
      </c>
      <c r="Z132" s="45">
        <v>0</v>
      </c>
      <c r="AA132" s="65">
        <v>3236</v>
      </c>
      <c r="AB132" s="38">
        <v>0.44714660771037723</v>
      </c>
      <c r="AC132" s="39">
        <v>4</v>
      </c>
      <c r="AD132" s="40">
        <v>34.476657337741926</v>
      </c>
      <c r="AE132" s="98">
        <v>6</v>
      </c>
      <c r="AF132" s="38">
        <v>0.99907378820623649</v>
      </c>
      <c r="AG132" s="39">
        <v>27</v>
      </c>
      <c r="AH132" s="41">
        <v>4.3533787195488349</v>
      </c>
      <c r="AI132" s="183">
        <v>0</v>
      </c>
      <c r="AJ132" s="42">
        <v>0</v>
      </c>
      <c r="AK132" s="43">
        <v>337</v>
      </c>
      <c r="AL132" s="44">
        <v>0</v>
      </c>
      <c r="AM132" s="178">
        <v>0</v>
      </c>
      <c r="AN132" s="42">
        <v>0</v>
      </c>
      <c r="AO132" s="43">
        <v>337</v>
      </c>
      <c r="AP132" s="45">
        <v>0</v>
      </c>
      <c r="AQ132" s="65">
        <v>2</v>
      </c>
      <c r="AR132" s="38">
        <v>2.763576067431256E-4</v>
      </c>
      <c r="AS132" s="39">
        <v>547</v>
      </c>
      <c r="AT132" s="40">
        <v>1.193103406595326E-2</v>
      </c>
      <c r="AU132" s="98">
        <v>1</v>
      </c>
      <c r="AV132" s="38">
        <v>6.1747452917567151E-4</v>
      </c>
      <c r="AW132" s="39">
        <v>564</v>
      </c>
      <c r="AX132" s="41">
        <v>1.5065355465326269E-3</v>
      </c>
      <c r="AY132" s="183">
        <v>0</v>
      </c>
      <c r="AZ132" s="42">
        <v>0</v>
      </c>
      <c r="BA132" s="43">
        <v>356</v>
      </c>
      <c r="BB132" s="44">
        <v>0</v>
      </c>
      <c r="BC132" s="178">
        <v>0</v>
      </c>
      <c r="BD132" s="42">
        <v>0</v>
      </c>
      <c r="BE132" s="43">
        <v>356</v>
      </c>
      <c r="BF132" s="45">
        <v>0</v>
      </c>
      <c r="BG132" s="159">
        <v>0</v>
      </c>
      <c r="BH132" s="83">
        <v>0</v>
      </c>
      <c r="BI132" s="84">
        <v>467</v>
      </c>
      <c r="BJ132" s="85">
        <v>0</v>
      </c>
      <c r="BK132" s="156">
        <v>0</v>
      </c>
      <c r="BL132" s="83">
        <v>0</v>
      </c>
      <c r="BM132" s="84">
        <v>467</v>
      </c>
      <c r="BN132" s="86">
        <v>0</v>
      </c>
      <c r="BO132" s="195">
        <v>3239</v>
      </c>
      <c r="BP132" s="75">
        <v>0.44756114412049192</v>
      </c>
      <c r="BQ132" s="164">
        <v>8</v>
      </c>
      <c r="BR132" s="76">
        <v>10</v>
      </c>
      <c r="BS132" s="77">
        <v>7.9195171288279136</v>
      </c>
      <c r="BT132" s="159">
        <v>7237</v>
      </c>
      <c r="BU132" s="153">
        <v>118</v>
      </c>
    </row>
    <row r="133" spans="1:73">
      <c r="A133" s="34">
        <f t="shared" si="8"/>
        <v>1</v>
      </c>
      <c r="B133" s="35">
        <f t="shared" si="9"/>
        <v>0</v>
      </c>
      <c r="C133" s="35">
        <f t="shared" si="10"/>
        <v>1</v>
      </c>
      <c r="D133" s="35">
        <f t="shared" si="11"/>
        <v>0</v>
      </c>
      <c r="E133" s="35">
        <f t="shared" si="12"/>
        <v>0</v>
      </c>
      <c r="F133" s="35">
        <f t="shared" si="13"/>
        <v>1</v>
      </c>
      <c r="G133" s="35">
        <f t="shared" si="14"/>
        <v>1</v>
      </c>
      <c r="H133" s="35">
        <f t="shared" si="15"/>
        <v>1</v>
      </c>
      <c r="I133" s="48">
        <v>441</v>
      </c>
      <c r="J133" s="49" t="s">
        <v>412</v>
      </c>
      <c r="K133" s="65">
        <v>299</v>
      </c>
      <c r="L133" s="38">
        <v>5.6521739130434784E-3</v>
      </c>
      <c r="M133" s="39">
        <v>178</v>
      </c>
      <c r="N133" s="40">
        <v>0.74896029588847379</v>
      </c>
      <c r="O133" s="98">
        <v>131</v>
      </c>
      <c r="P133" s="38">
        <v>9.2398022249690973E-2</v>
      </c>
      <c r="Q133" s="39">
        <v>321</v>
      </c>
      <c r="R133" s="41">
        <v>0.69192596382746774</v>
      </c>
      <c r="S133" s="183">
        <v>171</v>
      </c>
      <c r="T133" s="42">
        <v>3.2325141776937617E-3</v>
      </c>
      <c r="U133" s="43">
        <v>77</v>
      </c>
      <c r="V133" s="44">
        <v>1.2033599093179541</v>
      </c>
      <c r="W133" s="178">
        <v>53</v>
      </c>
      <c r="X133" s="42">
        <v>5.284301606922126E-2</v>
      </c>
      <c r="Y133" s="43">
        <v>127</v>
      </c>
      <c r="Z133" s="45">
        <v>1.1117224366325367</v>
      </c>
      <c r="AA133" s="65">
        <v>333</v>
      </c>
      <c r="AB133" s="38">
        <v>6.2948960302457464E-3</v>
      </c>
      <c r="AC133" s="39">
        <v>313</v>
      </c>
      <c r="AD133" s="40">
        <v>0.48535976717521201</v>
      </c>
      <c r="AE133" s="98">
        <v>99</v>
      </c>
      <c r="AF133" s="38">
        <v>0.10290482076637825</v>
      </c>
      <c r="AG133" s="39">
        <v>421</v>
      </c>
      <c r="AH133" s="41">
        <v>0.44839896927699385</v>
      </c>
      <c r="AI133" s="183">
        <v>59</v>
      </c>
      <c r="AJ133" s="42">
        <v>1.1153119092627598E-3</v>
      </c>
      <c r="AK133" s="43">
        <v>152</v>
      </c>
      <c r="AL133" s="44">
        <v>0.58617149558034343</v>
      </c>
      <c r="AM133" s="178">
        <v>21</v>
      </c>
      <c r="AN133" s="42">
        <v>1.823238566131026E-2</v>
      </c>
      <c r="AO133" s="43">
        <v>208</v>
      </c>
      <c r="AP133" s="45">
        <v>0.54153374921761233</v>
      </c>
      <c r="AQ133" s="65">
        <v>1824</v>
      </c>
      <c r="AR133" s="38">
        <v>3.4480151228733456E-2</v>
      </c>
      <c r="AS133" s="39">
        <v>73</v>
      </c>
      <c r="AT133" s="40">
        <v>1.4885924934630814</v>
      </c>
      <c r="AU133" s="98">
        <v>580</v>
      </c>
      <c r="AV133" s="38">
        <v>0.56365883807169348</v>
      </c>
      <c r="AW133" s="39">
        <v>131</v>
      </c>
      <c r="AX133" s="41">
        <v>1.3752341765512641</v>
      </c>
      <c r="AY133" s="183">
        <v>215</v>
      </c>
      <c r="AZ133" s="42">
        <v>4.0642722117202271E-3</v>
      </c>
      <c r="BA133" s="43">
        <v>57</v>
      </c>
      <c r="BB133" s="44">
        <v>1.516732367604521</v>
      </c>
      <c r="BC133" s="178">
        <v>49</v>
      </c>
      <c r="BD133" s="42">
        <v>6.6440049443757726E-2</v>
      </c>
      <c r="BE133" s="43">
        <v>78</v>
      </c>
      <c r="BF133" s="45">
        <v>1.4012311614971771</v>
      </c>
      <c r="BG133" s="159">
        <v>335</v>
      </c>
      <c r="BH133" s="83">
        <v>6.3327032136105861E-3</v>
      </c>
      <c r="BI133" s="84">
        <v>81</v>
      </c>
      <c r="BJ133" s="85">
        <v>1.1377559617724764</v>
      </c>
      <c r="BK133" s="156">
        <v>151</v>
      </c>
      <c r="BL133" s="83">
        <v>0.10352286773794808</v>
      </c>
      <c r="BM133" s="84">
        <v>178</v>
      </c>
      <c r="BN133" s="86">
        <v>1.0511143177703177</v>
      </c>
      <c r="BO133" s="195">
        <v>3236</v>
      </c>
      <c r="BP133" s="75">
        <v>6.1172022684310018E-2</v>
      </c>
      <c r="BQ133" s="164">
        <v>1084</v>
      </c>
      <c r="BR133" s="76">
        <v>140</v>
      </c>
      <c r="BS133" s="77">
        <v>1.0824283739050837</v>
      </c>
      <c r="BT133" s="159">
        <v>52900</v>
      </c>
      <c r="BU133" s="153">
        <v>16465</v>
      </c>
    </row>
    <row r="134" spans="1:73">
      <c r="A134" s="34">
        <f t="shared" si="8"/>
        <v>0</v>
      </c>
      <c r="B134" s="35">
        <f t="shared" si="9"/>
        <v>0</v>
      </c>
      <c r="C134" s="35">
        <f t="shared" si="10"/>
        <v>0</v>
      </c>
      <c r="D134" s="35">
        <f t="shared" si="11"/>
        <v>0</v>
      </c>
      <c r="E134" s="35">
        <f t="shared" si="12"/>
        <v>0</v>
      </c>
      <c r="F134" s="35">
        <f t="shared" si="13"/>
        <v>1</v>
      </c>
      <c r="G134" s="35">
        <f t="shared" si="14"/>
        <v>0</v>
      </c>
      <c r="H134" s="35">
        <f t="shared" si="15"/>
        <v>0</v>
      </c>
      <c r="I134" s="48">
        <v>47</v>
      </c>
      <c r="J134" s="49" t="s">
        <v>17</v>
      </c>
      <c r="K134" s="65">
        <v>29</v>
      </c>
      <c r="L134" s="38">
        <v>2.2777254162739554E-3</v>
      </c>
      <c r="M134" s="39">
        <v>335</v>
      </c>
      <c r="N134" s="40">
        <v>0.30181765953600376</v>
      </c>
      <c r="O134" s="98">
        <v>5</v>
      </c>
      <c r="P134" s="38">
        <v>8.97554936552151E-3</v>
      </c>
      <c r="Q134" s="39">
        <v>494</v>
      </c>
      <c r="R134" s="41">
        <v>6.7213729194731314E-2</v>
      </c>
      <c r="S134" s="183">
        <v>0</v>
      </c>
      <c r="T134" s="42">
        <v>0</v>
      </c>
      <c r="U134" s="43">
        <v>396</v>
      </c>
      <c r="V134" s="44">
        <v>0</v>
      </c>
      <c r="W134" s="178">
        <v>0</v>
      </c>
      <c r="X134" s="42">
        <v>0</v>
      </c>
      <c r="Y134" s="43">
        <v>396</v>
      </c>
      <c r="Z134" s="45">
        <v>0</v>
      </c>
      <c r="AA134" s="65">
        <v>0</v>
      </c>
      <c r="AB134" s="38">
        <v>0</v>
      </c>
      <c r="AC134" s="39">
        <v>538</v>
      </c>
      <c r="AD134" s="40">
        <v>0</v>
      </c>
      <c r="AE134" s="98">
        <v>0</v>
      </c>
      <c r="AF134" s="38">
        <v>0</v>
      </c>
      <c r="AG134" s="39">
        <v>538</v>
      </c>
      <c r="AH134" s="41">
        <v>0</v>
      </c>
      <c r="AI134" s="183">
        <v>0</v>
      </c>
      <c r="AJ134" s="42">
        <v>0</v>
      </c>
      <c r="AK134" s="43">
        <v>337</v>
      </c>
      <c r="AL134" s="44">
        <v>0</v>
      </c>
      <c r="AM134" s="178">
        <v>0</v>
      </c>
      <c r="AN134" s="42">
        <v>0</v>
      </c>
      <c r="AO134" s="43">
        <v>337</v>
      </c>
      <c r="AP134" s="45">
        <v>0</v>
      </c>
      <c r="AQ134" s="65">
        <v>3154</v>
      </c>
      <c r="AR134" s="38">
        <v>0.24772227458372603</v>
      </c>
      <c r="AS134" s="39">
        <v>6</v>
      </c>
      <c r="AT134" s="40">
        <v>10.694776712627553</v>
      </c>
      <c r="AU134" s="98">
        <v>9</v>
      </c>
      <c r="AV134" s="38">
        <v>0.9761683689260291</v>
      </c>
      <c r="AW134" s="39">
        <v>24</v>
      </c>
      <c r="AX134" s="41">
        <v>2.3816890862707041</v>
      </c>
      <c r="AY134" s="183">
        <v>48</v>
      </c>
      <c r="AZ134" s="42">
        <v>3.770028275212064E-3</v>
      </c>
      <c r="BA134" s="43">
        <v>63</v>
      </c>
      <c r="BB134" s="44">
        <v>1.4069244415541136</v>
      </c>
      <c r="BC134" s="178">
        <v>2</v>
      </c>
      <c r="BD134" s="42">
        <v>1.4856081708449397E-2</v>
      </c>
      <c r="BE134" s="43">
        <v>269</v>
      </c>
      <c r="BF134" s="45">
        <v>0.31331711523257039</v>
      </c>
      <c r="BG134" s="159">
        <v>0</v>
      </c>
      <c r="BH134" s="83">
        <v>0</v>
      </c>
      <c r="BI134" s="84">
        <v>467</v>
      </c>
      <c r="BJ134" s="85">
        <v>0</v>
      </c>
      <c r="BK134" s="156">
        <v>0</v>
      </c>
      <c r="BL134" s="83">
        <v>0</v>
      </c>
      <c r="BM134" s="84">
        <v>467</v>
      </c>
      <c r="BN134" s="86">
        <v>0</v>
      </c>
      <c r="BO134" s="195">
        <v>3231</v>
      </c>
      <c r="BP134" s="75">
        <v>0.25377002827521206</v>
      </c>
      <c r="BQ134" s="164">
        <v>16</v>
      </c>
      <c r="BR134" s="76">
        <v>21</v>
      </c>
      <c r="BS134" s="77">
        <v>4.4904168114460514</v>
      </c>
      <c r="BT134" s="159">
        <v>12732</v>
      </c>
      <c r="BU134" s="153">
        <v>112</v>
      </c>
    </row>
    <row r="135" spans="1:73">
      <c r="A135" s="34">
        <f t="shared" ref="A135:A198" si="16">SUM(B135:E135)</f>
        <v>2</v>
      </c>
      <c r="B135" s="35">
        <f t="shared" si="9"/>
        <v>1</v>
      </c>
      <c r="C135" s="35">
        <f t="shared" si="10"/>
        <v>1</v>
      </c>
      <c r="D135" s="35">
        <f t="shared" si="11"/>
        <v>0</v>
      </c>
      <c r="E135" s="35">
        <f t="shared" si="12"/>
        <v>0</v>
      </c>
      <c r="F135" s="35">
        <f t="shared" si="13"/>
        <v>0</v>
      </c>
      <c r="G135" s="35">
        <f t="shared" si="14"/>
        <v>0</v>
      </c>
      <c r="H135" s="35">
        <f t="shared" si="15"/>
        <v>1</v>
      </c>
      <c r="I135" s="48">
        <v>557</v>
      </c>
      <c r="J135" s="49" t="s">
        <v>529</v>
      </c>
      <c r="K135" s="65">
        <v>772</v>
      </c>
      <c r="L135" s="38">
        <v>1.14003869043224E-2</v>
      </c>
      <c r="M135" s="39">
        <v>78</v>
      </c>
      <c r="N135" s="40">
        <v>1.5106465725338529</v>
      </c>
      <c r="O135" s="98">
        <v>92</v>
      </c>
      <c r="P135" s="38">
        <v>0.2399005593536358</v>
      </c>
      <c r="Q135" s="39">
        <v>97</v>
      </c>
      <c r="R135" s="41">
        <v>1.7965040994594259</v>
      </c>
      <c r="S135" s="183">
        <v>195</v>
      </c>
      <c r="T135" s="42">
        <v>2.8796314071798811E-3</v>
      </c>
      <c r="U135" s="43">
        <v>97</v>
      </c>
      <c r="V135" s="44">
        <v>1.0719931293496709</v>
      </c>
      <c r="W135" s="178">
        <v>28</v>
      </c>
      <c r="X135" s="42">
        <v>6.0596643878185211E-2</v>
      </c>
      <c r="Y135" s="43">
        <v>109</v>
      </c>
      <c r="Z135" s="45">
        <v>1.2748448819757712</v>
      </c>
      <c r="AA135" s="65">
        <v>470</v>
      </c>
      <c r="AB135" s="38">
        <v>6.940650058330995E-3</v>
      </c>
      <c r="AC135" s="39">
        <v>292</v>
      </c>
      <c r="AD135" s="40">
        <v>0.53514979122294448</v>
      </c>
      <c r="AE135" s="98">
        <v>42</v>
      </c>
      <c r="AF135" s="38">
        <v>0.14605344934742076</v>
      </c>
      <c r="AG135" s="39">
        <v>380</v>
      </c>
      <c r="AH135" s="41">
        <v>0.63641543378627119</v>
      </c>
      <c r="AI135" s="183">
        <v>104</v>
      </c>
      <c r="AJ135" s="42">
        <v>1.5358034171626032E-3</v>
      </c>
      <c r="AK135" s="43">
        <v>117</v>
      </c>
      <c r="AL135" s="44">
        <v>0.80716809215341556</v>
      </c>
      <c r="AM135" s="178">
        <v>5</v>
      </c>
      <c r="AN135" s="42">
        <v>3.2318210068365445E-2</v>
      </c>
      <c r="AO135" s="43">
        <v>129</v>
      </c>
      <c r="AP135" s="45">
        <v>0.9599073753394155</v>
      </c>
      <c r="AQ135" s="65">
        <v>988</v>
      </c>
      <c r="AR135" s="38">
        <v>1.459013246304473E-2</v>
      </c>
      <c r="AS135" s="39">
        <v>249</v>
      </c>
      <c r="AT135" s="40">
        <v>0.62989171709378811</v>
      </c>
      <c r="AU135" s="98">
        <v>103</v>
      </c>
      <c r="AV135" s="38">
        <v>0.30702299564947172</v>
      </c>
      <c r="AW135" s="39">
        <v>387</v>
      </c>
      <c r="AX135" s="41">
        <v>0.7490852410808807</v>
      </c>
      <c r="AY135" s="183">
        <v>133</v>
      </c>
      <c r="AZ135" s="42">
        <v>1.9640562931021754E-3</v>
      </c>
      <c r="BA135" s="43">
        <v>137</v>
      </c>
      <c r="BB135" s="44">
        <v>0.7329597025895479</v>
      </c>
      <c r="BC135" s="178">
        <v>6</v>
      </c>
      <c r="BD135" s="42">
        <v>4.1330018645121196E-2</v>
      </c>
      <c r="BE135" s="43">
        <v>139</v>
      </c>
      <c r="BF135" s="45">
        <v>0.8716566365566466</v>
      </c>
      <c r="BG135" s="159">
        <v>556</v>
      </c>
      <c r="BH135" s="83">
        <v>8.2106413456000706E-3</v>
      </c>
      <c r="BI135" s="84">
        <v>65</v>
      </c>
      <c r="BJ135" s="85">
        <v>1.475152999568079</v>
      </c>
      <c r="BK135" s="156">
        <v>155</v>
      </c>
      <c r="BL135" s="83">
        <v>0.17277812305779988</v>
      </c>
      <c r="BM135" s="84">
        <v>84</v>
      </c>
      <c r="BN135" s="86">
        <v>1.7542941275859114</v>
      </c>
      <c r="BO135" s="195">
        <v>3218</v>
      </c>
      <c r="BP135" s="75">
        <v>4.7521301888742859E-2</v>
      </c>
      <c r="BQ135" s="164">
        <v>431</v>
      </c>
      <c r="BR135" s="76">
        <v>209</v>
      </c>
      <c r="BS135" s="77">
        <v>0.84088122759553485</v>
      </c>
      <c r="BT135" s="159">
        <v>67717</v>
      </c>
      <c r="BU135" s="153">
        <v>8543</v>
      </c>
    </row>
    <row r="136" spans="1:73">
      <c r="A136" s="34">
        <f t="shared" si="16"/>
        <v>2</v>
      </c>
      <c r="B136" s="35">
        <f t="shared" ref="B136:B199" si="17">IF(R136&gt;1,1,0)</f>
        <v>0</v>
      </c>
      <c r="C136" s="35">
        <f t="shared" ref="C136:C199" si="18">IF(Z136&gt;1,1,0)</f>
        <v>0</v>
      </c>
      <c r="D136" s="35">
        <f t="shared" ref="D136:D199" si="19">IF(AH136&gt;1,1,0)</f>
        <v>1</v>
      </c>
      <c r="E136" s="35">
        <f t="shared" ref="E136:E199" si="20">IF(AP136&gt;1,1,0)</f>
        <v>1</v>
      </c>
      <c r="F136" s="35">
        <f t="shared" ref="F136:F199" si="21">IF(AX136&gt;1,1,0)</f>
        <v>0</v>
      </c>
      <c r="G136" s="35">
        <f t="shared" ref="G136:G199" si="22">IF(BF136&gt;1,1,0)</f>
        <v>1</v>
      </c>
      <c r="H136" s="35">
        <f t="shared" ref="H136:H199" si="23">IF(BN136&gt;1,1,0)</f>
        <v>0</v>
      </c>
      <c r="I136" s="48">
        <v>372</v>
      </c>
      <c r="J136" s="49" t="s">
        <v>343</v>
      </c>
      <c r="K136" s="65">
        <v>362</v>
      </c>
      <c r="L136" s="38">
        <v>7.4160571978776147E-3</v>
      </c>
      <c r="M136" s="39">
        <v>140</v>
      </c>
      <c r="N136" s="40">
        <v>0.98268957726700057</v>
      </c>
      <c r="O136" s="98">
        <v>26</v>
      </c>
      <c r="P136" s="38">
        <v>0.11277258566978193</v>
      </c>
      <c r="Q136" s="39">
        <v>278</v>
      </c>
      <c r="R136" s="41">
        <v>0.84450162604146561</v>
      </c>
      <c r="S136" s="183">
        <v>62</v>
      </c>
      <c r="T136" s="42">
        <v>1.2701534427304202E-3</v>
      </c>
      <c r="U136" s="43">
        <v>187</v>
      </c>
      <c r="V136" s="44">
        <v>0.47283682225160112</v>
      </c>
      <c r="W136" s="178">
        <v>6</v>
      </c>
      <c r="X136" s="42">
        <v>1.9314641744548288E-2</v>
      </c>
      <c r="Y136" s="43">
        <v>271</v>
      </c>
      <c r="Z136" s="45">
        <v>0.40634547723025471</v>
      </c>
      <c r="AA136" s="65">
        <v>1322</v>
      </c>
      <c r="AB136" s="38">
        <v>2.7082949214348638E-2</v>
      </c>
      <c r="AC136" s="39">
        <v>72</v>
      </c>
      <c r="AD136" s="40">
        <v>2.0881955574699429</v>
      </c>
      <c r="AE136" s="98">
        <v>57</v>
      </c>
      <c r="AF136" s="38">
        <v>0.41183800623052957</v>
      </c>
      <c r="AG136" s="39">
        <v>147</v>
      </c>
      <c r="AH136" s="41">
        <v>1.7945489446224032</v>
      </c>
      <c r="AI136" s="183">
        <v>141</v>
      </c>
      <c r="AJ136" s="42">
        <v>2.8885747649191815E-3</v>
      </c>
      <c r="AK136" s="43">
        <v>59</v>
      </c>
      <c r="AL136" s="44">
        <v>1.5181405093823033</v>
      </c>
      <c r="AM136" s="178">
        <v>5</v>
      </c>
      <c r="AN136" s="42">
        <v>4.3925233644859812E-2</v>
      </c>
      <c r="AO136" s="43">
        <v>84</v>
      </c>
      <c r="AP136" s="45">
        <v>1.3046562804689543</v>
      </c>
      <c r="AQ136" s="65">
        <v>992</v>
      </c>
      <c r="AR136" s="38">
        <v>2.0322455083686724E-2</v>
      </c>
      <c r="AS136" s="39">
        <v>162</v>
      </c>
      <c r="AT136" s="40">
        <v>0.87737011028846124</v>
      </c>
      <c r="AU136" s="98">
        <v>98</v>
      </c>
      <c r="AV136" s="38">
        <v>0.30903426791277261</v>
      </c>
      <c r="AW136" s="39">
        <v>384</v>
      </c>
      <c r="AX136" s="41">
        <v>0.75399241217093849</v>
      </c>
      <c r="AY136" s="183">
        <v>203</v>
      </c>
      <c r="AZ136" s="42">
        <v>4.1587282076496019E-3</v>
      </c>
      <c r="BA136" s="43">
        <v>54</v>
      </c>
      <c r="BB136" s="44">
        <v>1.5519820897878112</v>
      </c>
      <c r="BC136" s="178">
        <v>13</v>
      </c>
      <c r="BD136" s="42">
        <v>6.3239875389408104E-2</v>
      </c>
      <c r="BE136" s="43">
        <v>83</v>
      </c>
      <c r="BF136" s="45">
        <v>1.3337389840422917</v>
      </c>
      <c r="BG136" s="159">
        <v>128</v>
      </c>
      <c r="BH136" s="83">
        <v>2.6222522688628029E-3</v>
      </c>
      <c r="BI136" s="84">
        <v>232</v>
      </c>
      <c r="BJ136" s="85">
        <v>0.47112316044715224</v>
      </c>
      <c r="BK136" s="156">
        <v>19</v>
      </c>
      <c r="BL136" s="83">
        <v>3.987538940809969E-2</v>
      </c>
      <c r="BM136" s="84">
        <v>339</v>
      </c>
      <c r="BN136" s="86">
        <v>0.4048727942855887</v>
      </c>
      <c r="BO136" s="195">
        <v>3210</v>
      </c>
      <c r="BP136" s="75">
        <v>6.5761170180074976E-2</v>
      </c>
      <c r="BQ136" s="164">
        <v>224</v>
      </c>
      <c r="BR136" s="76">
        <v>117</v>
      </c>
      <c r="BS136" s="77">
        <v>1.1636325460653993</v>
      </c>
      <c r="BT136" s="159">
        <v>48813</v>
      </c>
      <c r="BU136" s="153">
        <v>2918</v>
      </c>
    </row>
    <row r="137" spans="1:73">
      <c r="A137" s="34">
        <f t="shared" si="16"/>
        <v>0</v>
      </c>
      <c r="B137" s="35">
        <f t="shared" si="17"/>
        <v>0</v>
      </c>
      <c r="C137" s="35">
        <f t="shared" si="18"/>
        <v>0</v>
      </c>
      <c r="D137" s="35">
        <f t="shared" si="19"/>
        <v>0</v>
      </c>
      <c r="E137" s="35">
        <f t="shared" si="20"/>
        <v>0</v>
      </c>
      <c r="F137" s="35">
        <f t="shared" si="21"/>
        <v>1</v>
      </c>
      <c r="G137" s="35">
        <f t="shared" si="22"/>
        <v>0</v>
      </c>
      <c r="H137" s="35">
        <f t="shared" si="23"/>
        <v>0</v>
      </c>
      <c r="I137" s="48">
        <v>201</v>
      </c>
      <c r="J137" s="49" t="s">
        <v>171</v>
      </c>
      <c r="K137" s="65">
        <v>0</v>
      </c>
      <c r="L137" s="38">
        <v>0</v>
      </c>
      <c r="M137" s="39">
        <v>517</v>
      </c>
      <c r="N137" s="40">
        <v>0</v>
      </c>
      <c r="O137" s="98">
        <v>0</v>
      </c>
      <c r="P137" s="38">
        <v>0</v>
      </c>
      <c r="Q137" s="39">
        <v>517</v>
      </c>
      <c r="R137" s="41">
        <v>0</v>
      </c>
      <c r="S137" s="183">
        <v>0</v>
      </c>
      <c r="T137" s="42">
        <v>0</v>
      </c>
      <c r="U137" s="43">
        <v>396</v>
      </c>
      <c r="V137" s="44">
        <v>0</v>
      </c>
      <c r="W137" s="178">
        <v>0</v>
      </c>
      <c r="X137" s="42">
        <v>0</v>
      </c>
      <c r="Y137" s="43">
        <v>396</v>
      </c>
      <c r="Z137" s="45">
        <v>0</v>
      </c>
      <c r="AA137" s="65">
        <v>4</v>
      </c>
      <c r="AB137" s="38">
        <v>1.5294027682190105E-4</v>
      </c>
      <c r="AC137" s="39">
        <v>524</v>
      </c>
      <c r="AD137" s="40">
        <v>1.1792261030734207E-2</v>
      </c>
      <c r="AE137" s="98">
        <v>2</v>
      </c>
      <c r="AF137" s="38">
        <v>1.2626262626262627E-3</v>
      </c>
      <c r="AG137" s="39">
        <v>534</v>
      </c>
      <c r="AH137" s="41">
        <v>5.5017861216532906E-3</v>
      </c>
      <c r="AI137" s="183">
        <v>0</v>
      </c>
      <c r="AJ137" s="42">
        <v>0</v>
      </c>
      <c r="AK137" s="43">
        <v>337</v>
      </c>
      <c r="AL137" s="44">
        <v>0</v>
      </c>
      <c r="AM137" s="178">
        <v>0</v>
      </c>
      <c r="AN137" s="42">
        <v>0</v>
      </c>
      <c r="AO137" s="43">
        <v>337</v>
      </c>
      <c r="AP137" s="45">
        <v>0</v>
      </c>
      <c r="AQ137" s="65">
        <v>3164</v>
      </c>
      <c r="AR137" s="38">
        <v>0.12097575896612373</v>
      </c>
      <c r="AS137" s="39">
        <v>17</v>
      </c>
      <c r="AT137" s="40">
        <v>5.2228195141412606</v>
      </c>
      <c r="AU137" s="98">
        <v>3</v>
      </c>
      <c r="AV137" s="38">
        <v>0.9987373737373737</v>
      </c>
      <c r="AW137" s="39">
        <v>19</v>
      </c>
      <c r="AX137" s="41">
        <v>2.4367537187237183</v>
      </c>
      <c r="AY137" s="183">
        <v>0</v>
      </c>
      <c r="AZ137" s="42">
        <v>0</v>
      </c>
      <c r="BA137" s="43">
        <v>356</v>
      </c>
      <c r="BB137" s="44">
        <v>0</v>
      </c>
      <c r="BC137" s="178">
        <v>0</v>
      </c>
      <c r="BD137" s="42">
        <v>0</v>
      </c>
      <c r="BE137" s="43">
        <v>356</v>
      </c>
      <c r="BF137" s="45">
        <v>0</v>
      </c>
      <c r="BG137" s="159">
        <v>0</v>
      </c>
      <c r="BH137" s="83">
        <v>0</v>
      </c>
      <c r="BI137" s="84">
        <v>467</v>
      </c>
      <c r="BJ137" s="85">
        <v>0</v>
      </c>
      <c r="BK137" s="156">
        <v>0</v>
      </c>
      <c r="BL137" s="83">
        <v>0</v>
      </c>
      <c r="BM137" s="84">
        <v>467</v>
      </c>
      <c r="BN137" s="86">
        <v>0</v>
      </c>
      <c r="BO137" s="195">
        <v>3168</v>
      </c>
      <c r="BP137" s="75">
        <v>0.12112869924294563</v>
      </c>
      <c r="BQ137" s="164">
        <v>5</v>
      </c>
      <c r="BR137" s="76">
        <v>49</v>
      </c>
      <c r="BS137" s="77">
        <v>2.1433514080679354</v>
      </c>
      <c r="BT137" s="159">
        <v>26154</v>
      </c>
      <c r="BU137" s="153">
        <v>513</v>
      </c>
    </row>
    <row r="138" spans="1:73">
      <c r="A138" s="34">
        <f t="shared" si="16"/>
        <v>1</v>
      </c>
      <c r="B138" s="35">
        <f t="shared" si="17"/>
        <v>0</v>
      </c>
      <c r="C138" s="35">
        <f t="shared" si="18"/>
        <v>0</v>
      </c>
      <c r="D138" s="35">
        <f t="shared" si="19"/>
        <v>1</v>
      </c>
      <c r="E138" s="35">
        <f t="shared" si="20"/>
        <v>0</v>
      </c>
      <c r="F138" s="35">
        <f t="shared" si="21"/>
        <v>1</v>
      </c>
      <c r="G138" s="35">
        <f t="shared" si="22"/>
        <v>0</v>
      </c>
      <c r="H138" s="35">
        <f t="shared" si="23"/>
        <v>0</v>
      </c>
      <c r="I138" s="48">
        <v>345</v>
      </c>
      <c r="J138" s="49" t="s">
        <v>316</v>
      </c>
      <c r="K138" s="65">
        <v>201</v>
      </c>
      <c r="L138" s="38">
        <v>2.4879316747122167E-3</v>
      </c>
      <c r="M138" s="39">
        <v>322</v>
      </c>
      <c r="N138" s="40">
        <v>0.32967174611218203</v>
      </c>
      <c r="O138" s="98">
        <v>78</v>
      </c>
      <c r="P138" s="38">
        <v>6.3870352716873219E-2</v>
      </c>
      <c r="Q138" s="39">
        <v>379</v>
      </c>
      <c r="R138" s="41">
        <v>0.47829546875144974</v>
      </c>
      <c r="S138" s="183">
        <v>85</v>
      </c>
      <c r="T138" s="42">
        <v>1.0521104097041714E-3</v>
      </c>
      <c r="U138" s="43">
        <v>210</v>
      </c>
      <c r="V138" s="44">
        <v>0.39166649165862699</v>
      </c>
      <c r="W138" s="178">
        <v>15</v>
      </c>
      <c r="X138" s="42">
        <v>2.7009850651414046E-2</v>
      </c>
      <c r="Y138" s="43">
        <v>232</v>
      </c>
      <c r="Z138" s="45">
        <v>0.56823889347906864</v>
      </c>
      <c r="AA138" s="65">
        <v>1203</v>
      </c>
      <c r="AB138" s="38">
        <v>1.4890456739695506E-2</v>
      </c>
      <c r="AC138" s="39">
        <v>138</v>
      </c>
      <c r="AD138" s="40">
        <v>1.1481092906992831</v>
      </c>
      <c r="AE138" s="98">
        <v>83</v>
      </c>
      <c r="AF138" s="38">
        <v>0.3822688274547188</v>
      </c>
      <c r="AG138" s="39">
        <v>163</v>
      </c>
      <c r="AH138" s="41">
        <v>1.6657037730677902</v>
      </c>
      <c r="AI138" s="183">
        <v>96</v>
      </c>
      <c r="AJ138" s="42">
        <v>1.1882658744894171E-3</v>
      </c>
      <c r="AK138" s="43">
        <v>144</v>
      </c>
      <c r="AL138" s="44">
        <v>0.62451371585995419</v>
      </c>
      <c r="AM138" s="178">
        <v>17</v>
      </c>
      <c r="AN138" s="42">
        <v>3.0505243088655862E-2</v>
      </c>
      <c r="AO138" s="43">
        <v>140</v>
      </c>
      <c r="AP138" s="45">
        <v>0.90605908450311334</v>
      </c>
      <c r="AQ138" s="65">
        <v>1416</v>
      </c>
      <c r="AR138" s="38">
        <v>1.7526921648718902E-2</v>
      </c>
      <c r="AS138" s="39">
        <v>208</v>
      </c>
      <c r="AT138" s="40">
        <v>0.75668009188012197</v>
      </c>
      <c r="AU138" s="98">
        <v>116</v>
      </c>
      <c r="AV138" s="38">
        <v>0.449952335557674</v>
      </c>
      <c r="AW138" s="39">
        <v>227</v>
      </c>
      <c r="AX138" s="41">
        <v>1.0978091495821984</v>
      </c>
      <c r="AY138" s="183">
        <v>67</v>
      </c>
      <c r="AZ138" s="42">
        <v>8.2931055823740561E-4</v>
      </c>
      <c r="BA138" s="43">
        <v>230</v>
      </c>
      <c r="BB138" s="44">
        <v>0.30948767723962517</v>
      </c>
      <c r="BC138" s="178">
        <v>24</v>
      </c>
      <c r="BD138" s="42">
        <v>2.1290117572291069E-2</v>
      </c>
      <c r="BE138" s="43">
        <v>240</v>
      </c>
      <c r="BF138" s="45">
        <v>0.4490119502317097</v>
      </c>
      <c r="BG138" s="159">
        <v>79</v>
      </c>
      <c r="BH138" s="83">
        <v>9.7784379254858269E-4</v>
      </c>
      <c r="BI138" s="84">
        <v>342</v>
      </c>
      <c r="BJ138" s="85">
        <v>0.17568289040661364</v>
      </c>
      <c r="BK138" s="156">
        <v>24</v>
      </c>
      <c r="BL138" s="83">
        <v>2.5103272958373054E-2</v>
      </c>
      <c r="BM138" s="84">
        <v>387</v>
      </c>
      <c r="BN138" s="86">
        <v>0.25488484048022531</v>
      </c>
      <c r="BO138" s="195">
        <v>3147</v>
      </c>
      <c r="BP138" s="75">
        <v>3.89528406981062E-2</v>
      </c>
      <c r="BQ138" s="164">
        <v>357</v>
      </c>
      <c r="BR138" s="76">
        <v>272</v>
      </c>
      <c r="BS138" s="77">
        <v>0.68926378703265268</v>
      </c>
      <c r="BT138" s="159">
        <v>80790</v>
      </c>
      <c r="BU138" s="153">
        <v>8531</v>
      </c>
    </row>
    <row r="139" spans="1:73">
      <c r="A139" s="34">
        <f t="shared" si="16"/>
        <v>1</v>
      </c>
      <c r="B139" s="35">
        <f t="shared" si="17"/>
        <v>0</v>
      </c>
      <c r="C139" s="35">
        <f t="shared" si="18"/>
        <v>0</v>
      </c>
      <c r="D139" s="35">
        <f t="shared" si="19"/>
        <v>1</v>
      </c>
      <c r="E139" s="35">
        <f t="shared" si="20"/>
        <v>0</v>
      </c>
      <c r="F139" s="35">
        <f t="shared" si="21"/>
        <v>0</v>
      </c>
      <c r="G139" s="35">
        <f t="shared" si="22"/>
        <v>1</v>
      </c>
      <c r="H139" s="35">
        <f t="shared" si="23"/>
        <v>0</v>
      </c>
      <c r="I139" s="48">
        <v>585</v>
      </c>
      <c r="J139" s="49" t="s">
        <v>558</v>
      </c>
      <c r="K139" s="65">
        <v>336</v>
      </c>
      <c r="L139" s="38">
        <v>2.5686305988120084E-3</v>
      </c>
      <c r="M139" s="39">
        <v>317</v>
      </c>
      <c r="N139" s="40">
        <v>0.34036502820178366</v>
      </c>
      <c r="O139" s="98">
        <v>4</v>
      </c>
      <c r="P139" s="38">
        <v>0.10717703349282297</v>
      </c>
      <c r="Q139" s="39">
        <v>296</v>
      </c>
      <c r="R139" s="41">
        <v>0.80259912922474219</v>
      </c>
      <c r="S139" s="183">
        <v>0</v>
      </c>
      <c r="T139" s="42">
        <v>0</v>
      </c>
      <c r="U139" s="43">
        <v>396</v>
      </c>
      <c r="V139" s="44">
        <v>0</v>
      </c>
      <c r="W139" s="178">
        <v>0</v>
      </c>
      <c r="X139" s="42">
        <v>0</v>
      </c>
      <c r="Y139" s="43">
        <v>396</v>
      </c>
      <c r="Z139" s="45">
        <v>0</v>
      </c>
      <c r="AA139" s="65">
        <v>1285</v>
      </c>
      <c r="AB139" s="38">
        <v>9.8234830936709244E-3</v>
      </c>
      <c r="AC139" s="39">
        <v>219</v>
      </c>
      <c r="AD139" s="40">
        <v>0.75742688112477319</v>
      </c>
      <c r="AE139" s="98">
        <v>27</v>
      </c>
      <c r="AF139" s="38">
        <v>0.4098883572567783</v>
      </c>
      <c r="AG139" s="39">
        <v>148</v>
      </c>
      <c r="AH139" s="41">
        <v>1.786053515703026</v>
      </c>
      <c r="AI139" s="183">
        <v>0</v>
      </c>
      <c r="AJ139" s="42">
        <v>0</v>
      </c>
      <c r="AK139" s="43">
        <v>337</v>
      </c>
      <c r="AL139" s="44">
        <v>0</v>
      </c>
      <c r="AM139" s="178">
        <v>0</v>
      </c>
      <c r="AN139" s="42">
        <v>0</v>
      </c>
      <c r="AO139" s="43">
        <v>337</v>
      </c>
      <c r="AP139" s="45">
        <v>0</v>
      </c>
      <c r="AQ139" s="65">
        <v>866</v>
      </c>
      <c r="AR139" s="38">
        <v>6.6203395790809501E-3</v>
      </c>
      <c r="AS139" s="39">
        <v>379</v>
      </c>
      <c r="AT139" s="40">
        <v>0.28581625806165112</v>
      </c>
      <c r="AU139" s="98">
        <v>15</v>
      </c>
      <c r="AV139" s="38">
        <v>0.27623604465709728</v>
      </c>
      <c r="AW139" s="39">
        <v>417</v>
      </c>
      <c r="AX139" s="41">
        <v>0.67397018151512089</v>
      </c>
      <c r="AY139" s="183">
        <v>648</v>
      </c>
      <c r="AZ139" s="42">
        <v>4.953787583423159E-3</v>
      </c>
      <c r="BA139" s="43">
        <v>44</v>
      </c>
      <c r="BB139" s="44">
        <v>1.8486876809944588</v>
      </c>
      <c r="BC139" s="178">
        <v>13</v>
      </c>
      <c r="BD139" s="42">
        <v>0.20669856459330144</v>
      </c>
      <c r="BE139" s="43">
        <v>16</v>
      </c>
      <c r="BF139" s="45">
        <v>4.3593054516018732</v>
      </c>
      <c r="BG139" s="159">
        <v>0</v>
      </c>
      <c r="BH139" s="83">
        <v>0</v>
      </c>
      <c r="BI139" s="84">
        <v>467</v>
      </c>
      <c r="BJ139" s="85">
        <v>0</v>
      </c>
      <c r="BK139" s="156">
        <v>0</v>
      </c>
      <c r="BL139" s="83">
        <v>0</v>
      </c>
      <c r="BM139" s="84">
        <v>467</v>
      </c>
      <c r="BN139" s="86">
        <v>0</v>
      </c>
      <c r="BO139" s="195">
        <v>3135</v>
      </c>
      <c r="BP139" s="75">
        <v>2.3966240854987043E-2</v>
      </c>
      <c r="BQ139" s="164">
        <v>59</v>
      </c>
      <c r="BR139" s="76">
        <v>402</v>
      </c>
      <c r="BS139" s="77">
        <v>0.42407849175036338</v>
      </c>
      <c r="BT139" s="159">
        <v>130809</v>
      </c>
      <c r="BU139" s="153">
        <v>1529</v>
      </c>
    </row>
    <row r="140" spans="1:73">
      <c r="A140" s="34">
        <f t="shared" si="16"/>
        <v>3</v>
      </c>
      <c r="B140" s="35">
        <f t="shared" si="17"/>
        <v>0</v>
      </c>
      <c r="C140" s="35">
        <f t="shared" si="18"/>
        <v>1</v>
      </c>
      <c r="D140" s="35">
        <f t="shared" si="19"/>
        <v>1</v>
      </c>
      <c r="E140" s="35">
        <f t="shared" si="20"/>
        <v>1</v>
      </c>
      <c r="F140" s="35">
        <f t="shared" si="21"/>
        <v>0</v>
      </c>
      <c r="G140" s="35">
        <f t="shared" si="22"/>
        <v>0</v>
      </c>
      <c r="H140" s="35">
        <f t="shared" si="23"/>
        <v>0</v>
      </c>
      <c r="I140" s="48">
        <v>564</v>
      </c>
      <c r="J140" s="49" t="s">
        <v>537</v>
      </c>
      <c r="K140" s="65">
        <v>228</v>
      </c>
      <c r="L140" s="38">
        <v>5.2846282217689595E-3</v>
      </c>
      <c r="M140" s="39">
        <v>190</v>
      </c>
      <c r="N140" s="40">
        <v>0.70025741909725503</v>
      </c>
      <c r="O140" s="98">
        <v>3</v>
      </c>
      <c r="P140" s="38">
        <v>7.5471698113207544E-2</v>
      </c>
      <c r="Q140" s="39">
        <v>358</v>
      </c>
      <c r="R140" s="41">
        <v>0.5651725674123016</v>
      </c>
      <c r="S140" s="183">
        <v>150</v>
      </c>
      <c r="T140" s="42">
        <v>3.4767290932690527E-3</v>
      </c>
      <c r="U140" s="43">
        <v>64</v>
      </c>
      <c r="V140" s="44">
        <v>1.2942731806931291</v>
      </c>
      <c r="W140" s="178">
        <v>1</v>
      </c>
      <c r="X140" s="42">
        <v>4.9652432969215489E-2</v>
      </c>
      <c r="Y140" s="43">
        <v>138</v>
      </c>
      <c r="Z140" s="45">
        <v>1.0445982813123598</v>
      </c>
      <c r="AA140" s="65">
        <v>1540</v>
      </c>
      <c r="AB140" s="38">
        <v>3.5694418690895603E-2</v>
      </c>
      <c r="AC140" s="39">
        <v>55</v>
      </c>
      <c r="AD140" s="40">
        <v>2.7521717057797521</v>
      </c>
      <c r="AE140" s="98">
        <v>13</v>
      </c>
      <c r="AF140" s="38">
        <v>0.50976497848394575</v>
      </c>
      <c r="AG140" s="39">
        <v>118</v>
      </c>
      <c r="AH140" s="41">
        <v>2.2212573640708659</v>
      </c>
      <c r="AI140" s="183">
        <v>119</v>
      </c>
      <c r="AJ140" s="42">
        <v>2.758205080660115E-3</v>
      </c>
      <c r="AK140" s="43">
        <v>62</v>
      </c>
      <c r="AL140" s="44">
        <v>1.4496224632950985</v>
      </c>
      <c r="AM140" s="178">
        <v>1</v>
      </c>
      <c r="AN140" s="42">
        <v>3.9390930155577625E-2</v>
      </c>
      <c r="AO140" s="43">
        <v>103</v>
      </c>
      <c r="AP140" s="45">
        <v>1.1699795346905841</v>
      </c>
      <c r="AQ140" s="65">
        <v>795</v>
      </c>
      <c r="AR140" s="38">
        <v>1.8426664194325978E-2</v>
      </c>
      <c r="AS140" s="39">
        <v>192</v>
      </c>
      <c r="AT140" s="40">
        <v>0.795524179034935</v>
      </c>
      <c r="AU140" s="98">
        <v>10</v>
      </c>
      <c r="AV140" s="38">
        <v>0.26315789473684209</v>
      </c>
      <c r="AW140" s="39">
        <v>422</v>
      </c>
      <c r="AX140" s="41">
        <v>0.64206166252883923</v>
      </c>
      <c r="AY140" s="183">
        <v>100</v>
      </c>
      <c r="AZ140" s="42">
        <v>2.3178193955127016E-3</v>
      </c>
      <c r="BA140" s="43">
        <v>120</v>
      </c>
      <c r="BB140" s="44">
        <v>0.864979390233239</v>
      </c>
      <c r="BC140" s="178">
        <v>1</v>
      </c>
      <c r="BD140" s="42">
        <v>3.3101621979476997E-2</v>
      </c>
      <c r="BE140" s="43">
        <v>188</v>
      </c>
      <c r="BF140" s="45">
        <v>0.6981184481659185</v>
      </c>
      <c r="BG140" s="159">
        <v>89</v>
      </c>
      <c r="BH140" s="83">
        <v>2.0628592620063045E-3</v>
      </c>
      <c r="BI140" s="84">
        <v>266</v>
      </c>
      <c r="BJ140" s="85">
        <v>0.37062062510696536</v>
      </c>
      <c r="BK140" s="156">
        <v>4</v>
      </c>
      <c r="BL140" s="83">
        <v>2.9460443561734526E-2</v>
      </c>
      <c r="BM140" s="84">
        <v>375</v>
      </c>
      <c r="BN140" s="86">
        <v>0.29912515671406881</v>
      </c>
      <c r="BO140" s="195">
        <v>3021</v>
      </c>
      <c r="BP140" s="75">
        <v>7.0021323938438712E-2</v>
      </c>
      <c r="BQ140" s="164">
        <v>33</v>
      </c>
      <c r="BR140" s="76">
        <v>102</v>
      </c>
      <c r="BS140" s="77">
        <v>1.2390152308762132</v>
      </c>
      <c r="BT140" s="159">
        <v>43144</v>
      </c>
      <c r="BU140" s="153">
        <v>722</v>
      </c>
    </row>
    <row r="141" spans="1:73">
      <c r="A141" s="34">
        <f t="shared" si="16"/>
        <v>2</v>
      </c>
      <c r="B141" s="35">
        <f t="shared" si="17"/>
        <v>1</v>
      </c>
      <c r="C141" s="35">
        <f t="shared" si="18"/>
        <v>1</v>
      </c>
      <c r="D141" s="35">
        <f t="shared" si="19"/>
        <v>0</v>
      </c>
      <c r="E141" s="35">
        <f t="shared" si="20"/>
        <v>0</v>
      </c>
      <c r="F141" s="35">
        <f t="shared" si="21"/>
        <v>1</v>
      </c>
      <c r="G141" s="35">
        <f t="shared" si="22"/>
        <v>0</v>
      </c>
      <c r="H141" s="35">
        <f t="shared" si="23"/>
        <v>1</v>
      </c>
      <c r="I141" s="48">
        <v>289</v>
      </c>
      <c r="J141" s="49" t="s">
        <v>260</v>
      </c>
      <c r="K141" s="65">
        <v>628</v>
      </c>
      <c r="L141" s="38">
        <v>3.0122649066341776E-3</v>
      </c>
      <c r="M141" s="39">
        <v>290</v>
      </c>
      <c r="N141" s="40">
        <v>0.39915028278958142</v>
      </c>
      <c r="O141" s="98">
        <v>150</v>
      </c>
      <c r="P141" s="38">
        <v>0.20856858186648955</v>
      </c>
      <c r="Q141" s="39">
        <v>114</v>
      </c>
      <c r="R141" s="41">
        <v>1.5618734418591038</v>
      </c>
      <c r="S141" s="183">
        <v>192</v>
      </c>
      <c r="T141" s="42">
        <v>9.2094723260153209E-4</v>
      </c>
      <c r="U141" s="43">
        <v>225</v>
      </c>
      <c r="V141" s="44">
        <v>0.34283870615554984</v>
      </c>
      <c r="W141" s="178">
        <v>42</v>
      </c>
      <c r="X141" s="42">
        <v>6.3766190634340747E-2</v>
      </c>
      <c r="Y141" s="43">
        <v>100</v>
      </c>
      <c r="Z141" s="45">
        <v>1.3415264702893186</v>
      </c>
      <c r="AA141" s="65">
        <v>300</v>
      </c>
      <c r="AB141" s="38">
        <v>1.4389800509398939E-3</v>
      </c>
      <c r="AC141" s="39">
        <v>452</v>
      </c>
      <c r="AD141" s="40">
        <v>0.11095068435414586</v>
      </c>
      <c r="AE141" s="98">
        <v>47</v>
      </c>
      <c r="AF141" s="38">
        <v>9.9634672866157417E-2</v>
      </c>
      <c r="AG141" s="39">
        <v>424</v>
      </c>
      <c r="AH141" s="41">
        <v>0.43414957904510848</v>
      </c>
      <c r="AI141" s="183">
        <v>50</v>
      </c>
      <c r="AJ141" s="42">
        <v>2.398300084899823E-4</v>
      </c>
      <c r="AK141" s="43">
        <v>278</v>
      </c>
      <c r="AL141" s="44">
        <v>0.12604681577779095</v>
      </c>
      <c r="AM141" s="178">
        <v>11</v>
      </c>
      <c r="AN141" s="42">
        <v>1.6605778811026237E-2</v>
      </c>
      <c r="AO141" s="43">
        <v>222</v>
      </c>
      <c r="AP141" s="45">
        <v>0.493220680236926</v>
      </c>
      <c r="AQ141" s="65">
        <v>1462</v>
      </c>
      <c r="AR141" s="38">
        <v>7.0126294482470821E-3</v>
      </c>
      <c r="AS141" s="39">
        <v>371</v>
      </c>
      <c r="AT141" s="40">
        <v>0.30275237155571505</v>
      </c>
      <c r="AU141" s="98">
        <v>175</v>
      </c>
      <c r="AV141" s="38">
        <v>0.48555297243440715</v>
      </c>
      <c r="AW141" s="39">
        <v>194</v>
      </c>
      <c r="AX141" s="41">
        <v>1.1846688051628094</v>
      </c>
      <c r="AY141" s="183">
        <v>77</v>
      </c>
      <c r="AZ141" s="42">
        <v>3.6933821307457272E-4</v>
      </c>
      <c r="BA141" s="43">
        <v>274</v>
      </c>
      <c r="BB141" s="44">
        <v>0.13783211192104605</v>
      </c>
      <c r="BC141" s="178">
        <v>15</v>
      </c>
      <c r="BD141" s="42">
        <v>2.5572899368980405E-2</v>
      </c>
      <c r="BE141" s="43">
        <v>221</v>
      </c>
      <c r="BF141" s="45">
        <v>0.5393364963700148</v>
      </c>
      <c r="BG141" s="159">
        <v>302</v>
      </c>
      <c r="BH141" s="83">
        <v>1.4485732512794932E-3</v>
      </c>
      <c r="BI141" s="84">
        <v>310</v>
      </c>
      <c r="BJ141" s="85">
        <v>0.26025581763647926</v>
      </c>
      <c r="BK141" s="156">
        <v>66</v>
      </c>
      <c r="BL141" s="83">
        <v>0.10029890401859848</v>
      </c>
      <c r="BM141" s="84">
        <v>189</v>
      </c>
      <c r="BN141" s="86">
        <v>1.0183799615896281</v>
      </c>
      <c r="BO141" s="195">
        <v>3011</v>
      </c>
      <c r="BP141" s="75">
        <v>1.4442563111266734E-2</v>
      </c>
      <c r="BQ141" s="164">
        <v>506</v>
      </c>
      <c r="BR141" s="76">
        <v>471</v>
      </c>
      <c r="BS141" s="77">
        <v>0.25555865929474503</v>
      </c>
      <c r="BT141" s="159">
        <v>208481</v>
      </c>
      <c r="BU141" s="153">
        <v>19178</v>
      </c>
    </row>
    <row r="142" spans="1:73">
      <c r="A142" s="34">
        <f t="shared" si="16"/>
        <v>2</v>
      </c>
      <c r="B142" s="35">
        <f t="shared" si="17"/>
        <v>1</v>
      </c>
      <c r="C142" s="35">
        <f t="shared" si="18"/>
        <v>0</v>
      </c>
      <c r="D142" s="35">
        <f t="shared" si="19"/>
        <v>1</v>
      </c>
      <c r="E142" s="35">
        <f t="shared" si="20"/>
        <v>0</v>
      </c>
      <c r="F142" s="35">
        <f t="shared" si="21"/>
        <v>0</v>
      </c>
      <c r="G142" s="35">
        <f t="shared" si="22"/>
        <v>0</v>
      </c>
      <c r="H142" s="35">
        <f t="shared" si="23"/>
        <v>0</v>
      </c>
      <c r="I142" s="48">
        <v>595</v>
      </c>
      <c r="J142" s="49" t="s">
        <v>568</v>
      </c>
      <c r="K142" s="65">
        <v>670</v>
      </c>
      <c r="L142" s="38">
        <v>4.4690203507180446E-3</v>
      </c>
      <c r="M142" s="39">
        <v>218</v>
      </c>
      <c r="N142" s="40">
        <v>0.59218255766710881</v>
      </c>
      <c r="O142" s="98">
        <v>10</v>
      </c>
      <c r="P142" s="38">
        <v>0.22296173044925124</v>
      </c>
      <c r="Q142" s="39">
        <v>108</v>
      </c>
      <c r="R142" s="41">
        <v>1.6696570606331804</v>
      </c>
      <c r="S142" s="183">
        <v>1</v>
      </c>
      <c r="T142" s="42">
        <v>6.67017962793738E-6</v>
      </c>
      <c r="U142" s="43">
        <v>395</v>
      </c>
      <c r="V142" s="44">
        <v>2.4830909660343054E-3</v>
      </c>
      <c r="W142" s="178">
        <v>2</v>
      </c>
      <c r="X142" s="42">
        <v>3.3277870216306157E-4</v>
      </c>
      <c r="Y142" s="43">
        <v>393</v>
      </c>
      <c r="Z142" s="45">
        <v>7.0010680151850017E-3</v>
      </c>
      <c r="AA142" s="65">
        <v>1495</v>
      </c>
      <c r="AB142" s="38">
        <v>9.9719185437663841E-3</v>
      </c>
      <c r="AC142" s="39">
        <v>215</v>
      </c>
      <c r="AD142" s="40">
        <v>0.76887180335267336</v>
      </c>
      <c r="AE142" s="98">
        <v>54</v>
      </c>
      <c r="AF142" s="38">
        <v>0.49750415973377704</v>
      </c>
      <c r="AG142" s="39">
        <v>121</v>
      </c>
      <c r="AH142" s="41">
        <v>2.1678318933385565</v>
      </c>
      <c r="AI142" s="183">
        <v>23</v>
      </c>
      <c r="AJ142" s="42">
        <v>1.5341413144255974E-4</v>
      </c>
      <c r="AK142" s="43">
        <v>302</v>
      </c>
      <c r="AL142" s="44">
        <v>8.0629454526570873E-2</v>
      </c>
      <c r="AM142" s="178">
        <v>1</v>
      </c>
      <c r="AN142" s="42">
        <v>7.6539101497504159E-3</v>
      </c>
      <c r="AO142" s="43">
        <v>280</v>
      </c>
      <c r="AP142" s="45">
        <v>0.22733452092144982</v>
      </c>
      <c r="AQ142" s="65">
        <v>724</v>
      </c>
      <c r="AR142" s="38">
        <v>4.829210050626663E-3</v>
      </c>
      <c r="AS142" s="39">
        <v>409</v>
      </c>
      <c r="AT142" s="40">
        <v>0.20848881384048901</v>
      </c>
      <c r="AU142" s="98">
        <v>38</v>
      </c>
      <c r="AV142" s="38">
        <v>0.24093178036605659</v>
      </c>
      <c r="AW142" s="39">
        <v>442</v>
      </c>
      <c r="AX142" s="41">
        <v>0.58783362593988109</v>
      </c>
      <c r="AY142" s="183">
        <v>61</v>
      </c>
      <c r="AZ142" s="42">
        <v>4.0688095730418019E-4</v>
      </c>
      <c r="BA142" s="43">
        <v>269</v>
      </c>
      <c r="BB142" s="44">
        <v>0.15184256505396806</v>
      </c>
      <c r="BC142" s="178">
        <v>1</v>
      </c>
      <c r="BD142" s="42">
        <v>2.0299500831946756E-2</v>
      </c>
      <c r="BE142" s="43">
        <v>244</v>
      </c>
      <c r="BF142" s="45">
        <v>0.42811968634430486</v>
      </c>
      <c r="BG142" s="159">
        <v>31</v>
      </c>
      <c r="BH142" s="83">
        <v>2.0677556846605878E-4</v>
      </c>
      <c r="BI142" s="84">
        <v>428</v>
      </c>
      <c r="BJ142" s="85">
        <v>3.7150033379981795E-2</v>
      </c>
      <c r="BK142" s="156">
        <v>9</v>
      </c>
      <c r="BL142" s="83">
        <v>1.0316139767054908E-2</v>
      </c>
      <c r="BM142" s="84">
        <v>427</v>
      </c>
      <c r="BN142" s="86">
        <v>0.10474441493177758</v>
      </c>
      <c r="BO142" s="195">
        <v>3005</v>
      </c>
      <c r="BP142" s="75">
        <v>2.0043889781951828E-2</v>
      </c>
      <c r="BQ142" s="164">
        <v>115</v>
      </c>
      <c r="BR142" s="76">
        <v>430</v>
      </c>
      <c r="BS142" s="77">
        <v>0.3546731671008756</v>
      </c>
      <c r="BT142" s="159">
        <v>149921</v>
      </c>
      <c r="BU142" s="153">
        <v>4551</v>
      </c>
    </row>
    <row r="143" spans="1:73">
      <c r="A143" s="34">
        <f t="shared" si="16"/>
        <v>1</v>
      </c>
      <c r="B143" s="35">
        <f t="shared" si="17"/>
        <v>0</v>
      </c>
      <c r="C143" s="35">
        <f t="shared" si="18"/>
        <v>0</v>
      </c>
      <c r="D143" s="35">
        <f t="shared" si="19"/>
        <v>1</v>
      </c>
      <c r="E143" s="35">
        <f t="shared" si="20"/>
        <v>0</v>
      </c>
      <c r="F143" s="35">
        <f t="shared" si="21"/>
        <v>0</v>
      </c>
      <c r="G143" s="35">
        <f t="shared" si="22"/>
        <v>0</v>
      </c>
      <c r="H143" s="35">
        <f t="shared" si="23"/>
        <v>0</v>
      </c>
      <c r="I143" s="48">
        <v>207</v>
      </c>
      <c r="J143" s="49" t="s">
        <v>177</v>
      </c>
      <c r="K143" s="65">
        <v>329</v>
      </c>
      <c r="L143" s="38">
        <v>5.1868201166640395E-3</v>
      </c>
      <c r="M143" s="39">
        <v>191</v>
      </c>
      <c r="N143" s="40">
        <v>0.68729702749100541</v>
      </c>
      <c r="O143" s="98">
        <v>27</v>
      </c>
      <c r="P143" s="38">
        <v>0.11014395714763978</v>
      </c>
      <c r="Q143" s="39">
        <v>289</v>
      </c>
      <c r="R143" s="41">
        <v>0.82481704536058775</v>
      </c>
      <c r="S143" s="183">
        <v>75</v>
      </c>
      <c r="T143" s="42">
        <v>1.1824058016711334E-3</v>
      </c>
      <c r="U143" s="43">
        <v>196</v>
      </c>
      <c r="V143" s="44">
        <v>0.44017122897544031</v>
      </c>
      <c r="W143" s="178">
        <v>12</v>
      </c>
      <c r="X143" s="42">
        <v>2.5108804820890524E-2</v>
      </c>
      <c r="Y143" s="43">
        <v>245</v>
      </c>
      <c r="Z143" s="45">
        <v>0.52824429324483413</v>
      </c>
      <c r="AA143" s="65">
        <v>1535</v>
      </c>
      <c r="AB143" s="38">
        <v>2.4199905407535867E-2</v>
      </c>
      <c r="AC143" s="39">
        <v>83</v>
      </c>
      <c r="AD143" s="40">
        <v>1.8659022163079673</v>
      </c>
      <c r="AE143" s="98">
        <v>39</v>
      </c>
      <c r="AF143" s="38">
        <v>0.51389353866755938</v>
      </c>
      <c r="AG143" s="39">
        <v>116</v>
      </c>
      <c r="AH143" s="41">
        <v>2.2392472125263936</v>
      </c>
      <c r="AI143" s="183">
        <v>1</v>
      </c>
      <c r="AJ143" s="42">
        <v>1.5765410688948448E-5</v>
      </c>
      <c r="AK143" s="43">
        <v>333</v>
      </c>
      <c r="AL143" s="44">
        <v>8.2857847076051195E-3</v>
      </c>
      <c r="AM143" s="178">
        <v>1</v>
      </c>
      <c r="AN143" s="42">
        <v>3.3478406427854036E-4</v>
      </c>
      <c r="AO143" s="43">
        <v>335</v>
      </c>
      <c r="AP143" s="45">
        <v>9.9436723682181736E-3</v>
      </c>
      <c r="AQ143" s="65">
        <v>905</v>
      </c>
      <c r="AR143" s="38">
        <v>1.4267696673498345E-2</v>
      </c>
      <c r="AS143" s="39">
        <v>255</v>
      </c>
      <c r="AT143" s="40">
        <v>0.615971375133611</v>
      </c>
      <c r="AU143" s="98">
        <v>57</v>
      </c>
      <c r="AV143" s="38">
        <v>0.30297957817207899</v>
      </c>
      <c r="AW143" s="39">
        <v>390</v>
      </c>
      <c r="AX143" s="41">
        <v>0.73921997235911552</v>
      </c>
      <c r="AY143" s="183">
        <v>18</v>
      </c>
      <c r="AZ143" s="42">
        <v>2.8377739240107206E-4</v>
      </c>
      <c r="BA143" s="43">
        <v>296</v>
      </c>
      <c r="BB143" s="44">
        <v>0.10590195090966603</v>
      </c>
      <c r="BC143" s="178">
        <v>4</v>
      </c>
      <c r="BD143" s="42">
        <v>6.0261131570137263E-3</v>
      </c>
      <c r="BE143" s="43">
        <v>319</v>
      </c>
      <c r="BF143" s="45">
        <v>0.12709168053018519</v>
      </c>
      <c r="BG143" s="159">
        <v>124</v>
      </c>
      <c r="BH143" s="83">
        <v>1.9549109254296073E-3</v>
      </c>
      <c r="BI143" s="84">
        <v>278</v>
      </c>
      <c r="BJ143" s="85">
        <v>0.35122624337759739</v>
      </c>
      <c r="BK143" s="156">
        <v>22</v>
      </c>
      <c r="BL143" s="83">
        <v>4.1513223970539005E-2</v>
      </c>
      <c r="BM143" s="84">
        <v>334</v>
      </c>
      <c r="BN143" s="86">
        <v>0.42150246651488671</v>
      </c>
      <c r="BO143" s="195">
        <v>2987</v>
      </c>
      <c r="BP143" s="75">
        <v>4.7091281727889012E-2</v>
      </c>
      <c r="BQ143" s="164">
        <v>162</v>
      </c>
      <c r="BR143" s="76">
        <v>213</v>
      </c>
      <c r="BS143" s="77">
        <v>0.83327209513539768</v>
      </c>
      <c r="BT143" s="159">
        <v>63430</v>
      </c>
      <c r="BU143" s="153">
        <v>3891</v>
      </c>
    </row>
    <row r="144" spans="1:73">
      <c r="A144" s="34">
        <f t="shared" si="16"/>
        <v>0</v>
      </c>
      <c r="B144" s="35">
        <f t="shared" si="17"/>
        <v>0</v>
      </c>
      <c r="C144" s="35">
        <f t="shared" si="18"/>
        <v>0</v>
      </c>
      <c r="D144" s="35">
        <f t="shared" si="19"/>
        <v>0</v>
      </c>
      <c r="E144" s="35">
        <f t="shared" si="20"/>
        <v>0</v>
      </c>
      <c r="F144" s="35">
        <f t="shared" si="21"/>
        <v>0</v>
      </c>
      <c r="G144" s="35">
        <f t="shared" si="22"/>
        <v>1</v>
      </c>
      <c r="H144" s="35">
        <f t="shared" si="23"/>
        <v>0</v>
      </c>
      <c r="I144" s="48">
        <v>544</v>
      </c>
      <c r="J144" s="49" t="s">
        <v>516</v>
      </c>
      <c r="K144" s="65">
        <v>332</v>
      </c>
      <c r="L144" s="38">
        <v>3.8851311816883939E-3</v>
      </c>
      <c r="M144" s="39">
        <v>239</v>
      </c>
      <c r="N144" s="40">
        <v>0.51481236143281639</v>
      </c>
      <c r="O144" s="98">
        <v>12</v>
      </c>
      <c r="P144" s="38">
        <v>0.11436445056837755</v>
      </c>
      <c r="Q144" s="39">
        <v>272</v>
      </c>
      <c r="R144" s="41">
        <v>0.85642236446666031</v>
      </c>
      <c r="S144" s="183">
        <v>130</v>
      </c>
      <c r="T144" s="42">
        <v>1.5212863060828049E-3</v>
      </c>
      <c r="U144" s="43">
        <v>164</v>
      </c>
      <c r="V144" s="44">
        <v>0.56632542061749924</v>
      </c>
      <c r="W144" s="178">
        <v>5</v>
      </c>
      <c r="X144" s="42">
        <v>4.4781260764726147E-2</v>
      </c>
      <c r="Y144" s="43">
        <v>161</v>
      </c>
      <c r="Z144" s="45">
        <v>0.94211754052084773</v>
      </c>
      <c r="AA144" s="65">
        <v>637</v>
      </c>
      <c r="AB144" s="38">
        <v>7.4543028998057433E-3</v>
      </c>
      <c r="AC144" s="39">
        <v>278</v>
      </c>
      <c r="AD144" s="40">
        <v>0.57475432517381542</v>
      </c>
      <c r="AE144" s="98">
        <v>13</v>
      </c>
      <c r="AF144" s="38">
        <v>0.21942817774715812</v>
      </c>
      <c r="AG144" s="39">
        <v>295</v>
      </c>
      <c r="AH144" s="41">
        <v>0.95613954719895677</v>
      </c>
      <c r="AI144" s="183">
        <v>19</v>
      </c>
      <c r="AJ144" s="42">
        <v>2.2234184473517916E-4</v>
      </c>
      <c r="AK144" s="43">
        <v>286</v>
      </c>
      <c r="AL144" s="44">
        <v>0.11685560835144594</v>
      </c>
      <c r="AM144" s="178">
        <v>3</v>
      </c>
      <c r="AN144" s="42">
        <v>6.5449534963830519E-3</v>
      </c>
      <c r="AO144" s="43">
        <v>289</v>
      </c>
      <c r="AP144" s="45">
        <v>0.19439656834773889</v>
      </c>
      <c r="AQ144" s="65">
        <v>1079</v>
      </c>
      <c r="AR144" s="38">
        <v>1.2626676340487279E-2</v>
      </c>
      <c r="AS144" s="39">
        <v>292</v>
      </c>
      <c r="AT144" s="40">
        <v>0.54512451216205637</v>
      </c>
      <c r="AU144" s="98">
        <v>25</v>
      </c>
      <c r="AV144" s="38">
        <v>0.37168446434722702</v>
      </c>
      <c r="AW144" s="39">
        <v>323</v>
      </c>
      <c r="AX144" s="41">
        <v>0.90684851143670231</v>
      </c>
      <c r="AY144" s="183">
        <v>433</v>
      </c>
      <c r="AZ144" s="42">
        <v>5.0670536194911886E-3</v>
      </c>
      <c r="BA144" s="43">
        <v>41</v>
      </c>
      <c r="BB144" s="44">
        <v>1.8909570601367405</v>
      </c>
      <c r="BC144" s="178">
        <v>5</v>
      </c>
      <c r="BD144" s="42">
        <v>0.14915604547020322</v>
      </c>
      <c r="BE144" s="43">
        <v>21</v>
      </c>
      <c r="BF144" s="45">
        <v>3.1457246132163301</v>
      </c>
      <c r="BG144" s="159">
        <v>273</v>
      </c>
      <c r="BH144" s="83">
        <v>3.1947012427738898E-3</v>
      </c>
      <c r="BI144" s="84">
        <v>201</v>
      </c>
      <c r="BJ144" s="85">
        <v>0.57397137722100189</v>
      </c>
      <c r="BK144" s="156">
        <v>7</v>
      </c>
      <c r="BL144" s="83">
        <v>9.4040647605924899E-2</v>
      </c>
      <c r="BM144" s="84">
        <v>197</v>
      </c>
      <c r="BN144" s="86">
        <v>0.95483706461066653</v>
      </c>
      <c r="BO144" s="195">
        <v>2903</v>
      </c>
      <c r="BP144" s="75">
        <v>3.3971493435064476E-2</v>
      </c>
      <c r="BQ144" s="164">
        <v>70</v>
      </c>
      <c r="BR144" s="76">
        <v>310</v>
      </c>
      <c r="BS144" s="77">
        <v>0.60111970774305656</v>
      </c>
      <c r="BT144" s="159">
        <v>85454</v>
      </c>
      <c r="BU144" s="153">
        <v>1568</v>
      </c>
    </row>
    <row r="145" spans="1:73">
      <c r="A145" s="34">
        <f t="shared" si="16"/>
        <v>2</v>
      </c>
      <c r="B145" s="35">
        <f t="shared" si="17"/>
        <v>1</v>
      </c>
      <c r="C145" s="35">
        <f t="shared" si="18"/>
        <v>1</v>
      </c>
      <c r="D145" s="35">
        <f t="shared" si="19"/>
        <v>0</v>
      </c>
      <c r="E145" s="35">
        <f t="shared" si="20"/>
        <v>0</v>
      </c>
      <c r="F145" s="35">
        <f t="shared" si="21"/>
        <v>0</v>
      </c>
      <c r="G145" s="35">
        <f t="shared" si="22"/>
        <v>0</v>
      </c>
      <c r="H145" s="35">
        <f t="shared" si="23"/>
        <v>1</v>
      </c>
      <c r="I145" s="48">
        <v>56</v>
      </c>
      <c r="J145" s="49" t="s">
        <v>26</v>
      </c>
      <c r="K145" s="65">
        <v>514</v>
      </c>
      <c r="L145" s="38">
        <v>1.9039505121034208E-3</v>
      </c>
      <c r="M145" s="39">
        <v>358</v>
      </c>
      <c r="N145" s="40">
        <v>0.25228935995958268</v>
      </c>
      <c r="O145" s="98">
        <v>11</v>
      </c>
      <c r="P145" s="38">
        <v>0.17797783933518005</v>
      </c>
      <c r="Q145" s="39">
        <v>149</v>
      </c>
      <c r="R145" s="41">
        <v>1.3327935492941412</v>
      </c>
      <c r="S145" s="183">
        <v>334</v>
      </c>
      <c r="T145" s="42">
        <v>1.2371974144796548E-3</v>
      </c>
      <c r="U145" s="43">
        <v>189</v>
      </c>
      <c r="V145" s="44">
        <v>0.46056836464019008</v>
      </c>
      <c r="W145" s="178">
        <v>10</v>
      </c>
      <c r="X145" s="42">
        <v>0.11565096952908588</v>
      </c>
      <c r="Y145" s="43">
        <v>34</v>
      </c>
      <c r="Z145" s="45">
        <v>2.4330893126041313</v>
      </c>
      <c r="AA145" s="65">
        <v>9</v>
      </c>
      <c r="AB145" s="38">
        <v>3.3337654881188302E-5</v>
      </c>
      <c r="AC145" s="39">
        <v>535</v>
      </c>
      <c r="AD145" s="40">
        <v>2.570456498972461E-3</v>
      </c>
      <c r="AE145" s="98">
        <v>1</v>
      </c>
      <c r="AF145" s="38">
        <v>3.1163434903047093E-3</v>
      </c>
      <c r="AG145" s="39">
        <v>527</v>
      </c>
      <c r="AH145" s="41">
        <v>1.3579200649288315E-2</v>
      </c>
      <c r="AI145" s="183">
        <v>1</v>
      </c>
      <c r="AJ145" s="42">
        <v>3.7041838756875893E-6</v>
      </c>
      <c r="AK145" s="43">
        <v>336</v>
      </c>
      <c r="AL145" s="44">
        <v>1.9467980071616422E-3</v>
      </c>
      <c r="AM145" s="178">
        <v>1</v>
      </c>
      <c r="AN145" s="42">
        <v>3.4626038781163435E-4</v>
      </c>
      <c r="AO145" s="43">
        <v>334</v>
      </c>
      <c r="AP145" s="45">
        <v>1.0284539253416788E-2</v>
      </c>
      <c r="AQ145" s="65">
        <v>468</v>
      </c>
      <c r="AR145" s="38">
        <v>1.7335580538217917E-3</v>
      </c>
      <c r="AS145" s="39">
        <v>487</v>
      </c>
      <c r="AT145" s="40">
        <v>7.4841942797255478E-2</v>
      </c>
      <c r="AU145" s="98">
        <v>13</v>
      </c>
      <c r="AV145" s="38">
        <v>0.16204986149584488</v>
      </c>
      <c r="AW145" s="39">
        <v>477</v>
      </c>
      <c r="AX145" s="41">
        <v>0.39537481324144313</v>
      </c>
      <c r="AY145" s="183">
        <v>4</v>
      </c>
      <c r="AZ145" s="42">
        <v>1.4816735502750357E-5</v>
      </c>
      <c r="BA145" s="43">
        <v>354</v>
      </c>
      <c r="BB145" s="44">
        <v>5.5294087473891605E-3</v>
      </c>
      <c r="BC145" s="178">
        <v>1</v>
      </c>
      <c r="BD145" s="42">
        <v>1.3850415512465374E-3</v>
      </c>
      <c r="BE145" s="43">
        <v>348</v>
      </c>
      <c r="BF145" s="45">
        <v>2.9210745594310795E-2</v>
      </c>
      <c r="BG145" s="159">
        <v>1558</v>
      </c>
      <c r="BH145" s="83">
        <v>5.7711184783212641E-3</v>
      </c>
      <c r="BI145" s="84">
        <v>96</v>
      </c>
      <c r="BJ145" s="85">
        <v>1.0368596527140341</v>
      </c>
      <c r="BK145" s="156">
        <v>5</v>
      </c>
      <c r="BL145" s="83">
        <v>0.53947368421052633</v>
      </c>
      <c r="BM145" s="84">
        <v>18</v>
      </c>
      <c r="BN145" s="86">
        <v>5.4775193725253217</v>
      </c>
      <c r="BO145" s="195">
        <v>2888</v>
      </c>
      <c r="BP145" s="75">
        <v>1.0697683032985758E-2</v>
      </c>
      <c r="BQ145" s="164">
        <v>42</v>
      </c>
      <c r="BR145" s="76">
        <v>503</v>
      </c>
      <c r="BS145" s="77">
        <v>0.18929365323924122</v>
      </c>
      <c r="BT145" s="159">
        <v>269965</v>
      </c>
      <c r="BU145" s="153">
        <v>1203</v>
      </c>
    </row>
    <row r="146" spans="1:73">
      <c r="A146" s="34">
        <f t="shared" si="16"/>
        <v>1</v>
      </c>
      <c r="B146" s="35">
        <f t="shared" si="17"/>
        <v>0</v>
      </c>
      <c r="C146" s="35">
        <f t="shared" si="18"/>
        <v>0</v>
      </c>
      <c r="D146" s="35">
        <f t="shared" si="19"/>
        <v>1</v>
      </c>
      <c r="E146" s="35">
        <f t="shared" si="20"/>
        <v>0</v>
      </c>
      <c r="F146" s="35">
        <f t="shared" si="21"/>
        <v>0</v>
      </c>
      <c r="G146" s="35">
        <f t="shared" si="22"/>
        <v>0</v>
      </c>
      <c r="H146" s="35">
        <f t="shared" si="23"/>
        <v>0</v>
      </c>
      <c r="I146" s="48">
        <v>242</v>
      </c>
      <c r="J146" s="49" t="s">
        <v>212</v>
      </c>
      <c r="K146" s="65">
        <v>0</v>
      </c>
      <c r="L146" s="38">
        <v>0</v>
      </c>
      <c r="M146" s="39">
        <v>517</v>
      </c>
      <c r="N146" s="40">
        <v>0</v>
      </c>
      <c r="O146" s="98">
        <v>0</v>
      </c>
      <c r="P146" s="38">
        <v>0</v>
      </c>
      <c r="Q146" s="39">
        <v>517</v>
      </c>
      <c r="R146" s="41">
        <v>0</v>
      </c>
      <c r="S146" s="183">
        <v>0</v>
      </c>
      <c r="T146" s="42">
        <v>0</v>
      </c>
      <c r="U146" s="43">
        <v>396</v>
      </c>
      <c r="V146" s="44">
        <v>0</v>
      </c>
      <c r="W146" s="178">
        <v>0</v>
      </c>
      <c r="X146" s="42">
        <v>0</v>
      </c>
      <c r="Y146" s="43">
        <v>396</v>
      </c>
      <c r="Z146" s="45">
        <v>0</v>
      </c>
      <c r="AA146" s="65">
        <v>2860</v>
      </c>
      <c r="AB146" s="38">
        <v>0.12906719617311249</v>
      </c>
      <c r="AC146" s="39">
        <v>18</v>
      </c>
      <c r="AD146" s="40">
        <v>9.9515582121685551</v>
      </c>
      <c r="AE146" s="98">
        <v>6</v>
      </c>
      <c r="AF146" s="38">
        <v>0.99133448873483532</v>
      </c>
      <c r="AG146" s="39">
        <v>32</v>
      </c>
      <c r="AH146" s="41">
        <v>4.3196553829737612</v>
      </c>
      <c r="AI146" s="183">
        <v>0</v>
      </c>
      <c r="AJ146" s="42">
        <v>0</v>
      </c>
      <c r="AK146" s="43">
        <v>337</v>
      </c>
      <c r="AL146" s="44">
        <v>0</v>
      </c>
      <c r="AM146" s="178">
        <v>0</v>
      </c>
      <c r="AN146" s="42">
        <v>0</v>
      </c>
      <c r="AO146" s="43">
        <v>337</v>
      </c>
      <c r="AP146" s="45">
        <v>0</v>
      </c>
      <c r="AQ146" s="65">
        <v>25</v>
      </c>
      <c r="AR146" s="38">
        <v>1.1282097567579764E-3</v>
      </c>
      <c r="AS146" s="39">
        <v>511</v>
      </c>
      <c r="AT146" s="40">
        <v>4.8707575666379205E-2</v>
      </c>
      <c r="AU146" s="98">
        <v>3</v>
      </c>
      <c r="AV146" s="38">
        <v>8.6655112651646445E-3</v>
      </c>
      <c r="AW146" s="39">
        <v>555</v>
      </c>
      <c r="AX146" s="41">
        <v>2.1142411764381187E-2</v>
      </c>
      <c r="AY146" s="183">
        <v>0</v>
      </c>
      <c r="AZ146" s="42">
        <v>0</v>
      </c>
      <c r="BA146" s="43">
        <v>356</v>
      </c>
      <c r="BB146" s="44">
        <v>0</v>
      </c>
      <c r="BC146" s="178">
        <v>0</v>
      </c>
      <c r="BD146" s="42">
        <v>0</v>
      </c>
      <c r="BE146" s="43">
        <v>356</v>
      </c>
      <c r="BF146" s="45">
        <v>0</v>
      </c>
      <c r="BG146" s="159">
        <v>0</v>
      </c>
      <c r="BH146" s="83">
        <v>0</v>
      </c>
      <c r="BI146" s="84">
        <v>467</v>
      </c>
      <c r="BJ146" s="85">
        <v>0</v>
      </c>
      <c r="BK146" s="156">
        <v>0</v>
      </c>
      <c r="BL146" s="83">
        <v>0</v>
      </c>
      <c r="BM146" s="84">
        <v>467</v>
      </c>
      <c r="BN146" s="86">
        <v>0</v>
      </c>
      <c r="BO146" s="195">
        <v>2885</v>
      </c>
      <c r="BP146" s="75">
        <v>0.13019540592987047</v>
      </c>
      <c r="BQ146" s="164">
        <v>9</v>
      </c>
      <c r="BR146" s="76">
        <v>42</v>
      </c>
      <c r="BS146" s="77">
        <v>2.3037852166155091</v>
      </c>
      <c r="BT146" s="159">
        <v>22159</v>
      </c>
      <c r="BU146" s="153">
        <v>354</v>
      </c>
    </row>
    <row r="147" spans="1:73">
      <c r="A147" s="34">
        <f t="shared" si="16"/>
        <v>2</v>
      </c>
      <c r="B147" s="35">
        <f t="shared" si="17"/>
        <v>0</v>
      </c>
      <c r="C147" s="35">
        <f t="shared" si="18"/>
        <v>1</v>
      </c>
      <c r="D147" s="35">
        <f t="shared" si="19"/>
        <v>0</v>
      </c>
      <c r="E147" s="35">
        <f t="shared" si="20"/>
        <v>1</v>
      </c>
      <c r="F147" s="35">
        <f t="shared" si="21"/>
        <v>0</v>
      </c>
      <c r="G147" s="35">
        <f t="shared" si="22"/>
        <v>0</v>
      </c>
      <c r="H147" s="35">
        <f t="shared" si="23"/>
        <v>0</v>
      </c>
      <c r="I147" s="48">
        <v>599</v>
      </c>
      <c r="J147" s="49" t="s">
        <v>572</v>
      </c>
      <c r="K147" s="65">
        <v>55</v>
      </c>
      <c r="L147" s="38">
        <v>7.628717265867732E-4</v>
      </c>
      <c r="M147" s="39">
        <v>434</v>
      </c>
      <c r="N147" s="40">
        <v>0.10108688141227501</v>
      </c>
      <c r="O147" s="98">
        <v>12</v>
      </c>
      <c r="P147" s="38">
        <v>1.9190509420795535E-2</v>
      </c>
      <c r="Q147" s="39">
        <v>473</v>
      </c>
      <c r="R147" s="41">
        <v>0.14370883060073789</v>
      </c>
      <c r="S147" s="183">
        <v>872</v>
      </c>
      <c r="T147" s="42">
        <v>1.2094984465157568E-2</v>
      </c>
      <c r="U147" s="43">
        <v>10</v>
      </c>
      <c r="V147" s="44">
        <v>4.5025693961775826</v>
      </c>
      <c r="W147" s="178">
        <v>5</v>
      </c>
      <c r="X147" s="42">
        <v>0.30425680390788556</v>
      </c>
      <c r="Y147" s="43">
        <v>13</v>
      </c>
      <c r="Z147" s="45">
        <v>6.4010183476169473</v>
      </c>
      <c r="AA147" s="65">
        <v>624</v>
      </c>
      <c r="AB147" s="38">
        <v>8.6551264980026625E-3</v>
      </c>
      <c r="AC147" s="39">
        <v>251</v>
      </c>
      <c r="AD147" s="40">
        <v>0.66734226614042802</v>
      </c>
      <c r="AE147" s="98">
        <v>18</v>
      </c>
      <c r="AF147" s="38">
        <v>0.21772505233775297</v>
      </c>
      <c r="AG147" s="39">
        <v>298</v>
      </c>
      <c r="AH147" s="41">
        <v>0.94871832366016373</v>
      </c>
      <c r="AI147" s="183">
        <v>295</v>
      </c>
      <c r="AJ147" s="42">
        <v>4.0917665335108745E-3</v>
      </c>
      <c r="AK147" s="43">
        <v>35</v>
      </c>
      <c r="AL147" s="44">
        <v>2.150498787463949</v>
      </c>
      <c r="AM147" s="178">
        <v>5</v>
      </c>
      <c r="AN147" s="42">
        <v>0.10293091416608513</v>
      </c>
      <c r="AO147" s="43">
        <v>25</v>
      </c>
      <c r="AP147" s="45">
        <v>3.0572282143548382</v>
      </c>
      <c r="AQ147" s="65">
        <v>893</v>
      </c>
      <c r="AR147" s="38">
        <v>1.2386262760763427E-2</v>
      </c>
      <c r="AS147" s="39">
        <v>297</v>
      </c>
      <c r="AT147" s="40">
        <v>0.53474526968920777</v>
      </c>
      <c r="AU147" s="98">
        <v>22</v>
      </c>
      <c r="AV147" s="38">
        <v>0.31158408932309839</v>
      </c>
      <c r="AW147" s="39">
        <v>382</v>
      </c>
      <c r="AX147" s="41">
        <v>0.76021355395162704</v>
      </c>
      <c r="AY147" s="183">
        <v>13</v>
      </c>
      <c r="AZ147" s="42">
        <v>1.8031513537505547E-4</v>
      </c>
      <c r="BA147" s="43">
        <v>319</v>
      </c>
      <c r="BB147" s="44">
        <v>6.7291211795230968E-2</v>
      </c>
      <c r="BC147" s="178">
        <v>1</v>
      </c>
      <c r="BD147" s="42">
        <v>4.5359385903698535E-3</v>
      </c>
      <c r="BE147" s="43">
        <v>333</v>
      </c>
      <c r="BF147" s="45">
        <v>9.5663662996580995E-2</v>
      </c>
      <c r="BG147" s="159">
        <v>114</v>
      </c>
      <c r="BH147" s="83">
        <v>1.5812250332889481E-3</v>
      </c>
      <c r="BI147" s="84">
        <v>300</v>
      </c>
      <c r="BJ147" s="85">
        <v>0.28408850815269099</v>
      </c>
      <c r="BK147" s="156">
        <v>8</v>
      </c>
      <c r="BL147" s="83">
        <v>3.9776692254012563E-2</v>
      </c>
      <c r="BM147" s="84">
        <v>340</v>
      </c>
      <c r="BN147" s="86">
        <v>0.40387067761271245</v>
      </c>
      <c r="BO147" s="195">
        <v>2866</v>
      </c>
      <c r="BP147" s="75">
        <v>3.9752552152685305E-2</v>
      </c>
      <c r="BQ147" s="164">
        <v>71</v>
      </c>
      <c r="BR147" s="76">
        <v>267</v>
      </c>
      <c r="BS147" s="77">
        <v>0.70341454307092499</v>
      </c>
      <c r="BT147" s="159">
        <v>72096</v>
      </c>
      <c r="BU147" s="153">
        <v>1947</v>
      </c>
    </row>
    <row r="148" spans="1:73">
      <c r="A148" s="34">
        <f t="shared" si="16"/>
        <v>1</v>
      </c>
      <c r="B148" s="35">
        <f t="shared" si="17"/>
        <v>0</v>
      </c>
      <c r="C148" s="35">
        <f t="shared" si="18"/>
        <v>0</v>
      </c>
      <c r="D148" s="35">
        <f t="shared" si="19"/>
        <v>1</v>
      </c>
      <c r="E148" s="35">
        <f t="shared" si="20"/>
        <v>0</v>
      </c>
      <c r="F148" s="35">
        <f t="shared" si="21"/>
        <v>0</v>
      </c>
      <c r="G148" s="35">
        <f t="shared" si="22"/>
        <v>0</v>
      </c>
      <c r="H148" s="35">
        <f t="shared" si="23"/>
        <v>0</v>
      </c>
      <c r="I148" s="48">
        <v>213</v>
      </c>
      <c r="J148" s="49" t="s">
        <v>711</v>
      </c>
      <c r="K148" s="65">
        <v>37</v>
      </c>
      <c r="L148" s="38">
        <v>8.9318044659022328E-4</v>
      </c>
      <c r="M148" s="39">
        <v>424</v>
      </c>
      <c r="N148" s="40">
        <v>0.11835387619907918</v>
      </c>
      <c r="O148" s="98">
        <v>19</v>
      </c>
      <c r="P148" s="38">
        <v>1.3009845288326301E-2</v>
      </c>
      <c r="Q148" s="39">
        <v>485</v>
      </c>
      <c r="R148" s="41">
        <v>9.7424701537932784E-2</v>
      </c>
      <c r="S148" s="183">
        <v>1</v>
      </c>
      <c r="T148" s="42">
        <v>2.4140012070006035E-5</v>
      </c>
      <c r="U148" s="43">
        <v>390</v>
      </c>
      <c r="V148" s="44">
        <v>8.9865414778232729E-3</v>
      </c>
      <c r="W148" s="178">
        <v>1</v>
      </c>
      <c r="X148" s="42">
        <v>3.5161744022503517E-4</v>
      </c>
      <c r="Y148" s="43">
        <v>392</v>
      </c>
      <c r="Z148" s="45">
        <v>7.3974013310938568E-3</v>
      </c>
      <c r="AA148" s="65">
        <v>2757</v>
      </c>
      <c r="AB148" s="38">
        <v>6.6554013277006635E-2</v>
      </c>
      <c r="AC148" s="39">
        <v>31</v>
      </c>
      <c r="AD148" s="40">
        <v>5.131560590277588</v>
      </c>
      <c r="AE148" s="98">
        <v>15</v>
      </c>
      <c r="AF148" s="38">
        <v>0.96940928270042193</v>
      </c>
      <c r="AG148" s="39">
        <v>40</v>
      </c>
      <c r="AH148" s="41">
        <v>4.2241181699083379</v>
      </c>
      <c r="AI148" s="183">
        <v>0</v>
      </c>
      <c r="AJ148" s="42">
        <v>0</v>
      </c>
      <c r="AK148" s="43">
        <v>337</v>
      </c>
      <c r="AL148" s="44">
        <v>0</v>
      </c>
      <c r="AM148" s="178">
        <v>0</v>
      </c>
      <c r="AN148" s="42">
        <v>0</v>
      </c>
      <c r="AO148" s="43">
        <v>337</v>
      </c>
      <c r="AP148" s="45">
        <v>0</v>
      </c>
      <c r="AQ148" s="65">
        <v>29</v>
      </c>
      <c r="AR148" s="38">
        <v>7.0006035003017505E-4</v>
      </c>
      <c r="AS148" s="39">
        <v>524</v>
      </c>
      <c r="AT148" s="40">
        <v>3.0223318195821469E-2</v>
      </c>
      <c r="AU148" s="98">
        <v>7</v>
      </c>
      <c r="AV148" s="38">
        <v>1.0196905766526019E-2</v>
      </c>
      <c r="AW148" s="39">
        <v>553</v>
      </c>
      <c r="AX148" s="41">
        <v>2.4878760622601293E-2</v>
      </c>
      <c r="AY148" s="183">
        <v>20</v>
      </c>
      <c r="AZ148" s="42">
        <v>4.8280024140012068E-4</v>
      </c>
      <c r="BA148" s="43">
        <v>258</v>
      </c>
      <c r="BB148" s="44">
        <v>0.18017463276872836</v>
      </c>
      <c r="BC148" s="178">
        <v>1</v>
      </c>
      <c r="BD148" s="42">
        <v>7.0323488045007029E-3</v>
      </c>
      <c r="BE148" s="43">
        <v>314</v>
      </c>
      <c r="BF148" s="45">
        <v>0.14831334964199996</v>
      </c>
      <c r="BG148" s="159">
        <v>0</v>
      </c>
      <c r="BH148" s="83">
        <v>0</v>
      </c>
      <c r="BI148" s="84">
        <v>467</v>
      </c>
      <c r="BJ148" s="85">
        <v>0</v>
      </c>
      <c r="BK148" s="156">
        <v>2</v>
      </c>
      <c r="BL148" s="83">
        <v>0</v>
      </c>
      <c r="BM148" s="84">
        <v>467</v>
      </c>
      <c r="BN148" s="86">
        <v>0</v>
      </c>
      <c r="BO148" s="195">
        <v>2844</v>
      </c>
      <c r="BP148" s="75">
        <v>6.8654194327097157E-2</v>
      </c>
      <c r="BQ148" s="164">
        <v>45</v>
      </c>
      <c r="BR148" s="76">
        <v>106</v>
      </c>
      <c r="BS148" s="77">
        <v>1.2148241085757652</v>
      </c>
      <c r="BT148" s="159">
        <v>41425</v>
      </c>
      <c r="BU148" s="153">
        <v>2196</v>
      </c>
    </row>
    <row r="149" spans="1:73">
      <c r="A149" s="34">
        <f t="shared" si="16"/>
        <v>2</v>
      </c>
      <c r="B149" s="35">
        <f t="shared" si="17"/>
        <v>1</v>
      </c>
      <c r="C149" s="35">
        <f t="shared" si="18"/>
        <v>0</v>
      </c>
      <c r="D149" s="35">
        <f t="shared" si="19"/>
        <v>0</v>
      </c>
      <c r="E149" s="35">
        <f t="shared" si="20"/>
        <v>1</v>
      </c>
      <c r="F149" s="35">
        <f t="shared" si="21"/>
        <v>0</v>
      </c>
      <c r="G149" s="35">
        <f t="shared" si="22"/>
        <v>0</v>
      </c>
      <c r="H149" s="35">
        <f t="shared" si="23"/>
        <v>1</v>
      </c>
      <c r="I149" s="48">
        <v>588</v>
      </c>
      <c r="J149" s="49" t="s">
        <v>561</v>
      </c>
      <c r="K149" s="65">
        <v>446</v>
      </c>
      <c r="L149" s="38">
        <v>6.6442213151386943E-3</v>
      </c>
      <c r="M149" s="39">
        <v>157</v>
      </c>
      <c r="N149" s="40">
        <v>0.88041487022384579</v>
      </c>
      <c r="O149" s="98">
        <v>139</v>
      </c>
      <c r="P149" s="38">
        <v>0.1578202406227884</v>
      </c>
      <c r="Q149" s="39">
        <v>184</v>
      </c>
      <c r="R149" s="41">
        <v>1.1818426352169131</v>
      </c>
      <c r="S149" s="183">
        <v>75</v>
      </c>
      <c r="T149" s="42">
        <v>1.1173017906623364E-3</v>
      </c>
      <c r="U149" s="43">
        <v>203</v>
      </c>
      <c r="V149" s="44">
        <v>0.41593512281250455</v>
      </c>
      <c r="W149" s="178">
        <v>24</v>
      </c>
      <c r="X149" s="42">
        <v>2.6539278131634821E-2</v>
      </c>
      <c r="Y149" s="43">
        <v>238</v>
      </c>
      <c r="Z149" s="45">
        <v>0.55833889027682937</v>
      </c>
      <c r="AA149" s="65">
        <v>644</v>
      </c>
      <c r="AB149" s="38">
        <v>9.593898042487262E-3</v>
      </c>
      <c r="AC149" s="39">
        <v>225</v>
      </c>
      <c r="AD149" s="40">
        <v>0.7397250245009297</v>
      </c>
      <c r="AE149" s="98">
        <v>108</v>
      </c>
      <c r="AF149" s="38">
        <v>0.22788393489030431</v>
      </c>
      <c r="AG149" s="39">
        <v>285</v>
      </c>
      <c r="AH149" s="41">
        <v>0.99298478689915692</v>
      </c>
      <c r="AI149" s="183">
        <v>306</v>
      </c>
      <c r="AJ149" s="42">
        <v>4.5585913059023328E-3</v>
      </c>
      <c r="AK149" s="43">
        <v>26</v>
      </c>
      <c r="AL149" s="44">
        <v>2.3958466338682203</v>
      </c>
      <c r="AM149" s="178">
        <v>26</v>
      </c>
      <c r="AN149" s="42">
        <v>0.10828025477707007</v>
      </c>
      <c r="AO149" s="43">
        <v>23</v>
      </c>
      <c r="AP149" s="45">
        <v>3.2161129884442716</v>
      </c>
      <c r="AQ149" s="65">
        <v>828</v>
      </c>
      <c r="AR149" s="38">
        <v>1.2335011768912194E-2</v>
      </c>
      <c r="AS149" s="39">
        <v>299</v>
      </c>
      <c r="AT149" s="40">
        <v>0.5325326389717211</v>
      </c>
      <c r="AU149" s="98">
        <v>177</v>
      </c>
      <c r="AV149" s="38">
        <v>0.2929936305732484</v>
      </c>
      <c r="AW149" s="39">
        <v>402</v>
      </c>
      <c r="AX149" s="41">
        <v>0.71485591471363752</v>
      </c>
      <c r="AY149" s="183">
        <v>103</v>
      </c>
      <c r="AZ149" s="42">
        <v>1.5344277925096088E-3</v>
      </c>
      <c r="BA149" s="43">
        <v>170</v>
      </c>
      <c r="BB149" s="44">
        <v>0.57262805673791906</v>
      </c>
      <c r="BC149" s="178">
        <v>48</v>
      </c>
      <c r="BD149" s="42">
        <v>3.6447275300778487E-2</v>
      </c>
      <c r="BE149" s="43">
        <v>164</v>
      </c>
      <c r="BF149" s="45">
        <v>0.76867880639296415</v>
      </c>
      <c r="BG149" s="159">
        <v>424</v>
      </c>
      <c r="BH149" s="83">
        <v>6.3164794565444089E-3</v>
      </c>
      <c r="BI149" s="84">
        <v>82</v>
      </c>
      <c r="BJ149" s="85">
        <v>1.1348411439290129</v>
      </c>
      <c r="BK149" s="156">
        <v>58</v>
      </c>
      <c r="BL149" s="83">
        <v>0.15003538570417552</v>
      </c>
      <c r="BM149" s="84">
        <v>105</v>
      </c>
      <c r="BN149" s="86">
        <v>1.5233768686263094</v>
      </c>
      <c r="BO149" s="195">
        <v>2826</v>
      </c>
      <c r="BP149" s="75">
        <v>4.2099931472156842E-2</v>
      </c>
      <c r="BQ149" s="164">
        <v>580</v>
      </c>
      <c r="BR149" s="76">
        <v>242</v>
      </c>
      <c r="BS149" s="77">
        <v>0.7449510146181656</v>
      </c>
      <c r="BT149" s="159">
        <v>67126</v>
      </c>
      <c r="BU149" s="153">
        <v>12635</v>
      </c>
    </row>
    <row r="150" spans="1:73">
      <c r="A150" s="34">
        <f t="shared" si="16"/>
        <v>2</v>
      </c>
      <c r="B150" s="35">
        <f t="shared" si="17"/>
        <v>0</v>
      </c>
      <c r="C150" s="35">
        <f t="shared" si="18"/>
        <v>1</v>
      </c>
      <c r="D150" s="35">
        <f t="shared" si="19"/>
        <v>0</v>
      </c>
      <c r="E150" s="35">
        <f t="shared" si="20"/>
        <v>1</v>
      </c>
      <c r="F150" s="35">
        <f t="shared" si="21"/>
        <v>0</v>
      </c>
      <c r="G150" s="35">
        <f t="shared" si="22"/>
        <v>0</v>
      </c>
      <c r="H150" s="35">
        <f t="shared" si="23"/>
        <v>1</v>
      </c>
      <c r="I150" s="48">
        <v>609</v>
      </c>
      <c r="J150" s="49" t="s">
        <v>582</v>
      </c>
      <c r="K150" s="65">
        <v>39</v>
      </c>
      <c r="L150" s="38">
        <v>2.0393116538817513E-4</v>
      </c>
      <c r="M150" s="39">
        <v>491</v>
      </c>
      <c r="N150" s="40">
        <v>2.7022584287001578E-2</v>
      </c>
      <c r="O150" s="98">
        <v>3</v>
      </c>
      <c r="P150" s="38">
        <v>1.3829787234042552E-2</v>
      </c>
      <c r="Q150" s="39">
        <v>484</v>
      </c>
      <c r="R150" s="41">
        <v>0.10356486674124356</v>
      </c>
      <c r="S150" s="183">
        <v>568</v>
      </c>
      <c r="T150" s="42">
        <v>2.9700744087303456E-3</v>
      </c>
      <c r="U150" s="43">
        <v>92</v>
      </c>
      <c r="V150" s="44">
        <v>1.1056621176855117</v>
      </c>
      <c r="W150" s="178">
        <v>4</v>
      </c>
      <c r="X150" s="42">
        <v>0.20141843971631207</v>
      </c>
      <c r="Y150" s="43">
        <v>16</v>
      </c>
      <c r="Z150" s="45">
        <v>4.2374833088788542</v>
      </c>
      <c r="AA150" s="65">
        <v>355</v>
      </c>
      <c r="AB150" s="38">
        <v>1.8562965054564659E-3</v>
      </c>
      <c r="AC150" s="39">
        <v>432</v>
      </c>
      <c r="AD150" s="40">
        <v>0.14312732654638252</v>
      </c>
      <c r="AE150" s="98">
        <v>3</v>
      </c>
      <c r="AF150" s="38">
        <v>0.12588652482269502</v>
      </c>
      <c r="AG150" s="39">
        <v>394</v>
      </c>
      <c r="AH150" s="41">
        <v>0.54853978225675137</v>
      </c>
      <c r="AI150" s="183">
        <v>205</v>
      </c>
      <c r="AJ150" s="42">
        <v>1.0719458693480999E-3</v>
      </c>
      <c r="AK150" s="43">
        <v>157</v>
      </c>
      <c r="AL150" s="44">
        <v>0.56337972202977127</v>
      </c>
      <c r="AM150" s="178">
        <v>2</v>
      </c>
      <c r="AN150" s="42">
        <v>7.2695035460992902E-2</v>
      </c>
      <c r="AO150" s="43">
        <v>38</v>
      </c>
      <c r="AP150" s="45">
        <v>2.1591697232598848</v>
      </c>
      <c r="AQ150" s="65">
        <v>1142</v>
      </c>
      <c r="AR150" s="38">
        <v>5.9715228429050252E-3</v>
      </c>
      <c r="AS150" s="39">
        <v>387</v>
      </c>
      <c r="AT150" s="40">
        <v>0.25780525205713439</v>
      </c>
      <c r="AU150" s="98">
        <v>8</v>
      </c>
      <c r="AV150" s="38">
        <v>0.40496453900709217</v>
      </c>
      <c r="AW150" s="39">
        <v>279</v>
      </c>
      <c r="AX150" s="41">
        <v>0.98804637968445064</v>
      </c>
      <c r="AY150" s="183">
        <v>87</v>
      </c>
      <c r="AZ150" s="42">
        <v>4.5492336894285222E-4</v>
      </c>
      <c r="BA150" s="43">
        <v>263</v>
      </c>
      <c r="BB150" s="44">
        <v>0.16977135450365713</v>
      </c>
      <c r="BC150" s="178">
        <v>1</v>
      </c>
      <c r="BD150" s="42">
        <v>3.0851063829787233E-2</v>
      </c>
      <c r="BE150" s="43">
        <v>202</v>
      </c>
      <c r="BF150" s="45">
        <v>0.65065382048263776</v>
      </c>
      <c r="BG150" s="159">
        <v>424</v>
      </c>
      <c r="BH150" s="83">
        <v>2.2170977980663143E-3</v>
      </c>
      <c r="BI150" s="84">
        <v>257</v>
      </c>
      <c r="BJ150" s="85">
        <v>0.39833166856154761</v>
      </c>
      <c r="BK150" s="156">
        <v>6</v>
      </c>
      <c r="BL150" s="83">
        <v>0.15035460992907801</v>
      </c>
      <c r="BM150" s="84">
        <v>103</v>
      </c>
      <c r="BN150" s="86">
        <v>1.5266180960063653</v>
      </c>
      <c r="BO150" s="195">
        <v>2820</v>
      </c>
      <c r="BP150" s="75">
        <v>1.4745791958837278E-2</v>
      </c>
      <c r="BQ150" s="164">
        <v>27</v>
      </c>
      <c r="BR150" s="76">
        <v>466</v>
      </c>
      <c r="BS150" s="77">
        <v>0.26092424136958919</v>
      </c>
      <c r="BT150" s="159">
        <v>191241</v>
      </c>
      <c r="BU150" s="153">
        <v>273</v>
      </c>
    </row>
    <row r="151" spans="1:73">
      <c r="A151" s="34">
        <f t="shared" si="16"/>
        <v>0</v>
      </c>
      <c r="B151" s="35">
        <f t="shared" si="17"/>
        <v>0</v>
      </c>
      <c r="C151" s="35">
        <f t="shared" si="18"/>
        <v>0</v>
      </c>
      <c r="D151" s="35">
        <f t="shared" si="19"/>
        <v>0</v>
      </c>
      <c r="E151" s="35">
        <f t="shared" si="20"/>
        <v>0</v>
      </c>
      <c r="F151" s="35">
        <f t="shared" si="21"/>
        <v>1</v>
      </c>
      <c r="G151" s="35">
        <f t="shared" si="22"/>
        <v>0</v>
      </c>
      <c r="H151" s="35">
        <f t="shared" si="23"/>
        <v>0</v>
      </c>
      <c r="I151" s="48">
        <v>516</v>
      </c>
      <c r="J151" s="49" t="s">
        <v>488</v>
      </c>
      <c r="K151" s="65">
        <v>223</v>
      </c>
      <c r="L151" s="38">
        <v>4.843614248479583E-2</v>
      </c>
      <c r="M151" s="39">
        <v>7</v>
      </c>
      <c r="N151" s="40">
        <v>6.4181938074115852</v>
      </c>
      <c r="O151" s="98">
        <v>13</v>
      </c>
      <c r="P151" s="38">
        <v>7.9302987197724037E-2</v>
      </c>
      <c r="Q151" s="39">
        <v>347</v>
      </c>
      <c r="R151" s="41">
        <v>0.59386331563353412</v>
      </c>
      <c r="S151" s="183">
        <v>129</v>
      </c>
      <c r="T151" s="42">
        <v>2.8019113814074719E-2</v>
      </c>
      <c r="U151" s="43">
        <v>4</v>
      </c>
      <c r="V151" s="44">
        <v>10.430604911539739</v>
      </c>
      <c r="W151" s="178">
        <v>9</v>
      </c>
      <c r="X151" s="42">
        <v>4.5874822190611661E-2</v>
      </c>
      <c r="Y151" s="43">
        <v>158</v>
      </c>
      <c r="Z151" s="45">
        <v>0.9651241147746763</v>
      </c>
      <c r="AA151" s="65">
        <v>187</v>
      </c>
      <c r="AB151" s="38">
        <v>4.061685490877498E-2</v>
      </c>
      <c r="AC151" s="39">
        <v>43</v>
      </c>
      <c r="AD151" s="40">
        <v>3.1317097450365332</v>
      </c>
      <c r="AE151" s="98">
        <v>12</v>
      </c>
      <c r="AF151" s="38">
        <v>6.6500711237553342E-2</v>
      </c>
      <c r="AG151" s="39">
        <v>451</v>
      </c>
      <c r="AH151" s="41">
        <v>0.28977117061214042</v>
      </c>
      <c r="AI151" s="183">
        <v>36</v>
      </c>
      <c r="AJ151" s="42">
        <v>7.819287576020852E-3</v>
      </c>
      <c r="AK151" s="43">
        <v>12</v>
      </c>
      <c r="AL151" s="44">
        <v>4.109562046942254</v>
      </c>
      <c r="AM151" s="178">
        <v>2</v>
      </c>
      <c r="AN151" s="42">
        <v>1.2802275960170697E-2</v>
      </c>
      <c r="AO151" s="43">
        <v>250</v>
      </c>
      <c r="AP151" s="45">
        <v>0.38024999185605851</v>
      </c>
      <c r="AQ151" s="65">
        <v>1940</v>
      </c>
      <c r="AR151" s="38">
        <v>0.42137271937445697</v>
      </c>
      <c r="AS151" s="39">
        <v>3</v>
      </c>
      <c r="AT151" s="40">
        <v>18.191691296534454</v>
      </c>
      <c r="AU151" s="98">
        <v>45</v>
      </c>
      <c r="AV151" s="38">
        <v>0.68990042674253205</v>
      </c>
      <c r="AW151" s="39">
        <v>69</v>
      </c>
      <c r="AX151" s="41">
        <v>1.6832427368999301</v>
      </c>
      <c r="AY151" s="183">
        <v>45</v>
      </c>
      <c r="AZ151" s="42">
        <v>9.7741094700260645E-3</v>
      </c>
      <c r="BA151" s="43">
        <v>16</v>
      </c>
      <c r="BB151" s="44">
        <v>3.647567737945328</v>
      </c>
      <c r="BC151" s="178">
        <v>3</v>
      </c>
      <c r="BD151" s="42">
        <v>1.6002844950213372E-2</v>
      </c>
      <c r="BE151" s="43">
        <v>262</v>
      </c>
      <c r="BF151" s="45">
        <v>0.33750253355588827</v>
      </c>
      <c r="BG151" s="159">
        <v>252</v>
      </c>
      <c r="BH151" s="83">
        <v>5.4735013032145959E-2</v>
      </c>
      <c r="BI151" s="84">
        <v>3</v>
      </c>
      <c r="BJ151" s="85">
        <v>9.8338869349148244</v>
      </c>
      <c r="BK151" s="156">
        <v>17</v>
      </c>
      <c r="BL151" s="83">
        <v>8.9615931721194877E-2</v>
      </c>
      <c r="BM151" s="84">
        <v>209</v>
      </c>
      <c r="BN151" s="86">
        <v>0.90991093070295381</v>
      </c>
      <c r="BO151" s="195">
        <v>2812</v>
      </c>
      <c r="BP151" s="75">
        <v>0.61077324066029537</v>
      </c>
      <c r="BQ151" s="164">
        <v>101</v>
      </c>
      <c r="BR151" s="76">
        <v>7</v>
      </c>
      <c r="BS151" s="77">
        <v>10.807526982138384</v>
      </c>
      <c r="BT151" s="159">
        <v>4604</v>
      </c>
      <c r="BU151" s="153">
        <v>175</v>
      </c>
    </row>
    <row r="152" spans="1:73">
      <c r="A152" s="34">
        <f t="shared" si="16"/>
        <v>3</v>
      </c>
      <c r="B152" s="35">
        <f t="shared" si="17"/>
        <v>1</v>
      </c>
      <c r="C152" s="35">
        <f t="shared" si="18"/>
        <v>1</v>
      </c>
      <c r="D152" s="35">
        <f t="shared" si="19"/>
        <v>1</v>
      </c>
      <c r="E152" s="35">
        <f t="shared" si="20"/>
        <v>0</v>
      </c>
      <c r="F152" s="35">
        <f t="shared" si="21"/>
        <v>0</v>
      </c>
      <c r="G152" s="35">
        <f t="shared" si="22"/>
        <v>0</v>
      </c>
      <c r="H152" s="35">
        <f t="shared" si="23"/>
        <v>1</v>
      </c>
      <c r="I152" s="48">
        <v>430</v>
      </c>
      <c r="J152" s="49" t="s">
        <v>401</v>
      </c>
      <c r="K152" s="65">
        <v>494</v>
      </c>
      <c r="L152" s="38">
        <v>6.1224236865913967E-3</v>
      </c>
      <c r="M152" s="39">
        <v>165</v>
      </c>
      <c r="N152" s="40">
        <v>0.81127232219133949</v>
      </c>
      <c r="O152" s="98">
        <v>131</v>
      </c>
      <c r="P152" s="38">
        <v>0.17976710334788937</v>
      </c>
      <c r="Q152" s="39">
        <v>145</v>
      </c>
      <c r="R152" s="41">
        <v>1.3461925181940393</v>
      </c>
      <c r="S152" s="183">
        <v>131</v>
      </c>
      <c r="T152" s="42">
        <v>1.6235576982661394E-3</v>
      </c>
      <c r="U152" s="43">
        <v>159</v>
      </c>
      <c r="V152" s="44">
        <v>0.6043977341351966</v>
      </c>
      <c r="W152" s="178">
        <v>35</v>
      </c>
      <c r="X152" s="42">
        <v>4.7671033478893739E-2</v>
      </c>
      <c r="Y152" s="43">
        <v>147</v>
      </c>
      <c r="Z152" s="45">
        <v>1.0029131839583885</v>
      </c>
      <c r="AA152" s="65">
        <v>834</v>
      </c>
      <c r="AB152" s="38">
        <v>1.0336237559953896E-2</v>
      </c>
      <c r="AC152" s="39">
        <v>205</v>
      </c>
      <c r="AD152" s="40">
        <v>0.79696214702549328</v>
      </c>
      <c r="AE152" s="98">
        <v>70</v>
      </c>
      <c r="AF152" s="38">
        <v>0.30349344978165937</v>
      </c>
      <c r="AG152" s="39">
        <v>212</v>
      </c>
      <c r="AH152" s="41">
        <v>1.3224467916169593</v>
      </c>
      <c r="AI152" s="183">
        <v>52</v>
      </c>
      <c r="AJ152" s="42">
        <v>6.4446565122014703E-4</v>
      </c>
      <c r="AK152" s="43">
        <v>213</v>
      </c>
      <c r="AL152" s="44">
        <v>0.33871008772387651</v>
      </c>
      <c r="AM152" s="178">
        <v>9</v>
      </c>
      <c r="AN152" s="42">
        <v>1.8922852983988356E-2</v>
      </c>
      <c r="AO152" s="43">
        <v>203</v>
      </c>
      <c r="AP152" s="45">
        <v>0.56204183657973783</v>
      </c>
      <c r="AQ152" s="65">
        <v>843</v>
      </c>
      <c r="AR152" s="38">
        <v>1.0447779691895845E-2</v>
      </c>
      <c r="AS152" s="39">
        <v>319</v>
      </c>
      <c r="AT152" s="40">
        <v>0.45105621258852763</v>
      </c>
      <c r="AU152" s="98">
        <v>176</v>
      </c>
      <c r="AV152" s="38">
        <v>0.30676855895196509</v>
      </c>
      <c r="AW152" s="39">
        <v>388</v>
      </c>
      <c r="AX152" s="41">
        <v>0.74846445769464476</v>
      </c>
      <c r="AY152" s="183">
        <v>88</v>
      </c>
      <c r="AZ152" s="42">
        <v>1.0906341789879411E-3</v>
      </c>
      <c r="BA152" s="43">
        <v>205</v>
      </c>
      <c r="BB152" s="44">
        <v>0.40701017902209924</v>
      </c>
      <c r="BC152" s="178">
        <v>22</v>
      </c>
      <c r="BD152" s="42">
        <v>3.2023289665211063E-2</v>
      </c>
      <c r="BE152" s="43">
        <v>196</v>
      </c>
      <c r="BF152" s="45">
        <v>0.67537624893745662</v>
      </c>
      <c r="BG152" s="159">
        <v>306</v>
      </c>
      <c r="BH152" s="83">
        <v>3.7924324860262497E-3</v>
      </c>
      <c r="BI152" s="84">
        <v>172</v>
      </c>
      <c r="BJ152" s="85">
        <v>0.68136189634187261</v>
      </c>
      <c r="BK152" s="156">
        <v>82</v>
      </c>
      <c r="BL152" s="83">
        <v>0.11135371179039301</v>
      </c>
      <c r="BM152" s="84">
        <v>158</v>
      </c>
      <c r="BN152" s="86">
        <v>1.1306244055761074</v>
      </c>
      <c r="BO152" s="195">
        <v>2748</v>
      </c>
      <c r="BP152" s="75">
        <v>3.4057530952941617E-2</v>
      </c>
      <c r="BQ152" s="164">
        <v>525</v>
      </c>
      <c r="BR152" s="76">
        <v>309</v>
      </c>
      <c r="BS152" s="77">
        <v>0.60264212675887363</v>
      </c>
      <c r="BT152" s="159">
        <v>80687</v>
      </c>
      <c r="BU152" s="153">
        <v>17929</v>
      </c>
    </row>
    <row r="153" spans="1:73">
      <c r="A153" s="34">
        <f t="shared" si="16"/>
        <v>1</v>
      </c>
      <c r="B153" s="35">
        <f t="shared" si="17"/>
        <v>1</v>
      </c>
      <c r="C153" s="35">
        <f t="shared" si="18"/>
        <v>0</v>
      </c>
      <c r="D153" s="35">
        <f t="shared" si="19"/>
        <v>0</v>
      </c>
      <c r="E153" s="35">
        <f t="shared" si="20"/>
        <v>0</v>
      </c>
      <c r="F153" s="35">
        <f t="shared" si="21"/>
        <v>1</v>
      </c>
      <c r="G153" s="35">
        <f t="shared" si="22"/>
        <v>0</v>
      </c>
      <c r="H153" s="35">
        <f t="shared" si="23"/>
        <v>0</v>
      </c>
      <c r="I153" s="48">
        <v>556</v>
      </c>
      <c r="J153" s="49" t="s">
        <v>528</v>
      </c>
      <c r="K153" s="65">
        <v>400</v>
      </c>
      <c r="L153" s="38">
        <v>4.5414807497984721E-3</v>
      </c>
      <c r="M153" s="39">
        <v>214</v>
      </c>
      <c r="N153" s="40">
        <v>0.60178416631723108</v>
      </c>
      <c r="O153" s="98">
        <v>280</v>
      </c>
      <c r="P153" s="38">
        <v>0.1480932987782303</v>
      </c>
      <c r="Q153" s="39">
        <v>201</v>
      </c>
      <c r="R153" s="41">
        <v>1.1090020760034056</v>
      </c>
      <c r="S153" s="183">
        <v>95</v>
      </c>
      <c r="T153" s="42">
        <v>1.078601678077137E-3</v>
      </c>
      <c r="U153" s="43">
        <v>209</v>
      </c>
      <c r="V153" s="44">
        <v>0.40152832939687727</v>
      </c>
      <c r="W153" s="178">
        <v>57</v>
      </c>
      <c r="X153" s="42">
        <v>3.517215845982969E-2</v>
      </c>
      <c r="Y153" s="43">
        <v>200</v>
      </c>
      <c r="Z153" s="45">
        <v>0.73995923422248722</v>
      </c>
      <c r="AA153" s="65">
        <v>323</v>
      </c>
      <c r="AB153" s="38">
        <v>3.6672457054622658E-3</v>
      </c>
      <c r="AC153" s="39">
        <v>372</v>
      </c>
      <c r="AD153" s="40">
        <v>0.28275820811419733</v>
      </c>
      <c r="AE153" s="98">
        <v>120</v>
      </c>
      <c r="AF153" s="38">
        <v>0.11958533876342095</v>
      </c>
      <c r="AG153" s="39">
        <v>404</v>
      </c>
      <c r="AH153" s="41">
        <v>0.52108290207214292</v>
      </c>
      <c r="AI153" s="183">
        <v>40</v>
      </c>
      <c r="AJ153" s="42">
        <v>4.5414807497984718E-4</v>
      </c>
      <c r="AK153" s="43">
        <v>232</v>
      </c>
      <c r="AL153" s="44">
        <v>0.23868538846845042</v>
      </c>
      <c r="AM153" s="178">
        <v>30</v>
      </c>
      <c r="AN153" s="42">
        <v>1.4809329877823029E-2</v>
      </c>
      <c r="AO153" s="43">
        <v>235</v>
      </c>
      <c r="AP153" s="45">
        <v>0.43986300427793684</v>
      </c>
      <c r="AQ153" s="65">
        <v>1538</v>
      </c>
      <c r="AR153" s="38">
        <v>1.7461993482975124E-2</v>
      </c>
      <c r="AS153" s="39">
        <v>210</v>
      </c>
      <c r="AT153" s="40">
        <v>0.75387698410082737</v>
      </c>
      <c r="AU153" s="98">
        <v>352</v>
      </c>
      <c r="AV153" s="38">
        <v>0.56941873380229546</v>
      </c>
      <c r="AW153" s="39">
        <v>126</v>
      </c>
      <c r="AX153" s="41">
        <v>1.3892873678206399</v>
      </c>
      <c r="AY153" s="183">
        <v>94</v>
      </c>
      <c r="AZ153" s="42">
        <v>1.067247976202641E-3</v>
      </c>
      <c r="BA153" s="43">
        <v>207</v>
      </c>
      <c r="BB153" s="44">
        <v>0.3982827589891742</v>
      </c>
      <c r="BC153" s="178">
        <v>41</v>
      </c>
      <c r="BD153" s="42">
        <v>3.4801925212884117E-2</v>
      </c>
      <c r="BE153" s="43">
        <v>171</v>
      </c>
      <c r="BF153" s="45">
        <v>0.7339781125489393</v>
      </c>
      <c r="BG153" s="159">
        <v>211</v>
      </c>
      <c r="BH153" s="83">
        <v>2.3956310955186937E-3</v>
      </c>
      <c r="BI153" s="84">
        <v>246</v>
      </c>
      <c r="BJ153" s="85">
        <v>0.43040759517607319</v>
      </c>
      <c r="BK153" s="156">
        <v>140</v>
      </c>
      <c r="BL153" s="83">
        <v>7.8119215105516476E-2</v>
      </c>
      <c r="BM153" s="84">
        <v>246</v>
      </c>
      <c r="BN153" s="86">
        <v>0.79317958712505809</v>
      </c>
      <c r="BO153" s="195">
        <v>2701</v>
      </c>
      <c r="BP153" s="75">
        <v>3.0666348763014179E-2</v>
      </c>
      <c r="BQ153" s="164">
        <v>1020</v>
      </c>
      <c r="BR153" s="76">
        <v>351</v>
      </c>
      <c r="BS153" s="77">
        <v>0.54263574373632018</v>
      </c>
      <c r="BT153" s="159">
        <v>88077</v>
      </c>
      <c r="BU153" s="153">
        <v>24623</v>
      </c>
    </row>
    <row r="154" spans="1:73">
      <c r="A154" s="34">
        <f t="shared" si="16"/>
        <v>1</v>
      </c>
      <c r="B154" s="35">
        <f t="shared" si="17"/>
        <v>0</v>
      </c>
      <c r="C154" s="35">
        <f t="shared" si="18"/>
        <v>0</v>
      </c>
      <c r="D154" s="35">
        <f t="shared" si="19"/>
        <v>1</v>
      </c>
      <c r="E154" s="35">
        <f t="shared" si="20"/>
        <v>0</v>
      </c>
      <c r="F154" s="35">
        <f t="shared" si="21"/>
        <v>0</v>
      </c>
      <c r="G154" s="35">
        <f t="shared" si="22"/>
        <v>0</v>
      </c>
      <c r="H154" s="35">
        <f t="shared" si="23"/>
        <v>1</v>
      </c>
      <c r="I154" s="36">
        <v>610</v>
      </c>
      <c r="J154" s="37" t="s">
        <v>583</v>
      </c>
      <c r="K154" s="65">
        <v>0</v>
      </c>
      <c r="L154" s="38">
        <v>0</v>
      </c>
      <c r="M154" s="39">
        <v>517</v>
      </c>
      <c r="N154" s="40">
        <v>0</v>
      </c>
      <c r="O154" s="98">
        <v>0</v>
      </c>
      <c r="P154" s="38">
        <v>0</v>
      </c>
      <c r="Q154" s="39">
        <v>517</v>
      </c>
      <c r="R154" s="41">
        <v>0</v>
      </c>
      <c r="S154" s="183">
        <v>18</v>
      </c>
      <c r="T154" s="42">
        <v>7.7143959199417131E-4</v>
      </c>
      <c r="U154" s="43">
        <v>240</v>
      </c>
      <c r="V154" s="44">
        <v>0.28718187343843155</v>
      </c>
      <c r="W154" s="178">
        <v>1</v>
      </c>
      <c r="X154" s="42">
        <v>6.7669172932330827E-3</v>
      </c>
      <c r="Y154" s="43">
        <v>355</v>
      </c>
      <c r="Z154" s="45">
        <v>0.14236382291028449</v>
      </c>
      <c r="AA154" s="65">
        <v>842</v>
      </c>
      <c r="AB154" s="38">
        <v>3.6086229803282903E-2</v>
      </c>
      <c r="AC154" s="39">
        <v>54</v>
      </c>
      <c r="AD154" s="40">
        <v>2.7823817917559515</v>
      </c>
      <c r="AE154" s="98">
        <v>2</v>
      </c>
      <c r="AF154" s="38">
        <v>0.31654135338345862</v>
      </c>
      <c r="AG154" s="39">
        <v>201</v>
      </c>
      <c r="AH154" s="41">
        <v>1.3793019173797743</v>
      </c>
      <c r="AI154" s="183">
        <v>10</v>
      </c>
      <c r="AJ154" s="42">
        <v>4.2857755110787296E-4</v>
      </c>
      <c r="AK154" s="43">
        <v>238</v>
      </c>
      <c r="AL154" s="44">
        <v>0.22524635666369205</v>
      </c>
      <c r="AM154" s="178">
        <v>1</v>
      </c>
      <c r="AN154" s="42">
        <v>3.7593984962406013E-3</v>
      </c>
      <c r="AO154" s="43">
        <v>309</v>
      </c>
      <c r="AP154" s="45">
        <v>0.1116607118942394</v>
      </c>
      <c r="AQ154" s="65">
        <v>309</v>
      </c>
      <c r="AR154" s="38">
        <v>1.3243046329233274E-2</v>
      </c>
      <c r="AS154" s="39">
        <v>276</v>
      </c>
      <c r="AT154" s="40">
        <v>0.57173471269037102</v>
      </c>
      <c r="AU154" s="98">
        <v>3</v>
      </c>
      <c r="AV154" s="38">
        <v>0.11616541353383458</v>
      </c>
      <c r="AW154" s="39">
        <v>498</v>
      </c>
      <c r="AX154" s="41">
        <v>0.28342436245915903</v>
      </c>
      <c r="AY154" s="183">
        <v>0</v>
      </c>
      <c r="AZ154" s="42">
        <v>0</v>
      </c>
      <c r="BA154" s="43">
        <v>356</v>
      </c>
      <c r="BB154" s="44">
        <v>0</v>
      </c>
      <c r="BC154" s="178">
        <v>0</v>
      </c>
      <c r="BD154" s="42">
        <v>0</v>
      </c>
      <c r="BE154" s="43">
        <v>356</v>
      </c>
      <c r="BF154" s="45">
        <v>0</v>
      </c>
      <c r="BG154" s="159">
        <v>1481</v>
      </c>
      <c r="BH154" s="83">
        <v>6.3472335319075993E-2</v>
      </c>
      <c r="BI154" s="84">
        <v>2</v>
      </c>
      <c r="BJ154" s="85">
        <v>11.403665303892636</v>
      </c>
      <c r="BK154" s="156">
        <v>3</v>
      </c>
      <c r="BL154" s="83">
        <v>0.55676691729323313</v>
      </c>
      <c r="BM154" s="84">
        <v>15</v>
      </c>
      <c r="BN154" s="86">
        <v>5.6531053593797918</v>
      </c>
      <c r="BO154" s="195">
        <v>2660</v>
      </c>
      <c r="BP154" s="75">
        <v>0.1140016285946942</v>
      </c>
      <c r="BQ154" s="164">
        <v>10</v>
      </c>
      <c r="BR154" s="76">
        <v>52</v>
      </c>
      <c r="BS154" s="77">
        <v>2.0172391241517111</v>
      </c>
      <c r="BT154" s="159">
        <v>23333</v>
      </c>
      <c r="BU154" s="153">
        <v>101</v>
      </c>
    </row>
    <row r="155" spans="1:73">
      <c r="A155" s="34">
        <f t="shared" si="16"/>
        <v>2</v>
      </c>
      <c r="B155" s="35">
        <f t="shared" si="17"/>
        <v>1</v>
      </c>
      <c r="C155" s="35">
        <f t="shared" si="18"/>
        <v>0</v>
      </c>
      <c r="D155" s="35">
        <f t="shared" si="19"/>
        <v>0</v>
      </c>
      <c r="E155" s="35">
        <f t="shared" si="20"/>
        <v>1</v>
      </c>
      <c r="F155" s="35">
        <f t="shared" si="21"/>
        <v>0</v>
      </c>
      <c r="G155" s="35">
        <f t="shared" si="22"/>
        <v>1</v>
      </c>
      <c r="H155" s="35">
        <f t="shared" si="23"/>
        <v>1</v>
      </c>
      <c r="I155" s="48">
        <v>397</v>
      </c>
      <c r="J155" s="49" t="s">
        <v>368</v>
      </c>
      <c r="K155" s="65">
        <v>353</v>
      </c>
      <c r="L155" s="38">
        <v>7.1107709042563909E-3</v>
      </c>
      <c r="M155" s="39">
        <v>147</v>
      </c>
      <c r="N155" s="40">
        <v>0.94223659115601066</v>
      </c>
      <c r="O155" s="98">
        <v>60</v>
      </c>
      <c r="P155" s="38">
        <v>0.13406760349411317</v>
      </c>
      <c r="Q155" s="39">
        <v>229</v>
      </c>
      <c r="R155" s="41">
        <v>1.0039701446749667</v>
      </c>
      <c r="S155" s="183">
        <v>60</v>
      </c>
      <c r="T155" s="42">
        <v>1.2086296154543441E-3</v>
      </c>
      <c r="U155" s="43">
        <v>192</v>
      </c>
      <c r="V155" s="44">
        <v>0.44993350206735583</v>
      </c>
      <c r="W155" s="178">
        <v>10</v>
      </c>
      <c r="X155" s="42">
        <v>2.2787694644891759E-2</v>
      </c>
      <c r="Y155" s="43">
        <v>254</v>
      </c>
      <c r="Z155" s="45">
        <v>0.47941229135505348</v>
      </c>
      <c r="AA155" s="65">
        <v>459</v>
      </c>
      <c r="AB155" s="38">
        <v>9.2460165582257323E-3</v>
      </c>
      <c r="AC155" s="39">
        <v>237</v>
      </c>
      <c r="AD155" s="40">
        <v>0.71290207533791528</v>
      </c>
      <c r="AE155" s="98">
        <v>43</v>
      </c>
      <c r="AF155" s="38">
        <v>0.17432586403342196</v>
      </c>
      <c r="AG155" s="39">
        <v>349</v>
      </c>
      <c r="AH155" s="41">
        <v>0.75961006655236507</v>
      </c>
      <c r="AI155" s="183">
        <v>113</v>
      </c>
      <c r="AJ155" s="42">
        <v>2.2762524424390146E-3</v>
      </c>
      <c r="AK155" s="43">
        <v>77</v>
      </c>
      <c r="AL155" s="44">
        <v>1.1963239049288596</v>
      </c>
      <c r="AM155" s="178">
        <v>14</v>
      </c>
      <c r="AN155" s="42">
        <v>4.2916824914546146E-2</v>
      </c>
      <c r="AO155" s="43">
        <v>87</v>
      </c>
      <c r="AP155" s="45">
        <v>1.2747047771048419</v>
      </c>
      <c r="AQ155" s="65">
        <v>1061</v>
      </c>
      <c r="AR155" s="38">
        <v>2.1372600366617651E-2</v>
      </c>
      <c r="AS155" s="39">
        <v>153</v>
      </c>
      <c r="AT155" s="40">
        <v>0.9227074516140974</v>
      </c>
      <c r="AU155" s="98">
        <v>119</v>
      </c>
      <c r="AV155" s="38">
        <v>0.40296240030383595</v>
      </c>
      <c r="AW155" s="39">
        <v>282</v>
      </c>
      <c r="AX155" s="41">
        <v>0.98316149296763167</v>
      </c>
      <c r="AY155" s="183">
        <v>134</v>
      </c>
      <c r="AZ155" s="42">
        <v>2.699272807848035E-3</v>
      </c>
      <c r="BA155" s="43">
        <v>101</v>
      </c>
      <c r="BB155" s="44">
        <v>1.0073327334846531</v>
      </c>
      <c r="BC155" s="178">
        <v>15</v>
      </c>
      <c r="BD155" s="42">
        <v>5.089251804025826E-2</v>
      </c>
      <c r="BE155" s="43">
        <v>104</v>
      </c>
      <c r="BF155" s="45">
        <v>1.0733312627263125</v>
      </c>
      <c r="BG155" s="159">
        <v>453</v>
      </c>
      <c r="BH155" s="83">
        <v>9.1251535966802976E-3</v>
      </c>
      <c r="BI155" s="84">
        <v>52</v>
      </c>
      <c r="BJ155" s="85">
        <v>1.6394575201943125</v>
      </c>
      <c r="BK155" s="156">
        <v>52</v>
      </c>
      <c r="BL155" s="83">
        <v>0.17204709456893277</v>
      </c>
      <c r="BM155" s="84">
        <v>85</v>
      </c>
      <c r="BN155" s="86">
        <v>1.746871665977803</v>
      </c>
      <c r="BO155" s="195">
        <v>2633</v>
      </c>
      <c r="BP155" s="75">
        <v>5.3038696291521463E-2</v>
      </c>
      <c r="BQ155" s="164">
        <v>313</v>
      </c>
      <c r="BR155" s="76">
        <v>171</v>
      </c>
      <c r="BS155" s="77">
        <v>0.93851056842039626</v>
      </c>
      <c r="BT155" s="159">
        <v>49643</v>
      </c>
      <c r="BU155" s="153">
        <v>5448</v>
      </c>
    </row>
    <row r="156" spans="1:73">
      <c r="A156" s="34">
        <f t="shared" si="16"/>
        <v>0</v>
      </c>
      <c r="B156" s="35">
        <f t="shared" si="17"/>
        <v>0</v>
      </c>
      <c r="C156" s="35">
        <f t="shared" si="18"/>
        <v>0</v>
      </c>
      <c r="D156" s="35">
        <f t="shared" si="19"/>
        <v>0</v>
      </c>
      <c r="E156" s="35">
        <f t="shared" si="20"/>
        <v>0</v>
      </c>
      <c r="F156" s="35">
        <f t="shared" si="21"/>
        <v>1</v>
      </c>
      <c r="G156" s="35">
        <f t="shared" si="22"/>
        <v>0</v>
      </c>
      <c r="H156" s="35">
        <f t="shared" si="23"/>
        <v>0</v>
      </c>
      <c r="I156" s="48">
        <v>85</v>
      </c>
      <c r="J156" s="49" t="s">
        <v>55</v>
      </c>
      <c r="K156" s="65">
        <v>113</v>
      </c>
      <c r="L156" s="38">
        <v>1.1457889720346373E-3</v>
      </c>
      <c r="M156" s="39">
        <v>409</v>
      </c>
      <c r="N156" s="40">
        <v>0.15182661763829752</v>
      </c>
      <c r="O156" s="98">
        <v>20</v>
      </c>
      <c r="P156" s="38">
        <v>4.3295019157088124E-2</v>
      </c>
      <c r="Q156" s="39">
        <v>420</v>
      </c>
      <c r="R156" s="41">
        <v>0.32421633201458566</v>
      </c>
      <c r="S156" s="183">
        <v>71</v>
      </c>
      <c r="T156" s="42">
        <v>7.199205045527367E-4</v>
      </c>
      <c r="U156" s="43">
        <v>246</v>
      </c>
      <c r="V156" s="44">
        <v>0.26800299254767562</v>
      </c>
      <c r="W156" s="178">
        <v>10</v>
      </c>
      <c r="X156" s="42">
        <v>2.7203065134099615E-2</v>
      </c>
      <c r="Y156" s="43">
        <v>230</v>
      </c>
      <c r="Z156" s="45">
        <v>0.57230378022214401</v>
      </c>
      <c r="AA156" s="65">
        <v>401</v>
      </c>
      <c r="AB156" s="38">
        <v>4.0660298919105269E-3</v>
      </c>
      <c r="AC156" s="39">
        <v>359</v>
      </c>
      <c r="AD156" s="40">
        <v>0.31350594389215081</v>
      </c>
      <c r="AE156" s="98">
        <v>32</v>
      </c>
      <c r="AF156" s="38">
        <v>0.15363984674329501</v>
      </c>
      <c r="AG156" s="39">
        <v>371</v>
      </c>
      <c r="AH156" s="41">
        <v>0.66947251262379759</v>
      </c>
      <c r="AI156" s="183">
        <v>39</v>
      </c>
      <c r="AJ156" s="42">
        <v>3.9544929123319341E-4</v>
      </c>
      <c r="AK156" s="43">
        <v>244</v>
      </c>
      <c r="AL156" s="44">
        <v>0.20783522577246777</v>
      </c>
      <c r="AM156" s="178">
        <v>6</v>
      </c>
      <c r="AN156" s="42">
        <v>1.4942528735632184E-2</v>
      </c>
      <c r="AO156" s="43">
        <v>234</v>
      </c>
      <c r="AP156" s="45">
        <v>0.44381924336813777</v>
      </c>
      <c r="AQ156" s="65">
        <v>1765</v>
      </c>
      <c r="AR156" s="38">
        <v>1.789661535965606E-2</v>
      </c>
      <c r="AS156" s="39">
        <v>200</v>
      </c>
      <c r="AT156" s="40">
        <v>0.77264067393589209</v>
      </c>
      <c r="AU156" s="98">
        <v>99</v>
      </c>
      <c r="AV156" s="38">
        <v>0.67624521072796939</v>
      </c>
      <c r="AW156" s="39">
        <v>75</v>
      </c>
      <c r="AX156" s="41">
        <v>1.649926272253228</v>
      </c>
      <c r="AY156" s="183">
        <v>45</v>
      </c>
      <c r="AZ156" s="42">
        <v>4.5628764373060776E-4</v>
      </c>
      <c r="BA156" s="43">
        <v>262</v>
      </c>
      <c r="BB156" s="44">
        <v>0.17028048372067378</v>
      </c>
      <c r="BC156" s="178">
        <v>9</v>
      </c>
      <c r="BD156" s="42">
        <v>1.7241379310344827E-2</v>
      </c>
      <c r="BE156" s="43">
        <v>255</v>
      </c>
      <c r="BF156" s="45">
        <v>0.36362341929469644</v>
      </c>
      <c r="BG156" s="159">
        <v>176</v>
      </c>
      <c r="BH156" s="83">
        <v>1.7845916732574883E-3</v>
      </c>
      <c r="BI156" s="84">
        <v>291</v>
      </c>
      <c r="BJ156" s="85">
        <v>0.32062608132563636</v>
      </c>
      <c r="BK156" s="156">
        <v>18</v>
      </c>
      <c r="BL156" s="83">
        <v>6.7432950191570876E-2</v>
      </c>
      <c r="BM156" s="84">
        <v>270</v>
      </c>
      <c r="BN156" s="86">
        <v>0.68467712481916354</v>
      </c>
      <c r="BO156" s="195">
        <v>2610</v>
      </c>
      <c r="BP156" s="75">
        <v>2.646468333637525E-2</v>
      </c>
      <c r="BQ156" s="164">
        <v>194</v>
      </c>
      <c r="BR156" s="76">
        <v>382</v>
      </c>
      <c r="BS156" s="77">
        <v>0.46828799985149189</v>
      </c>
      <c r="BT156" s="159">
        <v>98622</v>
      </c>
      <c r="BU156" s="153">
        <v>4419</v>
      </c>
    </row>
    <row r="157" spans="1:73">
      <c r="A157" s="34">
        <f t="shared" si="16"/>
        <v>1</v>
      </c>
      <c r="B157" s="35">
        <f t="shared" si="17"/>
        <v>0</v>
      </c>
      <c r="C157" s="35">
        <f t="shared" si="18"/>
        <v>0</v>
      </c>
      <c r="D157" s="35">
        <f t="shared" si="19"/>
        <v>1</v>
      </c>
      <c r="E157" s="35">
        <f t="shared" si="20"/>
        <v>0</v>
      </c>
      <c r="F157" s="35">
        <f t="shared" si="21"/>
        <v>1</v>
      </c>
      <c r="G157" s="35">
        <f t="shared" si="22"/>
        <v>1</v>
      </c>
      <c r="H157" s="35">
        <f t="shared" si="23"/>
        <v>0</v>
      </c>
      <c r="I157" s="48">
        <v>382</v>
      </c>
      <c r="J157" s="49" t="s">
        <v>353</v>
      </c>
      <c r="K157" s="65">
        <v>104</v>
      </c>
      <c r="L157" s="38">
        <v>1.8405125119456342E-3</v>
      </c>
      <c r="M157" s="39">
        <v>359</v>
      </c>
      <c r="N157" s="40">
        <v>0.24388329459434252</v>
      </c>
      <c r="O157" s="98">
        <v>22</v>
      </c>
      <c r="P157" s="38">
        <v>4.0247678018575851E-2</v>
      </c>
      <c r="Q157" s="39">
        <v>425</v>
      </c>
      <c r="R157" s="41">
        <v>0.30139620661538374</v>
      </c>
      <c r="S157" s="183">
        <v>38</v>
      </c>
      <c r="T157" s="42">
        <v>6.7249495628782783E-4</v>
      </c>
      <c r="U157" s="43">
        <v>254</v>
      </c>
      <c r="V157" s="44">
        <v>0.25034800317338873</v>
      </c>
      <c r="W157" s="178">
        <v>3</v>
      </c>
      <c r="X157" s="42">
        <v>1.4705882352941176E-2</v>
      </c>
      <c r="Y157" s="43">
        <v>300</v>
      </c>
      <c r="Z157" s="45">
        <v>0.30938543214163128</v>
      </c>
      <c r="AA157" s="65">
        <v>630</v>
      </c>
      <c r="AB157" s="38">
        <v>1.1149258485824515E-2</v>
      </c>
      <c r="AC157" s="39">
        <v>187</v>
      </c>
      <c r="AD157" s="40">
        <v>0.85964906757082493</v>
      </c>
      <c r="AE157" s="98">
        <v>24</v>
      </c>
      <c r="AF157" s="38">
        <v>0.24380804953560373</v>
      </c>
      <c r="AG157" s="39">
        <v>267</v>
      </c>
      <c r="AH157" s="41">
        <v>1.0623727566796153</v>
      </c>
      <c r="AI157" s="183">
        <v>51</v>
      </c>
      <c r="AJ157" s="42">
        <v>9.0255902028103211E-4</v>
      </c>
      <c r="AK157" s="43">
        <v>175</v>
      </c>
      <c r="AL157" s="44">
        <v>0.4743555290442259</v>
      </c>
      <c r="AM157" s="178">
        <v>3</v>
      </c>
      <c r="AN157" s="42">
        <v>1.9736842105263157E-2</v>
      </c>
      <c r="AO157" s="43">
        <v>194</v>
      </c>
      <c r="AP157" s="45">
        <v>0.58621873744475683</v>
      </c>
      <c r="AQ157" s="65">
        <v>1299</v>
      </c>
      <c r="AR157" s="38">
        <v>2.2988709163628641E-2</v>
      </c>
      <c r="AS157" s="39">
        <v>135</v>
      </c>
      <c r="AT157" s="40">
        <v>0.99247882262378828</v>
      </c>
      <c r="AU157" s="98">
        <v>73</v>
      </c>
      <c r="AV157" s="38">
        <v>0.50270897832817341</v>
      </c>
      <c r="AW157" s="39">
        <v>176</v>
      </c>
      <c r="AX157" s="41">
        <v>1.2265266170955327</v>
      </c>
      <c r="AY157" s="183">
        <v>253</v>
      </c>
      <c r="AZ157" s="42">
        <v>4.4774006300215908E-3</v>
      </c>
      <c r="BA157" s="43">
        <v>52</v>
      </c>
      <c r="BB157" s="44">
        <v>1.67090640206215</v>
      </c>
      <c r="BC157" s="178">
        <v>10</v>
      </c>
      <c r="BD157" s="42">
        <v>9.791021671826626E-2</v>
      </c>
      <c r="BE157" s="43">
        <v>43</v>
      </c>
      <c r="BF157" s="45">
        <v>2.0649419716448825</v>
      </c>
      <c r="BG157" s="159">
        <v>209</v>
      </c>
      <c r="BH157" s="83">
        <v>3.6987222595830532E-3</v>
      </c>
      <c r="BI157" s="84">
        <v>176</v>
      </c>
      <c r="BJ157" s="85">
        <v>0.66452558407231233</v>
      </c>
      <c r="BK157" s="156">
        <v>27</v>
      </c>
      <c r="BL157" s="83">
        <v>8.0882352941176475E-2</v>
      </c>
      <c r="BM157" s="84">
        <v>239</v>
      </c>
      <c r="BN157" s="86">
        <v>0.82123497048622107</v>
      </c>
      <c r="BO157" s="195">
        <v>2584</v>
      </c>
      <c r="BP157" s="75">
        <v>4.5729657027572292E-2</v>
      </c>
      <c r="BQ157" s="164">
        <v>162</v>
      </c>
      <c r="BR157" s="76">
        <v>220</v>
      </c>
      <c r="BS157" s="77">
        <v>0.80917838128455821</v>
      </c>
      <c r="BT157" s="159">
        <v>56506</v>
      </c>
      <c r="BU157" s="153">
        <v>3446</v>
      </c>
    </row>
    <row r="158" spans="1:73">
      <c r="A158" s="34">
        <f t="shared" si="16"/>
        <v>1</v>
      </c>
      <c r="B158" s="35">
        <f t="shared" si="17"/>
        <v>0</v>
      </c>
      <c r="C158" s="35">
        <f t="shared" si="18"/>
        <v>0</v>
      </c>
      <c r="D158" s="35">
        <f t="shared" si="19"/>
        <v>0</v>
      </c>
      <c r="E158" s="35">
        <f t="shared" si="20"/>
        <v>1</v>
      </c>
      <c r="F158" s="35">
        <f t="shared" si="21"/>
        <v>0</v>
      </c>
      <c r="G158" s="35">
        <f t="shared" si="22"/>
        <v>0</v>
      </c>
      <c r="H158" s="35">
        <f t="shared" si="23"/>
        <v>1</v>
      </c>
      <c r="I158" s="48">
        <v>603</v>
      </c>
      <c r="J158" s="49" t="s">
        <v>576</v>
      </c>
      <c r="K158" s="65">
        <v>194</v>
      </c>
      <c r="L158" s="38">
        <v>3.9627825269887958E-4</v>
      </c>
      <c r="M158" s="39">
        <v>471</v>
      </c>
      <c r="N158" s="40">
        <v>5.2510181385361267E-2</v>
      </c>
      <c r="O158" s="98">
        <v>4</v>
      </c>
      <c r="P158" s="38">
        <v>7.62278978388998E-2</v>
      </c>
      <c r="Q158" s="39">
        <v>356</v>
      </c>
      <c r="R158" s="41">
        <v>0.5708353966732107</v>
      </c>
      <c r="S158" s="183">
        <v>89</v>
      </c>
      <c r="T158" s="42">
        <v>1.8179775510412518E-4</v>
      </c>
      <c r="U158" s="43">
        <v>349</v>
      </c>
      <c r="V158" s="44">
        <v>6.7677392292951333E-2</v>
      </c>
      <c r="W158" s="178">
        <v>4</v>
      </c>
      <c r="X158" s="42">
        <v>3.4970530451866405E-2</v>
      </c>
      <c r="Y158" s="43">
        <v>201</v>
      </c>
      <c r="Z158" s="45">
        <v>0.73571734197294802</v>
      </c>
      <c r="AA158" s="65">
        <v>174</v>
      </c>
      <c r="AB158" s="38">
        <v>3.5542482458559302E-4</v>
      </c>
      <c r="AC158" s="39">
        <v>512</v>
      </c>
      <c r="AD158" s="40">
        <v>2.7404568602925668E-2</v>
      </c>
      <c r="AE158" s="98">
        <v>14</v>
      </c>
      <c r="AF158" s="38">
        <v>6.8369351669941056E-2</v>
      </c>
      <c r="AG158" s="39">
        <v>448</v>
      </c>
      <c r="AH158" s="41">
        <v>0.29791361172997899</v>
      </c>
      <c r="AI158" s="183">
        <v>109</v>
      </c>
      <c r="AJ158" s="42">
        <v>2.2265118321741174E-4</v>
      </c>
      <c r="AK158" s="43">
        <v>285</v>
      </c>
      <c r="AL158" s="44">
        <v>0.11701818654976419</v>
      </c>
      <c r="AM158" s="178">
        <v>2</v>
      </c>
      <c r="AN158" s="42">
        <v>4.2829076620825149E-2</v>
      </c>
      <c r="AO158" s="43">
        <v>88</v>
      </c>
      <c r="AP158" s="45">
        <v>1.2720984992776336</v>
      </c>
      <c r="AQ158" s="65">
        <v>646</v>
      </c>
      <c r="AR158" s="38">
        <v>1.3195657280591557E-3</v>
      </c>
      <c r="AS158" s="39">
        <v>500</v>
      </c>
      <c r="AT158" s="40">
        <v>5.6968881151051684E-2</v>
      </c>
      <c r="AU158" s="98">
        <v>8</v>
      </c>
      <c r="AV158" s="38">
        <v>0.25383104125736738</v>
      </c>
      <c r="AW158" s="39">
        <v>433</v>
      </c>
      <c r="AX158" s="41">
        <v>0.61930568533430042</v>
      </c>
      <c r="AY158" s="183">
        <v>30</v>
      </c>
      <c r="AZ158" s="42">
        <v>6.1280142169929837E-5</v>
      </c>
      <c r="BA158" s="43">
        <v>343</v>
      </c>
      <c r="BB158" s="44">
        <v>2.2868934529658283E-2</v>
      </c>
      <c r="BC158" s="178">
        <v>2</v>
      </c>
      <c r="BD158" s="42">
        <v>1.1787819253438114E-2</v>
      </c>
      <c r="BE158" s="43">
        <v>284</v>
      </c>
      <c r="BF158" s="45">
        <v>0.24860697429185535</v>
      </c>
      <c r="BG158" s="159">
        <v>1303</v>
      </c>
      <c r="BH158" s="83">
        <v>2.6616008415806191E-3</v>
      </c>
      <c r="BI158" s="84">
        <v>231</v>
      </c>
      <c r="BJ158" s="85">
        <v>0.47819266484153367</v>
      </c>
      <c r="BK158" s="156">
        <v>5</v>
      </c>
      <c r="BL158" s="83">
        <v>0.51198428290766207</v>
      </c>
      <c r="BM158" s="84">
        <v>20</v>
      </c>
      <c r="BN158" s="86">
        <v>5.1984070959072071</v>
      </c>
      <c r="BO158" s="195">
        <v>2545</v>
      </c>
      <c r="BP158" s="75">
        <v>5.1985987274157141E-3</v>
      </c>
      <c r="BQ158" s="164">
        <v>39</v>
      </c>
      <c r="BR158" s="76">
        <v>555</v>
      </c>
      <c r="BS158" s="77">
        <v>9.198830642140797E-2</v>
      </c>
      <c r="BT158" s="159">
        <v>489555</v>
      </c>
      <c r="BU158" s="153">
        <v>2085</v>
      </c>
    </row>
    <row r="159" spans="1:73">
      <c r="A159" s="34">
        <f t="shared" si="16"/>
        <v>2</v>
      </c>
      <c r="B159" s="35">
        <f t="shared" si="17"/>
        <v>1</v>
      </c>
      <c r="C159" s="35">
        <f t="shared" si="18"/>
        <v>0</v>
      </c>
      <c r="D159" s="35">
        <f t="shared" si="19"/>
        <v>1</v>
      </c>
      <c r="E159" s="35">
        <f t="shared" si="20"/>
        <v>0</v>
      </c>
      <c r="F159" s="35">
        <f t="shared" si="21"/>
        <v>1</v>
      </c>
      <c r="G159" s="35">
        <f t="shared" si="22"/>
        <v>0</v>
      </c>
      <c r="H159" s="35">
        <f t="shared" si="23"/>
        <v>0</v>
      </c>
      <c r="I159" s="48">
        <v>420</v>
      </c>
      <c r="J159" s="49" t="s">
        <v>391</v>
      </c>
      <c r="K159" s="65">
        <v>337</v>
      </c>
      <c r="L159" s="38">
        <v>5.6916061476102011E-3</v>
      </c>
      <c r="M159" s="39">
        <v>176</v>
      </c>
      <c r="N159" s="40">
        <v>0.75418539662369399</v>
      </c>
      <c r="O159" s="98">
        <v>88</v>
      </c>
      <c r="P159" s="38">
        <v>0.13367711225704085</v>
      </c>
      <c r="Q159" s="39">
        <v>230</v>
      </c>
      <c r="R159" s="41">
        <v>1.0010459367861084</v>
      </c>
      <c r="S159" s="183">
        <v>67</v>
      </c>
      <c r="T159" s="42">
        <v>1.1315656139165681E-3</v>
      </c>
      <c r="U159" s="43">
        <v>201</v>
      </c>
      <c r="V159" s="44">
        <v>0.42124508036077601</v>
      </c>
      <c r="W159" s="178">
        <v>13</v>
      </c>
      <c r="X159" s="42">
        <v>2.6576755255850851E-2</v>
      </c>
      <c r="Y159" s="43">
        <v>237</v>
      </c>
      <c r="Z159" s="45">
        <v>0.55912734186325752</v>
      </c>
      <c r="AA159" s="65">
        <v>751</v>
      </c>
      <c r="AB159" s="38">
        <v>1.2683668299273771E-2</v>
      </c>
      <c r="AC159" s="39">
        <v>164</v>
      </c>
      <c r="AD159" s="40">
        <v>0.97795773958522481</v>
      </c>
      <c r="AE159" s="98">
        <v>88</v>
      </c>
      <c r="AF159" s="38">
        <v>0.29789765965886555</v>
      </c>
      <c r="AG159" s="39">
        <v>216</v>
      </c>
      <c r="AH159" s="41">
        <v>1.2980636139906403</v>
      </c>
      <c r="AI159" s="183">
        <v>51</v>
      </c>
      <c r="AJ159" s="42">
        <v>8.6134098969768615E-4</v>
      </c>
      <c r="AK159" s="43">
        <v>185</v>
      </c>
      <c r="AL159" s="44">
        <v>0.45269267900984678</v>
      </c>
      <c r="AM159" s="178">
        <v>9</v>
      </c>
      <c r="AN159" s="42">
        <v>2.023006743355811E-2</v>
      </c>
      <c r="AO159" s="43">
        <v>191</v>
      </c>
      <c r="AP159" s="45">
        <v>0.60086839252568491</v>
      </c>
      <c r="AQ159" s="65">
        <v>1147</v>
      </c>
      <c r="AR159" s="38">
        <v>1.93717277486911E-2</v>
      </c>
      <c r="AS159" s="39">
        <v>174</v>
      </c>
      <c r="AT159" s="40">
        <v>0.83632488502781122</v>
      </c>
      <c r="AU159" s="98">
        <v>177</v>
      </c>
      <c r="AV159" s="38">
        <v>0.45497818326061085</v>
      </c>
      <c r="AW159" s="39">
        <v>222</v>
      </c>
      <c r="AX159" s="41">
        <v>1.1100713852829032</v>
      </c>
      <c r="AY159" s="183">
        <v>25</v>
      </c>
      <c r="AZ159" s="42">
        <v>4.2222597534200305E-4</v>
      </c>
      <c r="BA159" s="43">
        <v>266</v>
      </c>
      <c r="BB159" s="44">
        <v>0.15756912182157939</v>
      </c>
      <c r="BC159" s="178">
        <v>5</v>
      </c>
      <c r="BD159" s="42">
        <v>9.9166997223324085E-3</v>
      </c>
      <c r="BE159" s="43">
        <v>292</v>
      </c>
      <c r="BF159" s="45">
        <v>0.20914476714689009</v>
      </c>
      <c r="BG159" s="159">
        <v>143</v>
      </c>
      <c r="BH159" s="83">
        <v>2.4151325789562575E-3</v>
      </c>
      <c r="BI159" s="84">
        <v>244</v>
      </c>
      <c r="BJ159" s="85">
        <v>0.43391130098638303</v>
      </c>
      <c r="BK159" s="156">
        <v>38</v>
      </c>
      <c r="BL159" s="83">
        <v>5.6723522411741376E-2</v>
      </c>
      <c r="BM159" s="84">
        <v>303</v>
      </c>
      <c r="BN159" s="86">
        <v>0.57593947950005508</v>
      </c>
      <c r="BO159" s="195">
        <v>2521</v>
      </c>
      <c r="BP159" s="75">
        <v>4.2577267353487588E-2</v>
      </c>
      <c r="BQ159" s="164">
        <v>418</v>
      </c>
      <c r="BR159" s="76">
        <v>238</v>
      </c>
      <c r="BS159" s="77">
        <v>0.75339739057833</v>
      </c>
      <c r="BT159" s="159">
        <v>59210</v>
      </c>
      <c r="BU159" s="153">
        <v>11567</v>
      </c>
    </row>
    <row r="160" spans="1:73">
      <c r="A160" s="34">
        <f t="shared" si="16"/>
        <v>2</v>
      </c>
      <c r="B160" s="35">
        <f t="shared" si="17"/>
        <v>0</v>
      </c>
      <c r="C160" s="35">
        <f t="shared" si="18"/>
        <v>0</v>
      </c>
      <c r="D160" s="35">
        <f t="shared" si="19"/>
        <v>1</v>
      </c>
      <c r="E160" s="35">
        <f t="shared" si="20"/>
        <v>1</v>
      </c>
      <c r="F160" s="35">
        <f t="shared" si="21"/>
        <v>1</v>
      </c>
      <c r="G160" s="35">
        <f t="shared" si="22"/>
        <v>1</v>
      </c>
      <c r="H160" s="35">
        <f t="shared" si="23"/>
        <v>0</v>
      </c>
      <c r="I160" s="48">
        <v>629</v>
      </c>
      <c r="J160" s="49" t="s">
        <v>603</v>
      </c>
      <c r="K160" s="65">
        <v>223</v>
      </c>
      <c r="L160" s="38">
        <v>3.4737366814131723E-3</v>
      </c>
      <c r="M160" s="39">
        <v>257</v>
      </c>
      <c r="N160" s="40">
        <v>0.4602991508711281</v>
      </c>
      <c r="O160" s="98">
        <v>37</v>
      </c>
      <c r="P160" s="38">
        <v>8.8492063492063497E-2</v>
      </c>
      <c r="Q160" s="39">
        <v>328</v>
      </c>
      <c r="R160" s="41">
        <v>0.66267604903234056</v>
      </c>
      <c r="S160" s="183">
        <v>67</v>
      </c>
      <c r="T160" s="42">
        <v>1.0436787338775001E-3</v>
      </c>
      <c r="U160" s="43">
        <v>212</v>
      </c>
      <c r="V160" s="44">
        <v>0.38852765294039426</v>
      </c>
      <c r="W160" s="178">
        <v>7</v>
      </c>
      <c r="X160" s="42">
        <v>2.6587301587301587E-2</v>
      </c>
      <c r="Y160" s="43">
        <v>236</v>
      </c>
      <c r="Z160" s="45">
        <v>0.5593492177925683</v>
      </c>
      <c r="AA160" s="65">
        <v>666</v>
      </c>
      <c r="AB160" s="38">
        <v>1.0374478160633062E-2</v>
      </c>
      <c r="AC160" s="39">
        <v>204</v>
      </c>
      <c r="AD160" s="40">
        <v>0.79991063878025792</v>
      </c>
      <c r="AE160" s="98">
        <v>55</v>
      </c>
      <c r="AF160" s="38">
        <v>0.26428571428571429</v>
      </c>
      <c r="AG160" s="39">
        <v>247</v>
      </c>
      <c r="AH160" s="41">
        <v>1.1516024322066287</v>
      </c>
      <c r="AI160" s="183">
        <v>93</v>
      </c>
      <c r="AJ160" s="42">
        <v>1.4486883918001122E-3</v>
      </c>
      <c r="AK160" s="43">
        <v>124</v>
      </c>
      <c r="AL160" s="44">
        <v>0.76138328139316347</v>
      </c>
      <c r="AM160" s="178">
        <v>7</v>
      </c>
      <c r="AN160" s="42">
        <v>3.6904761904761905E-2</v>
      </c>
      <c r="AO160" s="43">
        <v>112</v>
      </c>
      <c r="AP160" s="45">
        <v>1.0961359884284503</v>
      </c>
      <c r="AQ160" s="65">
        <v>1129</v>
      </c>
      <c r="AR160" s="38">
        <v>1.7586765530562654E-2</v>
      </c>
      <c r="AS160" s="39">
        <v>206</v>
      </c>
      <c r="AT160" s="40">
        <v>0.75926369868339094</v>
      </c>
      <c r="AU160" s="98">
        <v>89</v>
      </c>
      <c r="AV160" s="38">
        <v>0.44801587301587303</v>
      </c>
      <c r="AW160" s="39">
        <v>229</v>
      </c>
      <c r="AX160" s="41">
        <v>1.0930845018179469</v>
      </c>
      <c r="AY160" s="183">
        <v>171</v>
      </c>
      <c r="AZ160" s="42">
        <v>2.6637173655679482E-3</v>
      </c>
      <c r="BA160" s="43">
        <v>103</v>
      </c>
      <c r="BB160" s="44">
        <v>0.99406391502431768</v>
      </c>
      <c r="BC160" s="178">
        <v>12</v>
      </c>
      <c r="BD160" s="42">
        <v>6.7857142857142852E-2</v>
      </c>
      <c r="BE160" s="43">
        <v>75</v>
      </c>
      <c r="BF160" s="45">
        <v>1.4311178859384124</v>
      </c>
      <c r="BG160" s="159">
        <v>171</v>
      </c>
      <c r="BH160" s="83">
        <v>2.6637173655679482E-3</v>
      </c>
      <c r="BI160" s="84">
        <v>230</v>
      </c>
      <c r="BJ160" s="85">
        <v>0.47857292706188254</v>
      </c>
      <c r="BK160" s="156">
        <v>23</v>
      </c>
      <c r="BL160" s="83">
        <v>6.7857142857142852E-2</v>
      </c>
      <c r="BM160" s="84">
        <v>268</v>
      </c>
      <c r="BN160" s="86">
        <v>0.6889841440702581</v>
      </c>
      <c r="BO160" s="195">
        <v>2520</v>
      </c>
      <c r="BP160" s="75">
        <v>3.9254782229422393E-2</v>
      </c>
      <c r="BQ160" s="164">
        <v>230</v>
      </c>
      <c r="BR160" s="76">
        <v>270</v>
      </c>
      <c r="BS160" s="77">
        <v>0.69460659026876059</v>
      </c>
      <c r="BT160" s="159">
        <v>64196</v>
      </c>
      <c r="BU160" s="153">
        <v>7718</v>
      </c>
    </row>
    <row r="161" spans="1:73">
      <c r="A161" s="34">
        <f t="shared" si="16"/>
        <v>2</v>
      </c>
      <c r="B161" s="35">
        <f t="shared" si="17"/>
        <v>0</v>
      </c>
      <c r="C161" s="35">
        <f t="shared" si="18"/>
        <v>1</v>
      </c>
      <c r="D161" s="35">
        <f t="shared" si="19"/>
        <v>0</v>
      </c>
      <c r="E161" s="35">
        <f t="shared" si="20"/>
        <v>1</v>
      </c>
      <c r="F161" s="35">
        <f t="shared" si="21"/>
        <v>1</v>
      </c>
      <c r="G161" s="35">
        <f t="shared" si="22"/>
        <v>1</v>
      </c>
      <c r="H161" s="35">
        <f t="shared" si="23"/>
        <v>0</v>
      </c>
      <c r="I161" s="48">
        <v>670</v>
      </c>
      <c r="J161" s="49" t="s">
        <v>644</v>
      </c>
      <c r="K161" s="65">
        <v>306</v>
      </c>
      <c r="L161" s="38">
        <v>2.9640535854393289E-3</v>
      </c>
      <c r="M161" s="39">
        <v>295</v>
      </c>
      <c r="N161" s="40">
        <v>0.39276187968260323</v>
      </c>
      <c r="O161" s="98">
        <v>165</v>
      </c>
      <c r="P161" s="38">
        <v>0.12284223203532718</v>
      </c>
      <c r="Q161" s="39">
        <v>252</v>
      </c>
      <c r="R161" s="41">
        <v>0.91990854057534199</v>
      </c>
      <c r="S161" s="183">
        <v>124</v>
      </c>
      <c r="T161" s="42">
        <v>1.2011197535767215E-3</v>
      </c>
      <c r="U161" s="43">
        <v>193</v>
      </c>
      <c r="V161" s="44">
        <v>0.44713782470562691</v>
      </c>
      <c r="W161" s="178">
        <v>44</v>
      </c>
      <c r="X161" s="42">
        <v>4.9779205138498595E-2</v>
      </c>
      <c r="Y161" s="43">
        <v>136</v>
      </c>
      <c r="Z161" s="45">
        <v>1.0472653407540085</v>
      </c>
      <c r="AA161" s="65">
        <v>394</v>
      </c>
      <c r="AB161" s="38">
        <v>3.8164611524937764E-3</v>
      </c>
      <c r="AC161" s="39">
        <v>368</v>
      </c>
      <c r="AD161" s="40">
        <v>0.29426327099088029</v>
      </c>
      <c r="AE161" s="98">
        <v>104</v>
      </c>
      <c r="AF161" s="38">
        <v>0.15816940987555198</v>
      </c>
      <c r="AG161" s="39">
        <v>370</v>
      </c>
      <c r="AH161" s="41">
        <v>0.68920969718573499</v>
      </c>
      <c r="AI161" s="183">
        <v>90</v>
      </c>
      <c r="AJ161" s="42">
        <v>8.7178046630568499E-4</v>
      </c>
      <c r="AK161" s="43">
        <v>180</v>
      </c>
      <c r="AL161" s="44">
        <v>0.45817932679470874</v>
      </c>
      <c r="AM161" s="178">
        <v>39</v>
      </c>
      <c r="AN161" s="42">
        <v>3.6130068245684467E-2</v>
      </c>
      <c r="AO161" s="43">
        <v>113</v>
      </c>
      <c r="AP161" s="45">
        <v>1.0731262315327545</v>
      </c>
      <c r="AQ161" s="65">
        <v>1281</v>
      </c>
      <c r="AR161" s="38">
        <v>1.2408341970417583E-2</v>
      </c>
      <c r="AS161" s="39">
        <v>296</v>
      </c>
      <c r="AT161" s="40">
        <v>0.53569848319267366</v>
      </c>
      <c r="AU161" s="98">
        <v>333</v>
      </c>
      <c r="AV161" s="38">
        <v>0.51425130469690883</v>
      </c>
      <c r="AW161" s="39">
        <v>167</v>
      </c>
      <c r="AX161" s="41">
        <v>1.2546879810750236</v>
      </c>
      <c r="AY161" s="183">
        <v>144</v>
      </c>
      <c r="AZ161" s="42">
        <v>1.3948487460890961E-3</v>
      </c>
      <c r="BA161" s="43">
        <v>184</v>
      </c>
      <c r="BB161" s="44">
        <v>0.52053901188140816</v>
      </c>
      <c r="BC161" s="178">
        <v>45</v>
      </c>
      <c r="BD161" s="42">
        <v>5.780810919309514E-2</v>
      </c>
      <c r="BE161" s="43">
        <v>90</v>
      </c>
      <c r="BF161" s="45">
        <v>1.2191821750097571</v>
      </c>
      <c r="BG161" s="159">
        <v>152</v>
      </c>
      <c r="BH161" s="83">
        <v>1.4723403430940457E-3</v>
      </c>
      <c r="BI161" s="84">
        <v>305</v>
      </c>
      <c r="BJ161" s="85">
        <v>0.26452589780506869</v>
      </c>
      <c r="BK161" s="156">
        <v>91</v>
      </c>
      <c r="BL161" s="83">
        <v>6.1019670814933764E-2</v>
      </c>
      <c r="BM161" s="84">
        <v>290</v>
      </c>
      <c r="BN161" s="86">
        <v>0.61956020984238391</v>
      </c>
      <c r="BO161" s="195">
        <v>2491</v>
      </c>
      <c r="BP161" s="75">
        <v>2.4128946017416237E-2</v>
      </c>
      <c r="BQ161" s="164">
        <v>821</v>
      </c>
      <c r="BR161" s="76">
        <v>401</v>
      </c>
      <c r="BS161" s="77">
        <v>0.4269575314921597</v>
      </c>
      <c r="BT161" s="159">
        <v>103237</v>
      </c>
      <c r="BU161" s="153">
        <v>31082</v>
      </c>
    </row>
    <row r="162" spans="1:73">
      <c r="A162" s="34">
        <f t="shared" si="16"/>
        <v>1</v>
      </c>
      <c r="B162" s="35">
        <f t="shared" si="17"/>
        <v>0</v>
      </c>
      <c r="C162" s="35">
        <f t="shared" si="18"/>
        <v>0</v>
      </c>
      <c r="D162" s="35">
        <f t="shared" si="19"/>
        <v>1</v>
      </c>
      <c r="E162" s="35">
        <f t="shared" si="20"/>
        <v>0</v>
      </c>
      <c r="F162" s="35">
        <f t="shared" si="21"/>
        <v>1</v>
      </c>
      <c r="G162" s="35">
        <f t="shared" si="22"/>
        <v>0</v>
      </c>
      <c r="H162" s="35">
        <f t="shared" si="23"/>
        <v>0</v>
      </c>
      <c r="I162" s="48">
        <v>593</v>
      </c>
      <c r="J162" s="49" t="s">
        <v>566</v>
      </c>
      <c r="K162" s="65">
        <v>265</v>
      </c>
      <c r="L162" s="38">
        <v>4.6774335892683788E-3</v>
      </c>
      <c r="M162" s="39">
        <v>211</v>
      </c>
      <c r="N162" s="40">
        <v>0.6197990541184154</v>
      </c>
      <c r="O162" s="98">
        <v>26</v>
      </c>
      <c r="P162" s="38">
        <v>0.10698425514735567</v>
      </c>
      <c r="Q162" s="39">
        <v>298</v>
      </c>
      <c r="R162" s="41">
        <v>0.80115550154478965</v>
      </c>
      <c r="S162" s="183">
        <v>84</v>
      </c>
      <c r="T162" s="42">
        <v>1.4826581943341275E-3</v>
      </c>
      <c r="U162" s="43">
        <v>169</v>
      </c>
      <c r="V162" s="44">
        <v>0.55194543077189373</v>
      </c>
      <c r="W162" s="178">
        <v>8</v>
      </c>
      <c r="X162" s="42">
        <v>3.391199031085991E-2</v>
      </c>
      <c r="Y162" s="43">
        <v>203</v>
      </c>
      <c r="Z162" s="45">
        <v>0.71344755284335803</v>
      </c>
      <c r="AA162" s="65">
        <v>663</v>
      </c>
      <c r="AB162" s="38">
        <v>1.1702409319565793E-2</v>
      </c>
      <c r="AC162" s="39">
        <v>179</v>
      </c>
      <c r="AD162" s="40">
        <v>0.90229904281862261</v>
      </c>
      <c r="AE162" s="98">
        <v>26</v>
      </c>
      <c r="AF162" s="38">
        <v>0.26766249495357286</v>
      </c>
      <c r="AG162" s="39">
        <v>244</v>
      </c>
      <c r="AH162" s="41">
        <v>1.1663164656179474</v>
      </c>
      <c r="AI162" s="183">
        <v>2</v>
      </c>
      <c r="AJ162" s="42">
        <v>3.5301385579383993E-5</v>
      </c>
      <c r="AK162" s="43">
        <v>328</v>
      </c>
      <c r="AL162" s="44">
        <v>1.8553254752568801E-2</v>
      </c>
      <c r="AM162" s="178">
        <v>3</v>
      </c>
      <c r="AN162" s="42">
        <v>8.0742834073475975E-4</v>
      </c>
      <c r="AO162" s="43">
        <v>329</v>
      </c>
      <c r="AP162" s="45">
        <v>2.398203420578739E-2</v>
      </c>
      <c r="AQ162" s="65">
        <v>1350</v>
      </c>
      <c r="AR162" s="38">
        <v>2.3828435266084195E-2</v>
      </c>
      <c r="AS162" s="39">
        <v>121</v>
      </c>
      <c r="AT162" s="40">
        <v>1.0287318530814584</v>
      </c>
      <c r="AU162" s="98">
        <v>70</v>
      </c>
      <c r="AV162" s="38">
        <v>0.54501412999596288</v>
      </c>
      <c r="AW162" s="39">
        <v>146</v>
      </c>
      <c r="AX162" s="41">
        <v>1.329744177946284</v>
      </c>
      <c r="AY162" s="183">
        <v>32</v>
      </c>
      <c r="AZ162" s="42">
        <v>5.6482216927014389E-4</v>
      </c>
      <c r="BA162" s="43">
        <v>249</v>
      </c>
      <c r="BB162" s="44">
        <v>0.21078412602438121</v>
      </c>
      <c r="BC162" s="178">
        <v>4</v>
      </c>
      <c r="BD162" s="42">
        <v>1.2918853451756156E-2</v>
      </c>
      <c r="BE162" s="43">
        <v>280</v>
      </c>
      <c r="BF162" s="45">
        <v>0.27246066459869062</v>
      </c>
      <c r="BG162" s="159">
        <v>81</v>
      </c>
      <c r="BH162" s="83">
        <v>1.4297061159650516E-3</v>
      </c>
      <c r="BI162" s="84">
        <v>311</v>
      </c>
      <c r="BJ162" s="85">
        <v>0.25686608106404091</v>
      </c>
      <c r="BK162" s="156">
        <v>10</v>
      </c>
      <c r="BL162" s="83">
        <v>3.2700847799757772E-2</v>
      </c>
      <c r="BM162" s="84">
        <v>362</v>
      </c>
      <c r="BN162" s="86">
        <v>0.33202644088803213</v>
      </c>
      <c r="BO162" s="195">
        <v>2477</v>
      </c>
      <c r="BP162" s="75">
        <v>4.3720766040067076E-2</v>
      </c>
      <c r="BQ162" s="164">
        <v>147</v>
      </c>
      <c r="BR162" s="76">
        <v>231</v>
      </c>
      <c r="BS162" s="77">
        <v>0.77363140229745375</v>
      </c>
      <c r="BT162" s="159">
        <v>56655</v>
      </c>
      <c r="BU162" s="153">
        <v>3042</v>
      </c>
    </row>
    <row r="163" spans="1:73">
      <c r="A163" s="34">
        <f t="shared" si="16"/>
        <v>0</v>
      </c>
      <c r="B163" s="35">
        <f t="shared" si="17"/>
        <v>0</v>
      </c>
      <c r="C163" s="35">
        <f t="shared" si="18"/>
        <v>0</v>
      </c>
      <c r="D163" s="35">
        <f t="shared" si="19"/>
        <v>0</v>
      </c>
      <c r="E163" s="35">
        <f t="shared" si="20"/>
        <v>0</v>
      </c>
      <c r="F163" s="35">
        <f t="shared" si="21"/>
        <v>1</v>
      </c>
      <c r="G163" s="35">
        <f t="shared" si="22"/>
        <v>1</v>
      </c>
      <c r="H163" s="35">
        <f t="shared" si="23"/>
        <v>0</v>
      </c>
      <c r="I163" s="48">
        <v>572</v>
      </c>
      <c r="J163" s="49" t="s">
        <v>545</v>
      </c>
      <c r="K163" s="65">
        <v>226</v>
      </c>
      <c r="L163" s="38">
        <v>3.0175982054637222E-3</v>
      </c>
      <c r="M163" s="39">
        <v>288</v>
      </c>
      <c r="N163" s="40">
        <v>0.39985698947109727</v>
      </c>
      <c r="O163" s="98">
        <v>83</v>
      </c>
      <c r="P163" s="38">
        <v>9.3620546810273403E-2</v>
      </c>
      <c r="Q163" s="39">
        <v>318</v>
      </c>
      <c r="R163" s="41">
        <v>0.70108088364380161</v>
      </c>
      <c r="S163" s="183">
        <v>113</v>
      </c>
      <c r="T163" s="42">
        <v>1.5087991027318611E-3</v>
      </c>
      <c r="U163" s="43">
        <v>166</v>
      </c>
      <c r="V163" s="44">
        <v>0.56167684088481973</v>
      </c>
      <c r="W163" s="178">
        <v>15</v>
      </c>
      <c r="X163" s="42">
        <v>4.6810273405136701E-2</v>
      </c>
      <c r="Y163" s="43">
        <v>152</v>
      </c>
      <c r="Z163" s="45">
        <v>0.98480433329589678</v>
      </c>
      <c r="AA163" s="65">
        <v>479</v>
      </c>
      <c r="AB163" s="38">
        <v>6.3957059310492158E-3</v>
      </c>
      <c r="AC163" s="39">
        <v>310</v>
      </c>
      <c r="AD163" s="40">
        <v>0.4931325833977252</v>
      </c>
      <c r="AE163" s="98">
        <v>39</v>
      </c>
      <c r="AF163" s="38">
        <v>0.19842584921292461</v>
      </c>
      <c r="AG163" s="39">
        <v>318</v>
      </c>
      <c r="AH163" s="41">
        <v>0.86462369403453421</v>
      </c>
      <c r="AI163" s="183">
        <v>26</v>
      </c>
      <c r="AJ163" s="42">
        <v>3.4715731567281759E-4</v>
      </c>
      <c r="AK163" s="43">
        <v>252</v>
      </c>
      <c r="AL163" s="44">
        <v>0.1824545414063638</v>
      </c>
      <c r="AM163" s="178">
        <v>11</v>
      </c>
      <c r="AN163" s="42">
        <v>1.0770505385252692E-2</v>
      </c>
      <c r="AO163" s="43">
        <v>260</v>
      </c>
      <c r="AP163" s="45">
        <v>0.31990285147496261</v>
      </c>
      <c r="AQ163" s="65">
        <v>1212</v>
      </c>
      <c r="AR163" s="38">
        <v>1.6182871792132882E-2</v>
      </c>
      <c r="AS163" s="39">
        <v>220</v>
      </c>
      <c r="AT163" s="40">
        <v>0.69865417099359184</v>
      </c>
      <c r="AU163" s="98">
        <v>152</v>
      </c>
      <c r="AV163" s="38">
        <v>0.50207125103562555</v>
      </c>
      <c r="AW163" s="39">
        <v>178</v>
      </c>
      <c r="AX163" s="41">
        <v>1.2249706681618981</v>
      </c>
      <c r="AY163" s="183">
        <v>148</v>
      </c>
      <c r="AZ163" s="42">
        <v>1.9761262584452694E-3</v>
      </c>
      <c r="BA163" s="43">
        <v>136</v>
      </c>
      <c r="BB163" s="44">
        <v>0.7374640532230865</v>
      </c>
      <c r="BC163" s="178">
        <v>11</v>
      </c>
      <c r="BD163" s="42">
        <v>6.1309030654515324E-2</v>
      </c>
      <c r="BE163" s="43">
        <v>85</v>
      </c>
      <c r="BF163" s="45">
        <v>1.293017162893817</v>
      </c>
      <c r="BG163" s="159">
        <v>210</v>
      </c>
      <c r="BH163" s="83">
        <v>2.8039629342804496E-3</v>
      </c>
      <c r="BI163" s="84">
        <v>220</v>
      </c>
      <c r="BJ163" s="85">
        <v>0.50376994428067057</v>
      </c>
      <c r="BK163" s="156">
        <v>50</v>
      </c>
      <c r="BL163" s="83">
        <v>8.6992543496271751E-2</v>
      </c>
      <c r="BM163" s="84">
        <v>219</v>
      </c>
      <c r="BN163" s="86">
        <v>0.88327448810297793</v>
      </c>
      <c r="BO163" s="195">
        <v>2414</v>
      </c>
      <c r="BP163" s="75">
        <v>3.2232221539776215E-2</v>
      </c>
      <c r="BQ163" s="164">
        <v>361</v>
      </c>
      <c r="BR163" s="76">
        <v>329</v>
      </c>
      <c r="BS163" s="77">
        <v>0.57034359201591456</v>
      </c>
      <c r="BT163" s="159">
        <v>74894</v>
      </c>
      <c r="BU163" s="153">
        <v>7473</v>
      </c>
    </row>
    <row r="164" spans="1:73">
      <c r="A164" s="34">
        <f t="shared" si="16"/>
        <v>2</v>
      </c>
      <c r="B164" s="35">
        <f t="shared" si="17"/>
        <v>1</v>
      </c>
      <c r="C164" s="35">
        <f t="shared" si="18"/>
        <v>0</v>
      </c>
      <c r="D164" s="35">
        <f t="shared" si="19"/>
        <v>0</v>
      </c>
      <c r="E164" s="35">
        <f t="shared" si="20"/>
        <v>1</v>
      </c>
      <c r="F164" s="35">
        <f t="shared" si="21"/>
        <v>0</v>
      </c>
      <c r="G164" s="35">
        <f t="shared" si="22"/>
        <v>0</v>
      </c>
      <c r="H164" s="35">
        <f t="shared" si="23"/>
        <v>1</v>
      </c>
      <c r="I164" s="48">
        <v>496</v>
      </c>
      <c r="J164" s="49" t="s">
        <v>468</v>
      </c>
      <c r="K164" s="65">
        <v>595</v>
      </c>
      <c r="L164" s="38">
        <v>1.5169284111768305E-2</v>
      </c>
      <c r="M164" s="39">
        <v>51</v>
      </c>
      <c r="N164" s="40">
        <v>2.0100569606586554</v>
      </c>
      <c r="O164" s="98">
        <v>55</v>
      </c>
      <c r="P164" s="38">
        <v>0.24781341107871721</v>
      </c>
      <c r="Q164" s="39">
        <v>93</v>
      </c>
      <c r="R164" s="41">
        <v>1.8557597785659028</v>
      </c>
      <c r="S164" s="183">
        <v>36</v>
      </c>
      <c r="T164" s="42">
        <v>9.17805425249847E-4</v>
      </c>
      <c r="U164" s="43">
        <v>227</v>
      </c>
      <c r="V164" s="44">
        <v>0.34166911344783413</v>
      </c>
      <c r="W164" s="178">
        <v>4</v>
      </c>
      <c r="X164" s="42">
        <v>1.4993752603082049E-2</v>
      </c>
      <c r="Y164" s="43">
        <v>298</v>
      </c>
      <c r="Z164" s="45">
        <v>0.31544170673998895</v>
      </c>
      <c r="AA164" s="65">
        <v>412</v>
      </c>
      <c r="AB164" s="38">
        <v>1.0503773200081582E-2</v>
      </c>
      <c r="AC164" s="39">
        <v>199</v>
      </c>
      <c r="AD164" s="40">
        <v>0.80987976455169564</v>
      </c>
      <c r="AE164" s="98">
        <v>22</v>
      </c>
      <c r="AF164" s="38">
        <v>0.17159516867971678</v>
      </c>
      <c r="AG164" s="39">
        <v>354</v>
      </c>
      <c r="AH164" s="41">
        <v>0.74771129472717834</v>
      </c>
      <c r="AI164" s="183">
        <v>180</v>
      </c>
      <c r="AJ164" s="42">
        <v>4.5890271262492349E-3</v>
      </c>
      <c r="AK164" s="43">
        <v>25</v>
      </c>
      <c r="AL164" s="44">
        <v>2.4118427065217896</v>
      </c>
      <c r="AM164" s="178">
        <v>7</v>
      </c>
      <c r="AN164" s="42">
        <v>7.496876301541025E-2</v>
      </c>
      <c r="AO164" s="43">
        <v>36</v>
      </c>
      <c r="AP164" s="45">
        <v>2.2267034092029085</v>
      </c>
      <c r="AQ164" s="65">
        <v>840</v>
      </c>
      <c r="AR164" s="38">
        <v>2.1415459922496431E-2</v>
      </c>
      <c r="AS164" s="39">
        <v>151</v>
      </c>
      <c r="AT164" s="40">
        <v>0.92455780350875927</v>
      </c>
      <c r="AU164" s="98">
        <v>60</v>
      </c>
      <c r="AV164" s="38">
        <v>0.3498542274052478</v>
      </c>
      <c r="AW164" s="39">
        <v>342</v>
      </c>
      <c r="AX164" s="41">
        <v>0.85358635018411277</v>
      </c>
      <c r="AY164" s="183">
        <v>95</v>
      </c>
      <c r="AZ164" s="42">
        <v>2.4219865388537629E-3</v>
      </c>
      <c r="BA164" s="43">
        <v>115</v>
      </c>
      <c r="BB164" s="44">
        <v>0.90385318355118605</v>
      </c>
      <c r="BC164" s="178">
        <v>8</v>
      </c>
      <c r="BD164" s="42">
        <v>3.9566847147022077E-2</v>
      </c>
      <c r="BE164" s="43">
        <v>151</v>
      </c>
      <c r="BF164" s="45">
        <v>0.83447107051802483</v>
      </c>
      <c r="BG164" s="159">
        <v>243</v>
      </c>
      <c r="BH164" s="83">
        <v>6.1951866204364671E-3</v>
      </c>
      <c r="BI164" s="84">
        <v>84</v>
      </c>
      <c r="BJ164" s="85">
        <v>1.1130492419959643</v>
      </c>
      <c r="BK164" s="156">
        <v>17</v>
      </c>
      <c r="BL164" s="83">
        <v>0.10120783007080383</v>
      </c>
      <c r="BM164" s="84">
        <v>186</v>
      </c>
      <c r="BN164" s="86">
        <v>1.0276086973090242</v>
      </c>
      <c r="BO164" s="195">
        <v>2401</v>
      </c>
      <c r="BP164" s="75">
        <v>6.1212522945135628E-2</v>
      </c>
      <c r="BQ164" s="164">
        <v>173</v>
      </c>
      <c r="BR164" s="76">
        <v>139</v>
      </c>
      <c r="BS164" s="77">
        <v>1.0831450190239551</v>
      </c>
      <c r="BT164" s="159">
        <v>39224</v>
      </c>
      <c r="BU164" s="153">
        <v>3237</v>
      </c>
    </row>
    <row r="165" spans="1:73">
      <c r="A165" s="34">
        <f t="shared" si="16"/>
        <v>1</v>
      </c>
      <c r="B165" s="35">
        <f t="shared" si="17"/>
        <v>1</v>
      </c>
      <c r="C165" s="35">
        <f t="shared" si="18"/>
        <v>0</v>
      </c>
      <c r="D165" s="35">
        <f t="shared" si="19"/>
        <v>0</v>
      </c>
      <c r="E165" s="35">
        <f t="shared" si="20"/>
        <v>0</v>
      </c>
      <c r="F165" s="35">
        <f t="shared" si="21"/>
        <v>1</v>
      </c>
      <c r="G165" s="35">
        <f t="shared" si="22"/>
        <v>0</v>
      </c>
      <c r="H165" s="35">
        <f t="shared" si="23"/>
        <v>1</v>
      </c>
      <c r="I165" s="51">
        <v>33</v>
      </c>
      <c r="J165" s="52" t="s">
        <v>681</v>
      </c>
      <c r="K165" s="65">
        <v>425</v>
      </c>
      <c r="L165" s="38">
        <v>5.1235684147076549E-2</v>
      </c>
      <c r="M165" s="39">
        <v>6</v>
      </c>
      <c r="N165" s="40">
        <v>6.7891564819491172</v>
      </c>
      <c r="O165" s="98">
        <v>53</v>
      </c>
      <c r="P165" s="38">
        <v>0.17723102585487907</v>
      </c>
      <c r="Q165" s="39">
        <v>153</v>
      </c>
      <c r="R165" s="41">
        <v>1.3272010092746136</v>
      </c>
      <c r="S165" s="183">
        <v>79</v>
      </c>
      <c r="T165" s="42">
        <v>9.5238095238095247E-3</v>
      </c>
      <c r="U165" s="43">
        <v>16</v>
      </c>
      <c r="V165" s="44">
        <v>3.5454045782745629</v>
      </c>
      <c r="W165" s="178">
        <v>4</v>
      </c>
      <c r="X165" s="42">
        <v>3.29441201000834E-2</v>
      </c>
      <c r="Y165" s="43">
        <v>207</v>
      </c>
      <c r="Z165" s="45">
        <v>0.69308529669092711</v>
      </c>
      <c r="AA165" s="65">
        <v>18</v>
      </c>
      <c r="AB165" s="38">
        <v>2.16998191681736E-3</v>
      </c>
      <c r="AC165" s="39">
        <v>417</v>
      </c>
      <c r="AD165" s="40">
        <v>0.16731363200605195</v>
      </c>
      <c r="AE165" s="98">
        <v>8</v>
      </c>
      <c r="AF165" s="38">
        <v>7.5062552126772307E-3</v>
      </c>
      <c r="AG165" s="39">
        <v>523</v>
      </c>
      <c r="AH165" s="41">
        <v>3.2707866117718642E-2</v>
      </c>
      <c r="AI165" s="183">
        <v>7</v>
      </c>
      <c r="AJ165" s="42">
        <v>8.438818565400844E-4</v>
      </c>
      <c r="AK165" s="43">
        <v>189</v>
      </c>
      <c r="AL165" s="44">
        <v>0.44351672911678708</v>
      </c>
      <c r="AM165" s="178">
        <v>2</v>
      </c>
      <c r="AN165" s="42">
        <v>2.9190992493744786E-3</v>
      </c>
      <c r="AO165" s="43">
        <v>314</v>
      </c>
      <c r="AP165" s="45">
        <v>8.6702354273175047E-2</v>
      </c>
      <c r="AQ165" s="65">
        <v>1523</v>
      </c>
      <c r="AR165" s="38">
        <v>0.18360458107293551</v>
      </c>
      <c r="AS165" s="39">
        <v>11</v>
      </c>
      <c r="AT165" s="40">
        <v>7.9266590026683303</v>
      </c>
      <c r="AU165" s="98">
        <v>113</v>
      </c>
      <c r="AV165" s="38">
        <v>0.63511259382819019</v>
      </c>
      <c r="AW165" s="39">
        <v>94</v>
      </c>
      <c r="AX165" s="41">
        <v>1.5495695019680586</v>
      </c>
      <c r="AY165" s="183">
        <v>14</v>
      </c>
      <c r="AZ165" s="42">
        <v>1.6877637130801688E-3</v>
      </c>
      <c r="BA165" s="43">
        <v>155</v>
      </c>
      <c r="BB165" s="44">
        <v>0.62985098417253782</v>
      </c>
      <c r="BC165" s="178">
        <v>3</v>
      </c>
      <c r="BD165" s="42">
        <v>5.8381984987489572E-3</v>
      </c>
      <c r="BE165" s="43">
        <v>322</v>
      </c>
      <c r="BF165" s="45">
        <v>0.12312853063690306</v>
      </c>
      <c r="BG165" s="159">
        <v>332</v>
      </c>
      <c r="BH165" s="83">
        <v>4.0024110910186858E-2</v>
      </c>
      <c r="BI165" s="84">
        <v>6</v>
      </c>
      <c r="BJ165" s="85">
        <v>7.1908739864574596</v>
      </c>
      <c r="BK165" s="156">
        <v>48</v>
      </c>
      <c r="BL165" s="83">
        <v>0.13844870725604672</v>
      </c>
      <c r="BM165" s="84">
        <v>116</v>
      </c>
      <c r="BN165" s="86">
        <v>1.4057321020317635</v>
      </c>
      <c r="BO165" s="195">
        <v>2398</v>
      </c>
      <c r="BP165" s="75">
        <v>0.28908981314044607</v>
      </c>
      <c r="BQ165" s="164">
        <v>231</v>
      </c>
      <c r="BR165" s="76">
        <v>20</v>
      </c>
      <c r="BS165" s="77">
        <v>5.1153943031280207</v>
      </c>
      <c r="BT165" s="159">
        <v>8295</v>
      </c>
      <c r="BU165" s="153">
        <v>1219</v>
      </c>
    </row>
    <row r="166" spans="1:73">
      <c r="A166" s="34">
        <f t="shared" si="16"/>
        <v>1</v>
      </c>
      <c r="B166" s="35">
        <f t="shared" si="17"/>
        <v>0</v>
      </c>
      <c r="C166" s="35">
        <f t="shared" si="18"/>
        <v>0</v>
      </c>
      <c r="D166" s="35">
        <f t="shared" si="19"/>
        <v>1</v>
      </c>
      <c r="E166" s="35">
        <f t="shared" si="20"/>
        <v>0</v>
      </c>
      <c r="F166" s="35">
        <f t="shared" si="21"/>
        <v>1</v>
      </c>
      <c r="G166" s="35">
        <f t="shared" si="22"/>
        <v>0</v>
      </c>
      <c r="H166" s="35">
        <f t="shared" si="23"/>
        <v>0</v>
      </c>
      <c r="I166" s="48">
        <v>305</v>
      </c>
      <c r="J166" s="49" t="s">
        <v>276</v>
      </c>
      <c r="K166" s="65">
        <v>189</v>
      </c>
      <c r="L166" s="38">
        <v>2.2200556775868346E-3</v>
      </c>
      <c r="M166" s="39">
        <v>340</v>
      </c>
      <c r="N166" s="40">
        <v>0.29417593703853384</v>
      </c>
      <c r="O166" s="98">
        <v>81</v>
      </c>
      <c r="P166" s="38">
        <v>7.9079497907949797E-2</v>
      </c>
      <c r="Q166" s="39">
        <v>350</v>
      </c>
      <c r="R166" s="41">
        <v>0.5921897079256303</v>
      </c>
      <c r="S166" s="183">
        <v>31</v>
      </c>
      <c r="T166" s="42">
        <v>3.6413611642958666E-4</v>
      </c>
      <c r="U166" s="43">
        <v>302</v>
      </c>
      <c r="V166" s="44">
        <v>0.13555603470198047</v>
      </c>
      <c r="W166" s="178">
        <v>10</v>
      </c>
      <c r="X166" s="42">
        <v>1.2970711297071129E-2</v>
      </c>
      <c r="Y166" s="43">
        <v>312</v>
      </c>
      <c r="Z166" s="45">
        <v>0.27288054014835095</v>
      </c>
      <c r="AA166" s="65">
        <v>726</v>
      </c>
      <c r="AB166" s="38">
        <v>8.5278329202541896E-3</v>
      </c>
      <c r="AC166" s="39">
        <v>253</v>
      </c>
      <c r="AD166" s="40">
        <v>0.65752746046896926</v>
      </c>
      <c r="AE166" s="98">
        <v>69</v>
      </c>
      <c r="AF166" s="38">
        <v>0.30376569037656903</v>
      </c>
      <c r="AG166" s="39">
        <v>210</v>
      </c>
      <c r="AH166" s="41">
        <v>1.3236330567622043</v>
      </c>
      <c r="AI166" s="183">
        <v>24</v>
      </c>
      <c r="AJ166" s="42">
        <v>2.8191183207451869E-4</v>
      </c>
      <c r="AK166" s="43">
        <v>267</v>
      </c>
      <c r="AL166" s="44">
        <v>0.14816364718829861</v>
      </c>
      <c r="AM166" s="178">
        <v>7</v>
      </c>
      <c r="AN166" s="42">
        <v>1.00418410041841E-2</v>
      </c>
      <c r="AO166" s="43">
        <v>265</v>
      </c>
      <c r="AP166" s="45">
        <v>0.29826024465808554</v>
      </c>
      <c r="AQ166" s="65">
        <v>1129</v>
      </c>
      <c r="AR166" s="38">
        <v>1.3261602433838816E-2</v>
      </c>
      <c r="AS166" s="39">
        <v>274</v>
      </c>
      <c r="AT166" s="40">
        <v>0.57253582512866885</v>
      </c>
      <c r="AU166" s="98">
        <v>183</v>
      </c>
      <c r="AV166" s="38">
        <v>0.47238493723849373</v>
      </c>
      <c r="AW166" s="39">
        <v>202</v>
      </c>
      <c r="AX166" s="41">
        <v>1.152540980996329</v>
      </c>
      <c r="AY166" s="183">
        <v>63</v>
      </c>
      <c r="AZ166" s="42">
        <v>7.4001855919561153E-4</v>
      </c>
      <c r="BA166" s="43">
        <v>236</v>
      </c>
      <c r="BB166" s="44">
        <v>0.27616509005556489</v>
      </c>
      <c r="BC166" s="178">
        <v>7</v>
      </c>
      <c r="BD166" s="42">
        <v>2.6359832635983262E-2</v>
      </c>
      <c r="BE166" s="43">
        <v>214</v>
      </c>
      <c r="BF166" s="45">
        <v>0.5559330435576656</v>
      </c>
      <c r="BG166" s="159">
        <v>228</v>
      </c>
      <c r="BH166" s="83">
        <v>2.6781624047079278E-3</v>
      </c>
      <c r="BI166" s="84">
        <v>227</v>
      </c>
      <c r="BJ166" s="85">
        <v>0.48116817412228885</v>
      </c>
      <c r="BK166" s="156">
        <v>52</v>
      </c>
      <c r="BL166" s="83">
        <v>9.5397489539748956E-2</v>
      </c>
      <c r="BM166" s="84">
        <v>196</v>
      </c>
      <c r="BN166" s="86">
        <v>0.96861369208203663</v>
      </c>
      <c r="BO166" s="195">
        <v>2390</v>
      </c>
      <c r="BP166" s="75">
        <v>2.8073719944087486E-2</v>
      </c>
      <c r="BQ166" s="164">
        <v>409</v>
      </c>
      <c r="BR166" s="76">
        <v>374</v>
      </c>
      <c r="BS166" s="77">
        <v>0.4967596246631793</v>
      </c>
      <c r="BT166" s="159">
        <v>85133</v>
      </c>
      <c r="BU166" s="153">
        <v>9912</v>
      </c>
    </row>
    <row r="167" spans="1:73">
      <c r="A167" s="34">
        <f t="shared" si="16"/>
        <v>1</v>
      </c>
      <c r="B167" s="35">
        <f t="shared" si="17"/>
        <v>0</v>
      </c>
      <c r="C167" s="35">
        <f t="shared" si="18"/>
        <v>0</v>
      </c>
      <c r="D167" s="35">
        <f t="shared" si="19"/>
        <v>1</v>
      </c>
      <c r="E167" s="35">
        <f t="shared" si="20"/>
        <v>0</v>
      </c>
      <c r="F167" s="35">
        <f t="shared" si="21"/>
        <v>1</v>
      </c>
      <c r="G167" s="35">
        <f t="shared" si="22"/>
        <v>0</v>
      </c>
      <c r="H167" s="35">
        <f t="shared" si="23"/>
        <v>0</v>
      </c>
      <c r="I167" s="48">
        <v>94</v>
      </c>
      <c r="J167" s="49" t="s">
        <v>64</v>
      </c>
      <c r="K167" s="65">
        <v>0</v>
      </c>
      <c r="L167" s="38">
        <v>0</v>
      </c>
      <c r="M167" s="39">
        <v>517</v>
      </c>
      <c r="N167" s="40">
        <v>0</v>
      </c>
      <c r="O167" s="98">
        <v>0</v>
      </c>
      <c r="P167" s="38">
        <v>0</v>
      </c>
      <c r="Q167" s="39">
        <v>517</v>
      </c>
      <c r="R167" s="41">
        <v>0</v>
      </c>
      <c r="S167" s="183">
        <v>0</v>
      </c>
      <c r="T167" s="42">
        <v>0</v>
      </c>
      <c r="U167" s="43">
        <v>396</v>
      </c>
      <c r="V167" s="44">
        <v>0</v>
      </c>
      <c r="W167" s="178">
        <v>0</v>
      </c>
      <c r="X167" s="42">
        <v>0</v>
      </c>
      <c r="Y167" s="43">
        <v>396</v>
      </c>
      <c r="Z167" s="45">
        <v>0</v>
      </c>
      <c r="AA167" s="65">
        <v>1185</v>
      </c>
      <c r="AB167" s="38">
        <v>0.15762170790103752</v>
      </c>
      <c r="AC167" s="39">
        <v>14</v>
      </c>
      <c r="AD167" s="40">
        <v>12.153216682376284</v>
      </c>
      <c r="AE167" s="98">
        <v>11</v>
      </c>
      <c r="AF167" s="38">
        <v>0.50554607508532423</v>
      </c>
      <c r="AG167" s="39">
        <v>120</v>
      </c>
      <c r="AH167" s="41">
        <v>2.2028738527704976</v>
      </c>
      <c r="AI167" s="183">
        <v>0</v>
      </c>
      <c r="AJ167" s="42">
        <v>0</v>
      </c>
      <c r="AK167" s="43">
        <v>337</v>
      </c>
      <c r="AL167" s="44">
        <v>0</v>
      </c>
      <c r="AM167" s="178">
        <v>0</v>
      </c>
      <c r="AN167" s="42">
        <v>0</v>
      </c>
      <c r="AO167" s="43">
        <v>337</v>
      </c>
      <c r="AP167" s="45">
        <v>0</v>
      </c>
      <c r="AQ167" s="65">
        <v>1159</v>
      </c>
      <c r="AR167" s="38">
        <v>0.1541633413141793</v>
      </c>
      <c r="AS167" s="39">
        <v>14</v>
      </c>
      <c r="AT167" s="40">
        <v>6.6556086464097524</v>
      </c>
      <c r="AU167" s="98">
        <v>4</v>
      </c>
      <c r="AV167" s="38">
        <v>0.49445392491467577</v>
      </c>
      <c r="AW167" s="39">
        <v>187</v>
      </c>
      <c r="AX167" s="41">
        <v>1.2063856544835809</v>
      </c>
      <c r="AY167" s="183">
        <v>0</v>
      </c>
      <c r="AZ167" s="42">
        <v>0</v>
      </c>
      <c r="BA167" s="43">
        <v>356</v>
      </c>
      <c r="BB167" s="44">
        <v>0</v>
      </c>
      <c r="BC167" s="178">
        <v>0</v>
      </c>
      <c r="BD167" s="42">
        <v>0</v>
      </c>
      <c r="BE167" s="43">
        <v>356</v>
      </c>
      <c r="BF167" s="45">
        <v>0</v>
      </c>
      <c r="BG167" s="159">
        <v>0</v>
      </c>
      <c r="BH167" s="83">
        <v>0</v>
      </c>
      <c r="BI167" s="84">
        <v>467</v>
      </c>
      <c r="BJ167" s="85">
        <v>0</v>
      </c>
      <c r="BK167" s="156">
        <v>0</v>
      </c>
      <c r="BL167" s="83">
        <v>0</v>
      </c>
      <c r="BM167" s="84">
        <v>467</v>
      </c>
      <c r="BN167" s="86">
        <v>0</v>
      </c>
      <c r="BO167" s="195">
        <v>2344</v>
      </c>
      <c r="BP167" s="75">
        <v>0.31178504921521683</v>
      </c>
      <c r="BQ167" s="164">
        <v>15</v>
      </c>
      <c r="BR167" s="76">
        <v>16</v>
      </c>
      <c r="BS167" s="77">
        <v>5.5169825848590914</v>
      </c>
      <c r="BT167" s="159">
        <v>7518</v>
      </c>
      <c r="BU167" s="153">
        <v>181</v>
      </c>
    </row>
    <row r="168" spans="1:73">
      <c r="A168" s="34">
        <f t="shared" si="16"/>
        <v>1</v>
      </c>
      <c r="B168" s="35">
        <f t="shared" si="17"/>
        <v>0</v>
      </c>
      <c r="C168" s="35">
        <f t="shared" si="18"/>
        <v>0</v>
      </c>
      <c r="D168" s="35">
        <f t="shared" si="19"/>
        <v>0</v>
      </c>
      <c r="E168" s="35">
        <f t="shared" si="20"/>
        <v>1</v>
      </c>
      <c r="F168" s="35">
        <f t="shared" si="21"/>
        <v>1</v>
      </c>
      <c r="G168" s="35">
        <f t="shared" si="22"/>
        <v>0</v>
      </c>
      <c r="H168" s="35">
        <f t="shared" si="23"/>
        <v>0</v>
      </c>
      <c r="I168" s="48">
        <v>368</v>
      </c>
      <c r="J168" s="49" t="s">
        <v>339</v>
      </c>
      <c r="K168" s="65">
        <v>266</v>
      </c>
      <c r="L168" s="38">
        <v>4.8540145985401456E-3</v>
      </c>
      <c r="M168" s="39">
        <v>202</v>
      </c>
      <c r="N168" s="40">
        <v>0.64319751407154435</v>
      </c>
      <c r="O168" s="98">
        <v>64</v>
      </c>
      <c r="P168" s="38">
        <v>0.11401628804114873</v>
      </c>
      <c r="Q168" s="39">
        <v>274</v>
      </c>
      <c r="R168" s="41">
        <v>0.85381513666723396</v>
      </c>
      <c r="S168" s="183">
        <v>73</v>
      </c>
      <c r="T168" s="42">
        <v>1.3321167883211678E-3</v>
      </c>
      <c r="U168" s="43">
        <v>185</v>
      </c>
      <c r="V168" s="44">
        <v>0.49590376081157889</v>
      </c>
      <c r="W168" s="178">
        <v>12</v>
      </c>
      <c r="X168" s="42">
        <v>3.1290184312044576E-2</v>
      </c>
      <c r="Y168" s="43">
        <v>215</v>
      </c>
      <c r="Z168" s="45">
        <v>0.6582894492717779</v>
      </c>
      <c r="AA168" s="65">
        <v>244</v>
      </c>
      <c r="AB168" s="38">
        <v>4.4525547445255472E-3</v>
      </c>
      <c r="AC168" s="39">
        <v>349</v>
      </c>
      <c r="AD168" s="40">
        <v>0.34330843968735708</v>
      </c>
      <c r="AE168" s="98">
        <v>17</v>
      </c>
      <c r="AF168" s="38">
        <v>0.10458636948135448</v>
      </c>
      <c r="AG168" s="39">
        <v>418</v>
      </c>
      <c r="AH168" s="41">
        <v>0.45572617421228251</v>
      </c>
      <c r="AI168" s="183">
        <v>83</v>
      </c>
      <c r="AJ168" s="42">
        <v>1.5145985401459855E-3</v>
      </c>
      <c r="AK168" s="43">
        <v>120</v>
      </c>
      <c r="AL168" s="44">
        <v>0.79602350168397074</v>
      </c>
      <c r="AM168" s="178">
        <v>7</v>
      </c>
      <c r="AN168" s="42">
        <v>3.5576510930132879E-2</v>
      </c>
      <c r="AO168" s="43">
        <v>118</v>
      </c>
      <c r="AP168" s="45">
        <v>1.0566846108877059</v>
      </c>
      <c r="AQ168" s="65">
        <v>1395</v>
      </c>
      <c r="AR168" s="38">
        <v>2.5456204379562045E-2</v>
      </c>
      <c r="AS168" s="39">
        <v>110</v>
      </c>
      <c r="AT168" s="40">
        <v>1.0990066284831088</v>
      </c>
      <c r="AU168" s="98">
        <v>142</v>
      </c>
      <c r="AV168" s="38">
        <v>0.59794256322331762</v>
      </c>
      <c r="AW168" s="39">
        <v>113</v>
      </c>
      <c r="AX168" s="41">
        <v>1.4588807857116919</v>
      </c>
      <c r="AY168" s="183">
        <v>53</v>
      </c>
      <c r="AZ168" s="42">
        <v>9.6715328467153288E-4</v>
      </c>
      <c r="BA168" s="43">
        <v>215</v>
      </c>
      <c r="BB168" s="44">
        <v>0.36092875055617007</v>
      </c>
      <c r="BC168" s="178">
        <v>4</v>
      </c>
      <c r="BD168" s="42">
        <v>2.2717531075867981E-2</v>
      </c>
      <c r="BE168" s="43">
        <v>234</v>
      </c>
      <c r="BF168" s="45">
        <v>0.47911632700895712</v>
      </c>
      <c r="BG168" s="159">
        <v>219</v>
      </c>
      <c r="BH168" s="83">
        <v>3.9963503649635039E-3</v>
      </c>
      <c r="BI168" s="84">
        <v>161</v>
      </c>
      <c r="BJ168" s="85">
        <v>0.71799850706669122</v>
      </c>
      <c r="BK168" s="156">
        <v>37</v>
      </c>
      <c r="BL168" s="83">
        <v>9.3870552936133736E-2</v>
      </c>
      <c r="BM168" s="84">
        <v>199</v>
      </c>
      <c r="BN168" s="86">
        <v>0.95311001679311103</v>
      </c>
      <c r="BO168" s="195">
        <v>2333</v>
      </c>
      <c r="BP168" s="75">
        <v>4.2572992700729929E-2</v>
      </c>
      <c r="BQ168" s="164">
        <v>283</v>
      </c>
      <c r="BR168" s="76">
        <v>239</v>
      </c>
      <c r="BS168" s="77">
        <v>0.75332175133623136</v>
      </c>
      <c r="BT168" s="159">
        <v>54800</v>
      </c>
      <c r="BU168" s="153">
        <v>5860</v>
      </c>
    </row>
    <row r="169" spans="1:73">
      <c r="A169" s="34">
        <f t="shared" si="16"/>
        <v>1</v>
      </c>
      <c r="B169" s="35">
        <f t="shared" si="17"/>
        <v>0</v>
      </c>
      <c r="C169" s="35">
        <f t="shared" si="18"/>
        <v>0</v>
      </c>
      <c r="D169" s="35">
        <f t="shared" si="19"/>
        <v>1</v>
      </c>
      <c r="E169" s="35">
        <f t="shared" si="20"/>
        <v>0</v>
      </c>
      <c r="F169" s="35">
        <f t="shared" si="21"/>
        <v>0</v>
      </c>
      <c r="G169" s="35">
        <f t="shared" si="22"/>
        <v>1</v>
      </c>
      <c r="H169" s="35">
        <f t="shared" si="23"/>
        <v>0</v>
      </c>
      <c r="I169" s="48">
        <v>461</v>
      </c>
      <c r="J169" s="49" t="s">
        <v>433</v>
      </c>
      <c r="K169" s="65">
        <v>183</v>
      </c>
      <c r="L169" s="38">
        <v>2.9500427191978462E-3</v>
      </c>
      <c r="M169" s="39">
        <v>298</v>
      </c>
      <c r="N169" s="40">
        <v>0.39090532277417922</v>
      </c>
      <c r="O169" s="98">
        <v>10</v>
      </c>
      <c r="P169" s="38">
        <v>7.847341337907375E-2</v>
      </c>
      <c r="Q169" s="39">
        <v>352</v>
      </c>
      <c r="R169" s="41">
        <v>0.58765102179801809</v>
      </c>
      <c r="S169" s="183">
        <v>88</v>
      </c>
      <c r="T169" s="42">
        <v>1.4185997775377622E-3</v>
      </c>
      <c r="U169" s="43">
        <v>176</v>
      </c>
      <c r="V169" s="44">
        <v>0.52809856533227417</v>
      </c>
      <c r="W169" s="178">
        <v>5</v>
      </c>
      <c r="X169" s="42">
        <v>3.7735849056603772E-2</v>
      </c>
      <c r="Y169" s="43">
        <v>191</v>
      </c>
      <c r="Z169" s="45">
        <v>0.79389469379739352</v>
      </c>
      <c r="AA169" s="65">
        <v>904</v>
      </c>
      <c r="AB169" s="38">
        <v>1.4572888623797011E-2</v>
      </c>
      <c r="AC169" s="39">
        <v>145</v>
      </c>
      <c r="AD169" s="40">
        <v>1.1236236143586134</v>
      </c>
      <c r="AE169" s="98">
        <v>18</v>
      </c>
      <c r="AF169" s="38">
        <v>0.3876500857632933</v>
      </c>
      <c r="AG169" s="39">
        <v>157</v>
      </c>
      <c r="AH169" s="41">
        <v>1.6891521466328743</v>
      </c>
      <c r="AI169" s="183">
        <v>63</v>
      </c>
      <c r="AJ169" s="42">
        <v>1.0155884771008978E-3</v>
      </c>
      <c r="AK169" s="43">
        <v>164</v>
      </c>
      <c r="AL169" s="44">
        <v>0.53376011819859981</v>
      </c>
      <c r="AM169" s="178">
        <v>4</v>
      </c>
      <c r="AN169" s="42">
        <v>2.7015437392795882E-2</v>
      </c>
      <c r="AO169" s="43">
        <v>159</v>
      </c>
      <c r="AP169" s="45">
        <v>0.80240575039608231</v>
      </c>
      <c r="AQ169" s="65">
        <v>822</v>
      </c>
      <c r="AR169" s="38">
        <v>1.3251011558364096E-2</v>
      </c>
      <c r="AS169" s="39">
        <v>275</v>
      </c>
      <c r="AT169" s="40">
        <v>0.57207859112101367</v>
      </c>
      <c r="AU169" s="98">
        <v>23</v>
      </c>
      <c r="AV169" s="38">
        <v>0.35248713550600341</v>
      </c>
      <c r="AW169" s="39">
        <v>337</v>
      </c>
      <c r="AX169" s="41">
        <v>0.86001020972344866</v>
      </c>
      <c r="AY169" s="183">
        <v>119</v>
      </c>
      <c r="AZ169" s="42">
        <v>1.9183337900794738E-3</v>
      </c>
      <c r="BA169" s="43">
        <v>141</v>
      </c>
      <c r="BB169" s="44">
        <v>0.71589667219939723</v>
      </c>
      <c r="BC169" s="178">
        <v>3</v>
      </c>
      <c r="BD169" s="42">
        <v>5.1029159519725559E-2</v>
      </c>
      <c r="BE169" s="43">
        <v>102</v>
      </c>
      <c r="BF169" s="45">
        <v>1.0762130531612328</v>
      </c>
      <c r="BG169" s="159">
        <v>153</v>
      </c>
      <c r="BH169" s="83">
        <v>2.466429158673609E-3</v>
      </c>
      <c r="BI169" s="84">
        <v>241</v>
      </c>
      <c r="BJ169" s="85">
        <v>0.44312742677394829</v>
      </c>
      <c r="BK169" s="156">
        <v>5</v>
      </c>
      <c r="BL169" s="83">
        <v>6.5608919382504294E-2</v>
      </c>
      <c r="BM169" s="84">
        <v>276</v>
      </c>
      <c r="BN169" s="86">
        <v>0.6661569182082212</v>
      </c>
      <c r="BO169" s="195">
        <v>2332</v>
      </c>
      <c r="BP169" s="75">
        <v>3.7592894104750696E-2</v>
      </c>
      <c r="BQ169" s="164">
        <v>68</v>
      </c>
      <c r="BR169" s="76">
        <v>286</v>
      </c>
      <c r="BS169" s="77">
        <v>0.66519976699459826</v>
      </c>
      <c r="BT169" s="159">
        <v>62033</v>
      </c>
      <c r="BU169" s="153">
        <v>524</v>
      </c>
    </row>
    <row r="170" spans="1:73">
      <c r="A170" s="34">
        <f t="shared" si="16"/>
        <v>1</v>
      </c>
      <c r="B170" s="35">
        <f t="shared" si="17"/>
        <v>0</v>
      </c>
      <c r="C170" s="35">
        <f t="shared" si="18"/>
        <v>1</v>
      </c>
      <c r="D170" s="35">
        <f t="shared" si="19"/>
        <v>0</v>
      </c>
      <c r="E170" s="35">
        <f t="shared" si="20"/>
        <v>0</v>
      </c>
      <c r="F170" s="35">
        <f t="shared" si="21"/>
        <v>1</v>
      </c>
      <c r="G170" s="35">
        <f t="shared" si="22"/>
        <v>1</v>
      </c>
      <c r="H170" s="35">
        <f t="shared" si="23"/>
        <v>1</v>
      </c>
      <c r="I170" s="48">
        <v>581</v>
      </c>
      <c r="J170" s="49" t="s">
        <v>554</v>
      </c>
      <c r="K170" s="65">
        <v>249</v>
      </c>
      <c r="L170" s="38">
        <v>4.3872013531608993E-3</v>
      </c>
      <c r="M170" s="39">
        <v>221</v>
      </c>
      <c r="N170" s="40">
        <v>0.58134085648054679</v>
      </c>
      <c r="O170" s="98">
        <v>59</v>
      </c>
      <c r="P170" s="38">
        <v>0.10859136502398604</v>
      </c>
      <c r="Q170" s="39">
        <v>291</v>
      </c>
      <c r="R170" s="41">
        <v>0.81319040254471697</v>
      </c>
      <c r="S170" s="183">
        <v>179</v>
      </c>
      <c r="T170" s="42">
        <v>3.1538515751638593E-3</v>
      </c>
      <c r="U170" s="43">
        <v>83</v>
      </c>
      <c r="V170" s="44">
        <v>1.1740763804473608</v>
      </c>
      <c r="W170" s="178">
        <v>24</v>
      </c>
      <c r="X170" s="42">
        <v>7.8063672045355428E-2</v>
      </c>
      <c r="Y170" s="43">
        <v>72</v>
      </c>
      <c r="Z170" s="45">
        <v>1.6423198779014114</v>
      </c>
      <c r="AA170" s="65">
        <v>307</v>
      </c>
      <c r="AB170" s="38">
        <v>5.409119740644161E-3</v>
      </c>
      <c r="AC170" s="39">
        <v>334</v>
      </c>
      <c r="AD170" s="40">
        <v>0.4170631389823608</v>
      </c>
      <c r="AE170" s="98">
        <v>29</v>
      </c>
      <c r="AF170" s="38">
        <v>0.13388573920627997</v>
      </c>
      <c r="AG170" s="39">
        <v>390</v>
      </c>
      <c r="AH170" s="41">
        <v>0.58339567586710317</v>
      </c>
      <c r="AI170" s="183">
        <v>25</v>
      </c>
      <c r="AJ170" s="42">
        <v>4.4048206357037142E-4</v>
      </c>
      <c r="AK170" s="43">
        <v>234</v>
      </c>
      <c r="AL170" s="44">
        <v>0.23150297942217243</v>
      </c>
      <c r="AM170" s="178">
        <v>6</v>
      </c>
      <c r="AN170" s="42">
        <v>1.0902747492368076E-2</v>
      </c>
      <c r="AO170" s="43">
        <v>259</v>
      </c>
      <c r="AP170" s="45">
        <v>0.32383067339585347</v>
      </c>
      <c r="AQ170" s="65">
        <v>1128</v>
      </c>
      <c r="AR170" s="38">
        <v>1.987455070829516E-2</v>
      </c>
      <c r="AS170" s="39">
        <v>170</v>
      </c>
      <c r="AT170" s="40">
        <v>0.85803298248487059</v>
      </c>
      <c r="AU170" s="98">
        <v>123</v>
      </c>
      <c r="AV170" s="38">
        <v>0.49193196685564761</v>
      </c>
      <c r="AW170" s="39">
        <v>189</v>
      </c>
      <c r="AX170" s="41">
        <v>1.2002324946635921</v>
      </c>
      <c r="AY170" s="183">
        <v>159</v>
      </c>
      <c r="AZ170" s="42">
        <v>2.8014659243075623E-3</v>
      </c>
      <c r="BA170" s="43">
        <v>93</v>
      </c>
      <c r="BB170" s="44">
        <v>1.0454698462089358</v>
      </c>
      <c r="BC170" s="178">
        <v>12</v>
      </c>
      <c r="BD170" s="42">
        <v>6.9341474051460975E-2</v>
      </c>
      <c r="BE170" s="43">
        <v>72</v>
      </c>
      <c r="BF170" s="45">
        <v>1.4624226658245492</v>
      </c>
      <c r="BG170" s="159">
        <v>246</v>
      </c>
      <c r="BH170" s="83">
        <v>4.3343435055324545E-3</v>
      </c>
      <c r="BI170" s="84">
        <v>139</v>
      </c>
      <c r="BJ170" s="85">
        <v>0.77872355571479823</v>
      </c>
      <c r="BK170" s="156">
        <v>64</v>
      </c>
      <c r="BL170" s="83">
        <v>0.10728303532490188</v>
      </c>
      <c r="BM170" s="84">
        <v>172</v>
      </c>
      <c r="BN170" s="86">
        <v>1.0892929934023317</v>
      </c>
      <c r="BO170" s="195">
        <v>2293</v>
      </c>
      <c r="BP170" s="75">
        <v>4.0401014870674469E-2</v>
      </c>
      <c r="BQ170" s="164">
        <v>317</v>
      </c>
      <c r="BR170" s="76">
        <v>259</v>
      </c>
      <c r="BS170" s="77">
        <v>0.71488897884352398</v>
      </c>
      <c r="BT170" s="159">
        <v>56756</v>
      </c>
      <c r="BU170" s="153">
        <v>7139</v>
      </c>
    </row>
    <row r="171" spans="1:73">
      <c r="A171" s="34">
        <f t="shared" si="16"/>
        <v>2</v>
      </c>
      <c r="B171" s="35">
        <f t="shared" si="17"/>
        <v>1</v>
      </c>
      <c r="C171" s="35">
        <f t="shared" si="18"/>
        <v>0</v>
      </c>
      <c r="D171" s="35">
        <f t="shared" si="19"/>
        <v>1</v>
      </c>
      <c r="E171" s="35">
        <f t="shared" si="20"/>
        <v>0</v>
      </c>
      <c r="F171" s="35">
        <f t="shared" si="21"/>
        <v>1</v>
      </c>
      <c r="G171" s="35">
        <f t="shared" si="22"/>
        <v>0</v>
      </c>
      <c r="H171" s="35">
        <f t="shared" si="23"/>
        <v>0</v>
      </c>
      <c r="I171" s="48">
        <v>471</v>
      </c>
      <c r="J171" s="49" t="s">
        <v>443</v>
      </c>
      <c r="K171" s="65">
        <v>369</v>
      </c>
      <c r="L171" s="38">
        <v>1.0472838735312483E-2</v>
      </c>
      <c r="M171" s="39">
        <v>93</v>
      </c>
      <c r="N171" s="40">
        <v>1.3877386857985681</v>
      </c>
      <c r="O171" s="98">
        <v>3</v>
      </c>
      <c r="P171" s="38">
        <v>0.16385435168738899</v>
      </c>
      <c r="Q171" s="39">
        <v>177</v>
      </c>
      <c r="R171" s="41">
        <v>1.2270292962791276</v>
      </c>
      <c r="S171" s="183">
        <v>0</v>
      </c>
      <c r="T171" s="42">
        <v>0</v>
      </c>
      <c r="U171" s="43">
        <v>396</v>
      </c>
      <c r="V171" s="44">
        <v>0</v>
      </c>
      <c r="W171" s="178">
        <v>0</v>
      </c>
      <c r="X171" s="42">
        <v>0</v>
      </c>
      <c r="Y171" s="43">
        <v>396</v>
      </c>
      <c r="Z171" s="45">
        <v>0</v>
      </c>
      <c r="AA171" s="65">
        <v>838</v>
      </c>
      <c r="AB171" s="38">
        <v>2.3783845149571436E-2</v>
      </c>
      <c r="AC171" s="39">
        <v>87</v>
      </c>
      <c r="AD171" s="40">
        <v>1.833822431516257</v>
      </c>
      <c r="AE171" s="98">
        <v>10</v>
      </c>
      <c r="AF171" s="38">
        <v>0.37211367673179396</v>
      </c>
      <c r="AG171" s="39">
        <v>169</v>
      </c>
      <c r="AH171" s="41">
        <v>1.6214535709577274</v>
      </c>
      <c r="AI171" s="183">
        <v>0</v>
      </c>
      <c r="AJ171" s="42">
        <v>0</v>
      </c>
      <c r="AK171" s="43">
        <v>337</v>
      </c>
      <c r="AL171" s="44">
        <v>0</v>
      </c>
      <c r="AM171" s="178">
        <v>0</v>
      </c>
      <c r="AN171" s="42">
        <v>0</v>
      </c>
      <c r="AO171" s="43">
        <v>337</v>
      </c>
      <c r="AP171" s="45">
        <v>0</v>
      </c>
      <c r="AQ171" s="65">
        <v>1027</v>
      </c>
      <c r="AR171" s="38">
        <v>2.914798206278027E-2</v>
      </c>
      <c r="AS171" s="39">
        <v>89</v>
      </c>
      <c r="AT171" s="40">
        <v>1.2583897039898528</v>
      </c>
      <c r="AU171" s="98">
        <v>20</v>
      </c>
      <c r="AV171" s="38">
        <v>0.45603907637655416</v>
      </c>
      <c r="AW171" s="39">
        <v>220</v>
      </c>
      <c r="AX171" s="41">
        <v>1.1126597887144973</v>
      </c>
      <c r="AY171" s="183">
        <v>17</v>
      </c>
      <c r="AZ171" s="42">
        <v>4.8248850542090027E-4</v>
      </c>
      <c r="BA171" s="43">
        <v>259</v>
      </c>
      <c r="BB171" s="44">
        <v>0.18005829704483983</v>
      </c>
      <c r="BC171" s="178">
        <v>4</v>
      </c>
      <c r="BD171" s="42">
        <v>7.5488454706927176E-3</v>
      </c>
      <c r="BE171" s="43">
        <v>309</v>
      </c>
      <c r="BF171" s="45">
        <v>0.15920634610327297</v>
      </c>
      <c r="BG171" s="159">
        <v>1</v>
      </c>
      <c r="BH171" s="83">
        <v>2.8381676789464723E-5</v>
      </c>
      <c r="BI171" s="84">
        <v>462</v>
      </c>
      <c r="BJ171" s="85">
        <v>5.0991529024936059E-3</v>
      </c>
      <c r="BK171" s="156">
        <v>1</v>
      </c>
      <c r="BL171" s="83">
        <v>4.4404973357015987E-4</v>
      </c>
      <c r="BM171" s="84">
        <v>464</v>
      </c>
      <c r="BN171" s="86">
        <v>4.5086370089668206E-3</v>
      </c>
      <c r="BO171" s="195">
        <v>2252</v>
      </c>
      <c r="BP171" s="75">
        <v>6.3915536129874551E-2</v>
      </c>
      <c r="BQ171" s="164">
        <v>38</v>
      </c>
      <c r="BR171" s="76">
        <v>128</v>
      </c>
      <c r="BS171" s="77">
        <v>1.1309743703811956</v>
      </c>
      <c r="BT171" s="159">
        <v>35234</v>
      </c>
      <c r="BU171" s="153">
        <v>332</v>
      </c>
    </row>
    <row r="172" spans="1:73">
      <c r="A172" s="34">
        <f t="shared" si="16"/>
        <v>0</v>
      </c>
      <c r="B172" s="35">
        <f t="shared" si="17"/>
        <v>0</v>
      </c>
      <c r="C172" s="35">
        <f t="shared" si="18"/>
        <v>0</v>
      </c>
      <c r="D172" s="35">
        <f t="shared" si="19"/>
        <v>0</v>
      </c>
      <c r="E172" s="35">
        <f t="shared" si="20"/>
        <v>0</v>
      </c>
      <c r="F172" s="35">
        <f t="shared" si="21"/>
        <v>1</v>
      </c>
      <c r="G172" s="35">
        <f t="shared" si="22"/>
        <v>0</v>
      </c>
      <c r="H172" s="35">
        <f t="shared" si="23"/>
        <v>1</v>
      </c>
      <c r="I172" s="51">
        <v>34</v>
      </c>
      <c r="J172" s="49" t="s">
        <v>682</v>
      </c>
      <c r="K172" s="65">
        <v>112</v>
      </c>
      <c r="L172" s="38">
        <v>2.9068258499870231E-3</v>
      </c>
      <c r="M172" s="39">
        <v>299</v>
      </c>
      <c r="N172" s="40">
        <v>0.38517872630891181</v>
      </c>
      <c r="O172" s="98">
        <v>18</v>
      </c>
      <c r="P172" s="38">
        <v>5.0179211469534052E-2</v>
      </c>
      <c r="Q172" s="39">
        <v>405</v>
      </c>
      <c r="R172" s="41">
        <v>0.37576885754473816</v>
      </c>
      <c r="S172" s="183">
        <v>2</v>
      </c>
      <c r="T172" s="42">
        <v>5.1907604464053982E-5</v>
      </c>
      <c r="U172" s="43">
        <v>383</v>
      </c>
      <c r="V172" s="44">
        <v>1.9323513143982823E-2</v>
      </c>
      <c r="W172" s="178">
        <v>3</v>
      </c>
      <c r="X172" s="42">
        <v>8.960573476702509E-4</v>
      </c>
      <c r="Y172" s="43">
        <v>386</v>
      </c>
      <c r="Z172" s="45">
        <v>1.885144210181983E-2</v>
      </c>
      <c r="AA172" s="65">
        <v>44</v>
      </c>
      <c r="AB172" s="38">
        <v>1.1419672982091876E-3</v>
      </c>
      <c r="AC172" s="39">
        <v>468</v>
      </c>
      <c r="AD172" s="40">
        <v>8.804990254285093E-2</v>
      </c>
      <c r="AE172" s="98">
        <v>6</v>
      </c>
      <c r="AF172" s="38">
        <v>1.9713261648745518E-2</v>
      </c>
      <c r="AG172" s="39">
        <v>509</v>
      </c>
      <c r="AH172" s="41">
        <v>8.5898854286457813E-2</v>
      </c>
      <c r="AI172" s="183">
        <v>2</v>
      </c>
      <c r="AJ172" s="42">
        <v>5.1907604464053982E-5</v>
      </c>
      <c r="AK172" s="43">
        <v>322</v>
      </c>
      <c r="AL172" s="44">
        <v>2.7280940773599414E-2</v>
      </c>
      <c r="AM172" s="178">
        <v>1</v>
      </c>
      <c r="AN172" s="42">
        <v>8.960573476702509E-4</v>
      </c>
      <c r="AO172" s="43">
        <v>328</v>
      </c>
      <c r="AP172" s="45">
        <v>2.6614470756153839E-2</v>
      </c>
      <c r="AQ172" s="65">
        <v>1247</v>
      </c>
      <c r="AR172" s="38">
        <v>3.236439138333766E-2</v>
      </c>
      <c r="AS172" s="39">
        <v>77</v>
      </c>
      <c r="AT172" s="40">
        <v>1.3972499641645961</v>
      </c>
      <c r="AU172" s="98">
        <v>38</v>
      </c>
      <c r="AV172" s="38">
        <v>0.55869175627240142</v>
      </c>
      <c r="AW172" s="39">
        <v>134</v>
      </c>
      <c r="AX172" s="41">
        <v>1.3631153199189774</v>
      </c>
      <c r="AY172" s="183">
        <v>0</v>
      </c>
      <c r="AZ172" s="42">
        <v>0</v>
      </c>
      <c r="BA172" s="43">
        <v>356</v>
      </c>
      <c r="BB172" s="44">
        <v>0</v>
      </c>
      <c r="BC172" s="178">
        <v>0</v>
      </c>
      <c r="BD172" s="42">
        <v>0</v>
      </c>
      <c r="BE172" s="43">
        <v>356</v>
      </c>
      <c r="BF172" s="45">
        <v>0</v>
      </c>
      <c r="BG172" s="159">
        <v>825</v>
      </c>
      <c r="BH172" s="83">
        <v>2.1411886841422267E-2</v>
      </c>
      <c r="BI172" s="84">
        <v>18</v>
      </c>
      <c r="BJ172" s="85">
        <v>3.8469356742104659</v>
      </c>
      <c r="BK172" s="156">
        <v>16</v>
      </c>
      <c r="BL172" s="83">
        <v>0.3696236559139785</v>
      </c>
      <c r="BM172" s="84">
        <v>31</v>
      </c>
      <c r="BN172" s="86">
        <v>3.7529555102864944</v>
      </c>
      <c r="BO172" s="195">
        <v>2232</v>
      </c>
      <c r="BP172" s="75">
        <v>5.7928886581884248E-2</v>
      </c>
      <c r="BQ172" s="164">
        <v>82</v>
      </c>
      <c r="BR172" s="76">
        <v>153</v>
      </c>
      <c r="BS172" s="77">
        <v>1.0250416408258456</v>
      </c>
      <c r="BT172" s="159">
        <v>38530</v>
      </c>
      <c r="BU172" s="153">
        <v>1468</v>
      </c>
    </row>
    <row r="173" spans="1:73">
      <c r="A173" s="34">
        <f t="shared" si="16"/>
        <v>2</v>
      </c>
      <c r="B173" s="35">
        <f t="shared" si="17"/>
        <v>1</v>
      </c>
      <c r="C173" s="35">
        <f t="shared" si="18"/>
        <v>0</v>
      </c>
      <c r="D173" s="35">
        <f t="shared" si="19"/>
        <v>0</v>
      </c>
      <c r="E173" s="35">
        <f t="shared" si="20"/>
        <v>1</v>
      </c>
      <c r="F173" s="35">
        <f t="shared" si="21"/>
        <v>1</v>
      </c>
      <c r="G173" s="35">
        <f t="shared" si="22"/>
        <v>0</v>
      </c>
      <c r="H173" s="35">
        <f t="shared" si="23"/>
        <v>1</v>
      </c>
      <c r="I173" s="48">
        <v>421</v>
      </c>
      <c r="J173" s="49" t="s">
        <v>392</v>
      </c>
      <c r="K173" s="65">
        <v>392</v>
      </c>
      <c r="L173" s="38">
        <v>8.7384917184957309E-3</v>
      </c>
      <c r="M173" s="39">
        <v>111</v>
      </c>
      <c r="N173" s="40">
        <v>1.1579232068567802</v>
      </c>
      <c r="O173" s="98">
        <v>102</v>
      </c>
      <c r="P173" s="38">
        <v>0.17737556561085974</v>
      </c>
      <c r="Q173" s="39">
        <v>152</v>
      </c>
      <c r="R173" s="41">
        <v>1.3282834005156083</v>
      </c>
      <c r="S173" s="183">
        <v>103</v>
      </c>
      <c r="T173" s="42">
        <v>2.2960832831761743E-3</v>
      </c>
      <c r="U173" s="43">
        <v>121</v>
      </c>
      <c r="V173" s="44">
        <v>0.8547571393486123</v>
      </c>
      <c r="W173" s="178">
        <v>17</v>
      </c>
      <c r="X173" s="42">
        <v>4.660633484162896E-2</v>
      </c>
      <c r="Y173" s="43">
        <v>153</v>
      </c>
      <c r="Z173" s="45">
        <v>0.98051383109501622</v>
      </c>
      <c r="AA173" s="65">
        <v>260</v>
      </c>
      <c r="AB173" s="38">
        <v>5.795938384716556E-3</v>
      </c>
      <c r="AC173" s="39">
        <v>326</v>
      </c>
      <c r="AD173" s="40">
        <v>0.44688828718559165</v>
      </c>
      <c r="AE173" s="98">
        <v>44</v>
      </c>
      <c r="AF173" s="38">
        <v>0.11764705882352941</v>
      </c>
      <c r="AG173" s="39">
        <v>408</v>
      </c>
      <c r="AH173" s="41">
        <v>0.51263701274698892</v>
      </c>
      <c r="AI173" s="183">
        <v>108</v>
      </c>
      <c r="AJ173" s="42">
        <v>2.4075436367284155E-3</v>
      </c>
      <c r="AK173" s="43">
        <v>70</v>
      </c>
      <c r="AL173" s="44">
        <v>1.2653262665767495</v>
      </c>
      <c r="AM173" s="178">
        <v>13</v>
      </c>
      <c r="AN173" s="42">
        <v>4.8868778280542986E-2</v>
      </c>
      <c r="AO173" s="43">
        <v>73</v>
      </c>
      <c r="AP173" s="45">
        <v>1.4514882042071084</v>
      </c>
      <c r="AQ173" s="65">
        <v>1053</v>
      </c>
      <c r="AR173" s="38">
        <v>2.3473550458102052E-2</v>
      </c>
      <c r="AS173" s="39">
        <v>127</v>
      </c>
      <c r="AT173" s="40">
        <v>1.013410607600201</v>
      </c>
      <c r="AU173" s="98">
        <v>199</v>
      </c>
      <c r="AV173" s="38">
        <v>0.47647058823529409</v>
      </c>
      <c r="AW173" s="39">
        <v>200</v>
      </c>
      <c r="AX173" s="41">
        <v>1.1625092925080982</v>
      </c>
      <c r="AY173" s="183">
        <v>69</v>
      </c>
      <c r="AZ173" s="42">
        <v>1.5381528790209323E-3</v>
      </c>
      <c r="BA173" s="43">
        <v>168</v>
      </c>
      <c r="BB173" s="44">
        <v>0.57401820951055038</v>
      </c>
      <c r="BC173" s="178">
        <v>19</v>
      </c>
      <c r="BD173" s="42">
        <v>3.1221719457013575E-2</v>
      </c>
      <c r="BE173" s="43">
        <v>201</v>
      </c>
      <c r="BF173" s="45">
        <v>0.65847100634270372</v>
      </c>
      <c r="BG173" s="159">
        <v>225</v>
      </c>
      <c r="BH173" s="83">
        <v>5.0157159098508661E-3</v>
      </c>
      <c r="BI173" s="84">
        <v>111</v>
      </c>
      <c r="BJ173" s="85">
        <v>0.90114134304049209</v>
      </c>
      <c r="BK173" s="156">
        <v>54</v>
      </c>
      <c r="BL173" s="83">
        <v>0.10180995475113122</v>
      </c>
      <c r="BM173" s="84">
        <v>185</v>
      </c>
      <c r="BN173" s="86">
        <v>1.0337223404721665</v>
      </c>
      <c r="BO173" s="195">
        <v>2210</v>
      </c>
      <c r="BP173" s="75">
        <v>4.926547627009073E-2</v>
      </c>
      <c r="BQ173" s="164">
        <v>448</v>
      </c>
      <c r="BR173" s="76">
        <v>194</v>
      </c>
      <c r="BS173" s="77">
        <v>0.87174409196659519</v>
      </c>
      <c r="BT173" s="159">
        <v>44859</v>
      </c>
      <c r="BU173" s="153">
        <v>11135</v>
      </c>
    </row>
    <row r="174" spans="1:73">
      <c r="A174" s="34">
        <f t="shared" si="16"/>
        <v>2</v>
      </c>
      <c r="B174" s="35">
        <f t="shared" si="17"/>
        <v>1</v>
      </c>
      <c r="C174" s="35">
        <f t="shared" si="18"/>
        <v>1</v>
      </c>
      <c r="D174" s="35">
        <f t="shared" si="19"/>
        <v>0</v>
      </c>
      <c r="E174" s="35">
        <f t="shared" si="20"/>
        <v>0</v>
      </c>
      <c r="F174" s="35">
        <f t="shared" si="21"/>
        <v>1</v>
      </c>
      <c r="G174" s="35">
        <f t="shared" si="22"/>
        <v>0</v>
      </c>
      <c r="H174" s="35">
        <f t="shared" si="23"/>
        <v>1</v>
      </c>
      <c r="I174" s="48">
        <v>499</v>
      </c>
      <c r="J174" s="49" t="s">
        <v>471</v>
      </c>
      <c r="K174" s="65">
        <v>345</v>
      </c>
      <c r="L174" s="38">
        <v>4.9151600632559734E-3</v>
      </c>
      <c r="M174" s="39">
        <v>199</v>
      </c>
      <c r="N174" s="40">
        <v>0.6512997993250329</v>
      </c>
      <c r="O174" s="98">
        <v>32</v>
      </c>
      <c r="P174" s="38">
        <v>0.15653357531760437</v>
      </c>
      <c r="Q174" s="39">
        <v>187</v>
      </c>
      <c r="R174" s="41">
        <v>1.1722073950923249</v>
      </c>
      <c r="S174" s="183">
        <v>143</v>
      </c>
      <c r="T174" s="42">
        <v>2.037298229117693E-3</v>
      </c>
      <c r="U174" s="43">
        <v>131</v>
      </c>
      <c r="V174" s="44">
        <v>0.75841987922657539</v>
      </c>
      <c r="W174" s="178">
        <v>13</v>
      </c>
      <c r="X174" s="42">
        <v>6.4882032667876594E-2</v>
      </c>
      <c r="Y174" s="43">
        <v>95</v>
      </c>
      <c r="Z174" s="45">
        <v>1.3650017886321339</v>
      </c>
      <c r="AA174" s="65">
        <v>381</v>
      </c>
      <c r="AB174" s="38">
        <v>5.4280463307261615E-3</v>
      </c>
      <c r="AC174" s="39">
        <v>333</v>
      </c>
      <c r="AD174" s="40">
        <v>0.41852244908239783</v>
      </c>
      <c r="AE174" s="98">
        <v>26</v>
      </c>
      <c r="AF174" s="38">
        <v>0.17286751361161526</v>
      </c>
      <c r="AG174" s="39">
        <v>353</v>
      </c>
      <c r="AH174" s="41">
        <v>0.75325542912029209</v>
      </c>
      <c r="AI174" s="183">
        <v>66</v>
      </c>
      <c r="AJ174" s="42">
        <v>9.4029149036201217E-4</v>
      </c>
      <c r="AK174" s="43">
        <v>172</v>
      </c>
      <c r="AL174" s="44">
        <v>0.49418648237272467</v>
      </c>
      <c r="AM174" s="178">
        <v>6</v>
      </c>
      <c r="AN174" s="42">
        <v>2.9945553539019964E-2</v>
      </c>
      <c r="AO174" s="43">
        <v>145</v>
      </c>
      <c r="AP174" s="45">
        <v>0.88943532577825191</v>
      </c>
      <c r="AQ174" s="65">
        <v>948</v>
      </c>
      <c r="AR174" s="38">
        <v>1.350600504338163E-2</v>
      </c>
      <c r="AS174" s="39">
        <v>272</v>
      </c>
      <c r="AT174" s="40">
        <v>0.58308728377903107</v>
      </c>
      <c r="AU174" s="98">
        <v>67</v>
      </c>
      <c r="AV174" s="38">
        <v>0.43012704174228678</v>
      </c>
      <c r="AW174" s="39">
        <v>255</v>
      </c>
      <c r="AX174" s="41">
        <v>1.0494387173747235</v>
      </c>
      <c r="AY174" s="183">
        <v>65</v>
      </c>
      <c r="AZ174" s="42">
        <v>9.2604464959895145E-4</v>
      </c>
      <c r="BA174" s="43">
        <v>219</v>
      </c>
      <c r="BB174" s="44">
        <v>0.3455875543580354</v>
      </c>
      <c r="BC174" s="178">
        <v>5</v>
      </c>
      <c r="BD174" s="42">
        <v>2.9491833030852996E-2</v>
      </c>
      <c r="BE174" s="43">
        <v>209</v>
      </c>
      <c r="BF174" s="45">
        <v>0.62198742774092819</v>
      </c>
      <c r="BG174" s="159">
        <v>256</v>
      </c>
      <c r="BH174" s="83">
        <v>3.6471912353435625E-3</v>
      </c>
      <c r="BI174" s="84">
        <v>179</v>
      </c>
      <c r="BJ174" s="85">
        <v>0.65526733714883223</v>
      </c>
      <c r="BK174" s="156">
        <v>26</v>
      </c>
      <c r="BL174" s="83">
        <v>0.1161524500907441</v>
      </c>
      <c r="BM174" s="84">
        <v>149</v>
      </c>
      <c r="BN174" s="86">
        <v>1.1793481575832483</v>
      </c>
      <c r="BO174" s="195">
        <v>2204</v>
      </c>
      <c r="BP174" s="75">
        <v>3.1400037041785983E-2</v>
      </c>
      <c r="BQ174" s="164">
        <v>175</v>
      </c>
      <c r="BR174" s="76">
        <v>344</v>
      </c>
      <c r="BS174" s="77">
        <v>0.55561823108421482</v>
      </c>
      <c r="BT174" s="159">
        <v>70191</v>
      </c>
      <c r="BU174" s="153">
        <v>2678</v>
      </c>
    </row>
    <row r="175" spans="1:73">
      <c r="A175" s="34">
        <f t="shared" si="16"/>
        <v>1</v>
      </c>
      <c r="B175" s="35">
        <f t="shared" si="17"/>
        <v>0</v>
      </c>
      <c r="C175" s="35">
        <f t="shared" si="18"/>
        <v>0</v>
      </c>
      <c r="D175" s="35">
        <f t="shared" si="19"/>
        <v>1</v>
      </c>
      <c r="E175" s="35">
        <f t="shared" si="20"/>
        <v>0</v>
      </c>
      <c r="F175" s="35">
        <f t="shared" si="21"/>
        <v>0</v>
      </c>
      <c r="G175" s="35">
        <f t="shared" si="22"/>
        <v>0</v>
      </c>
      <c r="H175" s="35">
        <f t="shared" si="23"/>
        <v>0</v>
      </c>
      <c r="I175" s="48">
        <v>227</v>
      </c>
      <c r="J175" s="49" t="s">
        <v>197</v>
      </c>
      <c r="K175" s="65">
        <v>0</v>
      </c>
      <c r="L175" s="38">
        <v>0</v>
      </c>
      <c r="M175" s="39">
        <v>517</v>
      </c>
      <c r="N175" s="40">
        <v>0</v>
      </c>
      <c r="O175" s="98">
        <v>0</v>
      </c>
      <c r="P175" s="38">
        <v>0</v>
      </c>
      <c r="Q175" s="39">
        <v>517</v>
      </c>
      <c r="R175" s="41">
        <v>0</v>
      </c>
      <c r="S175" s="183">
        <v>0</v>
      </c>
      <c r="T175" s="42">
        <v>0</v>
      </c>
      <c r="U175" s="43">
        <v>396</v>
      </c>
      <c r="V175" s="44">
        <v>0</v>
      </c>
      <c r="W175" s="178">
        <v>0</v>
      </c>
      <c r="X175" s="42">
        <v>0</v>
      </c>
      <c r="Y175" s="43">
        <v>396</v>
      </c>
      <c r="Z175" s="45">
        <v>0</v>
      </c>
      <c r="AA175" s="65">
        <v>2176</v>
      </c>
      <c r="AB175" s="38">
        <v>0.14700716119443319</v>
      </c>
      <c r="AC175" s="39">
        <v>16</v>
      </c>
      <c r="AD175" s="40">
        <v>11.334795870748238</v>
      </c>
      <c r="AE175" s="98">
        <v>7</v>
      </c>
      <c r="AF175" s="38">
        <v>1</v>
      </c>
      <c r="AG175" s="39">
        <v>1</v>
      </c>
      <c r="AH175" s="41">
        <v>4.3574146083494059</v>
      </c>
      <c r="AI175" s="183">
        <v>0</v>
      </c>
      <c r="AJ175" s="42">
        <v>0</v>
      </c>
      <c r="AK175" s="43">
        <v>337</v>
      </c>
      <c r="AL175" s="44">
        <v>0</v>
      </c>
      <c r="AM175" s="178">
        <v>0</v>
      </c>
      <c r="AN175" s="42">
        <v>0</v>
      </c>
      <c r="AO175" s="43">
        <v>337</v>
      </c>
      <c r="AP175" s="45">
        <v>0</v>
      </c>
      <c r="AQ175" s="65">
        <v>0</v>
      </c>
      <c r="AR175" s="38">
        <v>0</v>
      </c>
      <c r="AS175" s="39">
        <v>565</v>
      </c>
      <c r="AT175" s="40">
        <v>0</v>
      </c>
      <c r="AU175" s="98">
        <v>0</v>
      </c>
      <c r="AV175" s="38">
        <v>0</v>
      </c>
      <c r="AW175" s="39">
        <v>565</v>
      </c>
      <c r="AX175" s="41">
        <v>0</v>
      </c>
      <c r="AY175" s="183">
        <v>0</v>
      </c>
      <c r="AZ175" s="42">
        <v>0</v>
      </c>
      <c r="BA175" s="43">
        <v>356</v>
      </c>
      <c r="BB175" s="44">
        <v>0</v>
      </c>
      <c r="BC175" s="178">
        <v>0</v>
      </c>
      <c r="BD175" s="42">
        <v>0</v>
      </c>
      <c r="BE175" s="43">
        <v>356</v>
      </c>
      <c r="BF175" s="45">
        <v>0</v>
      </c>
      <c r="BG175" s="159">
        <v>0</v>
      </c>
      <c r="BH175" s="83">
        <v>0</v>
      </c>
      <c r="BI175" s="84">
        <v>467</v>
      </c>
      <c r="BJ175" s="85">
        <v>0</v>
      </c>
      <c r="BK175" s="156">
        <v>0</v>
      </c>
      <c r="BL175" s="83">
        <v>0</v>
      </c>
      <c r="BM175" s="84">
        <v>467</v>
      </c>
      <c r="BN175" s="86">
        <v>0</v>
      </c>
      <c r="BO175" s="195">
        <v>2176</v>
      </c>
      <c r="BP175" s="75">
        <v>0.14700716119443319</v>
      </c>
      <c r="BQ175" s="164">
        <v>7</v>
      </c>
      <c r="BR175" s="76">
        <v>32</v>
      </c>
      <c r="BS175" s="77">
        <v>2.6012663217838417</v>
      </c>
      <c r="BT175" s="159">
        <v>14802</v>
      </c>
      <c r="BU175" s="153">
        <v>134</v>
      </c>
    </row>
    <row r="176" spans="1:73">
      <c r="A176" s="34">
        <f t="shared" si="16"/>
        <v>1</v>
      </c>
      <c r="B176" s="35">
        <f t="shared" si="17"/>
        <v>0</v>
      </c>
      <c r="C176" s="35">
        <f t="shared" si="18"/>
        <v>0</v>
      </c>
      <c r="D176" s="35">
        <f t="shared" si="19"/>
        <v>1</v>
      </c>
      <c r="E176" s="35">
        <f t="shared" si="20"/>
        <v>0</v>
      </c>
      <c r="F176" s="35">
        <f t="shared" si="21"/>
        <v>0</v>
      </c>
      <c r="G176" s="35">
        <f t="shared" si="22"/>
        <v>1</v>
      </c>
      <c r="H176" s="35">
        <f t="shared" si="23"/>
        <v>0</v>
      </c>
      <c r="I176" s="48">
        <v>626</v>
      </c>
      <c r="J176" s="49" t="s">
        <v>600</v>
      </c>
      <c r="K176" s="65">
        <v>39</v>
      </c>
      <c r="L176" s="38">
        <v>1.2598119972865587E-3</v>
      </c>
      <c r="M176" s="39">
        <v>398</v>
      </c>
      <c r="N176" s="40">
        <v>0.16693562172143517</v>
      </c>
      <c r="O176" s="98">
        <v>6</v>
      </c>
      <c r="P176" s="38">
        <v>1.8105849582172703E-2</v>
      </c>
      <c r="Q176" s="39">
        <v>476</v>
      </c>
      <c r="R176" s="41">
        <v>0.1355863157893718</v>
      </c>
      <c r="S176" s="183">
        <v>1</v>
      </c>
      <c r="T176" s="42">
        <v>3.2302871725296382E-5</v>
      </c>
      <c r="U176" s="43">
        <v>389</v>
      </c>
      <c r="V176" s="44">
        <v>1.202530867715958E-2</v>
      </c>
      <c r="W176" s="178">
        <v>1</v>
      </c>
      <c r="X176" s="42">
        <v>4.6425255338904364E-4</v>
      </c>
      <c r="Y176" s="43">
        <v>391</v>
      </c>
      <c r="Z176" s="45">
        <v>9.7670424260125014E-3</v>
      </c>
      <c r="AA176" s="65">
        <v>920</v>
      </c>
      <c r="AB176" s="38">
        <v>2.9718641987272667E-2</v>
      </c>
      <c r="AC176" s="39">
        <v>65</v>
      </c>
      <c r="AD176" s="40">
        <v>2.2914172190295945</v>
      </c>
      <c r="AE176" s="98">
        <v>8</v>
      </c>
      <c r="AF176" s="38">
        <v>0.42711234911792018</v>
      </c>
      <c r="AG176" s="39">
        <v>140</v>
      </c>
      <c r="AH176" s="41">
        <v>1.8611055894528568</v>
      </c>
      <c r="AI176" s="183">
        <v>31</v>
      </c>
      <c r="AJ176" s="42">
        <v>1.0013890234841878E-3</v>
      </c>
      <c r="AK176" s="43">
        <v>165</v>
      </c>
      <c r="AL176" s="44">
        <v>0.52629734935895511</v>
      </c>
      <c r="AM176" s="178">
        <v>1</v>
      </c>
      <c r="AN176" s="42">
        <v>1.4391829155060354E-2</v>
      </c>
      <c r="AO176" s="43">
        <v>240</v>
      </c>
      <c r="AP176" s="45">
        <v>0.42746250245120626</v>
      </c>
      <c r="AQ176" s="65">
        <v>85</v>
      </c>
      <c r="AR176" s="38">
        <v>2.7457440966501922E-3</v>
      </c>
      <c r="AS176" s="39">
        <v>457</v>
      </c>
      <c r="AT176" s="40">
        <v>0.11854049085022481</v>
      </c>
      <c r="AU176" s="98">
        <v>14</v>
      </c>
      <c r="AV176" s="38">
        <v>3.9461467038068708E-2</v>
      </c>
      <c r="AW176" s="39">
        <v>535</v>
      </c>
      <c r="AX176" s="41">
        <v>9.6279441502699667E-2</v>
      </c>
      <c r="AY176" s="183">
        <v>989</v>
      </c>
      <c r="AZ176" s="42">
        <v>3.194754013631812E-2</v>
      </c>
      <c r="BA176" s="43">
        <v>3</v>
      </c>
      <c r="BB176" s="44">
        <v>11.922397336075335</v>
      </c>
      <c r="BC176" s="178">
        <v>4</v>
      </c>
      <c r="BD176" s="42">
        <v>0.45914577530176415</v>
      </c>
      <c r="BE176" s="43">
        <v>5</v>
      </c>
      <c r="BF176" s="45">
        <v>9.6834570926566279</v>
      </c>
      <c r="BG176" s="159">
        <v>89</v>
      </c>
      <c r="BH176" s="83">
        <v>2.8749555835513776E-3</v>
      </c>
      <c r="BI176" s="84">
        <v>217</v>
      </c>
      <c r="BJ176" s="85">
        <v>0.51652473591158421</v>
      </c>
      <c r="BK176" s="156">
        <v>2</v>
      </c>
      <c r="BL176" s="83">
        <v>4.1318477251624887E-2</v>
      </c>
      <c r="BM176" s="84">
        <v>336</v>
      </c>
      <c r="BN176" s="86">
        <v>0.41952511533574832</v>
      </c>
      <c r="BO176" s="195">
        <v>2154</v>
      </c>
      <c r="BP176" s="75">
        <v>6.9580385696288397E-2</v>
      </c>
      <c r="BQ176" s="164">
        <v>36</v>
      </c>
      <c r="BR176" s="76">
        <v>103</v>
      </c>
      <c r="BS176" s="77">
        <v>1.2312129048536382</v>
      </c>
      <c r="BT176" s="159">
        <v>30957</v>
      </c>
      <c r="BU176" s="153">
        <v>751</v>
      </c>
    </row>
    <row r="177" spans="1:73">
      <c r="A177" s="34">
        <f t="shared" si="16"/>
        <v>1</v>
      </c>
      <c r="B177" s="35">
        <f t="shared" si="17"/>
        <v>0</v>
      </c>
      <c r="C177" s="35">
        <f t="shared" si="18"/>
        <v>0</v>
      </c>
      <c r="D177" s="35">
        <f t="shared" si="19"/>
        <v>1</v>
      </c>
      <c r="E177" s="35">
        <f t="shared" si="20"/>
        <v>0</v>
      </c>
      <c r="F177" s="35">
        <f t="shared" si="21"/>
        <v>1</v>
      </c>
      <c r="G177" s="35">
        <f t="shared" si="22"/>
        <v>0</v>
      </c>
      <c r="H177" s="35">
        <f t="shared" si="23"/>
        <v>0</v>
      </c>
      <c r="I177" s="48">
        <v>346</v>
      </c>
      <c r="J177" s="49" t="s">
        <v>317</v>
      </c>
      <c r="K177" s="65">
        <v>82</v>
      </c>
      <c r="L177" s="38">
        <v>1.2142391755019842E-3</v>
      </c>
      <c r="M177" s="39">
        <v>401</v>
      </c>
      <c r="N177" s="40">
        <v>0.16089684184428368</v>
      </c>
      <c r="O177" s="98">
        <v>22</v>
      </c>
      <c r="P177" s="38">
        <v>3.8175046554934824E-2</v>
      </c>
      <c r="Q177" s="39">
        <v>433</v>
      </c>
      <c r="R177" s="41">
        <v>0.28587523021111066</v>
      </c>
      <c r="S177" s="183">
        <v>40</v>
      </c>
      <c r="T177" s="42">
        <v>5.9231179292779719E-4</v>
      </c>
      <c r="U177" s="43">
        <v>265</v>
      </c>
      <c r="V177" s="44">
        <v>0.22049841895328384</v>
      </c>
      <c r="W177" s="178">
        <v>3</v>
      </c>
      <c r="X177" s="42">
        <v>1.86219739292365E-2</v>
      </c>
      <c r="Y177" s="43">
        <v>278</v>
      </c>
      <c r="Z177" s="45">
        <v>0.39177298669703781</v>
      </c>
      <c r="AA177" s="65">
        <v>589</v>
      </c>
      <c r="AB177" s="38">
        <v>8.7217911508618139E-3</v>
      </c>
      <c r="AC177" s="39">
        <v>250</v>
      </c>
      <c r="AD177" s="40">
        <v>0.67248235745171703</v>
      </c>
      <c r="AE177" s="98">
        <v>36</v>
      </c>
      <c r="AF177" s="38">
        <v>0.27420856610800742</v>
      </c>
      <c r="AG177" s="39">
        <v>235</v>
      </c>
      <c r="AH177" s="41">
        <v>1.1948404116935754</v>
      </c>
      <c r="AI177" s="183">
        <v>49</v>
      </c>
      <c r="AJ177" s="42">
        <v>7.2558194633655154E-4</v>
      </c>
      <c r="AK177" s="43">
        <v>204</v>
      </c>
      <c r="AL177" s="44">
        <v>0.38134216188127468</v>
      </c>
      <c r="AM177" s="178">
        <v>3</v>
      </c>
      <c r="AN177" s="42">
        <v>2.2811918063314712E-2</v>
      </c>
      <c r="AO177" s="43">
        <v>182</v>
      </c>
      <c r="AP177" s="45">
        <v>0.67755387282565949</v>
      </c>
      <c r="AQ177" s="65">
        <v>1360</v>
      </c>
      <c r="AR177" s="38">
        <v>2.0138600959545106E-2</v>
      </c>
      <c r="AS177" s="39">
        <v>166</v>
      </c>
      <c r="AT177" s="40">
        <v>0.86943267790094403</v>
      </c>
      <c r="AU177" s="98">
        <v>45</v>
      </c>
      <c r="AV177" s="38">
        <v>0.63314711359404097</v>
      </c>
      <c r="AW177" s="39">
        <v>97</v>
      </c>
      <c r="AX177" s="41">
        <v>1.5447740558421981</v>
      </c>
      <c r="AY177" s="183">
        <v>0</v>
      </c>
      <c r="AZ177" s="42">
        <v>0</v>
      </c>
      <c r="BA177" s="43">
        <v>356</v>
      </c>
      <c r="BB177" s="44">
        <v>0</v>
      </c>
      <c r="BC177" s="178">
        <v>1</v>
      </c>
      <c r="BD177" s="42">
        <v>0</v>
      </c>
      <c r="BE177" s="43">
        <v>356</v>
      </c>
      <c r="BF177" s="45">
        <v>0</v>
      </c>
      <c r="BG177" s="159">
        <v>28</v>
      </c>
      <c r="BH177" s="83">
        <v>4.1461825504945801E-4</v>
      </c>
      <c r="BI177" s="84">
        <v>400</v>
      </c>
      <c r="BJ177" s="85">
        <v>7.4491788992786703E-2</v>
      </c>
      <c r="BK177" s="156">
        <v>12</v>
      </c>
      <c r="BL177" s="83">
        <v>1.3035381750465549E-2</v>
      </c>
      <c r="BM177" s="84">
        <v>422</v>
      </c>
      <c r="BN177" s="86">
        <v>0.13235410392803157</v>
      </c>
      <c r="BO177" s="195">
        <v>2148</v>
      </c>
      <c r="BP177" s="75">
        <v>3.1807143280222709E-2</v>
      </c>
      <c r="BQ177" s="164">
        <v>122</v>
      </c>
      <c r="BR177" s="76">
        <v>338</v>
      </c>
      <c r="BS177" s="77">
        <v>0.56282190564557122</v>
      </c>
      <c r="BT177" s="159">
        <v>67532</v>
      </c>
      <c r="BU177" s="153">
        <v>4621</v>
      </c>
    </row>
    <row r="178" spans="1:73">
      <c r="A178" s="34">
        <f t="shared" si="16"/>
        <v>1</v>
      </c>
      <c r="B178" s="35">
        <f t="shared" si="17"/>
        <v>0</v>
      </c>
      <c r="C178" s="35">
        <f t="shared" si="18"/>
        <v>0</v>
      </c>
      <c r="D178" s="35">
        <f t="shared" si="19"/>
        <v>1</v>
      </c>
      <c r="E178" s="35">
        <f t="shared" si="20"/>
        <v>0</v>
      </c>
      <c r="F178" s="35">
        <f t="shared" si="21"/>
        <v>0</v>
      </c>
      <c r="G178" s="35">
        <f t="shared" si="22"/>
        <v>0</v>
      </c>
      <c r="H178" s="35">
        <f t="shared" si="23"/>
        <v>0</v>
      </c>
      <c r="I178" s="48">
        <v>448</v>
      </c>
      <c r="J178" s="49" t="s">
        <v>420</v>
      </c>
      <c r="K178" s="65">
        <v>217</v>
      </c>
      <c r="L178" s="38">
        <v>8.4934831108849657E-3</v>
      </c>
      <c r="M178" s="39">
        <v>116</v>
      </c>
      <c r="N178" s="40">
        <v>1.125457518066151</v>
      </c>
      <c r="O178" s="98">
        <v>15</v>
      </c>
      <c r="P178" s="38">
        <v>0.10125991600559962</v>
      </c>
      <c r="Q178" s="39">
        <v>308</v>
      </c>
      <c r="R178" s="41">
        <v>0.75828857883911338</v>
      </c>
      <c r="S178" s="183">
        <v>52</v>
      </c>
      <c r="T178" s="42">
        <v>2.0353047085991624E-3</v>
      </c>
      <c r="U178" s="43">
        <v>132</v>
      </c>
      <c r="V178" s="44">
        <v>0.75767775636538071</v>
      </c>
      <c r="W178" s="178">
        <v>28</v>
      </c>
      <c r="X178" s="42">
        <v>2.4265048996733551E-2</v>
      </c>
      <c r="Y178" s="43">
        <v>248</v>
      </c>
      <c r="Z178" s="45">
        <v>0.5104931815458742</v>
      </c>
      <c r="AA178" s="65">
        <v>924</v>
      </c>
      <c r="AB178" s="38">
        <v>3.6165799052800499E-2</v>
      </c>
      <c r="AC178" s="39">
        <v>53</v>
      </c>
      <c r="AD178" s="40">
        <v>2.7885168752004765</v>
      </c>
      <c r="AE178" s="98">
        <v>43</v>
      </c>
      <c r="AF178" s="38">
        <v>0.43117125524965</v>
      </c>
      <c r="AG178" s="39">
        <v>139</v>
      </c>
      <c r="AH178" s="41">
        <v>1.8787919263251753</v>
      </c>
      <c r="AI178" s="183">
        <v>18</v>
      </c>
      <c r="AJ178" s="42">
        <v>7.0452855297663318E-4</v>
      </c>
      <c r="AK178" s="43">
        <v>207</v>
      </c>
      <c r="AL178" s="44">
        <v>0.37027718627191158</v>
      </c>
      <c r="AM178" s="178">
        <v>3</v>
      </c>
      <c r="AN178" s="42">
        <v>8.3994400373308443E-3</v>
      </c>
      <c r="AO178" s="43">
        <v>274</v>
      </c>
      <c r="AP178" s="45">
        <v>0.24947806278563617</v>
      </c>
      <c r="AQ178" s="65">
        <v>776</v>
      </c>
      <c r="AR178" s="38">
        <v>3.0373008728325962E-2</v>
      </c>
      <c r="AS178" s="39">
        <v>85</v>
      </c>
      <c r="AT178" s="40">
        <v>1.3112771024970782</v>
      </c>
      <c r="AU178" s="98">
        <v>70</v>
      </c>
      <c r="AV178" s="38">
        <v>0.36210919272048531</v>
      </c>
      <c r="AW178" s="39">
        <v>329</v>
      </c>
      <c r="AX178" s="41">
        <v>0.8834864351213445</v>
      </c>
      <c r="AY178" s="183">
        <v>94</v>
      </c>
      <c r="AZ178" s="42">
        <v>3.6792046655446395E-3</v>
      </c>
      <c r="BA178" s="43">
        <v>68</v>
      </c>
      <c r="BB178" s="44">
        <v>1.3730302776425494</v>
      </c>
      <c r="BC178" s="178">
        <v>14</v>
      </c>
      <c r="BD178" s="42">
        <v>4.386374241717219E-2</v>
      </c>
      <c r="BE178" s="43">
        <v>131</v>
      </c>
      <c r="BF178" s="45">
        <v>0.92509327204604996</v>
      </c>
      <c r="BG178" s="159">
        <v>62</v>
      </c>
      <c r="BH178" s="83">
        <v>2.4267094602528475E-3</v>
      </c>
      <c r="BI178" s="84">
        <v>243</v>
      </c>
      <c r="BJ178" s="85">
        <v>0.43599124461703015</v>
      </c>
      <c r="BK178" s="156">
        <v>24</v>
      </c>
      <c r="BL178" s="83">
        <v>2.8931404573028466E-2</v>
      </c>
      <c r="BM178" s="84">
        <v>379</v>
      </c>
      <c r="BN178" s="86">
        <v>0.29375358550629177</v>
      </c>
      <c r="BO178" s="195">
        <v>2143</v>
      </c>
      <c r="BP178" s="75">
        <v>8.3878038279384712E-2</v>
      </c>
      <c r="BQ178" s="164">
        <v>197</v>
      </c>
      <c r="BR178" s="76">
        <v>86</v>
      </c>
      <c r="BS178" s="77">
        <v>1.4842073973857652</v>
      </c>
      <c r="BT178" s="159">
        <v>25549</v>
      </c>
      <c r="BU178" s="153">
        <v>4029</v>
      </c>
    </row>
    <row r="179" spans="1:73">
      <c r="A179" s="34">
        <f t="shared" si="16"/>
        <v>1</v>
      </c>
      <c r="B179" s="35">
        <f t="shared" si="17"/>
        <v>1</v>
      </c>
      <c r="C179" s="35">
        <f t="shared" si="18"/>
        <v>0</v>
      </c>
      <c r="D179" s="35">
        <f t="shared" si="19"/>
        <v>0</v>
      </c>
      <c r="E179" s="35">
        <f t="shared" si="20"/>
        <v>0</v>
      </c>
      <c r="F179" s="35">
        <f t="shared" si="21"/>
        <v>1</v>
      </c>
      <c r="G179" s="35">
        <f t="shared" si="22"/>
        <v>0</v>
      </c>
      <c r="H179" s="35">
        <f t="shared" si="23"/>
        <v>1</v>
      </c>
      <c r="I179" s="48">
        <v>113</v>
      </c>
      <c r="J179" s="49" t="s">
        <v>83</v>
      </c>
      <c r="K179" s="65">
        <v>616</v>
      </c>
      <c r="L179" s="38">
        <v>1.681360373393018E-2</v>
      </c>
      <c r="M179" s="39">
        <v>43</v>
      </c>
      <c r="N179" s="40">
        <v>2.2279430571758891</v>
      </c>
      <c r="O179" s="98">
        <v>6</v>
      </c>
      <c r="P179" s="38">
        <v>0.29222011385199242</v>
      </c>
      <c r="Q179" s="39">
        <v>73</v>
      </c>
      <c r="R179" s="41">
        <v>2.1883009939370046</v>
      </c>
      <c r="S179" s="183">
        <v>88</v>
      </c>
      <c r="T179" s="42">
        <v>2.4019433905614544E-3</v>
      </c>
      <c r="U179" s="43">
        <v>115</v>
      </c>
      <c r="V179" s="44">
        <v>0.89416541483355516</v>
      </c>
      <c r="W179" s="178">
        <v>1</v>
      </c>
      <c r="X179" s="42">
        <v>4.1745730550284632E-2</v>
      </c>
      <c r="Y179" s="43">
        <v>175</v>
      </c>
      <c r="Z179" s="45">
        <v>0.87825542027301795</v>
      </c>
      <c r="AA179" s="65">
        <v>25</v>
      </c>
      <c r="AB179" s="38">
        <v>6.8237028140950406E-4</v>
      </c>
      <c r="AC179" s="39">
        <v>497</v>
      </c>
      <c r="AD179" s="40">
        <v>5.2613272613379648E-2</v>
      </c>
      <c r="AE179" s="98">
        <v>4</v>
      </c>
      <c r="AF179" s="38">
        <v>1.1859582542694497E-2</v>
      </c>
      <c r="AG179" s="39">
        <v>520</v>
      </c>
      <c r="AH179" s="41">
        <v>5.1677118220462594E-2</v>
      </c>
      <c r="AI179" s="183">
        <v>0</v>
      </c>
      <c r="AJ179" s="42">
        <v>0</v>
      </c>
      <c r="AK179" s="43">
        <v>337</v>
      </c>
      <c r="AL179" s="44">
        <v>0</v>
      </c>
      <c r="AM179" s="178">
        <v>0</v>
      </c>
      <c r="AN179" s="42">
        <v>0</v>
      </c>
      <c r="AO179" s="43">
        <v>337</v>
      </c>
      <c r="AP179" s="45">
        <v>0</v>
      </c>
      <c r="AQ179" s="65">
        <v>912</v>
      </c>
      <c r="AR179" s="38">
        <v>2.4892867865818707E-2</v>
      </c>
      <c r="AS179" s="39">
        <v>114</v>
      </c>
      <c r="AT179" s="40">
        <v>1.0746860128312501</v>
      </c>
      <c r="AU179" s="98">
        <v>10</v>
      </c>
      <c r="AV179" s="38">
        <v>0.43263757115749524</v>
      </c>
      <c r="AW179" s="39">
        <v>250</v>
      </c>
      <c r="AX179" s="41">
        <v>1.0555639931973175</v>
      </c>
      <c r="AY179" s="183">
        <v>0</v>
      </c>
      <c r="AZ179" s="42">
        <v>0</v>
      </c>
      <c r="BA179" s="43">
        <v>356</v>
      </c>
      <c r="BB179" s="44">
        <v>0</v>
      </c>
      <c r="BC179" s="178">
        <v>0</v>
      </c>
      <c r="BD179" s="42">
        <v>0</v>
      </c>
      <c r="BE179" s="43">
        <v>356</v>
      </c>
      <c r="BF179" s="45">
        <v>0</v>
      </c>
      <c r="BG179" s="159">
        <v>467</v>
      </c>
      <c r="BH179" s="83">
        <v>1.2746676856729536E-2</v>
      </c>
      <c r="BI179" s="84">
        <v>34</v>
      </c>
      <c r="BJ179" s="85">
        <v>2.2901132576940442</v>
      </c>
      <c r="BK179" s="156">
        <v>6</v>
      </c>
      <c r="BL179" s="83">
        <v>0.2215370018975332</v>
      </c>
      <c r="BM179" s="84">
        <v>67</v>
      </c>
      <c r="BN179" s="86">
        <v>2.249364992475456</v>
      </c>
      <c r="BO179" s="195">
        <v>2108</v>
      </c>
      <c r="BP179" s="75">
        <v>5.7537462128449381E-2</v>
      </c>
      <c r="BQ179" s="164">
        <v>27</v>
      </c>
      <c r="BR179" s="76">
        <v>154</v>
      </c>
      <c r="BS179" s="77">
        <v>1.0181154527410619</v>
      </c>
      <c r="BT179" s="159">
        <v>36637</v>
      </c>
      <c r="BU179" s="153">
        <v>635</v>
      </c>
    </row>
    <row r="180" spans="1:73">
      <c r="A180" s="34">
        <f t="shared" si="16"/>
        <v>0</v>
      </c>
      <c r="B180" s="35">
        <f t="shared" si="17"/>
        <v>0</v>
      </c>
      <c r="C180" s="35">
        <f t="shared" si="18"/>
        <v>0</v>
      </c>
      <c r="D180" s="35">
        <f t="shared" si="19"/>
        <v>0</v>
      </c>
      <c r="E180" s="35">
        <f t="shared" si="20"/>
        <v>0</v>
      </c>
      <c r="F180" s="35">
        <f t="shared" si="21"/>
        <v>1</v>
      </c>
      <c r="G180" s="35">
        <f t="shared" si="22"/>
        <v>1</v>
      </c>
      <c r="H180" s="35">
        <f t="shared" si="23"/>
        <v>0</v>
      </c>
      <c r="I180" s="48">
        <v>371</v>
      </c>
      <c r="J180" s="49" t="s">
        <v>342</v>
      </c>
      <c r="K180" s="65">
        <v>211</v>
      </c>
      <c r="L180" s="38">
        <v>3.1117272298253895E-3</v>
      </c>
      <c r="M180" s="39">
        <v>281</v>
      </c>
      <c r="N180" s="40">
        <v>0.41232987212159711</v>
      </c>
      <c r="O180" s="98">
        <v>28</v>
      </c>
      <c r="P180" s="38">
        <v>0.10153994225216555</v>
      </c>
      <c r="Q180" s="39">
        <v>306</v>
      </c>
      <c r="R180" s="41">
        <v>0.76038556561258042</v>
      </c>
      <c r="S180" s="183">
        <v>56</v>
      </c>
      <c r="T180" s="42">
        <v>8.2586125530910806E-4</v>
      </c>
      <c r="U180" s="43">
        <v>235</v>
      </c>
      <c r="V180" s="44">
        <v>0.30744128893721134</v>
      </c>
      <c r="W180" s="178">
        <v>2</v>
      </c>
      <c r="X180" s="42">
        <v>2.6948989412897015E-2</v>
      </c>
      <c r="Y180" s="43">
        <v>233</v>
      </c>
      <c r="Z180" s="45">
        <v>0.56695848199967847</v>
      </c>
      <c r="AA180" s="65">
        <v>303</v>
      </c>
      <c r="AB180" s="38">
        <v>4.4684992921189244E-3</v>
      </c>
      <c r="AC180" s="39">
        <v>348</v>
      </c>
      <c r="AD180" s="40">
        <v>0.34453782328169319</v>
      </c>
      <c r="AE180" s="98">
        <v>22</v>
      </c>
      <c r="AF180" s="38">
        <v>0.14581328200192492</v>
      </c>
      <c r="AG180" s="39">
        <v>382</v>
      </c>
      <c r="AH180" s="41">
        <v>0.63536892508655918</v>
      </c>
      <c r="AI180" s="183">
        <v>19</v>
      </c>
      <c r="AJ180" s="42">
        <v>2.8020292590844736E-4</v>
      </c>
      <c r="AK180" s="43">
        <v>270</v>
      </c>
      <c r="AL180" s="44">
        <v>0.14726550194762358</v>
      </c>
      <c r="AM180" s="178">
        <v>5</v>
      </c>
      <c r="AN180" s="42">
        <v>9.1434071222329157E-3</v>
      </c>
      <c r="AO180" s="43">
        <v>270</v>
      </c>
      <c r="AP180" s="45">
        <v>0.27157518667636477</v>
      </c>
      <c r="AQ180" s="65">
        <v>1201</v>
      </c>
      <c r="AR180" s="38">
        <v>1.7711774421897121E-2</v>
      </c>
      <c r="AS180" s="39">
        <v>205</v>
      </c>
      <c r="AT180" s="40">
        <v>0.76466063839001142</v>
      </c>
      <c r="AU180" s="98">
        <v>103</v>
      </c>
      <c r="AV180" s="38">
        <v>0.5779595765158807</v>
      </c>
      <c r="AW180" s="39">
        <v>121</v>
      </c>
      <c r="AX180" s="41">
        <v>1.4101256089745509</v>
      </c>
      <c r="AY180" s="183">
        <v>133</v>
      </c>
      <c r="AZ180" s="42">
        <v>1.9614204813591316E-3</v>
      </c>
      <c r="BA180" s="43">
        <v>138</v>
      </c>
      <c r="BB180" s="44">
        <v>0.73197605268193144</v>
      </c>
      <c r="BC180" s="178">
        <v>7</v>
      </c>
      <c r="BD180" s="42">
        <v>6.4003849855630415E-2</v>
      </c>
      <c r="BE180" s="43">
        <v>81</v>
      </c>
      <c r="BF180" s="45">
        <v>1.3498513264866643</v>
      </c>
      <c r="BG180" s="159">
        <v>155</v>
      </c>
      <c r="BH180" s="83">
        <v>2.2858659745162812E-3</v>
      </c>
      <c r="BI180" s="84">
        <v>253</v>
      </c>
      <c r="BJ180" s="85">
        <v>0.41068680350108033</v>
      </c>
      <c r="BK180" s="156">
        <v>27</v>
      </c>
      <c r="BL180" s="83">
        <v>7.4590952839268532E-2</v>
      </c>
      <c r="BM180" s="84">
        <v>251</v>
      </c>
      <c r="BN180" s="86">
        <v>0.75735555069776628</v>
      </c>
      <c r="BO180" s="195">
        <v>2078</v>
      </c>
      <c r="BP180" s="75">
        <v>3.0645351580934403E-2</v>
      </c>
      <c r="BQ180" s="164">
        <v>194</v>
      </c>
      <c r="BR180" s="76">
        <v>352</v>
      </c>
      <c r="BS180" s="77">
        <v>0.54226420222669092</v>
      </c>
      <c r="BT180" s="159">
        <v>67808</v>
      </c>
      <c r="BU180" s="153">
        <v>6959</v>
      </c>
    </row>
    <row r="181" spans="1:73">
      <c r="A181" s="34">
        <f t="shared" si="16"/>
        <v>0</v>
      </c>
      <c r="B181" s="35">
        <f t="shared" si="17"/>
        <v>0</v>
      </c>
      <c r="C181" s="35">
        <f t="shared" si="18"/>
        <v>0</v>
      </c>
      <c r="D181" s="35">
        <f t="shared" si="19"/>
        <v>0</v>
      </c>
      <c r="E181" s="35">
        <f t="shared" si="20"/>
        <v>0</v>
      </c>
      <c r="F181" s="35">
        <f t="shared" si="21"/>
        <v>1</v>
      </c>
      <c r="G181" s="35">
        <f t="shared" si="22"/>
        <v>0</v>
      </c>
      <c r="H181" s="35">
        <f t="shared" si="23"/>
        <v>0</v>
      </c>
      <c r="I181" s="48">
        <v>553</v>
      </c>
      <c r="J181" s="49" t="s">
        <v>525</v>
      </c>
      <c r="K181" s="65">
        <v>163</v>
      </c>
      <c r="L181" s="38">
        <v>3.4186958619098554E-3</v>
      </c>
      <c r="M181" s="39">
        <v>262</v>
      </c>
      <c r="N181" s="40">
        <v>0.45300578214338644</v>
      </c>
      <c r="O181" s="98">
        <v>55</v>
      </c>
      <c r="P181" s="38">
        <v>7.8896418199419172E-2</v>
      </c>
      <c r="Q181" s="39">
        <v>351</v>
      </c>
      <c r="R181" s="41">
        <v>0.59081870884255483</v>
      </c>
      <c r="S181" s="183">
        <v>96</v>
      </c>
      <c r="T181" s="42">
        <v>2.0134650475051911E-3</v>
      </c>
      <c r="U181" s="43">
        <v>135</v>
      </c>
      <c r="V181" s="44">
        <v>0.74954756075017503</v>
      </c>
      <c r="W181" s="178">
        <v>13</v>
      </c>
      <c r="X181" s="42">
        <v>4.6466602129719266E-2</v>
      </c>
      <c r="Y181" s="43">
        <v>154</v>
      </c>
      <c r="Z181" s="45">
        <v>0.97757410504383802</v>
      </c>
      <c r="AA181" s="65">
        <v>199</v>
      </c>
      <c r="AB181" s="38">
        <v>4.173745254724302E-3</v>
      </c>
      <c r="AC181" s="39">
        <v>356</v>
      </c>
      <c r="AD181" s="40">
        <v>0.32181119677723241</v>
      </c>
      <c r="AE181" s="98">
        <v>48</v>
      </c>
      <c r="AF181" s="38">
        <v>9.6321393998063887E-2</v>
      </c>
      <c r="AG181" s="39">
        <v>426</v>
      </c>
      <c r="AH181" s="41">
        <v>0.41971224930374235</v>
      </c>
      <c r="AI181" s="183">
        <v>41</v>
      </c>
      <c r="AJ181" s="42">
        <v>8.5991736403867526E-4</v>
      </c>
      <c r="AK181" s="43">
        <v>186</v>
      </c>
      <c r="AL181" s="44">
        <v>0.45194446788185783</v>
      </c>
      <c r="AM181" s="178">
        <v>13</v>
      </c>
      <c r="AN181" s="42">
        <v>1.9845111326234271E-2</v>
      </c>
      <c r="AO181" s="43">
        <v>193</v>
      </c>
      <c r="AP181" s="45">
        <v>0.58943452270986207</v>
      </c>
      <c r="AQ181" s="65">
        <v>1297</v>
      </c>
      <c r="AR181" s="38">
        <v>2.7202751735564922E-2</v>
      </c>
      <c r="AS181" s="39">
        <v>98</v>
      </c>
      <c r="AT181" s="40">
        <v>1.1744093512373261</v>
      </c>
      <c r="AU181" s="98">
        <v>113</v>
      </c>
      <c r="AV181" s="38">
        <v>0.62778315585672795</v>
      </c>
      <c r="AW181" s="39">
        <v>100</v>
      </c>
      <c r="AX181" s="41">
        <v>1.5316868876764942</v>
      </c>
      <c r="AY181" s="183">
        <v>89</v>
      </c>
      <c r="AZ181" s="42">
        <v>1.8666498877912708E-3</v>
      </c>
      <c r="BA181" s="43">
        <v>143</v>
      </c>
      <c r="BB181" s="44">
        <v>0.69660892684155185</v>
      </c>
      <c r="BC181" s="178">
        <v>12</v>
      </c>
      <c r="BD181" s="42">
        <v>4.3078412391093904E-2</v>
      </c>
      <c r="BE181" s="43">
        <v>133</v>
      </c>
      <c r="BF181" s="45">
        <v>0.90853053746332202</v>
      </c>
      <c r="BG181" s="159">
        <v>181</v>
      </c>
      <c r="BH181" s="83">
        <v>3.7962205583170787E-3</v>
      </c>
      <c r="BI181" s="84">
        <v>171</v>
      </c>
      <c r="BJ181" s="85">
        <v>0.68204247487005198</v>
      </c>
      <c r="BK181" s="156">
        <v>71</v>
      </c>
      <c r="BL181" s="83">
        <v>8.7608906098741529E-2</v>
      </c>
      <c r="BM181" s="84">
        <v>218</v>
      </c>
      <c r="BN181" s="86">
        <v>0.88953269530444501</v>
      </c>
      <c r="BO181" s="195">
        <v>2066</v>
      </c>
      <c r="BP181" s="75">
        <v>4.3331445709851299E-2</v>
      </c>
      <c r="BQ181" s="164">
        <v>325</v>
      </c>
      <c r="BR181" s="76">
        <v>235</v>
      </c>
      <c r="BS181" s="77">
        <v>0.76674244630954358</v>
      </c>
      <c r="BT181" s="159">
        <v>47679</v>
      </c>
      <c r="BU181" s="153">
        <v>10425</v>
      </c>
    </row>
    <row r="182" spans="1:73">
      <c r="A182" s="34">
        <f t="shared" si="16"/>
        <v>0</v>
      </c>
      <c r="B182" s="35">
        <f t="shared" si="17"/>
        <v>0</v>
      </c>
      <c r="C182" s="35">
        <f t="shared" si="18"/>
        <v>0</v>
      </c>
      <c r="D182" s="35">
        <f t="shared" si="19"/>
        <v>0</v>
      </c>
      <c r="E182" s="35">
        <f t="shared" si="20"/>
        <v>0</v>
      </c>
      <c r="F182" s="35">
        <f t="shared" si="21"/>
        <v>1</v>
      </c>
      <c r="G182" s="35">
        <f t="shared" si="22"/>
        <v>0</v>
      </c>
      <c r="H182" s="35">
        <f t="shared" si="23"/>
        <v>0</v>
      </c>
      <c r="I182" s="48">
        <v>671</v>
      </c>
      <c r="J182" s="49" t="s">
        <v>645</v>
      </c>
      <c r="K182" s="65">
        <v>131</v>
      </c>
      <c r="L182" s="38">
        <v>3.7520765309045083E-3</v>
      </c>
      <c r="M182" s="39">
        <v>244</v>
      </c>
      <c r="N182" s="40">
        <v>0.49718150786150839</v>
      </c>
      <c r="O182" s="98">
        <v>40</v>
      </c>
      <c r="P182" s="38">
        <v>6.3438256658595635E-2</v>
      </c>
      <c r="Q182" s="39">
        <v>380</v>
      </c>
      <c r="R182" s="41">
        <v>0.47505970163966216</v>
      </c>
      <c r="S182" s="183">
        <v>84</v>
      </c>
      <c r="T182" s="42">
        <v>2.4059116686715931E-3</v>
      </c>
      <c r="U182" s="43">
        <v>114</v>
      </c>
      <c r="V182" s="44">
        <v>0.89564267572840817</v>
      </c>
      <c r="W182" s="178">
        <v>8</v>
      </c>
      <c r="X182" s="42">
        <v>4.0677966101694912E-2</v>
      </c>
      <c r="Y182" s="43">
        <v>181</v>
      </c>
      <c r="Z182" s="45">
        <v>0.85579156822905467</v>
      </c>
      <c r="AA182" s="65">
        <v>103</v>
      </c>
      <c r="AB182" s="38">
        <v>2.9501059746806437E-3</v>
      </c>
      <c r="AC182" s="39">
        <v>389</v>
      </c>
      <c r="AD182" s="40">
        <v>0.22746408235074544</v>
      </c>
      <c r="AE182" s="98">
        <v>13</v>
      </c>
      <c r="AF182" s="38">
        <v>4.9878934624697335E-2</v>
      </c>
      <c r="AG182" s="39">
        <v>467</v>
      </c>
      <c r="AH182" s="41">
        <v>0.21734319838256116</v>
      </c>
      <c r="AI182" s="183">
        <v>45</v>
      </c>
      <c r="AJ182" s="42">
        <v>1.2888812510740678E-3</v>
      </c>
      <c r="AK182" s="43">
        <v>134</v>
      </c>
      <c r="AL182" s="44">
        <v>0.67739387008514274</v>
      </c>
      <c r="AM182" s="178">
        <v>6</v>
      </c>
      <c r="AN182" s="42">
        <v>2.1791767554479417E-2</v>
      </c>
      <c r="AO182" s="43">
        <v>186</v>
      </c>
      <c r="AP182" s="45">
        <v>0.64725361809881143</v>
      </c>
      <c r="AQ182" s="65">
        <v>1464</v>
      </c>
      <c r="AR182" s="38">
        <v>4.1931603368276338E-2</v>
      </c>
      <c r="AS182" s="39">
        <v>57</v>
      </c>
      <c r="AT182" s="40">
        <v>1.8102899142992022</v>
      </c>
      <c r="AU182" s="98">
        <v>131</v>
      </c>
      <c r="AV182" s="38">
        <v>0.7089588377723971</v>
      </c>
      <c r="AW182" s="39">
        <v>63</v>
      </c>
      <c r="AX182" s="41">
        <v>1.7297421021697039</v>
      </c>
      <c r="AY182" s="183">
        <v>57</v>
      </c>
      <c r="AZ182" s="42">
        <v>1.6325829180271524E-3</v>
      </c>
      <c r="BA182" s="43">
        <v>157</v>
      </c>
      <c r="BB182" s="44">
        <v>0.60925824491513525</v>
      </c>
      <c r="BC182" s="178">
        <v>7</v>
      </c>
      <c r="BD182" s="42">
        <v>2.7602905569007265E-2</v>
      </c>
      <c r="BE182" s="43">
        <v>213</v>
      </c>
      <c r="BF182" s="45">
        <v>0.58214964851732043</v>
      </c>
      <c r="BG182" s="159">
        <v>181</v>
      </c>
      <c r="BH182" s="83">
        <v>5.1841668098756948E-3</v>
      </c>
      <c r="BI182" s="84">
        <v>109</v>
      </c>
      <c r="BJ182" s="85">
        <v>0.93140583030673108</v>
      </c>
      <c r="BK182" s="156">
        <v>41</v>
      </c>
      <c r="BL182" s="83">
        <v>8.7651331719128325E-2</v>
      </c>
      <c r="BM182" s="84">
        <v>216</v>
      </c>
      <c r="BN182" s="86">
        <v>0.88996346174284913</v>
      </c>
      <c r="BO182" s="195">
        <v>2065</v>
      </c>
      <c r="BP182" s="75">
        <v>5.9145328521509999E-2</v>
      </c>
      <c r="BQ182" s="164">
        <v>246</v>
      </c>
      <c r="BR182" s="76">
        <v>147</v>
      </c>
      <c r="BS182" s="77">
        <v>1.0465663708066439</v>
      </c>
      <c r="BT182" s="159">
        <v>34914</v>
      </c>
      <c r="BU182" s="153">
        <v>4815</v>
      </c>
    </row>
    <row r="183" spans="1:73">
      <c r="A183" s="34">
        <f t="shared" si="16"/>
        <v>3</v>
      </c>
      <c r="B183" s="35">
        <f t="shared" si="17"/>
        <v>1</v>
      </c>
      <c r="C183" s="35">
        <f t="shared" si="18"/>
        <v>0</v>
      </c>
      <c r="D183" s="35">
        <f t="shared" si="19"/>
        <v>1</v>
      </c>
      <c r="E183" s="35">
        <f t="shared" si="20"/>
        <v>1</v>
      </c>
      <c r="F183" s="35">
        <f t="shared" si="21"/>
        <v>0</v>
      </c>
      <c r="G183" s="35">
        <f t="shared" si="22"/>
        <v>1</v>
      </c>
      <c r="H183" s="35">
        <f t="shared" si="23"/>
        <v>1</v>
      </c>
      <c r="I183" s="48">
        <v>419</v>
      </c>
      <c r="J183" s="49" t="s">
        <v>390</v>
      </c>
      <c r="K183" s="65">
        <v>478</v>
      </c>
      <c r="L183" s="38">
        <v>1.2406239455994186E-2</v>
      </c>
      <c r="M183" s="39">
        <v>66</v>
      </c>
      <c r="N183" s="40">
        <v>1.6439304445997482</v>
      </c>
      <c r="O183" s="98">
        <v>73</v>
      </c>
      <c r="P183" s="38">
        <v>0.23215152986886839</v>
      </c>
      <c r="Q183" s="39">
        <v>100</v>
      </c>
      <c r="R183" s="41">
        <v>1.7384752091820359</v>
      </c>
      <c r="S183" s="183">
        <v>66</v>
      </c>
      <c r="T183" s="42">
        <v>1.7129954060577746E-3</v>
      </c>
      <c r="U183" s="43">
        <v>150</v>
      </c>
      <c r="V183" s="44">
        <v>0.63769248429605541</v>
      </c>
      <c r="W183" s="178">
        <v>11</v>
      </c>
      <c r="X183" s="42">
        <v>3.2054395337542493E-2</v>
      </c>
      <c r="Y183" s="43">
        <v>211</v>
      </c>
      <c r="Z183" s="45">
        <v>0.67436708084101082</v>
      </c>
      <c r="AA183" s="65">
        <v>510</v>
      </c>
      <c r="AB183" s="38">
        <v>1.3236782683173713E-2</v>
      </c>
      <c r="AC183" s="39">
        <v>159</v>
      </c>
      <c r="AD183" s="40">
        <v>1.0206049044154366</v>
      </c>
      <c r="AE183" s="98">
        <v>61</v>
      </c>
      <c r="AF183" s="38">
        <v>0.24769305488101021</v>
      </c>
      <c r="AG183" s="39">
        <v>264</v>
      </c>
      <c r="AH183" s="41">
        <v>1.079301335725205</v>
      </c>
      <c r="AI183" s="183">
        <v>93</v>
      </c>
      <c r="AJ183" s="42">
        <v>2.4137662539905009E-3</v>
      </c>
      <c r="AK183" s="43">
        <v>69</v>
      </c>
      <c r="AL183" s="44">
        <v>1.2685966708794811</v>
      </c>
      <c r="AM183" s="178">
        <v>10</v>
      </c>
      <c r="AN183" s="42">
        <v>4.5167557066537155E-2</v>
      </c>
      <c r="AO183" s="43">
        <v>82</v>
      </c>
      <c r="AP183" s="45">
        <v>1.3415554593684773</v>
      </c>
      <c r="AQ183" s="65">
        <v>534</v>
      </c>
      <c r="AR183" s="38">
        <v>1.3859690103558359E-2</v>
      </c>
      <c r="AS183" s="39">
        <v>261</v>
      </c>
      <c r="AT183" s="40">
        <v>0.59835673321202476</v>
      </c>
      <c r="AU183" s="98">
        <v>109</v>
      </c>
      <c r="AV183" s="38">
        <v>0.25934919864011657</v>
      </c>
      <c r="AW183" s="39">
        <v>426</v>
      </c>
      <c r="AX183" s="41">
        <v>0.63276907508670266</v>
      </c>
      <c r="AY183" s="183">
        <v>162</v>
      </c>
      <c r="AZ183" s="42">
        <v>4.2046250875963564E-3</v>
      </c>
      <c r="BA183" s="43">
        <v>53</v>
      </c>
      <c r="BB183" s="44">
        <v>1.5691101953282216</v>
      </c>
      <c r="BC183" s="178">
        <v>10</v>
      </c>
      <c r="BD183" s="42">
        <v>7.8678970373967941E-2</v>
      </c>
      <c r="BE183" s="43">
        <v>58</v>
      </c>
      <c r="BF183" s="45">
        <v>1.6593519415701641</v>
      </c>
      <c r="BG183" s="159">
        <v>216</v>
      </c>
      <c r="BH183" s="83">
        <v>5.6061667834618077E-3</v>
      </c>
      <c r="BI183" s="84">
        <v>99</v>
      </c>
      <c r="BJ183" s="85">
        <v>1.0072238450817643</v>
      </c>
      <c r="BK183" s="156">
        <v>34</v>
      </c>
      <c r="BL183" s="83">
        <v>0.10490529383195726</v>
      </c>
      <c r="BM183" s="84">
        <v>174</v>
      </c>
      <c r="BN183" s="86">
        <v>1.0651507127468423</v>
      </c>
      <c r="BO183" s="195">
        <v>2059</v>
      </c>
      <c r="BP183" s="75">
        <v>5.34402657738327E-2</v>
      </c>
      <c r="BQ183" s="164">
        <v>308</v>
      </c>
      <c r="BR183" s="76">
        <v>169</v>
      </c>
      <c r="BS183" s="77">
        <v>0.94561627103858925</v>
      </c>
      <c r="BT183" s="159">
        <v>38529</v>
      </c>
      <c r="BU183" s="153">
        <v>8081</v>
      </c>
    </row>
    <row r="184" spans="1:73">
      <c r="A184" s="34">
        <f t="shared" si="16"/>
        <v>2</v>
      </c>
      <c r="B184" s="35">
        <f t="shared" si="17"/>
        <v>1</v>
      </c>
      <c r="C184" s="35">
        <f t="shared" si="18"/>
        <v>0</v>
      </c>
      <c r="D184" s="35">
        <f t="shared" si="19"/>
        <v>1</v>
      </c>
      <c r="E184" s="35">
        <f t="shared" si="20"/>
        <v>0</v>
      </c>
      <c r="F184" s="35">
        <f t="shared" si="21"/>
        <v>0</v>
      </c>
      <c r="G184" s="35">
        <f t="shared" si="22"/>
        <v>1</v>
      </c>
      <c r="H184" s="35">
        <f t="shared" si="23"/>
        <v>1</v>
      </c>
      <c r="I184" s="48">
        <v>137</v>
      </c>
      <c r="J184" s="49" t="s">
        <v>107</v>
      </c>
      <c r="K184" s="65">
        <v>398</v>
      </c>
      <c r="L184" s="38">
        <v>6.9872368813749756E-3</v>
      </c>
      <c r="M184" s="39">
        <v>150</v>
      </c>
      <c r="N184" s="40">
        <v>0.92586730037462728</v>
      </c>
      <c r="O184" s="98">
        <v>94</v>
      </c>
      <c r="P184" s="38">
        <v>0.19919919919919921</v>
      </c>
      <c r="Q184" s="39">
        <v>122</v>
      </c>
      <c r="R184" s="41">
        <v>1.4917104776019883</v>
      </c>
      <c r="S184" s="183">
        <v>83</v>
      </c>
      <c r="T184" s="42">
        <v>1.4571373395832236E-3</v>
      </c>
      <c r="U184" s="43">
        <v>171</v>
      </c>
      <c r="V184" s="44">
        <v>0.54244484646798363</v>
      </c>
      <c r="W184" s="178">
        <v>17</v>
      </c>
      <c r="X184" s="42">
        <v>4.1541541541541542E-2</v>
      </c>
      <c r="Y184" s="43">
        <v>177</v>
      </c>
      <c r="Z184" s="45">
        <v>0.87395964915283642</v>
      </c>
      <c r="AA184" s="65">
        <v>481</v>
      </c>
      <c r="AB184" s="38">
        <v>8.4443742209581989E-3</v>
      </c>
      <c r="AC184" s="39">
        <v>256</v>
      </c>
      <c r="AD184" s="40">
        <v>0.6510924860604298</v>
      </c>
      <c r="AE184" s="98">
        <v>49</v>
      </c>
      <c r="AF184" s="38">
        <v>0.24074074074074073</v>
      </c>
      <c r="AG184" s="39">
        <v>271</v>
      </c>
      <c r="AH184" s="41">
        <v>1.0490072205285605</v>
      </c>
      <c r="AI184" s="183">
        <v>19</v>
      </c>
      <c r="AJ184" s="42">
        <v>3.3356155966362953E-4</v>
      </c>
      <c r="AK184" s="43">
        <v>254</v>
      </c>
      <c r="AL184" s="44">
        <v>0.17530905630281179</v>
      </c>
      <c r="AM184" s="178">
        <v>5</v>
      </c>
      <c r="AN184" s="42">
        <v>9.5095095095095103E-3</v>
      </c>
      <c r="AO184" s="43">
        <v>267</v>
      </c>
      <c r="AP184" s="45">
        <v>0.28244906802476777</v>
      </c>
      <c r="AQ184" s="65">
        <v>595</v>
      </c>
      <c r="AR184" s="38">
        <v>1.0445743578939976E-2</v>
      </c>
      <c r="AS184" s="39">
        <v>320</v>
      </c>
      <c r="AT184" s="40">
        <v>0.45096830861032744</v>
      </c>
      <c r="AU184" s="98">
        <v>154</v>
      </c>
      <c r="AV184" s="38">
        <v>0.2977977977977978</v>
      </c>
      <c r="AW184" s="39">
        <v>395</v>
      </c>
      <c r="AX184" s="41">
        <v>0.72657728677562838</v>
      </c>
      <c r="AY184" s="183">
        <v>157</v>
      </c>
      <c r="AZ184" s="42">
        <v>2.7562718351152541E-3</v>
      </c>
      <c r="BA184" s="43">
        <v>96</v>
      </c>
      <c r="BB184" s="44">
        <v>1.0286040128366758</v>
      </c>
      <c r="BC184" s="178">
        <v>24</v>
      </c>
      <c r="BD184" s="42">
        <v>7.8578578578578584E-2</v>
      </c>
      <c r="BE184" s="43">
        <v>59</v>
      </c>
      <c r="BF184" s="45">
        <v>1.6572346627114647</v>
      </c>
      <c r="BG184" s="159">
        <v>265</v>
      </c>
      <c r="BH184" s="83">
        <v>4.652305963729569E-3</v>
      </c>
      <c r="BI184" s="84">
        <v>126</v>
      </c>
      <c r="BJ184" s="85">
        <v>0.83584982079162617</v>
      </c>
      <c r="BK184" s="156">
        <v>65</v>
      </c>
      <c r="BL184" s="83">
        <v>0.13263263263263264</v>
      </c>
      <c r="BM184" s="84">
        <v>126</v>
      </c>
      <c r="BN184" s="86">
        <v>1.3466788759815911</v>
      </c>
      <c r="BO184" s="195">
        <v>1998</v>
      </c>
      <c r="BP184" s="75">
        <v>3.5076631379364828E-2</v>
      </c>
      <c r="BQ184" s="164">
        <v>408</v>
      </c>
      <c r="BR184" s="76">
        <v>305</v>
      </c>
      <c r="BS184" s="77">
        <v>0.62067493275438612</v>
      </c>
      <c r="BT184" s="159">
        <v>56961</v>
      </c>
      <c r="BU184" s="153">
        <v>8656</v>
      </c>
    </row>
    <row r="185" spans="1:73">
      <c r="A185" s="34">
        <f t="shared" si="16"/>
        <v>1</v>
      </c>
      <c r="B185" s="35">
        <f t="shared" si="17"/>
        <v>0</v>
      </c>
      <c r="C185" s="35">
        <f t="shared" si="18"/>
        <v>0</v>
      </c>
      <c r="D185" s="35">
        <f t="shared" si="19"/>
        <v>1</v>
      </c>
      <c r="E185" s="35">
        <f t="shared" si="20"/>
        <v>0</v>
      </c>
      <c r="F185" s="35">
        <f t="shared" si="21"/>
        <v>1</v>
      </c>
      <c r="G185" s="35">
        <f t="shared" si="22"/>
        <v>1</v>
      </c>
      <c r="H185" s="35">
        <f t="shared" si="23"/>
        <v>1</v>
      </c>
      <c r="I185" s="48">
        <v>605</v>
      </c>
      <c r="J185" s="49" t="s">
        <v>578</v>
      </c>
      <c r="K185" s="65">
        <v>220</v>
      </c>
      <c r="L185" s="38">
        <v>2.271694684234439E-3</v>
      </c>
      <c r="M185" s="39">
        <v>336</v>
      </c>
      <c r="N185" s="40">
        <v>0.30101853712359589</v>
      </c>
      <c r="O185" s="98">
        <v>72</v>
      </c>
      <c r="P185" s="38">
        <v>0.11055276381909548</v>
      </c>
      <c r="Q185" s="39">
        <v>286</v>
      </c>
      <c r="R185" s="41">
        <v>0.82787840904867294</v>
      </c>
      <c r="S185" s="183">
        <v>44</v>
      </c>
      <c r="T185" s="42">
        <v>4.5433893684688776E-4</v>
      </c>
      <c r="U185" s="43">
        <v>293</v>
      </c>
      <c r="V185" s="44">
        <v>0.16913561141246208</v>
      </c>
      <c r="W185" s="178">
        <v>18</v>
      </c>
      <c r="X185" s="42">
        <v>2.2110552763819097E-2</v>
      </c>
      <c r="Y185" s="43">
        <v>257</v>
      </c>
      <c r="Z185" s="45">
        <v>0.46516643867726681</v>
      </c>
      <c r="AA185" s="65">
        <v>480</v>
      </c>
      <c r="AB185" s="38">
        <v>4.9564247656024123E-3</v>
      </c>
      <c r="AC185" s="39">
        <v>340</v>
      </c>
      <c r="AD185" s="40">
        <v>0.3821586820013495</v>
      </c>
      <c r="AE185" s="98">
        <v>56</v>
      </c>
      <c r="AF185" s="38">
        <v>0.24120603015075376</v>
      </c>
      <c r="AG185" s="39">
        <v>270</v>
      </c>
      <c r="AH185" s="41">
        <v>1.0510346794008616</v>
      </c>
      <c r="AI185" s="183">
        <v>52</v>
      </c>
      <c r="AJ185" s="42">
        <v>5.3694601627359462E-4</v>
      </c>
      <c r="AK185" s="43">
        <v>225</v>
      </c>
      <c r="AL185" s="44">
        <v>0.28220128090719526</v>
      </c>
      <c r="AM185" s="178">
        <v>18</v>
      </c>
      <c r="AN185" s="42">
        <v>2.6130653266331658E-2</v>
      </c>
      <c r="AO185" s="43">
        <v>165</v>
      </c>
      <c r="AP185" s="45">
        <v>0.7761261140307133</v>
      </c>
      <c r="AQ185" s="65">
        <v>878</v>
      </c>
      <c r="AR185" s="38">
        <v>9.0661269670810792E-3</v>
      </c>
      <c r="AS185" s="39">
        <v>341</v>
      </c>
      <c r="AT185" s="40">
        <v>0.39140688387508099</v>
      </c>
      <c r="AU185" s="98">
        <v>113</v>
      </c>
      <c r="AV185" s="38">
        <v>0.44120603015075377</v>
      </c>
      <c r="AW185" s="39">
        <v>243</v>
      </c>
      <c r="AX185" s="41">
        <v>1.0764696134981002</v>
      </c>
      <c r="AY185" s="183">
        <v>99</v>
      </c>
      <c r="AZ185" s="42">
        <v>1.0222626079054976E-3</v>
      </c>
      <c r="BA185" s="43">
        <v>212</v>
      </c>
      <c r="BB185" s="44">
        <v>0.38149481748069719</v>
      </c>
      <c r="BC185" s="178">
        <v>32</v>
      </c>
      <c r="BD185" s="42">
        <v>4.9748743718592968E-2</v>
      </c>
      <c r="BE185" s="43">
        <v>108</v>
      </c>
      <c r="BF185" s="45">
        <v>1.0492088812010789</v>
      </c>
      <c r="BG185" s="159">
        <v>217</v>
      </c>
      <c r="BH185" s="83">
        <v>2.2407170294494239E-3</v>
      </c>
      <c r="BI185" s="84">
        <v>255</v>
      </c>
      <c r="BJ185" s="85">
        <v>0.40257518359962169</v>
      </c>
      <c r="BK185" s="156">
        <v>50</v>
      </c>
      <c r="BL185" s="83">
        <v>0.10904522613065326</v>
      </c>
      <c r="BM185" s="84">
        <v>166</v>
      </c>
      <c r="BN185" s="86">
        <v>1.1071853105979605</v>
      </c>
      <c r="BO185" s="195">
        <v>1990</v>
      </c>
      <c r="BP185" s="75">
        <v>2.0548511007393334E-2</v>
      </c>
      <c r="BQ185" s="164">
        <v>359</v>
      </c>
      <c r="BR185" s="76">
        <v>425</v>
      </c>
      <c r="BS185" s="77">
        <v>0.36360235251152478</v>
      </c>
      <c r="BT185" s="159">
        <v>96844</v>
      </c>
      <c r="BU185" s="153">
        <v>10626</v>
      </c>
    </row>
    <row r="186" spans="1:73">
      <c r="A186" s="34">
        <f t="shared" si="16"/>
        <v>2</v>
      </c>
      <c r="B186" s="35">
        <f t="shared" si="17"/>
        <v>0</v>
      </c>
      <c r="C186" s="35">
        <f t="shared" si="18"/>
        <v>1</v>
      </c>
      <c r="D186" s="35">
        <f t="shared" si="19"/>
        <v>0</v>
      </c>
      <c r="E186" s="35">
        <f t="shared" si="20"/>
        <v>1</v>
      </c>
      <c r="F186" s="35">
        <f t="shared" si="21"/>
        <v>1</v>
      </c>
      <c r="G186" s="35">
        <f t="shared" si="22"/>
        <v>0</v>
      </c>
      <c r="H186" s="35">
        <f t="shared" si="23"/>
        <v>0</v>
      </c>
      <c r="I186" s="48">
        <v>656</v>
      </c>
      <c r="J186" s="49" t="s">
        <v>630</v>
      </c>
      <c r="K186" s="65">
        <v>106</v>
      </c>
      <c r="L186" s="38">
        <v>3.4490612696450071E-3</v>
      </c>
      <c r="M186" s="39">
        <v>259</v>
      </c>
      <c r="N186" s="40">
        <v>0.45702945252437222</v>
      </c>
      <c r="O186" s="98">
        <v>30</v>
      </c>
      <c r="P186" s="38">
        <v>5.3616590794132522E-2</v>
      </c>
      <c r="Q186" s="39">
        <v>402</v>
      </c>
      <c r="R186" s="41">
        <v>0.40150979814394411</v>
      </c>
      <c r="S186" s="183">
        <v>97</v>
      </c>
      <c r="T186" s="42">
        <v>3.1562164448638271E-3</v>
      </c>
      <c r="U186" s="43">
        <v>82</v>
      </c>
      <c r="V186" s="44">
        <v>1.174956744532796</v>
      </c>
      <c r="W186" s="178">
        <v>9</v>
      </c>
      <c r="X186" s="42">
        <v>4.9064238745574106E-2</v>
      </c>
      <c r="Y186" s="43">
        <v>142</v>
      </c>
      <c r="Z186" s="45">
        <v>1.0322237280759738</v>
      </c>
      <c r="AA186" s="65">
        <v>213</v>
      </c>
      <c r="AB186" s="38">
        <v>6.9306608531545895E-3</v>
      </c>
      <c r="AC186" s="39">
        <v>293</v>
      </c>
      <c r="AD186" s="40">
        <v>0.53437958655627649</v>
      </c>
      <c r="AE186" s="98">
        <v>25</v>
      </c>
      <c r="AF186" s="38">
        <v>0.10773899848254932</v>
      </c>
      <c r="AG186" s="39">
        <v>415</v>
      </c>
      <c r="AH186" s="41">
        <v>0.46946348587679487</v>
      </c>
      <c r="AI186" s="183">
        <v>103</v>
      </c>
      <c r="AJ186" s="42">
        <v>3.3514463280512803E-3</v>
      </c>
      <c r="AK186" s="43">
        <v>45</v>
      </c>
      <c r="AL186" s="44">
        <v>1.7614106781749079</v>
      </c>
      <c r="AM186" s="178">
        <v>14</v>
      </c>
      <c r="AN186" s="42">
        <v>5.2099140111279717E-2</v>
      </c>
      <c r="AO186" s="43">
        <v>66</v>
      </c>
      <c r="AP186" s="45">
        <v>1.5474356016582556</v>
      </c>
      <c r="AQ186" s="65">
        <v>1304</v>
      </c>
      <c r="AR186" s="38">
        <v>4.24299612794065E-2</v>
      </c>
      <c r="AS186" s="39">
        <v>53</v>
      </c>
      <c r="AT186" s="40">
        <v>1.8318052446887072</v>
      </c>
      <c r="AU186" s="98">
        <v>66</v>
      </c>
      <c r="AV186" s="38">
        <v>0.65958523014668691</v>
      </c>
      <c r="AW186" s="39">
        <v>83</v>
      </c>
      <c r="AX186" s="41">
        <v>1.6092786799003056</v>
      </c>
      <c r="AY186" s="183">
        <v>52</v>
      </c>
      <c r="AZ186" s="42">
        <v>1.691992320957928E-3</v>
      </c>
      <c r="BA186" s="43">
        <v>154</v>
      </c>
      <c r="BB186" s="44">
        <v>0.63142904442637848</v>
      </c>
      <c r="BC186" s="178">
        <v>14</v>
      </c>
      <c r="BD186" s="42">
        <v>2.6302478502781994E-2</v>
      </c>
      <c r="BE186" s="43">
        <v>215</v>
      </c>
      <c r="BF186" s="45">
        <v>0.5547234358081965</v>
      </c>
      <c r="BG186" s="159">
        <v>102</v>
      </c>
      <c r="BH186" s="83">
        <v>3.318908014186705E-3</v>
      </c>
      <c r="BI186" s="84">
        <v>195</v>
      </c>
      <c r="BJ186" s="85">
        <v>0.59628680712520388</v>
      </c>
      <c r="BK186" s="156">
        <v>19</v>
      </c>
      <c r="BL186" s="83">
        <v>5.1593323216995446E-2</v>
      </c>
      <c r="BM186" s="84">
        <v>317</v>
      </c>
      <c r="BN186" s="86">
        <v>0.52385025569434218</v>
      </c>
      <c r="BO186" s="195">
        <v>1977</v>
      </c>
      <c r="BP186" s="75">
        <v>6.4328246510265835E-2</v>
      </c>
      <c r="BQ186" s="164">
        <v>177</v>
      </c>
      <c r="BR186" s="76">
        <v>124</v>
      </c>
      <c r="BS186" s="77">
        <v>1.1382772092663198</v>
      </c>
      <c r="BT186" s="159">
        <v>30733</v>
      </c>
      <c r="BU186" s="153">
        <v>5120</v>
      </c>
    </row>
    <row r="187" spans="1:73">
      <c r="A187" s="34">
        <f t="shared" si="16"/>
        <v>2</v>
      </c>
      <c r="B187" s="35">
        <f t="shared" si="17"/>
        <v>1</v>
      </c>
      <c r="C187" s="35">
        <f t="shared" si="18"/>
        <v>1</v>
      </c>
      <c r="D187" s="35">
        <f t="shared" si="19"/>
        <v>0</v>
      </c>
      <c r="E187" s="35">
        <f t="shared" si="20"/>
        <v>0</v>
      </c>
      <c r="F187" s="35">
        <f t="shared" si="21"/>
        <v>0</v>
      </c>
      <c r="G187" s="35">
        <f t="shared" si="22"/>
        <v>0</v>
      </c>
      <c r="H187" s="35">
        <f t="shared" si="23"/>
        <v>1</v>
      </c>
      <c r="I187" s="48">
        <v>108</v>
      </c>
      <c r="J187" s="49" t="s">
        <v>78</v>
      </c>
      <c r="K187" s="65">
        <v>504</v>
      </c>
      <c r="L187" s="38">
        <v>9.7068119093337549E-4</v>
      </c>
      <c r="M187" s="39">
        <v>418</v>
      </c>
      <c r="N187" s="40">
        <v>0.12862337273400962</v>
      </c>
      <c r="O187" s="98">
        <v>91</v>
      </c>
      <c r="P187" s="38">
        <v>0.25609756097560976</v>
      </c>
      <c r="Q187" s="39">
        <v>88</v>
      </c>
      <c r="R187" s="41">
        <v>1.9177959375911331</v>
      </c>
      <c r="S187" s="183">
        <v>97</v>
      </c>
      <c r="T187" s="42">
        <v>1.8681761015979648E-4</v>
      </c>
      <c r="U187" s="43">
        <v>347</v>
      </c>
      <c r="V187" s="44">
        <v>6.9546121088099766E-2</v>
      </c>
      <c r="W187" s="178">
        <v>22</v>
      </c>
      <c r="X187" s="42">
        <v>4.9288617886178859E-2</v>
      </c>
      <c r="Y187" s="43">
        <v>140</v>
      </c>
      <c r="Z187" s="45">
        <v>1.0369442634177846</v>
      </c>
      <c r="AA187" s="65">
        <v>397</v>
      </c>
      <c r="AB187" s="38">
        <v>7.6460403333442474E-4</v>
      </c>
      <c r="AC187" s="39">
        <v>490</v>
      </c>
      <c r="AD187" s="40">
        <v>5.89537990488362E-2</v>
      </c>
      <c r="AE187" s="98">
        <v>37</v>
      </c>
      <c r="AF187" s="38">
        <v>0.20172764227642276</v>
      </c>
      <c r="AG187" s="39">
        <v>311</v>
      </c>
      <c r="AH187" s="41">
        <v>0.87901097536316775</v>
      </c>
      <c r="AI187" s="183">
        <v>30</v>
      </c>
      <c r="AJ187" s="42">
        <v>5.7778642317462823E-5</v>
      </c>
      <c r="AK187" s="43">
        <v>321</v>
      </c>
      <c r="AL187" s="44">
        <v>3.0366566427338121E-2</v>
      </c>
      <c r="AM187" s="178">
        <v>11</v>
      </c>
      <c r="AN187" s="42">
        <v>1.524390243902439E-2</v>
      </c>
      <c r="AO187" s="43">
        <v>232</v>
      </c>
      <c r="AP187" s="45">
        <v>0.45277056957115369</v>
      </c>
      <c r="AQ187" s="65">
        <v>690</v>
      </c>
      <c r="AR187" s="38">
        <v>1.3289087733016449E-3</v>
      </c>
      <c r="AS187" s="39">
        <v>499</v>
      </c>
      <c r="AT187" s="40">
        <v>5.7372243274430815E-2</v>
      </c>
      <c r="AU187" s="98">
        <v>142</v>
      </c>
      <c r="AV187" s="38">
        <v>0.35060975609756095</v>
      </c>
      <c r="AW187" s="39">
        <v>340</v>
      </c>
      <c r="AX187" s="41">
        <v>0.85542971501555709</v>
      </c>
      <c r="AY187" s="183">
        <v>47</v>
      </c>
      <c r="AZ187" s="42">
        <v>9.0519872964025088E-5</v>
      </c>
      <c r="BA187" s="43">
        <v>338</v>
      </c>
      <c r="BB187" s="44">
        <v>3.3780813411086845E-2</v>
      </c>
      <c r="BC187" s="178">
        <v>13</v>
      </c>
      <c r="BD187" s="42">
        <v>2.3882113821138213E-2</v>
      </c>
      <c r="BE187" s="43">
        <v>231</v>
      </c>
      <c r="BF187" s="45">
        <v>0.50367756148238951</v>
      </c>
      <c r="BG187" s="159">
        <v>203</v>
      </c>
      <c r="BH187" s="83">
        <v>3.9096881301483178E-4</v>
      </c>
      <c r="BI187" s="84">
        <v>406</v>
      </c>
      <c r="BJ187" s="85">
        <v>7.0242846201711645E-2</v>
      </c>
      <c r="BK187" s="156">
        <v>49</v>
      </c>
      <c r="BL187" s="83">
        <v>0.10315040650406504</v>
      </c>
      <c r="BM187" s="84">
        <v>180</v>
      </c>
      <c r="BN187" s="86">
        <v>1.0473325510524572</v>
      </c>
      <c r="BO187" s="195">
        <v>1968</v>
      </c>
      <c r="BP187" s="75">
        <v>3.7902789360255611E-3</v>
      </c>
      <c r="BQ187" s="164">
        <v>365</v>
      </c>
      <c r="BR187" s="76">
        <v>569</v>
      </c>
      <c r="BS187" s="77">
        <v>6.7068331000621623E-2</v>
      </c>
      <c r="BT187" s="159">
        <v>519223</v>
      </c>
      <c r="BU187" s="153">
        <v>45302</v>
      </c>
    </row>
    <row r="188" spans="1:73">
      <c r="A188" s="34">
        <f t="shared" si="16"/>
        <v>1</v>
      </c>
      <c r="B188" s="35">
        <f t="shared" si="17"/>
        <v>0</v>
      </c>
      <c r="C188" s="35">
        <f t="shared" si="18"/>
        <v>0</v>
      </c>
      <c r="D188" s="35">
        <f t="shared" si="19"/>
        <v>1</v>
      </c>
      <c r="E188" s="35">
        <f t="shared" si="20"/>
        <v>0</v>
      </c>
      <c r="F188" s="35">
        <f t="shared" si="21"/>
        <v>1</v>
      </c>
      <c r="G188" s="35">
        <f t="shared" si="22"/>
        <v>1</v>
      </c>
      <c r="H188" s="35">
        <f t="shared" si="23"/>
        <v>0</v>
      </c>
      <c r="I188" s="48">
        <v>583</v>
      </c>
      <c r="J188" s="49" t="s">
        <v>556</v>
      </c>
      <c r="K188" s="65">
        <v>172</v>
      </c>
      <c r="L188" s="38">
        <v>3.2668566001899336E-3</v>
      </c>
      <c r="M188" s="39">
        <v>271</v>
      </c>
      <c r="N188" s="40">
        <v>0.43288581058292092</v>
      </c>
      <c r="O188" s="98">
        <v>25</v>
      </c>
      <c r="P188" s="38">
        <v>8.8295687885010271E-2</v>
      </c>
      <c r="Q188" s="39">
        <v>330</v>
      </c>
      <c r="R188" s="41">
        <v>0.66120548312763616</v>
      </c>
      <c r="S188" s="183">
        <v>19</v>
      </c>
      <c r="T188" s="42">
        <v>3.6087369420702753E-4</v>
      </c>
      <c r="U188" s="43">
        <v>303</v>
      </c>
      <c r="V188" s="44">
        <v>0.13434154100014725</v>
      </c>
      <c r="W188" s="178">
        <v>5</v>
      </c>
      <c r="X188" s="42">
        <v>9.7535934291581115E-3</v>
      </c>
      <c r="Y188" s="43">
        <v>334</v>
      </c>
      <c r="Z188" s="45">
        <v>0.20519814082494234</v>
      </c>
      <c r="AA188" s="65">
        <v>554</v>
      </c>
      <c r="AB188" s="38">
        <v>1.0522317188983856E-2</v>
      </c>
      <c r="AC188" s="39">
        <v>198</v>
      </c>
      <c r="AD188" s="40">
        <v>0.81130957468562981</v>
      </c>
      <c r="AE188" s="98">
        <v>28</v>
      </c>
      <c r="AF188" s="38">
        <v>0.28439425051334705</v>
      </c>
      <c r="AG188" s="39">
        <v>229</v>
      </c>
      <c r="AH188" s="41">
        <v>1.239223661717439</v>
      </c>
      <c r="AI188" s="183">
        <v>35</v>
      </c>
      <c r="AJ188" s="42">
        <v>6.6476733143399811E-4</v>
      </c>
      <c r="AK188" s="43">
        <v>212</v>
      </c>
      <c r="AL188" s="44">
        <v>0.34937998746664284</v>
      </c>
      <c r="AM188" s="178">
        <v>6</v>
      </c>
      <c r="AN188" s="42">
        <v>1.7967145790554414E-2</v>
      </c>
      <c r="AO188" s="43">
        <v>209</v>
      </c>
      <c r="AP188" s="45">
        <v>0.53365566105511753</v>
      </c>
      <c r="AQ188" s="65">
        <v>837</v>
      </c>
      <c r="AR188" s="38">
        <v>1.5897435897435898E-2</v>
      </c>
      <c r="AS188" s="39">
        <v>226</v>
      </c>
      <c r="AT188" s="40">
        <v>0.6863312050242093</v>
      </c>
      <c r="AU188" s="98">
        <v>75</v>
      </c>
      <c r="AV188" s="38">
        <v>0.42967145790554417</v>
      </c>
      <c r="AW188" s="39">
        <v>256</v>
      </c>
      <c r="AX188" s="41">
        <v>1.0483271682952906</v>
      </c>
      <c r="AY188" s="183">
        <v>154</v>
      </c>
      <c r="AZ188" s="42">
        <v>2.9249762583095917E-3</v>
      </c>
      <c r="BA188" s="43">
        <v>89</v>
      </c>
      <c r="BB188" s="44">
        <v>1.0915622611742302</v>
      </c>
      <c r="BC188" s="178">
        <v>6</v>
      </c>
      <c r="BD188" s="42">
        <v>7.9055441478439431E-2</v>
      </c>
      <c r="BE188" s="43">
        <v>57</v>
      </c>
      <c r="BF188" s="45">
        <v>1.6672917767660314</v>
      </c>
      <c r="BG188" s="159">
        <v>177</v>
      </c>
      <c r="BH188" s="83">
        <v>3.361823361823362E-3</v>
      </c>
      <c r="BI188" s="84">
        <v>193</v>
      </c>
      <c r="BJ188" s="85">
        <v>0.60399713097556262</v>
      </c>
      <c r="BK188" s="156">
        <v>31</v>
      </c>
      <c r="BL188" s="83">
        <v>9.0862422997946612E-2</v>
      </c>
      <c r="BM188" s="84">
        <v>205</v>
      </c>
      <c r="BN188" s="86">
        <v>0.92256711823522097</v>
      </c>
      <c r="BO188" s="195">
        <v>1948</v>
      </c>
      <c r="BP188" s="75">
        <v>3.6999050332383668E-2</v>
      </c>
      <c r="BQ188" s="164">
        <v>176</v>
      </c>
      <c r="BR188" s="76">
        <v>288</v>
      </c>
      <c r="BS188" s="77">
        <v>0.65469180402933613</v>
      </c>
      <c r="BT188" s="159">
        <v>52650</v>
      </c>
      <c r="BU188" s="153">
        <v>5796</v>
      </c>
    </row>
    <row r="189" spans="1:73">
      <c r="A189" s="34">
        <f t="shared" si="16"/>
        <v>1</v>
      </c>
      <c r="B189" s="35">
        <f t="shared" si="17"/>
        <v>0</v>
      </c>
      <c r="C189" s="35">
        <f t="shared" si="18"/>
        <v>0</v>
      </c>
      <c r="D189" s="35">
        <f t="shared" si="19"/>
        <v>1</v>
      </c>
      <c r="E189" s="35">
        <f t="shared" si="20"/>
        <v>0</v>
      </c>
      <c r="F189" s="35">
        <f t="shared" si="21"/>
        <v>1</v>
      </c>
      <c r="G189" s="35">
        <f t="shared" si="22"/>
        <v>0</v>
      </c>
      <c r="H189" s="35">
        <f t="shared" si="23"/>
        <v>1</v>
      </c>
      <c r="I189" s="48">
        <v>185</v>
      </c>
      <c r="J189" s="49" t="s">
        <v>155</v>
      </c>
      <c r="K189" s="65">
        <v>87</v>
      </c>
      <c r="L189" s="38">
        <v>4.5578373847443418E-3</v>
      </c>
      <c r="M189" s="39">
        <v>213</v>
      </c>
      <c r="N189" s="40">
        <v>0.60395155718971072</v>
      </c>
      <c r="O189" s="98">
        <v>1</v>
      </c>
      <c r="P189" s="38">
        <v>4.5124481327800829E-2</v>
      </c>
      <c r="Q189" s="39">
        <v>416</v>
      </c>
      <c r="R189" s="41">
        <v>0.33791632628865698</v>
      </c>
      <c r="S189" s="183">
        <v>0</v>
      </c>
      <c r="T189" s="42">
        <v>0</v>
      </c>
      <c r="U189" s="43">
        <v>396</v>
      </c>
      <c r="V189" s="44">
        <v>0</v>
      </c>
      <c r="W189" s="178">
        <v>0</v>
      </c>
      <c r="X189" s="42">
        <v>0</v>
      </c>
      <c r="Y189" s="43">
        <v>396</v>
      </c>
      <c r="Z189" s="45">
        <v>0</v>
      </c>
      <c r="AA189" s="65">
        <v>531</v>
      </c>
      <c r="AB189" s="38">
        <v>2.7818524727577537E-2</v>
      </c>
      <c r="AC189" s="39">
        <v>70</v>
      </c>
      <c r="AD189" s="40">
        <v>2.14491115024942</v>
      </c>
      <c r="AE189" s="98">
        <v>1</v>
      </c>
      <c r="AF189" s="38">
        <v>0.27541493775933612</v>
      </c>
      <c r="AG189" s="39">
        <v>232</v>
      </c>
      <c r="AH189" s="41">
        <v>1.2000970731501737</v>
      </c>
      <c r="AI189" s="183">
        <v>0</v>
      </c>
      <c r="AJ189" s="42">
        <v>0</v>
      </c>
      <c r="AK189" s="43">
        <v>337</v>
      </c>
      <c r="AL189" s="44">
        <v>0</v>
      </c>
      <c r="AM189" s="178">
        <v>0</v>
      </c>
      <c r="AN189" s="42">
        <v>0</v>
      </c>
      <c r="AO189" s="43">
        <v>337</v>
      </c>
      <c r="AP189" s="45">
        <v>0</v>
      </c>
      <c r="AQ189" s="65">
        <v>1115</v>
      </c>
      <c r="AR189" s="38">
        <v>5.8413663034367139E-2</v>
      </c>
      <c r="AS189" s="39">
        <v>34</v>
      </c>
      <c r="AT189" s="40">
        <v>2.5218607578547694</v>
      </c>
      <c r="AU189" s="98">
        <v>6</v>
      </c>
      <c r="AV189" s="38">
        <v>0.57831950207468885</v>
      </c>
      <c r="AW189" s="39">
        <v>119</v>
      </c>
      <c r="AX189" s="41">
        <v>1.4110037677047158</v>
      </c>
      <c r="AY189" s="183">
        <v>0</v>
      </c>
      <c r="AZ189" s="42">
        <v>0</v>
      </c>
      <c r="BA189" s="43">
        <v>356</v>
      </c>
      <c r="BB189" s="44">
        <v>0</v>
      </c>
      <c r="BC189" s="178">
        <v>0</v>
      </c>
      <c r="BD189" s="42">
        <v>0</v>
      </c>
      <c r="BE189" s="43">
        <v>356</v>
      </c>
      <c r="BF189" s="45">
        <v>0</v>
      </c>
      <c r="BG189" s="159">
        <v>195</v>
      </c>
      <c r="BH189" s="83">
        <v>1.0215842414082146E-2</v>
      </c>
      <c r="BI189" s="84">
        <v>45</v>
      </c>
      <c r="BJ189" s="85">
        <v>1.8354145487457905</v>
      </c>
      <c r="BK189" s="156">
        <v>1</v>
      </c>
      <c r="BL189" s="83">
        <v>0.10114107883817428</v>
      </c>
      <c r="BM189" s="84">
        <v>187</v>
      </c>
      <c r="BN189" s="86">
        <v>1.0269309419697559</v>
      </c>
      <c r="BO189" s="195">
        <v>1928</v>
      </c>
      <c r="BP189" s="75">
        <v>0.10100586756077116</v>
      </c>
      <c r="BQ189" s="164">
        <v>9</v>
      </c>
      <c r="BR189" s="76">
        <v>65</v>
      </c>
      <c r="BS189" s="77">
        <v>1.7872813776798684</v>
      </c>
      <c r="BT189" s="159">
        <v>19088</v>
      </c>
      <c r="BU189" s="153">
        <v>141</v>
      </c>
    </row>
    <row r="190" spans="1:73">
      <c r="A190" s="34">
        <f t="shared" si="16"/>
        <v>1</v>
      </c>
      <c r="B190" s="35">
        <f t="shared" si="17"/>
        <v>0</v>
      </c>
      <c r="C190" s="35">
        <f t="shared" si="18"/>
        <v>0</v>
      </c>
      <c r="D190" s="35">
        <f t="shared" si="19"/>
        <v>1</v>
      </c>
      <c r="E190" s="35">
        <f t="shared" si="20"/>
        <v>0</v>
      </c>
      <c r="F190" s="35">
        <f t="shared" si="21"/>
        <v>0</v>
      </c>
      <c r="G190" s="35">
        <f t="shared" si="22"/>
        <v>0</v>
      </c>
      <c r="H190" s="35">
        <f t="shared" si="23"/>
        <v>0</v>
      </c>
      <c r="I190" s="48">
        <v>215</v>
      </c>
      <c r="J190" s="49" t="s">
        <v>185</v>
      </c>
      <c r="K190" s="65">
        <v>0</v>
      </c>
      <c r="L190" s="38">
        <v>0</v>
      </c>
      <c r="M190" s="39">
        <v>517</v>
      </c>
      <c r="N190" s="40">
        <v>0</v>
      </c>
      <c r="O190" s="98">
        <v>0</v>
      </c>
      <c r="P190" s="38">
        <v>0</v>
      </c>
      <c r="Q190" s="39">
        <v>517</v>
      </c>
      <c r="R190" s="41">
        <v>0</v>
      </c>
      <c r="S190" s="183">
        <v>0</v>
      </c>
      <c r="T190" s="42">
        <v>0</v>
      </c>
      <c r="U190" s="43">
        <v>396</v>
      </c>
      <c r="V190" s="44">
        <v>0</v>
      </c>
      <c r="W190" s="178">
        <v>0</v>
      </c>
      <c r="X190" s="42">
        <v>0</v>
      </c>
      <c r="Y190" s="43">
        <v>396</v>
      </c>
      <c r="Z190" s="45">
        <v>0</v>
      </c>
      <c r="AA190" s="65">
        <v>1920</v>
      </c>
      <c r="AB190" s="38">
        <v>0.22614840989399293</v>
      </c>
      <c r="AC190" s="39">
        <v>12</v>
      </c>
      <c r="AD190" s="40">
        <v>17.436878869134837</v>
      </c>
      <c r="AE190" s="98">
        <v>2</v>
      </c>
      <c r="AF190" s="38">
        <v>1</v>
      </c>
      <c r="AG190" s="39">
        <v>1</v>
      </c>
      <c r="AH190" s="41">
        <v>4.3574146083494059</v>
      </c>
      <c r="AI190" s="183">
        <v>0</v>
      </c>
      <c r="AJ190" s="42">
        <v>0</v>
      </c>
      <c r="AK190" s="43">
        <v>337</v>
      </c>
      <c r="AL190" s="44">
        <v>0</v>
      </c>
      <c r="AM190" s="178">
        <v>0</v>
      </c>
      <c r="AN190" s="42">
        <v>0</v>
      </c>
      <c r="AO190" s="43">
        <v>337</v>
      </c>
      <c r="AP190" s="45">
        <v>0</v>
      </c>
      <c r="AQ190" s="65">
        <v>0</v>
      </c>
      <c r="AR190" s="38">
        <v>0</v>
      </c>
      <c r="AS190" s="39">
        <v>565</v>
      </c>
      <c r="AT190" s="40">
        <v>0</v>
      </c>
      <c r="AU190" s="98">
        <v>0</v>
      </c>
      <c r="AV190" s="38">
        <v>0</v>
      </c>
      <c r="AW190" s="39">
        <v>565</v>
      </c>
      <c r="AX190" s="41">
        <v>0</v>
      </c>
      <c r="AY190" s="183">
        <v>0</v>
      </c>
      <c r="AZ190" s="42">
        <v>0</v>
      </c>
      <c r="BA190" s="43">
        <v>356</v>
      </c>
      <c r="BB190" s="44">
        <v>0</v>
      </c>
      <c r="BC190" s="178">
        <v>0</v>
      </c>
      <c r="BD190" s="42">
        <v>0</v>
      </c>
      <c r="BE190" s="43">
        <v>356</v>
      </c>
      <c r="BF190" s="45">
        <v>0</v>
      </c>
      <c r="BG190" s="159">
        <v>0</v>
      </c>
      <c r="BH190" s="83">
        <v>0</v>
      </c>
      <c r="BI190" s="84">
        <v>467</v>
      </c>
      <c r="BJ190" s="85">
        <v>0</v>
      </c>
      <c r="BK190" s="156">
        <v>0</v>
      </c>
      <c r="BL190" s="83">
        <v>0</v>
      </c>
      <c r="BM190" s="84">
        <v>467</v>
      </c>
      <c r="BN190" s="86">
        <v>0</v>
      </c>
      <c r="BO190" s="195">
        <v>1920</v>
      </c>
      <c r="BP190" s="75">
        <v>0.22614840989399293</v>
      </c>
      <c r="BQ190" s="164">
        <v>2</v>
      </c>
      <c r="BR190" s="76">
        <v>25</v>
      </c>
      <c r="BS190" s="77">
        <v>4.0016570458370841</v>
      </c>
      <c r="BT190" s="159">
        <v>8490</v>
      </c>
      <c r="BU190" s="153">
        <v>208</v>
      </c>
    </row>
    <row r="191" spans="1:73">
      <c r="A191" s="34">
        <f t="shared" si="16"/>
        <v>2</v>
      </c>
      <c r="B191" s="35">
        <f t="shared" si="17"/>
        <v>1</v>
      </c>
      <c r="C191" s="35">
        <f t="shared" si="18"/>
        <v>0</v>
      </c>
      <c r="D191" s="35">
        <f t="shared" si="19"/>
        <v>1</v>
      </c>
      <c r="E191" s="35">
        <f t="shared" si="20"/>
        <v>0</v>
      </c>
      <c r="F191" s="35">
        <f t="shared" si="21"/>
        <v>0</v>
      </c>
      <c r="G191" s="35">
        <f t="shared" si="22"/>
        <v>0</v>
      </c>
      <c r="H191" s="35">
        <f t="shared" si="23"/>
        <v>0</v>
      </c>
      <c r="I191" s="48">
        <v>109</v>
      </c>
      <c r="J191" s="49" t="s">
        <v>79</v>
      </c>
      <c r="K191" s="65">
        <v>399</v>
      </c>
      <c r="L191" s="38">
        <v>1.4671275187527578E-2</v>
      </c>
      <c r="M191" s="39">
        <v>53</v>
      </c>
      <c r="N191" s="40">
        <v>1.9440666148213321</v>
      </c>
      <c r="O191" s="98">
        <v>39</v>
      </c>
      <c r="P191" s="38">
        <v>0.20813771517996871</v>
      </c>
      <c r="Q191" s="39">
        <v>115</v>
      </c>
      <c r="R191" s="41">
        <v>1.5586468809426111</v>
      </c>
      <c r="S191" s="183">
        <v>81</v>
      </c>
      <c r="T191" s="42">
        <v>2.9783791734078542E-3</v>
      </c>
      <c r="U191" s="43">
        <v>90</v>
      </c>
      <c r="V191" s="44">
        <v>1.1087537115099706</v>
      </c>
      <c r="W191" s="178">
        <v>5</v>
      </c>
      <c r="X191" s="42">
        <v>4.2253521126760563E-2</v>
      </c>
      <c r="Y191" s="43">
        <v>169</v>
      </c>
      <c r="Z191" s="45">
        <v>0.88893842474496876</v>
      </c>
      <c r="AA191" s="65">
        <v>703</v>
      </c>
      <c r="AB191" s="38">
        <v>2.5849389616120017E-2</v>
      </c>
      <c r="AC191" s="39">
        <v>77</v>
      </c>
      <c r="AD191" s="40">
        <v>1.9930835498186237</v>
      </c>
      <c r="AE191" s="98">
        <v>30</v>
      </c>
      <c r="AF191" s="38">
        <v>0.3667188315075639</v>
      </c>
      <c r="AG191" s="39">
        <v>170</v>
      </c>
      <c r="AH191" s="41">
        <v>1.5979459935678832</v>
      </c>
      <c r="AI191" s="183">
        <v>13</v>
      </c>
      <c r="AJ191" s="42">
        <v>4.7801147227533459E-4</v>
      </c>
      <c r="AK191" s="43">
        <v>228</v>
      </c>
      <c r="AL191" s="44">
        <v>0.25122721032666956</v>
      </c>
      <c r="AM191" s="178">
        <v>5</v>
      </c>
      <c r="AN191" s="42">
        <v>6.7814293166405838E-3</v>
      </c>
      <c r="AO191" s="43">
        <v>286</v>
      </c>
      <c r="AP191" s="45">
        <v>0.20142031389164311</v>
      </c>
      <c r="AQ191" s="65">
        <v>595</v>
      </c>
      <c r="AR191" s="38">
        <v>2.1878217384909547E-2</v>
      </c>
      <c r="AS191" s="39">
        <v>148</v>
      </c>
      <c r="AT191" s="40">
        <v>0.94453617542112311</v>
      </c>
      <c r="AU191" s="98">
        <v>52</v>
      </c>
      <c r="AV191" s="38">
        <v>0.31038080333854984</v>
      </c>
      <c r="AW191" s="39">
        <v>383</v>
      </c>
      <c r="AX191" s="41">
        <v>0.75727773551262689</v>
      </c>
      <c r="AY191" s="183">
        <v>50</v>
      </c>
      <c r="AZ191" s="42">
        <v>1.8385056625974407E-3</v>
      </c>
      <c r="BA191" s="43">
        <v>145</v>
      </c>
      <c r="BB191" s="44">
        <v>0.68610587608881568</v>
      </c>
      <c r="BC191" s="178">
        <v>7</v>
      </c>
      <c r="BD191" s="42">
        <v>2.6082420448617631E-2</v>
      </c>
      <c r="BE191" s="43">
        <v>218</v>
      </c>
      <c r="BF191" s="45">
        <v>0.55008237660647874</v>
      </c>
      <c r="BG191" s="159">
        <v>76</v>
      </c>
      <c r="BH191" s="83">
        <v>2.7945286071481101E-3</v>
      </c>
      <c r="BI191" s="84">
        <v>222</v>
      </c>
      <c r="BJ191" s="85">
        <v>0.50207493954445281</v>
      </c>
      <c r="BK191" s="156">
        <v>17</v>
      </c>
      <c r="BL191" s="83">
        <v>3.9645279081898799E-2</v>
      </c>
      <c r="BM191" s="84">
        <v>341</v>
      </c>
      <c r="BN191" s="86">
        <v>0.40253638046879975</v>
      </c>
      <c r="BO191" s="195">
        <v>1917</v>
      </c>
      <c r="BP191" s="75">
        <v>7.0488307103985876E-2</v>
      </c>
      <c r="BQ191" s="164">
        <v>155</v>
      </c>
      <c r="BR191" s="76">
        <v>100</v>
      </c>
      <c r="BS191" s="77">
        <v>1.2472784173190232</v>
      </c>
      <c r="BT191" s="159">
        <v>27196</v>
      </c>
      <c r="BU191" s="153">
        <v>3134</v>
      </c>
    </row>
    <row r="192" spans="1:73">
      <c r="A192" s="34">
        <f t="shared" si="16"/>
        <v>0</v>
      </c>
      <c r="B192" s="35">
        <f t="shared" si="17"/>
        <v>0</v>
      </c>
      <c r="C192" s="35">
        <f t="shared" si="18"/>
        <v>0</v>
      </c>
      <c r="D192" s="35">
        <f t="shared" si="19"/>
        <v>0</v>
      </c>
      <c r="E192" s="35">
        <f t="shared" si="20"/>
        <v>0</v>
      </c>
      <c r="F192" s="35">
        <f t="shared" si="21"/>
        <v>1</v>
      </c>
      <c r="G192" s="35">
        <f t="shared" si="22"/>
        <v>0</v>
      </c>
      <c r="H192" s="35">
        <f t="shared" si="23"/>
        <v>0</v>
      </c>
      <c r="I192" s="36">
        <v>62</v>
      </c>
      <c r="J192" s="37" t="s">
        <v>32</v>
      </c>
      <c r="K192" s="65">
        <v>22</v>
      </c>
      <c r="L192" s="38">
        <v>1.0383235793845573E-3</v>
      </c>
      <c r="M192" s="39">
        <v>414</v>
      </c>
      <c r="N192" s="40">
        <v>0.13758655469698658</v>
      </c>
      <c r="O192" s="98">
        <v>2</v>
      </c>
      <c r="P192" s="38">
        <v>1.1548556430446194E-2</v>
      </c>
      <c r="Q192" s="39">
        <v>488</v>
      </c>
      <c r="R192" s="41">
        <v>8.648178656203985E-2</v>
      </c>
      <c r="S192" s="183">
        <v>23</v>
      </c>
      <c r="T192" s="42">
        <v>1.085520105720219E-3</v>
      </c>
      <c r="U192" s="43">
        <v>208</v>
      </c>
      <c r="V192" s="44">
        <v>0.40410383502610292</v>
      </c>
      <c r="W192" s="178">
        <v>2</v>
      </c>
      <c r="X192" s="42">
        <v>1.2073490813648294E-2</v>
      </c>
      <c r="Y192" s="43">
        <v>324</v>
      </c>
      <c r="Z192" s="45">
        <v>0.25400462775302435</v>
      </c>
      <c r="AA192" s="65">
        <v>0</v>
      </c>
      <c r="AB192" s="38">
        <v>0</v>
      </c>
      <c r="AC192" s="39">
        <v>538</v>
      </c>
      <c r="AD192" s="40">
        <v>0</v>
      </c>
      <c r="AE192" s="98">
        <v>0</v>
      </c>
      <c r="AF192" s="38">
        <v>0</v>
      </c>
      <c r="AG192" s="39">
        <v>538</v>
      </c>
      <c r="AH192" s="41">
        <v>0</v>
      </c>
      <c r="AI192" s="183">
        <v>0</v>
      </c>
      <c r="AJ192" s="42">
        <v>0</v>
      </c>
      <c r="AK192" s="43">
        <v>337</v>
      </c>
      <c r="AL192" s="44">
        <v>0</v>
      </c>
      <c r="AM192" s="178">
        <v>0</v>
      </c>
      <c r="AN192" s="42">
        <v>0</v>
      </c>
      <c r="AO192" s="43">
        <v>337</v>
      </c>
      <c r="AP192" s="45">
        <v>0</v>
      </c>
      <c r="AQ192" s="65">
        <v>1708</v>
      </c>
      <c r="AR192" s="38">
        <v>8.061166698131017E-2</v>
      </c>
      <c r="AS192" s="39">
        <v>23</v>
      </c>
      <c r="AT192" s="40">
        <v>3.4802029016022935</v>
      </c>
      <c r="AU192" s="98">
        <v>17</v>
      </c>
      <c r="AV192" s="38">
        <v>0.89658792650918639</v>
      </c>
      <c r="AW192" s="39">
        <v>37</v>
      </c>
      <c r="AX192" s="41">
        <v>2.1875259918515373</v>
      </c>
      <c r="AY192" s="183">
        <v>0</v>
      </c>
      <c r="AZ192" s="42">
        <v>0</v>
      </c>
      <c r="BA192" s="43">
        <v>356</v>
      </c>
      <c r="BB192" s="44">
        <v>0</v>
      </c>
      <c r="BC192" s="178">
        <v>0</v>
      </c>
      <c r="BD192" s="42">
        <v>0</v>
      </c>
      <c r="BE192" s="43">
        <v>356</v>
      </c>
      <c r="BF192" s="45">
        <v>0</v>
      </c>
      <c r="BG192" s="159">
        <v>152</v>
      </c>
      <c r="BH192" s="83">
        <v>7.1738720030205773E-3</v>
      </c>
      <c r="BI192" s="84">
        <v>74</v>
      </c>
      <c r="BJ192" s="85">
        <v>1.2888833354588387</v>
      </c>
      <c r="BK192" s="156">
        <v>4</v>
      </c>
      <c r="BL192" s="83">
        <v>7.9790026246719159E-2</v>
      </c>
      <c r="BM192" s="84">
        <v>240</v>
      </c>
      <c r="BN192" s="86">
        <v>0.81014408541594662</v>
      </c>
      <c r="BO192" s="195">
        <v>1905</v>
      </c>
      <c r="BP192" s="75">
        <v>8.9909382669435531E-2</v>
      </c>
      <c r="BQ192" s="164">
        <v>25</v>
      </c>
      <c r="BR192" s="76">
        <v>77</v>
      </c>
      <c r="BS192" s="77">
        <v>1.5909309944503223</v>
      </c>
      <c r="BT192" s="159">
        <v>21188</v>
      </c>
      <c r="BU192" s="153">
        <v>352</v>
      </c>
    </row>
    <row r="193" spans="1:73">
      <c r="A193" s="34">
        <f t="shared" si="16"/>
        <v>0</v>
      </c>
      <c r="B193" s="35">
        <f t="shared" si="17"/>
        <v>0</v>
      </c>
      <c r="C193" s="35">
        <f t="shared" si="18"/>
        <v>0</v>
      </c>
      <c r="D193" s="35">
        <f t="shared" si="19"/>
        <v>0</v>
      </c>
      <c r="E193" s="35">
        <f t="shared" si="20"/>
        <v>0</v>
      </c>
      <c r="F193" s="35">
        <f t="shared" si="21"/>
        <v>0</v>
      </c>
      <c r="G193" s="35">
        <f t="shared" si="22"/>
        <v>0</v>
      </c>
      <c r="H193" s="35">
        <f t="shared" si="23"/>
        <v>1</v>
      </c>
      <c r="I193" s="36">
        <v>144</v>
      </c>
      <c r="J193" s="37" t="s">
        <v>114</v>
      </c>
      <c r="K193" s="65">
        <v>136</v>
      </c>
      <c r="L193" s="38">
        <v>1.1512155481817566E-3</v>
      </c>
      <c r="M193" s="39">
        <v>408</v>
      </c>
      <c r="N193" s="40">
        <v>0.1525456843441943</v>
      </c>
      <c r="O193" s="98">
        <v>4</v>
      </c>
      <c r="P193" s="38">
        <v>7.1919619249074571E-2</v>
      </c>
      <c r="Q193" s="39">
        <v>366</v>
      </c>
      <c r="R193" s="41">
        <v>0.53857269512266925</v>
      </c>
      <c r="S193" s="183">
        <v>72</v>
      </c>
      <c r="T193" s="42">
        <v>6.0946705491975346E-4</v>
      </c>
      <c r="U193" s="43">
        <v>263</v>
      </c>
      <c r="V193" s="44">
        <v>0.22688476511610087</v>
      </c>
      <c r="W193" s="178">
        <v>1</v>
      </c>
      <c r="X193" s="42">
        <v>3.807509254362771E-2</v>
      </c>
      <c r="Y193" s="43">
        <v>189</v>
      </c>
      <c r="Z193" s="45">
        <v>0.80103176931011466</v>
      </c>
      <c r="AA193" s="65">
        <v>0</v>
      </c>
      <c r="AB193" s="38">
        <v>0</v>
      </c>
      <c r="AC193" s="39">
        <v>538</v>
      </c>
      <c r="AD193" s="40">
        <v>0</v>
      </c>
      <c r="AE193" s="98">
        <v>0</v>
      </c>
      <c r="AF193" s="38">
        <v>0</v>
      </c>
      <c r="AG193" s="39">
        <v>538</v>
      </c>
      <c r="AH193" s="41">
        <v>0</v>
      </c>
      <c r="AI193" s="183">
        <v>2</v>
      </c>
      <c r="AJ193" s="42">
        <v>1.6929640414437596E-5</v>
      </c>
      <c r="AK193" s="43">
        <v>332</v>
      </c>
      <c r="AL193" s="44">
        <v>8.897665808955655E-3</v>
      </c>
      <c r="AM193" s="178">
        <v>1</v>
      </c>
      <c r="AN193" s="42">
        <v>1.0576414595452142E-3</v>
      </c>
      <c r="AO193" s="43">
        <v>325</v>
      </c>
      <c r="AP193" s="45">
        <v>3.1413801548247154E-2</v>
      </c>
      <c r="AQ193" s="65">
        <v>649</v>
      </c>
      <c r="AR193" s="38">
        <v>5.4936683144850007E-3</v>
      </c>
      <c r="AS193" s="39">
        <v>397</v>
      </c>
      <c r="AT193" s="40">
        <v>0.23717510286623947</v>
      </c>
      <c r="AU193" s="98">
        <v>3</v>
      </c>
      <c r="AV193" s="38">
        <v>0.34320465362242197</v>
      </c>
      <c r="AW193" s="39">
        <v>351</v>
      </c>
      <c r="AX193" s="41">
        <v>0.8373624918712973</v>
      </c>
      <c r="AY193" s="183">
        <v>0</v>
      </c>
      <c r="AZ193" s="42">
        <v>0</v>
      </c>
      <c r="BA193" s="43">
        <v>356</v>
      </c>
      <c r="BB193" s="44">
        <v>0</v>
      </c>
      <c r="BC193" s="178">
        <v>0</v>
      </c>
      <c r="BD193" s="42">
        <v>0</v>
      </c>
      <c r="BE193" s="43">
        <v>356</v>
      </c>
      <c r="BF193" s="45">
        <v>0</v>
      </c>
      <c r="BG193" s="159">
        <v>1032</v>
      </c>
      <c r="BH193" s="83">
        <v>8.7356944538498002E-3</v>
      </c>
      <c r="BI193" s="84">
        <v>53</v>
      </c>
      <c r="BJ193" s="85">
        <v>1.5694859067023297</v>
      </c>
      <c r="BK193" s="156">
        <v>2</v>
      </c>
      <c r="BL193" s="83">
        <v>0.54574299312533048</v>
      </c>
      <c r="BM193" s="84">
        <v>16</v>
      </c>
      <c r="BN193" s="86">
        <v>5.5411744905380553</v>
      </c>
      <c r="BO193" s="195">
        <v>1891</v>
      </c>
      <c r="BP193" s="75">
        <v>1.6006975011850749E-2</v>
      </c>
      <c r="BQ193" s="164">
        <v>11</v>
      </c>
      <c r="BR193" s="76">
        <v>457</v>
      </c>
      <c r="BS193" s="77">
        <v>0.28324065762273631</v>
      </c>
      <c r="BT193" s="159">
        <v>118136</v>
      </c>
      <c r="BU193" s="153">
        <v>248</v>
      </c>
    </row>
    <row r="194" spans="1:73">
      <c r="A194" s="34">
        <f t="shared" si="16"/>
        <v>1</v>
      </c>
      <c r="B194" s="35">
        <f t="shared" si="17"/>
        <v>1</v>
      </c>
      <c r="C194" s="35">
        <f t="shared" si="18"/>
        <v>0</v>
      </c>
      <c r="D194" s="35">
        <f t="shared" si="19"/>
        <v>0</v>
      </c>
      <c r="E194" s="35">
        <f t="shared" si="20"/>
        <v>0</v>
      </c>
      <c r="F194" s="35">
        <f t="shared" si="21"/>
        <v>0</v>
      </c>
      <c r="G194" s="35">
        <f t="shared" si="22"/>
        <v>0</v>
      </c>
      <c r="H194" s="35">
        <f t="shared" si="23"/>
        <v>0</v>
      </c>
      <c r="I194" s="48">
        <v>519</v>
      </c>
      <c r="J194" s="49" t="s">
        <v>491</v>
      </c>
      <c r="K194" s="65">
        <v>1256</v>
      </c>
      <c r="L194" s="38">
        <v>2.4533166653644817E-2</v>
      </c>
      <c r="M194" s="39">
        <v>29</v>
      </c>
      <c r="N194" s="40">
        <v>3.2508496799068181</v>
      </c>
      <c r="O194" s="98">
        <v>61</v>
      </c>
      <c r="P194" s="38">
        <v>0.66986666666666672</v>
      </c>
      <c r="Q194" s="39">
        <v>16</v>
      </c>
      <c r="R194" s="41">
        <v>5.0163209956669457</v>
      </c>
      <c r="S194" s="183">
        <v>50</v>
      </c>
      <c r="T194" s="42">
        <v>9.7663879990624275E-4</v>
      </c>
      <c r="U194" s="43">
        <v>221</v>
      </c>
      <c r="V194" s="44">
        <v>0.36357086561335761</v>
      </c>
      <c r="W194" s="178">
        <v>3</v>
      </c>
      <c r="X194" s="42">
        <v>2.6666666666666668E-2</v>
      </c>
      <c r="Y194" s="43">
        <v>234</v>
      </c>
      <c r="Z194" s="45">
        <v>0.56101891695015815</v>
      </c>
      <c r="AA194" s="65">
        <v>78</v>
      </c>
      <c r="AB194" s="38">
        <v>1.5235565278537385E-3</v>
      </c>
      <c r="AC194" s="39">
        <v>450</v>
      </c>
      <c r="AD194" s="40">
        <v>0.11747184355140122</v>
      </c>
      <c r="AE194" s="98">
        <v>8</v>
      </c>
      <c r="AF194" s="38">
        <v>4.1599999999999998E-2</v>
      </c>
      <c r="AG194" s="39">
        <v>479</v>
      </c>
      <c r="AH194" s="41">
        <v>0.18126844770733527</v>
      </c>
      <c r="AI194" s="183">
        <v>12</v>
      </c>
      <c r="AJ194" s="42">
        <v>2.3439331197749826E-4</v>
      </c>
      <c r="AK194" s="43">
        <v>280</v>
      </c>
      <c r="AL194" s="44">
        <v>0.12318946574030613</v>
      </c>
      <c r="AM194" s="178">
        <v>1</v>
      </c>
      <c r="AN194" s="42">
        <v>6.4000000000000003E-3</v>
      </c>
      <c r="AO194" s="43">
        <v>291</v>
      </c>
      <c r="AP194" s="45">
        <v>0.19009119592875318</v>
      </c>
      <c r="AQ194" s="65">
        <v>356</v>
      </c>
      <c r="AR194" s="38">
        <v>6.9536682553324475E-3</v>
      </c>
      <c r="AS194" s="39">
        <v>374</v>
      </c>
      <c r="AT194" s="40">
        <v>0.30020687259325074</v>
      </c>
      <c r="AU194" s="98">
        <v>35</v>
      </c>
      <c r="AV194" s="38">
        <v>0.18986666666666666</v>
      </c>
      <c r="AW194" s="39">
        <v>463</v>
      </c>
      <c r="AX194" s="41">
        <v>0.463243209103474</v>
      </c>
      <c r="AY194" s="183">
        <v>11</v>
      </c>
      <c r="AZ194" s="42">
        <v>2.1486053597937339E-4</v>
      </c>
      <c r="BA194" s="43">
        <v>312</v>
      </c>
      <c r="BB194" s="44">
        <v>8.0183096127520032E-2</v>
      </c>
      <c r="BC194" s="178">
        <v>1</v>
      </c>
      <c r="BD194" s="42">
        <v>5.8666666666666667E-3</v>
      </c>
      <c r="BE194" s="43">
        <v>321</v>
      </c>
      <c r="BF194" s="45">
        <v>0.12372892880534204</v>
      </c>
      <c r="BG194" s="159">
        <v>112</v>
      </c>
      <c r="BH194" s="83">
        <v>2.1876709117899834E-3</v>
      </c>
      <c r="BI194" s="84">
        <v>259</v>
      </c>
      <c r="BJ194" s="85">
        <v>0.39304472960863129</v>
      </c>
      <c r="BK194" s="156">
        <v>15</v>
      </c>
      <c r="BL194" s="83">
        <v>5.9733333333333333E-2</v>
      </c>
      <c r="BM194" s="84">
        <v>294</v>
      </c>
      <c r="BN194" s="86">
        <v>0.60649944583981186</v>
      </c>
      <c r="BO194" s="195">
        <v>1875</v>
      </c>
      <c r="BP194" s="75">
        <v>3.6623954996484097E-2</v>
      </c>
      <c r="BQ194" s="164">
        <v>124</v>
      </c>
      <c r="BR194" s="76">
        <v>293</v>
      </c>
      <c r="BS194" s="77">
        <v>0.64805455685847724</v>
      </c>
      <c r="BT194" s="159">
        <v>51196</v>
      </c>
      <c r="BU194" s="153">
        <v>3844</v>
      </c>
    </row>
    <row r="195" spans="1:73">
      <c r="A195" s="34">
        <f t="shared" si="16"/>
        <v>1</v>
      </c>
      <c r="B195" s="35">
        <f t="shared" si="17"/>
        <v>0</v>
      </c>
      <c r="C195" s="35">
        <f t="shared" si="18"/>
        <v>0</v>
      </c>
      <c r="D195" s="35">
        <f t="shared" si="19"/>
        <v>1</v>
      </c>
      <c r="E195" s="35">
        <f t="shared" si="20"/>
        <v>0</v>
      </c>
      <c r="F195" s="35">
        <f t="shared" si="21"/>
        <v>0</v>
      </c>
      <c r="G195" s="35">
        <f t="shared" si="22"/>
        <v>0</v>
      </c>
      <c r="H195" s="35">
        <f t="shared" si="23"/>
        <v>0</v>
      </c>
      <c r="I195" s="48">
        <v>230</v>
      </c>
      <c r="J195" s="49" t="s">
        <v>200</v>
      </c>
      <c r="K195" s="65">
        <v>0</v>
      </c>
      <c r="L195" s="38">
        <v>0</v>
      </c>
      <c r="M195" s="39">
        <v>517</v>
      </c>
      <c r="N195" s="40">
        <v>0</v>
      </c>
      <c r="O195" s="98">
        <v>0</v>
      </c>
      <c r="P195" s="38">
        <v>0</v>
      </c>
      <c r="Q195" s="39">
        <v>517</v>
      </c>
      <c r="R195" s="41">
        <v>0</v>
      </c>
      <c r="S195" s="183">
        <v>0</v>
      </c>
      <c r="T195" s="42">
        <v>0</v>
      </c>
      <c r="U195" s="43">
        <v>396</v>
      </c>
      <c r="V195" s="44">
        <v>0</v>
      </c>
      <c r="W195" s="178">
        <v>0</v>
      </c>
      <c r="X195" s="42">
        <v>0</v>
      </c>
      <c r="Y195" s="43">
        <v>396</v>
      </c>
      <c r="Z195" s="45">
        <v>0</v>
      </c>
      <c r="AA195" s="65">
        <v>1866</v>
      </c>
      <c r="AB195" s="38">
        <v>0.64836692147324526</v>
      </c>
      <c r="AC195" s="39">
        <v>2</v>
      </c>
      <c r="AD195" s="40">
        <v>49.991487792385044</v>
      </c>
      <c r="AE195" s="98">
        <v>9</v>
      </c>
      <c r="AF195" s="38">
        <v>1</v>
      </c>
      <c r="AG195" s="39">
        <v>1</v>
      </c>
      <c r="AH195" s="41">
        <v>4.3574146083494059</v>
      </c>
      <c r="AI195" s="183">
        <v>0</v>
      </c>
      <c r="AJ195" s="42">
        <v>0</v>
      </c>
      <c r="AK195" s="43">
        <v>337</v>
      </c>
      <c r="AL195" s="44">
        <v>0</v>
      </c>
      <c r="AM195" s="178">
        <v>0</v>
      </c>
      <c r="AN195" s="42">
        <v>0</v>
      </c>
      <c r="AO195" s="43">
        <v>337</v>
      </c>
      <c r="AP195" s="45">
        <v>0</v>
      </c>
      <c r="AQ195" s="65">
        <v>0</v>
      </c>
      <c r="AR195" s="38">
        <v>0</v>
      </c>
      <c r="AS195" s="39">
        <v>565</v>
      </c>
      <c r="AT195" s="40">
        <v>0</v>
      </c>
      <c r="AU195" s="98">
        <v>0</v>
      </c>
      <c r="AV195" s="38">
        <v>0</v>
      </c>
      <c r="AW195" s="39">
        <v>565</v>
      </c>
      <c r="AX195" s="41">
        <v>0</v>
      </c>
      <c r="AY195" s="183">
        <v>0</v>
      </c>
      <c r="AZ195" s="42">
        <v>0</v>
      </c>
      <c r="BA195" s="43">
        <v>356</v>
      </c>
      <c r="BB195" s="44">
        <v>0</v>
      </c>
      <c r="BC195" s="178">
        <v>0</v>
      </c>
      <c r="BD195" s="42">
        <v>0</v>
      </c>
      <c r="BE195" s="43">
        <v>356</v>
      </c>
      <c r="BF195" s="45">
        <v>0</v>
      </c>
      <c r="BG195" s="159">
        <v>0</v>
      </c>
      <c r="BH195" s="83">
        <v>0</v>
      </c>
      <c r="BI195" s="84">
        <v>467</v>
      </c>
      <c r="BJ195" s="85">
        <v>0</v>
      </c>
      <c r="BK195" s="156">
        <v>0</v>
      </c>
      <c r="BL195" s="83">
        <v>0</v>
      </c>
      <c r="BM195" s="84">
        <v>467</v>
      </c>
      <c r="BN195" s="86">
        <v>0</v>
      </c>
      <c r="BO195" s="195">
        <v>1866</v>
      </c>
      <c r="BP195" s="75">
        <v>0.64836692147324526</v>
      </c>
      <c r="BQ195" s="164">
        <v>9</v>
      </c>
      <c r="BR195" s="76">
        <v>6</v>
      </c>
      <c r="BS195" s="77">
        <v>11.472740669798664</v>
      </c>
      <c r="BT195" s="159">
        <v>2878</v>
      </c>
      <c r="BU195" s="153">
        <v>38</v>
      </c>
    </row>
    <row r="196" spans="1:73">
      <c r="A196" s="34">
        <f t="shared" si="16"/>
        <v>0</v>
      </c>
      <c r="B196" s="35">
        <f t="shared" si="17"/>
        <v>0</v>
      </c>
      <c r="C196" s="35">
        <f t="shared" si="18"/>
        <v>0</v>
      </c>
      <c r="D196" s="35">
        <f t="shared" si="19"/>
        <v>0</v>
      </c>
      <c r="E196" s="35">
        <f t="shared" si="20"/>
        <v>0</v>
      </c>
      <c r="F196" s="35">
        <f t="shared" si="21"/>
        <v>1</v>
      </c>
      <c r="G196" s="35">
        <f t="shared" si="22"/>
        <v>0</v>
      </c>
      <c r="H196" s="35">
        <f t="shared" si="23"/>
        <v>0</v>
      </c>
      <c r="I196" s="48">
        <v>58</v>
      </c>
      <c r="J196" s="49" t="s">
        <v>28</v>
      </c>
      <c r="K196" s="65">
        <v>208</v>
      </c>
      <c r="L196" s="38">
        <v>1.242904093217807E-2</v>
      </c>
      <c r="M196" s="39">
        <v>65</v>
      </c>
      <c r="N196" s="40">
        <v>1.6469518308154067</v>
      </c>
      <c r="O196" s="98">
        <v>4</v>
      </c>
      <c r="P196" s="38">
        <v>0.11460055096418732</v>
      </c>
      <c r="Q196" s="39">
        <v>270</v>
      </c>
      <c r="R196" s="41">
        <v>0.85819041090264636</v>
      </c>
      <c r="S196" s="183">
        <v>0</v>
      </c>
      <c r="T196" s="42">
        <v>0</v>
      </c>
      <c r="U196" s="43">
        <v>396</v>
      </c>
      <c r="V196" s="44">
        <v>0</v>
      </c>
      <c r="W196" s="178">
        <v>0</v>
      </c>
      <c r="X196" s="42">
        <v>0</v>
      </c>
      <c r="Y196" s="43">
        <v>396</v>
      </c>
      <c r="Z196" s="45">
        <v>0</v>
      </c>
      <c r="AA196" s="65">
        <v>249</v>
      </c>
      <c r="AB196" s="38">
        <v>1.4878996115924709E-2</v>
      </c>
      <c r="AC196" s="39">
        <v>139</v>
      </c>
      <c r="AD196" s="40">
        <v>1.1472256342165787</v>
      </c>
      <c r="AE196" s="98">
        <v>8</v>
      </c>
      <c r="AF196" s="38">
        <v>0.13719008264462809</v>
      </c>
      <c r="AG196" s="39">
        <v>388</v>
      </c>
      <c r="AH196" s="41">
        <v>0.59779407023636477</v>
      </c>
      <c r="AI196" s="183">
        <v>0</v>
      </c>
      <c r="AJ196" s="42">
        <v>0</v>
      </c>
      <c r="AK196" s="43">
        <v>337</v>
      </c>
      <c r="AL196" s="44">
        <v>0</v>
      </c>
      <c r="AM196" s="178">
        <v>0</v>
      </c>
      <c r="AN196" s="42">
        <v>0</v>
      </c>
      <c r="AO196" s="43">
        <v>337</v>
      </c>
      <c r="AP196" s="45">
        <v>0</v>
      </c>
      <c r="AQ196" s="65">
        <v>1240</v>
      </c>
      <c r="AR196" s="38">
        <v>7.4096205557215411E-2</v>
      </c>
      <c r="AS196" s="39">
        <v>26</v>
      </c>
      <c r="AT196" s="40">
        <v>3.1989144901038733</v>
      </c>
      <c r="AU196" s="98">
        <v>33</v>
      </c>
      <c r="AV196" s="38">
        <v>0.6831955922865014</v>
      </c>
      <c r="AW196" s="39">
        <v>73</v>
      </c>
      <c r="AX196" s="41">
        <v>1.6668840517002153</v>
      </c>
      <c r="AY196" s="183">
        <v>83</v>
      </c>
      <c r="AZ196" s="42">
        <v>4.9596653719749025E-3</v>
      </c>
      <c r="BA196" s="43">
        <v>42</v>
      </c>
      <c r="BB196" s="44">
        <v>1.8508811935551226</v>
      </c>
      <c r="BC196" s="178">
        <v>6</v>
      </c>
      <c r="BD196" s="42">
        <v>4.5730027548209366E-2</v>
      </c>
      <c r="BE196" s="43">
        <v>125</v>
      </c>
      <c r="BF196" s="45">
        <v>0.96445352092819214</v>
      </c>
      <c r="BG196" s="159">
        <v>35</v>
      </c>
      <c r="BH196" s="83">
        <v>2.0914251568568869E-3</v>
      </c>
      <c r="BI196" s="84">
        <v>264</v>
      </c>
      <c r="BJ196" s="85">
        <v>0.37575287528091367</v>
      </c>
      <c r="BK196" s="156">
        <v>5</v>
      </c>
      <c r="BL196" s="83">
        <v>1.928374655647383E-2</v>
      </c>
      <c r="BM196" s="84">
        <v>406</v>
      </c>
      <c r="BN196" s="86">
        <v>0.19579656696791448</v>
      </c>
      <c r="BO196" s="195">
        <v>1815</v>
      </c>
      <c r="BP196" s="75">
        <v>0.10845533313414998</v>
      </c>
      <c r="BQ196" s="164">
        <v>56</v>
      </c>
      <c r="BR196" s="76">
        <v>56</v>
      </c>
      <c r="BS196" s="77">
        <v>1.9190983841023574</v>
      </c>
      <c r="BT196" s="159">
        <v>16735</v>
      </c>
      <c r="BU196" s="153">
        <v>410</v>
      </c>
    </row>
    <row r="197" spans="1:73">
      <c r="A197" s="34">
        <f t="shared" si="16"/>
        <v>3</v>
      </c>
      <c r="B197" s="35">
        <f t="shared" si="17"/>
        <v>1</v>
      </c>
      <c r="C197" s="35">
        <f t="shared" si="18"/>
        <v>1</v>
      </c>
      <c r="D197" s="35">
        <f t="shared" si="19"/>
        <v>1</v>
      </c>
      <c r="E197" s="35">
        <f t="shared" si="20"/>
        <v>0</v>
      </c>
      <c r="F197" s="35">
        <f t="shared" si="21"/>
        <v>0</v>
      </c>
      <c r="G197" s="35">
        <f t="shared" si="22"/>
        <v>0</v>
      </c>
      <c r="H197" s="35">
        <f t="shared" si="23"/>
        <v>0</v>
      </c>
      <c r="I197" s="48">
        <v>440</v>
      </c>
      <c r="J197" s="49" t="s">
        <v>411</v>
      </c>
      <c r="K197" s="65">
        <v>437</v>
      </c>
      <c r="L197" s="38">
        <v>1.0655417926460548E-2</v>
      </c>
      <c r="M197" s="39">
        <v>89</v>
      </c>
      <c r="N197" s="40">
        <v>1.4119319549953577</v>
      </c>
      <c r="O197" s="98">
        <v>115</v>
      </c>
      <c r="P197" s="38">
        <v>0.24223946784922396</v>
      </c>
      <c r="Q197" s="39">
        <v>95</v>
      </c>
      <c r="R197" s="41">
        <v>1.8140191011413964</v>
      </c>
      <c r="S197" s="183">
        <v>118</v>
      </c>
      <c r="T197" s="42">
        <v>2.8772066712181802E-3</v>
      </c>
      <c r="U197" s="43">
        <v>98</v>
      </c>
      <c r="V197" s="44">
        <v>1.0710904790018003</v>
      </c>
      <c r="W197" s="178">
        <v>30</v>
      </c>
      <c r="X197" s="42">
        <v>6.5410199556541024E-2</v>
      </c>
      <c r="Y197" s="43">
        <v>92</v>
      </c>
      <c r="Z197" s="45">
        <v>1.3761134742264134</v>
      </c>
      <c r="AA197" s="65">
        <v>586</v>
      </c>
      <c r="AB197" s="38">
        <v>1.4288500926558081E-2</v>
      </c>
      <c r="AC197" s="39">
        <v>146</v>
      </c>
      <c r="AD197" s="40">
        <v>1.1016962710226517</v>
      </c>
      <c r="AE197" s="98">
        <v>136</v>
      </c>
      <c r="AF197" s="38">
        <v>0.32483370288248337</v>
      </c>
      <c r="AG197" s="39">
        <v>193</v>
      </c>
      <c r="AH197" s="41">
        <v>1.4154351222243635</v>
      </c>
      <c r="AI197" s="183">
        <v>52</v>
      </c>
      <c r="AJ197" s="42">
        <v>1.2679215839266557E-3</v>
      </c>
      <c r="AK197" s="43">
        <v>137</v>
      </c>
      <c r="AL197" s="44">
        <v>0.6663781539104755</v>
      </c>
      <c r="AM197" s="178">
        <v>19</v>
      </c>
      <c r="AN197" s="42">
        <v>2.8824833702882482E-2</v>
      </c>
      <c r="AO197" s="43">
        <v>147</v>
      </c>
      <c r="AP197" s="45">
        <v>0.85614798609818155</v>
      </c>
      <c r="AQ197" s="65">
        <v>461</v>
      </c>
      <c r="AR197" s="38">
        <v>1.1240612503657467E-2</v>
      </c>
      <c r="AS197" s="39">
        <v>308</v>
      </c>
      <c r="AT197" s="40">
        <v>0.48528474494995399</v>
      </c>
      <c r="AU197" s="98">
        <v>136</v>
      </c>
      <c r="AV197" s="38">
        <v>0.25554323725055433</v>
      </c>
      <c r="AW197" s="39">
        <v>429</v>
      </c>
      <c r="AX197" s="41">
        <v>0.62348315987695158</v>
      </c>
      <c r="AY197" s="183">
        <v>66</v>
      </c>
      <c r="AZ197" s="42">
        <v>1.6092850872915245E-3</v>
      </c>
      <c r="BA197" s="43">
        <v>162</v>
      </c>
      <c r="BB197" s="44">
        <v>0.60056380415651744</v>
      </c>
      <c r="BC197" s="178">
        <v>24</v>
      </c>
      <c r="BD197" s="42">
        <v>3.6585365853658534E-2</v>
      </c>
      <c r="BE197" s="43">
        <v>161</v>
      </c>
      <c r="BF197" s="45">
        <v>0.77159115801557543</v>
      </c>
      <c r="BG197" s="159">
        <v>84</v>
      </c>
      <c r="BH197" s="83">
        <v>2.0481810201892128E-3</v>
      </c>
      <c r="BI197" s="84">
        <v>269</v>
      </c>
      <c r="BJ197" s="85">
        <v>0.36798348002493453</v>
      </c>
      <c r="BK197" s="156">
        <v>27</v>
      </c>
      <c r="BL197" s="83">
        <v>4.6563192904656318E-2</v>
      </c>
      <c r="BM197" s="84">
        <v>325</v>
      </c>
      <c r="BN197" s="86">
        <v>0.47277707633715932</v>
      </c>
      <c r="BO197" s="195">
        <v>1804</v>
      </c>
      <c r="BP197" s="75">
        <v>4.3987125719301669E-2</v>
      </c>
      <c r="BQ197" s="164">
        <v>487</v>
      </c>
      <c r="BR197" s="76">
        <v>229</v>
      </c>
      <c r="BS197" s="77">
        <v>0.77834459080775831</v>
      </c>
      <c r="BT197" s="159">
        <v>41012</v>
      </c>
      <c r="BU197" s="153">
        <v>10844</v>
      </c>
    </row>
    <row r="198" spans="1:73">
      <c r="A198" s="34">
        <f t="shared" si="16"/>
        <v>1</v>
      </c>
      <c r="B198" s="35">
        <f t="shared" si="17"/>
        <v>0</v>
      </c>
      <c r="C198" s="35">
        <f t="shared" si="18"/>
        <v>0</v>
      </c>
      <c r="D198" s="35">
        <f t="shared" si="19"/>
        <v>1</v>
      </c>
      <c r="E198" s="35">
        <f t="shared" si="20"/>
        <v>0</v>
      </c>
      <c r="F198" s="35">
        <f t="shared" si="21"/>
        <v>0</v>
      </c>
      <c r="G198" s="35">
        <f t="shared" si="22"/>
        <v>0</v>
      </c>
      <c r="H198" s="35">
        <f t="shared" si="23"/>
        <v>0</v>
      </c>
      <c r="I198" s="48">
        <v>277</v>
      </c>
      <c r="J198" s="49" t="s">
        <v>247</v>
      </c>
      <c r="K198" s="65">
        <v>0</v>
      </c>
      <c r="L198" s="38">
        <v>0</v>
      </c>
      <c r="M198" s="39">
        <v>517</v>
      </c>
      <c r="N198" s="40">
        <v>0</v>
      </c>
      <c r="O198" s="98">
        <v>0</v>
      </c>
      <c r="P198" s="38">
        <v>0</v>
      </c>
      <c r="Q198" s="39">
        <v>517</v>
      </c>
      <c r="R198" s="41">
        <v>0</v>
      </c>
      <c r="S198" s="183">
        <v>0</v>
      </c>
      <c r="T198" s="42">
        <v>0</v>
      </c>
      <c r="U198" s="43">
        <v>396</v>
      </c>
      <c r="V198" s="44">
        <v>0</v>
      </c>
      <c r="W198" s="178">
        <v>0</v>
      </c>
      <c r="X198" s="42">
        <v>0</v>
      </c>
      <c r="Y198" s="43">
        <v>396</v>
      </c>
      <c r="Z198" s="45">
        <v>0</v>
      </c>
      <c r="AA198" s="65">
        <v>1792</v>
      </c>
      <c r="AB198" s="38">
        <v>5.276796230859835E-2</v>
      </c>
      <c r="AC198" s="39">
        <v>34</v>
      </c>
      <c r="AD198" s="40">
        <v>4.0686050694647955</v>
      </c>
      <c r="AE198" s="98">
        <v>5</v>
      </c>
      <c r="AF198" s="38">
        <v>0.9983286908077994</v>
      </c>
      <c r="AG198" s="39">
        <v>29</v>
      </c>
      <c r="AH198" s="41">
        <v>4.3501320212602428</v>
      </c>
      <c r="AI198" s="183">
        <v>0</v>
      </c>
      <c r="AJ198" s="42">
        <v>0</v>
      </c>
      <c r="AK198" s="43">
        <v>337</v>
      </c>
      <c r="AL198" s="44">
        <v>0</v>
      </c>
      <c r="AM198" s="178">
        <v>0</v>
      </c>
      <c r="AN198" s="42">
        <v>0</v>
      </c>
      <c r="AO198" s="43">
        <v>337</v>
      </c>
      <c r="AP198" s="45">
        <v>0</v>
      </c>
      <c r="AQ198" s="65">
        <v>3</v>
      </c>
      <c r="AR198" s="38">
        <v>8.8339222614840986E-5</v>
      </c>
      <c r="AS198" s="39">
        <v>557</v>
      </c>
      <c r="AT198" s="40">
        <v>3.8138203858349706E-3</v>
      </c>
      <c r="AU198" s="98">
        <v>1</v>
      </c>
      <c r="AV198" s="38">
        <v>1.6713091922005571E-3</v>
      </c>
      <c r="AW198" s="39">
        <v>562</v>
      </c>
      <c r="AX198" s="41">
        <v>4.0777175224672802E-3</v>
      </c>
      <c r="AY198" s="183">
        <v>0</v>
      </c>
      <c r="AZ198" s="42">
        <v>0</v>
      </c>
      <c r="BA198" s="43">
        <v>356</v>
      </c>
      <c r="BB198" s="44">
        <v>0</v>
      </c>
      <c r="BC198" s="178">
        <v>0</v>
      </c>
      <c r="BD198" s="42">
        <v>0</v>
      </c>
      <c r="BE198" s="43">
        <v>356</v>
      </c>
      <c r="BF198" s="45">
        <v>0</v>
      </c>
      <c r="BG198" s="159">
        <v>0</v>
      </c>
      <c r="BH198" s="83">
        <v>0</v>
      </c>
      <c r="BI198" s="84">
        <v>467</v>
      </c>
      <c r="BJ198" s="85">
        <v>0</v>
      </c>
      <c r="BK198" s="156">
        <v>0</v>
      </c>
      <c r="BL198" s="83">
        <v>0</v>
      </c>
      <c r="BM198" s="84">
        <v>467</v>
      </c>
      <c r="BN198" s="86">
        <v>0</v>
      </c>
      <c r="BO198" s="195">
        <v>1795</v>
      </c>
      <c r="BP198" s="75">
        <v>5.2856301531213193E-2</v>
      </c>
      <c r="BQ198" s="164">
        <v>6</v>
      </c>
      <c r="BR198" s="76">
        <v>174</v>
      </c>
      <c r="BS198" s="77">
        <v>0.93528312464551633</v>
      </c>
      <c r="BT198" s="159">
        <v>33960</v>
      </c>
      <c r="BU198" s="153">
        <v>285</v>
      </c>
    </row>
    <row r="199" spans="1:73">
      <c r="A199" s="34">
        <f t="shared" ref="A199:A262" si="24">SUM(B199:E199)</f>
        <v>1</v>
      </c>
      <c r="B199" s="35">
        <f t="shared" si="17"/>
        <v>0</v>
      </c>
      <c r="C199" s="35">
        <f t="shared" si="18"/>
        <v>0</v>
      </c>
      <c r="D199" s="35">
        <f t="shared" si="19"/>
        <v>1</v>
      </c>
      <c r="E199" s="35">
        <f t="shared" si="20"/>
        <v>0</v>
      </c>
      <c r="F199" s="35">
        <f t="shared" si="21"/>
        <v>1</v>
      </c>
      <c r="G199" s="35">
        <f t="shared" si="22"/>
        <v>0</v>
      </c>
      <c r="H199" s="35">
        <f t="shared" si="23"/>
        <v>0</v>
      </c>
      <c r="I199" s="48">
        <v>88</v>
      </c>
      <c r="J199" s="49" t="s">
        <v>58</v>
      </c>
      <c r="K199" s="65">
        <v>0</v>
      </c>
      <c r="L199" s="38">
        <v>0</v>
      </c>
      <c r="M199" s="39">
        <v>517</v>
      </c>
      <c r="N199" s="40">
        <v>0</v>
      </c>
      <c r="O199" s="98">
        <v>0</v>
      </c>
      <c r="P199" s="38">
        <v>0</v>
      </c>
      <c r="Q199" s="39">
        <v>517</v>
      </c>
      <c r="R199" s="41">
        <v>0</v>
      </c>
      <c r="S199" s="183">
        <v>0</v>
      </c>
      <c r="T199" s="42">
        <v>0</v>
      </c>
      <c r="U199" s="43">
        <v>396</v>
      </c>
      <c r="V199" s="44">
        <v>0</v>
      </c>
      <c r="W199" s="178">
        <v>1</v>
      </c>
      <c r="X199" s="42">
        <v>0</v>
      </c>
      <c r="Y199" s="43">
        <v>396</v>
      </c>
      <c r="Z199" s="45">
        <v>0</v>
      </c>
      <c r="AA199" s="65">
        <v>871</v>
      </c>
      <c r="AB199" s="38">
        <v>2.3916087756390893E-2</v>
      </c>
      <c r="AC199" s="39">
        <v>85</v>
      </c>
      <c r="AD199" s="40">
        <v>1.8440188256343071</v>
      </c>
      <c r="AE199" s="98">
        <v>4</v>
      </c>
      <c r="AF199" s="38">
        <v>0.49601366742596809</v>
      </c>
      <c r="AG199" s="39">
        <v>122</v>
      </c>
      <c r="AH199" s="41">
        <v>2.161337200382877</v>
      </c>
      <c r="AI199" s="183">
        <v>1</v>
      </c>
      <c r="AJ199" s="42">
        <v>2.745819489826739E-5</v>
      </c>
      <c r="AK199" s="43">
        <v>330</v>
      </c>
      <c r="AL199" s="44">
        <v>1.4431130014646002E-2</v>
      </c>
      <c r="AM199" s="178">
        <v>1</v>
      </c>
      <c r="AN199" s="42">
        <v>5.6947608200455578E-4</v>
      </c>
      <c r="AO199" s="43">
        <v>332</v>
      </c>
      <c r="AP199" s="45">
        <v>1.6914435856416676E-2</v>
      </c>
      <c r="AQ199" s="65">
        <v>876</v>
      </c>
      <c r="AR199" s="38">
        <v>2.4053378730882233E-2</v>
      </c>
      <c r="AS199" s="39">
        <v>119</v>
      </c>
      <c r="AT199" s="40">
        <v>1.0384432128411829</v>
      </c>
      <c r="AU199" s="98">
        <v>5</v>
      </c>
      <c r="AV199" s="38">
        <v>0.49886104783599089</v>
      </c>
      <c r="AW199" s="39">
        <v>180</v>
      </c>
      <c r="AX199" s="41">
        <v>1.2171383042289294</v>
      </c>
      <c r="AY199" s="183">
        <v>8</v>
      </c>
      <c r="AZ199" s="42">
        <v>2.1966555918613912E-4</v>
      </c>
      <c r="BA199" s="43">
        <v>308</v>
      </c>
      <c r="BB199" s="44">
        <v>8.1976266920503846E-2</v>
      </c>
      <c r="BC199" s="178">
        <v>2</v>
      </c>
      <c r="BD199" s="42">
        <v>4.5558086560364463E-3</v>
      </c>
      <c r="BE199" s="43">
        <v>332</v>
      </c>
      <c r="BF199" s="45">
        <v>9.6082725827300194E-2</v>
      </c>
      <c r="BG199" s="159">
        <v>0</v>
      </c>
      <c r="BH199" s="83">
        <v>0</v>
      </c>
      <c r="BI199" s="84">
        <v>467</v>
      </c>
      <c r="BJ199" s="85">
        <v>0</v>
      </c>
      <c r="BK199" s="156">
        <v>0</v>
      </c>
      <c r="BL199" s="83">
        <v>0</v>
      </c>
      <c r="BM199" s="84">
        <v>467</v>
      </c>
      <c r="BN199" s="86">
        <v>0</v>
      </c>
      <c r="BO199" s="195">
        <v>1756</v>
      </c>
      <c r="BP199" s="75">
        <v>4.8216590241357535E-2</v>
      </c>
      <c r="BQ199" s="164">
        <v>13</v>
      </c>
      <c r="BR199" s="76">
        <v>204</v>
      </c>
      <c r="BS199" s="77">
        <v>0.85318423488368333</v>
      </c>
      <c r="BT199" s="159">
        <v>36419</v>
      </c>
      <c r="BU199" s="153">
        <v>306</v>
      </c>
    </row>
    <row r="200" spans="1:73">
      <c r="A200" s="34">
        <f t="shared" si="24"/>
        <v>1</v>
      </c>
      <c r="B200" s="35">
        <f t="shared" ref="B200:B263" si="25">IF(R200&gt;1,1,0)</f>
        <v>0</v>
      </c>
      <c r="C200" s="35">
        <f t="shared" ref="C200:C263" si="26">IF(Z200&gt;1,1,0)</f>
        <v>0</v>
      </c>
      <c r="D200" s="35">
        <f t="shared" ref="D200:D263" si="27">IF(AH200&gt;1,1,0)</f>
        <v>1</v>
      </c>
      <c r="E200" s="35">
        <f t="shared" ref="E200:E263" si="28">IF(AP200&gt;1,1,0)</f>
        <v>0</v>
      </c>
      <c r="F200" s="35">
        <f t="shared" ref="F200:F263" si="29">IF(AX200&gt;1,1,0)</f>
        <v>0</v>
      </c>
      <c r="G200" s="35">
        <f t="shared" ref="G200:G263" si="30">IF(BF200&gt;1,1,0)</f>
        <v>0</v>
      </c>
      <c r="H200" s="35">
        <f t="shared" ref="H200:H263" si="31">IF(BN200&gt;1,1,0)</f>
        <v>1</v>
      </c>
      <c r="I200" s="48">
        <v>477</v>
      </c>
      <c r="J200" s="49" t="s">
        <v>449</v>
      </c>
      <c r="K200" s="65">
        <v>148</v>
      </c>
      <c r="L200" s="38">
        <v>2.8437475981861501E-3</v>
      </c>
      <c r="M200" s="39">
        <v>301</v>
      </c>
      <c r="N200" s="40">
        <v>0.37682033060847397</v>
      </c>
      <c r="O200" s="98">
        <v>30</v>
      </c>
      <c r="P200" s="38">
        <v>8.4911072862880091E-2</v>
      </c>
      <c r="Q200" s="39">
        <v>337</v>
      </c>
      <c r="R200" s="41">
        <v>0.63585966993432208</v>
      </c>
      <c r="S200" s="183">
        <v>46</v>
      </c>
      <c r="T200" s="42">
        <v>8.838674967335332E-4</v>
      </c>
      <c r="U200" s="43">
        <v>230</v>
      </c>
      <c r="V200" s="44">
        <v>0.32903512629825032</v>
      </c>
      <c r="W200" s="178">
        <v>4</v>
      </c>
      <c r="X200" s="42">
        <v>2.6391279403327597E-2</v>
      </c>
      <c r="Y200" s="43">
        <v>239</v>
      </c>
      <c r="Z200" s="45">
        <v>0.55522526204189493</v>
      </c>
      <c r="AA200" s="65">
        <v>816</v>
      </c>
      <c r="AB200" s="38">
        <v>1.5679040811620935E-2</v>
      </c>
      <c r="AC200" s="39">
        <v>134</v>
      </c>
      <c r="AD200" s="40">
        <v>1.2089120394196404</v>
      </c>
      <c r="AE200" s="98">
        <v>68</v>
      </c>
      <c r="AF200" s="38">
        <v>0.46815834767641995</v>
      </c>
      <c r="AG200" s="39">
        <v>126</v>
      </c>
      <c r="AH200" s="41">
        <v>2.0399600231859525</v>
      </c>
      <c r="AI200" s="183">
        <v>0</v>
      </c>
      <c r="AJ200" s="42">
        <v>0</v>
      </c>
      <c r="AK200" s="43">
        <v>337</v>
      </c>
      <c r="AL200" s="44">
        <v>0</v>
      </c>
      <c r="AM200" s="178">
        <v>0</v>
      </c>
      <c r="AN200" s="42">
        <v>0</v>
      </c>
      <c r="AO200" s="43">
        <v>337</v>
      </c>
      <c r="AP200" s="45">
        <v>0</v>
      </c>
      <c r="AQ200" s="65">
        <v>454</v>
      </c>
      <c r="AR200" s="38">
        <v>8.7233879025440005E-3</v>
      </c>
      <c r="AS200" s="39">
        <v>348</v>
      </c>
      <c r="AT200" s="40">
        <v>0.37660999985615917</v>
      </c>
      <c r="AU200" s="98">
        <v>73</v>
      </c>
      <c r="AV200" s="38">
        <v>0.26047045324153756</v>
      </c>
      <c r="AW200" s="39">
        <v>425</v>
      </c>
      <c r="AX200" s="41">
        <v>0.63550475054202715</v>
      </c>
      <c r="AY200" s="183">
        <v>44</v>
      </c>
      <c r="AZ200" s="42">
        <v>8.4543847513642305E-4</v>
      </c>
      <c r="BA200" s="43">
        <v>227</v>
      </c>
      <c r="BB200" s="44">
        <v>0.31550640145603837</v>
      </c>
      <c r="BC200" s="178">
        <v>3</v>
      </c>
      <c r="BD200" s="42">
        <v>2.5243832472748137E-2</v>
      </c>
      <c r="BE200" s="43">
        <v>223</v>
      </c>
      <c r="BF200" s="45">
        <v>0.53239642343090388</v>
      </c>
      <c r="BG200" s="159">
        <v>235</v>
      </c>
      <c r="BH200" s="83">
        <v>4.5154100376604408E-3</v>
      </c>
      <c r="BI200" s="84">
        <v>132</v>
      </c>
      <c r="BJ200" s="85">
        <v>0.8112546122726545</v>
      </c>
      <c r="BK200" s="156">
        <v>25</v>
      </c>
      <c r="BL200" s="83">
        <v>0.13482501434308664</v>
      </c>
      <c r="BM200" s="84">
        <v>122</v>
      </c>
      <c r="BN200" s="86">
        <v>1.3689391152526795</v>
      </c>
      <c r="BO200" s="195">
        <v>1743</v>
      </c>
      <c r="BP200" s="75">
        <v>3.3490892321881488E-2</v>
      </c>
      <c r="BQ200" s="164">
        <v>203</v>
      </c>
      <c r="BR200" s="76">
        <v>316</v>
      </c>
      <c r="BS200" s="77">
        <v>0.59261555406933697</v>
      </c>
      <c r="BT200" s="159">
        <v>52044</v>
      </c>
      <c r="BU200" s="153">
        <v>6167</v>
      </c>
    </row>
    <row r="201" spans="1:73">
      <c r="A201" s="34">
        <f t="shared" si="24"/>
        <v>2</v>
      </c>
      <c r="B201" s="35">
        <f t="shared" si="25"/>
        <v>1</v>
      </c>
      <c r="C201" s="35">
        <f t="shared" si="26"/>
        <v>0</v>
      </c>
      <c r="D201" s="35">
        <f t="shared" si="27"/>
        <v>0</v>
      </c>
      <c r="E201" s="35">
        <f t="shared" si="28"/>
        <v>1</v>
      </c>
      <c r="F201" s="35">
        <f t="shared" si="29"/>
        <v>0</v>
      </c>
      <c r="G201" s="35">
        <f t="shared" si="30"/>
        <v>0</v>
      </c>
      <c r="H201" s="35">
        <f t="shared" si="31"/>
        <v>0</v>
      </c>
      <c r="I201" s="48">
        <v>617</v>
      </c>
      <c r="J201" s="49" t="s">
        <v>591</v>
      </c>
      <c r="K201" s="65">
        <v>306</v>
      </c>
      <c r="L201" s="38">
        <v>3.9917035181779043E-3</v>
      </c>
      <c r="M201" s="39">
        <v>232</v>
      </c>
      <c r="N201" s="40">
        <v>0.52893408696686506</v>
      </c>
      <c r="O201" s="98">
        <v>33</v>
      </c>
      <c r="P201" s="38">
        <v>0.17586206896551723</v>
      </c>
      <c r="Q201" s="39">
        <v>156</v>
      </c>
      <c r="R201" s="41">
        <v>1.3169495256167683</v>
      </c>
      <c r="S201" s="183">
        <v>56</v>
      </c>
      <c r="T201" s="42">
        <v>7.3050783339203488E-4</v>
      </c>
      <c r="U201" s="43">
        <v>244</v>
      </c>
      <c r="V201" s="44">
        <v>0.27194431078222298</v>
      </c>
      <c r="W201" s="178">
        <v>7</v>
      </c>
      <c r="X201" s="42">
        <v>3.2183908045977011E-2</v>
      </c>
      <c r="Y201" s="43">
        <v>210</v>
      </c>
      <c r="Z201" s="45">
        <v>0.67709179631915628</v>
      </c>
      <c r="AA201" s="65">
        <v>309</v>
      </c>
      <c r="AB201" s="38">
        <v>4.0308378663953355E-3</v>
      </c>
      <c r="AC201" s="39">
        <v>360</v>
      </c>
      <c r="AD201" s="40">
        <v>0.31079250855844431</v>
      </c>
      <c r="AE201" s="98">
        <v>26</v>
      </c>
      <c r="AF201" s="38">
        <v>0.17758620689655172</v>
      </c>
      <c r="AG201" s="39">
        <v>347</v>
      </c>
      <c r="AH201" s="41">
        <v>0.77381673217239444</v>
      </c>
      <c r="AI201" s="183">
        <v>399</v>
      </c>
      <c r="AJ201" s="42">
        <v>5.2048683129182483E-3</v>
      </c>
      <c r="AK201" s="43">
        <v>23</v>
      </c>
      <c r="AL201" s="44">
        <v>2.735508711010497</v>
      </c>
      <c r="AM201" s="178">
        <v>14</v>
      </c>
      <c r="AN201" s="42">
        <v>0.22931034482758619</v>
      </c>
      <c r="AO201" s="43">
        <v>9</v>
      </c>
      <c r="AP201" s="45">
        <v>6.8109183886110376</v>
      </c>
      <c r="AQ201" s="65">
        <v>510</v>
      </c>
      <c r="AR201" s="38">
        <v>6.6528391969631747E-3</v>
      </c>
      <c r="AS201" s="39">
        <v>378</v>
      </c>
      <c r="AT201" s="40">
        <v>0.2872193460846405</v>
      </c>
      <c r="AU201" s="98">
        <v>47</v>
      </c>
      <c r="AV201" s="38">
        <v>0.29310344827586204</v>
      </c>
      <c r="AW201" s="39">
        <v>401</v>
      </c>
      <c r="AX201" s="41">
        <v>0.7151238517131554</v>
      </c>
      <c r="AY201" s="183">
        <v>30</v>
      </c>
      <c r="AZ201" s="42">
        <v>3.9134348217430439E-4</v>
      </c>
      <c r="BA201" s="43">
        <v>272</v>
      </c>
      <c r="BB201" s="44">
        <v>0.14604418585771872</v>
      </c>
      <c r="BC201" s="178">
        <v>5</v>
      </c>
      <c r="BD201" s="42">
        <v>1.7241379310344827E-2</v>
      </c>
      <c r="BE201" s="43">
        <v>255</v>
      </c>
      <c r="BF201" s="45">
        <v>0.36362341929469644</v>
      </c>
      <c r="BG201" s="159">
        <v>130</v>
      </c>
      <c r="BH201" s="83">
        <v>1.6958217560886523E-3</v>
      </c>
      <c r="BI201" s="84">
        <v>294</v>
      </c>
      <c r="BJ201" s="85">
        <v>0.30467736257503703</v>
      </c>
      <c r="BK201" s="156">
        <v>23</v>
      </c>
      <c r="BL201" s="83">
        <v>7.4712643678160925E-2</v>
      </c>
      <c r="BM201" s="84">
        <v>250</v>
      </c>
      <c r="BN201" s="86">
        <v>0.75859113261214162</v>
      </c>
      <c r="BO201" s="195">
        <v>1740</v>
      </c>
      <c r="BP201" s="75">
        <v>2.2697921966109653E-2</v>
      </c>
      <c r="BQ201" s="164">
        <v>155</v>
      </c>
      <c r="BR201" s="76">
        <v>413</v>
      </c>
      <c r="BS201" s="77">
        <v>0.40163580811432298</v>
      </c>
      <c r="BT201" s="159">
        <v>76659</v>
      </c>
      <c r="BU201" s="153">
        <v>5803</v>
      </c>
    </row>
    <row r="202" spans="1:73">
      <c r="A202" s="34">
        <f t="shared" si="24"/>
        <v>1</v>
      </c>
      <c r="B202" s="35">
        <f t="shared" si="25"/>
        <v>0</v>
      </c>
      <c r="C202" s="35">
        <f t="shared" si="26"/>
        <v>0</v>
      </c>
      <c r="D202" s="35">
        <f t="shared" si="27"/>
        <v>1</v>
      </c>
      <c r="E202" s="35">
        <f t="shared" si="28"/>
        <v>0</v>
      </c>
      <c r="F202" s="35">
        <f t="shared" si="29"/>
        <v>0</v>
      </c>
      <c r="G202" s="35">
        <f t="shared" si="30"/>
        <v>0</v>
      </c>
      <c r="H202" s="35">
        <f t="shared" si="31"/>
        <v>0</v>
      </c>
      <c r="I202" s="48">
        <v>234</v>
      </c>
      <c r="J202" s="49" t="s">
        <v>204</v>
      </c>
      <c r="K202" s="65">
        <v>0</v>
      </c>
      <c r="L202" s="38">
        <v>0</v>
      </c>
      <c r="M202" s="39">
        <v>517</v>
      </c>
      <c r="N202" s="40">
        <v>0</v>
      </c>
      <c r="O202" s="98">
        <v>0</v>
      </c>
      <c r="P202" s="38">
        <v>0</v>
      </c>
      <c r="Q202" s="39">
        <v>517</v>
      </c>
      <c r="R202" s="41">
        <v>0</v>
      </c>
      <c r="S202" s="183">
        <v>14</v>
      </c>
      <c r="T202" s="42">
        <v>3.4442038968706946E-4</v>
      </c>
      <c r="U202" s="43">
        <v>308</v>
      </c>
      <c r="V202" s="44">
        <v>0.12821651077700275</v>
      </c>
      <c r="W202" s="178">
        <v>1</v>
      </c>
      <c r="X202" s="42">
        <v>8.0552359033371698E-3</v>
      </c>
      <c r="Y202" s="43">
        <v>346</v>
      </c>
      <c r="Z202" s="45">
        <v>0.16946773958505928</v>
      </c>
      <c r="AA202" s="65">
        <v>1624</v>
      </c>
      <c r="AB202" s="38">
        <v>3.9952765203700058E-2</v>
      </c>
      <c r="AC202" s="39">
        <v>46</v>
      </c>
      <c r="AD202" s="40">
        <v>3.0805059724738215</v>
      </c>
      <c r="AE202" s="98">
        <v>7</v>
      </c>
      <c r="AF202" s="38">
        <v>0.93440736478711162</v>
      </c>
      <c r="AG202" s="39">
        <v>52</v>
      </c>
      <c r="AH202" s="41">
        <v>4.0716003014726327</v>
      </c>
      <c r="AI202" s="183">
        <v>0</v>
      </c>
      <c r="AJ202" s="42">
        <v>0</v>
      </c>
      <c r="AK202" s="43">
        <v>337</v>
      </c>
      <c r="AL202" s="44">
        <v>0</v>
      </c>
      <c r="AM202" s="178">
        <v>0</v>
      </c>
      <c r="AN202" s="42">
        <v>0</v>
      </c>
      <c r="AO202" s="43">
        <v>337</v>
      </c>
      <c r="AP202" s="45">
        <v>0</v>
      </c>
      <c r="AQ202" s="65">
        <v>95</v>
      </c>
      <c r="AR202" s="38">
        <v>2.3371383585908284E-3</v>
      </c>
      <c r="AS202" s="39">
        <v>470</v>
      </c>
      <c r="AT202" s="40">
        <v>0.10089998137489981</v>
      </c>
      <c r="AU202" s="98">
        <v>2</v>
      </c>
      <c r="AV202" s="38">
        <v>5.4660529344073651E-2</v>
      </c>
      <c r="AW202" s="39">
        <v>519</v>
      </c>
      <c r="AX202" s="41">
        <v>0.13336263531237685</v>
      </c>
      <c r="AY202" s="183">
        <v>0</v>
      </c>
      <c r="AZ202" s="42">
        <v>0</v>
      </c>
      <c r="BA202" s="43">
        <v>356</v>
      </c>
      <c r="BB202" s="44">
        <v>0</v>
      </c>
      <c r="BC202" s="178">
        <v>0</v>
      </c>
      <c r="BD202" s="42">
        <v>0</v>
      </c>
      <c r="BE202" s="43">
        <v>356</v>
      </c>
      <c r="BF202" s="45">
        <v>0</v>
      </c>
      <c r="BG202" s="159">
        <v>5</v>
      </c>
      <c r="BH202" s="83">
        <v>1.2300728203109624E-4</v>
      </c>
      <c r="BI202" s="84">
        <v>439</v>
      </c>
      <c r="BJ202" s="85">
        <v>2.2099925379657021E-2</v>
      </c>
      <c r="BK202" s="156">
        <v>2</v>
      </c>
      <c r="BL202" s="83">
        <v>2.8768699654775605E-3</v>
      </c>
      <c r="BM202" s="84">
        <v>455</v>
      </c>
      <c r="BN202" s="86">
        <v>2.9210156916551436E-2</v>
      </c>
      <c r="BO202" s="195">
        <v>1738</v>
      </c>
      <c r="BP202" s="75">
        <v>4.2757331234009051E-2</v>
      </c>
      <c r="BQ202" s="164">
        <v>12</v>
      </c>
      <c r="BR202" s="76">
        <v>237</v>
      </c>
      <c r="BS202" s="77">
        <v>0.75658358983804286</v>
      </c>
      <c r="BT202" s="159">
        <v>40648</v>
      </c>
      <c r="BU202" s="153">
        <v>564</v>
      </c>
    </row>
    <row r="203" spans="1:73">
      <c r="A203" s="34">
        <f t="shared" si="24"/>
        <v>0</v>
      </c>
      <c r="B203" s="35">
        <f t="shared" si="25"/>
        <v>0</v>
      </c>
      <c r="C203" s="35">
        <f t="shared" si="26"/>
        <v>0</v>
      </c>
      <c r="D203" s="35">
        <f t="shared" si="27"/>
        <v>0</v>
      </c>
      <c r="E203" s="35">
        <f t="shared" si="28"/>
        <v>0</v>
      </c>
      <c r="F203" s="35">
        <f t="shared" si="29"/>
        <v>1</v>
      </c>
      <c r="G203" s="35">
        <f t="shared" si="30"/>
        <v>0</v>
      </c>
      <c r="H203" s="35">
        <f t="shared" si="31"/>
        <v>0</v>
      </c>
      <c r="I203" s="48">
        <v>59</v>
      </c>
      <c r="J203" s="49" t="s">
        <v>29</v>
      </c>
      <c r="K203" s="65">
        <v>48</v>
      </c>
      <c r="L203" s="38">
        <v>2.6284087175555801E-3</v>
      </c>
      <c r="M203" s="39">
        <v>310</v>
      </c>
      <c r="N203" s="40">
        <v>0.34828612868287873</v>
      </c>
      <c r="O203" s="98">
        <v>5</v>
      </c>
      <c r="P203" s="38">
        <v>2.7633851468048358E-2</v>
      </c>
      <c r="Q203" s="39">
        <v>455</v>
      </c>
      <c r="R203" s="41">
        <v>0.20693710585735395</v>
      </c>
      <c r="S203" s="183">
        <v>68</v>
      </c>
      <c r="T203" s="42">
        <v>3.7235790165370715E-3</v>
      </c>
      <c r="U203" s="43">
        <v>61</v>
      </c>
      <c r="V203" s="44">
        <v>1.3861673797437508</v>
      </c>
      <c r="W203" s="178">
        <v>10</v>
      </c>
      <c r="X203" s="42">
        <v>3.9147956246401841E-2</v>
      </c>
      <c r="Y203" s="43">
        <v>185</v>
      </c>
      <c r="Z203" s="45">
        <v>0.82360290053132013</v>
      </c>
      <c r="AA203" s="65">
        <v>182</v>
      </c>
      <c r="AB203" s="38">
        <v>9.9660497207315745E-3</v>
      </c>
      <c r="AC203" s="39">
        <v>216</v>
      </c>
      <c r="AD203" s="40">
        <v>0.76841929538938347</v>
      </c>
      <c r="AE203" s="98">
        <v>17</v>
      </c>
      <c r="AF203" s="38">
        <v>0.1047783534830167</v>
      </c>
      <c r="AG203" s="39">
        <v>417</v>
      </c>
      <c r="AH203" s="41">
        <v>0.45656272810569482</v>
      </c>
      <c r="AI203" s="183">
        <v>7</v>
      </c>
      <c r="AJ203" s="42">
        <v>3.8330960464352207E-4</v>
      </c>
      <c r="AK203" s="43">
        <v>245</v>
      </c>
      <c r="AL203" s="44">
        <v>0.20145500317729434</v>
      </c>
      <c r="AM203" s="178">
        <v>2</v>
      </c>
      <c r="AN203" s="42">
        <v>4.0299366724237187E-3</v>
      </c>
      <c r="AO203" s="43">
        <v>306</v>
      </c>
      <c r="AP203" s="45">
        <v>0.11969616899658823</v>
      </c>
      <c r="AQ203" s="65">
        <v>1428</v>
      </c>
      <c r="AR203" s="38">
        <v>7.8195159347278498E-2</v>
      </c>
      <c r="AS203" s="39">
        <v>25</v>
      </c>
      <c r="AT203" s="40">
        <v>3.3758763544084367</v>
      </c>
      <c r="AU203" s="98">
        <v>62</v>
      </c>
      <c r="AV203" s="38">
        <v>0.82210708117443865</v>
      </c>
      <c r="AW203" s="39">
        <v>45</v>
      </c>
      <c r="AX203" s="41">
        <v>2.0058050693992477</v>
      </c>
      <c r="AY203" s="183">
        <v>4</v>
      </c>
      <c r="AZ203" s="42">
        <v>2.1903405979629831E-4</v>
      </c>
      <c r="BA203" s="43">
        <v>309</v>
      </c>
      <c r="BB203" s="44">
        <v>8.174059974202795E-2</v>
      </c>
      <c r="BC203" s="178">
        <v>4</v>
      </c>
      <c r="BD203" s="42">
        <v>2.3028209556706968E-3</v>
      </c>
      <c r="BE203" s="43">
        <v>345</v>
      </c>
      <c r="BF203" s="45">
        <v>4.8566858535618644E-2</v>
      </c>
      <c r="BG203" s="159">
        <v>0</v>
      </c>
      <c r="BH203" s="83">
        <v>0</v>
      </c>
      <c r="BI203" s="84">
        <v>467</v>
      </c>
      <c r="BJ203" s="85">
        <v>0</v>
      </c>
      <c r="BK203" s="156">
        <v>0</v>
      </c>
      <c r="BL203" s="83">
        <v>0</v>
      </c>
      <c r="BM203" s="84">
        <v>467</v>
      </c>
      <c r="BN203" s="86">
        <v>0</v>
      </c>
      <c r="BO203" s="195">
        <v>1737</v>
      </c>
      <c r="BP203" s="75">
        <v>9.5115540466542553E-2</v>
      </c>
      <c r="BQ203" s="164">
        <v>100</v>
      </c>
      <c r="BR203" s="76">
        <v>69</v>
      </c>
      <c r="BS203" s="77">
        <v>1.6830530573040854</v>
      </c>
      <c r="BT203" s="159">
        <v>18262</v>
      </c>
      <c r="BU203" s="153">
        <v>982</v>
      </c>
    </row>
    <row r="204" spans="1:73">
      <c r="A204" s="34">
        <f t="shared" si="24"/>
        <v>4</v>
      </c>
      <c r="B204" s="35">
        <f t="shared" si="25"/>
        <v>1</v>
      </c>
      <c r="C204" s="35">
        <f t="shared" si="26"/>
        <v>1</v>
      </c>
      <c r="D204" s="35">
        <f t="shared" si="27"/>
        <v>1</v>
      </c>
      <c r="E204" s="35">
        <f t="shared" si="28"/>
        <v>1</v>
      </c>
      <c r="F204" s="35">
        <f t="shared" si="29"/>
        <v>0</v>
      </c>
      <c r="G204" s="35">
        <f t="shared" si="30"/>
        <v>0</v>
      </c>
      <c r="H204" s="35">
        <f t="shared" si="31"/>
        <v>0</v>
      </c>
      <c r="I204" s="48">
        <v>399</v>
      </c>
      <c r="J204" s="49" t="s">
        <v>370</v>
      </c>
      <c r="K204" s="65">
        <v>275</v>
      </c>
      <c r="L204" s="38">
        <v>1.7991494929669612E-2</v>
      </c>
      <c r="M204" s="39">
        <v>39</v>
      </c>
      <c r="N204" s="40">
        <v>2.384023487831004</v>
      </c>
      <c r="O204" s="98">
        <v>6</v>
      </c>
      <c r="P204" s="38">
        <v>0.15868436237738026</v>
      </c>
      <c r="Q204" s="39">
        <v>183</v>
      </c>
      <c r="R204" s="41">
        <v>1.1883136425323566</v>
      </c>
      <c r="S204" s="183">
        <v>121</v>
      </c>
      <c r="T204" s="42">
        <v>7.9162577690546285E-3</v>
      </c>
      <c r="U204" s="43">
        <v>22</v>
      </c>
      <c r="V204" s="44">
        <v>2.9469653364068247</v>
      </c>
      <c r="W204" s="178">
        <v>2</v>
      </c>
      <c r="X204" s="42">
        <v>6.9821119446047311E-2</v>
      </c>
      <c r="Y204" s="43">
        <v>84</v>
      </c>
      <c r="Z204" s="45">
        <v>1.4689113304450907</v>
      </c>
      <c r="AA204" s="65">
        <v>922</v>
      </c>
      <c r="AB204" s="38">
        <v>6.032057572783775E-2</v>
      </c>
      <c r="AC204" s="39">
        <v>33</v>
      </c>
      <c r="AD204" s="40">
        <v>4.6509394993129254</v>
      </c>
      <c r="AE204" s="98">
        <v>10</v>
      </c>
      <c r="AF204" s="38">
        <v>0.53202538949798039</v>
      </c>
      <c r="AG204" s="39">
        <v>114</v>
      </c>
      <c r="AH204" s="41">
        <v>2.3182552042112823</v>
      </c>
      <c r="AI204" s="183">
        <v>68</v>
      </c>
      <c r="AJ204" s="42">
        <v>4.4488060189728489E-3</v>
      </c>
      <c r="AK204" s="43">
        <v>29</v>
      </c>
      <c r="AL204" s="44">
        <v>2.3381470744017467</v>
      </c>
      <c r="AM204" s="178">
        <v>2</v>
      </c>
      <c r="AN204" s="42">
        <v>3.9238315060588572E-2</v>
      </c>
      <c r="AO204" s="43">
        <v>104</v>
      </c>
      <c r="AP204" s="45">
        <v>1.1654465993900764</v>
      </c>
      <c r="AQ204" s="65">
        <v>229</v>
      </c>
      <c r="AR204" s="38">
        <v>1.4982008505070331E-2</v>
      </c>
      <c r="AS204" s="39">
        <v>243</v>
      </c>
      <c r="AT204" s="40">
        <v>0.6468099646576565</v>
      </c>
      <c r="AU204" s="98">
        <v>15</v>
      </c>
      <c r="AV204" s="38">
        <v>0.13214079630698211</v>
      </c>
      <c r="AW204" s="39">
        <v>491</v>
      </c>
      <c r="AX204" s="41">
        <v>0.3224016495860334</v>
      </c>
      <c r="AY204" s="183">
        <v>42</v>
      </c>
      <c r="AZ204" s="42">
        <v>2.747791952894995E-3</v>
      </c>
      <c r="BA204" s="43">
        <v>97</v>
      </c>
      <c r="BB204" s="44">
        <v>1.0254394335056332</v>
      </c>
      <c r="BC204" s="178">
        <v>4</v>
      </c>
      <c r="BD204" s="42">
        <v>2.4235429890363532E-2</v>
      </c>
      <c r="BE204" s="43">
        <v>228</v>
      </c>
      <c r="BF204" s="45">
        <v>0.51112905331903091</v>
      </c>
      <c r="BG204" s="159">
        <v>76</v>
      </c>
      <c r="BH204" s="83">
        <v>4.9721949623814194E-3</v>
      </c>
      <c r="BI204" s="84">
        <v>113</v>
      </c>
      <c r="BJ204" s="85">
        <v>0.89332221497225628</v>
      </c>
      <c r="BK204" s="156">
        <v>8</v>
      </c>
      <c r="BL204" s="83">
        <v>4.3854587420657822E-2</v>
      </c>
      <c r="BM204" s="84">
        <v>329</v>
      </c>
      <c r="BN204" s="86">
        <v>0.44527538451164989</v>
      </c>
      <c r="BO204" s="195">
        <v>1733</v>
      </c>
      <c r="BP204" s="75">
        <v>0.11337912986588158</v>
      </c>
      <c r="BQ204" s="164">
        <v>47</v>
      </c>
      <c r="BR204" s="76">
        <v>53</v>
      </c>
      <c r="BS204" s="77">
        <v>2.0062241166823003</v>
      </c>
      <c r="BT204" s="159">
        <v>15285</v>
      </c>
      <c r="BU204" s="153">
        <v>622</v>
      </c>
    </row>
    <row r="205" spans="1:73">
      <c r="A205" s="34">
        <f t="shared" si="24"/>
        <v>2</v>
      </c>
      <c r="B205" s="35">
        <f t="shared" si="25"/>
        <v>1</v>
      </c>
      <c r="C205" s="35">
        <f t="shared" si="26"/>
        <v>1</v>
      </c>
      <c r="D205" s="35">
        <f t="shared" si="27"/>
        <v>0</v>
      </c>
      <c r="E205" s="35">
        <f t="shared" si="28"/>
        <v>0</v>
      </c>
      <c r="F205" s="35">
        <f t="shared" si="29"/>
        <v>0</v>
      </c>
      <c r="G205" s="35">
        <f t="shared" si="30"/>
        <v>0</v>
      </c>
      <c r="H205" s="35">
        <f t="shared" si="31"/>
        <v>1</v>
      </c>
      <c r="I205" s="48">
        <v>602</v>
      </c>
      <c r="J205" s="49" t="s">
        <v>575</v>
      </c>
      <c r="K205" s="65">
        <v>680</v>
      </c>
      <c r="L205" s="38">
        <v>7.9547980300176645E-3</v>
      </c>
      <c r="M205" s="39">
        <v>123</v>
      </c>
      <c r="N205" s="40">
        <v>1.054077241421437</v>
      </c>
      <c r="O205" s="98">
        <v>127</v>
      </c>
      <c r="P205" s="38">
        <v>0.39351851851851855</v>
      </c>
      <c r="Q205" s="39">
        <v>45</v>
      </c>
      <c r="R205" s="41">
        <v>2.9468777965190034</v>
      </c>
      <c r="S205" s="183">
        <v>99</v>
      </c>
      <c r="T205" s="42">
        <v>1.1581250073113953E-3</v>
      </c>
      <c r="U205" s="43">
        <v>198</v>
      </c>
      <c r="V205" s="44">
        <v>0.43113227882928862</v>
      </c>
      <c r="W205" s="178">
        <v>16</v>
      </c>
      <c r="X205" s="42">
        <v>5.7291666666666664E-2</v>
      </c>
      <c r="Y205" s="43">
        <v>116</v>
      </c>
      <c r="Z205" s="45">
        <v>1.2053140793851052</v>
      </c>
      <c r="AA205" s="65">
        <v>227</v>
      </c>
      <c r="AB205" s="38">
        <v>2.6554987541382497E-3</v>
      </c>
      <c r="AC205" s="39">
        <v>398</v>
      </c>
      <c r="AD205" s="40">
        <v>0.20474877596863028</v>
      </c>
      <c r="AE205" s="98">
        <v>59</v>
      </c>
      <c r="AF205" s="38">
        <v>0.13136574074074073</v>
      </c>
      <c r="AG205" s="39">
        <v>391</v>
      </c>
      <c r="AH205" s="41">
        <v>0.57241499774034432</v>
      </c>
      <c r="AI205" s="183">
        <v>54</v>
      </c>
      <c r="AJ205" s="42">
        <v>6.3170454944257918E-4</v>
      </c>
      <c r="AK205" s="43">
        <v>214</v>
      </c>
      <c r="AL205" s="44">
        <v>0.33200326961130522</v>
      </c>
      <c r="AM205" s="178">
        <v>12</v>
      </c>
      <c r="AN205" s="42">
        <v>3.125E-2</v>
      </c>
      <c r="AO205" s="43">
        <v>133</v>
      </c>
      <c r="AP205" s="45">
        <v>0.92817966762086512</v>
      </c>
      <c r="AQ205" s="65">
        <v>412</v>
      </c>
      <c r="AR205" s="38">
        <v>4.8196717475989378E-3</v>
      </c>
      <c r="AS205" s="39">
        <v>411</v>
      </c>
      <c r="AT205" s="40">
        <v>0.2080770219607708</v>
      </c>
      <c r="AU205" s="98">
        <v>110</v>
      </c>
      <c r="AV205" s="38">
        <v>0.23842592592592593</v>
      </c>
      <c r="AW205" s="39">
        <v>444</v>
      </c>
      <c r="AX205" s="41">
        <v>0.58171975628191597</v>
      </c>
      <c r="AY205" s="183">
        <v>38</v>
      </c>
      <c r="AZ205" s="42">
        <v>4.4453283108922243E-4</v>
      </c>
      <c r="BA205" s="43">
        <v>264</v>
      </c>
      <c r="BB205" s="44">
        <v>0.16589374388644162</v>
      </c>
      <c r="BC205" s="178">
        <v>13</v>
      </c>
      <c r="BD205" s="42">
        <v>2.1990740740740741E-2</v>
      </c>
      <c r="BE205" s="43">
        <v>238</v>
      </c>
      <c r="BF205" s="45">
        <v>0.46378820377633739</v>
      </c>
      <c r="BG205" s="159">
        <v>218</v>
      </c>
      <c r="BH205" s="83">
        <v>2.5502146625644866E-3</v>
      </c>
      <c r="BI205" s="84">
        <v>238</v>
      </c>
      <c r="BJ205" s="85">
        <v>0.45818062812358268</v>
      </c>
      <c r="BK205" s="156">
        <v>41</v>
      </c>
      <c r="BL205" s="83">
        <v>0.12615740740740741</v>
      </c>
      <c r="BM205" s="84">
        <v>134</v>
      </c>
      <c r="BN205" s="86">
        <v>1.280932996894754</v>
      </c>
      <c r="BO205" s="195">
        <v>1728</v>
      </c>
      <c r="BP205" s="75">
        <v>2.0214545582162534E-2</v>
      </c>
      <c r="BQ205" s="164">
        <v>378</v>
      </c>
      <c r="BR205" s="76">
        <v>427</v>
      </c>
      <c r="BS205" s="77">
        <v>0.35769289200473964</v>
      </c>
      <c r="BT205" s="159">
        <v>85483</v>
      </c>
      <c r="BU205" s="153">
        <v>15425</v>
      </c>
    </row>
    <row r="206" spans="1:73">
      <c r="A206" s="34">
        <f t="shared" si="24"/>
        <v>0</v>
      </c>
      <c r="B206" s="35">
        <f t="shared" si="25"/>
        <v>0</v>
      </c>
      <c r="C206" s="35">
        <f t="shared" si="26"/>
        <v>0</v>
      </c>
      <c r="D206" s="35">
        <f t="shared" si="27"/>
        <v>0</v>
      </c>
      <c r="E206" s="35">
        <f t="shared" si="28"/>
        <v>0</v>
      </c>
      <c r="F206" s="35">
        <f t="shared" si="29"/>
        <v>1</v>
      </c>
      <c r="G206" s="35">
        <f t="shared" si="30"/>
        <v>1</v>
      </c>
      <c r="H206" s="35">
        <f t="shared" si="31"/>
        <v>0</v>
      </c>
      <c r="I206" s="48">
        <v>505</v>
      </c>
      <c r="J206" s="49" t="s">
        <v>477</v>
      </c>
      <c r="K206" s="65">
        <v>197</v>
      </c>
      <c r="L206" s="38">
        <v>2.3850456427516407E-3</v>
      </c>
      <c r="M206" s="39">
        <v>326</v>
      </c>
      <c r="N206" s="40">
        <v>0.31603848674587715</v>
      </c>
      <c r="O206" s="98">
        <v>33</v>
      </c>
      <c r="P206" s="38">
        <v>0.11440185830429733</v>
      </c>
      <c r="Q206" s="39">
        <v>271</v>
      </c>
      <c r="R206" s="41">
        <v>0.8567024936631592</v>
      </c>
      <c r="S206" s="183">
        <v>24</v>
      </c>
      <c r="T206" s="42">
        <v>2.9056393617278868E-4</v>
      </c>
      <c r="U206" s="43">
        <v>321</v>
      </c>
      <c r="V206" s="44">
        <v>0.10816750450679069</v>
      </c>
      <c r="W206" s="178">
        <v>4</v>
      </c>
      <c r="X206" s="42">
        <v>1.3937282229965157E-2</v>
      </c>
      <c r="Y206" s="43">
        <v>307</v>
      </c>
      <c r="Z206" s="45">
        <v>0.29321546182064012</v>
      </c>
      <c r="AA206" s="65">
        <v>172</v>
      </c>
      <c r="AB206" s="38">
        <v>2.0823748759049854E-3</v>
      </c>
      <c r="AC206" s="39">
        <v>420</v>
      </c>
      <c r="AD206" s="40">
        <v>0.160558805115213</v>
      </c>
      <c r="AE206" s="98">
        <v>23</v>
      </c>
      <c r="AF206" s="38">
        <v>9.9883855981416955E-2</v>
      </c>
      <c r="AG206" s="39">
        <v>423</v>
      </c>
      <c r="AH206" s="41">
        <v>0.43523537319169442</v>
      </c>
      <c r="AI206" s="183">
        <v>11</v>
      </c>
      <c r="AJ206" s="42">
        <v>1.3317513741252816E-4</v>
      </c>
      <c r="AK206" s="43">
        <v>306</v>
      </c>
      <c r="AL206" s="44">
        <v>6.999250059368653E-2</v>
      </c>
      <c r="AM206" s="178">
        <v>5</v>
      </c>
      <c r="AN206" s="42">
        <v>6.387921022067364E-3</v>
      </c>
      <c r="AO206" s="43">
        <v>292</v>
      </c>
      <c r="AP206" s="45">
        <v>0.18973242915362634</v>
      </c>
      <c r="AQ206" s="65">
        <v>1044</v>
      </c>
      <c r="AR206" s="38">
        <v>1.2639531223516309E-2</v>
      </c>
      <c r="AS206" s="39">
        <v>291</v>
      </c>
      <c r="AT206" s="40">
        <v>0.54567948891533158</v>
      </c>
      <c r="AU206" s="98">
        <v>93</v>
      </c>
      <c r="AV206" s="38">
        <v>0.60627177700348434</v>
      </c>
      <c r="AW206" s="39">
        <v>110</v>
      </c>
      <c r="AX206" s="41">
        <v>1.4792026873312492</v>
      </c>
      <c r="AY206" s="183">
        <v>232</v>
      </c>
      <c r="AZ206" s="42">
        <v>2.8087847163369571E-3</v>
      </c>
      <c r="BA206" s="43">
        <v>92</v>
      </c>
      <c r="BB206" s="44">
        <v>1.0482011221138168</v>
      </c>
      <c r="BC206" s="178">
        <v>8</v>
      </c>
      <c r="BD206" s="42">
        <v>0.13472706155632985</v>
      </c>
      <c r="BE206" s="43">
        <v>26</v>
      </c>
      <c r="BF206" s="45">
        <v>2.8414150580891033</v>
      </c>
      <c r="BG206" s="159">
        <v>42</v>
      </c>
      <c r="BH206" s="83">
        <v>5.0848688830238016E-4</v>
      </c>
      <c r="BI206" s="84">
        <v>383</v>
      </c>
      <c r="BJ206" s="85">
        <v>9.1356561192659724E-2</v>
      </c>
      <c r="BK206" s="156">
        <v>14</v>
      </c>
      <c r="BL206" s="83">
        <v>2.4390243902439025E-2</v>
      </c>
      <c r="BM206" s="84">
        <v>392</v>
      </c>
      <c r="BN206" s="86">
        <v>0.24764513522422632</v>
      </c>
      <c r="BO206" s="195">
        <v>1722</v>
      </c>
      <c r="BP206" s="75">
        <v>2.0847962420397589E-2</v>
      </c>
      <c r="BQ206" s="164">
        <v>180</v>
      </c>
      <c r="BR206" s="76">
        <v>423</v>
      </c>
      <c r="BS206" s="77">
        <v>0.36890109353427197</v>
      </c>
      <c r="BT206" s="159">
        <v>82598</v>
      </c>
      <c r="BU206" s="153">
        <v>4085</v>
      </c>
    </row>
    <row r="207" spans="1:73">
      <c r="A207" s="34">
        <f t="shared" si="24"/>
        <v>1</v>
      </c>
      <c r="B207" s="35">
        <f t="shared" si="25"/>
        <v>1</v>
      </c>
      <c r="C207" s="35">
        <f t="shared" si="26"/>
        <v>0</v>
      </c>
      <c r="D207" s="35">
        <f t="shared" si="27"/>
        <v>0</v>
      </c>
      <c r="E207" s="35">
        <f t="shared" si="28"/>
        <v>0</v>
      </c>
      <c r="F207" s="35">
        <f t="shared" si="29"/>
        <v>0</v>
      </c>
      <c r="G207" s="35">
        <f t="shared" si="30"/>
        <v>0</v>
      </c>
      <c r="H207" s="35">
        <f t="shared" si="31"/>
        <v>1</v>
      </c>
      <c r="I207" s="48">
        <v>57</v>
      </c>
      <c r="J207" s="49" t="s">
        <v>27</v>
      </c>
      <c r="K207" s="65">
        <v>490</v>
      </c>
      <c r="L207" s="38">
        <v>8.1854933012595645E-3</v>
      </c>
      <c r="M207" s="39">
        <v>119</v>
      </c>
      <c r="N207" s="40">
        <v>1.0846462934831009</v>
      </c>
      <c r="O207" s="98">
        <v>16</v>
      </c>
      <c r="P207" s="38">
        <v>0.28772753963593656</v>
      </c>
      <c r="Q207" s="39">
        <v>77</v>
      </c>
      <c r="R207" s="41">
        <v>2.1546581878592881</v>
      </c>
      <c r="S207" s="183">
        <v>55</v>
      </c>
      <c r="T207" s="42">
        <v>9.1877986034546121E-4</v>
      </c>
      <c r="U207" s="43">
        <v>226</v>
      </c>
      <c r="V207" s="44">
        <v>0.34203186394600243</v>
      </c>
      <c r="W207" s="178">
        <v>2</v>
      </c>
      <c r="X207" s="42">
        <v>3.2295948326482679E-2</v>
      </c>
      <c r="Y207" s="43">
        <v>209</v>
      </c>
      <c r="Z207" s="45">
        <v>0.67944892320005934</v>
      </c>
      <c r="AA207" s="65">
        <v>56</v>
      </c>
      <c r="AB207" s="38">
        <v>9.3548494871537871E-4</v>
      </c>
      <c r="AC207" s="39">
        <v>477</v>
      </c>
      <c r="AD207" s="40">
        <v>7.2129349670400481E-2</v>
      </c>
      <c r="AE207" s="98">
        <v>3</v>
      </c>
      <c r="AF207" s="38">
        <v>3.2883147386964177E-2</v>
      </c>
      <c r="AG207" s="39">
        <v>490</v>
      </c>
      <c r="AH207" s="41">
        <v>0.1432855067924643</v>
      </c>
      <c r="AI207" s="183">
        <v>0</v>
      </c>
      <c r="AJ207" s="42">
        <v>0</v>
      </c>
      <c r="AK207" s="43">
        <v>337</v>
      </c>
      <c r="AL207" s="44">
        <v>0</v>
      </c>
      <c r="AM207" s="178">
        <v>0</v>
      </c>
      <c r="AN207" s="42">
        <v>0</v>
      </c>
      <c r="AO207" s="43">
        <v>337</v>
      </c>
      <c r="AP207" s="45">
        <v>0</v>
      </c>
      <c r="AQ207" s="65">
        <v>607</v>
      </c>
      <c r="AR207" s="38">
        <v>1.0139988640539908E-2</v>
      </c>
      <c r="AS207" s="39">
        <v>324</v>
      </c>
      <c r="AT207" s="40">
        <v>0.43776811980830388</v>
      </c>
      <c r="AU207" s="98">
        <v>17</v>
      </c>
      <c r="AV207" s="38">
        <v>0.35642982971227244</v>
      </c>
      <c r="AW207" s="39">
        <v>336</v>
      </c>
      <c r="AX207" s="41">
        <v>0.86962973035174429</v>
      </c>
      <c r="AY207" s="183">
        <v>0</v>
      </c>
      <c r="AZ207" s="42">
        <v>0</v>
      </c>
      <c r="BA207" s="43">
        <v>356</v>
      </c>
      <c r="BB207" s="44">
        <v>0</v>
      </c>
      <c r="BC207" s="178">
        <v>0</v>
      </c>
      <c r="BD207" s="42">
        <v>0</v>
      </c>
      <c r="BE207" s="43">
        <v>356</v>
      </c>
      <c r="BF207" s="45">
        <v>0</v>
      </c>
      <c r="BG207" s="159">
        <v>495</v>
      </c>
      <c r="BH207" s="83">
        <v>8.2690187431091518E-3</v>
      </c>
      <c r="BI207" s="84">
        <v>63</v>
      </c>
      <c r="BJ207" s="85">
        <v>1.4856412902408467</v>
      </c>
      <c r="BK207" s="156">
        <v>10</v>
      </c>
      <c r="BL207" s="83">
        <v>0.29066353493834413</v>
      </c>
      <c r="BM207" s="84">
        <v>46</v>
      </c>
      <c r="BN207" s="86">
        <v>2.9512378269968722</v>
      </c>
      <c r="BO207" s="195">
        <v>1703</v>
      </c>
      <c r="BP207" s="75">
        <v>2.8448765493969463E-2</v>
      </c>
      <c r="BQ207" s="164">
        <v>48</v>
      </c>
      <c r="BR207" s="76">
        <v>373</v>
      </c>
      <c r="BS207" s="77">
        <v>0.5033959908790574</v>
      </c>
      <c r="BT207" s="159">
        <v>59862</v>
      </c>
      <c r="BU207" s="153">
        <v>1580</v>
      </c>
    </row>
    <row r="208" spans="1:73">
      <c r="A208" s="34">
        <f t="shared" si="24"/>
        <v>1</v>
      </c>
      <c r="B208" s="35">
        <f t="shared" si="25"/>
        <v>0</v>
      </c>
      <c r="C208" s="35">
        <f t="shared" si="26"/>
        <v>0</v>
      </c>
      <c r="D208" s="35">
        <f t="shared" si="27"/>
        <v>1</v>
      </c>
      <c r="E208" s="35">
        <f t="shared" si="28"/>
        <v>0</v>
      </c>
      <c r="F208" s="35">
        <f t="shared" si="29"/>
        <v>1</v>
      </c>
      <c r="G208" s="35">
        <f t="shared" si="30"/>
        <v>0</v>
      </c>
      <c r="H208" s="35">
        <f t="shared" si="31"/>
        <v>0</v>
      </c>
      <c r="I208" s="48">
        <v>510</v>
      </c>
      <c r="J208" s="49" t="s">
        <v>482</v>
      </c>
      <c r="K208" s="65">
        <v>150</v>
      </c>
      <c r="L208" s="38">
        <v>1.7110201101896952E-3</v>
      </c>
      <c r="M208" s="39">
        <v>366</v>
      </c>
      <c r="N208" s="40">
        <v>0.22672446879978825</v>
      </c>
      <c r="O208" s="98">
        <v>31</v>
      </c>
      <c r="P208" s="38">
        <v>8.8183421516754845E-2</v>
      </c>
      <c r="Q208" s="39">
        <v>331</v>
      </c>
      <c r="R208" s="41">
        <v>0.66036477232918833</v>
      </c>
      <c r="S208" s="183">
        <v>26</v>
      </c>
      <c r="T208" s="42">
        <v>2.9657681909954714E-4</v>
      </c>
      <c r="U208" s="43">
        <v>319</v>
      </c>
      <c r="V208" s="44">
        <v>0.11040590528579233</v>
      </c>
      <c r="W208" s="178">
        <v>8</v>
      </c>
      <c r="X208" s="42">
        <v>1.5285126396237508E-2</v>
      </c>
      <c r="Y208" s="43">
        <v>297</v>
      </c>
      <c r="Z208" s="45">
        <v>0.32157168960987897</v>
      </c>
      <c r="AA208" s="65">
        <v>568</v>
      </c>
      <c r="AB208" s="38">
        <v>6.4790628172516455E-3</v>
      </c>
      <c r="AC208" s="39">
        <v>308</v>
      </c>
      <c r="AD208" s="40">
        <v>0.49955970764017005</v>
      </c>
      <c r="AE208" s="98">
        <v>43</v>
      </c>
      <c r="AF208" s="38">
        <v>0.33392122281011172</v>
      </c>
      <c r="AG208" s="39">
        <v>188</v>
      </c>
      <c r="AH208" s="41">
        <v>1.4550332143106777</v>
      </c>
      <c r="AI208" s="183">
        <v>37</v>
      </c>
      <c r="AJ208" s="42">
        <v>4.2205162718012479E-4</v>
      </c>
      <c r="AK208" s="43">
        <v>239</v>
      </c>
      <c r="AL208" s="44">
        <v>0.22181654428833575</v>
      </c>
      <c r="AM208" s="178">
        <v>9</v>
      </c>
      <c r="AN208" s="42">
        <v>2.1751910640799531E-2</v>
      </c>
      <c r="AO208" s="43">
        <v>187</v>
      </c>
      <c r="AP208" s="45">
        <v>0.64606979803827413</v>
      </c>
      <c r="AQ208" s="65">
        <v>733</v>
      </c>
      <c r="AR208" s="38">
        <v>8.3611849384603101E-3</v>
      </c>
      <c r="AS208" s="39">
        <v>351</v>
      </c>
      <c r="AT208" s="40">
        <v>0.36097281167017031</v>
      </c>
      <c r="AU208" s="98">
        <v>87</v>
      </c>
      <c r="AV208" s="38">
        <v>0.43092298647854205</v>
      </c>
      <c r="AW208" s="39">
        <v>254</v>
      </c>
      <c r="AX208" s="41">
        <v>1.0513806906571599</v>
      </c>
      <c r="AY208" s="183">
        <v>35</v>
      </c>
      <c r="AZ208" s="42">
        <v>3.9923802571092883E-4</v>
      </c>
      <c r="BA208" s="43">
        <v>271</v>
      </c>
      <c r="BB208" s="44">
        <v>0.1489903245722792</v>
      </c>
      <c r="BC208" s="178">
        <v>6</v>
      </c>
      <c r="BD208" s="42">
        <v>2.0576131687242798E-2</v>
      </c>
      <c r="BE208" s="43">
        <v>242</v>
      </c>
      <c r="BF208" s="45">
        <v>0.43395387487844433</v>
      </c>
      <c r="BG208" s="159">
        <v>152</v>
      </c>
      <c r="BH208" s="83">
        <v>1.7338337116588911E-3</v>
      </c>
      <c r="BI208" s="84">
        <v>293</v>
      </c>
      <c r="BJ208" s="85">
        <v>0.31150672558319409</v>
      </c>
      <c r="BK208" s="156">
        <v>22</v>
      </c>
      <c r="BL208" s="83">
        <v>8.9359200470311581E-2</v>
      </c>
      <c r="BM208" s="84">
        <v>210</v>
      </c>
      <c r="BN208" s="86">
        <v>0.90730422264396138</v>
      </c>
      <c r="BO208" s="195">
        <v>1701</v>
      </c>
      <c r="BP208" s="75">
        <v>1.9402968049551144E-2</v>
      </c>
      <c r="BQ208" s="164">
        <v>206</v>
      </c>
      <c r="BR208" s="76">
        <v>438</v>
      </c>
      <c r="BS208" s="77">
        <v>0.34333216776555625</v>
      </c>
      <c r="BT208" s="159">
        <v>87667</v>
      </c>
      <c r="BU208" s="153">
        <v>6186</v>
      </c>
    </row>
    <row r="209" spans="1:73">
      <c r="A209" s="34">
        <f t="shared" si="24"/>
        <v>2</v>
      </c>
      <c r="B209" s="35">
        <f t="shared" si="25"/>
        <v>1</v>
      </c>
      <c r="C209" s="35">
        <f t="shared" si="26"/>
        <v>0</v>
      </c>
      <c r="D209" s="35">
        <f t="shared" si="27"/>
        <v>1</v>
      </c>
      <c r="E209" s="35">
        <f t="shared" si="28"/>
        <v>0</v>
      </c>
      <c r="F209" s="35">
        <f t="shared" si="29"/>
        <v>0</v>
      </c>
      <c r="G209" s="35">
        <f t="shared" si="30"/>
        <v>0</v>
      </c>
      <c r="H209" s="35">
        <f t="shared" si="31"/>
        <v>0</v>
      </c>
      <c r="I209" s="48">
        <v>292</v>
      </c>
      <c r="J209" s="49" t="s">
        <v>263</v>
      </c>
      <c r="K209" s="65">
        <v>409</v>
      </c>
      <c r="L209" s="38">
        <v>1.6347575842359807E-2</v>
      </c>
      <c r="M209" s="39">
        <v>46</v>
      </c>
      <c r="N209" s="40">
        <v>2.1661904655301578</v>
      </c>
      <c r="O209" s="98">
        <v>7</v>
      </c>
      <c r="P209" s="38">
        <v>0.24101355332940483</v>
      </c>
      <c r="Q209" s="39">
        <v>96</v>
      </c>
      <c r="R209" s="41">
        <v>1.8048387954915235</v>
      </c>
      <c r="S209" s="183">
        <v>0</v>
      </c>
      <c r="T209" s="42">
        <v>0</v>
      </c>
      <c r="U209" s="43">
        <v>396</v>
      </c>
      <c r="V209" s="44">
        <v>0</v>
      </c>
      <c r="W209" s="178">
        <v>0</v>
      </c>
      <c r="X209" s="42">
        <v>0</v>
      </c>
      <c r="Y209" s="43">
        <v>396</v>
      </c>
      <c r="Z209" s="45">
        <v>0</v>
      </c>
      <c r="AA209" s="65">
        <v>565</v>
      </c>
      <c r="AB209" s="38">
        <v>2.2582837043846678E-2</v>
      </c>
      <c r="AC209" s="39">
        <v>93</v>
      </c>
      <c r="AD209" s="40">
        <v>1.7412202643368009</v>
      </c>
      <c r="AE209" s="98">
        <v>13</v>
      </c>
      <c r="AF209" s="38">
        <v>0.33294048320565706</v>
      </c>
      <c r="AG209" s="39">
        <v>189</v>
      </c>
      <c r="AH209" s="41">
        <v>1.4507597252312401</v>
      </c>
      <c r="AI209" s="183">
        <v>0</v>
      </c>
      <c r="AJ209" s="42">
        <v>0</v>
      </c>
      <c r="AK209" s="43">
        <v>337</v>
      </c>
      <c r="AL209" s="44">
        <v>0</v>
      </c>
      <c r="AM209" s="178">
        <v>0</v>
      </c>
      <c r="AN209" s="42">
        <v>0</v>
      </c>
      <c r="AO209" s="43">
        <v>337</v>
      </c>
      <c r="AP209" s="45">
        <v>0</v>
      </c>
      <c r="AQ209" s="65">
        <v>623</v>
      </c>
      <c r="AR209" s="38">
        <v>2.4901075182861027E-2</v>
      </c>
      <c r="AS209" s="39">
        <v>113</v>
      </c>
      <c r="AT209" s="40">
        <v>1.0750403427893647</v>
      </c>
      <c r="AU209" s="98">
        <v>10</v>
      </c>
      <c r="AV209" s="38">
        <v>0.36711844431349439</v>
      </c>
      <c r="AW209" s="39">
        <v>327</v>
      </c>
      <c r="AX209" s="41">
        <v>0.89570817906350852</v>
      </c>
      <c r="AY209" s="183">
        <v>68</v>
      </c>
      <c r="AZ209" s="42">
        <v>2.7179343698788922E-3</v>
      </c>
      <c r="BA209" s="43">
        <v>100</v>
      </c>
      <c r="BB209" s="44">
        <v>1.0142969803873676</v>
      </c>
      <c r="BC209" s="178">
        <v>1</v>
      </c>
      <c r="BD209" s="42">
        <v>4.0070713022981735E-2</v>
      </c>
      <c r="BE209" s="43">
        <v>144</v>
      </c>
      <c r="BF209" s="45">
        <v>0.84509768161360221</v>
      </c>
      <c r="BG209" s="159">
        <v>32</v>
      </c>
      <c r="BH209" s="83">
        <v>1.2790279387665375E-3</v>
      </c>
      <c r="BI209" s="84">
        <v>315</v>
      </c>
      <c r="BJ209" s="85">
        <v>0.22979470433377477</v>
      </c>
      <c r="BK209" s="156">
        <v>2</v>
      </c>
      <c r="BL209" s="83">
        <v>1.8856806128461991E-2</v>
      </c>
      <c r="BM209" s="84">
        <v>409</v>
      </c>
      <c r="BN209" s="86">
        <v>0.19146164844677957</v>
      </c>
      <c r="BO209" s="195">
        <v>1697</v>
      </c>
      <c r="BP209" s="75">
        <v>6.7828450377712943E-2</v>
      </c>
      <c r="BQ209" s="164">
        <v>33</v>
      </c>
      <c r="BR209" s="76">
        <v>108</v>
      </c>
      <c r="BS209" s="77">
        <v>1.2002127120390413</v>
      </c>
      <c r="BT209" s="159">
        <v>25019</v>
      </c>
      <c r="BU209" s="153">
        <v>479</v>
      </c>
    </row>
    <row r="210" spans="1:73">
      <c r="A210" s="34">
        <f t="shared" si="24"/>
        <v>1</v>
      </c>
      <c r="B210" s="35">
        <f t="shared" si="25"/>
        <v>0</v>
      </c>
      <c r="C210" s="35">
        <f t="shared" si="26"/>
        <v>0</v>
      </c>
      <c r="D210" s="35">
        <f t="shared" si="27"/>
        <v>1</v>
      </c>
      <c r="E210" s="35">
        <f t="shared" si="28"/>
        <v>0</v>
      </c>
      <c r="F210" s="35">
        <f t="shared" si="29"/>
        <v>0</v>
      </c>
      <c r="G210" s="35">
        <f t="shared" si="30"/>
        <v>0</v>
      </c>
      <c r="H210" s="35">
        <f t="shared" si="31"/>
        <v>0</v>
      </c>
      <c r="I210" s="48">
        <v>381</v>
      </c>
      <c r="J210" s="49" t="s">
        <v>352</v>
      </c>
      <c r="K210" s="65">
        <v>150</v>
      </c>
      <c r="L210" s="38">
        <v>3.6514118792599806E-3</v>
      </c>
      <c r="M210" s="39">
        <v>249</v>
      </c>
      <c r="N210" s="40">
        <v>0.48384259995791223</v>
      </c>
      <c r="O210" s="98">
        <v>28</v>
      </c>
      <c r="P210" s="38">
        <v>8.8391278727165581E-2</v>
      </c>
      <c r="Q210" s="39">
        <v>329</v>
      </c>
      <c r="R210" s="41">
        <v>0.66192131863992298</v>
      </c>
      <c r="S210" s="183">
        <v>21</v>
      </c>
      <c r="T210" s="42">
        <v>5.1119766309639725E-4</v>
      </c>
      <c r="U210" s="43">
        <v>283</v>
      </c>
      <c r="V210" s="44">
        <v>0.19030226619024856</v>
      </c>
      <c r="W210" s="178">
        <v>4</v>
      </c>
      <c r="X210" s="42">
        <v>1.2374779021803181E-2</v>
      </c>
      <c r="Y210" s="43">
        <v>320</v>
      </c>
      <c r="Z210" s="45">
        <v>0.26034319216160839</v>
      </c>
      <c r="AA210" s="65">
        <v>758</v>
      </c>
      <c r="AB210" s="38">
        <v>1.8451801363193767E-2</v>
      </c>
      <c r="AC210" s="39">
        <v>113</v>
      </c>
      <c r="AD210" s="40">
        <v>1.4227021336924865</v>
      </c>
      <c r="AE210" s="98">
        <v>40</v>
      </c>
      <c r="AF210" s="38">
        <v>0.44667059516794344</v>
      </c>
      <c r="AG210" s="39">
        <v>133</v>
      </c>
      <c r="AH210" s="41">
        <v>1.9463289765049203</v>
      </c>
      <c r="AI210" s="183">
        <v>25</v>
      </c>
      <c r="AJ210" s="42">
        <v>6.0856864654333014E-4</v>
      </c>
      <c r="AK210" s="43">
        <v>218</v>
      </c>
      <c r="AL210" s="44">
        <v>0.31984379503614457</v>
      </c>
      <c r="AM210" s="178">
        <v>6</v>
      </c>
      <c r="AN210" s="42">
        <v>1.4731879787860931E-2</v>
      </c>
      <c r="AO210" s="43">
        <v>236</v>
      </c>
      <c r="AP210" s="45">
        <v>0.43756260111767359</v>
      </c>
      <c r="AQ210" s="65">
        <v>639</v>
      </c>
      <c r="AR210" s="38">
        <v>1.5555014605647517E-2</v>
      </c>
      <c r="AS210" s="39">
        <v>234</v>
      </c>
      <c r="AT210" s="40">
        <v>0.67154804003236479</v>
      </c>
      <c r="AU210" s="98">
        <v>94</v>
      </c>
      <c r="AV210" s="38">
        <v>0.37654684737772542</v>
      </c>
      <c r="AW210" s="39">
        <v>314</v>
      </c>
      <c r="AX210" s="41">
        <v>0.91871192041987482</v>
      </c>
      <c r="AY210" s="183">
        <v>36</v>
      </c>
      <c r="AZ210" s="42">
        <v>8.7633885102239529E-4</v>
      </c>
      <c r="BA210" s="43">
        <v>226</v>
      </c>
      <c r="BB210" s="44">
        <v>0.32703801101266383</v>
      </c>
      <c r="BC210" s="178">
        <v>7</v>
      </c>
      <c r="BD210" s="42">
        <v>2.1213906894519741E-2</v>
      </c>
      <c r="BE210" s="43">
        <v>241</v>
      </c>
      <c r="BF210" s="45">
        <v>0.44740465497190701</v>
      </c>
      <c r="BG210" s="159">
        <v>68</v>
      </c>
      <c r="BH210" s="83">
        <v>1.6553067185978579E-3</v>
      </c>
      <c r="BI210" s="84">
        <v>297</v>
      </c>
      <c r="BJ210" s="85">
        <v>0.29739828697466558</v>
      </c>
      <c r="BK210" s="156">
        <v>14</v>
      </c>
      <c r="BL210" s="83">
        <v>4.0070713022981735E-2</v>
      </c>
      <c r="BM210" s="84">
        <v>338</v>
      </c>
      <c r="BN210" s="86">
        <v>0.4068560029494066</v>
      </c>
      <c r="BO210" s="195">
        <v>1697</v>
      </c>
      <c r="BP210" s="75">
        <v>4.130963972736125E-2</v>
      </c>
      <c r="BQ210" s="164">
        <v>193</v>
      </c>
      <c r="BR210" s="76">
        <v>249</v>
      </c>
      <c r="BS210" s="77">
        <v>0.73096693871725349</v>
      </c>
      <c r="BT210" s="159">
        <v>41080</v>
      </c>
      <c r="BU210" s="153">
        <v>4614</v>
      </c>
    </row>
    <row r="211" spans="1:73">
      <c r="A211" s="34">
        <f t="shared" si="24"/>
        <v>1</v>
      </c>
      <c r="B211" s="35">
        <f t="shared" si="25"/>
        <v>0</v>
      </c>
      <c r="C211" s="35">
        <f t="shared" si="26"/>
        <v>1</v>
      </c>
      <c r="D211" s="35">
        <f t="shared" si="27"/>
        <v>0</v>
      </c>
      <c r="E211" s="35">
        <f t="shared" si="28"/>
        <v>0</v>
      </c>
      <c r="F211" s="35">
        <f t="shared" si="29"/>
        <v>1</v>
      </c>
      <c r="G211" s="35">
        <f t="shared" si="30"/>
        <v>0</v>
      </c>
      <c r="H211" s="35">
        <f t="shared" si="31"/>
        <v>0</v>
      </c>
      <c r="I211" s="48">
        <v>80</v>
      </c>
      <c r="J211" s="49" t="s">
        <v>50</v>
      </c>
      <c r="K211" s="65">
        <v>136</v>
      </c>
      <c r="L211" s="38">
        <v>2.7038310900813138E-3</v>
      </c>
      <c r="M211" s="39">
        <v>307</v>
      </c>
      <c r="N211" s="40">
        <v>0.35828022357672595</v>
      </c>
      <c r="O211" s="98">
        <v>10</v>
      </c>
      <c r="P211" s="38">
        <v>8.0283353010625738E-2</v>
      </c>
      <c r="Q211" s="39">
        <v>345</v>
      </c>
      <c r="R211" s="41">
        <v>0.60120482082465609</v>
      </c>
      <c r="S211" s="183">
        <v>103</v>
      </c>
      <c r="T211" s="42">
        <v>2.0477544285174656E-3</v>
      </c>
      <c r="U211" s="43">
        <v>129</v>
      </c>
      <c r="V211" s="44">
        <v>0.76231238223502251</v>
      </c>
      <c r="W211" s="178">
        <v>3</v>
      </c>
      <c r="X211" s="42">
        <v>6.0802833530106258E-2</v>
      </c>
      <c r="Y211" s="43">
        <v>108</v>
      </c>
      <c r="Z211" s="45">
        <v>1.2791827430460365</v>
      </c>
      <c r="AA211" s="65">
        <v>41</v>
      </c>
      <c r="AB211" s="38">
        <v>8.1512554921569016E-4</v>
      </c>
      <c r="AC211" s="39">
        <v>484</v>
      </c>
      <c r="AD211" s="40">
        <v>6.2849194789711127E-2</v>
      </c>
      <c r="AE211" s="98">
        <v>3</v>
      </c>
      <c r="AF211" s="38">
        <v>2.4203069657615112E-2</v>
      </c>
      <c r="AG211" s="39">
        <v>505</v>
      </c>
      <c r="AH211" s="41">
        <v>0.10546280929299034</v>
      </c>
      <c r="AI211" s="183">
        <v>6</v>
      </c>
      <c r="AJ211" s="42">
        <v>1.1928666573888149E-4</v>
      </c>
      <c r="AK211" s="43">
        <v>309</v>
      </c>
      <c r="AL211" s="44">
        <v>6.2693173701671129E-2</v>
      </c>
      <c r="AM211" s="178">
        <v>1</v>
      </c>
      <c r="AN211" s="42">
        <v>3.5419126328217238E-3</v>
      </c>
      <c r="AO211" s="43">
        <v>311</v>
      </c>
      <c r="AP211" s="45">
        <v>0.10520100128878755</v>
      </c>
      <c r="AQ211" s="65">
        <v>1366</v>
      </c>
      <c r="AR211" s="38">
        <v>2.7157597566552019E-2</v>
      </c>
      <c r="AS211" s="39">
        <v>99</v>
      </c>
      <c r="AT211" s="40">
        <v>1.1724599352792791</v>
      </c>
      <c r="AU211" s="98">
        <v>25</v>
      </c>
      <c r="AV211" s="38">
        <v>0.80637544273907913</v>
      </c>
      <c r="AW211" s="39">
        <v>47</v>
      </c>
      <c r="AX211" s="41">
        <v>1.9674224780724314</v>
      </c>
      <c r="AY211" s="183">
        <v>12</v>
      </c>
      <c r="AZ211" s="42">
        <v>2.3857333147776297E-4</v>
      </c>
      <c r="BA211" s="43">
        <v>304</v>
      </c>
      <c r="BB211" s="44">
        <v>8.9032396219939636E-2</v>
      </c>
      <c r="BC211" s="178">
        <v>2</v>
      </c>
      <c r="BD211" s="42">
        <v>7.0838252656434475E-3</v>
      </c>
      <c r="BE211" s="43">
        <v>312</v>
      </c>
      <c r="BF211" s="45">
        <v>0.14939899635720705</v>
      </c>
      <c r="BG211" s="159">
        <v>30</v>
      </c>
      <c r="BH211" s="83">
        <v>5.9643332869440747E-4</v>
      </c>
      <c r="BI211" s="84">
        <v>379</v>
      </c>
      <c r="BJ211" s="85">
        <v>0.10715733117942289</v>
      </c>
      <c r="BK211" s="156">
        <v>8</v>
      </c>
      <c r="BL211" s="83">
        <v>1.770956316410862E-2</v>
      </c>
      <c r="BM211" s="84">
        <v>412</v>
      </c>
      <c r="BN211" s="86">
        <v>0.17981317374604391</v>
      </c>
      <c r="BO211" s="195">
        <v>1694</v>
      </c>
      <c r="BP211" s="75">
        <v>3.367860196027754E-2</v>
      </c>
      <c r="BQ211" s="164">
        <v>52</v>
      </c>
      <c r="BR211" s="76">
        <v>312</v>
      </c>
      <c r="BS211" s="77">
        <v>0.59593704369383271</v>
      </c>
      <c r="BT211" s="159">
        <v>50299</v>
      </c>
      <c r="BU211" s="153">
        <v>2038</v>
      </c>
    </row>
    <row r="212" spans="1:73">
      <c r="A212" s="34">
        <f t="shared" si="24"/>
        <v>1</v>
      </c>
      <c r="B212" s="35">
        <f t="shared" si="25"/>
        <v>1</v>
      </c>
      <c r="C212" s="35">
        <f t="shared" si="26"/>
        <v>0</v>
      </c>
      <c r="D212" s="35">
        <f t="shared" si="27"/>
        <v>0</v>
      </c>
      <c r="E212" s="35">
        <f t="shared" si="28"/>
        <v>0</v>
      </c>
      <c r="F212" s="35">
        <f t="shared" si="29"/>
        <v>1</v>
      </c>
      <c r="G212" s="35">
        <f t="shared" si="30"/>
        <v>0</v>
      </c>
      <c r="H212" s="35">
        <f t="shared" si="31"/>
        <v>0</v>
      </c>
      <c r="I212" s="48">
        <v>555</v>
      </c>
      <c r="J212" s="49" t="s">
        <v>527</v>
      </c>
      <c r="K212" s="65">
        <v>281</v>
      </c>
      <c r="L212" s="38">
        <v>5.8715366291947008E-3</v>
      </c>
      <c r="M212" s="39">
        <v>174</v>
      </c>
      <c r="N212" s="40">
        <v>0.77802768965998859</v>
      </c>
      <c r="O212" s="98">
        <v>34</v>
      </c>
      <c r="P212" s="38">
        <v>0.16627218934911242</v>
      </c>
      <c r="Q212" s="39">
        <v>169</v>
      </c>
      <c r="R212" s="41">
        <v>1.2451353619040544</v>
      </c>
      <c r="S212" s="183">
        <v>26</v>
      </c>
      <c r="T212" s="42">
        <v>5.4327385181160935E-4</v>
      </c>
      <c r="U212" s="43">
        <v>278</v>
      </c>
      <c r="V212" s="44">
        <v>0.2022431881543223</v>
      </c>
      <c r="W212" s="178">
        <v>8</v>
      </c>
      <c r="X212" s="42">
        <v>1.5384615384615385E-2</v>
      </c>
      <c r="Y212" s="43">
        <v>295</v>
      </c>
      <c r="Z212" s="45">
        <v>0.32366475977893738</v>
      </c>
      <c r="AA212" s="65">
        <v>375</v>
      </c>
      <c r="AB212" s="38">
        <v>7.8356805549751347E-3</v>
      </c>
      <c r="AC212" s="39">
        <v>268</v>
      </c>
      <c r="AD212" s="40">
        <v>0.60415995300776992</v>
      </c>
      <c r="AE212" s="98">
        <v>32</v>
      </c>
      <c r="AF212" s="38">
        <v>0.22189349112426035</v>
      </c>
      <c r="AG212" s="39">
        <v>292</v>
      </c>
      <c r="AH212" s="41">
        <v>0.96688193972250125</v>
      </c>
      <c r="AI212" s="183">
        <v>26</v>
      </c>
      <c r="AJ212" s="42">
        <v>5.4327385181160935E-4</v>
      </c>
      <c r="AK212" s="43">
        <v>224</v>
      </c>
      <c r="AL212" s="44">
        <v>0.28552698449764324</v>
      </c>
      <c r="AM212" s="178">
        <v>3</v>
      </c>
      <c r="AN212" s="42">
        <v>1.5384615384615385E-2</v>
      </c>
      <c r="AO212" s="43">
        <v>229</v>
      </c>
      <c r="AP212" s="45">
        <v>0.45694999021334898</v>
      </c>
      <c r="AQ212" s="65">
        <v>869</v>
      </c>
      <c r="AR212" s="38">
        <v>1.8157883739395711E-2</v>
      </c>
      <c r="AS212" s="39">
        <v>199</v>
      </c>
      <c r="AT212" s="40">
        <v>0.78392026915227286</v>
      </c>
      <c r="AU212" s="98">
        <v>58</v>
      </c>
      <c r="AV212" s="38">
        <v>0.51420118343195265</v>
      </c>
      <c r="AW212" s="39">
        <v>168</v>
      </c>
      <c r="AX212" s="41">
        <v>1.2545656934927414</v>
      </c>
      <c r="AY212" s="183">
        <v>14</v>
      </c>
      <c r="AZ212" s="42">
        <v>2.9253207405240502E-4</v>
      </c>
      <c r="BA212" s="43">
        <v>292</v>
      </c>
      <c r="BB212" s="44">
        <v>0.10916908173578505</v>
      </c>
      <c r="BC212" s="178">
        <v>5</v>
      </c>
      <c r="BD212" s="42">
        <v>8.2840236686390536E-3</v>
      </c>
      <c r="BE212" s="43">
        <v>301</v>
      </c>
      <c r="BF212" s="45">
        <v>0.17471137069070625</v>
      </c>
      <c r="BG212" s="159">
        <v>99</v>
      </c>
      <c r="BH212" s="83">
        <v>2.0686196665134354E-3</v>
      </c>
      <c r="BI212" s="84">
        <v>265</v>
      </c>
      <c r="BJ212" s="85">
        <v>0.37165555984954468</v>
      </c>
      <c r="BK212" s="156">
        <v>28</v>
      </c>
      <c r="BL212" s="83">
        <v>5.8579881656804736E-2</v>
      </c>
      <c r="BM212" s="84">
        <v>300</v>
      </c>
      <c r="BN212" s="86">
        <v>0.59478793128706187</v>
      </c>
      <c r="BO212" s="195">
        <v>1690</v>
      </c>
      <c r="BP212" s="75">
        <v>3.531280036775461E-2</v>
      </c>
      <c r="BQ212" s="164">
        <v>168</v>
      </c>
      <c r="BR212" s="76">
        <v>302</v>
      </c>
      <c r="BS212" s="77">
        <v>0.62485390220564685</v>
      </c>
      <c r="BT212" s="159">
        <v>47858</v>
      </c>
      <c r="BU212" s="153">
        <v>6165</v>
      </c>
    </row>
    <row r="213" spans="1:73">
      <c r="A213" s="34">
        <f t="shared" si="24"/>
        <v>1</v>
      </c>
      <c r="B213" s="35">
        <f t="shared" si="25"/>
        <v>0</v>
      </c>
      <c r="C213" s="35">
        <f t="shared" si="26"/>
        <v>0</v>
      </c>
      <c r="D213" s="35">
        <f t="shared" si="27"/>
        <v>1</v>
      </c>
      <c r="E213" s="35">
        <f t="shared" si="28"/>
        <v>0</v>
      </c>
      <c r="F213" s="35">
        <f t="shared" si="29"/>
        <v>0</v>
      </c>
      <c r="G213" s="35">
        <f t="shared" si="30"/>
        <v>0</v>
      </c>
      <c r="H213" s="35">
        <f t="shared" si="31"/>
        <v>0</v>
      </c>
      <c r="I213" s="48">
        <v>224</v>
      </c>
      <c r="J213" s="49" t="s">
        <v>194</v>
      </c>
      <c r="K213" s="65">
        <v>4</v>
      </c>
      <c r="L213" s="38">
        <v>2.1880641102784313E-4</v>
      </c>
      <c r="M213" s="39">
        <v>486</v>
      </c>
      <c r="N213" s="40">
        <v>2.8993678691933023E-2</v>
      </c>
      <c r="O213" s="98">
        <v>3</v>
      </c>
      <c r="P213" s="38">
        <v>2.3795359904818562E-3</v>
      </c>
      <c r="Q213" s="39">
        <v>510</v>
      </c>
      <c r="R213" s="41">
        <v>1.7819242161125511E-2</v>
      </c>
      <c r="S213" s="183">
        <v>0</v>
      </c>
      <c r="T213" s="42">
        <v>0</v>
      </c>
      <c r="U213" s="43">
        <v>396</v>
      </c>
      <c r="V213" s="44">
        <v>0</v>
      </c>
      <c r="W213" s="178">
        <v>0</v>
      </c>
      <c r="X213" s="42">
        <v>0</v>
      </c>
      <c r="Y213" s="43">
        <v>396</v>
      </c>
      <c r="Z213" s="45">
        <v>0</v>
      </c>
      <c r="AA213" s="65">
        <v>1653</v>
      </c>
      <c r="AB213" s="38">
        <v>9.0421749357256165E-2</v>
      </c>
      <c r="AC213" s="39">
        <v>28</v>
      </c>
      <c r="AD213" s="40">
        <v>6.97185132284066</v>
      </c>
      <c r="AE213" s="98">
        <v>7</v>
      </c>
      <c r="AF213" s="38">
        <v>0.98334324806662698</v>
      </c>
      <c r="AG213" s="39">
        <v>34</v>
      </c>
      <c r="AH213" s="41">
        <v>4.284834234147274</v>
      </c>
      <c r="AI213" s="183">
        <v>0</v>
      </c>
      <c r="AJ213" s="42">
        <v>0</v>
      </c>
      <c r="AK213" s="43">
        <v>337</v>
      </c>
      <c r="AL213" s="44">
        <v>0</v>
      </c>
      <c r="AM213" s="178">
        <v>0</v>
      </c>
      <c r="AN213" s="42">
        <v>0</v>
      </c>
      <c r="AO213" s="43">
        <v>337</v>
      </c>
      <c r="AP213" s="45">
        <v>0</v>
      </c>
      <c r="AQ213" s="65">
        <v>24</v>
      </c>
      <c r="AR213" s="38">
        <v>1.3128384661670587E-3</v>
      </c>
      <c r="AS213" s="39">
        <v>501</v>
      </c>
      <c r="AT213" s="40">
        <v>5.6678448795123078E-2</v>
      </c>
      <c r="AU213" s="98">
        <v>1</v>
      </c>
      <c r="AV213" s="38">
        <v>1.4277215942891136E-2</v>
      </c>
      <c r="AW213" s="39">
        <v>550</v>
      </c>
      <c r="AX213" s="41">
        <v>3.4834041417388543E-2</v>
      </c>
      <c r="AY213" s="183">
        <v>0</v>
      </c>
      <c r="AZ213" s="42">
        <v>0</v>
      </c>
      <c r="BA213" s="43">
        <v>356</v>
      </c>
      <c r="BB213" s="44">
        <v>0</v>
      </c>
      <c r="BC213" s="178">
        <v>0</v>
      </c>
      <c r="BD213" s="42">
        <v>0</v>
      </c>
      <c r="BE213" s="43">
        <v>356</v>
      </c>
      <c r="BF213" s="45">
        <v>0</v>
      </c>
      <c r="BG213" s="159">
        <v>0</v>
      </c>
      <c r="BH213" s="83">
        <v>0</v>
      </c>
      <c r="BI213" s="84">
        <v>467</v>
      </c>
      <c r="BJ213" s="85">
        <v>0</v>
      </c>
      <c r="BK213" s="156">
        <v>0</v>
      </c>
      <c r="BL213" s="83">
        <v>0</v>
      </c>
      <c r="BM213" s="84">
        <v>467</v>
      </c>
      <c r="BN213" s="86">
        <v>0</v>
      </c>
      <c r="BO213" s="195">
        <v>1681</v>
      </c>
      <c r="BP213" s="75">
        <v>9.1953394234451064E-2</v>
      </c>
      <c r="BQ213" s="164">
        <v>11</v>
      </c>
      <c r="BR213" s="76">
        <v>74</v>
      </c>
      <c r="BS213" s="77">
        <v>1.6270994259893767</v>
      </c>
      <c r="BT213" s="159">
        <v>18281</v>
      </c>
      <c r="BU213" s="153">
        <v>294</v>
      </c>
    </row>
    <row r="214" spans="1:73">
      <c r="A214" s="34">
        <f t="shared" si="24"/>
        <v>2</v>
      </c>
      <c r="B214" s="35">
        <f t="shared" si="25"/>
        <v>1</v>
      </c>
      <c r="C214" s="35">
        <f t="shared" si="26"/>
        <v>0</v>
      </c>
      <c r="D214" s="35">
        <f t="shared" si="27"/>
        <v>1</v>
      </c>
      <c r="E214" s="35">
        <f t="shared" si="28"/>
        <v>0</v>
      </c>
      <c r="F214" s="35">
        <f t="shared" si="29"/>
        <v>1</v>
      </c>
      <c r="G214" s="35">
        <f t="shared" si="30"/>
        <v>0</v>
      </c>
      <c r="H214" s="35">
        <f t="shared" si="31"/>
        <v>1</v>
      </c>
      <c r="I214" s="48">
        <v>398</v>
      </c>
      <c r="J214" s="49" t="s">
        <v>369</v>
      </c>
      <c r="K214" s="65">
        <v>251</v>
      </c>
      <c r="L214" s="38">
        <v>7.779327444599411E-3</v>
      </c>
      <c r="M214" s="39">
        <v>128</v>
      </c>
      <c r="N214" s="40">
        <v>1.0308259219120883</v>
      </c>
      <c r="O214" s="98">
        <v>35</v>
      </c>
      <c r="P214" s="38">
        <v>0.1494047619047619</v>
      </c>
      <c r="Q214" s="39">
        <v>195</v>
      </c>
      <c r="R214" s="41">
        <v>1.1188230155187273</v>
      </c>
      <c r="S214" s="183">
        <v>43</v>
      </c>
      <c r="T214" s="42">
        <v>1.3327134666046799E-3</v>
      </c>
      <c r="U214" s="43">
        <v>184</v>
      </c>
      <c r="V214" s="44">
        <v>0.49612588473298158</v>
      </c>
      <c r="W214" s="178">
        <v>12</v>
      </c>
      <c r="X214" s="42">
        <v>2.5595238095238095E-2</v>
      </c>
      <c r="Y214" s="43">
        <v>242</v>
      </c>
      <c r="Z214" s="45">
        <v>0.53847797832269639</v>
      </c>
      <c r="AA214" s="65">
        <v>420</v>
      </c>
      <c r="AB214" s="38">
        <v>1.3017201301720131E-2</v>
      </c>
      <c r="AC214" s="39">
        <v>160</v>
      </c>
      <c r="AD214" s="40">
        <v>1.0036743677288502</v>
      </c>
      <c r="AE214" s="98">
        <v>21</v>
      </c>
      <c r="AF214" s="38">
        <v>0.25</v>
      </c>
      <c r="AG214" s="39">
        <v>258</v>
      </c>
      <c r="AH214" s="41">
        <v>1.0893536520873515</v>
      </c>
      <c r="AI214" s="183">
        <v>23</v>
      </c>
      <c r="AJ214" s="42">
        <v>7.128467379513405E-4</v>
      </c>
      <c r="AK214" s="43">
        <v>205</v>
      </c>
      <c r="AL214" s="44">
        <v>0.37464895248963376</v>
      </c>
      <c r="AM214" s="178">
        <v>6</v>
      </c>
      <c r="AN214" s="42">
        <v>1.369047619047619E-2</v>
      </c>
      <c r="AO214" s="43">
        <v>244</v>
      </c>
      <c r="AP214" s="45">
        <v>0.40663109248152185</v>
      </c>
      <c r="AQ214" s="65">
        <v>709</v>
      </c>
      <c r="AR214" s="38">
        <v>2.1974275530760888E-2</v>
      </c>
      <c r="AS214" s="39">
        <v>145</v>
      </c>
      <c r="AT214" s="40">
        <v>0.9486832406094895</v>
      </c>
      <c r="AU214" s="98">
        <v>78</v>
      </c>
      <c r="AV214" s="38">
        <v>0.42202380952380952</v>
      </c>
      <c r="AW214" s="39">
        <v>263</v>
      </c>
      <c r="AX214" s="41">
        <v>1.029668173324523</v>
      </c>
      <c r="AY214" s="183">
        <v>43</v>
      </c>
      <c r="AZ214" s="42">
        <v>1.3327134666046799E-3</v>
      </c>
      <c r="BA214" s="43">
        <v>187</v>
      </c>
      <c r="BB214" s="44">
        <v>0.49735095147236419</v>
      </c>
      <c r="BC214" s="178">
        <v>7</v>
      </c>
      <c r="BD214" s="42">
        <v>2.5595238095238095E-2</v>
      </c>
      <c r="BE214" s="43">
        <v>220</v>
      </c>
      <c r="BF214" s="45">
        <v>0.53980762364343626</v>
      </c>
      <c r="BG214" s="159">
        <v>191</v>
      </c>
      <c r="BH214" s="83">
        <v>5.9197272586393925E-3</v>
      </c>
      <c r="BI214" s="84">
        <v>91</v>
      </c>
      <c r="BJ214" s="85">
        <v>1.0635592342474447</v>
      </c>
      <c r="BK214" s="156">
        <v>25</v>
      </c>
      <c r="BL214" s="83">
        <v>0.11369047619047619</v>
      </c>
      <c r="BM214" s="84">
        <v>153</v>
      </c>
      <c r="BN214" s="86">
        <v>1.1543506273457835</v>
      </c>
      <c r="BO214" s="195">
        <v>1680</v>
      </c>
      <c r="BP214" s="75">
        <v>5.2068805206880522E-2</v>
      </c>
      <c r="BQ214" s="164">
        <v>184</v>
      </c>
      <c r="BR214" s="76">
        <v>177</v>
      </c>
      <c r="BS214" s="77">
        <v>0.92134851322678557</v>
      </c>
      <c r="BT214" s="159">
        <v>32265</v>
      </c>
      <c r="BU214" s="153">
        <v>2424</v>
      </c>
    </row>
    <row r="215" spans="1:73">
      <c r="A215" s="34">
        <f t="shared" si="24"/>
        <v>1</v>
      </c>
      <c r="B215" s="35">
        <f t="shared" si="25"/>
        <v>0</v>
      </c>
      <c r="C215" s="35">
        <f t="shared" si="26"/>
        <v>0</v>
      </c>
      <c r="D215" s="35">
        <f t="shared" si="27"/>
        <v>1</v>
      </c>
      <c r="E215" s="35">
        <f t="shared" si="28"/>
        <v>0</v>
      </c>
      <c r="F215" s="35">
        <f t="shared" si="29"/>
        <v>1</v>
      </c>
      <c r="G215" s="35">
        <f t="shared" si="30"/>
        <v>0</v>
      </c>
      <c r="H215" s="35">
        <f t="shared" si="31"/>
        <v>0</v>
      </c>
      <c r="I215" s="48">
        <v>310</v>
      </c>
      <c r="J215" s="49" t="s">
        <v>281</v>
      </c>
      <c r="K215" s="65">
        <v>34</v>
      </c>
      <c r="L215" s="38">
        <v>1.277139208173691E-3</v>
      </c>
      <c r="M215" s="39">
        <v>393</v>
      </c>
      <c r="N215" s="40">
        <v>0.16923162202018763</v>
      </c>
      <c r="O215" s="98">
        <v>5</v>
      </c>
      <c r="P215" s="38">
        <v>2.0858895705521473E-2</v>
      </c>
      <c r="Q215" s="39">
        <v>468</v>
      </c>
      <c r="R215" s="41">
        <v>0.15620260222039378</v>
      </c>
      <c r="S215" s="183">
        <v>0</v>
      </c>
      <c r="T215" s="42">
        <v>0</v>
      </c>
      <c r="U215" s="43">
        <v>396</v>
      </c>
      <c r="V215" s="44">
        <v>0</v>
      </c>
      <c r="W215" s="178">
        <v>0</v>
      </c>
      <c r="X215" s="42">
        <v>0</v>
      </c>
      <c r="Y215" s="43">
        <v>396</v>
      </c>
      <c r="Z215" s="45">
        <v>0</v>
      </c>
      <c r="AA215" s="65">
        <v>628</v>
      </c>
      <c r="AB215" s="38">
        <v>2.358951243332582E-2</v>
      </c>
      <c r="AC215" s="39">
        <v>88</v>
      </c>
      <c r="AD215" s="40">
        <v>1.8188386603056914</v>
      </c>
      <c r="AE215" s="98">
        <v>16</v>
      </c>
      <c r="AF215" s="38">
        <v>0.3852760736196319</v>
      </c>
      <c r="AG215" s="39">
        <v>160</v>
      </c>
      <c r="AH215" s="41">
        <v>1.6788075914376852</v>
      </c>
      <c r="AI215" s="183">
        <v>1</v>
      </c>
      <c r="AJ215" s="42">
        <v>3.7562917887461497E-5</v>
      </c>
      <c r="AK215" s="43">
        <v>327</v>
      </c>
      <c r="AL215" s="44">
        <v>1.9741842235872314E-2</v>
      </c>
      <c r="AM215" s="178">
        <v>1</v>
      </c>
      <c r="AN215" s="42">
        <v>6.1349693251533746E-4</v>
      </c>
      <c r="AO215" s="43">
        <v>331</v>
      </c>
      <c r="AP215" s="45">
        <v>1.8221932125072199E-2</v>
      </c>
      <c r="AQ215" s="65">
        <v>959</v>
      </c>
      <c r="AR215" s="38">
        <v>3.6022838254075575E-2</v>
      </c>
      <c r="AS215" s="39">
        <v>70</v>
      </c>
      <c r="AT215" s="40">
        <v>1.5551940669438111</v>
      </c>
      <c r="AU215" s="98">
        <v>24</v>
      </c>
      <c r="AV215" s="38">
        <v>0.58834355828220863</v>
      </c>
      <c r="AW215" s="39">
        <v>115</v>
      </c>
      <c r="AX215" s="41">
        <v>1.43546080404147</v>
      </c>
      <c r="AY215" s="183">
        <v>1</v>
      </c>
      <c r="AZ215" s="42">
        <v>3.7562917887461497E-5</v>
      </c>
      <c r="BA215" s="43">
        <v>350</v>
      </c>
      <c r="BB215" s="44">
        <v>1.4017981673887335E-2</v>
      </c>
      <c r="BC215" s="178">
        <v>1</v>
      </c>
      <c r="BD215" s="42">
        <v>6.1349693251533746E-4</v>
      </c>
      <c r="BE215" s="43">
        <v>354</v>
      </c>
      <c r="BF215" s="45">
        <v>1.293874743502601E-2</v>
      </c>
      <c r="BG215" s="159">
        <v>7</v>
      </c>
      <c r="BH215" s="83">
        <v>2.6294042521223047E-4</v>
      </c>
      <c r="BI215" s="84">
        <v>417</v>
      </c>
      <c r="BJ215" s="85">
        <v>4.7240811117317177E-2</v>
      </c>
      <c r="BK215" s="156">
        <v>2</v>
      </c>
      <c r="BL215" s="83">
        <v>4.2944785276073623E-3</v>
      </c>
      <c r="BM215" s="84">
        <v>453</v>
      </c>
      <c r="BN215" s="86">
        <v>4.3603775343161323E-2</v>
      </c>
      <c r="BO215" s="195">
        <v>1630</v>
      </c>
      <c r="BP215" s="75">
        <v>6.1227556156562245E-2</v>
      </c>
      <c r="BQ215" s="164">
        <v>49</v>
      </c>
      <c r="BR215" s="76">
        <v>138</v>
      </c>
      <c r="BS215" s="77">
        <v>1.0834110291031551</v>
      </c>
      <c r="BT215" s="159">
        <v>26622</v>
      </c>
      <c r="BU215" s="153">
        <v>2344</v>
      </c>
    </row>
    <row r="216" spans="1:73">
      <c r="A216" s="34">
        <f t="shared" si="24"/>
        <v>2</v>
      </c>
      <c r="B216" s="35">
        <f t="shared" si="25"/>
        <v>1</v>
      </c>
      <c r="C216" s="35">
        <f t="shared" si="26"/>
        <v>0</v>
      </c>
      <c r="D216" s="35">
        <f t="shared" si="27"/>
        <v>0</v>
      </c>
      <c r="E216" s="35">
        <f t="shared" si="28"/>
        <v>1</v>
      </c>
      <c r="F216" s="35">
        <f t="shared" si="29"/>
        <v>0</v>
      </c>
      <c r="G216" s="35">
        <f t="shared" si="30"/>
        <v>1</v>
      </c>
      <c r="H216" s="35">
        <f t="shared" si="31"/>
        <v>1</v>
      </c>
      <c r="I216" s="48">
        <v>658</v>
      </c>
      <c r="J216" s="49" t="s">
        <v>632</v>
      </c>
      <c r="K216" s="65">
        <v>415</v>
      </c>
      <c r="L216" s="38">
        <v>9.1238869957128727E-3</v>
      </c>
      <c r="M216" s="39">
        <v>107</v>
      </c>
      <c r="N216" s="40">
        <v>1.2089913030086812</v>
      </c>
      <c r="O216" s="98">
        <v>25</v>
      </c>
      <c r="P216" s="38">
        <v>0.2598622417031935</v>
      </c>
      <c r="Q216" s="39">
        <v>86</v>
      </c>
      <c r="R216" s="41">
        <v>1.9459878866990565</v>
      </c>
      <c r="S216" s="183">
        <v>62</v>
      </c>
      <c r="T216" s="42">
        <v>1.3630867318896339E-3</v>
      </c>
      <c r="U216" s="43">
        <v>180</v>
      </c>
      <c r="V216" s="44">
        <v>0.50743286368181606</v>
      </c>
      <c r="W216" s="178">
        <v>10</v>
      </c>
      <c r="X216" s="42">
        <v>3.8822792736380715E-2</v>
      </c>
      <c r="Y216" s="43">
        <v>187</v>
      </c>
      <c r="Z216" s="45">
        <v>0.81676204252292905</v>
      </c>
      <c r="AA216" s="65">
        <v>265</v>
      </c>
      <c r="AB216" s="38">
        <v>5.8260965153347256E-3</v>
      </c>
      <c r="AC216" s="39">
        <v>325</v>
      </c>
      <c r="AD216" s="40">
        <v>0.44921359060362176</v>
      </c>
      <c r="AE216" s="98">
        <v>32</v>
      </c>
      <c r="AF216" s="38">
        <v>0.16593613024420789</v>
      </c>
      <c r="AG216" s="39">
        <v>363</v>
      </c>
      <c r="AH216" s="41">
        <v>0.7230525179790811</v>
      </c>
      <c r="AI216" s="183">
        <v>97</v>
      </c>
      <c r="AJ216" s="42">
        <v>2.1325711773112015E-3</v>
      </c>
      <c r="AK216" s="43">
        <v>83</v>
      </c>
      <c r="AL216" s="44">
        <v>1.1208097269062129</v>
      </c>
      <c r="AM216" s="178">
        <v>8</v>
      </c>
      <c r="AN216" s="42">
        <v>6.0738885410144022E-2</v>
      </c>
      <c r="AO216" s="43">
        <v>53</v>
      </c>
      <c r="AP216" s="45">
        <v>1.8040511510927772</v>
      </c>
      <c r="AQ216" s="65">
        <v>489</v>
      </c>
      <c r="AR216" s="38">
        <v>1.0750796966032757E-2</v>
      </c>
      <c r="AS216" s="39">
        <v>314</v>
      </c>
      <c r="AT216" s="40">
        <v>0.46413820972588243</v>
      </c>
      <c r="AU216" s="98">
        <v>47</v>
      </c>
      <c r="AV216" s="38">
        <v>0.30619912335629307</v>
      </c>
      <c r="AW216" s="39">
        <v>389</v>
      </c>
      <c r="AX216" s="41">
        <v>0.74707512918665575</v>
      </c>
      <c r="AY216" s="183">
        <v>111</v>
      </c>
      <c r="AZ216" s="42">
        <v>2.4403649554798285E-3</v>
      </c>
      <c r="BA216" s="43">
        <v>113</v>
      </c>
      <c r="BB216" s="44">
        <v>0.91071176435236623</v>
      </c>
      <c r="BC216" s="178">
        <v>12</v>
      </c>
      <c r="BD216" s="42">
        <v>6.9505322479649342E-2</v>
      </c>
      <c r="BE216" s="43">
        <v>71</v>
      </c>
      <c r="BF216" s="45">
        <v>1.4658782551153762</v>
      </c>
      <c r="BG216" s="159">
        <v>158</v>
      </c>
      <c r="BH216" s="83">
        <v>3.4736726393316476E-3</v>
      </c>
      <c r="BI216" s="84">
        <v>190</v>
      </c>
      <c r="BJ216" s="85">
        <v>0.62409236961417247</v>
      </c>
      <c r="BK216" s="156">
        <v>23</v>
      </c>
      <c r="BL216" s="83">
        <v>9.8935504070131491E-2</v>
      </c>
      <c r="BM216" s="84">
        <v>191</v>
      </c>
      <c r="BN216" s="86">
        <v>1.0045367476409128</v>
      </c>
      <c r="BO216" s="195">
        <v>1597</v>
      </c>
      <c r="BP216" s="75">
        <v>3.5110475981092668E-2</v>
      </c>
      <c r="BQ216" s="164">
        <v>157</v>
      </c>
      <c r="BR216" s="76">
        <v>304</v>
      </c>
      <c r="BS216" s="77">
        <v>0.62127380713529046</v>
      </c>
      <c r="BT216" s="159">
        <v>45485</v>
      </c>
      <c r="BU216" s="153">
        <v>3340</v>
      </c>
    </row>
    <row r="217" spans="1:73">
      <c r="A217" s="34">
        <f t="shared" si="24"/>
        <v>3</v>
      </c>
      <c r="B217" s="35">
        <f t="shared" si="25"/>
        <v>1</v>
      </c>
      <c r="C217" s="35">
        <f t="shared" si="26"/>
        <v>1</v>
      </c>
      <c r="D217" s="35">
        <f t="shared" si="27"/>
        <v>0</v>
      </c>
      <c r="E217" s="35">
        <f t="shared" si="28"/>
        <v>1</v>
      </c>
      <c r="F217" s="35">
        <f t="shared" si="29"/>
        <v>1</v>
      </c>
      <c r="G217" s="35">
        <f t="shared" si="30"/>
        <v>1</v>
      </c>
      <c r="H217" s="35">
        <f t="shared" si="31"/>
        <v>0</v>
      </c>
      <c r="I217" s="48">
        <v>313</v>
      </c>
      <c r="J217" s="49" t="s">
        <v>284</v>
      </c>
      <c r="K217" s="65">
        <v>258</v>
      </c>
      <c r="L217" s="38">
        <v>1.7699115044247787E-2</v>
      </c>
      <c r="M217" s="39">
        <v>40</v>
      </c>
      <c r="N217" s="40">
        <v>2.3452807087045469</v>
      </c>
      <c r="O217" s="98">
        <v>10</v>
      </c>
      <c r="P217" s="38">
        <v>0.16318785578747627</v>
      </c>
      <c r="Q217" s="39">
        <v>179</v>
      </c>
      <c r="R217" s="41">
        <v>1.2220382173933921</v>
      </c>
      <c r="S217" s="183">
        <v>147</v>
      </c>
      <c r="T217" s="42">
        <v>1.0084379501955135E-2</v>
      </c>
      <c r="U217" s="43">
        <v>14</v>
      </c>
      <c r="V217" s="44">
        <v>3.7540865518054383</v>
      </c>
      <c r="W217" s="178">
        <v>2</v>
      </c>
      <c r="X217" s="42">
        <v>9.2979127134724851E-2</v>
      </c>
      <c r="Y217" s="43">
        <v>51</v>
      </c>
      <c r="Z217" s="45">
        <v>1.9561143451535397</v>
      </c>
      <c r="AA217" s="65">
        <v>43</v>
      </c>
      <c r="AB217" s="38">
        <v>2.9498525073746312E-3</v>
      </c>
      <c r="AC217" s="39">
        <v>390</v>
      </c>
      <c r="AD217" s="40">
        <v>0.22744453908393983</v>
      </c>
      <c r="AE217" s="98">
        <v>2</v>
      </c>
      <c r="AF217" s="38">
        <v>2.7197975964579381E-2</v>
      </c>
      <c r="AG217" s="39">
        <v>499</v>
      </c>
      <c r="AH217" s="41">
        <v>0.11851285778559421</v>
      </c>
      <c r="AI217" s="183">
        <v>63</v>
      </c>
      <c r="AJ217" s="42">
        <v>4.3218769294093434E-3</v>
      </c>
      <c r="AK217" s="43">
        <v>30</v>
      </c>
      <c r="AL217" s="44">
        <v>2.2714372924616684</v>
      </c>
      <c r="AM217" s="178">
        <v>2</v>
      </c>
      <c r="AN217" s="42">
        <v>3.9848197343453511E-2</v>
      </c>
      <c r="AO217" s="43">
        <v>101</v>
      </c>
      <c r="AP217" s="45">
        <v>1.1835611700971942</v>
      </c>
      <c r="AQ217" s="65">
        <v>757</v>
      </c>
      <c r="AR217" s="38">
        <v>5.1931124374013857E-2</v>
      </c>
      <c r="AS217" s="39">
        <v>42</v>
      </c>
      <c r="AT217" s="40">
        <v>2.2419937026214218</v>
      </c>
      <c r="AU217" s="98">
        <v>14</v>
      </c>
      <c r="AV217" s="38">
        <v>0.47881087919038584</v>
      </c>
      <c r="AW217" s="39">
        <v>198</v>
      </c>
      <c r="AX217" s="41">
        <v>1.1682192146935224</v>
      </c>
      <c r="AY217" s="183">
        <v>188</v>
      </c>
      <c r="AZ217" s="42">
        <v>1.2897029567126295E-2</v>
      </c>
      <c r="BA217" s="43">
        <v>10</v>
      </c>
      <c r="BB217" s="44">
        <v>4.8130000087109135</v>
      </c>
      <c r="BC217" s="178">
        <v>3</v>
      </c>
      <c r="BD217" s="42">
        <v>0.11891208096141682</v>
      </c>
      <c r="BE217" s="43">
        <v>33</v>
      </c>
      <c r="BF217" s="45">
        <v>2.5078746135290135</v>
      </c>
      <c r="BG217" s="159">
        <v>125</v>
      </c>
      <c r="BH217" s="83">
        <v>8.5751526377169512E-3</v>
      </c>
      <c r="BI217" s="84">
        <v>55</v>
      </c>
      <c r="BJ217" s="85">
        <v>1.5406423935519973</v>
      </c>
      <c r="BK217" s="156">
        <v>8</v>
      </c>
      <c r="BL217" s="83">
        <v>7.9063883617963321E-2</v>
      </c>
      <c r="BM217" s="84">
        <v>243</v>
      </c>
      <c r="BN217" s="86">
        <v>0.80277123214684376</v>
      </c>
      <c r="BO217" s="195">
        <v>1581</v>
      </c>
      <c r="BP217" s="75">
        <v>0.108458530561844</v>
      </c>
      <c r="BQ217" s="164">
        <v>41</v>
      </c>
      <c r="BR217" s="76">
        <v>55</v>
      </c>
      <c r="BS217" s="77">
        <v>1.9191549620330461</v>
      </c>
      <c r="BT217" s="159">
        <v>14577</v>
      </c>
      <c r="BU217" s="153">
        <v>510</v>
      </c>
    </row>
    <row r="218" spans="1:73">
      <c r="A218" s="34">
        <f t="shared" si="24"/>
        <v>2</v>
      </c>
      <c r="B218" s="35">
        <f t="shared" si="25"/>
        <v>0</v>
      </c>
      <c r="C218" s="35">
        <f t="shared" si="26"/>
        <v>1</v>
      </c>
      <c r="D218" s="35">
        <f t="shared" si="27"/>
        <v>0</v>
      </c>
      <c r="E218" s="35">
        <f t="shared" si="28"/>
        <v>1</v>
      </c>
      <c r="F218" s="35">
        <f t="shared" si="29"/>
        <v>0</v>
      </c>
      <c r="G218" s="35">
        <f t="shared" si="30"/>
        <v>0</v>
      </c>
      <c r="H218" s="35">
        <f t="shared" si="31"/>
        <v>1</v>
      </c>
      <c r="I218" s="48">
        <v>665</v>
      </c>
      <c r="J218" s="49" t="s">
        <v>639</v>
      </c>
      <c r="K218" s="65">
        <v>192</v>
      </c>
      <c r="L218" s="38">
        <v>3.8942073665422685E-3</v>
      </c>
      <c r="M218" s="39">
        <v>238</v>
      </c>
      <c r="N218" s="40">
        <v>0.5160150318032396</v>
      </c>
      <c r="O218" s="98">
        <v>59</v>
      </c>
      <c r="P218" s="38">
        <v>0.12299807815502883</v>
      </c>
      <c r="Q218" s="39">
        <v>251</v>
      </c>
      <c r="R218" s="41">
        <v>0.92107559993394961</v>
      </c>
      <c r="S218" s="183">
        <v>156</v>
      </c>
      <c r="T218" s="42">
        <v>3.1640434853155929E-3</v>
      </c>
      <c r="U218" s="43">
        <v>80</v>
      </c>
      <c r="V218" s="44">
        <v>1.1778704971632592</v>
      </c>
      <c r="W218" s="178">
        <v>7</v>
      </c>
      <c r="X218" s="42">
        <v>9.9935938500960927E-2</v>
      </c>
      <c r="Y218" s="43">
        <v>43</v>
      </c>
      <c r="Z218" s="45">
        <v>2.1024731993327515</v>
      </c>
      <c r="AA218" s="65">
        <v>313</v>
      </c>
      <c r="AB218" s="38">
        <v>6.3483693006652605E-3</v>
      </c>
      <c r="AC218" s="39">
        <v>311</v>
      </c>
      <c r="AD218" s="40">
        <v>0.48948275410878639</v>
      </c>
      <c r="AE218" s="98">
        <v>49</v>
      </c>
      <c r="AF218" s="38">
        <v>0.20051249199231261</v>
      </c>
      <c r="AG218" s="39">
        <v>312</v>
      </c>
      <c r="AH218" s="41">
        <v>0.8737160617638462</v>
      </c>
      <c r="AI218" s="183">
        <v>56</v>
      </c>
      <c r="AJ218" s="42">
        <v>1.1358104819081617E-3</v>
      </c>
      <c r="AK218" s="43">
        <v>151</v>
      </c>
      <c r="AL218" s="44">
        <v>0.59694487555147646</v>
      </c>
      <c r="AM218" s="178">
        <v>17</v>
      </c>
      <c r="AN218" s="42">
        <v>3.5874439461883408E-2</v>
      </c>
      <c r="AO218" s="43">
        <v>116</v>
      </c>
      <c r="AP218" s="45">
        <v>1.0655336094661052</v>
      </c>
      <c r="AQ218" s="65">
        <v>614</v>
      </c>
      <c r="AR218" s="38">
        <v>1.2453350640921628E-2</v>
      </c>
      <c r="AS218" s="39">
        <v>295</v>
      </c>
      <c r="AT218" s="40">
        <v>0.53764161762409235</v>
      </c>
      <c r="AU218" s="98">
        <v>119</v>
      </c>
      <c r="AV218" s="38">
        <v>0.39333760409993596</v>
      </c>
      <c r="AW218" s="39">
        <v>294</v>
      </c>
      <c r="AX218" s="41">
        <v>0.95967858488935798</v>
      </c>
      <c r="AY218" s="183">
        <v>51</v>
      </c>
      <c r="AZ218" s="42">
        <v>1.0343988317377901E-3</v>
      </c>
      <c r="BA218" s="43">
        <v>211</v>
      </c>
      <c r="BB218" s="44">
        <v>0.38602389490170502</v>
      </c>
      <c r="BC218" s="178">
        <v>14</v>
      </c>
      <c r="BD218" s="42">
        <v>3.2671364509929531E-2</v>
      </c>
      <c r="BE218" s="43">
        <v>191</v>
      </c>
      <c r="BF218" s="45">
        <v>0.68904425001519032</v>
      </c>
      <c r="BG218" s="159">
        <v>179</v>
      </c>
      <c r="BH218" s="83">
        <v>3.6305370760993023E-3</v>
      </c>
      <c r="BI218" s="84">
        <v>181</v>
      </c>
      <c r="BJ218" s="85">
        <v>0.65227519172067761</v>
      </c>
      <c r="BK218" s="156">
        <v>55</v>
      </c>
      <c r="BL218" s="83">
        <v>0.11467008327994875</v>
      </c>
      <c r="BM218" s="84">
        <v>151</v>
      </c>
      <c r="BN218" s="86">
        <v>1.1642970194814843</v>
      </c>
      <c r="BO218" s="195">
        <v>1561</v>
      </c>
      <c r="BP218" s="75">
        <v>3.1660717183190003E-2</v>
      </c>
      <c r="BQ218" s="164">
        <v>320</v>
      </c>
      <c r="BR218" s="76">
        <v>340</v>
      </c>
      <c r="BS218" s="77">
        <v>0.56023092115375006</v>
      </c>
      <c r="BT218" s="159">
        <v>49304</v>
      </c>
      <c r="BU218" s="153">
        <v>9642</v>
      </c>
    </row>
    <row r="219" spans="1:73">
      <c r="A219" s="34">
        <f t="shared" si="24"/>
        <v>1</v>
      </c>
      <c r="B219" s="35">
        <f t="shared" si="25"/>
        <v>0</v>
      </c>
      <c r="C219" s="35">
        <f t="shared" si="26"/>
        <v>0</v>
      </c>
      <c r="D219" s="35">
        <f t="shared" si="27"/>
        <v>1</v>
      </c>
      <c r="E219" s="35">
        <f t="shared" si="28"/>
        <v>0</v>
      </c>
      <c r="F219" s="35">
        <f t="shared" si="29"/>
        <v>0</v>
      </c>
      <c r="G219" s="35">
        <f t="shared" si="30"/>
        <v>0</v>
      </c>
      <c r="H219" s="35">
        <f t="shared" si="31"/>
        <v>0</v>
      </c>
      <c r="I219" s="48">
        <v>288</v>
      </c>
      <c r="J219" s="49" t="s">
        <v>259</v>
      </c>
      <c r="K219" s="65">
        <v>14</v>
      </c>
      <c r="L219" s="38">
        <v>2.7938535222510478E-3</v>
      </c>
      <c r="M219" s="39">
        <v>304</v>
      </c>
      <c r="N219" s="40">
        <v>0.37020894843051216</v>
      </c>
      <c r="O219" s="98">
        <v>2</v>
      </c>
      <c r="P219" s="38">
        <v>8.9858793324775355E-3</v>
      </c>
      <c r="Q219" s="39">
        <v>493</v>
      </c>
      <c r="R219" s="41">
        <v>6.7291085529513447E-2</v>
      </c>
      <c r="S219" s="183">
        <v>0</v>
      </c>
      <c r="T219" s="42">
        <v>0</v>
      </c>
      <c r="U219" s="43">
        <v>396</v>
      </c>
      <c r="V219" s="44">
        <v>0</v>
      </c>
      <c r="W219" s="178">
        <v>0</v>
      </c>
      <c r="X219" s="42">
        <v>0</v>
      </c>
      <c r="Y219" s="43">
        <v>396</v>
      </c>
      <c r="Z219" s="45">
        <v>0</v>
      </c>
      <c r="AA219" s="65">
        <v>1540</v>
      </c>
      <c r="AB219" s="38">
        <v>0.30732388744761524</v>
      </c>
      <c r="AC219" s="39">
        <v>9</v>
      </c>
      <c r="AD219" s="40">
        <v>23.695808436272525</v>
      </c>
      <c r="AE219" s="98">
        <v>5</v>
      </c>
      <c r="AF219" s="38">
        <v>0.98844672657252886</v>
      </c>
      <c r="AG219" s="39">
        <v>33</v>
      </c>
      <c r="AH219" s="41">
        <v>4.3070722059422879</v>
      </c>
      <c r="AI219" s="183">
        <v>0</v>
      </c>
      <c r="AJ219" s="42">
        <v>0</v>
      </c>
      <c r="AK219" s="43">
        <v>337</v>
      </c>
      <c r="AL219" s="44">
        <v>0</v>
      </c>
      <c r="AM219" s="178">
        <v>0</v>
      </c>
      <c r="AN219" s="42">
        <v>0</v>
      </c>
      <c r="AO219" s="43">
        <v>337</v>
      </c>
      <c r="AP219" s="45">
        <v>0</v>
      </c>
      <c r="AQ219" s="65">
        <v>4</v>
      </c>
      <c r="AR219" s="38">
        <v>7.9824386350029939E-4</v>
      </c>
      <c r="AS219" s="39">
        <v>520</v>
      </c>
      <c r="AT219" s="40">
        <v>3.4462140704571445E-2</v>
      </c>
      <c r="AU219" s="98">
        <v>1</v>
      </c>
      <c r="AV219" s="38">
        <v>2.5673940949935813E-3</v>
      </c>
      <c r="AW219" s="39">
        <v>560</v>
      </c>
      <c r="AX219" s="41">
        <v>6.264016219793553E-3</v>
      </c>
      <c r="AY219" s="183">
        <v>0</v>
      </c>
      <c r="AZ219" s="42">
        <v>0</v>
      </c>
      <c r="BA219" s="43">
        <v>356</v>
      </c>
      <c r="BB219" s="44">
        <v>0</v>
      </c>
      <c r="BC219" s="178">
        <v>0</v>
      </c>
      <c r="BD219" s="42">
        <v>0</v>
      </c>
      <c r="BE219" s="43">
        <v>356</v>
      </c>
      <c r="BF219" s="45">
        <v>0</v>
      </c>
      <c r="BG219" s="159">
        <v>0</v>
      </c>
      <c r="BH219" s="83">
        <v>0</v>
      </c>
      <c r="BI219" s="84">
        <v>467</v>
      </c>
      <c r="BJ219" s="85">
        <v>0</v>
      </c>
      <c r="BK219" s="156">
        <v>0</v>
      </c>
      <c r="BL219" s="83">
        <v>0</v>
      </c>
      <c r="BM219" s="84">
        <v>467</v>
      </c>
      <c r="BN219" s="86">
        <v>0</v>
      </c>
      <c r="BO219" s="195">
        <v>1558</v>
      </c>
      <c r="BP219" s="75">
        <v>0.31091598483336658</v>
      </c>
      <c r="BQ219" s="164">
        <v>8</v>
      </c>
      <c r="BR219" s="76">
        <v>17</v>
      </c>
      <c r="BS219" s="77">
        <v>5.5016046407535049</v>
      </c>
      <c r="BT219" s="159">
        <v>5011</v>
      </c>
      <c r="BU219" s="153">
        <v>218</v>
      </c>
    </row>
    <row r="220" spans="1:73">
      <c r="A220" s="34">
        <f t="shared" si="24"/>
        <v>0</v>
      </c>
      <c r="B220" s="35">
        <f t="shared" si="25"/>
        <v>0</v>
      </c>
      <c r="C220" s="35">
        <f t="shared" si="26"/>
        <v>0</v>
      </c>
      <c r="D220" s="35">
        <f t="shared" si="27"/>
        <v>0</v>
      </c>
      <c r="E220" s="35">
        <f t="shared" si="28"/>
        <v>0</v>
      </c>
      <c r="F220" s="35">
        <f t="shared" si="29"/>
        <v>1</v>
      </c>
      <c r="G220" s="35">
        <f t="shared" si="30"/>
        <v>0</v>
      </c>
      <c r="H220" s="35">
        <f t="shared" si="31"/>
        <v>0</v>
      </c>
      <c r="I220" s="48">
        <v>388</v>
      </c>
      <c r="J220" s="49" t="s">
        <v>705</v>
      </c>
      <c r="K220" s="65">
        <v>150</v>
      </c>
      <c r="L220" s="38">
        <v>1.3320309031169522E-2</v>
      </c>
      <c r="M220" s="39">
        <v>59</v>
      </c>
      <c r="N220" s="40">
        <v>1.765052304970343</v>
      </c>
      <c r="O220" s="98">
        <v>14</v>
      </c>
      <c r="P220" s="38">
        <v>9.6525096525096526E-2</v>
      </c>
      <c r="Q220" s="39">
        <v>313</v>
      </c>
      <c r="R220" s="41">
        <v>0.72283171025221971</v>
      </c>
      <c r="S220" s="183">
        <v>37</v>
      </c>
      <c r="T220" s="42">
        <v>3.2856762276884822E-3</v>
      </c>
      <c r="U220" s="43">
        <v>73</v>
      </c>
      <c r="V220" s="44">
        <v>1.223150411739337</v>
      </c>
      <c r="W220" s="178">
        <v>4</v>
      </c>
      <c r="X220" s="42">
        <v>2.3809523809523808E-2</v>
      </c>
      <c r="Y220" s="43">
        <v>251</v>
      </c>
      <c r="Z220" s="45">
        <v>0.50090974727692683</v>
      </c>
      <c r="AA220" s="65">
        <v>187</v>
      </c>
      <c r="AB220" s="38">
        <v>1.6605985258858005E-2</v>
      </c>
      <c r="AC220" s="39">
        <v>128</v>
      </c>
      <c r="AD220" s="40">
        <v>1.2803828848368881</v>
      </c>
      <c r="AE220" s="98">
        <v>8</v>
      </c>
      <c r="AF220" s="38">
        <v>0.12033462033462033</v>
      </c>
      <c r="AG220" s="39">
        <v>401</v>
      </c>
      <c r="AH220" s="41">
        <v>0.52434783253625417</v>
      </c>
      <c r="AI220" s="183">
        <v>12</v>
      </c>
      <c r="AJ220" s="42">
        <v>1.0656247224935618E-3</v>
      </c>
      <c r="AK220" s="43">
        <v>160</v>
      </c>
      <c r="AL220" s="44">
        <v>0.56005753379279921</v>
      </c>
      <c r="AM220" s="178">
        <v>1</v>
      </c>
      <c r="AN220" s="42">
        <v>7.7220077220077222E-3</v>
      </c>
      <c r="AO220" s="43">
        <v>278</v>
      </c>
      <c r="AP220" s="45">
        <v>0.22935713794492421</v>
      </c>
      <c r="AQ220" s="65">
        <v>1103</v>
      </c>
      <c r="AR220" s="38">
        <v>9.7948672409199897E-2</v>
      </c>
      <c r="AS220" s="39">
        <v>19</v>
      </c>
      <c r="AT220" s="40">
        <v>4.2286838455483542</v>
      </c>
      <c r="AU220" s="98">
        <v>30</v>
      </c>
      <c r="AV220" s="38">
        <v>0.70978120978120973</v>
      </c>
      <c r="AW220" s="39">
        <v>62</v>
      </c>
      <c r="AX220" s="41">
        <v>1.7317485536186465</v>
      </c>
      <c r="AY220" s="183">
        <v>12</v>
      </c>
      <c r="AZ220" s="42">
        <v>1.0656247224935618E-3</v>
      </c>
      <c r="BA220" s="43">
        <v>208</v>
      </c>
      <c r="BB220" s="44">
        <v>0.39767698228103576</v>
      </c>
      <c r="BC220" s="178">
        <v>1</v>
      </c>
      <c r="BD220" s="42">
        <v>7.7220077220077222E-3</v>
      </c>
      <c r="BE220" s="43">
        <v>307</v>
      </c>
      <c r="BF220" s="45">
        <v>0.16285836539839688</v>
      </c>
      <c r="BG220" s="159">
        <v>53</v>
      </c>
      <c r="BH220" s="83">
        <v>4.7065091910132315E-3</v>
      </c>
      <c r="BI220" s="84">
        <v>124</v>
      </c>
      <c r="BJ220" s="85">
        <v>0.84558816520933888</v>
      </c>
      <c r="BK220" s="156">
        <v>4</v>
      </c>
      <c r="BL220" s="83">
        <v>3.4105534105534102E-2</v>
      </c>
      <c r="BM220" s="84">
        <v>358</v>
      </c>
      <c r="BN220" s="86">
        <v>0.34628885382383767</v>
      </c>
      <c r="BO220" s="195">
        <v>1554</v>
      </c>
      <c r="BP220" s="75">
        <v>0.13799840156291626</v>
      </c>
      <c r="BQ220" s="164">
        <v>62</v>
      </c>
      <c r="BR220" s="76">
        <v>37</v>
      </c>
      <c r="BS220" s="77">
        <v>2.4418578763713321</v>
      </c>
      <c r="BT220" s="159">
        <v>11261</v>
      </c>
      <c r="BU220" s="153">
        <v>682</v>
      </c>
    </row>
    <row r="221" spans="1:73">
      <c r="A221" s="34">
        <f t="shared" si="24"/>
        <v>1</v>
      </c>
      <c r="B221" s="35">
        <f t="shared" si="25"/>
        <v>1</v>
      </c>
      <c r="C221" s="35">
        <f t="shared" si="26"/>
        <v>0</v>
      </c>
      <c r="D221" s="35">
        <f t="shared" si="27"/>
        <v>0</v>
      </c>
      <c r="E221" s="35">
        <f t="shared" si="28"/>
        <v>0</v>
      </c>
      <c r="F221" s="35">
        <f t="shared" si="29"/>
        <v>1</v>
      </c>
      <c r="G221" s="35">
        <f t="shared" si="30"/>
        <v>0</v>
      </c>
      <c r="H221" s="35">
        <f t="shared" si="31"/>
        <v>0</v>
      </c>
      <c r="I221" s="48">
        <v>393</v>
      </c>
      <c r="J221" s="49" t="s">
        <v>364</v>
      </c>
      <c r="K221" s="65">
        <v>652</v>
      </c>
      <c r="L221" s="38">
        <v>3.9802209877296865E-2</v>
      </c>
      <c r="M221" s="39">
        <v>13</v>
      </c>
      <c r="N221" s="40">
        <v>5.2741255568804153</v>
      </c>
      <c r="O221" s="98">
        <v>107</v>
      </c>
      <c r="P221" s="38">
        <v>0.42337662337662335</v>
      </c>
      <c r="Q221" s="39">
        <v>40</v>
      </c>
      <c r="R221" s="41">
        <v>3.170471305113554</v>
      </c>
      <c r="S221" s="183">
        <v>1</v>
      </c>
      <c r="T221" s="42">
        <v>6.1046334167633233E-5</v>
      </c>
      <c r="U221" s="43">
        <v>381</v>
      </c>
      <c r="V221" s="44">
        <v>2.2725565027704602E-2</v>
      </c>
      <c r="W221" s="178">
        <v>2</v>
      </c>
      <c r="X221" s="42">
        <v>6.4935064935064935E-4</v>
      </c>
      <c r="Y221" s="43">
        <v>389</v>
      </c>
      <c r="Z221" s="45">
        <v>1.3661174925734369E-2</v>
      </c>
      <c r="AA221" s="65">
        <v>30</v>
      </c>
      <c r="AB221" s="38">
        <v>1.8313900250289969E-3</v>
      </c>
      <c r="AC221" s="39">
        <v>435</v>
      </c>
      <c r="AD221" s="40">
        <v>0.14120694478259374</v>
      </c>
      <c r="AE221" s="98">
        <v>6</v>
      </c>
      <c r="AF221" s="38">
        <v>1.948051948051948E-2</v>
      </c>
      <c r="AG221" s="39">
        <v>510</v>
      </c>
      <c r="AH221" s="41">
        <v>8.4884700162650761E-2</v>
      </c>
      <c r="AI221" s="183">
        <v>19</v>
      </c>
      <c r="AJ221" s="42">
        <v>1.1598803491850314E-3</v>
      </c>
      <c r="AK221" s="43">
        <v>147</v>
      </c>
      <c r="AL221" s="44">
        <v>0.6095952112852977</v>
      </c>
      <c r="AM221" s="178">
        <v>2</v>
      </c>
      <c r="AN221" s="42">
        <v>1.2337662337662338E-2</v>
      </c>
      <c r="AO221" s="43">
        <v>252</v>
      </c>
      <c r="AP221" s="45">
        <v>0.36645015448927665</v>
      </c>
      <c r="AQ221" s="65">
        <v>719</v>
      </c>
      <c r="AR221" s="38">
        <v>4.3892314266528294E-2</v>
      </c>
      <c r="AS221" s="39">
        <v>48</v>
      </c>
      <c r="AT221" s="40">
        <v>1.8949386011807396</v>
      </c>
      <c r="AU221" s="98">
        <v>80</v>
      </c>
      <c r="AV221" s="38">
        <v>0.4668831168831169</v>
      </c>
      <c r="AW221" s="39">
        <v>211</v>
      </c>
      <c r="AX221" s="41">
        <v>1.1391174508839577</v>
      </c>
      <c r="AY221" s="183">
        <v>61</v>
      </c>
      <c r="AZ221" s="42">
        <v>3.7238263842256274E-3</v>
      </c>
      <c r="BA221" s="43">
        <v>65</v>
      </c>
      <c r="BB221" s="44">
        <v>1.3896825099478634</v>
      </c>
      <c r="BC221" s="178">
        <v>2</v>
      </c>
      <c r="BD221" s="42">
        <v>3.961038961038961E-2</v>
      </c>
      <c r="BE221" s="43">
        <v>150</v>
      </c>
      <c r="BF221" s="45">
        <v>0.83538938796404938</v>
      </c>
      <c r="BG221" s="159">
        <v>58</v>
      </c>
      <c r="BH221" s="83">
        <v>3.5406873817227275E-3</v>
      </c>
      <c r="BI221" s="84">
        <v>187</v>
      </c>
      <c r="BJ221" s="85">
        <v>0.63613247636009174</v>
      </c>
      <c r="BK221" s="156">
        <v>9</v>
      </c>
      <c r="BL221" s="83">
        <v>3.7662337662337661E-2</v>
      </c>
      <c r="BM221" s="84">
        <v>349</v>
      </c>
      <c r="BN221" s="86">
        <v>0.38240268283325335</v>
      </c>
      <c r="BO221" s="195">
        <v>1540</v>
      </c>
      <c r="BP221" s="75">
        <v>9.4011354618155185E-2</v>
      </c>
      <c r="BQ221" s="164">
        <v>208</v>
      </c>
      <c r="BR221" s="76">
        <v>71</v>
      </c>
      <c r="BS221" s="77">
        <v>1.6635146794654612</v>
      </c>
      <c r="BT221" s="159">
        <v>16381</v>
      </c>
      <c r="BU221" s="153">
        <v>2108</v>
      </c>
    </row>
    <row r="222" spans="1:73">
      <c r="A222" s="34">
        <f t="shared" si="24"/>
        <v>1</v>
      </c>
      <c r="B222" s="35">
        <f t="shared" si="25"/>
        <v>0</v>
      </c>
      <c r="C222" s="35">
        <f t="shared" si="26"/>
        <v>0</v>
      </c>
      <c r="D222" s="35">
        <f t="shared" si="27"/>
        <v>1</v>
      </c>
      <c r="E222" s="35">
        <f t="shared" si="28"/>
        <v>0</v>
      </c>
      <c r="F222" s="35">
        <f t="shared" si="29"/>
        <v>0</v>
      </c>
      <c r="G222" s="35">
        <f t="shared" si="30"/>
        <v>0</v>
      </c>
      <c r="H222" s="35">
        <f t="shared" si="31"/>
        <v>0</v>
      </c>
      <c r="I222" s="48">
        <v>84</v>
      </c>
      <c r="J222" s="49" t="s">
        <v>54</v>
      </c>
      <c r="K222" s="65">
        <v>12</v>
      </c>
      <c r="L222" s="38">
        <v>8.5867620751341677E-4</v>
      </c>
      <c r="M222" s="39">
        <v>427</v>
      </c>
      <c r="N222" s="40">
        <v>0.11378177606452113</v>
      </c>
      <c r="O222" s="98">
        <v>4</v>
      </c>
      <c r="P222" s="38">
        <v>7.8175895765472316E-3</v>
      </c>
      <c r="Q222" s="39">
        <v>499</v>
      </c>
      <c r="R222" s="41">
        <v>5.8542305028375215E-2</v>
      </c>
      <c r="S222" s="183">
        <v>8</v>
      </c>
      <c r="T222" s="42">
        <v>5.7245080500894455E-4</v>
      </c>
      <c r="U222" s="43">
        <v>269</v>
      </c>
      <c r="V222" s="44">
        <v>0.21310481901614545</v>
      </c>
      <c r="W222" s="178">
        <v>1</v>
      </c>
      <c r="X222" s="42">
        <v>5.2117263843648211E-3</v>
      </c>
      <c r="Y222" s="43">
        <v>363</v>
      </c>
      <c r="Z222" s="45">
        <v>0.10964539093488433</v>
      </c>
      <c r="AA222" s="65">
        <v>1439</v>
      </c>
      <c r="AB222" s="38">
        <v>0.1029695885509839</v>
      </c>
      <c r="AC222" s="39">
        <v>21</v>
      </c>
      <c r="AD222" s="40">
        <v>7.9393361359904553</v>
      </c>
      <c r="AE222" s="98">
        <v>11</v>
      </c>
      <c r="AF222" s="38">
        <v>0.93745928338762219</v>
      </c>
      <c r="AG222" s="39">
        <v>51</v>
      </c>
      <c r="AH222" s="41">
        <v>4.0848987761659901</v>
      </c>
      <c r="AI222" s="183">
        <v>1</v>
      </c>
      <c r="AJ222" s="42">
        <v>7.1556350626118069E-5</v>
      </c>
      <c r="AK222" s="43">
        <v>319</v>
      </c>
      <c r="AL222" s="44">
        <v>3.7607679714017371E-2</v>
      </c>
      <c r="AM222" s="178">
        <v>1</v>
      </c>
      <c r="AN222" s="42">
        <v>6.5146579804560263E-4</v>
      </c>
      <c r="AO222" s="43">
        <v>330</v>
      </c>
      <c r="AP222" s="45">
        <v>1.934967385268253E-2</v>
      </c>
      <c r="AQ222" s="65">
        <v>65</v>
      </c>
      <c r="AR222" s="38">
        <v>4.6511627906976744E-3</v>
      </c>
      <c r="AS222" s="39">
        <v>414</v>
      </c>
      <c r="AT222" s="40">
        <v>0.20080207798907848</v>
      </c>
      <c r="AU222" s="98">
        <v>16</v>
      </c>
      <c r="AV222" s="38">
        <v>4.2345276872964167E-2</v>
      </c>
      <c r="AW222" s="39">
        <v>530</v>
      </c>
      <c r="AX222" s="41">
        <v>0.10331545970333765</v>
      </c>
      <c r="AY222" s="183">
        <v>0</v>
      </c>
      <c r="AZ222" s="42">
        <v>0</v>
      </c>
      <c r="BA222" s="43">
        <v>356</v>
      </c>
      <c r="BB222" s="44">
        <v>0</v>
      </c>
      <c r="BC222" s="178">
        <v>0</v>
      </c>
      <c r="BD222" s="42">
        <v>0</v>
      </c>
      <c r="BE222" s="43">
        <v>356</v>
      </c>
      <c r="BF222" s="45">
        <v>0</v>
      </c>
      <c r="BG222" s="159">
        <v>10</v>
      </c>
      <c r="BH222" s="83">
        <v>7.1556350626118066E-4</v>
      </c>
      <c r="BI222" s="84">
        <v>369</v>
      </c>
      <c r="BJ222" s="85">
        <v>0.12856068219424666</v>
      </c>
      <c r="BK222" s="156">
        <v>3</v>
      </c>
      <c r="BL222" s="83">
        <v>6.5146579804560263E-3</v>
      </c>
      <c r="BM222" s="84">
        <v>442</v>
      </c>
      <c r="BN222" s="86">
        <v>6.6146257616894327E-2</v>
      </c>
      <c r="BO222" s="195">
        <v>1535</v>
      </c>
      <c r="BP222" s="75">
        <v>0.10983899821109123</v>
      </c>
      <c r="BQ222" s="164">
        <v>36</v>
      </c>
      <c r="BR222" s="76">
        <v>54</v>
      </c>
      <c r="BS222" s="77">
        <v>1.9435820986100831</v>
      </c>
      <c r="BT222" s="159">
        <v>13975</v>
      </c>
      <c r="BU222" s="153">
        <v>1352</v>
      </c>
    </row>
    <row r="223" spans="1:73">
      <c r="A223" s="34">
        <f t="shared" si="24"/>
        <v>2</v>
      </c>
      <c r="B223" s="35">
        <f t="shared" si="25"/>
        <v>1</v>
      </c>
      <c r="C223" s="35">
        <f t="shared" si="26"/>
        <v>0</v>
      </c>
      <c r="D223" s="35">
        <f t="shared" si="27"/>
        <v>1</v>
      </c>
      <c r="E223" s="35">
        <f t="shared" si="28"/>
        <v>0</v>
      </c>
      <c r="F223" s="35">
        <f t="shared" si="29"/>
        <v>1</v>
      </c>
      <c r="G223" s="35">
        <f t="shared" si="30"/>
        <v>0</v>
      </c>
      <c r="H223" s="35">
        <f t="shared" si="31"/>
        <v>0</v>
      </c>
      <c r="I223" s="48">
        <v>457</v>
      </c>
      <c r="J223" s="49" t="s">
        <v>429</v>
      </c>
      <c r="K223" s="65">
        <v>293</v>
      </c>
      <c r="L223" s="38">
        <v>0.13045414069456812</v>
      </c>
      <c r="M223" s="39">
        <v>2</v>
      </c>
      <c r="N223" s="40">
        <v>17.286264244100366</v>
      </c>
      <c r="O223" s="98">
        <v>5</v>
      </c>
      <c r="P223" s="38">
        <v>0.19187950229207595</v>
      </c>
      <c r="Q223" s="39">
        <v>128</v>
      </c>
      <c r="R223" s="41">
        <v>1.4368966600107451</v>
      </c>
      <c r="S223" s="183">
        <v>0</v>
      </c>
      <c r="T223" s="42">
        <v>0</v>
      </c>
      <c r="U223" s="43">
        <v>396</v>
      </c>
      <c r="V223" s="44">
        <v>0</v>
      </c>
      <c r="W223" s="178">
        <v>0</v>
      </c>
      <c r="X223" s="42">
        <v>0</v>
      </c>
      <c r="Y223" s="43">
        <v>396</v>
      </c>
      <c r="Z223" s="45">
        <v>0</v>
      </c>
      <c r="AA223" s="65">
        <v>448</v>
      </c>
      <c r="AB223" s="38">
        <v>0.19946571682991987</v>
      </c>
      <c r="AC223" s="39">
        <v>13</v>
      </c>
      <c r="AD223" s="40">
        <v>15.379544541298358</v>
      </c>
      <c r="AE223" s="98">
        <v>57</v>
      </c>
      <c r="AF223" s="38">
        <v>0.29338572364112642</v>
      </c>
      <c r="AG223" s="39">
        <v>221</v>
      </c>
      <c r="AH223" s="41">
        <v>1.2784032380750059</v>
      </c>
      <c r="AI223" s="183">
        <v>0</v>
      </c>
      <c r="AJ223" s="42">
        <v>0</v>
      </c>
      <c r="AK223" s="43">
        <v>337</v>
      </c>
      <c r="AL223" s="44">
        <v>0</v>
      </c>
      <c r="AM223" s="178">
        <v>0</v>
      </c>
      <c r="AN223" s="42">
        <v>0</v>
      </c>
      <c r="AO223" s="43">
        <v>337</v>
      </c>
      <c r="AP223" s="45">
        <v>0</v>
      </c>
      <c r="AQ223" s="65">
        <v>767</v>
      </c>
      <c r="AR223" s="38">
        <v>0.3414959928762244</v>
      </c>
      <c r="AS223" s="39">
        <v>4</v>
      </c>
      <c r="AT223" s="40">
        <v>14.743217573815221</v>
      </c>
      <c r="AU223" s="98">
        <v>64</v>
      </c>
      <c r="AV223" s="38">
        <v>0.50229207596594627</v>
      </c>
      <c r="AW223" s="39">
        <v>177</v>
      </c>
      <c r="AX223" s="41">
        <v>1.2255094444050785</v>
      </c>
      <c r="AY223" s="183">
        <v>19</v>
      </c>
      <c r="AZ223" s="42">
        <v>8.4594835262689228E-3</v>
      </c>
      <c r="BA223" s="43">
        <v>20</v>
      </c>
      <c r="BB223" s="44">
        <v>3.1569668095825221</v>
      </c>
      <c r="BC223" s="178">
        <v>4</v>
      </c>
      <c r="BD223" s="42">
        <v>1.2442698100851343E-2</v>
      </c>
      <c r="BE223" s="43">
        <v>282</v>
      </c>
      <c r="BF223" s="45">
        <v>0.26241847286362507</v>
      </c>
      <c r="BG223" s="159">
        <v>0</v>
      </c>
      <c r="BH223" s="83">
        <v>0</v>
      </c>
      <c r="BI223" s="84">
        <v>467</v>
      </c>
      <c r="BJ223" s="85">
        <v>0</v>
      </c>
      <c r="BK223" s="156">
        <v>0</v>
      </c>
      <c r="BL223" s="83">
        <v>0</v>
      </c>
      <c r="BM223" s="84">
        <v>467</v>
      </c>
      <c r="BN223" s="86">
        <v>0</v>
      </c>
      <c r="BO223" s="195">
        <v>1527</v>
      </c>
      <c r="BP223" s="75">
        <v>0.6798753339269813</v>
      </c>
      <c r="BQ223" s="164">
        <v>130</v>
      </c>
      <c r="BR223" s="76">
        <v>5</v>
      </c>
      <c r="BS223" s="77">
        <v>12.030276585075434</v>
      </c>
      <c r="BT223" s="159">
        <v>2246</v>
      </c>
      <c r="BU223" s="153">
        <v>217</v>
      </c>
    </row>
    <row r="224" spans="1:73">
      <c r="A224" s="34">
        <f t="shared" si="24"/>
        <v>1</v>
      </c>
      <c r="B224" s="35">
        <f t="shared" si="25"/>
        <v>1</v>
      </c>
      <c r="C224" s="35">
        <f t="shared" si="26"/>
        <v>0</v>
      </c>
      <c r="D224" s="35">
        <f t="shared" si="27"/>
        <v>0</v>
      </c>
      <c r="E224" s="35">
        <f t="shared" si="28"/>
        <v>0</v>
      </c>
      <c r="F224" s="35">
        <f t="shared" si="29"/>
        <v>0</v>
      </c>
      <c r="G224" s="35">
        <f t="shared" si="30"/>
        <v>0</v>
      </c>
      <c r="H224" s="35">
        <f t="shared" si="31"/>
        <v>1</v>
      </c>
      <c r="I224" s="48">
        <v>73</v>
      </c>
      <c r="J224" s="49" t="s">
        <v>43</v>
      </c>
      <c r="K224" s="65">
        <v>651</v>
      </c>
      <c r="L224" s="38">
        <v>1.2975882001195933E-2</v>
      </c>
      <c r="M224" s="39">
        <v>60</v>
      </c>
      <c r="N224" s="40">
        <v>1.7194128440744725</v>
      </c>
      <c r="O224" s="98">
        <v>19</v>
      </c>
      <c r="P224" s="38">
        <v>0.4297029702970297</v>
      </c>
      <c r="Q224" s="39">
        <v>39</v>
      </c>
      <c r="R224" s="41">
        <v>3.217846385053901</v>
      </c>
      <c r="S224" s="183">
        <v>68</v>
      </c>
      <c r="T224" s="42">
        <v>1.3553916683276858E-3</v>
      </c>
      <c r="U224" s="43">
        <v>181</v>
      </c>
      <c r="V224" s="44">
        <v>0.5045682417556383</v>
      </c>
      <c r="W224" s="178">
        <v>5</v>
      </c>
      <c r="X224" s="42">
        <v>4.4884488448844885E-2</v>
      </c>
      <c r="Y224" s="43">
        <v>160</v>
      </c>
      <c r="Z224" s="45">
        <v>0.94428926615373143</v>
      </c>
      <c r="AA224" s="65">
        <v>95</v>
      </c>
      <c r="AB224" s="38">
        <v>1.8935618895754435E-3</v>
      </c>
      <c r="AC224" s="39">
        <v>429</v>
      </c>
      <c r="AD224" s="40">
        <v>0.14600062549727491</v>
      </c>
      <c r="AE224" s="98">
        <v>5</v>
      </c>
      <c r="AF224" s="38">
        <v>6.2706270627062702E-2</v>
      </c>
      <c r="AG224" s="39">
        <v>456</v>
      </c>
      <c r="AH224" s="41">
        <v>0.27323721966547426</v>
      </c>
      <c r="AI224" s="183">
        <v>40</v>
      </c>
      <c r="AJ224" s="42">
        <v>7.9728921666334467E-4</v>
      </c>
      <c r="AK224" s="43">
        <v>196</v>
      </c>
      <c r="AL224" s="44">
        <v>0.41902916005851526</v>
      </c>
      <c r="AM224" s="178">
        <v>4</v>
      </c>
      <c r="AN224" s="42">
        <v>2.6402640264026403E-2</v>
      </c>
      <c r="AO224" s="43">
        <v>163</v>
      </c>
      <c r="AP224" s="45">
        <v>0.78420460366647349</v>
      </c>
      <c r="AQ224" s="65">
        <v>309</v>
      </c>
      <c r="AR224" s="38">
        <v>6.159059198724337E-3</v>
      </c>
      <c r="AS224" s="39">
        <v>385</v>
      </c>
      <c r="AT224" s="40">
        <v>0.26590165539574301</v>
      </c>
      <c r="AU224" s="98">
        <v>22</v>
      </c>
      <c r="AV224" s="38">
        <v>0.20396039603960395</v>
      </c>
      <c r="AW224" s="39">
        <v>457</v>
      </c>
      <c r="AX224" s="41">
        <v>0.49762957369066863</v>
      </c>
      <c r="AY224" s="183">
        <v>0</v>
      </c>
      <c r="AZ224" s="42">
        <v>0</v>
      </c>
      <c r="BA224" s="43">
        <v>356</v>
      </c>
      <c r="BB224" s="44">
        <v>0</v>
      </c>
      <c r="BC224" s="178">
        <v>0</v>
      </c>
      <c r="BD224" s="42">
        <v>0</v>
      </c>
      <c r="BE224" s="43">
        <v>356</v>
      </c>
      <c r="BF224" s="45">
        <v>0</v>
      </c>
      <c r="BG224" s="159">
        <v>352</v>
      </c>
      <c r="BH224" s="83">
        <v>7.0161451066374329E-3</v>
      </c>
      <c r="BI224" s="84">
        <v>76</v>
      </c>
      <c r="BJ224" s="85">
        <v>1.2605455607931797</v>
      </c>
      <c r="BK224" s="156">
        <v>19</v>
      </c>
      <c r="BL224" s="83">
        <v>0.23234323432343235</v>
      </c>
      <c r="BM224" s="84">
        <v>62</v>
      </c>
      <c r="BN224" s="86">
        <v>2.3590855389808807</v>
      </c>
      <c r="BO224" s="195">
        <v>1515</v>
      </c>
      <c r="BP224" s="75">
        <v>3.0197329081124179E-2</v>
      </c>
      <c r="BQ224" s="164">
        <v>74</v>
      </c>
      <c r="BR224" s="76">
        <v>356</v>
      </c>
      <c r="BS224" s="77">
        <v>0.53433652148863253</v>
      </c>
      <c r="BT224" s="159">
        <v>50170</v>
      </c>
      <c r="BU224" s="153">
        <v>1786</v>
      </c>
    </row>
    <row r="225" spans="1:73">
      <c r="A225" s="34">
        <f t="shared" si="24"/>
        <v>2</v>
      </c>
      <c r="B225" s="35">
        <f t="shared" si="25"/>
        <v>1</v>
      </c>
      <c r="C225" s="35">
        <f t="shared" si="26"/>
        <v>0</v>
      </c>
      <c r="D225" s="35">
        <f t="shared" si="27"/>
        <v>0</v>
      </c>
      <c r="E225" s="35">
        <f t="shared" si="28"/>
        <v>1</v>
      </c>
      <c r="F225" s="35">
        <f t="shared" si="29"/>
        <v>0</v>
      </c>
      <c r="G225" s="35">
        <f t="shared" si="30"/>
        <v>1</v>
      </c>
      <c r="H225" s="35">
        <f t="shared" si="31"/>
        <v>1</v>
      </c>
      <c r="I225" s="48">
        <v>370</v>
      </c>
      <c r="J225" s="49" t="s">
        <v>341</v>
      </c>
      <c r="K225" s="65">
        <v>411</v>
      </c>
      <c r="L225" s="38">
        <v>1.24791255503264E-2</v>
      </c>
      <c r="M225" s="39">
        <v>63</v>
      </c>
      <c r="N225" s="40">
        <v>1.6535884614295622</v>
      </c>
      <c r="O225" s="98">
        <v>59</v>
      </c>
      <c r="P225" s="38">
        <v>0.27218543046357618</v>
      </c>
      <c r="Q225" s="39">
        <v>81</v>
      </c>
      <c r="R225" s="41">
        <v>2.0382705357520141</v>
      </c>
      <c r="S225" s="183">
        <v>11</v>
      </c>
      <c r="T225" s="42">
        <v>3.3399119477759223E-4</v>
      </c>
      <c r="U225" s="43">
        <v>310</v>
      </c>
      <c r="V225" s="44">
        <v>0.124334060662126</v>
      </c>
      <c r="W225" s="178">
        <v>4</v>
      </c>
      <c r="X225" s="42">
        <v>7.2847682119205302E-3</v>
      </c>
      <c r="Y225" s="43">
        <v>353</v>
      </c>
      <c r="Z225" s="45">
        <v>0.15325847896817235</v>
      </c>
      <c r="AA225" s="65">
        <v>229</v>
      </c>
      <c r="AB225" s="38">
        <v>6.9530894185516924E-3</v>
      </c>
      <c r="AC225" s="39">
        <v>290</v>
      </c>
      <c r="AD225" s="40">
        <v>0.53610891190603716</v>
      </c>
      <c r="AE225" s="98">
        <v>22</v>
      </c>
      <c r="AF225" s="38">
        <v>0.15165562913907285</v>
      </c>
      <c r="AG225" s="39">
        <v>375</v>
      </c>
      <c r="AH225" s="41">
        <v>0.66082645384901584</v>
      </c>
      <c r="AI225" s="183">
        <v>57</v>
      </c>
      <c r="AJ225" s="42">
        <v>1.7306816456657051E-3</v>
      </c>
      <c r="AK225" s="43">
        <v>102</v>
      </c>
      <c r="AL225" s="44">
        <v>0.90958972121431259</v>
      </c>
      <c r="AM225" s="178">
        <v>11</v>
      </c>
      <c r="AN225" s="42">
        <v>3.7748344370860928E-2</v>
      </c>
      <c r="AO225" s="43">
        <v>111</v>
      </c>
      <c r="AP225" s="45">
        <v>1.1211918634042768</v>
      </c>
      <c r="AQ225" s="65">
        <v>528</v>
      </c>
      <c r="AR225" s="38">
        <v>1.6031577349324425E-2</v>
      </c>
      <c r="AS225" s="39">
        <v>222</v>
      </c>
      <c r="AT225" s="40">
        <v>0.69212241971520228</v>
      </c>
      <c r="AU225" s="98">
        <v>67</v>
      </c>
      <c r="AV225" s="38">
        <v>0.34966887417218545</v>
      </c>
      <c r="AW225" s="39">
        <v>343</v>
      </c>
      <c r="AX225" s="41">
        <v>0.85313411900520741</v>
      </c>
      <c r="AY225" s="183">
        <v>118</v>
      </c>
      <c r="AZ225" s="42">
        <v>3.5828146348868984E-3</v>
      </c>
      <c r="BA225" s="43">
        <v>71</v>
      </c>
      <c r="BB225" s="44">
        <v>1.3370587994055863</v>
      </c>
      <c r="BC225" s="178">
        <v>9</v>
      </c>
      <c r="BD225" s="42">
        <v>7.8145695364238404E-2</v>
      </c>
      <c r="BE225" s="43">
        <v>60</v>
      </c>
      <c r="BF225" s="45">
        <v>1.6481050871873526</v>
      </c>
      <c r="BG225" s="159">
        <v>156</v>
      </c>
      <c r="BH225" s="83">
        <v>4.7366023986640353E-3</v>
      </c>
      <c r="BI225" s="84">
        <v>123</v>
      </c>
      <c r="BJ225" s="85">
        <v>0.85099481782807695</v>
      </c>
      <c r="BK225" s="156">
        <v>27</v>
      </c>
      <c r="BL225" s="83">
        <v>0.10331125827814569</v>
      </c>
      <c r="BM225" s="84">
        <v>179</v>
      </c>
      <c r="BN225" s="86">
        <v>1.0489657515855306</v>
      </c>
      <c r="BO225" s="195">
        <v>1510</v>
      </c>
      <c r="BP225" s="75">
        <v>4.5847882192196751E-2</v>
      </c>
      <c r="BQ225" s="164">
        <v>199</v>
      </c>
      <c r="BR225" s="76">
        <v>218</v>
      </c>
      <c r="BS225" s="77">
        <v>0.81127035514913892</v>
      </c>
      <c r="BT225" s="159">
        <v>32935</v>
      </c>
      <c r="BU225" s="153">
        <v>3165</v>
      </c>
    </row>
    <row r="226" spans="1:73">
      <c r="A226" s="34">
        <f t="shared" si="24"/>
        <v>0</v>
      </c>
      <c r="B226" s="35">
        <f t="shared" si="25"/>
        <v>0</v>
      </c>
      <c r="C226" s="35">
        <f t="shared" si="26"/>
        <v>0</v>
      </c>
      <c r="D226" s="35">
        <f t="shared" si="27"/>
        <v>0</v>
      </c>
      <c r="E226" s="35">
        <f t="shared" si="28"/>
        <v>0</v>
      </c>
      <c r="F226" s="35">
        <f t="shared" si="29"/>
        <v>1</v>
      </c>
      <c r="G226" s="35">
        <f t="shared" si="30"/>
        <v>0</v>
      </c>
      <c r="H226" s="35">
        <f t="shared" si="31"/>
        <v>1</v>
      </c>
      <c r="I226" s="48">
        <v>562</v>
      </c>
      <c r="J226" s="49" t="s">
        <v>535</v>
      </c>
      <c r="K226" s="65">
        <v>114</v>
      </c>
      <c r="L226" s="38">
        <v>2.732174955062912E-3</v>
      </c>
      <c r="M226" s="39">
        <v>306</v>
      </c>
      <c r="N226" s="40">
        <v>0.36203602264268392</v>
      </c>
      <c r="O226" s="98">
        <v>33</v>
      </c>
      <c r="P226" s="38">
        <v>7.5646980756469806E-2</v>
      </c>
      <c r="Q226" s="39">
        <v>357</v>
      </c>
      <c r="R226" s="41">
        <v>0.56648517788737995</v>
      </c>
      <c r="S226" s="183">
        <v>28</v>
      </c>
      <c r="T226" s="42">
        <v>6.7106051527860994E-4</v>
      </c>
      <c r="U226" s="43">
        <v>255</v>
      </c>
      <c r="V226" s="44">
        <v>0.24981400743264745</v>
      </c>
      <c r="W226" s="178">
        <v>6</v>
      </c>
      <c r="X226" s="42">
        <v>1.8579960185799601E-2</v>
      </c>
      <c r="Y226" s="43">
        <v>279</v>
      </c>
      <c r="Z226" s="45">
        <v>0.39088909276553813</v>
      </c>
      <c r="AA226" s="65">
        <v>123</v>
      </c>
      <c r="AB226" s="38">
        <v>2.9478729778310364E-3</v>
      </c>
      <c r="AC226" s="39">
        <v>391</v>
      </c>
      <c r="AD226" s="40">
        <v>0.22729191003434485</v>
      </c>
      <c r="AE226" s="98">
        <v>30</v>
      </c>
      <c r="AF226" s="38">
        <v>8.1619110816191109E-2</v>
      </c>
      <c r="AG226" s="39">
        <v>438</v>
      </c>
      <c r="AH226" s="41">
        <v>0.35564830579096013</v>
      </c>
      <c r="AI226" s="183">
        <v>29</v>
      </c>
      <c r="AJ226" s="42">
        <v>6.9502696225284604E-4</v>
      </c>
      <c r="AK226" s="43">
        <v>209</v>
      </c>
      <c r="AL226" s="44">
        <v>0.36528346066143536</v>
      </c>
      <c r="AM226" s="178">
        <v>5</v>
      </c>
      <c r="AN226" s="42">
        <v>1.9243530192435302E-2</v>
      </c>
      <c r="AO226" s="43">
        <v>199</v>
      </c>
      <c r="AP226" s="45">
        <v>0.57156651065173381</v>
      </c>
      <c r="AQ226" s="65">
        <v>977</v>
      </c>
      <c r="AR226" s="38">
        <v>2.3415218693828638E-2</v>
      </c>
      <c r="AS226" s="39">
        <v>128</v>
      </c>
      <c r="AT226" s="40">
        <v>1.010892282612244</v>
      </c>
      <c r="AU226" s="98">
        <v>98</v>
      </c>
      <c r="AV226" s="38">
        <v>0.64830789648307896</v>
      </c>
      <c r="AW226" s="39">
        <v>90</v>
      </c>
      <c r="AX226" s="41">
        <v>1.5817638542167012</v>
      </c>
      <c r="AY226" s="183">
        <v>60</v>
      </c>
      <c r="AZ226" s="42">
        <v>1.4379868184541641E-3</v>
      </c>
      <c r="BA226" s="43">
        <v>180</v>
      </c>
      <c r="BB226" s="44">
        <v>0.53663756710206634</v>
      </c>
      <c r="BC226" s="178">
        <v>6</v>
      </c>
      <c r="BD226" s="42">
        <v>3.9814200398142006E-2</v>
      </c>
      <c r="BE226" s="43">
        <v>147</v>
      </c>
      <c r="BF226" s="45">
        <v>0.83968778974488634</v>
      </c>
      <c r="BG226" s="159">
        <v>176</v>
      </c>
      <c r="BH226" s="83">
        <v>4.2180946674655485E-3</v>
      </c>
      <c r="BI226" s="84">
        <v>145</v>
      </c>
      <c r="BJ226" s="85">
        <v>0.75783787639297573</v>
      </c>
      <c r="BK226" s="156">
        <v>40</v>
      </c>
      <c r="BL226" s="83">
        <v>0.11678832116788321</v>
      </c>
      <c r="BM226" s="84">
        <v>146</v>
      </c>
      <c r="BN226" s="86">
        <v>1.1858044431174632</v>
      </c>
      <c r="BO226" s="195">
        <v>1507</v>
      </c>
      <c r="BP226" s="75">
        <v>3.6117435590173753E-2</v>
      </c>
      <c r="BQ226" s="164">
        <v>218</v>
      </c>
      <c r="BR226" s="76">
        <v>296</v>
      </c>
      <c r="BS226" s="77">
        <v>0.63909178346526563</v>
      </c>
      <c r="BT226" s="159">
        <v>41725</v>
      </c>
      <c r="BU226" s="153">
        <v>4833</v>
      </c>
    </row>
    <row r="227" spans="1:73">
      <c r="A227" s="34">
        <f t="shared" si="24"/>
        <v>1</v>
      </c>
      <c r="B227" s="35">
        <f t="shared" si="25"/>
        <v>0</v>
      </c>
      <c r="C227" s="35">
        <f t="shared" si="26"/>
        <v>0</v>
      </c>
      <c r="D227" s="35">
        <f t="shared" si="27"/>
        <v>1</v>
      </c>
      <c r="E227" s="35">
        <f t="shared" si="28"/>
        <v>0</v>
      </c>
      <c r="F227" s="35">
        <f t="shared" si="29"/>
        <v>0</v>
      </c>
      <c r="G227" s="35">
        <f t="shared" si="30"/>
        <v>0</v>
      </c>
      <c r="H227" s="35">
        <f t="shared" si="31"/>
        <v>1</v>
      </c>
      <c r="I227" s="48">
        <v>459</v>
      </c>
      <c r="J227" s="49" t="s">
        <v>431</v>
      </c>
      <c r="K227" s="65">
        <v>169</v>
      </c>
      <c r="L227" s="38">
        <v>3.7655971479500894E-2</v>
      </c>
      <c r="M227" s="39">
        <v>15</v>
      </c>
      <c r="N227" s="40">
        <v>4.9897310265297161</v>
      </c>
      <c r="O227" s="98">
        <v>7</v>
      </c>
      <c r="P227" s="38">
        <v>0.11334674714956405</v>
      </c>
      <c r="Q227" s="39">
        <v>275</v>
      </c>
      <c r="R227" s="41">
        <v>0.84880125525016525</v>
      </c>
      <c r="S227" s="183">
        <v>1</v>
      </c>
      <c r="T227" s="42">
        <v>2.2281639928698751E-4</v>
      </c>
      <c r="U227" s="43">
        <v>338</v>
      </c>
      <c r="V227" s="44">
        <v>8.2947299625407547E-2</v>
      </c>
      <c r="W227" s="178">
        <v>1</v>
      </c>
      <c r="X227" s="42">
        <v>6.7069081153588194E-4</v>
      </c>
      <c r="Y227" s="43">
        <v>388</v>
      </c>
      <c r="Z227" s="45">
        <v>1.4110133726110616E-2</v>
      </c>
      <c r="AA227" s="65">
        <v>407</v>
      </c>
      <c r="AB227" s="38">
        <v>9.0686274509803919E-2</v>
      </c>
      <c r="AC227" s="39">
        <v>27</v>
      </c>
      <c r="AD227" s="40">
        <v>6.9922471905143562</v>
      </c>
      <c r="AE227" s="98">
        <v>7</v>
      </c>
      <c r="AF227" s="38">
        <v>0.27297116029510393</v>
      </c>
      <c r="AG227" s="39">
        <v>236</v>
      </c>
      <c r="AH227" s="41">
        <v>1.1894485215279731</v>
      </c>
      <c r="AI227" s="183">
        <v>0</v>
      </c>
      <c r="AJ227" s="42">
        <v>0</v>
      </c>
      <c r="AK227" s="43">
        <v>337</v>
      </c>
      <c r="AL227" s="44">
        <v>0</v>
      </c>
      <c r="AM227" s="178">
        <v>0</v>
      </c>
      <c r="AN227" s="42">
        <v>0</v>
      </c>
      <c r="AO227" s="43">
        <v>337</v>
      </c>
      <c r="AP227" s="45">
        <v>0</v>
      </c>
      <c r="AQ227" s="65">
        <v>563</v>
      </c>
      <c r="AR227" s="38">
        <v>0.12544563279857399</v>
      </c>
      <c r="AS227" s="39">
        <v>16</v>
      </c>
      <c r="AT227" s="40">
        <v>5.4157949042308386</v>
      </c>
      <c r="AU227" s="98">
        <v>14</v>
      </c>
      <c r="AV227" s="38">
        <v>0.37759892689470154</v>
      </c>
      <c r="AW227" s="39">
        <v>311</v>
      </c>
      <c r="AX227" s="41">
        <v>0.92127882013024731</v>
      </c>
      <c r="AY227" s="183">
        <v>11</v>
      </c>
      <c r="AZ227" s="42">
        <v>2.4509803921568627E-3</v>
      </c>
      <c r="BA227" s="43">
        <v>111</v>
      </c>
      <c r="BB227" s="44">
        <v>0.91467330422114868</v>
      </c>
      <c r="BC227" s="178">
        <v>4</v>
      </c>
      <c r="BD227" s="42">
        <v>7.3775989268947016E-3</v>
      </c>
      <c r="BE227" s="43">
        <v>311</v>
      </c>
      <c r="BF227" s="45">
        <v>0.15559472938297542</v>
      </c>
      <c r="BG227" s="159">
        <v>340</v>
      </c>
      <c r="BH227" s="83">
        <v>7.575757575757576E-2</v>
      </c>
      <c r="BI227" s="84">
        <v>1</v>
      </c>
      <c r="BJ227" s="85">
        <v>13.610875255034827</v>
      </c>
      <c r="BK227" s="156">
        <v>17</v>
      </c>
      <c r="BL227" s="83">
        <v>0.22803487592219987</v>
      </c>
      <c r="BM227" s="84">
        <v>66</v>
      </c>
      <c r="BN227" s="86">
        <v>2.3153408350273073</v>
      </c>
      <c r="BO227" s="195">
        <v>1491</v>
      </c>
      <c r="BP227" s="75">
        <v>0.33221925133689839</v>
      </c>
      <c r="BQ227" s="164">
        <v>50</v>
      </c>
      <c r="BR227" s="76">
        <v>15</v>
      </c>
      <c r="BS227" s="77">
        <v>5.8785622613848565</v>
      </c>
      <c r="BT227" s="159">
        <v>4488</v>
      </c>
      <c r="BU227" s="153">
        <v>179</v>
      </c>
    </row>
    <row r="228" spans="1:73">
      <c r="A228" s="34">
        <f t="shared" si="24"/>
        <v>1</v>
      </c>
      <c r="B228" s="35">
        <f t="shared" si="25"/>
        <v>0</v>
      </c>
      <c r="C228" s="35">
        <f t="shared" si="26"/>
        <v>0</v>
      </c>
      <c r="D228" s="35">
        <f t="shared" si="27"/>
        <v>1</v>
      </c>
      <c r="E228" s="35">
        <f t="shared" si="28"/>
        <v>0</v>
      </c>
      <c r="F228" s="35">
        <f t="shared" si="29"/>
        <v>1</v>
      </c>
      <c r="G228" s="35">
        <f t="shared" si="30"/>
        <v>1</v>
      </c>
      <c r="H228" s="35">
        <f t="shared" si="31"/>
        <v>0</v>
      </c>
      <c r="I228" s="48">
        <v>669</v>
      </c>
      <c r="J228" s="49" t="s">
        <v>643</v>
      </c>
      <c r="K228" s="65">
        <v>88</v>
      </c>
      <c r="L228" s="38">
        <v>1.5367152711080066E-3</v>
      </c>
      <c r="M228" s="39">
        <v>376</v>
      </c>
      <c r="N228" s="40">
        <v>0.20362762042572263</v>
      </c>
      <c r="O228" s="98">
        <v>19</v>
      </c>
      <c r="P228" s="38">
        <v>6.0273972602739728E-2</v>
      </c>
      <c r="Q228" s="39">
        <v>386</v>
      </c>
      <c r="R228" s="41">
        <v>0.45136384493338605</v>
      </c>
      <c r="S228" s="183">
        <v>12</v>
      </c>
      <c r="T228" s="42">
        <v>2.0955208242381907E-4</v>
      </c>
      <c r="U228" s="43">
        <v>342</v>
      </c>
      <c r="V228" s="44">
        <v>7.8009425803299545E-2</v>
      </c>
      <c r="W228" s="178">
        <v>4</v>
      </c>
      <c r="X228" s="42">
        <v>8.21917808219178E-3</v>
      </c>
      <c r="Y228" s="43">
        <v>344</v>
      </c>
      <c r="Z228" s="45">
        <v>0.17291678947093914</v>
      </c>
      <c r="AA228" s="65">
        <v>440</v>
      </c>
      <c r="AB228" s="38">
        <v>7.6835763555400333E-3</v>
      </c>
      <c r="AC228" s="39">
        <v>271</v>
      </c>
      <c r="AD228" s="40">
        <v>0.59243215663599869</v>
      </c>
      <c r="AE228" s="98">
        <v>45</v>
      </c>
      <c r="AF228" s="38">
        <v>0.30136986301369861</v>
      </c>
      <c r="AG228" s="39">
        <v>213</v>
      </c>
      <c r="AH228" s="41">
        <v>1.3131934436121497</v>
      </c>
      <c r="AI228" s="183">
        <v>25</v>
      </c>
      <c r="AJ228" s="42">
        <v>4.3656683838295642E-4</v>
      </c>
      <c r="AK228" s="43">
        <v>235</v>
      </c>
      <c r="AL228" s="44">
        <v>0.22944526499755205</v>
      </c>
      <c r="AM228" s="178">
        <v>4</v>
      </c>
      <c r="AN228" s="42">
        <v>1.7123287671232876E-2</v>
      </c>
      <c r="AO228" s="43">
        <v>215</v>
      </c>
      <c r="AP228" s="45">
        <v>0.50859159869636439</v>
      </c>
      <c r="AQ228" s="65">
        <v>650</v>
      </c>
      <c r="AR228" s="38">
        <v>1.1350737797956867E-2</v>
      </c>
      <c r="AS228" s="39">
        <v>306</v>
      </c>
      <c r="AT228" s="40">
        <v>0.49003912335586686</v>
      </c>
      <c r="AU228" s="98">
        <v>82</v>
      </c>
      <c r="AV228" s="38">
        <v>0.4452054794520548</v>
      </c>
      <c r="AW228" s="39">
        <v>233</v>
      </c>
      <c r="AX228" s="41">
        <v>1.0862276071549541</v>
      </c>
      <c r="AY228" s="183">
        <v>158</v>
      </c>
      <c r="AZ228" s="42">
        <v>2.7591024185802848E-3</v>
      </c>
      <c r="BA228" s="43">
        <v>95</v>
      </c>
      <c r="BB228" s="44">
        <v>1.0296603489620559</v>
      </c>
      <c r="BC228" s="178">
        <v>15</v>
      </c>
      <c r="BD228" s="42">
        <v>0.10821917808219178</v>
      </c>
      <c r="BE228" s="43">
        <v>38</v>
      </c>
      <c r="BF228" s="45">
        <v>2.2823595989154781</v>
      </c>
      <c r="BG228" s="159">
        <v>87</v>
      </c>
      <c r="BH228" s="83">
        <v>1.5192525975726884E-3</v>
      </c>
      <c r="BI228" s="84">
        <v>302</v>
      </c>
      <c r="BJ228" s="85">
        <v>0.27295432014113324</v>
      </c>
      <c r="BK228" s="156">
        <v>16</v>
      </c>
      <c r="BL228" s="83">
        <v>5.9589041095890409E-2</v>
      </c>
      <c r="BM228" s="84">
        <v>295</v>
      </c>
      <c r="BN228" s="86">
        <v>0.60503438174302415</v>
      </c>
      <c r="BO228" s="195">
        <v>1460</v>
      </c>
      <c r="BP228" s="75">
        <v>2.5495503361564656E-2</v>
      </c>
      <c r="BQ228" s="164">
        <v>185</v>
      </c>
      <c r="BR228" s="76">
        <v>388</v>
      </c>
      <c r="BS228" s="77">
        <v>0.45113852762348466</v>
      </c>
      <c r="BT228" s="159">
        <v>57265</v>
      </c>
      <c r="BU228" s="153">
        <v>6329</v>
      </c>
    </row>
    <row r="229" spans="1:73">
      <c r="A229" s="34">
        <f t="shared" si="24"/>
        <v>2</v>
      </c>
      <c r="B229" s="35">
        <f t="shared" si="25"/>
        <v>1</v>
      </c>
      <c r="C229" s="35">
        <f t="shared" si="26"/>
        <v>0</v>
      </c>
      <c r="D229" s="35">
        <f t="shared" si="27"/>
        <v>0</v>
      </c>
      <c r="E229" s="35">
        <f t="shared" si="28"/>
        <v>1</v>
      </c>
      <c r="F229" s="35">
        <f t="shared" si="29"/>
        <v>0</v>
      </c>
      <c r="G229" s="35">
        <f t="shared" si="30"/>
        <v>1</v>
      </c>
      <c r="H229" s="35">
        <f t="shared" si="31"/>
        <v>0</v>
      </c>
      <c r="I229" s="48">
        <v>67</v>
      </c>
      <c r="J229" s="49" t="s">
        <v>37</v>
      </c>
      <c r="K229" s="65">
        <v>196</v>
      </c>
      <c r="L229" s="38">
        <v>7.6661321234403725E-3</v>
      </c>
      <c r="M229" s="39">
        <v>130</v>
      </c>
      <c r="N229" s="40">
        <v>1.0158265955408985</v>
      </c>
      <c r="O229" s="98">
        <v>41</v>
      </c>
      <c r="P229" s="38">
        <v>0.13443072702331962</v>
      </c>
      <c r="Q229" s="39">
        <v>228</v>
      </c>
      <c r="R229" s="41">
        <v>1.0066894084840516</v>
      </c>
      <c r="S229" s="183">
        <v>61</v>
      </c>
      <c r="T229" s="42">
        <v>2.3858880588258301E-3</v>
      </c>
      <c r="U229" s="43">
        <v>117</v>
      </c>
      <c r="V229" s="44">
        <v>0.88818853693622923</v>
      </c>
      <c r="W229" s="178">
        <v>13</v>
      </c>
      <c r="X229" s="42">
        <v>4.1838134430727023E-2</v>
      </c>
      <c r="Y229" s="43">
        <v>172</v>
      </c>
      <c r="Z229" s="45">
        <v>0.88019943245780974</v>
      </c>
      <c r="AA229" s="65">
        <v>276</v>
      </c>
      <c r="AB229" s="38">
        <v>1.0795165643211953E-2</v>
      </c>
      <c r="AC229" s="39">
        <v>192</v>
      </c>
      <c r="AD229" s="40">
        <v>0.83234719970468762</v>
      </c>
      <c r="AE229" s="98">
        <v>25</v>
      </c>
      <c r="AF229" s="38">
        <v>0.18930041152263374</v>
      </c>
      <c r="AG229" s="39">
        <v>332</v>
      </c>
      <c r="AH229" s="41">
        <v>0.82486037853527849</v>
      </c>
      <c r="AI229" s="183">
        <v>86</v>
      </c>
      <c r="AJ229" s="42">
        <v>3.363711033754449E-3</v>
      </c>
      <c r="AK229" s="43">
        <v>44</v>
      </c>
      <c r="AL229" s="44">
        <v>1.7678566067310115</v>
      </c>
      <c r="AM229" s="178">
        <v>8</v>
      </c>
      <c r="AN229" s="42">
        <v>5.8984910836762688E-2</v>
      </c>
      <c r="AO229" s="43">
        <v>56</v>
      </c>
      <c r="AP229" s="45">
        <v>1.7519550379236082</v>
      </c>
      <c r="AQ229" s="65">
        <v>532</v>
      </c>
      <c r="AR229" s="38">
        <v>2.0808072906481012E-2</v>
      </c>
      <c r="AS229" s="39">
        <v>158</v>
      </c>
      <c r="AT229" s="40">
        <v>0.89833541989247068</v>
      </c>
      <c r="AU229" s="98">
        <v>56</v>
      </c>
      <c r="AV229" s="38">
        <v>0.36488340192043894</v>
      </c>
      <c r="AW229" s="39">
        <v>328</v>
      </c>
      <c r="AX229" s="41">
        <v>0.89025504593161964</v>
      </c>
      <c r="AY229" s="183">
        <v>208</v>
      </c>
      <c r="AZ229" s="42">
        <v>8.1354871514061101E-3</v>
      </c>
      <c r="BA229" s="43">
        <v>21</v>
      </c>
      <c r="BB229" s="44">
        <v>3.0360556690039333</v>
      </c>
      <c r="BC229" s="178">
        <v>7</v>
      </c>
      <c r="BD229" s="42">
        <v>0.14266117969821673</v>
      </c>
      <c r="BE229" s="43">
        <v>24</v>
      </c>
      <c r="BF229" s="45">
        <v>3.0087468658238805</v>
      </c>
      <c r="BG229" s="159">
        <v>99</v>
      </c>
      <c r="BH229" s="83">
        <v>3.8721789807173311E-3</v>
      </c>
      <c r="BI229" s="84">
        <v>166</v>
      </c>
      <c r="BJ229" s="85">
        <v>0.69568943494659186</v>
      </c>
      <c r="BK229" s="156">
        <v>18</v>
      </c>
      <c r="BL229" s="83">
        <v>6.7901234567901231E-2</v>
      </c>
      <c r="BM229" s="84">
        <v>267</v>
      </c>
      <c r="BN229" s="86">
        <v>0.68943182707485218</v>
      </c>
      <c r="BO229" s="195">
        <v>1458</v>
      </c>
      <c r="BP229" s="75">
        <v>5.7026635897837054E-2</v>
      </c>
      <c r="BQ229" s="164">
        <v>168</v>
      </c>
      <c r="BR229" s="76">
        <v>157</v>
      </c>
      <c r="BS229" s="77">
        <v>1.0090764708358324</v>
      </c>
      <c r="BT229" s="159">
        <v>25567</v>
      </c>
      <c r="BU229" s="153">
        <v>2828</v>
      </c>
    </row>
    <row r="230" spans="1:73">
      <c r="A230" s="34">
        <f t="shared" si="24"/>
        <v>1</v>
      </c>
      <c r="B230" s="35">
        <f t="shared" si="25"/>
        <v>0</v>
      </c>
      <c r="C230" s="35">
        <f t="shared" si="26"/>
        <v>0</v>
      </c>
      <c r="D230" s="35">
        <f t="shared" si="27"/>
        <v>1</v>
      </c>
      <c r="E230" s="35">
        <f t="shared" si="28"/>
        <v>0</v>
      </c>
      <c r="F230" s="35">
        <f t="shared" si="29"/>
        <v>0</v>
      </c>
      <c r="G230" s="35">
        <f t="shared" si="30"/>
        <v>0</v>
      </c>
      <c r="H230" s="35">
        <f t="shared" si="31"/>
        <v>0</v>
      </c>
      <c r="I230" s="48">
        <v>204</v>
      </c>
      <c r="J230" s="49" t="s">
        <v>174</v>
      </c>
      <c r="K230" s="65">
        <v>170</v>
      </c>
      <c r="L230" s="38">
        <v>1.107924921793535E-2</v>
      </c>
      <c r="M230" s="39">
        <v>83</v>
      </c>
      <c r="N230" s="40">
        <v>1.4680931443630847</v>
      </c>
      <c r="O230" s="98">
        <v>4</v>
      </c>
      <c r="P230" s="38">
        <v>0.11813759555246699</v>
      </c>
      <c r="Q230" s="39">
        <v>261</v>
      </c>
      <c r="R230" s="41">
        <v>0.88467769846852629</v>
      </c>
      <c r="S230" s="183">
        <v>0</v>
      </c>
      <c r="T230" s="42">
        <v>0</v>
      </c>
      <c r="U230" s="43">
        <v>396</v>
      </c>
      <c r="V230" s="44">
        <v>0</v>
      </c>
      <c r="W230" s="178">
        <v>0</v>
      </c>
      <c r="X230" s="42">
        <v>0</v>
      </c>
      <c r="Y230" s="43">
        <v>396</v>
      </c>
      <c r="Z230" s="45">
        <v>0</v>
      </c>
      <c r="AA230" s="65">
        <v>1003</v>
      </c>
      <c r="AB230" s="38">
        <v>6.5367570385818557E-2</v>
      </c>
      <c r="AC230" s="39">
        <v>32</v>
      </c>
      <c r="AD230" s="40">
        <v>5.0400814550119897</v>
      </c>
      <c r="AE230" s="98">
        <v>7</v>
      </c>
      <c r="AF230" s="38">
        <v>0.69701181375955523</v>
      </c>
      <c r="AG230" s="39">
        <v>93</v>
      </c>
      <c r="AH230" s="41">
        <v>3.0371694594680014</v>
      </c>
      <c r="AI230" s="183">
        <v>0</v>
      </c>
      <c r="AJ230" s="42">
        <v>0</v>
      </c>
      <c r="AK230" s="43">
        <v>337</v>
      </c>
      <c r="AL230" s="44">
        <v>0</v>
      </c>
      <c r="AM230" s="178">
        <v>0</v>
      </c>
      <c r="AN230" s="42">
        <v>0</v>
      </c>
      <c r="AO230" s="43">
        <v>337</v>
      </c>
      <c r="AP230" s="45">
        <v>0</v>
      </c>
      <c r="AQ230" s="65">
        <v>266</v>
      </c>
      <c r="AR230" s="38">
        <v>1.7335766423357664E-2</v>
      </c>
      <c r="AS230" s="39">
        <v>213</v>
      </c>
      <c r="AT230" s="40">
        <v>0.74842745308885539</v>
      </c>
      <c r="AU230" s="98">
        <v>6</v>
      </c>
      <c r="AV230" s="38">
        <v>0.18485059068797777</v>
      </c>
      <c r="AW230" s="39">
        <v>466</v>
      </c>
      <c r="AX230" s="41">
        <v>0.45100481479093174</v>
      </c>
      <c r="AY230" s="183">
        <v>0</v>
      </c>
      <c r="AZ230" s="42">
        <v>0</v>
      </c>
      <c r="BA230" s="43">
        <v>356</v>
      </c>
      <c r="BB230" s="44">
        <v>0</v>
      </c>
      <c r="BC230" s="178">
        <v>0</v>
      </c>
      <c r="BD230" s="42">
        <v>0</v>
      </c>
      <c r="BE230" s="43">
        <v>356</v>
      </c>
      <c r="BF230" s="45">
        <v>0</v>
      </c>
      <c r="BG230" s="159">
        <v>0</v>
      </c>
      <c r="BH230" s="83">
        <v>0</v>
      </c>
      <c r="BI230" s="84">
        <v>467</v>
      </c>
      <c r="BJ230" s="85">
        <v>0</v>
      </c>
      <c r="BK230" s="156">
        <v>0</v>
      </c>
      <c r="BL230" s="83">
        <v>0</v>
      </c>
      <c r="BM230" s="84">
        <v>467</v>
      </c>
      <c r="BN230" s="86">
        <v>0</v>
      </c>
      <c r="BO230" s="195">
        <v>1439</v>
      </c>
      <c r="BP230" s="75">
        <v>9.3782586027111578E-2</v>
      </c>
      <c r="BQ230" s="164">
        <v>17</v>
      </c>
      <c r="BR230" s="76">
        <v>72</v>
      </c>
      <c r="BS230" s="77">
        <v>1.659466658766819</v>
      </c>
      <c r="BT230" s="159">
        <v>15344</v>
      </c>
      <c r="BU230" s="153">
        <v>686</v>
      </c>
    </row>
    <row r="231" spans="1:73">
      <c r="A231" s="34">
        <f t="shared" si="24"/>
        <v>1</v>
      </c>
      <c r="B231" s="35">
        <f t="shared" si="25"/>
        <v>0</v>
      </c>
      <c r="C231" s="35">
        <f t="shared" si="26"/>
        <v>1</v>
      </c>
      <c r="D231" s="35">
        <f t="shared" si="27"/>
        <v>0</v>
      </c>
      <c r="E231" s="35">
        <f t="shared" si="28"/>
        <v>0</v>
      </c>
      <c r="F231" s="35">
        <f t="shared" si="29"/>
        <v>0</v>
      </c>
      <c r="G231" s="35">
        <f t="shared" si="30"/>
        <v>1</v>
      </c>
      <c r="H231" s="35">
        <f t="shared" si="31"/>
        <v>0</v>
      </c>
      <c r="I231" s="48">
        <v>333</v>
      </c>
      <c r="J231" s="49" t="s">
        <v>304</v>
      </c>
      <c r="K231" s="65">
        <v>119</v>
      </c>
      <c r="L231" s="38">
        <v>2.2641653030937249E-3</v>
      </c>
      <c r="M231" s="39">
        <v>337</v>
      </c>
      <c r="N231" s="40">
        <v>0.30002083117651013</v>
      </c>
      <c r="O231" s="98">
        <v>17</v>
      </c>
      <c r="P231" s="38">
        <v>8.3567415730337075E-2</v>
      </c>
      <c r="Q231" s="39">
        <v>341</v>
      </c>
      <c r="R231" s="41">
        <v>0.62579764442931629</v>
      </c>
      <c r="S231" s="183">
        <v>692</v>
      </c>
      <c r="T231" s="42">
        <v>1.3166406636477796E-2</v>
      </c>
      <c r="U231" s="43">
        <v>9</v>
      </c>
      <c r="V231" s="44">
        <v>4.9014250286812615</v>
      </c>
      <c r="W231" s="178">
        <v>4</v>
      </c>
      <c r="X231" s="42">
        <v>0.4859550561797753</v>
      </c>
      <c r="Y231" s="43">
        <v>8</v>
      </c>
      <c r="Z231" s="45">
        <v>10.223624223916154</v>
      </c>
      <c r="AA231" s="65">
        <v>92</v>
      </c>
      <c r="AB231" s="38">
        <v>1.750447125080863E-3</v>
      </c>
      <c r="AC231" s="39">
        <v>440</v>
      </c>
      <c r="AD231" s="40">
        <v>0.1349659478090855</v>
      </c>
      <c r="AE231" s="98">
        <v>18</v>
      </c>
      <c r="AF231" s="38">
        <v>6.4606741573033713E-2</v>
      </c>
      <c r="AG231" s="39">
        <v>453</v>
      </c>
      <c r="AH231" s="41">
        <v>0.28151835952819199</v>
      </c>
      <c r="AI231" s="183">
        <v>0</v>
      </c>
      <c r="AJ231" s="42">
        <v>0</v>
      </c>
      <c r="AK231" s="43">
        <v>337</v>
      </c>
      <c r="AL231" s="44">
        <v>0</v>
      </c>
      <c r="AM231" s="178">
        <v>0</v>
      </c>
      <c r="AN231" s="42">
        <v>0</v>
      </c>
      <c r="AO231" s="43">
        <v>337</v>
      </c>
      <c r="AP231" s="45">
        <v>0</v>
      </c>
      <c r="AQ231" s="65">
        <v>395</v>
      </c>
      <c r="AR231" s="38">
        <v>7.5155066783363141E-3</v>
      </c>
      <c r="AS231" s="39">
        <v>362</v>
      </c>
      <c r="AT231" s="40">
        <v>0.32446281200240668</v>
      </c>
      <c r="AU231" s="98">
        <v>44</v>
      </c>
      <c r="AV231" s="38">
        <v>0.2773876404494382</v>
      </c>
      <c r="AW231" s="39">
        <v>416</v>
      </c>
      <c r="AX231" s="41">
        <v>0.67677988444928916</v>
      </c>
      <c r="AY231" s="183">
        <v>79</v>
      </c>
      <c r="AZ231" s="42">
        <v>1.5031013356672628E-3</v>
      </c>
      <c r="BA231" s="43">
        <v>171</v>
      </c>
      <c r="BB231" s="44">
        <v>0.56093743943179086</v>
      </c>
      <c r="BC231" s="178">
        <v>2</v>
      </c>
      <c r="BD231" s="42">
        <v>5.5477528089887637E-2</v>
      </c>
      <c r="BE231" s="43">
        <v>95</v>
      </c>
      <c r="BF231" s="45">
        <v>1.1700298505676259</v>
      </c>
      <c r="BG231" s="159">
        <v>47</v>
      </c>
      <c r="BH231" s="83">
        <v>8.942501617260931E-4</v>
      </c>
      <c r="BI231" s="84">
        <v>352</v>
      </c>
      <c r="BJ231" s="85">
        <v>0.16066416165424116</v>
      </c>
      <c r="BK231" s="156">
        <v>12</v>
      </c>
      <c r="BL231" s="83">
        <v>3.3005617977528087E-2</v>
      </c>
      <c r="BM231" s="84">
        <v>361</v>
      </c>
      <c r="BN231" s="86">
        <v>0.33512090981536802</v>
      </c>
      <c r="BO231" s="195">
        <v>1424</v>
      </c>
      <c r="BP231" s="75">
        <v>2.7093877240382053E-2</v>
      </c>
      <c r="BQ231" s="164">
        <v>97</v>
      </c>
      <c r="BR231" s="76">
        <v>377</v>
      </c>
      <c r="BS231" s="77">
        <v>0.47942147728936901</v>
      </c>
      <c r="BT231" s="159">
        <v>52558</v>
      </c>
      <c r="BU231" s="153">
        <v>2784</v>
      </c>
    </row>
    <row r="232" spans="1:73">
      <c r="A232" s="34">
        <f t="shared" si="24"/>
        <v>1</v>
      </c>
      <c r="B232" s="35">
        <f t="shared" si="25"/>
        <v>0</v>
      </c>
      <c r="C232" s="35">
        <f t="shared" si="26"/>
        <v>0</v>
      </c>
      <c r="D232" s="35">
        <f t="shared" si="27"/>
        <v>1</v>
      </c>
      <c r="E232" s="35">
        <f t="shared" si="28"/>
        <v>0</v>
      </c>
      <c r="F232" s="35">
        <f t="shared" si="29"/>
        <v>0</v>
      </c>
      <c r="G232" s="35">
        <f t="shared" si="30"/>
        <v>0</v>
      </c>
      <c r="H232" s="35">
        <f t="shared" si="31"/>
        <v>0</v>
      </c>
      <c r="I232" s="48">
        <v>222</v>
      </c>
      <c r="J232" s="49" t="s">
        <v>192</v>
      </c>
      <c r="K232" s="65">
        <v>88</v>
      </c>
      <c r="L232" s="38">
        <v>8.4976534888661431E-4</v>
      </c>
      <c r="M232" s="39">
        <v>428</v>
      </c>
      <c r="N232" s="40">
        <v>0.11260101280131914</v>
      </c>
      <c r="O232" s="98">
        <v>13</v>
      </c>
      <c r="P232" s="38">
        <v>6.2015503875968991E-2</v>
      </c>
      <c r="Q232" s="39">
        <v>383</v>
      </c>
      <c r="R232" s="41">
        <v>0.46440536547057337</v>
      </c>
      <c r="S232" s="183">
        <v>20</v>
      </c>
      <c r="T232" s="42">
        <v>1.9312848838332143E-4</v>
      </c>
      <c r="U232" s="43">
        <v>345</v>
      </c>
      <c r="V232" s="44">
        <v>7.1895455825494711E-2</v>
      </c>
      <c r="W232" s="178">
        <v>4</v>
      </c>
      <c r="X232" s="42">
        <v>1.4094432699083862E-2</v>
      </c>
      <c r="Y232" s="43">
        <v>306</v>
      </c>
      <c r="Z232" s="45">
        <v>0.29652162629500955</v>
      </c>
      <c r="AA232" s="65">
        <v>1017</v>
      </c>
      <c r="AB232" s="38">
        <v>9.8205836342918941E-3</v>
      </c>
      <c r="AC232" s="39">
        <v>220</v>
      </c>
      <c r="AD232" s="40">
        <v>0.75720332208227614</v>
      </c>
      <c r="AE232" s="98">
        <v>35</v>
      </c>
      <c r="AF232" s="38">
        <v>0.71670190274841439</v>
      </c>
      <c r="AG232" s="39">
        <v>89</v>
      </c>
      <c r="AH232" s="41">
        <v>3.1229673408677558</v>
      </c>
      <c r="AI232" s="183">
        <v>0</v>
      </c>
      <c r="AJ232" s="42">
        <v>0</v>
      </c>
      <c r="AK232" s="43">
        <v>337</v>
      </c>
      <c r="AL232" s="44">
        <v>0</v>
      </c>
      <c r="AM232" s="178">
        <v>0</v>
      </c>
      <c r="AN232" s="42">
        <v>0</v>
      </c>
      <c r="AO232" s="43">
        <v>337</v>
      </c>
      <c r="AP232" s="45">
        <v>0</v>
      </c>
      <c r="AQ232" s="65">
        <v>198</v>
      </c>
      <c r="AR232" s="38">
        <v>1.9119720349948821E-3</v>
      </c>
      <c r="AS232" s="39">
        <v>480</v>
      </c>
      <c r="AT232" s="40">
        <v>8.2544510902055571E-2</v>
      </c>
      <c r="AU232" s="98">
        <v>25</v>
      </c>
      <c r="AV232" s="38">
        <v>0.13953488372093023</v>
      </c>
      <c r="AW232" s="39">
        <v>488</v>
      </c>
      <c r="AX232" s="41">
        <v>0.34044199780598916</v>
      </c>
      <c r="AY232" s="183">
        <v>0</v>
      </c>
      <c r="AZ232" s="42">
        <v>0</v>
      </c>
      <c r="BA232" s="43">
        <v>356</v>
      </c>
      <c r="BB232" s="44">
        <v>0</v>
      </c>
      <c r="BC232" s="178">
        <v>0</v>
      </c>
      <c r="BD232" s="42">
        <v>0</v>
      </c>
      <c r="BE232" s="43">
        <v>356</v>
      </c>
      <c r="BF232" s="45">
        <v>0</v>
      </c>
      <c r="BG232" s="159">
        <v>96</v>
      </c>
      <c r="BH232" s="83">
        <v>9.270167442399428E-4</v>
      </c>
      <c r="BI232" s="84">
        <v>347</v>
      </c>
      <c r="BJ232" s="85">
        <v>0.16655112230035471</v>
      </c>
      <c r="BK232" s="156">
        <v>12</v>
      </c>
      <c r="BL232" s="83">
        <v>6.765327695560254E-2</v>
      </c>
      <c r="BM232" s="84">
        <v>269</v>
      </c>
      <c r="BN232" s="86">
        <v>0.68691420172132123</v>
      </c>
      <c r="BO232" s="195">
        <v>1419</v>
      </c>
      <c r="BP232" s="75">
        <v>1.3702466250796654E-2</v>
      </c>
      <c r="BQ232" s="164">
        <v>89</v>
      </c>
      <c r="BR232" s="76">
        <v>477</v>
      </c>
      <c r="BS232" s="77">
        <v>0.2424627732007846</v>
      </c>
      <c r="BT232" s="159">
        <v>103558</v>
      </c>
      <c r="BU232" s="153">
        <v>5865</v>
      </c>
    </row>
    <row r="233" spans="1:73">
      <c r="A233" s="34">
        <f t="shared" si="24"/>
        <v>2</v>
      </c>
      <c r="B233" s="35">
        <f t="shared" si="25"/>
        <v>1</v>
      </c>
      <c r="C233" s="35">
        <f t="shared" si="26"/>
        <v>0</v>
      </c>
      <c r="D233" s="35">
        <f t="shared" si="27"/>
        <v>0</v>
      </c>
      <c r="E233" s="35">
        <f t="shared" si="28"/>
        <v>1</v>
      </c>
      <c r="F233" s="35">
        <f t="shared" si="29"/>
        <v>0</v>
      </c>
      <c r="G233" s="35">
        <f t="shared" si="30"/>
        <v>0</v>
      </c>
      <c r="H233" s="35">
        <f t="shared" si="31"/>
        <v>1</v>
      </c>
      <c r="I233" s="48">
        <v>68</v>
      </c>
      <c r="J233" s="49" t="s">
        <v>38</v>
      </c>
      <c r="K233" s="65">
        <v>502</v>
      </c>
      <c r="L233" s="38">
        <v>2.3437135253746674E-2</v>
      </c>
      <c r="M233" s="39">
        <v>30</v>
      </c>
      <c r="N233" s="40">
        <v>3.1056163565519896</v>
      </c>
      <c r="O233" s="98">
        <v>29</v>
      </c>
      <c r="P233" s="38">
        <v>0.35502121640735501</v>
      </c>
      <c r="Q233" s="39">
        <v>53</v>
      </c>
      <c r="R233" s="41">
        <v>2.6585893438068768</v>
      </c>
      <c r="S233" s="183">
        <v>50</v>
      </c>
      <c r="T233" s="42">
        <v>2.3343760212895092E-3</v>
      </c>
      <c r="U233" s="43">
        <v>119</v>
      </c>
      <c r="V233" s="44">
        <v>0.8690122804958893</v>
      </c>
      <c r="W233" s="178">
        <v>3</v>
      </c>
      <c r="X233" s="42">
        <v>3.536067892503536E-2</v>
      </c>
      <c r="Y233" s="43">
        <v>199</v>
      </c>
      <c r="Z233" s="45">
        <v>0.74392536724296066</v>
      </c>
      <c r="AA233" s="65">
        <v>3</v>
      </c>
      <c r="AB233" s="38">
        <v>1.4006256127737057E-4</v>
      </c>
      <c r="AC233" s="39">
        <v>526</v>
      </c>
      <c r="AD233" s="40">
        <v>1.0799341530807546E-2</v>
      </c>
      <c r="AE233" s="98">
        <v>1</v>
      </c>
      <c r="AF233" s="38">
        <v>2.1216407355021216E-3</v>
      </c>
      <c r="AG233" s="39">
        <v>530</v>
      </c>
      <c r="AH233" s="41">
        <v>9.2448683345461233E-3</v>
      </c>
      <c r="AI233" s="183">
        <v>132</v>
      </c>
      <c r="AJ233" s="42">
        <v>6.1627526962043048E-3</v>
      </c>
      <c r="AK233" s="43">
        <v>20</v>
      </c>
      <c r="AL233" s="44">
        <v>3.2389414430387897</v>
      </c>
      <c r="AM233" s="178">
        <v>8</v>
      </c>
      <c r="AN233" s="42">
        <v>9.3352192362093356E-2</v>
      </c>
      <c r="AO233" s="43">
        <v>30</v>
      </c>
      <c r="AP233" s="45">
        <v>2.7727234201064599</v>
      </c>
      <c r="AQ233" s="65">
        <v>139</v>
      </c>
      <c r="AR233" s="38">
        <v>6.4895653391848357E-3</v>
      </c>
      <c r="AS233" s="39">
        <v>380</v>
      </c>
      <c r="AT233" s="40">
        <v>0.28017041415115596</v>
      </c>
      <c r="AU233" s="98">
        <v>16</v>
      </c>
      <c r="AV233" s="38">
        <v>9.8302687411598297E-2</v>
      </c>
      <c r="AW233" s="39">
        <v>502</v>
      </c>
      <c r="AX233" s="41">
        <v>0.23984227026006569</v>
      </c>
      <c r="AY233" s="183">
        <v>0</v>
      </c>
      <c r="AZ233" s="42">
        <v>0</v>
      </c>
      <c r="BA233" s="43">
        <v>356</v>
      </c>
      <c r="BB233" s="44">
        <v>0</v>
      </c>
      <c r="BC233" s="178">
        <v>0</v>
      </c>
      <c r="BD233" s="42">
        <v>0</v>
      </c>
      <c r="BE233" s="43">
        <v>356</v>
      </c>
      <c r="BF233" s="45">
        <v>0</v>
      </c>
      <c r="BG233" s="159">
        <v>588</v>
      </c>
      <c r="BH233" s="83">
        <v>2.7452262010364631E-2</v>
      </c>
      <c r="BI233" s="84">
        <v>14</v>
      </c>
      <c r="BJ233" s="85">
        <v>4.9321709407291809</v>
      </c>
      <c r="BK233" s="156">
        <v>30</v>
      </c>
      <c r="BL233" s="83">
        <v>0.41584158415841582</v>
      </c>
      <c r="BM233" s="84">
        <v>29</v>
      </c>
      <c r="BN233" s="86">
        <v>4.2222269589714623</v>
      </c>
      <c r="BO233" s="195">
        <v>1414</v>
      </c>
      <c r="BP233" s="75">
        <v>6.601615388206733E-2</v>
      </c>
      <c r="BQ233" s="164">
        <v>87</v>
      </c>
      <c r="BR233" s="76">
        <v>114</v>
      </c>
      <c r="BS233" s="77">
        <v>1.1681444386236077</v>
      </c>
      <c r="BT233" s="159">
        <v>21419</v>
      </c>
      <c r="BU233" s="153">
        <v>900</v>
      </c>
    </row>
    <row r="234" spans="1:73">
      <c r="A234" s="34">
        <f t="shared" si="24"/>
        <v>1</v>
      </c>
      <c r="B234" s="35">
        <f t="shared" si="25"/>
        <v>1</v>
      </c>
      <c r="C234" s="35">
        <f t="shared" si="26"/>
        <v>0</v>
      </c>
      <c r="D234" s="35">
        <f t="shared" si="27"/>
        <v>0</v>
      </c>
      <c r="E234" s="35">
        <f t="shared" si="28"/>
        <v>0</v>
      </c>
      <c r="F234" s="35">
        <f t="shared" si="29"/>
        <v>1</v>
      </c>
      <c r="G234" s="35">
        <f t="shared" si="30"/>
        <v>0</v>
      </c>
      <c r="H234" s="35">
        <f t="shared" si="31"/>
        <v>1</v>
      </c>
      <c r="I234" s="48">
        <v>429</v>
      </c>
      <c r="J234" s="49" t="s">
        <v>707</v>
      </c>
      <c r="K234" s="65">
        <v>232</v>
      </c>
      <c r="L234" s="38">
        <v>7.4751901018172444E-3</v>
      </c>
      <c r="M234" s="39">
        <v>136</v>
      </c>
      <c r="N234" s="40">
        <v>0.99052518139255052</v>
      </c>
      <c r="O234" s="98">
        <v>61</v>
      </c>
      <c r="P234" s="38">
        <v>0.16477272727272727</v>
      </c>
      <c r="Q234" s="39">
        <v>174</v>
      </c>
      <c r="R234" s="41">
        <v>1.2339065853873685</v>
      </c>
      <c r="S234" s="183">
        <v>11</v>
      </c>
      <c r="T234" s="42">
        <v>3.5442711689650727E-4</v>
      </c>
      <c r="U234" s="43">
        <v>306</v>
      </c>
      <c r="V234" s="44">
        <v>0.1319416899055007</v>
      </c>
      <c r="W234" s="178">
        <v>8</v>
      </c>
      <c r="X234" s="42">
        <v>7.8125E-3</v>
      </c>
      <c r="Y234" s="43">
        <v>347</v>
      </c>
      <c r="Z234" s="45">
        <v>0.16436101082524163</v>
      </c>
      <c r="AA234" s="65">
        <v>310</v>
      </c>
      <c r="AB234" s="38">
        <v>9.9884005670833869E-3</v>
      </c>
      <c r="AC234" s="39">
        <v>214</v>
      </c>
      <c r="AD234" s="40">
        <v>0.77014262831328906</v>
      </c>
      <c r="AE234" s="98">
        <v>63</v>
      </c>
      <c r="AF234" s="38">
        <v>0.22017045454545456</v>
      </c>
      <c r="AG234" s="39">
        <v>294</v>
      </c>
      <c r="AH234" s="41">
        <v>0.95937395496329259</v>
      </c>
      <c r="AI234" s="183">
        <v>27</v>
      </c>
      <c r="AJ234" s="42">
        <v>8.6995746874597246E-4</v>
      </c>
      <c r="AK234" s="43">
        <v>181</v>
      </c>
      <c r="AL234" s="44">
        <v>0.45722121884558592</v>
      </c>
      <c r="AM234" s="178">
        <v>10</v>
      </c>
      <c r="AN234" s="42">
        <v>1.9176136363636364E-2</v>
      </c>
      <c r="AO234" s="43">
        <v>200</v>
      </c>
      <c r="AP234" s="45">
        <v>0.56956479604007637</v>
      </c>
      <c r="AQ234" s="65">
        <v>588</v>
      </c>
      <c r="AR234" s="38">
        <v>1.8945740430467845E-2</v>
      </c>
      <c r="AS234" s="39">
        <v>184</v>
      </c>
      <c r="AT234" s="40">
        <v>0.81793397020812286</v>
      </c>
      <c r="AU234" s="98">
        <v>141</v>
      </c>
      <c r="AV234" s="38">
        <v>0.41761363636363635</v>
      </c>
      <c r="AW234" s="39">
        <v>269</v>
      </c>
      <c r="AX234" s="41">
        <v>1.0189080815017317</v>
      </c>
      <c r="AY234" s="183">
        <v>53</v>
      </c>
      <c r="AZ234" s="42">
        <v>1.7076942905013533E-3</v>
      </c>
      <c r="BA234" s="43">
        <v>152</v>
      </c>
      <c r="BB234" s="44">
        <v>0.63728881075132482</v>
      </c>
      <c r="BC234" s="178">
        <v>13</v>
      </c>
      <c r="BD234" s="42">
        <v>3.7642045454545456E-2</v>
      </c>
      <c r="BE234" s="43">
        <v>157</v>
      </c>
      <c r="BF234" s="45">
        <v>0.79387669809083594</v>
      </c>
      <c r="BG234" s="159">
        <v>187</v>
      </c>
      <c r="BH234" s="83">
        <v>6.0252609872406236E-3</v>
      </c>
      <c r="BI234" s="84">
        <v>89</v>
      </c>
      <c r="BJ234" s="85">
        <v>1.0825197989279536</v>
      </c>
      <c r="BK234" s="156">
        <v>57</v>
      </c>
      <c r="BL234" s="83">
        <v>0.1328125</v>
      </c>
      <c r="BM234" s="84">
        <v>125</v>
      </c>
      <c r="BN234" s="86">
        <v>1.3485051504006698</v>
      </c>
      <c r="BO234" s="195">
        <v>1408</v>
      </c>
      <c r="BP234" s="75">
        <v>4.5366670962752931E-2</v>
      </c>
      <c r="BQ234" s="164">
        <v>353</v>
      </c>
      <c r="BR234" s="76">
        <v>222</v>
      </c>
      <c r="BS234" s="77">
        <v>0.80275540557358172</v>
      </c>
      <c r="BT234" s="159">
        <v>31036</v>
      </c>
      <c r="BU234" s="153">
        <v>7744</v>
      </c>
    </row>
    <row r="235" spans="1:73">
      <c r="A235" s="34">
        <f t="shared" si="24"/>
        <v>0</v>
      </c>
      <c r="B235" s="35">
        <f t="shared" si="25"/>
        <v>0</v>
      </c>
      <c r="C235" s="35">
        <f t="shared" si="26"/>
        <v>0</v>
      </c>
      <c r="D235" s="35">
        <f t="shared" si="27"/>
        <v>0</v>
      </c>
      <c r="E235" s="35">
        <f t="shared" si="28"/>
        <v>0</v>
      </c>
      <c r="F235" s="35">
        <f t="shared" si="29"/>
        <v>1</v>
      </c>
      <c r="G235" s="35">
        <f t="shared" si="30"/>
        <v>0</v>
      </c>
      <c r="H235" s="35">
        <f t="shared" si="31"/>
        <v>0</v>
      </c>
      <c r="I235" s="48">
        <v>197</v>
      </c>
      <c r="J235" s="49" t="s">
        <v>167</v>
      </c>
      <c r="K235" s="65">
        <v>2</v>
      </c>
      <c r="L235" s="38">
        <v>6.7976344232207193E-5</v>
      </c>
      <c r="M235" s="39">
        <v>512</v>
      </c>
      <c r="N235" s="40">
        <v>9.007433895847114E-3</v>
      </c>
      <c r="O235" s="98">
        <v>1</v>
      </c>
      <c r="P235" s="38">
        <v>1.4378145219266715E-3</v>
      </c>
      <c r="Q235" s="39">
        <v>514</v>
      </c>
      <c r="R235" s="41">
        <v>1.076712655386484E-2</v>
      </c>
      <c r="S235" s="183">
        <v>0</v>
      </c>
      <c r="T235" s="42">
        <v>0</v>
      </c>
      <c r="U235" s="43">
        <v>396</v>
      </c>
      <c r="V235" s="44">
        <v>0</v>
      </c>
      <c r="W235" s="178">
        <v>0</v>
      </c>
      <c r="X235" s="42">
        <v>0</v>
      </c>
      <c r="Y235" s="43">
        <v>396</v>
      </c>
      <c r="Z235" s="45">
        <v>0</v>
      </c>
      <c r="AA235" s="65">
        <v>1</v>
      </c>
      <c r="AB235" s="38">
        <v>3.3988172116103597E-5</v>
      </c>
      <c r="AC235" s="39">
        <v>534</v>
      </c>
      <c r="AD235" s="40">
        <v>2.6206137838846988E-3</v>
      </c>
      <c r="AE235" s="98">
        <v>1</v>
      </c>
      <c r="AF235" s="38">
        <v>7.1890726096333576E-4</v>
      </c>
      <c r="AG235" s="39">
        <v>535</v>
      </c>
      <c r="AH235" s="41">
        <v>3.1325770009700978E-3</v>
      </c>
      <c r="AI235" s="183">
        <v>0</v>
      </c>
      <c r="AJ235" s="42">
        <v>0</v>
      </c>
      <c r="AK235" s="43">
        <v>337</v>
      </c>
      <c r="AL235" s="44">
        <v>0</v>
      </c>
      <c r="AM235" s="178">
        <v>0</v>
      </c>
      <c r="AN235" s="42">
        <v>0</v>
      </c>
      <c r="AO235" s="43">
        <v>337</v>
      </c>
      <c r="AP235" s="45">
        <v>0</v>
      </c>
      <c r="AQ235" s="65">
        <v>1388</v>
      </c>
      <c r="AR235" s="38">
        <v>4.7175582897151791E-2</v>
      </c>
      <c r="AS235" s="39">
        <v>45</v>
      </c>
      <c r="AT235" s="40">
        <v>2.0366853413602337</v>
      </c>
      <c r="AU235" s="98">
        <v>3</v>
      </c>
      <c r="AV235" s="38">
        <v>0.99784327821710994</v>
      </c>
      <c r="AW235" s="39">
        <v>20</v>
      </c>
      <c r="AX235" s="41">
        <v>2.4345722737901578</v>
      </c>
      <c r="AY235" s="183">
        <v>0</v>
      </c>
      <c r="AZ235" s="42">
        <v>0</v>
      </c>
      <c r="BA235" s="43">
        <v>356</v>
      </c>
      <c r="BB235" s="44">
        <v>0</v>
      </c>
      <c r="BC235" s="178">
        <v>0</v>
      </c>
      <c r="BD235" s="42">
        <v>0</v>
      </c>
      <c r="BE235" s="43">
        <v>356</v>
      </c>
      <c r="BF235" s="45">
        <v>0</v>
      </c>
      <c r="BG235" s="159">
        <v>0</v>
      </c>
      <c r="BH235" s="83">
        <v>0</v>
      </c>
      <c r="BI235" s="84">
        <v>467</v>
      </c>
      <c r="BJ235" s="85">
        <v>0</v>
      </c>
      <c r="BK235" s="156">
        <v>0</v>
      </c>
      <c r="BL235" s="83">
        <v>0</v>
      </c>
      <c r="BM235" s="84">
        <v>467</v>
      </c>
      <c r="BN235" s="86">
        <v>0</v>
      </c>
      <c r="BO235" s="195">
        <v>1391</v>
      </c>
      <c r="BP235" s="75">
        <v>4.7277547413500105E-2</v>
      </c>
      <c r="BQ235" s="164">
        <v>5</v>
      </c>
      <c r="BR235" s="76">
        <v>210</v>
      </c>
      <c r="BS235" s="77">
        <v>0.83656803426480697</v>
      </c>
      <c r="BT235" s="159">
        <v>29422</v>
      </c>
      <c r="BU235" s="153">
        <v>116</v>
      </c>
    </row>
    <row r="236" spans="1:73">
      <c r="A236" s="34">
        <f t="shared" si="24"/>
        <v>1</v>
      </c>
      <c r="B236" s="35">
        <f t="shared" si="25"/>
        <v>0</v>
      </c>
      <c r="C236" s="35">
        <f t="shared" si="26"/>
        <v>0</v>
      </c>
      <c r="D236" s="35">
        <f t="shared" si="27"/>
        <v>1</v>
      </c>
      <c r="E236" s="35">
        <f t="shared" si="28"/>
        <v>0</v>
      </c>
      <c r="F236" s="35">
        <f t="shared" si="29"/>
        <v>0</v>
      </c>
      <c r="G236" s="35">
        <f t="shared" si="30"/>
        <v>0</v>
      </c>
      <c r="H236" s="35">
        <f t="shared" si="31"/>
        <v>1</v>
      </c>
      <c r="I236" s="48">
        <v>298</v>
      </c>
      <c r="J236" s="49" t="s">
        <v>269</v>
      </c>
      <c r="K236" s="65">
        <v>75</v>
      </c>
      <c r="L236" s="38">
        <v>1.2734095115201113E-3</v>
      </c>
      <c r="M236" s="39">
        <v>395</v>
      </c>
      <c r="N236" s="40">
        <v>0.16873740603316836</v>
      </c>
      <c r="O236" s="98">
        <v>28</v>
      </c>
      <c r="P236" s="38">
        <v>5.4073540014419608E-2</v>
      </c>
      <c r="Q236" s="39">
        <v>401</v>
      </c>
      <c r="R236" s="41">
        <v>0.40493167906703292</v>
      </c>
      <c r="S236" s="183">
        <v>22</v>
      </c>
      <c r="T236" s="42">
        <v>3.7353345671256599E-4</v>
      </c>
      <c r="U236" s="43">
        <v>300</v>
      </c>
      <c r="V236" s="44">
        <v>0.13905435889458273</v>
      </c>
      <c r="W236" s="178">
        <v>7</v>
      </c>
      <c r="X236" s="42">
        <v>1.5861571737563085E-2</v>
      </c>
      <c r="Y236" s="43">
        <v>294</v>
      </c>
      <c r="Z236" s="45">
        <v>0.333699067400058</v>
      </c>
      <c r="AA236" s="65">
        <v>1012</v>
      </c>
      <c r="AB236" s="38">
        <v>1.7182539008778037E-2</v>
      </c>
      <c r="AC236" s="39">
        <v>124</v>
      </c>
      <c r="AD236" s="40">
        <v>1.3248373114835914</v>
      </c>
      <c r="AE236" s="98">
        <v>20</v>
      </c>
      <c r="AF236" s="38">
        <v>0.72963229992790191</v>
      </c>
      <c r="AG236" s="39">
        <v>86</v>
      </c>
      <c r="AH236" s="41">
        <v>3.179310442429415</v>
      </c>
      <c r="AI236" s="183">
        <v>2</v>
      </c>
      <c r="AJ236" s="42">
        <v>3.3957586973869636E-5</v>
      </c>
      <c r="AK236" s="43">
        <v>329</v>
      </c>
      <c r="AL236" s="44">
        <v>1.784699811546913E-2</v>
      </c>
      <c r="AM236" s="178">
        <v>2</v>
      </c>
      <c r="AN236" s="42">
        <v>1.4419610670511895E-3</v>
      </c>
      <c r="AO236" s="43">
        <v>323</v>
      </c>
      <c r="AP236" s="45">
        <v>4.2828766206009637E-2</v>
      </c>
      <c r="AQ236" s="65">
        <v>55</v>
      </c>
      <c r="AR236" s="38">
        <v>9.3383364178141503E-4</v>
      </c>
      <c r="AS236" s="39">
        <v>515</v>
      </c>
      <c r="AT236" s="40">
        <v>4.0315883189650625E-2</v>
      </c>
      <c r="AU236" s="98">
        <v>22</v>
      </c>
      <c r="AV236" s="38">
        <v>3.9653929343907712E-2</v>
      </c>
      <c r="AW236" s="39">
        <v>534</v>
      </c>
      <c r="AX236" s="41">
        <v>9.6749017641331939E-2</v>
      </c>
      <c r="AY236" s="183">
        <v>14</v>
      </c>
      <c r="AZ236" s="42">
        <v>2.3770310881708745E-4</v>
      </c>
      <c r="BA236" s="43">
        <v>305</v>
      </c>
      <c r="BB236" s="44">
        <v>8.8707640689868764E-2</v>
      </c>
      <c r="BC236" s="178">
        <v>9</v>
      </c>
      <c r="BD236" s="42">
        <v>1.0093727469358327E-2</v>
      </c>
      <c r="BE236" s="43">
        <v>291</v>
      </c>
      <c r="BF236" s="45">
        <v>0.21287831035853894</v>
      </c>
      <c r="BG236" s="159">
        <v>207</v>
      </c>
      <c r="BH236" s="83">
        <v>3.5146102517955072E-3</v>
      </c>
      <c r="BI236" s="84">
        <v>188</v>
      </c>
      <c r="BJ236" s="85">
        <v>0.6314473665357685</v>
      </c>
      <c r="BK236" s="156">
        <v>26</v>
      </c>
      <c r="BL236" s="83">
        <v>0.14924297043979812</v>
      </c>
      <c r="BM236" s="84">
        <v>106</v>
      </c>
      <c r="BN236" s="86">
        <v>1.5153311194289896</v>
      </c>
      <c r="BO236" s="195">
        <v>1387</v>
      </c>
      <c r="BP236" s="75">
        <v>2.3549586566378594E-2</v>
      </c>
      <c r="BQ236" s="164">
        <v>114</v>
      </c>
      <c r="BR236" s="76">
        <v>404</v>
      </c>
      <c r="BS236" s="77">
        <v>0.41670586609064819</v>
      </c>
      <c r="BT236" s="159">
        <v>58897</v>
      </c>
      <c r="BU236" s="153">
        <v>4037</v>
      </c>
    </row>
    <row r="237" spans="1:73">
      <c r="A237" s="34">
        <f t="shared" si="24"/>
        <v>1</v>
      </c>
      <c r="B237" s="35">
        <f t="shared" si="25"/>
        <v>1</v>
      </c>
      <c r="C237" s="35">
        <f t="shared" si="26"/>
        <v>0</v>
      </c>
      <c r="D237" s="35">
        <f t="shared" si="27"/>
        <v>0</v>
      </c>
      <c r="E237" s="35">
        <f t="shared" si="28"/>
        <v>0</v>
      </c>
      <c r="F237" s="35">
        <f t="shared" si="29"/>
        <v>1</v>
      </c>
      <c r="G237" s="35">
        <f t="shared" si="30"/>
        <v>0</v>
      </c>
      <c r="H237" s="35">
        <f t="shared" si="31"/>
        <v>1</v>
      </c>
      <c r="I237" s="51">
        <v>29</v>
      </c>
      <c r="J237" s="49" t="s">
        <v>677</v>
      </c>
      <c r="K237" s="65">
        <v>313</v>
      </c>
      <c r="L237" s="38">
        <v>1.1296376497762379E-2</v>
      </c>
      <c r="M237" s="39">
        <v>81</v>
      </c>
      <c r="N237" s="40">
        <v>1.4968643241333028</v>
      </c>
      <c r="O237" s="98">
        <v>145</v>
      </c>
      <c r="P237" s="38">
        <v>0.22730573710965868</v>
      </c>
      <c r="Q237" s="39">
        <v>105</v>
      </c>
      <c r="R237" s="41">
        <v>1.702187313145002</v>
      </c>
      <c r="S237" s="183">
        <v>38</v>
      </c>
      <c r="T237" s="42">
        <v>1.3714450700158798E-3</v>
      </c>
      <c r="U237" s="43">
        <v>177</v>
      </c>
      <c r="V237" s="44">
        <v>0.51054440115906974</v>
      </c>
      <c r="W237" s="178">
        <v>26</v>
      </c>
      <c r="X237" s="42">
        <v>2.7596223674655047E-2</v>
      </c>
      <c r="Y237" s="43">
        <v>227</v>
      </c>
      <c r="Z237" s="45">
        <v>0.58057513192009824</v>
      </c>
      <c r="AA237" s="65">
        <v>36</v>
      </c>
      <c r="AB237" s="38">
        <v>1.2992637505413599E-3</v>
      </c>
      <c r="AC237" s="39">
        <v>459</v>
      </c>
      <c r="AD237" s="40">
        <v>0.10017804081782886</v>
      </c>
      <c r="AE237" s="98">
        <v>11</v>
      </c>
      <c r="AF237" s="38">
        <v>2.6143790849673203E-2</v>
      </c>
      <c r="AG237" s="39">
        <v>502</v>
      </c>
      <c r="AH237" s="41">
        <v>0.11391933616599755</v>
      </c>
      <c r="AI237" s="183">
        <v>32</v>
      </c>
      <c r="AJ237" s="42">
        <v>1.1549011115923199E-3</v>
      </c>
      <c r="AK237" s="43">
        <v>148</v>
      </c>
      <c r="AL237" s="44">
        <v>0.60697828670811915</v>
      </c>
      <c r="AM237" s="178">
        <v>7</v>
      </c>
      <c r="AN237" s="42">
        <v>2.3238925199709513E-2</v>
      </c>
      <c r="AO237" s="43">
        <v>181</v>
      </c>
      <c r="AP237" s="45">
        <v>0.69023673176744071</v>
      </c>
      <c r="AQ237" s="65">
        <v>777</v>
      </c>
      <c r="AR237" s="38">
        <v>2.8042442615851017E-2</v>
      </c>
      <c r="AS237" s="39">
        <v>92</v>
      </c>
      <c r="AT237" s="40">
        <v>1.2106608610677603</v>
      </c>
      <c r="AU237" s="98">
        <v>112</v>
      </c>
      <c r="AV237" s="38">
        <v>0.56427015250544665</v>
      </c>
      <c r="AW237" s="39">
        <v>130</v>
      </c>
      <c r="AX237" s="41">
        <v>1.3767256824855854</v>
      </c>
      <c r="AY237" s="183">
        <v>9</v>
      </c>
      <c r="AZ237" s="42">
        <v>3.2481593763533998E-4</v>
      </c>
      <c r="BA237" s="43">
        <v>286</v>
      </c>
      <c r="BB237" s="44">
        <v>0.12121699051176764</v>
      </c>
      <c r="BC237" s="178">
        <v>4</v>
      </c>
      <c r="BD237" s="42">
        <v>6.5359477124183009E-3</v>
      </c>
      <c r="BE237" s="43">
        <v>315</v>
      </c>
      <c r="BF237" s="45">
        <v>0.13784417202021174</v>
      </c>
      <c r="BG237" s="159">
        <v>172</v>
      </c>
      <c r="BH237" s="83">
        <v>6.2075934748087192E-3</v>
      </c>
      <c r="BI237" s="84">
        <v>83</v>
      </c>
      <c r="BJ237" s="85">
        <v>1.1152783015385834</v>
      </c>
      <c r="BK237" s="156">
        <v>78</v>
      </c>
      <c r="BL237" s="83">
        <v>0.12490922294843863</v>
      </c>
      <c r="BM237" s="84">
        <v>137</v>
      </c>
      <c r="BN237" s="86">
        <v>1.2682596177205838</v>
      </c>
      <c r="BO237" s="195">
        <v>1377</v>
      </c>
      <c r="BP237" s="75">
        <v>4.9696838458207014E-2</v>
      </c>
      <c r="BQ237" s="164">
        <v>383</v>
      </c>
      <c r="BR237" s="76">
        <v>187</v>
      </c>
      <c r="BS237" s="77">
        <v>0.87937697136730542</v>
      </c>
      <c r="BT237" s="159">
        <v>27708</v>
      </c>
      <c r="BU237" s="153">
        <v>8934</v>
      </c>
    </row>
    <row r="238" spans="1:73">
      <c r="A238" s="34">
        <f t="shared" si="24"/>
        <v>1</v>
      </c>
      <c r="B238" s="35">
        <f t="shared" si="25"/>
        <v>0</v>
      </c>
      <c r="C238" s="35">
        <f t="shared" si="26"/>
        <v>0</v>
      </c>
      <c r="D238" s="35">
        <f t="shared" si="27"/>
        <v>0</v>
      </c>
      <c r="E238" s="35">
        <f t="shared" si="28"/>
        <v>1</v>
      </c>
      <c r="F238" s="35">
        <f t="shared" si="29"/>
        <v>1</v>
      </c>
      <c r="G238" s="35">
        <f t="shared" si="30"/>
        <v>1</v>
      </c>
      <c r="H238" s="35">
        <f t="shared" si="31"/>
        <v>0</v>
      </c>
      <c r="I238" s="48">
        <v>415</v>
      </c>
      <c r="J238" s="49" t="s">
        <v>386</v>
      </c>
      <c r="K238" s="65">
        <v>77</v>
      </c>
      <c r="L238" s="38">
        <v>1.2766310204758353E-3</v>
      </c>
      <c r="M238" s="39">
        <v>394</v>
      </c>
      <c r="N238" s="40">
        <v>0.16916428290175134</v>
      </c>
      <c r="O238" s="98">
        <v>36</v>
      </c>
      <c r="P238" s="38">
        <v>5.6204379562043792E-2</v>
      </c>
      <c r="Q238" s="39">
        <v>398</v>
      </c>
      <c r="R238" s="41">
        <v>0.42088854883386906</v>
      </c>
      <c r="S238" s="183">
        <v>21</v>
      </c>
      <c r="T238" s="42">
        <v>3.4817209649340962E-4</v>
      </c>
      <c r="U238" s="43">
        <v>307</v>
      </c>
      <c r="V238" s="44">
        <v>0.12961314921819467</v>
      </c>
      <c r="W238" s="178">
        <v>9</v>
      </c>
      <c r="X238" s="42">
        <v>1.5328467153284672E-2</v>
      </c>
      <c r="Y238" s="43">
        <v>296</v>
      </c>
      <c r="Z238" s="45">
        <v>0.32248350153156896</v>
      </c>
      <c r="AA238" s="65">
        <v>228</v>
      </c>
      <c r="AB238" s="38">
        <v>3.7801541904998758E-3</v>
      </c>
      <c r="AC238" s="39">
        <v>370</v>
      </c>
      <c r="AD238" s="40">
        <v>0.29146386993079465</v>
      </c>
      <c r="AE238" s="98">
        <v>51</v>
      </c>
      <c r="AF238" s="38">
        <v>0.16642335766423358</v>
      </c>
      <c r="AG238" s="39">
        <v>362</v>
      </c>
      <c r="AH238" s="41">
        <v>0.72517556985668941</v>
      </c>
      <c r="AI238" s="183">
        <v>48</v>
      </c>
      <c r="AJ238" s="42">
        <v>7.9582193484207912E-4</v>
      </c>
      <c r="AK238" s="43">
        <v>199</v>
      </c>
      <c r="AL238" s="44">
        <v>0.41825800467815388</v>
      </c>
      <c r="AM238" s="178">
        <v>11</v>
      </c>
      <c r="AN238" s="42">
        <v>3.5036496350364967E-2</v>
      </c>
      <c r="AO238" s="43">
        <v>120</v>
      </c>
      <c r="AP238" s="45">
        <v>1.040645233186605</v>
      </c>
      <c r="AQ238" s="65">
        <v>736</v>
      </c>
      <c r="AR238" s="38">
        <v>1.2202603000911879E-2</v>
      </c>
      <c r="AS238" s="39">
        <v>301</v>
      </c>
      <c r="AT238" s="40">
        <v>0.52681622848365706</v>
      </c>
      <c r="AU238" s="98">
        <v>140</v>
      </c>
      <c r="AV238" s="38">
        <v>0.53722627737226281</v>
      </c>
      <c r="AW238" s="39">
        <v>153</v>
      </c>
      <c r="AX238" s="41">
        <v>1.3107431078544947</v>
      </c>
      <c r="AY238" s="183">
        <v>160</v>
      </c>
      <c r="AZ238" s="42">
        <v>2.6527397828069303E-3</v>
      </c>
      <c r="BA238" s="43">
        <v>104</v>
      </c>
      <c r="BB238" s="44">
        <v>0.98996722705059415</v>
      </c>
      <c r="BC238" s="178">
        <v>20</v>
      </c>
      <c r="BD238" s="42">
        <v>0.11678832116788321</v>
      </c>
      <c r="BE238" s="43">
        <v>35</v>
      </c>
      <c r="BF238" s="45">
        <v>2.4630841832516666</v>
      </c>
      <c r="BG238" s="159">
        <v>100</v>
      </c>
      <c r="BH238" s="83">
        <v>1.6579623642543314E-3</v>
      </c>
      <c r="BI238" s="84">
        <v>296</v>
      </c>
      <c r="BJ238" s="85">
        <v>0.29787540970978976</v>
      </c>
      <c r="BK238" s="156">
        <v>32</v>
      </c>
      <c r="BL238" s="83">
        <v>7.2992700729927001E-2</v>
      </c>
      <c r="BM238" s="84">
        <v>255</v>
      </c>
      <c r="BN238" s="86">
        <v>0.74112777694841447</v>
      </c>
      <c r="BO238" s="195">
        <v>1370</v>
      </c>
      <c r="BP238" s="75">
        <v>2.2714084390284342E-2</v>
      </c>
      <c r="BQ238" s="164">
        <v>299</v>
      </c>
      <c r="BR238" s="76">
        <v>411</v>
      </c>
      <c r="BS238" s="77">
        <v>0.40192179941802825</v>
      </c>
      <c r="BT238" s="159">
        <v>60315</v>
      </c>
      <c r="BU238" s="153">
        <v>11340</v>
      </c>
    </row>
    <row r="239" spans="1:73">
      <c r="A239" s="34">
        <f t="shared" si="24"/>
        <v>2</v>
      </c>
      <c r="B239" s="35">
        <f t="shared" si="25"/>
        <v>0</v>
      </c>
      <c r="C239" s="35">
        <f t="shared" si="26"/>
        <v>0</v>
      </c>
      <c r="D239" s="35">
        <f t="shared" si="27"/>
        <v>1</v>
      </c>
      <c r="E239" s="35">
        <f t="shared" si="28"/>
        <v>1</v>
      </c>
      <c r="F239" s="35">
        <f t="shared" si="29"/>
        <v>0</v>
      </c>
      <c r="G239" s="35">
        <f t="shared" si="30"/>
        <v>0</v>
      </c>
      <c r="H239" s="35">
        <f t="shared" si="31"/>
        <v>0</v>
      </c>
      <c r="I239" s="48">
        <v>488</v>
      </c>
      <c r="J239" s="49" t="s">
        <v>460</v>
      </c>
      <c r="K239" s="65">
        <v>161</v>
      </c>
      <c r="L239" s="38">
        <v>5.1419628884417619E-3</v>
      </c>
      <c r="M239" s="39">
        <v>192</v>
      </c>
      <c r="N239" s="40">
        <v>0.68135306974325027</v>
      </c>
      <c r="O239" s="98">
        <v>11</v>
      </c>
      <c r="P239" s="38">
        <v>0.11751824817518249</v>
      </c>
      <c r="Q239" s="39">
        <v>262</v>
      </c>
      <c r="R239" s="41">
        <v>0.88003969301627183</v>
      </c>
      <c r="S239" s="183">
        <v>60</v>
      </c>
      <c r="T239" s="42">
        <v>1.9162594615310914E-3</v>
      </c>
      <c r="U239" s="43">
        <v>138</v>
      </c>
      <c r="V239" s="44">
        <v>0.71336108214779936</v>
      </c>
      <c r="W239" s="178">
        <v>5</v>
      </c>
      <c r="X239" s="42">
        <v>4.3795620437956206E-2</v>
      </c>
      <c r="Y239" s="43">
        <v>165</v>
      </c>
      <c r="Z239" s="45">
        <v>0.92138143294733998</v>
      </c>
      <c r="AA239" s="65">
        <v>486</v>
      </c>
      <c r="AB239" s="38">
        <v>1.5521701638401839E-2</v>
      </c>
      <c r="AC239" s="39">
        <v>136</v>
      </c>
      <c r="AD239" s="40">
        <v>1.196780607206267</v>
      </c>
      <c r="AE239" s="98">
        <v>4</v>
      </c>
      <c r="AF239" s="38">
        <v>0.35474452554744523</v>
      </c>
      <c r="AG239" s="39">
        <v>176</v>
      </c>
      <c r="AH239" s="41">
        <v>1.5457689778524168</v>
      </c>
      <c r="AI239" s="183">
        <v>103</v>
      </c>
      <c r="AJ239" s="42">
        <v>3.2895787422950401E-3</v>
      </c>
      <c r="AK239" s="43">
        <v>48</v>
      </c>
      <c r="AL239" s="44">
        <v>1.7288950966864505</v>
      </c>
      <c r="AM239" s="178">
        <v>4</v>
      </c>
      <c r="AN239" s="42">
        <v>7.518248175182482E-2</v>
      </c>
      <c r="AO239" s="43">
        <v>35</v>
      </c>
      <c r="AP239" s="45">
        <v>2.2330512295462568</v>
      </c>
      <c r="AQ239" s="65">
        <v>458</v>
      </c>
      <c r="AR239" s="38">
        <v>1.4627447223020664E-2</v>
      </c>
      <c r="AS239" s="39">
        <v>248</v>
      </c>
      <c r="AT239" s="40">
        <v>0.63150268658249686</v>
      </c>
      <c r="AU239" s="98">
        <v>12</v>
      </c>
      <c r="AV239" s="38">
        <v>0.33430656934306568</v>
      </c>
      <c r="AW239" s="39">
        <v>360</v>
      </c>
      <c r="AX239" s="41">
        <v>0.81565264048554142</v>
      </c>
      <c r="AY239" s="183">
        <v>20</v>
      </c>
      <c r="AZ239" s="42">
        <v>6.3875315384369716E-4</v>
      </c>
      <c r="BA239" s="43">
        <v>243</v>
      </c>
      <c r="BB239" s="44">
        <v>0.23837418678562083</v>
      </c>
      <c r="BC239" s="178">
        <v>3</v>
      </c>
      <c r="BD239" s="42">
        <v>1.4598540145985401E-2</v>
      </c>
      <c r="BE239" s="43">
        <v>272</v>
      </c>
      <c r="BF239" s="45">
        <v>0.30788552290645832</v>
      </c>
      <c r="BG239" s="159">
        <v>82</v>
      </c>
      <c r="BH239" s="83">
        <v>2.618887930759158E-3</v>
      </c>
      <c r="BI239" s="84">
        <v>233</v>
      </c>
      <c r="BJ239" s="85">
        <v>0.47051871150872526</v>
      </c>
      <c r="BK239" s="156">
        <v>5</v>
      </c>
      <c r="BL239" s="83">
        <v>5.9854014598540145E-2</v>
      </c>
      <c r="BM239" s="84">
        <v>293</v>
      </c>
      <c r="BN239" s="86">
        <v>0.6077247770976999</v>
      </c>
      <c r="BO239" s="195">
        <v>1370</v>
      </c>
      <c r="BP239" s="75">
        <v>4.3754591038293253E-2</v>
      </c>
      <c r="BQ239" s="164">
        <v>44</v>
      </c>
      <c r="BR239" s="76">
        <v>230</v>
      </c>
      <c r="BS239" s="77">
        <v>0.7742299297977826</v>
      </c>
      <c r="BT239" s="159">
        <v>31311</v>
      </c>
      <c r="BU239" s="153">
        <v>1027</v>
      </c>
    </row>
    <row r="240" spans="1:73">
      <c r="A240" s="34">
        <f t="shared" si="24"/>
        <v>1</v>
      </c>
      <c r="B240" s="35">
        <f t="shared" si="25"/>
        <v>0</v>
      </c>
      <c r="C240" s="35">
        <f t="shared" si="26"/>
        <v>0</v>
      </c>
      <c r="D240" s="35">
        <f t="shared" si="27"/>
        <v>1</v>
      </c>
      <c r="E240" s="35">
        <f t="shared" si="28"/>
        <v>0</v>
      </c>
      <c r="F240" s="35">
        <f t="shared" si="29"/>
        <v>0</v>
      </c>
      <c r="G240" s="35">
        <f t="shared" si="30"/>
        <v>0</v>
      </c>
      <c r="H240" s="35">
        <f t="shared" si="31"/>
        <v>0</v>
      </c>
      <c r="I240" s="48">
        <v>131</v>
      </c>
      <c r="J240" s="49" t="s">
        <v>101</v>
      </c>
      <c r="K240" s="65">
        <v>0</v>
      </c>
      <c r="L240" s="38">
        <v>0</v>
      </c>
      <c r="M240" s="39">
        <v>517</v>
      </c>
      <c r="N240" s="40">
        <v>0</v>
      </c>
      <c r="O240" s="98">
        <v>0</v>
      </c>
      <c r="P240" s="38">
        <v>0</v>
      </c>
      <c r="Q240" s="39">
        <v>517</v>
      </c>
      <c r="R240" s="41">
        <v>0</v>
      </c>
      <c r="S240" s="183">
        <v>0</v>
      </c>
      <c r="T240" s="42">
        <v>0</v>
      </c>
      <c r="U240" s="43">
        <v>396</v>
      </c>
      <c r="V240" s="44">
        <v>0</v>
      </c>
      <c r="W240" s="178">
        <v>0</v>
      </c>
      <c r="X240" s="42">
        <v>0</v>
      </c>
      <c r="Y240" s="43">
        <v>396</v>
      </c>
      <c r="Z240" s="45">
        <v>0</v>
      </c>
      <c r="AA240" s="65">
        <v>1294</v>
      </c>
      <c r="AB240" s="38">
        <v>3.8208285351522132E-2</v>
      </c>
      <c r="AC240" s="39">
        <v>50</v>
      </c>
      <c r="AD240" s="40">
        <v>2.9460001234769999</v>
      </c>
      <c r="AE240" s="98">
        <v>7</v>
      </c>
      <c r="AF240" s="38">
        <v>0.94798534798534795</v>
      </c>
      <c r="AG240" s="39">
        <v>48</v>
      </c>
      <c r="AH240" s="41">
        <v>4.1307652038125502</v>
      </c>
      <c r="AI240" s="183">
        <v>0</v>
      </c>
      <c r="AJ240" s="42">
        <v>0</v>
      </c>
      <c r="AK240" s="43">
        <v>337</v>
      </c>
      <c r="AL240" s="44">
        <v>0</v>
      </c>
      <c r="AM240" s="178">
        <v>0</v>
      </c>
      <c r="AN240" s="42">
        <v>0</v>
      </c>
      <c r="AO240" s="43">
        <v>337</v>
      </c>
      <c r="AP240" s="45">
        <v>0</v>
      </c>
      <c r="AQ240" s="65">
        <v>71</v>
      </c>
      <c r="AR240" s="38">
        <v>2.0964360587002098E-3</v>
      </c>
      <c r="AS240" s="39">
        <v>474</v>
      </c>
      <c r="AT240" s="40">
        <v>9.0508274146020695E-2</v>
      </c>
      <c r="AU240" s="98">
        <v>8</v>
      </c>
      <c r="AV240" s="38">
        <v>5.2014652014652017E-2</v>
      </c>
      <c r="AW240" s="39">
        <v>522</v>
      </c>
      <c r="AX240" s="41">
        <v>0.12690713300386874</v>
      </c>
      <c r="AY240" s="183">
        <v>0</v>
      </c>
      <c r="AZ240" s="42">
        <v>0</v>
      </c>
      <c r="BA240" s="43">
        <v>356</v>
      </c>
      <c r="BB240" s="44">
        <v>0</v>
      </c>
      <c r="BC240" s="178">
        <v>0</v>
      </c>
      <c r="BD240" s="42">
        <v>0</v>
      </c>
      <c r="BE240" s="43">
        <v>356</v>
      </c>
      <c r="BF240" s="45">
        <v>0</v>
      </c>
      <c r="BG240" s="159">
        <v>0</v>
      </c>
      <c r="BH240" s="83">
        <v>0</v>
      </c>
      <c r="BI240" s="84">
        <v>467</v>
      </c>
      <c r="BJ240" s="85">
        <v>0</v>
      </c>
      <c r="BK240" s="156">
        <v>0</v>
      </c>
      <c r="BL240" s="83">
        <v>0</v>
      </c>
      <c r="BM240" s="84">
        <v>467</v>
      </c>
      <c r="BN240" s="86">
        <v>0</v>
      </c>
      <c r="BO240" s="195">
        <v>1365</v>
      </c>
      <c r="BP240" s="75">
        <v>4.0304721410222337E-2</v>
      </c>
      <c r="BQ240" s="164">
        <v>15</v>
      </c>
      <c r="BR240" s="76">
        <v>261</v>
      </c>
      <c r="BS240" s="77">
        <v>0.71318508269556102</v>
      </c>
      <c r="BT240" s="159">
        <v>33867</v>
      </c>
      <c r="BU240" s="153">
        <v>837</v>
      </c>
    </row>
    <row r="241" spans="1:73">
      <c r="A241" s="34">
        <f t="shared" si="24"/>
        <v>2</v>
      </c>
      <c r="B241" s="35">
        <f t="shared" si="25"/>
        <v>1</v>
      </c>
      <c r="C241" s="35">
        <f t="shared" si="26"/>
        <v>0</v>
      </c>
      <c r="D241" s="35">
        <f t="shared" si="27"/>
        <v>0</v>
      </c>
      <c r="E241" s="35">
        <f t="shared" si="28"/>
        <v>1</v>
      </c>
      <c r="F241" s="35">
        <f t="shared" si="29"/>
        <v>1</v>
      </c>
      <c r="G241" s="35">
        <f t="shared" si="30"/>
        <v>0</v>
      </c>
      <c r="H241" s="35">
        <f t="shared" si="31"/>
        <v>0</v>
      </c>
      <c r="I241" s="36">
        <v>387</v>
      </c>
      <c r="J241" s="37" t="s">
        <v>704</v>
      </c>
      <c r="K241" s="65">
        <v>387</v>
      </c>
      <c r="L241" s="38">
        <v>1.3894374035112914E-2</v>
      </c>
      <c r="M241" s="39">
        <v>57</v>
      </c>
      <c r="N241" s="40">
        <v>1.8411207172002753</v>
      </c>
      <c r="O241" s="98">
        <v>36</v>
      </c>
      <c r="P241" s="38">
        <v>0.28497790868924888</v>
      </c>
      <c r="Q241" s="39">
        <v>79</v>
      </c>
      <c r="R241" s="41">
        <v>2.1340674761034091</v>
      </c>
      <c r="S241" s="183">
        <v>43</v>
      </c>
      <c r="T241" s="42">
        <v>1.5438193372347682E-3</v>
      </c>
      <c r="U241" s="43">
        <v>162</v>
      </c>
      <c r="V241" s="44">
        <v>0.57471373535739956</v>
      </c>
      <c r="W241" s="178">
        <v>7</v>
      </c>
      <c r="X241" s="42">
        <v>3.1664212076583209E-2</v>
      </c>
      <c r="Y241" s="43">
        <v>213</v>
      </c>
      <c r="Z241" s="45">
        <v>0.66615832369818107</v>
      </c>
      <c r="AA241" s="65">
        <v>61</v>
      </c>
      <c r="AB241" s="38">
        <v>2.1900692923562991E-3</v>
      </c>
      <c r="AC241" s="39">
        <v>416</v>
      </c>
      <c r="AD241" s="40">
        <v>0.16886244295827352</v>
      </c>
      <c r="AE241" s="98">
        <v>7</v>
      </c>
      <c r="AF241" s="38">
        <v>4.491899852724595E-2</v>
      </c>
      <c r="AG241" s="39">
        <v>471</v>
      </c>
      <c r="AH241" s="41">
        <v>0.19573070037504695</v>
      </c>
      <c r="AI241" s="183">
        <v>101</v>
      </c>
      <c r="AJ241" s="42">
        <v>3.6261803037374789E-3</v>
      </c>
      <c r="AK241" s="43">
        <v>40</v>
      </c>
      <c r="AL241" s="44">
        <v>1.9058018785891164</v>
      </c>
      <c r="AM241" s="178">
        <v>7</v>
      </c>
      <c r="AN241" s="42">
        <v>7.4374079528718703E-2</v>
      </c>
      <c r="AO241" s="43">
        <v>37</v>
      </c>
      <c r="AP241" s="45">
        <v>2.2090402693303655</v>
      </c>
      <c r="AQ241" s="65">
        <v>651</v>
      </c>
      <c r="AR241" s="38">
        <v>2.3372706710228702E-2</v>
      </c>
      <c r="AS241" s="39">
        <v>129</v>
      </c>
      <c r="AT241" s="40">
        <v>1.0090569362632884</v>
      </c>
      <c r="AU241" s="98">
        <v>79</v>
      </c>
      <c r="AV241" s="38">
        <v>0.47938144329896909</v>
      </c>
      <c r="AW241" s="39">
        <v>197</v>
      </c>
      <c r="AX241" s="41">
        <v>1.1696112965860401</v>
      </c>
      <c r="AY241" s="183">
        <v>1</v>
      </c>
      <c r="AZ241" s="42">
        <v>3.5902775284529496E-5</v>
      </c>
      <c r="BA241" s="43">
        <v>351</v>
      </c>
      <c r="BB241" s="44">
        <v>1.3398438520885673E-2</v>
      </c>
      <c r="BC241" s="178">
        <v>1</v>
      </c>
      <c r="BD241" s="42">
        <v>7.3637702503681884E-4</v>
      </c>
      <c r="BE241" s="43">
        <v>353</v>
      </c>
      <c r="BF241" s="45">
        <v>1.5530308040568774E-2</v>
      </c>
      <c r="BG241" s="159">
        <v>114</v>
      </c>
      <c r="BH241" s="83">
        <v>4.0929163824363624E-3</v>
      </c>
      <c r="BI241" s="84">
        <v>155</v>
      </c>
      <c r="BJ241" s="85">
        <v>0.73534790090031266</v>
      </c>
      <c r="BK241" s="156">
        <v>27</v>
      </c>
      <c r="BL241" s="83">
        <v>8.3946980854197342E-2</v>
      </c>
      <c r="BM241" s="84">
        <v>227</v>
      </c>
      <c r="BN241" s="86">
        <v>0.85235151843743273</v>
      </c>
      <c r="BO241" s="195">
        <v>1358</v>
      </c>
      <c r="BP241" s="75">
        <v>4.875596883639105E-2</v>
      </c>
      <c r="BQ241" s="164">
        <v>164</v>
      </c>
      <c r="BR241" s="76">
        <v>197</v>
      </c>
      <c r="BS241" s="77">
        <v>0.86272844594491227</v>
      </c>
      <c r="BT241" s="159">
        <v>27853</v>
      </c>
      <c r="BU241" s="153">
        <v>2747</v>
      </c>
    </row>
    <row r="242" spans="1:73">
      <c r="A242" s="34">
        <f t="shared" si="24"/>
        <v>1</v>
      </c>
      <c r="B242" s="35">
        <f t="shared" si="25"/>
        <v>0</v>
      </c>
      <c r="C242" s="35">
        <f t="shared" si="26"/>
        <v>0</v>
      </c>
      <c r="D242" s="35">
        <f t="shared" si="27"/>
        <v>1</v>
      </c>
      <c r="E242" s="35">
        <f t="shared" si="28"/>
        <v>0</v>
      </c>
      <c r="F242" s="35">
        <f t="shared" si="29"/>
        <v>0</v>
      </c>
      <c r="G242" s="35">
        <f t="shared" si="30"/>
        <v>0</v>
      </c>
      <c r="H242" s="35">
        <f t="shared" si="31"/>
        <v>0</v>
      </c>
      <c r="I242" s="48">
        <v>254</v>
      </c>
      <c r="J242" s="49" t="s">
        <v>224</v>
      </c>
      <c r="K242" s="65">
        <v>1</v>
      </c>
      <c r="L242" s="38">
        <v>1.5584091759132277E-5</v>
      </c>
      <c r="M242" s="39">
        <v>516</v>
      </c>
      <c r="N242" s="40">
        <v>2.0650224417436557E-3</v>
      </c>
      <c r="O242" s="98">
        <v>1</v>
      </c>
      <c r="P242" s="38">
        <v>7.3691967575534268E-4</v>
      </c>
      <c r="Q242" s="39">
        <v>515</v>
      </c>
      <c r="R242" s="41">
        <v>5.5184499028835638E-3</v>
      </c>
      <c r="S242" s="183">
        <v>0</v>
      </c>
      <c r="T242" s="42">
        <v>0</v>
      </c>
      <c r="U242" s="43">
        <v>396</v>
      </c>
      <c r="V242" s="44">
        <v>0</v>
      </c>
      <c r="W242" s="178">
        <v>0</v>
      </c>
      <c r="X242" s="42">
        <v>0</v>
      </c>
      <c r="Y242" s="43">
        <v>396</v>
      </c>
      <c r="Z242" s="45">
        <v>0</v>
      </c>
      <c r="AA242" s="65">
        <v>951</v>
      </c>
      <c r="AB242" s="38">
        <v>1.4820471262934795E-2</v>
      </c>
      <c r="AC242" s="39">
        <v>140</v>
      </c>
      <c r="AD242" s="40">
        <v>1.1427131515822884</v>
      </c>
      <c r="AE242" s="98">
        <v>11</v>
      </c>
      <c r="AF242" s="38">
        <v>0.70081061164333092</v>
      </c>
      <c r="AG242" s="39">
        <v>90</v>
      </c>
      <c r="AH242" s="41">
        <v>3.0537223968609322</v>
      </c>
      <c r="AI242" s="183">
        <v>0</v>
      </c>
      <c r="AJ242" s="42">
        <v>0</v>
      </c>
      <c r="AK242" s="43">
        <v>337</v>
      </c>
      <c r="AL242" s="44">
        <v>0</v>
      </c>
      <c r="AM242" s="178">
        <v>0</v>
      </c>
      <c r="AN242" s="42">
        <v>0</v>
      </c>
      <c r="AO242" s="43">
        <v>337</v>
      </c>
      <c r="AP242" s="45">
        <v>0</v>
      </c>
      <c r="AQ242" s="65">
        <v>405</v>
      </c>
      <c r="AR242" s="38">
        <v>6.3115571624485726E-3</v>
      </c>
      <c r="AS242" s="39">
        <v>383</v>
      </c>
      <c r="AT242" s="40">
        <v>0.27248536561680292</v>
      </c>
      <c r="AU242" s="98">
        <v>11</v>
      </c>
      <c r="AV242" s="38">
        <v>0.2984524686809138</v>
      </c>
      <c r="AW242" s="39">
        <v>394</v>
      </c>
      <c r="AX242" s="41">
        <v>0.72817457526299456</v>
      </c>
      <c r="AY242" s="183">
        <v>0</v>
      </c>
      <c r="AZ242" s="42">
        <v>0</v>
      </c>
      <c r="BA242" s="43">
        <v>356</v>
      </c>
      <c r="BB242" s="44">
        <v>0</v>
      </c>
      <c r="BC242" s="178">
        <v>0</v>
      </c>
      <c r="BD242" s="42">
        <v>0</v>
      </c>
      <c r="BE242" s="43">
        <v>356</v>
      </c>
      <c r="BF242" s="45">
        <v>0</v>
      </c>
      <c r="BG242" s="159">
        <v>0</v>
      </c>
      <c r="BH242" s="83">
        <v>0</v>
      </c>
      <c r="BI242" s="84">
        <v>467</v>
      </c>
      <c r="BJ242" s="85">
        <v>0</v>
      </c>
      <c r="BK242" s="156">
        <v>0</v>
      </c>
      <c r="BL242" s="83">
        <v>0</v>
      </c>
      <c r="BM242" s="84">
        <v>467</v>
      </c>
      <c r="BN242" s="86">
        <v>0</v>
      </c>
      <c r="BO242" s="195">
        <v>1357</v>
      </c>
      <c r="BP242" s="75">
        <v>2.1147612517142502E-2</v>
      </c>
      <c r="BQ242" s="164">
        <v>23</v>
      </c>
      <c r="BR242" s="76">
        <v>421</v>
      </c>
      <c r="BS242" s="77">
        <v>0.37420335023148737</v>
      </c>
      <c r="BT242" s="159">
        <v>64168</v>
      </c>
      <c r="BU242" s="153">
        <v>3010</v>
      </c>
    </row>
    <row r="243" spans="1:73">
      <c r="A243" s="34">
        <f t="shared" si="24"/>
        <v>0</v>
      </c>
      <c r="B243" s="35">
        <f t="shared" si="25"/>
        <v>0</v>
      </c>
      <c r="C243" s="35">
        <f t="shared" si="26"/>
        <v>0</v>
      </c>
      <c r="D243" s="35">
        <f t="shared" si="27"/>
        <v>0</v>
      </c>
      <c r="E243" s="35">
        <f t="shared" si="28"/>
        <v>0</v>
      </c>
      <c r="F243" s="35">
        <f t="shared" si="29"/>
        <v>1</v>
      </c>
      <c r="G243" s="35">
        <f t="shared" si="30"/>
        <v>1</v>
      </c>
      <c r="H243" s="35">
        <f t="shared" si="31"/>
        <v>0</v>
      </c>
      <c r="I243" s="48">
        <v>45</v>
      </c>
      <c r="J243" s="49" t="s">
        <v>15</v>
      </c>
      <c r="K243" s="65">
        <v>8</v>
      </c>
      <c r="L243" s="38">
        <v>6.0359136864342839E-4</v>
      </c>
      <c r="M243" s="39">
        <v>446</v>
      </c>
      <c r="N243" s="40">
        <v>7.9980902394330408E-2</v>
      </c>
      <c r="O243" s="98">
        <v>4</v>
      </c>
      <c r="P243" s="38">
        <v>6.1349693251533744E-3</v>
      </c>
      <c r="Q243" s="39">
        <v>506</v>
      </c>
      <c r="R243" s="41">
        <v>4.5941941829527586E-2</v>
      </c>
      <c r="S243" s="183">
        <v>0</v>
      </c>
      <c r="T243" s="42">
        <v>0</v>
      </c>
      <c r="U243" s="43">
        <v>396</v>
      </c>
      <c r="V243" s="44">
        <v>0</v>
      </c>
      <c r="W243" s="178">
        <v>0</v>
      </c>
      <c r="X243" s="42">
        <v>0</v>
      </c>
      <c r="Y243" s="43">
        <v>396</v>
      </c>
      <c r="Z243" s="45">
        <v>0</v>
      </c>
      <c r="AA243" s="65">
        <v>0</v>
      </c>
      <c r="AB243" s="38">
        <v>0</v>
      </c>
      <c r="AC243" s="39">
        <v>538</v>
      </c>
      <c r="AD243" s="40">
        <v>0</v>
      </c>
      <c r="AE243" s="98">
        <v>1</v>
      </c>
      <c r="AF243" s="38">
        <v>0</v>
      </c>
      <c r="AG243" s="39">
        <v>538</v>
      </c>
      <c r="AH243" s="41">
        <v>0</v>
      </c>
      <c r="AI243" s="183">
        <v>0</v>
      </c>
      <c r="AJ243" s="42">
        <v>0</v>
      </c>
      <c r="AK243" s="43">
        <v>337</v>
      </c>
      <c r="AL243" s="44">
        <v>0</v>
      </c>
      <c r="AM243" s="178">
        <v>0</v>
      </c>
      <c r="AN243" s="42">
        <v>0</v>
      </c>
      <c r="AO243" s="43">
        <v>337</v>
      </c>
      <c r="AP243" s="45">
        <v>0</v>
      </c>
      <c r="AQ243" s="65">
        <v>567</v>
      </c>
      <c r="AR243" s="38">
        <v>4.2779538252602986E-2</v>
      </c>
      <c r="AS243" s="39">
        <v>52</v>
      </c>
      <c r="AT243" s="40">
        <v>1.8468973379552294</v>
      </c>
      <c r="AU243" s="98">
        <v>27</v>
      </c>
      <c r="AV243" s="38">
        <v>0.43481595092024539</v>
      </c>
      <c r="AW243" s="39">
        <v>248</v>
      </c>
      <c r="AX243" s="41">
        <v>1.0608788788992616</v>
      </c>
      <c r="AY243" s="183">
        <v>717</v>
      </c>
      <c r="AZ243" s="42">
        <v>5.4096876414667268E-2</v>
      </c>
      <c r="BA243" s="43">
        <v>1</v>
      </c>
      <c r="BB243" s="44">
        <v>20.188235228884707</v>
      </c>
      <c r="BC243" s="178">
        <v>5</v>
      </c>
      <c r="BD243" s="42">
        <v>0.54984662576687116</v>
      </c>
      <c r="BE243" s="43">
        <v>4</v>
      </c>
      <c r="BF243" s="45">
        <v>11.59635238864206</v>
      </c>
      <c r="BG243" s="159">
        <v>12</v>
      </c>
      <c r="BH243" s="83">
        <v>9.0538705296514259E-4</v>
      </c>
      <c r="BI243" s="84">
        <v>350</v>
      </c>
      <c r="BJ243" s="85">
        <v>0.1626650551077046</v>
      </c>
      <c r="BK243" s="156">
        <v>5</v>
      </c>
      <c r="BL243" s="83">
        <v>9.202453987730062E-3</v>
      </c>
      <c r="BM243" s="84">
        <v>431</v>
      </c>
      <c r="BN243" s="86">
        <v>9.3436661449631406E-2</v>
      </c>
      <c r="BO243" s="195">
        <v>1304</v>
      </c>
      <c r="BP243" s="75">
        <v>9.8385393088878823E-2</v>
      </c>
      <c r="BQ243" s="164">
        <v>42</v>
      </c>
      <c r="BR243" s="76">
        <v>67</v>
      </c>
      <c r="BS243" s="77">
        <v>1.7409125345878493</v>
      </c>
      <c r="BT243" s="159">
        <v>13254</v>
      </c>
      <c r="BU243" s="153">
        <v>198</v>
      </c>
    </row>
    <row r="244" spans="1:73">
      <c r="A244" s="34">
        <f t="shared" si="24"/>
        <v>1</v>
      </c>
      <c r="B244" s="35">
        <f t="shared" si="25"/>
        <v>0</v>
      </c>
      <c r="C244" s="35">
        <f t="shared" si="26"/>
        <v>0</v>
      </c>
      <c r="D244" s="35">
        <f t="shared" si="27"/>
        <v>1</v>
      </c>
      <c r="E244" s="35">
        <f t="shared" si="28"/>
        <v>0</v>
      </c>
      <c r="F244" s="35">
        <f t="shared" si="29"/>
        <v>1</v>
      </c>
      <c r="G244" s="35">
        <f t="shared" si="30"/>
        <v>0</v>
      </c>
      <c r="H244" s="35">
        <f t="shared" si="31"/>
        <v>0</v>
      </c>
      <c r="I244" s="48">
        <v>466</v>
      </c>
      <c r="J244" s="49" t="s">
        <v>438</v>
      </c>
      <c r="K244" s="65">
        <v>76</v>
      </c>
      <c r="L244" s="38">
        <v>1.5913897439118873E-3</v>
      </c>
      <c r="M244" s="39">
        <v>373</v>
      </c>
      <c r="N244" s="40">
        <v>0.21087244515311523</v>
      </c>
      <c r="O244" s="98">
        <v>9</v>
      </c>
      <c r="P244" s="38">
        <v>5.8869093725793957E-2</v>
      </c>
      <c r="Q244" s="39">
        <v>393</v>
      </c>
      <c r="R244" s="41">
        <v>0.4408433581597116</v>
      </c>
      <c r="S244" s="183">
        <v>1</v>
      </c>
      <c r="T244" s="42">
        <v>2.0939338735682726E-5</v>
      </c>
      <c r="U244" s="43">
        <v>391</v>
      </c>
      <c r="V244" s="44">
        <v>7.7950348790508002E-3</v>
      </c>
      <c r="W244" s="178">
        <v>1</v>
      </c>
      <c r="X244" s="42">
        <v>7.7459333849728897E-4</v>
      </c>
      <c r="Y244" s="43">
        <v>387</v>
      </c>
      <c r="Z244" s="45">
        <v>1.629605684402086E-2</v>
      </c>
      <c r="AA244" s="65">
        <v>438</v>
      </c>
      <c r="AB244" s="38">
        <v>9.1714303662290345E-3</v>
      </c>
      <c r="AC244" s="39">
        <v>239</v>
      </c>
      <c r="AD244" s="40">
        <v>0.70715120405933274</v>
      </c>
      <c r="AE244" s="98">
        <v>29</v>
      </c>
      <c r="AF244" s="38">
        <v>0.33927188226181254</v>
      </c>
      <c r="AG244" s="39">
        <v>184</v>
      </c>
      <c r="AH244" s="41">
        <v>1.4783482559698216</v>
      </c>
      <c r="AI244" s="183">
        <v>0</v>
      </c>
      <c r="AJ244" s="42">
        <v>0</v>
      </c>
      <c r="AK244" s="43">
        <v>337</v>
      </c>
      <c r="AL244" s="44">
        <v>0</v>
      </c>
      <c r="AM244" s="178">
        <v>0</v>
      </c>
      <c r="AN244" s="42">
        <v>0</v>
      </c>
      <c r="AO244" s="43">
        <v>337</v>
      </c>
      <c r="AP244" s="45">
        <v>0</v>
      </c>
      <c r="AQ244" s="65">
        <v>733</v>
      </c>
      <c r="AR244" s="38">
        <v>1.5348535293255439E-2</v>
      </c>
      <c r="AS244" s="39">
        <v>236</v>
      </c>
      <c r="AT244" s="40">
        <v>0.66263382290949646</v>
      </c>
      <c r="AU244" s="98">
        <v>39</v>
      </c>
      <c r="AV244" s="38">
        <v>0.56777691711851275</v>
      </c>
      <c r="AW244" s="39">
        <v>127</v>
      </c>
      <c r="AX244" s="41">
        <v>1.3852816071323228</v>
      </c>
      <c r="AY244" s="183">
        <v>3</v>
      </c>
      <c r="AZ244" s="42">
        <v>6.2818016207048176E-5</v>
      </c>
      <c r="BA244" s="43">
        <v>342</v>
      </c>
      <c r="BB244" s="44">
        <v>2.3442848679077116E-2</v>
      </c>
      <c r="BC244" s="178">
        <v>2</v>
      </c>
      <c r="BD244" s="42">
        <v>2.3237800154918666E-3</v>
      </c>
      <c r="BE244" s="43">
        <v>344</v>
      </c>
      <c r="BF244" s="45">
        <v>4.9008888425466447E-2</v>
      </c>
      <c r="BG244" s="159">
        <v>40</v>
      </c>
      <c r="BH244" s="83">
        <v>8.3757354942730908E-4</v>
      </c>
      <c r="BI244" s="84">
        <v>357</v>
      </c>
      <c r="BJ244" s="85">
        <v>0.15048144009586842</v>
      </c>
      <c r="BK244" s="156">
        <v>10</v>
      </c>
      <c r="BL244" s="83">
        <v>3.0983733539891558E-2</v>
      </c>
      <c r="BM244" s="84">
        <v>368</v>
      </c>
      <c r="BN244" s="86">
        <v>0.31459180617175148</v>
      </c>
      <c r="BO244" s="195">
        <v>1291</v>
      </c>
      <c r="BP244" s="75">
        <v>2.7032686307766399E-2</v>
      </c>
      <c r="BQ244" s="164">
        <v>90</v>
      </c>
      <c r="BR244" s="76">
        <v>378</v>
      </c>
      <c r="BS244" s="77">
        <v>0.47833871430749553</v>
      </c>
      <c r="BT244" s="159">
        <v>47757</v>
      </c>
      <c r="BU244" s="153">
        <v>2126</v>
      </c>
    </row>
    <row r="245" spans="1:73">
      <c r="A245" s="34">
        <f t="shared" si="24"/>
        <v>2</v>
      </c>
      <c r="B245" s="35">
        <f t="shared" si="25"/>
        <v>0</v>
      </c>
      <c r="C245" s="35">
        <f t="shared" si="26"/>
        <v>1</v>
      </c>
      <c r="D245" s="35">
        <f t="shared" si="27"/>
        <v>1</v>
      </c>
      <c r="E245" s="35">
        <f t="shared" si="28"/>
        <v>0</v>
      </c>
      <c r="F245" s="35">
        <f t="shared" si="29"/>
        <v>1</v>
      </c>
      <c r="G245" s="35">
        <f t="shared" si="30"/>
        <v>0</v>
      </c>
      <c r="H245" s="35">
        <f t="shared" si="31"/>
        <v>0</v>
      </c>
      <c r="I245" s="48">
        <v>348</v>
      </c>
      <c r="J245" s="49" t="s">
        <v>319</v>
      </c>
      <c r="K245" s="65">
        <v>41</v>
      </c>
      <c r="L245" s="38">
        <v>1.1143424020873536E-3</v>
      </c>
      <c r="M245" s="39">
        <v>412</v>
      </c>
      <c r="N245" s="40">
        <v>0.14765968422564299</v>
      </c>
      <c r="O245" s="98">
        <v>11</v>
      </c>
      <c r="P245" s="38">
        <v>3.1782945736434108E-2</v>
      </c>
      <c r="Q245" s="39">
        <v>446</v>
      </c>
      <c r="R245" s="41">
        <v>0.23800774980366884</v>
      </c>
      <c r="S245" s="183">
        <v>149</v>
      </c>
      <c r="T245" s="42">
        <v>4.0496833636833093E-3</v>
      </c>
      <c r="U245" s="43">
        <v>53</v>
      </c>
      <c r="V245" s="44">
        <v>1.5075654235073392</v>
      </c>
      <c r="W245" s="178">
        <v>15</v>
      </c>
      <c r="X245" s="42">
        <v>0.11550387596899225</v>
      </c>
      <c r="Y245" s="43">
        <v>35</v>
      </c>
      <c r="Z245" s="45">
        <v>2.4299947274876037</v>
      </c>
      <c r="AA245" s="65">
        <v>345</v>
      </c>
      <c r="AB245" s="38">
        <v>9.376783627320414E-3</v>
      </c>
      <c r="AC245" s="39">
        <v>234</v>
      </c>
      <c r="AD245" s="40">
        <v>0.7229847000397408</v>
      </c>
      <c r="AE245" s="98">
        <v>10</v>
      </c>
      <c r="AF245" s="38">
        <v>0.26744186046511625</v>
      </c>
      <c r="AG245" s="39">
        <v>245</v>
      </c>
      <c r="AH245" s="41">
        <v>1.1653550696748409</v>
      </c>
      <c r="AI245" s="183">
        <v>12</v>
      </c>
      <c r="AJ245" s="42">
        <v>3.2614899573288396E-4</v>
      </c>
      <c r="AK245" s="43">
        <v>257</v>
      </c>
      <c r="AL245" s="44">
        <v>0.17141325491372578</v>
      </c>
      <c r="AM245" s="178">
        <v>2</v>
      </c>
      <c r="AN245" s="42">
        <v>9.3023255813953487E-3</v>
      </c>
      <c r="AO245" s="43">
        <v>269</v>
      </c>
      <c r="AP245" s="45">
        <v>0.27629534291969937</v>
      </c>
      <c r="AQ245" s="65">
        <v>711</v>
      </c>
      <c r="AR245" s="38">
        <v>1.9324327997173374E-2</v>
      </c>
      <c r="AS245" s="39">
        <v>176</v>
      </c>
      <c r="AT245" s="40">
        <v>0.83427852177861217</v>
      </c>
      <c r="AU245" s="98">
        <v>59</v>
      </c>
      <c r="AV245" s="38">
        <v>0.55116279069767438</v>
      </c>
      <c r="AW245" s="39">
        <v>140</v>
      </c>
      <c r="AX245" s="41">
        <v>1.3447458913336572</v>
      </c>
      <c r="AY245" s="183">
        <v>0</v>
      </c>
      <c r="AZ245" s="42">
        <v>0</v>
      </c>
      <c r="BA245" s="43">
        <v>356</v>
      </c>
      <c r="BB245" s="44">
        <v>0</v>
      </c>
      <c r="BC245" s="178">
        <v>0</v>
      </c>
      <c r="BD245" s="42">
        <v>0</v>
      </c>
      <c r="BE245" s="43">
        <v>356</v>
      </c>
      <c r="BF245" s="45">
        <v>0</v>
      </c>
      <c r="BG245" s="159">
        <v>32</v>
      </c>
      <c r="BH245" s="83">
        <v>8.6973065528769063E-4</v>
      </c>
      <c r="BI245" s="84">
        <v>355</v>
      </c>
      <c r="BJ245" s="85">
        <v>0.15625890000072598</v>
      </c>
      <c r="BK245" s="156">
        <v>5</v>
      </c>
      <c r="BL245" s="83">
        <v>2.4806201550387597E-2</v>
      </c>
      <c r="BM245" s="84">
        <v>388</v>
      </c>
      <c r="BN245" s="86">
        <v>0.25186854063115111</v>
      </c>
      <c r="BO245" s="195">
        <v>1290</v>
      </c>
      <c r="BP245" s="75">
        <v>3.5061017041285024E-2</v>
      </c>
      <c r="BQ245" s="164">
        <v>102</v>
      </c>
      <c r="BR245" s="76">
        <v>306</v>
      </c>
      <c r="BS245" s="77">
        <v>0.62039863973944775</v>
      </c>
      <c r="BT245" s="159">
        <v>36793</v>
      </c>
      <c r="BU245" s="153">
        <v>3199</v>
      </c>
    </row>
    <row r="246" spans="1:73">
      <c r="A246" s="34">
        <f t="shared" si="24"/>
        <v>2</v>
      </c>
      <c r="B246" s="35">
        <f t="shared" si="25"/>
        <v>1</v>
      </c>
      <c r="C246" s="35">
        <f t="shared" si="26"/>
        <v>1</v>
      </c>
      <c r="D246" s="35">
        <f t="shared" si="27"/>
        <v>0</v>
      </c>
      <c r="E246" s="35">
        <f t="shared" si="28"/>
        <v>0</v>
      </c>
      <c r="F246" s="35">
        <f t="shared" si="29"/>
        <v>1</v>
      </c>
      <c r="G246" s="35">
        <f t="shared" si="30"/>
        <v>0</v>
      </c>
      <c r="H246" s="35">
        <f t="shared" si="31"/>
        <v>0</v>
      </c>
      <c r="I246" s="48">
        <v>123</v>
      </c>
      <c r="J246" s="49" t="s">
        <v>93</v>
      </c>
      <c r="K246" s="65">
        <v>244</v>
      </c>
      <c r="L246" s="38">
        <v>7.2690440015491407E-3</v>
      </c>
      <c r="M246" s="39">
        <v>143</v>
      </c>
      <c r="N246" s="40">
        <v>0.9632090997170103</v>
      </c>
      <c r="O246" s="98">
        <v>34</v>
      </c>
      <c r="P246" s="38">
        <v>0.18929402637703646</v>
      </c>
      <c r="Q246" s="39">
        <v>132</v>
      </c>
      <c r="R246" s="41">
        <v>1.4175352292040115</v>
      </c>
      <c r="S246" s="183">
        <v>90</v>
      </c>
      <c r="T246" s="42">
        <v>2.681204754669765E-3</v>
      </c>
      <c r="U246" s="43">
        <v>105</v>
      </c>
      <c r="V246" s="44">
        <v>0.99812533931225966</v>
      </c>
      <c r="W246" s="178">
        <v>14</v>
      </c>
      <c r="X246" s="42">
        <v>6.9821567106283941E-2</v>
      </c>
      <c r="Y246" s="43">
        <v>83</v>
      </c>
      <c r="Z246" s="45">
        <v>1.4689207484148825</v>
      </c>
      <c r="AA246" s="65">
        <v>153</v>
      </c>
      <c r="AB246" s="38">
        <v>4.5580480829386007E-3</v>
      </c>
      <c r="AC246" s="39">
        <v>347</v>
      </c>
      <c r="AD246" s="40">
        <v>0.35144236627243153</v>
      </c>
      <c r="AE246" s="98">
        <v>12</v>
      </c>
      <c r="AF246" s="38">
        <v>0.1186966640806827</v>
      </c>
      <c r="AG246" s="39">
        <v>406</v>
      </c>
      <c r="AH246" s="41">
        <v>0.51721057802750903</v>
      </c>
      <c r="AI246" s="183">
        <v>0</v>
      </c>
      <c r="AJ246" s="42">
        <v>0</v>
      </c>
      <c r="AK246" s="43">
        <v>337</v>
      </c>
      <c r="AL246" s="44">
        <v>0</v>
      </c>
      <c r="AM246" s="178">
        <v>0</v>
      </c>
      <c r="AN246" s="42">
        <v>0</v>
      </c>
      <c r="AO246" s="43">
        <v>337</v>
      </c>
      <c r="AP246" s="45">
        <v>0</v>
      </c>
      <c r="AQ246" s="65">
        <v>767</v>
      </c>
      <c r="AR246" s="38">
        <v>2.2849822742574553E-2</v>
      </c>
      <c r="AS246" s="39">
        <v>136</v>
      </c>
      <c r="AT246" s="40">
        <v>0.98648275600408097</v>
      </c>
      <c r="AU246" s="98">
        <v>75</v>
      </c>
      <c r="AV246" s="38">
        <v>0.59503491078355319</v>
      </c>
      <c r="AW246" s="39">
        <v>114</v>
      </c>
      <c r="AX246" s="41">
        <v>1.4517865955054732</v>
      </c>
      <c r="AY246" s="183">
        <v>6</v>
      </c>
      <c r="AZ246" s="42">
        <v>1.78746983644651E-4</v>
      </c>
      <c r="BA246" s="43">
        <v>320</v>
      </c>
      <c r="BB246" s="44">
        <v>6.6705998413125148E-2</v>
      </c>
      <c r="BC246" s="178">
        <v>4</v>
      </c>
      <c r="BD246" s="42">
        <v>4.6547711404189293E-3</v>
      </c>
      <c r="BE246" s="43">
        <v>328</v>
      </c>
      <c r="BF246" s="45">
        <v>9.8169860290577476E-2</v>
      </c>
      <c r="BG246" s="159">
        <v>29</v>
      </c>
      <c r="BH246" s="83">
        <v>8.6394375428247984E-4</v>
      </c>
      <c r="BI246" s="84">
        <v>356</v>
      </c>
      <c r="BJ246" s="85">
        <v>0.15521920480314988</v>
      </c>
      <c r="BK246" s="156">
        <v>6</v>
      </c>
      <c r="BL246" s="83">
        <v>2.2498060512024826E-2</v>
      </c>
      <c r="BM246" s="84">
        <v>397</v>
      </c>
      <c r="BN246" s="86">
        <v>0.22843294474911177</v>
      </c>
      <c r="BO246" s="195">
        <v>1289</v>
      </c>
      <c r="BP246" s="75">
        <v>3.8400810319659189E-2</v>
      </c>
      <c r="BQ246" s="164">
        <v>145</v>
      </c>
      <c r="BR246" s="76">
        <v>278</v>
      </c>
      <c r="BS246" s="77">
        <v>0.67949570484952315</v>
      </c>
      <c r="BT246" s="159">
        <v>33567</v>
      </c>
      <c r="BU246" s="153">
        <v>3648</v>
      </c>
    </row>
    <row r="247" spans="1:73">
      <c r="A247" s="34">
        <f t="shared" si="24"/>
        <v>0</v>
      </c>
      <c r="B247" s="35">
        <f t="shared" si="25"/>
        <v>0</v>
      </c>
      <c r="C247" s="35">
        <f t="shared" si="26"/>
        <v>0</v>
      </c>
      <c r="D247" s="35">
        <f t="shared" si="27"/>
        <v>0</v>
      </c>
      <c r="E247" s="35">
        <f t="shared" si="28"/>
        <v>0</v>
      </c>
      <c r="F247" s="35">
        <f t="shared" si="29"/>
        <v>1</v>
      </c>
      <c r="G247" s="35">
        <f t="shared" si="30"/>
        <v>0</v>
      </c>
      <c r="H247" s="35">
        <f t="shared" si="31"/>
        <v>0</v>
      </c>
      <c r="I247" s="48">
        <v>565</v>
      </c>
      <c r="J247" s="49" t="s">
        <v>538</v>
      </c>
      <c r="K247" s="65">
        <v>3</v>
      </c>
      <c r="L247" s="38">
        <v>4.8340315823396714E-4</v>
      </c>
      <c r="M247" s="39">
        <v>458</v>
      </c>
      <c r="N247" s="40">
        <v>6.4054959736613071E-2</v>
      </c>
      <c r="O247" s="98">
        <v>3</v>
      </c>
      <c r="P247" s="38">
        <v>2.3364485981308409E-3</v>
      </c>
      <c r="Q247" s="39">
        <v>512</v>
      </c>
      <c r="R247" s="41">
        <v>1.7496580650030364E-2</v>
      </c>
      <c r="S247" s="183">
        <v>0</v>
      </c>
      <c r="T247" s="42">
        <v>0</v>
      </c>
      <c r="U247" s="43">
        <v>396</v>
      </c>
      <c r="V247" s="44">
        <v>0</v>
      </c>
      <c r="W247" s="178">
        <v>0</v>
      </c>
      <c r="X247" s="42">
        <v>0</v>
      </c>
      <c r="Y247" s="43">
        <v>396</v>
      </c>
      <c r="Z247" s="45">
        <v>0</v>
      </c>
      <c r="AA247" s="65">
        <v>3</v>
      </c>
      <c r="AB247" s="38">
        <v>4.8340315823396714E-4</v>
      </c>
      <c r="AC247" s="39">
        <v>504</v>
      </c>
      <c r="AD247" s="40">
        <v>3.7272171487007226E-2</v>
      </c>
      <c r="AE247" s="98">
        <v>1</v>
      </c>
      <c r="AF247" s="38">
        <v>2.3364485981308409E-3</v>
      </c>
      <c r="AG247" s="39">
        <v>529</v>
      </c>
      <c r="AH247" s="41">
        <v>1.0180875253152817E-2</v>
      </c>
      <c r="AI247" s="183">
        <v>2</v>
      </c>
      <c r="AJ247" s="42">
        <v>3.2226877215597811E-4</v>
      </c>
      <c r="AK247" s="43">
        <v>259</v>
      </c>
      <c r="AL247" s="44">
        <v>0.16937393619187649</v>
      </c>
      <c r="AM247" s="178">
        <v>1</v>
      </c>
      <c r="AN247" s="42">
        <v>1.557632398753894E-3</v>
      </c>
      <c r="AO247" s="43">
        <v>322</v>
      </c>
      <c r="AP247" s="45">
        <v>4.6264407108828169E-2</v>
      </c>
      <c r="AQ247" s="65">
        <v>1267</v>
      </c>
      <c r="AR247" s="38">
        <v>0.20415726716081212</v>
      </c>
      <c r="AS247" s="39">
        <v>9</v>
      </c>
      <c r="AT247" s="40">
        <v>8.813968748729442</v>
      </c>
      <c r="AU247" s="98">
        <v>5</v>
      </c>
      <c r="AV247" s="38">
        <v>0.98676012461059193</v>
      </c>
      <c r="AW247" s="39">
        <v>22</v>
      </c>
      <c r="AX247" s="41">
        <v>2.4075312152736368</v>
      </c>
      <c r="AY247" s="183">
        <v>0</v>
      </c>
      <c r="AZ247" s="42">
        <v>0</v>
      </c>
      <c r="BA247" s="43">
        <v>356</v>
      </c>
      <c r="BB247" s="44">
        <v>0</v>
      </c>
      <c r="BC247" s="178">
        <v>0</v>
      </c>
      <c r="BD247" s="42">
        <v>0</v>
      </c>
      <c r="BE247" s="43">
        <v>356</v>
      </c>
      <c r="BF247" s="45">
        <v>0</v>
      </c>
      <c r="BG247" s="159">
        <v>9</v>
      </c>
      <c r="BH247" s="83">
        <v>1.4502094747019013E-3</v>
      </c>
      <c r="BI247" s="84">
        <v>309</v>
      </c>
      <c r="BJ247" s="85">
        <v>0.26054978735065054</v>
      </c>
      <c r="BK247" s="156">
        <v>8</v>
      </c>
      <c r="BL247" s="83">
        <v>7.0093457943925233E-3</v>
      </c>
      <c r="BM247" s="84">
        <v>440</v>
      </c>
      <c r="BN247" s="86">
        <v>7.1169045870513634E-2</v>
      </c>
      <c r="BO247" s="195">
        <v>1284</v>
      </c>
      <c r="BP247" s="75">
        <v>0.20689655172413793</v>
      </c>
      <c r="BQ247" s="164">
        <v>18</v>
      </c>
      <c r="BR247" s="76">
        <v>26</v>
      </c>
      <c r="BS247" s="77">
        <v>3.6609987412884526</v>
      </c>
      <c r="BT247" s="159">
        <v>6206</v>
      </c>
      <c r="BU247" s="153">
        <v>286</v>
      </c>
    </row>
    <row r="248" spans="1:73">
      <c r="A248" s="34">
        <f t="shared" si="24"/>
        <v>2</v>
      </c>
      <c r="B248" s="35">
        <f t="shared" si="25"/>
        <v>1</v>
      </c>
      <c r="C248" s="35">
        <f t="shared" si="26"/>
        <v>0</v>
      </c>
      <c r="D248" s="35">
        <f t="shared" si="27"/>
        <v>1</v>
      </c>
      <c r="E248" s="35">
        <f t="shared" si="28"/>
        <v>0</v>
      </c>
      <c r="F248" s="35">
        <f t="shared" si="29"/>
        <v>0</v>
      </c>
      <c r="G248" s="35">
        <f t="shared" si="30"/>
        <v>0</v>
      </c>
      <c r="H248" s="35">
        <f t="shared" si="31"/>
        <v>0</v>
      </c>
      <c r="I248" s="48">
        <v>287</v>
      </c>
      <c r="J248" s="49" t="s">
        <v>258</v>
      </c>
      <c r="K248" s="65">
        <v>488</v>
      </c>
      <c r="L248" s="38">
        <v>5.7792515395547132E-2</v>
      </c>
      <c r="M248" s="39">
        <v>5</v>
      </c>
      <c r="N248" s="40">
        <v>7.657991437754827</v>
      </c>
      <c r="O248" s="98">
        <v>1</v>
      </c>
      <c r="P248" s="38">
        <v>0.38124999999999998</v>
      </c>
      <c r="Q248" s="39">
        <v>48</v>
      </c>
      <c r="R248" s="41">
        <v>2.8550045475687047</v>
      </c>
      <c r="S248" s="183">
        <v>0</v>
      </c>
      <c r="T248" s="42">
        <v>0</v>
      </c>
      <c r="U248" s="43">
        <v>396</v>
      </c>
      <c r="V248" s="44">
        <v>0</v>
      </c>
      <c r="W248" s="178">
        <v>0</v>
      </c>
      <c r="X248" s="42">
        <v>0</v>
      </c>
      <c r="Y248" s="43">
        <v>396</v>
      </c>
      <c r="Z248" s="45">
        <v>0</v>
      </c>
      <c r="AA248" s="65">
        <v>792</v>
      </c>
      <c r="AB248" s="38">
        <v>9.3794410232117487E-2</v>
      </c>
      <c r="AC248" s="39">
        <v>25</v>
      </c>
      <c r="AD248" s="40">
        <v>7.2318959509200429</v>
      </c>
      <c r="AE248" s="98">
        <v>7</v>
      </c>
      <c r="AF248" s="38">
        <v>0.61875000000000002</v>
      </c>
      <c r="AG248" s="39">
        <v>100</v>
      </c>
      <c r="AH248" s="41">
        <v>2.6961502889161948</v>
      </c>
      <c r="AI248" s="183">
        <v>0</v>
      </c>
      <c r="AJ248" s="42">
        <v>0</v>
      </c>
      <c r="AK248" s="43">
        <v>337</v>
      </c>
      <c r="AL248" s="44">
        <v>0</v>
      </c>
      <c r="AM248" s="178">
        <v>0</v>
      </c>
      <c r="AN248" s="42">
        <v>0</v>
      </c>
      <c r="AO248" s="43">
        <v>337</v>
      </c>
      <c r="AP248" s="45">
        <v>0</v>
      </c>
      <c r="AQ248" s="65">
        <v>0</v>
      </c>
      <c r="AR248" s="38">
        <v>0</v>
      </c>
      <c r="AS248" s="39">
        <v>565</v>
      </c>
      <c r="AT248" s="40">
        <v>0</v>
      </c>
      <c r="AU248" s="98">
        <v>0</v>
      </c>
      <c r="AV248" s="38">
        <v>0</v>
      </c>
      <c r="AW248" s="39">
        <v>565</v>
      </c>
      <c r="AX248" s="41">
        <v>0</v>
      </c>
      <c r="AY248" s="183">
        <v>0</v>
      </c>
      <c r="AZ248" s="42">
        <v>0</v>
      </c>
      <c r="BA248" s="43">
        <v>356</v>
      </c>
      <c r="BB248" s="44">
        <v>0</v>
      </c>
      <c r="BC248" s="178">
        <v>0</v>
      </c>
      <c r="BD248" s="42">
        <v>0</v>
      </c>
      <c r="BE248" s="43">
        <v>356</v>
      </c>
      <c r="BF248" s="45">
        <v>0</v>
      </c>
      <c r="BG248" s="159">
        <v>0</v>
      </c>
      <c r="BH248" s="83">
        <v>0</v>
      </c>
      <c r="BI248" s="84">
        <v>467</v>
      </c>
      <c r="BJ248" s="85">
        <v>0</v>
      </c>
      <c r="BK248" s="156">
        <v>0</v>
      </c>
      <c r="BL248" s="83">
        <v>0</v>
      </c>
      <c r="BM248" s="84">
        <v>467</v>
      </c>
      <c r="BN248" s="86">
        <v>0</v>
      </c>
      <c r="BO248" s="195">
        <v>1280</v>
      </c>
      <c r="BP248" s="75">
        <v>0.15158692562766463</v>
      </c>
      <c r="BQ248" s="164">
        <v>8</v>
      </c>
      <c r="BR248" s="76">
        <v>29</v>
      </c>
      <c r="BS248" s="77">
        <v>2.6823044622735548</v>
      </c>
      <c r="BT248" s="159">
        <v>8444</v>
      </c>
      <c r="BU248" s="153">
        <v>283</v>
      </c>
    </row>
    <row r="249" spans="1:73">
      <c r="A249" s="34">
        <f t="shared" si="24"/>
        <v>4</v>
      </c>
      <c r="B249" s="35">
        <f t="shared" si="25"/>
        <v>1</v>
      </c>
      <c r="C249" s="35">
        <f t="shared" si="26"/>
        <v>1</v>
      </c>
      <c r="D249" s="35">
        <f t="shared" si="27"/>
        <v>1</v>
      </c>
      <c r="E249" s="35">
        <f t="shared" si="28"/>
        <v>1</v>
      </c>
      <c r="F249" s="35">
        <f t="shared" si="29"/>
        <v>0</v>
      </c>
      <c r="G249" s="35">
        <f t="shared" si="30"/>
        <v>1</v>
      </c>
      <c r="H249" s="35">
        <f t="shared" si="31"/>
        <v>0</v>
      </c>
      <c r="I249" s="48">
        <v>667</v>
      </c>
      <c r="J249" s="49" t="s">
        <v>641</v>
      </c>
      <c r="K249" s="65">
        <v>230</v>
      </c>
      <c r="L249" s="38">
        <v>7.3578809302920758E-3</v>
      </c>
      <c r="M249" s="39">
        <v>142</v>
      </c>
      <c r="N249" s="40">
        <v>0.97498073545588748</v>
      </c>
      <c r="O249" s="98">
        <v>68</v>
      </c>
      <c r="P249" s="38">
        <v>0.18010963194988253</v>
      </c>
      <c r="Q249" s="39">
        <v>144</v>
      </c>
      <c r="R249" s="41">
        <v>1.3487575561385974</v>
      </c>
      <c r="S249" s="183">
        <v>83</v>
      </c>
      <c r="T249" s="42">
        <v>2.6552352922358359E-3</v>
      </c>
      <c r="U249" s="43">
        <v>106</v>
      </c>
      <c r="V249" s="44">
        <v>0.98845775295635852</v>
      </c>
      <c r="W249" s="178">
        <v>26</v>
      </c>
      <c r="X249" s="42">
        <v>6.4996084573218482E-2</v>
      </c>
      <c r="Y249" s="43">
        <v>94</v>
      </c>
      <c r="Z249" s="45">
        <v>1.3674012364975467</v>
      </c>
      <c r="AA249" s="65">
        <v>343</v>
      </c>
      <c r="AB249" s="38">
        <v>1.0972839822131226E-2</v>
      </c>
      <c r="AC249" s="39">
        <v>190</v>
      </c>
      <c r="AD249" s="40">
        <v>0.84604653607163605</v>
      </c>
      <c r="AE249" s="98">
        <v>47</v>
      </c>
      <c r="AF249" s="38">
        <v>0.26859827721221613</v>
      </c>
      <c r="AG249" s="39">
        <v>243</v>
      </c>
      <c r="AH249" s="41">
        <v>1.1703940569019939</v>
      </c>
      <c r="AI249" s="183">
        <v>54</v>
      </c>
      <c r="AJ249" s="42">
        <v>1.7275024792859656E-3</v>
      </c>
      <c r="AK249" s="43">
        <v>104</v>
      </c>
      <c r="AL249" s="44">
        <v>0.90791885524755134</v>
      </c>
      <c r="AM249" s="178">
        <v>16</v>
      </c>
      <c r="AN249" s="42">
        <v>4.2286609240407204E-2</v>
      </c>
      <c r="AO249" s="43">
        <v>91</v>
      </c>
      <c r="AP249" s="45">
        <v>1.2559862691063859</v>
      </c>
      <c r="AQ249" s="65">
        <v>403</v>
      </c>
      <c r="AR249" s="38">
        <v>1.2892287021337854E-2</v>
      </c>
      <c r="AS249" s="39">
        <v>285</v>
      </c>
      <c r="AT249" s="40">
        <v>0.55659157514199764</v>
      </c>
      <c r="AU249" s="98">
        <v>86</v>
      </c>
      <c r="AV249" s="38">
        <v>0.31558339859044637</v>
      </c>
      <c r="AW249" s="39">
        <v>379</v>
      </c>
      <c r="AX249" s="41">
        <v>0.76997120594883672</v>
      </c>
      <c r="AY249" s="183">
        <v>72</v>
      </c>
      <c r="AZ249" s="42">
        <v>2.3033366390479543E-3</v>
      </c>
      <c r="BA249" s="43">
        <v>123</v>
      </c>
      <c r="BB249" s="44">
        <v>0.859574618023624</v>
      </c>
      <c r="BC249" s="178">
        <v>11</v>
      </c>
      <c r="BD249" s="42">
        <v>5.6382145653876274E-2</v>
      </c>
      <c r="BE249" s="43">
        <v>93</v>
      </c>
      <c r="BF249" s="45">
        <v>1.1891083782103777</v>
      </c>
      <c r="BG249" s="159">
        <v>92</v>
      </c>
      <c r="BH249" s="83">
        <v>2.9431523721168305E-3</v>
      </c>
      <c r="BI249" s="84">
        <v>213</v>
      </c>
      <c r="BJ249" s="85">
        <v>0.52877721327343463</v>
      </c>
      <c r="BK249" s="156">
        <v>33</v>
      </c>
      <c r="BL249" s="83">
        <v>7.204385277995301E-2</v>
      </c>
      <c r="BM249" s="84">
        <v>258</v>
      </c>
      <c r="BN249" s="86">
        <v>0.73149369621439431</v>
      </c>
      <c r="BO249" s="195">
        <v>1277</v>
      </c>
      <c r="BP249" s="75">
        <v>4.0852234556447743E-2</v>
      </c>
      <c r="BQ249" s="164">
        <v>287</v>
      </c>
      <c r="BR249" s="76">
        <v>254</v>
      </c>
      <c r="BS249" s="77">
        <v>0.72287323323488317</v>
      </c>
      <c r="BT249" s="159">
        <v>31259</v>
      </c>
      <c r="BU249" s="153">
        <v>7607</v>
      </c>
    </row>
    <row r="250" spans="1:73">
      <c r="A250" s="34">
        <f t="shared" si="24"/>
        <v>2</v>
      </c>
      <c r="B250" s="35">
        <f t="shared" si="25"/>
        <v>0</v>
      </c>
      <c r="C250" s="35">
        <f t="shared" si="26"/>
        <v>1</v>
      </c>
      <c r="D250" s="35">
        <f t="shared" si="27"/>
        <v>1</v>
      </c>
      <c r="E250" s="35">
        <f t="shared" si="28"/>
        <v>0</v>
      </c>
      <c r="F250" s="35">
        <f t="shared" si="29"/>
        <v>1</v>
      </c>
      <c r="G250" s="35">
        <f t="shared" si="30"/>
        <v>0</v>
      </c>
      <c r="H250" s="35">
        <f t="shared" si="31"/>
        <v>0</v>
      </c>
      <c r="I250" s="48">
        <v>511</v>
      </c>
      <c r="J250" s="49" t="s">
        <v>483</v>
      </c>
      <c r="K250" s="65">
        <v>106</v>
      </c>
      <c r="L250" s="38">
        <v>1.3473491540935264E-3</v>
      </c>
      <c r="M250" s="39">
        <v>389</v>
      </c>
      <c r="N250" s="40">
        <v>0.17853502681264896</v>
      </c>
      <c r="O250" s="98">
        <v>20</v>
      </c>
      <c r="P250" s="38">
        <v>8.4529505582137163E-2</v>
      </c>
      <c r="Q250" s="39">
        <v>339</v>
      </c>
      <c r="R250" s="41">
        <v>0.63300228941832337</v>
      </c>
      <c r="S250" s="183">
        <v>92</v>
      </c>
      <c r="T250" s="42">
        <v>1.1693973790245699E-3</v>
      </c>
      <c r="U250" s="43">
        <v>197</v>
      </c>
      <c r="V250" s="44">
        <v>0.43532861624867836</v>
      </c>
      <c r="W250" s="178">
        <v>4</v>
      </c>
      <c r="X250" s="42">
        <v>7.3365231259968106E-2</v>
      </c>
      <c r="Y250" s="43">
        <v>78</v>
      </c>
      <c r="Z250" s="45">
        <v>1.5434730968724446</v>
      </c>
      <c r="AA250" s="65">
        <v>450</v>
      </c>
      <c r="AB250" s="38">
        <v>5.7198784843593099E-3</v>
      </c>
      <c r="AC250" s="39">
        <v>327</v>
      </c>
      <c r="AD250" s="40">
        <v>0.44102378754153293</v>
      </c>
      <c r="AE250" s="98">
        <v>9</v>
      </c>
      <c r="AF250" s="38">
        <v>0.35885167464114831</v>
      </c>
      <c r="AG250" s="39">
        <v>173</v>
      </c>
      <c r="AH250" s="41">
        <v>1.5636655293119877</v>
      </c>
      <c r="AI250" s="183">
        <v>3</v>
      </c>
      <c r="AJ250" s="42">
        <v>3.8132523229062067E-5</v>
      </c>
      <c r="AK250" s="43">
        <v>326</v>
      </c>
      <c r="AL250" s="44">
        <v>2.0041208190995363E-2</v>
      </c>
      <c r="AM250" s="178">
        <v>1</v>
      </c>
      <c r="AN250" s="42">
        <v>2.3923444976076554E-3</v>
      </c>
      <c r="AO250" s="43">
        <v>316</v>
      </c>
      <c r="AP250" s="45">
        <v>7.1056816659970531E-2</v>
      </c>
      <c r="AQ250" s="65">
        <v>556</v>
      </c>
      <c r="AR250" s="38">
        <v>7.0672276384528363E-3</v>
      </c>
      <c r="AS250" s="39">
        <v>369</v>
      </c>
      <c r="AT250" s="40">
        <v>0.3051095090159831</v>
      </c>
      <c r="AU250" s="98">
        <v>17</v>
      </c>
      <c r="AV250" s="38">
        <v>0.44338118022328549</v>
      </c>
      <c r="AW250" s="39">
        <v>236</v>
      </c>
      <c r="AX250" s="41">
        <v>1.0817766192910141</v>
      </c>
      <c r="AY250" s="183">
        <v>10</v>
      </c>
      <c r="AZ250" s="42">
        <v>1.2710841076354022E-4</v>
      </c>
      <c r="BA250" s="43">
        <v>330</v>
      </c>
      <c r="BB250" s="44">
        <v>4.7435169387493634E-2</v>
      </c>
      <c r="BC250" s="178">
        <v>2</v>
      </c>
      <c r="BD250" s="42">
        <v>7.9744816586921844E-3</v>
      </c>
      <c r="BE250" s="43">
        <v>305</v>
      </c>
      <c r="BF250" s="45">
        <v>0.16818308069451671</v>
      </c>
      <c r="BG250" s="159">
        <v>37</v>
      </c>
      <c r="BH250" s="83">
        <v>4.703011198250988E-4</v>
      </c>
      <c r="BI250" s="84">
        <v>389</v>
      </c>
      <c r="BJ250" s="85">
        <v>8.4495970340002405E-2</v>
      </c>
      <c r="BK250" s="156">
        <v>5</v>
      </c>
      <c r="BL250" s="83">
        <v>2.9505582137161084E-2</v>
      </c>
      <c r="BM250" s="84">
        <v>374</v>
      </c>
      <c r="BN250" s="86">
        <v>0.29958346900729771</v>
      </c>
      <c r="BO250" s="195">
        <v>1254</v>
      </c>
      <c r="BP250" s="75">
        <v>1.5939394709747944E-2</v>
      </c>
      <c r="BQ250" s="164">
        <v>58</v>
      </c>
      <c r="BR250" s="76">
        <v>458</v>
      </c>
      <c r="BS250" s="77">
        <v>0.28204483585155404</v>
      </c>
      <c r="BT250" s="159">
        <v>78673</v>
      </c>
      <c r="BU250" s="153">
        <v>4275</v>
      </c>
    </row>
    <row r="251" spans="1:73">
      <c r="A251" s="34">
        <f t="shared" si="24"/>
        <v>1</v>
      </c>
      <c r="B251" s="35">
        <f t="shared" si="25"/>
        <v>1</v>
      </c>
      <c r="C251" s="35">
        <f t="shared" si="26"/>
        <v>0</v>
      </c>
      <c r="D251" s="35">
        <f t="shared" si="27"/>
        <v>0</v>
      </c>
      <c r="E251" s="35">
        <f t="shared" si="28"/>
        <v>0</v>
      </c>
      <c r="F251" s="35">
        <f t="shared" si="29"/>
        <v>1</v>
      </c>
      <c r="G251" s="35">
        <f t="shared" si="30"/>
        <v>0</v>
      </c>
      <c r="H251" s="35">
        <f t="shared" si="31"/>
        <v>0</v>
      </c>
      <c r="I251" s="48">
        <v>125</v>
      </c>
      <c r="J251" s="49" t="s">
        <v>95</v>
      </c>
      <c r="K251" s="65">
        <v>436</v>
      </c>
      <c r="L251" s="38">
        <v>1.7193784998816942E-2</v>
      </c>
      <c r="M251" s="39">
        <v>41</v>
      </c>
      <c r="N251" s="40">
        <v>2.2783202531046536</v>
      </c>
      <c r="O251" s="98">
        <v>49</v>
      </c>
      <c r="P251" s="38">
        <v>0.35332252836304701</v>
      </c>
      <c r="Q251" s="39">
        <v>54</v>
      </c>
      <c r="R251" s="41">
        <v>2.6458686563540246</v>
      </c>
      <c r="S251" s="183">
        <v>3</v>
      </c>
      <c r="T251" s="42">
        <v>1.1830586008360281E-4</v>
      </c>
      <c r="U251" s="43">
        <v>366</v>
      </c>
      <c r="V251" s="44">
        <v>4.4041424487597097E-2</v>
      </c>
      <c r="W251" s="178">
        <v>1</v>
      </c>
      <c r="X251" s="42">
        <v>2.4311183144246355E-3</v>
      </c>
      <c r="Y251" s="43">
        <v>377</v>
      </c>
      <c r="Z251" s="45">
        <v>5.1146376140107613E-2</v>
      </c>
      <c r="AA251" s="65">
        <v>83</v>
      </c>
      <c r="AB251" s="38">
        <v>3.2731287956463445E-3</v>
      </c>
      <c r="AC251" s="39">
        <v>379</v>
      </c>
      <c r="AD251" s="40">
        <v>0.25237033662768421</v>
      </c>
      <c r="AE251" s="98">
        <v>11</v>
      </c>
      <c r="AF251" s="38">
        <v>6.7260940032414909E-2</v>
      </c>
      <c r="AG251" s="39">
        <v>449</v>
      </c>
      <c r="AH251" s="41">
        <v>0.2930838026685581</v>
      </c>
      <c r="AI251" s="183">
        <v>8</v>
      </c>
      <c r="AJ251" s="42">
        <v>3.1548229355627414E-4</v>
      </c>
      <c r="AK251" s="43">
        <v>260</v>
      </c>
      <c r="AL251" s="44">
        <v>0.16580718479482379</v>
      </c>
      <c r="AM251" s="178">
        <v>1</v>
      </c>
      <c r="AN251" s="42">
        <v>6.4829821717990272E-3</v>
      </c>
      <c r="AO251" s="43">
        <v>290</v>
      </c>
      <c r="AP251" s="45">
        <v>0.19255591159719729</v>
      </c>
      <c r="AQ251" s="65">
        <v>690</v>
      </c>
      <c r="AR251" s="38">
        <v>2.7210347819228646E-2</v>
      </c>
      <c r="AS251" s="39">
        <v>97</v>
      </c>
      <c r="AT251" s="40">
        <v>1.1747372927549409</v>
      </c>
      <c r="AU251" s="98">
        <v>30</v>
      </c>
      <c r="AV251" s="38">
        <v>0.55915721231766613</v>
      </c>
      <c r="AW251" s="39">
        <v>133</v>
      </c>
      <c r="AX251" s="41">
        <v>1.3642509555515532</v>
      </c>
      <c r="AY251" s="183">
        <v>7</v>
      </c>
      <c r="AZ251" s="42">
        <v>2.7604700686173988E-4</v>
      </c>
      <c r="BA251" s="43">
        <v>297</v>
      </c>
      <c r="BB251" s="44">
        <v>0.10301707377772697</v>
      </c>
      <c r="BC251" s="178">
        <v>3</v>
      </c>
      <c r="BD251" s="42">
        <v>5.6726094003241492E-3</v>
      </c>
      <c r="BE251" s="43">
        <v>323</v>
      </c>
      <c r="BF251" s="45">
        <v>0.11963623033520808</v>
      </c>
      <c r="BG251" s="159">
        <v>7</v>
      </c>
      <c r="BH251" s="83">
        <v>2.7604700686173988E-4</v>
      </c>
      <c r="BI251" s="84">
        <v>414</v>
      </c>
      <c r="BJ251" s="85">
        <v>4.9595586148955671E-2</v>
      </c>
      <c r="BK251" s="156">
        <v>5</v>
      </c>
      <c r="BL251" s="83">
        <v>5.6726094003241492E-3</v>
      </c>
      <c r="BM251" s="84">
        <v>447</v>
      </c>
      <c r="BN251" s="86">
        <v>5.7596559002717145E-2</v>
      </c>
      <c r="BO251" s="195">
        <v>1234</v>
      </c>
      <c r="BP251" s="75">
        <v>4.8663143781055289E-2</v>
      </c>
      <c r="BQ251" s="164">
        <v>100</v>
      </c>
      <c r="BR251" s="76">
        <v>198</v>
      </c>
      <c r="BS251" s="77">
        <v>0.861085922626315</v>
      </c>
      <c r="BT251" s="159">
        <v>25358</v>
      </c>
      <c r="BU251" s="153">
        <v>2940</v>
      </c>
    </row>
    <row r="252" spans="1:73">
      <c r="A252" s="34">
        <f t="shared" si="24"/>
        <v>1</v>
      </c>
      <c r="B252" s="35">
        <f t="shared" si="25"/>
        <v>0</v>
      </c>
      <c r="C252" s="35">
        <f t="shared" si="26"/>
        <v>0</v>
      </c>
      <c r="D252" s="35">
        <f t="shared" si="27"/>
        <v>1</v>
      </c>
      <c r="E252" s="35">
        <f t="shared" si="28"/>
        <v>0</v>
      </c>
      <c r="F252" s="35">
        <f t="shared" si="29"/>
        <v>1</v>
      </c>
      <c r="G252" s="35">
        <f t="shared" si="30"/>
        <v>0</v>
      </c>
      <c r="H252" s="35">
        <f t="shared" si="31"/>
        <v>1</v>
      </c>
      <c r="I252" s="48">
        <v>378</v>
      </c>
      <c r="J252" s="49" t="s">
        <v>349</v>
      </c>
      <c r="K252" s="65">
        <v>89</v>
      </c>
      <c r="L252" s="38">
        <v>2.2361247204844099E-3</v>
      </c>
      <c r="M252" s="39">
        <v>339</v>
      </c>
      <c r="N252" s="40">
        <v>0.29630521956033301</v>
      </c>
      <c r="O252" s="98">
        <v>41</v>
      </c>
      <c r="P252" s="38">
        <v>7.2831423895253683E-2</v>
      </c>
      <c r="Q252" s="39">
        <v>363</v>
      </c>
      <c r="R252" s="41">
        <v>0.54540077751305782</v>
      </c>
      <c r="S252" s="183">
        <v>22</v>
      </c>
      <c r="T252" s="42">
        <v>5.527499309062586E-4</v>
      </c>
      <c r="U252" s="43">
        <v>275</v>
      </c>
      <c r="V252" s="44">
        <v>0.20577082424597973</v>
      </c>
      <c r="W252" s="178">
        <v>5</v>
      </c>
      <c r="X252" s="42">
        <v>1.8003273322422259E-2</v>
      </c>
      <c r="Y252" s="43">
        <v>284</v>
      </c>
      <c r="Z252" s="45">
        <v>0.37875663378386287</v>
      </c>
      <c r="AA252" s="65">
        <v>294</v>
      </c>
      <c r="AB252" s="38">
        <v>7.386749076656365E-3</v>
      </c>
      <c r="AC252" s="39">
        <v>280</v>
      </c>
      <c r="AD252" s="40">
        <v>0.56954567554433178</v>
      </c>
      <c r="AE252" s="98">
        <v>38</v>
      </c>
      <c r="AF252" s="38">
        <v>0.24058919803600654</v>
      </c>
      <c r="AG252" s="39">
        <v>272</v>
      </c>
      <c r="AH252" s="41">
        <v>1.0483468861331631</v>
      </c>
      <c r="AI252" s="183">
        <v>3</v>
      </c>
      <c r="AJ252" s="42">
        <v>7.5374990578126172E-5</v>
      </c>
      <c r="AK252" s="43">
        <v>318</v>
      </c>
      <c r="AL252" s="44">
        <v>3.9614632094926709E-2</v>
      </c>
      <c r="AM252" s="178">
        <v>2</v>
      </c>
      <c r="AN252" s="42">
        <v>2.4549918166939444E-3</v>
      </c>
      <c r="AO252" s="43">
        <v>315</v>
      </c>
      <c r="AP252" s="45">
        <v>7.2917551629789731E-2</v>
      </c>
      <c r="AQ252" s="65">
        <v>650</v>
      </c>
      <c r="AR252" s="38">
        <v>1.6331247958594006E-2</v>
      </c>
      <c r="AS252" s="39">
        <v>217</v>
      </c>
      <c r="AT252" s="40">
        <v>0.70505993314172299</v>
      </c>
      <c r="AU252" s="98">
        <v>90</v>
      </c>
      <c r="AV252" s="38">
        <v>0.53191489361702127</v>
      </c>
      <c r="AW252" s="39">
        <v>157</v>
      </c>
      <c r="AX252" s="41">
        <v>1.2977842114944622</v>
      </c>
      <c r="AY252" s="183">
        <v>10</v>
      </c>
      <c r="AZ252" s="42">
        <v>2.5124996859375392E-4</v>
      </c>
      <c r="BA252" s="43">
        <v>301</v>
      </c>
      <c r="BB252" s="44">
        <v>9.3763148695316351E-2</v>
      </c>
      <c r="BC252" s="178">
        <v>6</v>
      </c>
      <c r="BD252" s="42">
        <v>8.1833060556464818E-3</v>
      </c>
      <c r="BE252" s="43">
        <v>302</v>
      </c>
      <c r="BF252" s="45">
        <v>0.17258722028717183</v>
      </c>
      <c r="BG252" s="159">
        <v>154</v>
      </c>
      <c r="BH252" s="83">
        <v>3.8692495163438105E-3</v>
      </c>
      <c r="BI252" s="84">
        <v>168</v>
      </c>
      <c r="BJ252" s="85">
        <v>0.69516311696778466</v>
      </c>
      <c r="BK252" s="156">
        <v>16</v>
      </c>
      <c r="BL252" s="83">
        <v>0.1260229132569558</v>
      </c>
      <c r="BM252" s="84">
        <v>135</v>
      </c>
      <c r="BN252" s="86">
        <v>1.2795674171896603</v>
      </c>
      <c r="BO252" s="195">
        <v>1222</v>
      </c>
      <c r="BP252" s="75">
        <v>3.0702746162156729E-2</v>
      </c>
      <c r="BQ252" s="164">
        <v>198</v>
      </c>
      <c r="BR252" s="76">
        <v>349</v>
      </c>
      <c r="BS252" s="77">
        <v>0.54327978942648081</v>
      </c>
      <c r="BT252" s="159">
        <v>39801</v>
      </c>
      <c r="BU252" s="153">
        <v>7364</v>
      </c>
    </row>
    <row r="253" spans="1:73">
      <c r="A253" s="34">
        <f t="shared" si="24"/>
        <v>1</v>
      </c>
      <c r="B253" s="35">
        <f t="shared" si="25"/>
        <v>1</v>
      </c>
      <c r="C253" s="35">
        <f t="shared" si="26"/>
        <v>0</v>
      </c>
      <c r="D253" s="35">
        <f t="shared" si="27"/>
        <v>0</v>
      </c>
      <c r="E253" s="35">
        <f t="shared" si="28"/>
        <v>0</v>
      </c>
      <c r="F253" s="35">
        <f t="shared" si="29"/>
        <v>0</v>
      </c>
      <c r="G253" s="35">
        <f t="shared" si="30"/>
        <v>0</v>
      </c>
      <c r="H253" s="35">
        <f t="shared" si="31"/>
        <v>1</v>
      </c>
      <c r="I253" s="48">
        <v>554</v>
      </c>
      <c r="J253" s="49" t="s">
        <v>526</v>
      </c>
      <c r="K253" s="65">
        <v>261</v>
      </c>
      <c r="L253" s="38">
        <v>5.455913708767089E-3</v>
      </c>
      <c r="M253" s="39">
        <v>186</v>
      </c>
      <c r="N253" s="40">
        <v>0.72295417807833939</v>
      </c>
      <c r="O253" s="98">
        <v>49</v>
      </c>
      <c r="P253" s="38">
        <v>0.21588089330024815</v>
      </c>
      <c r="Q253" s="39">
        <v>109</v>
      </c>
      <c r="R253" s="41">
        <v>1.6166319530633515</v>
      </c>
      <c r="S253" s="183">
        <v>36</v>
      </c>
      <c r="T253" s="42">
        <v>7.5253982189890883E-4</v>
      </c>
      <c r="U253" s="43">
        <v>242</v>
      </c>
      <c r="V253" s="44">
        <v>0.28014610363890313</v>
      </c>
      <c r="W253" s="178">
        <v>9</v>
      </c>
      <c r="X253" s="42">
        <v>2.9776674937965261E-2</v>
      </c>
      <c r="Y253" s="43">
        <v>218</v>
      </c>
      <c r="Z253" s="45">
        <v>0.626447922152782</v>
      </c>
      <c r="AA253" s="65">
        <v>151</v>
      </c>
      <c r="AB253" s="38">
        <v>3.1564864751870898E-3</v>
      </c>
      <c r="AC253" s="39">
        <v>382</v>
      </c>
      <c r="AD253" s="40">
        <v>0.24337678228955634</v>
      </c>
      <c r="AE253" s="98">
        <v>38</v>
      </c>
      <c r="AF253" s="38">
        <v>0.12489660876757651</v>
      </c>
      <c r="AG253" s="39">
        <v>397</v>
      </c>
      <c r="AH253" s="41">
        <v>0.54422630757713841</v>
      </c>
      <c r="AI253" s="183">
        <v>34</v>
      </c>
      <c r="AJ253" s="42">
        <v>7.1073205401563609E-4</v>
      </c>
      <c r="AK253" s="43">
        <v>206</v>
      </c>
      <c r="AL253" s="44">
        <v>0.37353754371243264</v>
      </c>
      <c r="AM253" s="178">
        <v>10</v>
      </c>
      <c r="AN253" s="42">
        <v>2.8122415219189414E-2</v>
      </c>
      <c r="AO253" s="43">
        <v>151</v>
      </c>
      <c r="AP253" s="45">
        <v>0.83528492834698209</v>
      </c>
      <c r="AQ253" s="65">
        <v>482</v>
      </c>
      <c r="AR253" s="38">
        <v>1.0075672059868724E-2</v>
      </c>
      <c r="AS253" s="39">
        <v>325</v>
      </c>
      <c r="AT253" s="40">
        <v>0.43499141565299976</v>
      </c>
      <c r="AU253" s="98">
        <v>111</v>
      </c>
      <c r="AV253" s="38">
        <v>0.39867659222497931</v>
      </c>
      <c r="AW253" s="39">
        <v>285</v>
      </c>
      <c r="AX253" s="41">
        <v>0.97270483133814889</v>
      </c>
      <c r="AY253" s="183">
        <v>48</v>
      </c>
      <c r="AZ253" s="42">
        <v>1.0033864291985452E-3</v>
      </c>
      <c r="BA253" s="43">
        <v>213</v>
      </c>
      <c r="BB253" s="44">
        <v>0.37445047848712271</v>
      </c>
      <c r="BC253" s="178">
        <v>13</v>
      </c>
      <c r="BD253" s="42">
        <v>3.9702233250620347E-2</v>
      </c>
      <c r="BE253" s="43">
        <v>148</v>
      </c>
      <c r="BF253" s="45">
        <v>0.83732638487711741</v>
      </c>
      <c r="BG253" s="159">
        <v>197</v>
      </c>
      <c r="BH253" s="83">
        <v>4.1180651365023621E-3</v>
      </c>
      <c r="BI253" s="84">
        <v>153</v>
      </c>
      <c r="BJ253" s="85">
        <v>0.73986621541854936</v>
      </c>
      <c r="BK253" s="156">
        <v>49</v>
      </c>
      <c r="BL253" s="83">
        <v>0.16294458229942102</v>
      </c>
      <c r="BM253" s="84">
        <v>94</v>
      </c>
      <c r="BN253" s="86">
        <v>1.6544497578214028</v>
      </c>
      <c r="BO253" s="195">
        <v>1209</v>
      </c>
      <c r="BP253" s="75">
        <v>2.5272795685438356E-2</v>
      </c>
      <c r="BQ253" s="164">
        <v>279</v>
      </c>
      <c r="BR253" s="76">
        <v>389</v>
      </c>
      <c r="BS253" s="77">
        <v>0.44719775376727866</v>
      </c>
      <c r="BT253" s="159">
        <v>47838</v>
      </c>
      <c r="BU253" s="153">
        <v>11879</v>
      </c>
    </row>
    <row r="254" spans="1:73">
      <c r="A254" s="34">
        <f t="shared" si="24"/>
        <v>0</v>
      </c>
      <c r="B254" s="35">
        <f t="shared" si="25"/>
        <v>0</v>
      </c>
      <c r="C254" s="35">
        <f t="shared" si="26"/>
        <v>0</v>
      </c>
      <c r="D254" s="35">
        <f t="shared" si="27"/>
        <v>0</v>
      </c>
      <c r="E254" s="35">
        <f t="shared" si="28"/>
        <v>0</v>
      </c>
      <c r="F254" s="35">
        <f t="shared" si="29"/>
        <v>1</v>
      </c>
      <c r="G254" s="35">
        <f t="shared" si="30"/>
        <v>0</v>
      </c>
      <c r="H254" s="35">
        <f t="shared" si="31"/>
        <v>0</v>
      </c>
      <c r="I254" s="48">
        <v>652</v>
      </c>
      <c r="J254" s="49" t="s">
        <v>626</v>
      </c>
      <c r="K254" s="65">
        <v>84</v>
      </c>
      <c r="L254" s="38">
        <v>1.0577746436306855E-3</v>
      </c>
      <c r="M254" s="39">
        <v>413</v>
      </c>
      <c r="N254" s="40">
        <v>0.14016398332130886</v>
      </c>
      <c r="O254" s="98">
        <v>33</v>
      </c>
      <c r="P254" s="38">
        <v>7.0410729253981563E-2</v>
      </c>
      <c r="Q254" s="39">
        <v>369</v>
      </c>
      <c r="R254" s="41">
        <v>0.52727331729244897</v>
      </c>
      <c r="S254" s="183">
        <v>44</v>
      </c>
      <c r="T254" s="42">
        <v>5.5407243237797811E-4</v>
      </c>
      <c r="U254" s="43">
        <v>274</v>
      </c>
      <c r="V254" s="44">
        <v>0.2062631485371037</v>
      </c>
      <c r="W254" s="178">
        <v>9</v>
      </c>
      <c r="X254" s="42">
        <v>3.6881810561609385E-2</v>
      </c>
      <c r="Y254" s="43">
        <v>194</v>
      </c>
      <c r="Z254" s="45">
        <v>0.7759272531163125</v>
      </c>
      <c r="AA254" s="65">
        <v>73</v>
      </c>
      <c r="AB254" s="38">
        <v>9.1925653553619105E-4</v>
      </c>
      <c r="AC254" s="39">
        <v>478</v>
      </c>
      <c r="AD254" s="40">
        <v>7.0878078989450713E-2</v>
      </c>
      <c r="AE254" s="98">
        <v>17</v>
      </c>
      <c r="AF254" s="38">
        <v>6.119027661357921E-2</v>
      </c>
      <c r="AG254" s="39">
        <v>457</v>
      </c>
      <c r="AH254" s="41">
        <v>0.26663140520495104</v>
      </c>
      <c r="AI254" s="183">
        <v>20</v>
      </c>
      <c r="AJ254" s="42">
        <v>2.5185110562635368E-4</v>
      </c>
      <c r="AK254" s="43">
        <v>275</v>
      </c>
      <c r="AL254" s="44">
        <v>0.13236471163133851</v>
      </c>
      <c r="AM254" s="178">
        <v>5</v>
      </c>
      <c r="AN254" s="42">
        <v>1.6764459346186086E-2</v>
      </c>
      <c r="AO254" s="43">
        <v>219</v>
      </c>
      <c r="AP254" s="45">
        <v>0.49793376972116821</v>
      </c>
      <c r="AQ254" s="65">
        <v>930</v>
      </c>
      <c r="AR254" s="38">
        <v>1.1711076411625446E-2</v>
      </c>
      <c r="AS254" s="39">
        <v>305</v>
      </c>
      <c r="AT254" s="40">
        <v>0.50559582297280303</v>
      </c>
      <c r="AU254" s="98">
        <v>74</v>
      </c>
      <c r="AV254" s="38">
        <v>0.77954735959765298</v>
      </c>
      <c r="AW254" s="39">
        <v>55</v>
      </c>
      <c r="AX254" s="41">
        <v>1.9019664001482968</v>
      </c>
      <c r="AY254" s="183">
        <v>5</v>
      </c>
      <c r="AZ254" s="42">
        <v>6.2962776406588419E-5</v>
      </c>
      <c r="BA254" s="43">
        <v>341</v>
      </c>
      <c r="BB254" s="44">
        <v>2.3496871261410656E-2</v>
      </c>
      <c r="BC254" s="178">
        <v>2</v>
      </c>
      <c r="BD254" s="42">
        <v>4.1911148365465214E-3</v>
      </c>
      <c r="BE254" s="43">
        <v>336</v>
      </c>
      <c r="BF254" s="45">
        <v>8.8391275436263184E-2</v>
      </c>
      <c r="BG254" s="159">
        <v>37</v>
      </c>
      <c r="BH254" s="83">
        <v>4.6592454540875434E-4</v>
      </c>
      <c r="BI254" s="84">
        <v>391</v>
      </c>
      <c r="BJ254" s="85">
        <v>8.3709659428789218E-2</v>
      </c>
      <c r="BK254" s="156">
        <v>23</v>
      </c>
      <c r="BL254" s="83">
        <v>3.1014249790444259E-2</v>
      </c>
      <c r="BM254" s="84">
        <v>367</v>
      </c>
      <c r="BN254" s="86">
        <v>0.31490165141253257</v>
      </c>
      <c r="BO254" s="195">
        <v>1193</v>
      </c>
      <c r="BP254" s="75">
        <v>1.5022918450611999E-2</v>
      </c>
      <c r="BQ254" s="164">
        <v>163</v>
      </c>
      <c r="BR254" s="76">
        <v>463</v>
      </c>
      <c r="BS254" s="77">
        <v>0.26582794676781973</v>
      </c>
      <c r="BT254" s="159">
        <v>79412</v>
      </c>
      <c r="BU254" s="153">
        <v>5275</v>
      </c>
    </row>
    <row r="255" spans="1:73">
      <c r="A255" s="34">
        <f t="shared" si="24"/>
        <v>1</v>
      </c>
      <c r="B255" s="35">
        <f t="shared" si="25"/>
        <v>0</v>
      </c>
      <c r="C255" s="35">
        <f t="shared" si="26"/>
        <v>0</v>
      </c>
      <c r="D255" s="35">
        <f t="shared" si="27"/>
        <v>1</v>
      </c>
      <c r="E255" s="35">
        <f t="shared" si="28"/>
        <v>0</v>
      </c>
      <c r="F255" s="35">
        <f t="shared" si="29"/>
        <v>0</v>
      </c>
      <c r="G255" s="35">
        <f t="shared" si="30"/>
        <v>0</v>
      </c>
      <c r="H255" s="35">
        <f t="shared" si="31"/>
        <v>0</v>
      </c>
      <c r="I255" s="48">
        <v>140</v>
      </c>
      <c r="J255" s="49" t="s">
        <v>110</v>
      </c>
      <c r="K255" s="65">
        <v>8</v>
      </c>
      <c r="L255" s="38">
        <v>2.5244556642473968E-3</v>
      </c>
      <c r="M255" s="39">
        <v>320</v>
      </c>
      <c r="N255" s="40">
        <v>0.33451148006767284</v>
      </c>
      <c r="O255" s="98">
        <v>2</v>
      </c>
      <c r="P255" s="38">
        <v>6.7170445004198151E-3</v>
      </c>
      <c r="Q255" s="39">
        <v>505</v>
      </c>
      <c r="R255" s="41">
        <v>5.0300833035855558E-2</v>
      </c>
      <c r="S255" s="183">
        <v>0</v>
      </c>
      <c r="T255" s="42">
        <v>0</v>
      </c>
      <c r="U255" s="43">
        <v>396</v>
      </c>
      <c r="V255" s="44">
        <v>0</v>
      </c>
      <c r="W255" s="178">
        <v>0</v>
      </c>
      <c r="X255" s="42">
        <v>0</v>
      </c>
      <c r="Y255" s="43">
        <v>396</v>
      </c>
      <c r="Z255" s="45">
        <v>0</v>
      </c>
      <c r="AA255" s="65">
        <v>1181</v>
      </c>
      <c r="AB255" s="38">
        <v>0.37267276743452193</v>
      </c>
      <c r="AC255" s="39">
        <v>7</v>
      </c>
      <c r="AD255" s="40">
        <v>28.734448792397309</v>
      </c>
      <c r="AE255" s="98">
        <v>7</v>
      </c>
      <c r="AF255" s="38">
        <v>0.99160369437447526</v>
      </c>
      <c r="AG255" s="39">
        <v>31</v>
      </c>
      <c r="AH255" s="41">
        <v>4.3208284235605783</v>
      </c>
      <c r="AI255" s="183">
        <v>0</v>
      </c>
      <c r="AJ255" s="42">
        <v>0</v>
      </c>
      <c r="AK255" s="43">
        <v>337</v>
      </c>
      <c r="AL255" s="44">
        <v>0</v>
      </c>
      <c r="AM255" s="178">
        <v>0</v>
      </c>
      <c r="AN255" s="42">
        <v>0</v>
      </c>
      <c r="AO255" s="43">
        <v>337</v>
      </c>
      <c r="AP255" s="45">
        <v>0</v>
      </c>
      <c r="AQ255" s="65">
        <v>2</v>
      </c>
      <c r="AR255" s="38">
        <v>6.3111391606184919E-4</v>
      </c>
      <c r="AS255" s="39">
        <v>530</v>
      </c>
      <c r="AT255" s="40">
        <v>2.7246731945504497E-2</v>
      </c>
      <c r="AU255" s="98">
        <v>1</v>
      </c>
      <c r="AV255" s="38">
        <v>1.6792611251049538E-3</v>
      </c>
      <c r="AW255" s="39">
        <v>561</v>
      </c>
      <c r="AX255" s="41">
        <v>4.0971189212587562E-3</v>
      </c>
      <c r="AY255" s="183">
        <v>0</v>
      </c>
      <c r="AZ255" s="42">
        <v>0</v>
      </c>
      <c r="BA255" s="43">
        <v>356</v>
      </c>
      <c r="BB255" s="44">
        <v>0</v>
      </c>
      <c r="BC255" s="178">
        <v>0</v>
      </c>
      <c r="BD255" s="42">
        <v>0</v>
      </c>
      <c r="BE255" s="43">
        <v>356</v>
      </c>
      <c r="BF255" s="45">
        <v>0</v>
      </c>
      <c r="BG255" s="159">
        <v>0</v>
      </c>
      <c r="BH255" s="83">
        <v>0</v>
      </c>
      <c r="BI255" s="84">
        <v>467</v>
      </c>
      <c r="BJ255" s="85">
        <v>0</v>
      </c>
      <c r="BK255" s="156">
        <v>0</v>
      </c>
      <c r="BL255" s="83">
        <v>0</v>
      </c>
      <c r="BM255" s="84">
        <v>467</v>
      </c>
      <c r="BN255" s="86">
        <v>0</v>
      </c>
      <c r="BO255" s="195">
        <v>1191</v>
      </c>
      <c r="BP255" s="75">
        <v>0.3758283370148312</v>
      </c>
      <c r="BQ255" s="164">
        <v>10</v>
      </c>
      <c r="BR255" s="76">
        <v>13</v>
      </c>
      <c r="BS255" s="77">
        <v>6.6502174989671756</v>
      </c>
      <c r="BT255" s="159">
        <v>3169</v>
      </c>
      <c r="BU255" s="153">
        <v>195</v>
      </c>
    </row>
    <row r="256" spans="1:73">
      <c r="A256" s="34">
        <f t="shared" si="24"/>
        <v>0</v>
      </c>
      <c r="B256" s="35">
        <f t="shared" si="25"/>
        <v>0</v>
      </c>
      <c r="C256" s="35">
        <f t="shared" si="26"/>
        <v>0</v>
      </c>
      <c r="D256" s="35">
        <f t="shared" si="27"/>
        <v>0</v>
      </c>
      <c r="E256" s="35">
        <f t="shared" si="28"/>
        <v>0</v>
      </c>
      <c r="F256" s="35">
        <f t="shared" si="29"/>
        <v>0</v>
      </c>
      <c r="G256" s="35">
        <f t="shared" si="30"/>
        <v>0</v>
      </c>
      <c r="H256" s="35">
        <f t="shared" si="31"/>
        <v>1</v>
      </c>
      <c r="I256" s="48">
        <v>625</v>
      </c>
      <c r="J256" s="49" t="s">
        <v>599</v>
      </c>
      <c r="K256" s="65">
        <v>0</v>
      </c>
      <c r="L256" s="38">
        <v>0</v>
      </c>
      <c r="M256" s="39">
        <v>517</v>
      </c>
      <c r="N256" s="40">
        <v>0</v>
      </c>
      <c r="O256" s="98">
        <v>0</v>
      </c>
      <c r="P256" s="38">
        <v>0</v>
      </c>
      <c r="Q256" s="39">
        <v>517</v>
      </c>
      <c r="R256" s="41">
        <v>0</v>
      </c>
      <c r="S256" s="183">
        <v>0</v>
      </c>
      <c r="T256" s="42">
        <v>0</v>
      </c>
      <c r="U256" s="43">
        <v>396</v>
      </c>
      <c r="V256" s="44">
        <v>0</v>
      </c>
      <c r="W256" s="178">
        <v>0</v>
      </c>
      <c r="X256" s="42">
        <v>0</v>
      </c>
      <c r="Y256" s="43">
        <v>396</v>
      </c>
      <c r="Z256" s="45">
        <v>0</v>
      </c>
      <c r="AA256" s="65">
        <v>0</v>
      </c>
      <c r="AB256" s="38">
        <v>0</v>
      </c>
      <c r="AC256" s="39">
        <v>538</v>
      </c>
      <c r="AD256" s="40">
        <v>0</v>
      </c>
      <c r="AE256" s="98">
        <v>0</v>
      </c>
      <c r="AF256" s="38">
        <v>0</v>
      </c>
      <c r="AG256" s="39">
        <v>538</v>
      </c>
      <c r="AH256" s="41">
        <v>0</v>
      </c>
      <c r="AI256" s="183">
        <v>0</v>
      </c>
      <c r="AJ256" s="42">
        <v>0</v>
      </c>
      <c r="AK256" s="43">
        <v>337</v>
      </c>
      <c r="AL256" s="44">
        <v>0</v>
      </c>
      <c r="AM256" s="178">
        <v>0</v>
      </c>
      <c r="AN256" s="42">
        <v>0</v>
      </c>
      <c r="AO256" s="43">
        <v>337</v>
      </c>
      <c r="AP256" s="45">
        <v>0</v>
      </c>
      <c r="AQ256" s="65">
        <v>16</v>
      </c>
      <c r="AR256" s="38">
        <v>5.1773233238415744E-4</v>
      </c>
      <c r="AS256" s="39">
        <v>532</v>
      </c>
      <c r="AT256" s="40">
        <v>2.2351771559747283E-2</v>
      </c>
      <c r="AU256" s="98">
        <v>3</v>
      </c>
      <c r="AV256" s="38">
        <v>1.3651877133105802E-2</v>
      </c>
      <c r="AW256" s="39">
        <v>551</v>
      </c>
      <c r="AX256" s="41">
        <v>3.3308318329141148E-2</v>
      </c>
      <c r="AY256" s="183">
        <v>0</v>
      </c>
      <c r="AZ256" s="42">
        <v>0</v>
      </c>
      <c r="BA256" s="43">
        <v>356</v>
      </c>
      <c r="BB256" s="44">
        <v>0</v>
      </c>
      <c r="BC256" s="178">
        <v>0</v>
      </c>
      <c r="BD256" s="42">
        <v>0</v>
      </c>
      <c r="BE256" s="43">
        <v>356</v>
      </c>
      <c r="BF256" s="45">
        <v>0</v>
      </c>
      <c r="BG256" s="159">
        <v>1156</v>
      </c>
      <c r="BH256" s="83">
        <v>3.7406161014755371E-2</v>
      </c>
      <c r="BI256" s="84">
        <v>7</v>
      </c>
      <c r="BJ256" s="85">
        <v>6.7205238057088863</v>
      </c>
      <c r="BK256" s="156">
        <v>2</v>
      </c>
      <c r="BL256" s="83">
        <v>0.98634812286689422</v>
      </c>
      <c r="BM256" s="84">
        <v>4</v>
      </c>
      <c r="BN256" s="86">
        <v>10.014836884886886</v>
      </c>
      <c r="BO256" s="195">
        <v>1172</v>
      </c>
      <c r="BP256" s="75">
        <v>3.7923893347139526E-2</v>
      </c>
      <c r="BQ256" s="164">
        <v>5</v>
      </c>
      <c r="BR256" s="76">
        <v>283</v>
      </c>
      <c r="BS256" s="77">
        <v>0.6710567414084041</v>
      </c>
      <c r="BT256" s="159">
        <v>30904</v>
      </c>
      <c r="BU256" s="153">
        <v>127</v>
      </c>
    </row>
    <row r="257" spans="1:73">
      <c r="A257" s="34">
        <f t="shared" si="24"/>
        <v>0</v>
      </c>
      <c r="B257" s="35">
        <f t="shared" si="25"/>
        <v>0</v>
      </c>
      <c r="C257" s="35">
        <f t="shared" si="26"/>
        <v>0</v>
      </c>
      <c r="D257" s="35">
        <f t="shared" si="27"/>
        <v>0</v>
      </c>
      <c r="E257" s="35">
        <f t="shared" si="28"/>
        <v>0</v>
      </c>
      <c r="F257" s="35">
        <f t="shared" si="29"/>
        <v>1</v>
      </c>
      <c r="G257" s="35">
        <f t="shared" si="30"/>
        <v>0</v>
      </c>
      <c r="H257" s="35">
        <f t="shared" si="31"/>
        <v>0</v>
      </c>
      <c r="I257" s="48">
        <v>127</v>
      </c>
      <c r="J257" s="49" t="s">
        <v>97</v>
      </c>
      <c r="K257" s="65">
        <v>45</v>
      </c>
      <c r="L257" s="38">
        <v>1.1645359971015994E-3</v>
      </c>
      <c r="M257" s="39">
        <v>406</v>
      </c>
      <c r="N257" s="40">
        <v>0.15431075518558332</v>
      </c>
      <c r="O257" s="98">
        <v>1</v>
      </c>
      <c r="P257" s="38">
        <v>3.8659793814432991E-2</v>
      </c>
      <c r="Q257" s="39">
        <v>431</v>
      </c>
      <c r="R257" s="41">
        <v>0.28950527776596635</v>
      </c>
      <c r="S257" s="183">
        <v>0</v>
      </c>
      <c r="T257" s="42">
        <v>0</v>
      </c>
      <c r="U257" s="43">
        <v>396</v>
      </c>
      <c r="V257" s="44">
        <v>0</v>
      </c>
      <c r="W257" s="178">
        <v>0</v>
      </c>
      <c r="X257" s="42">
        <v>0</v>
      </c>
      <c r="Y257" s="43">
        <v>396</v>
      </c>
      <c r="Z257" s="45">
        <v>0</v>
      </c>
      <c r="AA257" s="65">
        <v>120</v>
      </c>
      <c r="AB257" s="38">
        <v>3.1054293256042647E-3</v>
      </c>
      <c r="AC257" s="39">
        <v>386</v>
      </c>
      <c r="AD257" s="40">
        <v>0.2394400872091163</v>
      </c>
      <c r="AE257" s="98">
        <v>1</v>
      </c>
      <c r="AF257" s="38">
        <v>0.10309278350515463</v>
      </c>
      <c r="AG257" s="39">
        <v>420</v>
      </c>
      <c r="AH257" s="41">
        <v>0.44921800086076347</v>
      </c>
      <c r="AI257" s="183">
        <v>0</v>
      </c>
      <c r="AJ257" s="42">
        <v>0</v>
      </c>
      <c r="AK257" s="43">
        <v>337</v>
      </c>
      <c r="AL257" s="44">
        <v>0</v>
      </c>
      <c r="AM257" s="178">
        <v>0</v>
      </c>
      <c r="AN257" s="42">
        <v>0</v>
      </c>
      <c r="AO257" s="43">
        <v>337</v>
      </c>
      <c r="AP257" s="45">
        <v>0</v>
      </c>
      <c r="AQ257" s="65">
        <v>997</v>
      </c>
      <c r="AR257" s="38">
        <v>2.5800941980228767E-2</v>
      </c>
      <c r="AS257" s="39">
        <v>106</v>
      </c>
      <c r="AT257" s="40">
        <v>1.113889794196701</v>
      </c>
      <c r="AU257" s="98">
        <v>1</v>
      </c>
      <c r="AV257" s="38">
        <v>0.85652920962199308</v>
      </c>
      <c r="AW257" s="39">
        <v>43</v>
      </c>
      <c r="AX257" s="41">
        <v>2.0897893596707564</v>
      </c>
      <c r="AY257" s="183">
        <v>0</v>
      </c>
      <c r="AZ257" s="42">
        <v>0</v>
      </c>
      <c r="BA257" s="43">
        <v>356</v>
      </c>
      <c r="BB257" s="44">
        <v>0</v>
      </c>
      <c r="BC257" s="178">
        <v>0</v>
      </c>
      <c r="BD257" s="42">
        <v>0</v>
      </c>
      <c r="BE257" s="43">
        <v>356</v>
      </c>
      <c r="BF257" s="45">
        <v>0</v>
      </c>
      <c r="BG257" s="159">
        <v>2</v>
      </c>
      <c r="BH257" s="83">
        <v>5.1757155426737743E-5</v>
      </c>
      <c r="BI257" s="84">
        <v>452</v>
      </c>
      <c r="BJ257" s="85">
        <v>9.2988744561078463E-3</v>
      </c>
      <c r="BK257" s="156">
        <v>1</v>
      </c>
      <c r="BL257" s="83">
        <v>1.718213058419244E-3</v>
      </c>
      <c r="BM257" s="84">
        <v>457</v>
      </c>
      <c r="BN257" s="86">
        <v>1.7445791313046872E-2</v>
      </c>
      <c r="BO257" s="195">
        <v>1164</v>
      </c>
      <c r="BP257" s="75">
        <v>3.012266445836137E-2</v>
      </c>
      <c r="BQ257" s="164">
        <v>4</v>
      </c>
      <c r="BR257" s="76">
        <v>357</v>
      </c>
      <c r="BS257" s="77">
        <v>0.53301534388719107</v>
      </c>
      <c r="BT257" s="159">
        <v>38642</v>
      </c>
      <c r="BU257" s="153">
        <v>271</v>
      </c>
    </row>
    <row r="258" spans="1:73">
      <c r="A258" s="34">
        <f t="shared" si="24"/>
        <v>1</v>
      </c>
      <c r="B258" s="35">
        <f t="shared" si="25"/>
        <v>0</v>
      </c>
      <c r="C258" s="35">
        <f t="shared" si="26"/>
        <v>1</v>
      </c>
      <c r="D258" s="35">
        <f t="shared" si="27"/>
        <v>0</v>
      </c>
      <c r="E258" s="35">
        <f t="shared" si="28"/>
        <v>0</v>
      </c>
      <c r="F258" s="35">
        <f t="shared" si="29"/>
        <v>1</v>
      </c>
      <c r="G258" s="35">
        <f t="shared" si="30"/>
        <v>1</v>
      </c>
      <c r="H258" s="35">
        <f t="shared" si="31"/>
        <v>0</v>
      </c>
      <c r="I258" s="48">
        <v>89</v>
      </c>
      <c r="J258" s="49" t="s">
        <v>59</v>
      </c>
      <c r="K258" s="65">
        <v>149</v>
      </c>
      <c r="L258" s="38">
        <v>8.1185637225521714E-3</v>
      </c>
      <c r="M258" s="39">
        <v>121</v>
      </c>
      <c r="N258" s="40">
        <v>1.0757775647702952</v>
      </c>
      <c r="O258" s="98">
        <v>7</v>
      </c>
      <c r="P258" s="38">
        <v>0.12967798085291557</v>
      </c>
      <c r="Q258" s="39">
        <v>239</v>
      </c>
      <c r="R258" s="41">
        <v>0.97109829522518387</v>
      </c>
      <c r="S258" s="183">
        <v>106</v>
      </c>
      <c r="T258" s="42">
        <v>5.7756225140304035E-3</v>
      </c>
      <c r="U258" s="43">
        <v>32</v>
      </c>
      <c r="V258" s="44">
        <v>2.1500764428810486</v>
      </c>
      <c r="W258" s="178">
        <v>6</v>
      </c>
      <c r="X258" s="42">
        <v>9.2254134029590942E-2</v>
      </c>
      <c r="Y258" s="43">
        <v>53</v>
      </c>
      <c r="Z258" s="45">
        <v>1.9408617884045938</v>
      </c>
      <c r="AA258" s="65">
        <v>43</v>
      </c>
      <c r="AB258" s="38">
        <v>2.3429412085217674E-3</v>
      </c>
      <c r="AC258" s="39">
        <v>411</v>
      </c>
      <c r="AD258" s="40">
        <v>0.18064943312954782</v>
      </c>
      <c r="AE258" s="98">
        <v>2</v>
      </c>
      <c r="AF258" s="38">
        <v>3.7423846823324627E-2</v>
      </c>
      <c r="AG258" s="39">
        <v>485</v>
      </c>
      <c r="AH258" s="41">
        <v>0.16307121684858525</v>
      </c>
      <c r="AI258" s="183">
        <v>5</v>
      </c>
      <c r="AJ258" s="42">
        <v>2.7243502424671717E-4</v>
      </c>
      <c r="AK258" s="43">
        <v>272</v>
      </c>
      <c r="AL258" s="44">
        <v>0.14318294665814654</v>
      </c>
      <c r="AM258" s="178">
        <v>1</v>
      </c>
      <c r="AN258" s="42">
        <v>4.3516100957354219E-3</v>
      </c>
      <c r="AO258" s="43">
        <v>305</v>
      </c>
      <c r="AP258" s="45">
        <v>0.12925043239280976</v>
      </c>
      <c r="AQ258" s="65">
        <v>740</v>
      </c>
      <c r="AR258" s="38">
        <v>4.0320383588514142E-2</v>
      </c>
      <c r="AS258" s="39">
        <v>58</v>
      </c>
      <c r="AT258" s="40">
        <v>1.740729614126431</v>
      </c>
      <c r="AU258" s="98">
        <v>25</v>
      </c>
      <c r="AV258" s="38">
        <v>0.64403829416884251</v>
      </c>
      <c r="AW258" s="39">
        <v>92</v>
      </c>
      <c r="AX258" s="41">
        <v>1.5713467319678818</v>
      </c>
      <c r="AY258" s="183">
        <v>57</v>
      </c>
      <c r="AZ258" s="42">
        <v>3.1057592764125756E-3</v>
      </c>
      <c r="BA258" s="43">
        <v>80</v>
      </c>
      <c r="BB258" s="44">
        <v>1.1590280805844839</v>
      </c>
      <c r="BC258" s="178">
        <v>3</v>
      </c>
      <c r="BD258" s="42">
        <v>4.960835509138381E-2</v>
      </c>
      <c r="BE258" s="43">
        <v>110</v>
      </c>
      <c r="BF258" s="45">
        <v>1.0462480628270379</v>
      </c>
      <c r="BG258" s="159">
        <v>49</v>
      </c>
      <c r="BH258" s="83">
        <v>2.6698632376178279E-3</v>
      </c>
      <c r="BI258" s="84">
        <v>229</v>
      </c>
      <c r="BJ258" s="85">
        <v>0.47967711627289955</v>
      </c>
      <c r="BK258" s="156">
        <v>3</v>
      </c>
      <c r="BL258" s="83">
        <v>4.2645778938207139E-2</v>
      </c>
      <c r="BM258" s="84">
        <v>332</v>
      </c>
      <c r="BN258" s="86">
        <v>0.43300180736768556</v>
      </c>
      <c r="BO258" s="195">
        <v>1149</v>
      </c>
      <c r="BP258" s="75">
        <v>6.2605568571895601E-2</v>
      </c>
      <c r="BQ258" s="164">
        <v>47</v>
      </c>
      <c r="BR258" s="76">
        <v>133</v>
      </c>
      <c r="BS258" s="77">
        <v>1.107794720740229</v>
      </c>
      <c r="BT258" s="159">
        <v>18353</v>
      </c>
      <c r="BU258" s="153">
        <v>674</v>
      </c>
    </row>
    <row r="259" spans="1:73">
      <c r="A259" s="34">
        <f t="shared" si="24"/>
        <v>0</v>
      </c>
      <c r="B259" s="35">
        <f t="shared" si="25"/>
        <v>0</v>
      </c>
      <c r="C259" s="35">
        <f t="shared" si="26"/>
        <v>0</v>
      </c>
      <c r="D259" s="35">
        <f t="shared" si="27"/>
        <v>0</v>
      </c>
      <c r="E259" s="35">
        <f t="shared" si="28"/>
        <v>0</v>
      </c>
      <c r="F259" s="35">
        <f t="shared" si="29"/>
        <v>1</v>
      </c>
      <c r="G259" s="35">
        <f t="shared" si="30"/>
        <v>0</v>
      </c>
      <c r="H259" s="35">
        <f t="shared" si="31"/>
        <v>1</v>
      </c>
      <c r="I259" s="48">
        <v>637</v>
      </c>
      <c r="J259" s="49" t="s">
        <v>611</v>
      </c>
      <c r="K259" s="65">
        <v>5</v>
      </c>
      <c r="L259" s="38">
        <v>9.4119418718469997E-5</v>
      </c>
      <c r="M259" s="39">
        <v>508</v>
      </c>
      <c r="N259" s="40">
        <v>1.2471609822472602E-2</v>
      </c>
      <c r="O259" s="98">
        <v>5</v>
      </c>
      <c r="P259" s="38">
        <v>4.370629370629371E-3</v>
      </c>
      <c r="Q259" s="39">
        <v>509</v>
      </c>
      <c r="R259" s="41">
        <v>3.2729617649532326E-2</v>
      </c>
      <c r="S259" s="183">
        <v>7</v>
      </c>
      <c r="T259" s="42">
        <v>1.31767186205858E-4</v>
      </c>
      <c r="U259" s="43">
        <v>363</v>
      </c>
      <c r="V259" s="44">
        <v>4.9052638450263607E-2</v>
      </c>
      <c r="W259" s="178">
        <v>1</v>
      </c>
      <c r="X259" s="42">
        <v>6.118881118881119E-3</v>
      </c>
      <c r="Y259" s="43">
        <v>360</v>
      </c>
      <c r="Z259" s="45">
        <v>0.12873030218480463</v>
      </c>
      <c r="AA259" s="65">
        <v>106</v>
      </c>
      <c r="AB259" s="38">
        <v>1.9953316768315638E-3</v>
      </c>
      <c r="AC259" s="39">
        <v>424</v>
      </c>
      <c r="AD259" s="40">
        <v>0.153847452515667</v>
      </c>
      <c r="AE259" s="98">
        <v>3</v>
      </c>
      <c r="AF259" s="38">
        <v>9.2657342657342656E-2</v>
      </c>
      <c r="AG259" s="39">
        <v>431</v>
      </c>
      <c r="AH259" s="41">
        <v>0.40374645846594143</v>
      </c>
      <c r="AI259" s="183">
        <v>0</v>
      </c>
      <c r="AJ259" s="42">
        <v>0</v>
      </c>
      <c r="AK259" s="43">
        <v>337</v>
      </c>
      <c r="AL259" s="44">
        <v>0</v>
      </c>
      <c r="AM259" s="178">
        <v>0</v>
      </c>
      <c r="AN259" s="42">
        <v>0</v>
      </c>
      <c r="AO259" s="43">
        <v>337</v>
      </c>
      <c r="AP259" s="45">
        <v>0</v>
      </c>
      <c r="AQ259" s="65">
        <v>705</v>
      </c>
      <c r="AR259" s="38">
        <v>1.327083803930427E-2</v>
      </c>
      <c r="AS259" s="39">
        <v>273</v>
      </c>
      <c r="AT259" s="40">
        <v>0.57293454881399308</v>
      </c>
      <c r="AU259" s="98">
        <v>19</v>
      </c>
      <c r="AV259" s="38">
        <v>0.61625874125874125</v>
      </c>
      <c r="AW259" s="39">
        <v>105</v>
      </c>
      <c r="AX259" s="41">
        <v>1.5035692254499653</v>
      </c>
      <c r="AY259" s="183">
        <v>0</v>
      </c>
      <c r="AZ259" s="42">
        <v>0</v>
      </c>
      <c r="BA259" s="43">
        <v>356</v>
      </c>
      <c r="BB259" s="44">
        <v>0</v>
      </c>
      <c r="BC259" s="178">
        <v>0</v>
      </c>
      <c r="BD259" s="42">
        <v>0</v>
      </c>
      <c r="BE259" s="43">
        <v>356</v>
      </c>
      <c r="BF259" s="45">
        <v>0</v>
      </c>
      <c r="BG259" s="159">
        <v>321</v>
      </c>
      <c r="BH259" s="83">
        <v>6.0424666817257737E-3</v>
      </c>
      <c r="BI259" s="84">
        <v>88</v>
      </c>
      <c r="BJ259" s="85">
        <v>1.0856110351372934</v>
      </c>
      <c r="BK259" s="156">
        <v>14</v>
      </c>
      <c r="BL259" s="83">
        <v>0.28059440559440557</v>
      </c>
      <c r="BM259" s="84">
        <v>48</v>
      </c>
      <c r="BN259" s="86">
        <v>2.849001420180107</v>
      </c>
      <c r="BO259" s="195">
        <v>1144</v>
      </c>
      <c r="BP259" s="75">
        <v>2.1534523002785935E-2</v>
      </c>
      <c r="BQ259" s="164">
        <v>42</v>
      </c>
      <c r="BR259" s="76">
        <v>418</v>
      </c>
      <c r="BS259" s="77">
        <v>0.38104966443599159</v>
      </c>
      <c r="BT259" s="159">
        <v>53124</v>
      </c>
      <c r="BU259" s="153">
        <v>1024</v>
      </c>
    </row>
    <row r="260" spans="1:73">
      <c r="A260" s="34">
        <f t="shared" si="24"/>
        <v>0</v>
      </c>
      <c r="B260" s="35">
        <f t="shared" si="25"/>
        <v>0</v>
      </c>
      <c r="C260" s="35">
        <f t="shared" si="26"/>
        <v>0</v>
      </c>
      <c r="D260" s="35">
        <f t="shared" si="27"/>
        <v>0</v>
      </c>
      <c r="E260" s="35">
        <f t="shared" si="28"/>
        <v>0</v>
      </c>
      <c r="F260" s="35">
        <f t="shared" si="29"/>
        <v>1</v>
      </c>
      <c r="G260" s="35">
        <f t="shared" si="30"/>
        <v>0</v>
      </c>
      <c r="H260" s="35">
        <f t="shared" si="31"/>
        <v>0</v>
      </c>
      <c r="I260" s="48">
        <v>320</v>
      </c>
      <c r="J260" s="49" t="s">
        <v>291</v>
      </c>
      <c r="K260" s="65">
        <v>45</v>
      </c>
      <c r="L260" s="38">
        <v>3.7024847786736878E-3</v>
      </c>
      <c r="M260" s="39">
        <v>246</v>
      </c>
      <c r="N260" s="40">
        <v>0.49061018610180274</v>
      </c>
      <c r="O260" s="98">
        <v>14</v>
      </c>
      <c r="P260" s="38">
        <v>3.9752650176678443E-2</v>
      </c>
      <c r="Q260" s="39">
        <v>429</v>
      </c>
      <c r="R260" s="41">
        <v>0.29768917254380284</v>
      </c>
      <c r="S260" s="183">
        <v>0</v>
      </c>
      <c r="T260" s="42">
        <v>0</v>
      </c>
      <c r="U260" s="43">
        <v>396</v>
      </c>
      <c r="V260" s="44">
        <v>0</v>
      </c>
      <c r="W260" s="178">
        <v>0</v>
      </c>
      <c r="X260" s="42">
        <v>0</v>
      </c>
      <c r="Y260" s="43">
        <v>396</v>
      </c>
      <c r="Z260" s="45">
        <v>0</v>
      </c>
      <c r="AA260" s="65">
        <v>9</v>
      </c>
      <c r="AB260" s="38">
        <v>7.4049695573473755E-4</v>
      </c>
      <c r="AC260" s="39">
        <v>493</v>
      </c>
      <c r="AD260" s="40">
        <v>5.7095054199860169E-2</v>
      </c>
      <c r="AE260" s="98">
        <v>4</v>
      </c>
      <c r="AF260" s="38">
        <v>7.9505300353356883E-3</v>
      </c>
      <c r="AG260" s="39">
        <v>522</v>
      </c>
      <c r="AH260" s="41">
        <v>3.4643755720092449E-2</v>
      </c>
      <c r="AI260" s="183">
        <v>14</v>
      </c>
      <c r="AJ260" s="42">
        <v>1.1518841533651473E-3</v>
      </c>
      <c r="AK260" s="43">
        <v>149</v>
      </c>
      <c r="AL260" s="44">
        <v>0.60539267204603409</v>
      </c>
      <c r="AM260" s="178">
        <v>3</v>
      </c>
      <c r="AN260" s="42">
        <v>1.2367491166077738E-2</v>
      </c>
      <c r="AO260" s="43">
        <v>251</v>
      </c>
      <c r="AP260" s="45">
        <v>0.36733612287468864</v>
      </c>
      <c r="AQ260" s="65">
        <v>1000</v>
      </c>
      <c r="AR260" s="38">
        <v>8.227743952608195E-2</v>
      </c>
      <c r="AS260" s="39">
        <v>22</v>
      </c>
      <c r="AT260" s="40">
        <v>3.5521183781184691</v>
      </c>
      <c r="AU260" s="98">
        <v>25</v>
      </c>
      <c r="AV260" s="38">
        <v>0.88339222614840984</v>
      </c>
      <c r="AW260" s="39">
        <v>40</v>
      </c>
      <c r="AX260" s="41">
        <v>2.1553306692664216</v>
      </c>
      <c r="AY260" s="183">
        <v>36</v>
      </c>
      <c r="AZ260" s="42">
        <v>2.9619878229389502E-3</v>
      </c>
      <c r="BA260" s="43">
        <v>84</v>
      </c>
      <c r="BB260" s="44">
        <v>1.1053744851407135</v>
      </c>
      <c r="BC260" s="178">
        <v>3</v>
      </c>
      <c r="BD260" s="42">
        <v>3.1802120141342753E-2</v>
      </c>
      <c r="BE260" s="43">
        <v>198</v>
      </c>
      <c r="BF260" s="45">
        <v>0.67071174866371563</v>
      </c>
      <c r="BG260" s="159">
        <v>28</v>
      </c>
      <c r="BH260" s="83">
        <v>2.3037683067302947E-3</v>
      </c>
      <c r="BI260" s="84">
        <v>252</v>
      </c>
      <c r="BJ260" s="85">
        <v>0.41390320012019682</v>
      </c>
      <c r="BK260" s="156">
        <v>9</v>
      </c>
      <c r="BL260" s="83">
        <v>2.4734982332155476E-2</v>
      </c>
      <c r="BM260" s="84">
        <v>390</v>
      </c>
      <c r="BN260" s="86">
        <v>0.25114541982103517</v>
      </c>
      <c r="BO260" s="195">
        <v>1132</v>
      </c>
      <c r="BP260" s="75">
        <v>9.3138061543524761E-2</v>
      </c>
      <c r="BQ260" s="164">
        <v>58</v>
      </c>
      <c r="BR260" s="76">
        <v>73</v>
      </c>
      <c r="BS260" s="77">
        <v>1.648061909371638</v>
      </c>
      <c r="BT260" s="159">
        <v>12154</v>
      </c>
      <c r="BU260" s="153">
        <v>828</v>
      </c>
    </row>
    <row r="261" spans="1:73">
      <c r="A261" s="34">
        <f t="shared" si="24"/>
        <v>0</v>
      </c>
      <c r="B261" s="35">
        <f t="shared" si="25"/>
        <v>0</v>
      </c>
      <c r="C261" s="35">
        <f t="shared" si="26"/>
        <v>0</v>
      </c>
      <c r="D261" s="35">
        <f t="shared" si="27"/>
        <v>0</v>
      </c>
      <c r="E261" s="35">
        <f t="shared" si="28"/>
        <v>0</v>
      </c>
      <c r="F261" s="35">
        <f t="shared" si="29"/>
        <v>1</v>
      </c>
      <c r="G261" s="35">
        <f t="shared" si="30"/>
        <v>0</v>
      </c>
      <c r="H261" s="35">
        <f t="shared" si="31"/>
        <v>0</v>
      </c>
      <c r="I261" s="48">
        <v>193</v>
      </c>
      <c r="J261" s="49" t="s">
        <v>163</v>
      </c>
      <c r="K261" s="65">
        <v>0</v>
      </c>
      <c r="L261" s="38">
        <v>0</v>
      </c>
      <c r="M261" s="39">
        <v>517</v>
      </c>
      <c r="N261" s="40">
        <v>0</v>
      </c>
      <c r="O261" s="98">
        <v>0</v>
      </c>
      <c r="P261" s="38">
        <v>0</v>
      </c>
      <c r="Q261" s="39">
        <v>517</v>
      </c>
      <c r="R261" s="41">
        <v>0</v>
      </c>
      <c r="S261" s="183">
        <v>0</v>
      </c>
      <c r="T261" s="42">
        <v>0</v>
      </c>
      <c r="U261" s="43">
        <v>396</v>
      </c>
      <c r="V261" s="44">
        <v>0</v>
      </c>
      <c r="W261" s="178">
        <v>0</v>
      </c>
      <c r="X261" s="42">
        <v>0</v>
      </c>
      <c r="Y261" s="43">
        <v>396</v>
      </c>
      <c r="Z261" s="45">
        <v>0</v>
      </c>
      <c r="AA261" s="65">
        <v>0</v>
      </c>
      <c r="AB261" s="38">
        <v>0</v>
      </c>
      <c r="AC261" s="39">
        <v>538</v>
      </c>
      <c r="AD261" s="40">
        <v>0</v>
      </c>
      <c r="AE261" s="98">
        <v>0</v>
      </c>
      <c r="AF261" s="38">
        <v>0</v>
      </c>
      <c r="AG261" s="39">
        <v>538</v>
      </c>
      <c r="AH261" s="41">
        <v>0</v>
      </c>
      <c r="AI261" s="183">
        <v>0</v>
      </c>
      <c r="AJ261" s="42">
        <v>0</v>
      </c>
      <c r="AK261" s="43">
        <v>337</v>
      </c>
      <c r="AL261" s="44">
        <v>0</v>
      </c>
      <c r="AM261" s="178">
        <v>0</v>
      </c>
      <c r="AN261" s="42">
        <v>0</v>
      </c>
      <c r="AO261" s="43">
        <v>337</v>
      </c>
      <c r="AP261" s="45">
        <v>0</v>
      </c>
      <c r="AQ261" s="65">
        <v>1104</v>
      </c>
      <c r="AR261" s="38">
        <v>0.10378866221679045</v>
      </c>
      <c r="AS261" s="39">
        <v>18</v>
      </c>
      <c r="AT261" s="40">
        <v>4.4808104946401865</v>
      </c>
      <c r="AU261" s="98">
        <v>10</v>
      </c>
      <c r="AV261" s="38">
        <v>0.99909502262443439</v>
      </c>
      <c r="AW261" s="39">
        <v>18</v>
      </c>
      <c r="AX261" s="41">
        <v>2.4376263227520241</v>
      </c>
      <c r="AY261" s="183">
        <v>1</v>
      </c>
      <c r="AZ261" s="42">
        <v>9.4011469399266708E-5</v>
      </c>
      <c r="BA261" s="43">
        <v>337</v>
      </c>
      <c r="BB261" s="44">
        <v>3.5083830790845975E-2</v>
      </c>
      <c r="BC261" s="178">
        <v>1</v>
      </c>
      <c r="BD261" s="42">
        <v>9.049773755656109E-4</v>
      </c>
      <c r="BE261" s="43">
        <v>352</v>
      </c>
      <c r="BF261" s="45">
        <v>1.908611612587547E-2</v>
      </c>
      <c r="BG261" s="159">
        <v>0</v>
      </c>
      <c r="BH261" s="83">
        <v>0</v>
      </c>
      <c r="BI261" s="84">
        <v>467</v>
      </c>
      <c r="BJ261" s="85">
        <v>0</v>
      </c>
      <c r="BK261" s="156">
        <v>0</v>
      </c>
      <c r="BL261" s="83">
        <v>0</v>
      </c>
      <c r="BM261" s="84">
        <v>467</v>
      </c>
      <c r="BN261" s="86">
        <v>0</v>
      </c>
      <c r="BO261" s="195">
        <v>1105</v>
      </c>
      <c r="BP261" s="75">
        <v>0.10388267368618971</v>
      </c>
      <c r="BQ261" s="164">
        <v>11</v>
      </c>
      <c r="BR261" s="76">
        <v>62</v>
      </c>
      <c r="BS261" s="77">
        <v>1.8381859650996282</v>
      </c>
      <c r="BT261" s="159">
        <v>10637</v>
      </c>
      <c r="BU261" s="153">
        <v>114</v>
      </c>
    </row>
    <row r="262" spans="1:73">
      <c r="A262" s="34">
        <f t="shared" si="24"/>
        <v>1</v>
      </c>
      <c r="B262" s="35">
        <f t="shared" si="25"/>
        <v>0</v>
      </c>
      <c r="C262" s="35">
        <f t="shared" si="26"/>
        <v>0</v>
      </c>
      <c r="D262" s="35">
        <f t="shared" si="27"/>
        <v>1</v>
      </c>
      <c r="E262" s="35">
        <f t="shared" si="28"/>
        <v>0</v>
      </c>
      <c r="F262" s="35">
        <f t="shared" si="29"/>
        <v>0</v>
      </c>
      <c r="G262" s="35">
        <f t="shared" si="30"/>
        <v>0</v>
      </c>
      <c r="H262" s="35">
        <f t="shared" si="31"/>
        <v>0</v>
      </c>
      <c r="I262" s="48">
        <v>657</v>
      </c>
      <c r="J262" s="49" t="s">
        <v>631</v>
      </c>
      <c r="K262" s="65">
        <v>111</v>
      </c>
      <c r="L262" s="38">
        <v>3.376836725381035E-3</v>
      </c>
      <c r="M262" s="39">
        <v>264</v>
      </c>
      <c r="N262" s="40">
        <v>0.44745909660918637</v>
      </c>
      <c r="O262" s="98">
        <v>24</v>
      </c>
      <c r="P262" s="38">
        <v>0.10063463281958296</v>
      </c>
      <c r="Q262" s="39">
        <v>309</v>
      </c>
      <c r="R262" s="41">
        <v>0.75360612286640305</v>
      </c>
      <c r="S262" s="183">
        <v>18</v>
      </c>
      <c r="T262" s="42">
        <v>5.475951446563841E-4</v>
      </c>
      <c r="U262" s="43">
        <v>276</v>
      </c>
      <c r="V262" s="44">
        <v>0.20385186495509489</v>
      </c>
      <c r="W262" s="178">
        <v>2</v>
      </c>
      <c r="X262" s="42">
        <v>1.6319129646418858E-2</v>
      </c>
      <c r="Y262" s="43">
        <v>291</v>
      </c>
      <c r="Z262" s="45">
        <v>0.34332526649261713</v>
      </c>
      <c r="AA262" s="65">
        <v>590</v>
      </c>
      <c r="AB262" s="38">
        <v>1.7948951963737032E-2</v>
      </c>
      <c r="AC262" s="39">
        <v>115</v>
      </c>
      <c r="AD262" s="40">
        <v>1.3839305850804298</v>
      </c>
      <c r="AE262" s="98">
        <v>19</v>
      </c>
      <c r="AF262" s="38">
        <v>0.53490480507706251</v>
      </c>
      <c r="AG262" s="39">
        <v>112</v>
      </c>
      <c r="AH262" s="41">
        <v>2.3308020117190837</v>
      </c>
      <c r="AI262" s="183">
        <v>7</v>
      </c>
      <c r="AJ262" s="42">
        <v>2.1295366736637158E-4</v>
      </c>
      <c r="AK262" s="43">
        <v>287</v>
      </c>
      <c r="AL262" s="44">
        <v>0.11192148909445253</v>
      </c>
      <c r="AM262" s="178">
        <v>2</v>
      </c>
      <c r="AN262" s="42">
        <v>6.3463281958295557E-3</v>
      </c>
      <c r="AO262" s="43">
        <v>293</v>
      </c>
      <c r="AP262" s="45">
        <v>0.18849704945337606</v>
      </c>
      <c r="AQ262" s="65">
        <v>292</v>
      </c>
      <c r="AR262" s="38">
        <v>8.8832101244257864E-3</v>
      </c>
      <c r="AS262" s="39">
        <v>345</v>
      </c>
      <c r="AT262" s="40">
        <v>0.38350991622263841</v>
      </c>
      <c r="AU262" s="98">
        <v>52</v>
      </c>
      <c r="AV262" s="38">
        <v>0.26473254759746145</v>
      </c>
      <c r="AW262" s="39">
        <v>421</v>
      </c>
      <c r="AX262" s="41">
        <v>0.6459035546165004</v>
      </c>
      <c r="AY262" s="183">
        <v>4</v>
      </c>
      <c r="AZ262" s="42">
        <v>1.2168780992364089E-4</v>
      </c>
      <c r="BA262" s="43">
        <v>332</v>
      </c>
      <c r="BB262" s="44">
        <v>4.5412273204007016E-2</v>
      </c>
      <c r="BC262" s="178">
        <v>3</v>
      </c>
      <c r="BD262" s="42">
        <v>3.6264732547597461E-3</v>
      </c>
      <c r="BE262" s="43">
        <v>337</v>
      </c>
      <c r="BF262" s="45">
        <v>7.6482895082837329E-2</v>
      </c>
      <c r="BG262" s="159">
        <v>81</v>
      </c>
      <c r="BH262" s="83">
        <v>2.4641781509537283E-3</v>
      </c>
      <c r="BI262" s="84">
        <v>242</v>
      </c>
      <c r="BJ262" s="85">
        <v>0.4427230027283392</v>
      </c>
      <c r="BK262" s="156">
        <v>25</v>
      </c>
      <c r="BL262" s="83">
        <v>7.3436083408884856E-2</v>
      </c>
      <c r="BM262" s="84">
        <v>253</v>
      </c>
      <c r="BN262" s="86">
        <v>0.74562964105136498</v>
      </c>
      <c r="BO262" s="195">
        <v>1103</v>
      </c>
      <c r="BP262" s="75">
        <v>3.3555413586443976E-2</v>
      </c>
      <c r="BQ262" s="164">
        <v>127</v>
      </c>
      <c r="BR262" s="76">
        <v>315</v>
      </c>
      <c r="BS262" s="77">
        <v>0.59375724669969343</v>
      </c>
      <c r="BT262" s="159">
        <v>32871</v>
      </c>
      <c r="BU262" s="153">
        <v>3893</v>
      </c>
    </row>
    <row r="263" spans="1:73">
      <c r="A263" s="34">
        <f t="shared" ref="A263:A326" si="32">SUM(B263:E263)</f>
        <v>1</v>
      </c>
      <c r="B263" s="35">
        <f t="shared" si="25"/>
        <v>0</v>
      </c>
      <c r="C263" s="35">
        <f t="shared" si="26"/>
        <v>0</v>
      </c>
      <c r="D263" s="35">
        <f t="shared" si="27"/>
        <v>1</v>
      </c>
      <c r="E263" s="35">
        <f t="shared" si="28"/>
        <v>0</v>
      </c>
      <c r="F263" s="35">
        <f t="shared" si="29"/>
        <v>0</v>
      </c>
      <c r="G263" s="35">
        <f t="shared" si="30"/>
        <v>0</v>
      </c>
      <c r="H263" s="35">
        <f t="shared" si="31"/>
        <v>1</v>
      </c>
      <c r="I263" s="48">
        <v>327</v>
      </c>
      <c r="J263" s="49" t="s">
        <v>298</v>
      </c>
      <c r="K263" s="65">
        <v>88</v>
      </c>
      <c r="L263" s="38">
        <v>5.9267241379310342E-3</v>
      </c>
      <c r="M263" s="39">
        <v>172</v>
      </c>
      <c r="N263" s="40">
        <v>0.78534049593743305</v>
      </c>
      <c r="O263" s="98">
        <v>5</v>
      </c>
      <c r="P263" s="38">
        <v>0.08</v>
      </c>
      <c r="Q263" s="39">
        <v>346</v>
      </c>
      <c r="R263" s="41">
        <v>0.59908292145703967</v>
      </c>
      <c r="S263" s="183">
        <v>0</v>
      </c>
      <c r="T263" s="42">
        <v>0</v>
      </c>
      <c r="U263" s="43">
        <v>396</v>
      </c>
      <c r="V263" s="44">
        <v>0</v>
      </c>
      <c r="W263" s="178">
        <v>0</v>
      </c>
      <c r="X263" s="42">
        <v>0</v>
      </c>
      <c r="Y263" s="43">
        <v>396</v>
      </c>
      <c r="Z263" s="45">
        <v>0</v>
      </c>
      <c r="AA263" s="65">
        <v>439</v>
      </c>
      <c r="AB263" s="38">
        <v>2.9566271551724137E-2</v>
      </c>
      <c r="AC263" s="39">
        <v>67</v>
      </c>
      <c r="AD263" s="40">
        <v>2.2796688948687374</v>
      </c>
      <c r="AE263" s="98">
        <v>3</v>
      </c>
      <c r="AF263" s="38">
        <v>0.39909090909090911</v>
      </c>
      <c r="AG263" s="39">
        <v>151</v>
      </c>
      <c r="AH263" s="41">
        <v>1.739004557332172</v>
      </c>
      <c r="AI263" s="183">
        <v>2</v>
      </c>
      <c r="AJ263" s="42">
        <v>1.3469827586206896E-4</v>
      </c>
      <c r="AK263" s="43">
        <v>305</v>
      </c>
      <c r="AL263" s="44">
        <v>7.0793012392698376E-2</v>
      </c>
      <c r="AM263" s="178">
        <v>1</v>
      </c>
      <c r="AN263" s="42">
        <v>1.8181818181818182E-3</v>
      </c>
      <c r="AO263" s="43">
        <v>319</v>
      </c>
      <c r="AP263" s="45">
        <v>5.4003180661577603E-2</v>
      </c>
      <c r="AQ263" s="65">
        <v>35</v>
      </c>
      <c r="AR263" s="38">
        <v>2.3572198275862068E-3</v>
      </c>
      <c r="AS263" s="39">
        <v>469</v>
      </c>
      <c r="AT263" s="40">
        <v>0.10176694752611903</v>
      </c>
      <c r="AU263" s="98">
        <v>4</v>
      </c>
      <c r="AV263" s="38">
        <v>3.1818181818181815E-2</v>
      </c>
      <c r="AW263" s="39">
        <v>541</v>
      </c>
      <c r="AX263" s="41">
        <v>7.7631091923941464E-2</v>
      </c>
      <c r="AY263" s="183">
        <v>1</v>
      </c>
      <c r="AZ263" s="42">
        <v>6.7349137931034482E-5</v>
      </c>
      <c r="BA263" s="43">
        <v>340</v>
      </c>
      <c r="BB263" s="44">
        <v>2.5133803079352684E-2</v>
      </c>
      <c r="BC263" s="178">
        <v>1</v>
      </c>
      <c r="BD263" s="42">
        <v>9.0909090909090909E-4</v>
      </c>
      <c r="BE263" s="43">
        <v>351</v>
      </c>
      <c r="BF263" s="45">
        <v>1.9172871199174903E-2</v>
      </c>
      <c r="BG263" s="159">
        <v>535</v>
      </c>
      <c r="BH263" s="83">
        <v>3.6031788793103446E-2</v>
      </c>
      <c r="BI263" s="84">
        <v>8</v>
      </c>
      <c r="BJ263" s="85">
        <v>6.4735992087187464</v>
      </c>
      <c r="BK263" s="156">
        <v>3</v>
      </c>
      <c r="BL263" s="83">
        <v>0.48636363636363639</v>
      </c>
      <c r="BM263" s="84">
        <v>24</v>
      </c>
      <c r="BN263" s="86">
        <v>4.9382691283121858</v>
      </c>
      <c r="BO263" s="195">
        <v>1100</v>
      </c>
      <c r="BP263" s="75">
        <v>7.4084051724137928E-2</v>
      </c>
      <c r="BQ263" s="164">
        <v>17</v>
      </c>
      <c r="BR263" s="76">
        <v>95</v>
      </c>
      <c r="BS263" s="77">
        <v>1.3109044972061517</v>
      </c>
      <c r="BT263" s="159">
        <v>14848</v>
      </c>
      <c r="BU263" s="153">
        <v>1081</v>
      </c>
    </row>
    <row r="264" spans="1:73">
      <c r="A264" s="34">
        <f t="shared" si="32"/>
        <v>2</v>
      </c>
      <c r="B264" s="35">
        <f t="shared" ref="B264:B327" si="33">IF(R264&gt;1,1,0)</f>
        <v>1</v>
      </c>
      <c r="C264" s="35">
        <f t="shared" ref="C264:C327" si="34">IF(Z264&gt;1,1,0)</f>
        <v>1</v>
      </c>
      <c r="D264" s="35">
        <f t="shared" ref="D264:D327" si="35">IF(AH264&gt;1,1,0)</f>
        <v>0</v>
      </c>
      <c r="E264" s="35">
        <f t="shared" ref="E264:E327" si="36">IF(AP264&gt;1,1,0)</f>
        <v>0</v>
      </c>
      <c r="F264" s="35">
        <f t="shared" ref="F264:F327" si="37">IF(AX264&gt;1,1,0)</f>
        <v>1</v>
      </c>
      <c r="G264" s="35">
        <f t="shared" ref="G264:G327" si="38">IF(BF264&gt;1,1,0)</f>
        <v>0</v>
      </c>
      <c r="H264" s="35">
        <f t="shared" ref="H264:H327" si="39">IF(BN264&gt;1,1,0)</f>
        <v>1</v>
      </c>
      <c r="I264" s="48">
        <v>176</v>
      </c>
      <c r="J264" s="49" t="s">
        <v>146</v>
      </c>
      <c r="K264" s="65">
        <v>280</v>
      </c>
      <c r="L264" s="38">
        <v>1.6403046280023433E-2</v>
      </c>
      <c r="M264" s="39">
        <v>45</v>
      </c>
      <c r="N264" s="40">
        <v>2.1735407622557661</v>
      </c>
      <c r="O264" s="98">
        <v>26</v>
      </c>
      <c r="P264" s="38">
        <v>0.25641025641025639</v>
      </c>
      <c r="Q264" s="39">
        <v>87</v>
      </c>
      <c r="R264" s="41">
        <v>1.9201375687725628</v>
      </c>
      <c r="S264" s="183">
        <v>75</v>
      </c>
      <c r="T264" s="42">
        <v>4.3936731107205628E-3</v>
      </c>
      <c r="U264" s="43">
        <v>45</v>
      </c>
      <c r="V264" s="44">
        <v>1.6356216200300049</v>
      </c>
      <c r="W264" s="178">
        <v>5</v>
      </c>
      <c r="X264" s="42">
        <v>6.8681318681318687E-2</v>
      </c>
      <c r="Y264" s="43">
        <v>88</v>
      </c>
      <c r="Z264" s="45">
        <v>1.4449319632988276</v>
      </c>
      <c r="AA264" s="65">
        <v>107</v>
      </c>
      <c r="AB264" s="38">
        <v>6.2683069712946692E-3</v>
      </c>
      <c r="AC264" s="39">
        <v>314</v>
      </c>
      <c r="AD264" s="40">
        <v>0.48330965238381662</v>
      </c>
      <c r="AE264" s="98">
        <v>6</v>
      </c>
      <c r="AF264" s="38">
        <v>9.7985347985347984E-2</v>
      </c>
      <c r="AG264" s="39">
        <v>425</v>
      </c>
      <c r="AH264" s="41">
        <v>0.42696278671555532</v>
      </c>
      <c r="AI264" s="183">
        <v>16</v>
      </c>
      <c r="AJ264" s="42">
        <v>9.3731693028705333E-4</v>
      </c>
      <c r="AK264" s="43">
        <v>173</v>
      </c>
      <c r="AL264" s="44">
        <v>0.49262315079404123</v>
      </c>
      <c r="AM264" s="178">
        <v>1</v>
      </c>
      <c r="AN264" s="42">
        <v>1.4652014652014652E-2</v>
      </c>
      <c r="AO264" s="43">
        <v>237</v>
      </c>
      <c r="AP264" s="45">
        <v>0.43519046686985619</v>
      </c>
      <c r="AQ264" s="65">
        <v>456</v>
      </c>
      <c r="AR264" s="38">
        <v>2.671353251318102E-2</v>
      </c>
      <c r="AS264" s="39">
        <v>101</v>
      </c>
      <c r="AT264" s="40">
        <v>1.1532885604012451</v>
      </c>
      <c r="AU264" s="98">
        <v>35</v>
      </c>
      <c r="AV264" s="38">
        <v>0.4175824175824176</v>
      </c>
      <c r="AW264" s="39">
        <v>270</v>
      </c>
      <c r="AX264" s="41">
        <v>1.0188319128479604</v>
      </c>
      <c r="AY264" s="183">
        <v>27</v>
      </c>
      <c r="AZ264" s="42">
        <v>1.5817223198594025E-3</v>
      </c>
      <c r="BA264" s="43">
        <v>165</v>
      </c>
      <c r="BB264" s="44">
        <v>0.59027774571178526</v>
      </c>
      <c r="BC264" s="178">
        <v>3</v>
      </c>
      <c r="BD264" s="42">
        <v>2.4725274725274724E-2</v>
      </c>
      <c r="BE264" s="43">
        <v>226</v>
      </c>
      <c r="BF264" s="45">
        <v>0.52145995843909765</v>
      </c>
      <c r="BG264" s="159">
        <v>131</v>
      </c>
      <c r="BH264" s="83">
        <v>7.6742823667252493E-3</v>
      </c>
      <c r="BI264" s="84">
        <v>70</v>
      </c>
      <c r="BJ264" s="85">
        <v>1.3787888395434227</v>
      </c>
      <c r="BK264" s="156">
        <v>12</v>
      </c>
      <c r="BL264" s="83">
        <v>0.11996336996336997</v>
      </c>
      <c r="BM264" s="84">
        <v>144</v>
      </c>
      <c r="BN264" s="86">
        <v>1.2180421440378384</v>
      </c>
      <c r="BO264" s="195">
        <v>1092</v>
      </c>
      <c r="BP264" s="75">
        <v>6.397188049209139E-2</v>
      </c>
      <c r="BQ264" s="164">
        <v>88</v>
      </c>
      <c r="BR264" s="76">
        <v>126</v>
      </c>
      <c r="BS264" s="77">
        <v>1.1319713741371091</v>
      </c>
      <c r="BT264" s="159">
        <v>17070</v>
      </c>
      <c r="BU264" s="153">
        <v>1196</v>
      </c>
    </row>
    <row r="265" spans="1:73">
      <c r="A265" s="34">
        <f t="shared" si="32"/>
        <v>1</v>
      </c>
      <c r="B265" s="35">
        <f t="shared" si="33"/>
        <v>0</v>
      </c>
      <c r="C265" s="35">
        <f t="shared" si="34"/>
        <v>0</v>
      </c>
      <c r="D265" s="35">
        <f t="shared" si="35"/>
        <v>0</v>
      </c>
      <c r="E265" s="35">
        <f t="shared" si="36"/>
        <v>1</v>
      </c>
      <c r="F265" s="35">
        <f t="shared" si="37"/>
        <v>1</v>
      </c>
      <c r="G265" s="35">
        <f t="shared" si="38"/>
        <v>0</v>
      </c>
      <c r="H265" s="35">
        <f t="shared" si="39"/>
        <v>0</v>
      </c>
      <c r="I265" s="48">
        <v>604</v>
      </c>
      <c r="J265" s="49" t="s">
        <v>577</v>
      </c>
      <c r="K265" s="65">
        <v>100</v>
      </c>
      <c r="L265" s="38">
        <v>2.2895869585126843E-3</v>
      </c>
      <c r="M265" s="39">
        <v>334</v>
      </c>
      <c r="N265" s="40">
        <v>0.30338941304562433</v>
      </c>
      <c r="O265" s="98">
        <v>34</v>
      </c>
      <c r="P265" s="38">
        <v>9.1743119266055051E-2</v>
      </c>
      <c r="Q265" s="39">
        <v>323</v>
      </c>
      <c r="R265" s="41">
        <v>0.68702169891862352</v>
      </c>
      <c r="S265" s="183">
        <v>25</v>
      </c>
      <c r="T265" s="42">
        <v>5.7239673962817107E-4</v>
      </c>
      <c r="U265" s="43">
        <v>270</v>
      </c>
      <c r="V265" s="44">
        <v>0.21308469223305082</v>
      </c>
      <c r="W265" s="178">
        <v>11</v>
      </c>
      <c r="X265" s="42">
        <v>2.2935779816513763E-2</v>
      </c>
      <c r="Y265" s="43">
        <v>253</v>
      </c>
      <c r="Z265" s="45">
        <v>0.48252773820254424</v>
      </c>
      <c r="AA265" s="65">
        <v>218</v>
      </c>
      <c r="AB265" s="38">
        <v>4.9912995695576522E-3</v>
      </c>
      <c r="AC265" s="39">
        <v>338</v>
      </c>
      <c r="AD265" s="40">
        <v>0.38484765837946067</v>
      </c>
      <c r="AE265" s="98">
        <v>47</v>
      </c>
      <c r="AF265" s="38">
        <v>0.2</v>
      </c>
      <c r="AG265" s="39">
        <v>313</v>
      </c>
      <c r="AH265" s="41">
        <v>0.87148292166988117</v>
      </c>
      <c r="AI265" s="183">
        <v>55</v>
      </c>
      <c r="AJ265" s="42">
        <v>1.2592728271819764E-3</v>
      </c>
      <c r="AK265" s="43">
        <v>139</v>
      </c>
      <c r="AL265" s="44">
        <v>0.66183264997221813</v>
      </c>
      <c r="AM265" s="178">
        <v>9</v>
      </c>
      <c r="AN265" s="42">
        <v>5.0458715596330278E-2</v>
      </c>
      <c r="AO265" s="43">
        <v>70</v>
      </c>
      <c r="AP265" s="45">
        <v>1.4987121238648833</v>
      </c>
      <c r="AQ265" s="65">
        <v>571</v>
      </c>
      <c r="AR265" s="38">
        <v>1.3073541533107427E-2</v>
      </c>
      <c r="AS265" s="39">
        <v>282</v>
      </c>
      <c r="AT265" s="40">
        <v>0.56441677590276629</v>
      </c>
      <c r="AU265" s="98">
        <v>106</v>
      </c>
      <c r="AV265" s="38">
        <v>0.52385321100917426</v>
      </c>
      <c r="AW265" s="39">
        <v>160</v>
      </c>
      <c r="AX265" s="41">
        <v>1.2781150416101608</v>
      </c>
      <c r="AY265" s="183">
        <v>22</v>
      </c>
      <c r="AZ265" s="42">
        <v>5.0370913087279055E-4</v>
      </c>
      <c r="BA265" s="43">
        <v>255</v>
      </c>
      <c r="BB265" s="44">
        <v>0.18797755240152556</v>
      </c>
      <c r="BC265" s="178">
        <v>6</v>
      </c>
      <c r="BD265" s="42">
        <v>2.0183486238532111E-2</v>
      </c>
      <c r="BE265" s="43">
        <v>245</v>
      </c>
      <c r="BF265" s="45">
        <v>0.42567292020186487</v>
      </c>
      <c r="BG265" s="159">
        <v>99</v>
      </c>
      <c r="BH265" s="83">
        <v>2.2666910889275575E-3</v>
      </c>
      <c r="BI265" s="84">
        <v>254</v>
      </c>
      <c r="BJ265" s="85">
        <v>0.40724177542081491</v>
      </c>
      <c r="BK265" s="156">
        <v>42</v>
      </c>
      <c r="BL265" s="83">
        <v>9.08256880733945E-2</v>
      </c>
      <c r="BM265" s="84">
        <v>206</v>
      </c>
      <c r="BN265" s="86">
        <v>0.92219413199553635</v>
      </c>
      <c r="BO265" s="195">
        <v>1090</v>
      </c>
      <c r="BP265" s="75">
        <v>2.4956497847788257E-2</v>
      </c>
      <c r="BQ265" s="164">
        <v>255</v>
      </c>
      <c r="BR265" s="76">
        <v>392</v>
      </c>
      <c r="BS265" s="77">
        <v>0.4416009181706505</v>
      </c>
      <c r="BT265" s="159">
        <v>43676</v>
      </c>
      <c r="BU265" s="153">
        <v>9167</v>
      </c>
    </row>
    <row r="266" spans="1:73">
      <c r="A266" s="34">
        <f t="shared" si="32"/>
        <v>1</v>
      </c>
      <c r="B266" s="35">
        <f t="shared" si="33"/>
        <v>0</v>
      </c>
      <c r="C266" s="35">
        <f t="shared" si="34"/>
        <v>0</v>
      </c>
      <c r="D266" s="35">
        <f t="shared" si="35"/>
        <v>1</v>
      </c>
      <c r="E266" s="35">
        <f t="shared" si="36"/>
        <v>0</v>
      </c>
      <c r="F266" s="35">
        <f t="shared" si="37"/>
        <v>0</v>
      </c>
      <c r="G266" s="35">
        <f t="shared" si="38"/>
        <v>0</v>
      </c>
      <c r="H266" s="35">
        <f t="shared" si="39"/>
        <v>0</v>
      </c>
      <c r="I266" s="48">
        <v>278</v>
      </c>
      <c r="J266" s="49" t="s">
        <v>248</v>
      </c>
      <c r="K266" s="65">
        <v>20</v>
      </c>
      <c r="L266" s="38">
        <v>1.1517486423762877E-4</v>
      </c>
      <c r="M266" s="39">
        <v>504</v>
      </c>
      <c r="N266" s="40">
        <v>1.5261632378165942E-2</v>
      </c>
      <c r="O266" s="98">
        <v>3</v>
      </c>
      <c r="P266" s="38">
        <v>1.8518518518518517E-2</v>
      </c>
      <c r="Q266" s="39">
        <v>474</v>
      </c>
      <c r="R266" s="41">
        <v>0.13867660218912956</v>
      </c>
      <c r="S266" s="183">
        <v>6</v>
      </c>
      <c r="T266" s="42">
        <v>3.4552459271288633E-5</v>
      </c>
      <c r="U266" s="43">
        <v>386</v>
      </c>
      <c r="V266" s="44">
        <v>1.2862756965562569E-2</v>
      </c>
      <c r="W266" s="178">
        <v>2</v>
      </c>
      <c r="X266" s="42">
        <v>5.5555555555555558E-3</v>
      </c>
      <c r="Y266" s="43">
        <v>362</v>
      </c>
      <c r="Z266" s="45">
        <v>0.11687894103128295</v>
      </c>
      <c r="AA266" s="65">
        <v>1042</v>
      </c>
      <c r="AB266" s="38">
        <v>6.000610426780459E-3</v>
      </c>
      <c r="AC266" s="39">
        <v>320</v>
      </c>
      <c r="AD266" s="40">
        <v>0.46266925865932274</v>
      </c>
      <c r="AE266" s="98">
        <v>9</v>
      </c>
      <c r="AF266" s="38">
        <v>0.96481481481481479</v>
      </c>
      <c r="AG266" s="39">
        <v>41</v>
      </c>
      <c r="AH266" s="41">
        <v>4.2040981684260004</v>
      </c>
      <c r="AI266" s="183">
        <v>0</v>
      </c>
      <c r="AJ266" s="42">
        <v>0</v>
      </c>
      <c r="AK266" s="43">
        <v>337</v>
      </c>
      <c r="AL266" s="44">
        <v>0</v>
      </c>
      <c r="AM266" s="178">
        <v>0</v>
      </c>
      <c r="AN266" s="42">
        <v>0</v>
      </c>
      <c r="AO266" s="43">
        <v>337</v>
      </c>
      <c r="AP266" s="45">
        <v>0</v>
      </c>
      <c r="AQ266" s="65">
        <v>4</v>
      </c>
      <c r="AR266" s="38">
        <v>2.3034972847525757E-5</v>
      </c>
      <c r="AS266" s="39">
        <v>564</v>
      </c>
      <c r="AT266" s="40">
        <v>9.9447613905411197E-4</v>
      </c>
      <c r="AU266" s="98">
        <v>1</v>
      </c>
      <c r="AV266" s="38">
        <v>3.7037037037037038E-3</v>
      </c>
      <c r="AW266" s="39">
        <v>557</v>
      </c>
      <c r="AX266" s="41">
        <v>9.0364233985540336E-3</v>
      </c>
      <c r="AY266" s="183">
        <v>0</v>
      </c>
      <c r="AZ266" s="42">
        <v>0</v>
      </c>
      <c r="BA266" s="43">
        <v>356</v>
      </c>
      <c r="BB266" s="44">
        <v>0</v>
      </c>
      <c r="BC266" s="178">
        <v>0</v>
      </c>
      <c r="BD266" s="42">
        <v>0</v>
      </c>
      <c r="BE266" s="43">
        <v>356</v>
      </c>
      <c r="BF266" s="45">
        <v>0</v>
      </c>
      <c r="BG266" s="159">
        <v>8</v>
      </c>
      <c r="BH266" s="83">
        <v>4.6069945695051513E-5</v>
      </c>
      <c r="BI266" s="84">
        <v>453</v>
      </c>
      <c r="BJ266" s="85">
        <v>8.2770901469727889E-3</v>
      </c>
      <c r="BK266" s="156">
        <v>2</v>
      </c>
      <c r="BL266" s="83">
        <v>7.4074074074074077E-3</v>
      </c>
      <c r="BM266" s="84">
        <v>438</v>
      </c>
      <c r="BN266" s="86">
        <v>7.5210744771802063E-2</v>
      </c>
      <c r="BO266" s="195">
        <v>1080</v>
      </c>
      <c r="BP266" s="75">
        <v>6.2194426688319537E-3</v>
      </c>
      <c r="BQ266" s="164">
        <v>17</v>
      </c>
      <c r="BR266" s="76">
        <v>543</v>
      </c>
      <c r="BS266" s="77">
        <v>0.11005196361352915</v>
      </c>
      <c r="BT266" s="159">
        <v>173649</v>
      </c>
      <c r="BU266" s="153">
        <v>2004</v>
      </c>
    </row>
    <row r="267" spans="1:73">
      <c r="A267" s="34">
        <f t="shared" si="32"/>
        <v>1</v>
      </c>
      <c r="B267" s="35">
        <f t="shared" si="33"/>
        <v>0</v>
      </c>
      <c r="C267" s="35">
        <f t="shared" si="34"/>
        <v>0</v>
      </c>
      <c r="D267" s="35">
        <f t="shared" si="35"/>
        <v>1</v>
      </c>
      <c r="E267" s="35">
        <f t="shared" si="36"/>
        <v>0</v>
      </c>
      <c r="F267" s="35">
        <f t="shared" si="37"/>
        <v>0</v>
      </c>
      <c r="G267" s="35">
        <f t="shared" si="38"/>
        <v>1</v>
      </c>
      <c r="H267" s="35">
        <f t="shared" si="39"/>
        <v>1</v>
      </c>
      <c r="I267" s="48">
        <v>405</v>
      </c>
      <c r="J267" s="49" t="s">
        <v>376</v>
      </c>
      <c r="K267" s="65">
        <v>99</v>
      </c>
      <c r="L267" s="38">
        <v>1.7779214481978341E-3</v>
      </c>
      <c r="M267" s="39">
        <v>364</v>
      </c>
      <c r="N267" s="40">
        <v>0.23558945538384932</v>
      </c>
      <c r="O267" s="98">
        <v>16</v>
      </c>
      <c r="P267" s="38">
        <v>9.295774647887324E-2</v>
      </c>
      <c r="Q267" s="39">
        <v>320</v>
      </c>
      <c r="R267" s="41">
        <v>0.69611747915782785</v>
      </c>
      <c r="S267" s="183">
        <v>0</v>
      </c>
      <c r="T267" s="42">
        <v>0</v>
      </c>
      <c r="U267" s="43">
        <v>396</v>
      </c>
      <c r="V267" s="44">
        <v>0</v>
      </c>
      <c r="W267" s="178">
        <v>0</v>
      </c>
      <c r="X267" s="42">
        <v>0</v>
      </c>
      <c r="Y267" s="43">
        <v>396</v>
      </c>
      <c r="Z267" s="45">
        <v>0</v>
      </c>
      <c r="AA267" s="65">
        <v>340</v>
      </c>
      <c r="AB267" s="38">
        <v>6.1059928523966023E-3</v>
      </c>
      <c r="AC267" s="39">
        <v>318</v>
      </c>
      <c r="AD267" s="40">
        <v>0.47079463345751676</v>
      </c>
      <c r="AE267" s="98">
        <v>17</v>
      </c>
      <c r="AF267" s="38">
        <v>0.31924882629107981</v>
      </c>
      <c r="AG267" s="39">
        <v>199</v>
      </c>
      <c r="AH267" s="41">
        <v>1.391099499379153</v>
      </c>
      <c r="AI267" s="183">
        <v>0</v>
      </c>
      <c r="AJ267" s="42">
        <v>0</v>
      </c>
      <c r="AK267" s="43">
        <v>337</v>
      </c>
      <c r="AL267" s="44">
        <v>0</v>
      </c>
      <c r="AM267" s="178">
        <v>0</v>
      </c>
      <c r="AN267" s="42">
        <v>0</v>
      </c>
      <c r="AO267" s="43">
        <v>337</v>
      </c>
      <c r="AP267" s="45">
        <v>0</v>
      </c>
      <c r="AQ267" s="65">
        <v>344</v>
      </c>
      <c r="AR267" s="38">
        <v>6.1778280624247978E-3</v>
      </c>
      <c r="AS267" s="39">
        <v>384</v>
      </c>
      <c r="AT267" s="40">
        <v>0.2667119531647405</v>
      </c>
      <c r="AU267" s="98">
        <v>42</v>
      </c>
      <c r="AV267" s="38">
        <v>0.32300469483568073</v>
      </c>
      <c r="AW267" s="39">
        <v>373</v>
      </c>
      <c r="AX267" s="41">
        <v>0.78807793920910663</v>
      </c>
      <c r="AY267" s="183">
        <v>55</v>
      </c>
      <c r="AZ267" s="42">
        <v>9.8773413788768574E-4</v>
      </c>
      <c r="BA267" s="43">
        <v>214</v>
      </c>
      <c r="BB267" s="44">
        <v>0.3686092514182529</v>
      </c>
      <c r="BC267" s="178">
        <v>3</v>
      </c>
      <c r="BD267" s="42">
        <v>5.1643192488262914E-2</v>
      </c>
      <c r="BE267" s="43">
        <v>99</v>
      </c>
      <c r="BF267" s="45">
        <v>1.089163105680828</v>
      </c>
      <c r="BG267" s="159">
        <v>227</v>
      </c>
      <c r="BH267" s="83">
        <v>4.0766481691000842E-3</v>
      </c>
      <c r="BI267" s="84">
        <v>158</v>
      </c>
      <c r="BJ267" s="85">
        <v>0.73242509588539328</v>
      </c>
      <c r="BK267" s="156">
        <v>9</v>
      </c>
      <c r="BL267" s="83">
        <v>0.2131455399061033</v>
      </c>
      <c r="BM267" s="84">
        <v>70</v>
      </c>
      <c r="BN267" s="86">
        <v>2.1641626981519946</v>
      </c>
      <c r="BO267" s="195">
        <v>1065</v>
      </c>
      <c r="BP267" s="75">
        <v>1.9126124670007003E-2</v>
      </c>
      <c r="BQ267" s="164">
        <v>87</v>
      </c>
      <c r="BR267" s="76">
        <v>443</v>
      </c>
      <c r="BS267" s="77">
        <v>0.33843347198933804</v>
      </c>
      <c r="BT267" s="159">
        <v>55683</v>
      </c>
      <c r="BU267" s="153">
        <v>5488</v>
      </c>
    </row>
    <row r="268" spans="1:73">
      <c r="A268" s="34">
        <f t="shared" si="32"/>
        <v>1</v>
      </c>
      <c r="B268" s="35">
        <f t="shared" si="33"/>
        <v>0</v>
      </c>
      <c r="C268" s="35">
        <f t="shared" si="34"/>
        <v>0</v>
      </c>
      <c r="D268" s="35">
        <f t="shared" si="35"/>
        <v>1</v>
      </c>
      <c r="E268" s="35">
        <f t="shared" si="36"/>
        <v>0</v>
      </c>
      <c r="F268" s="35">
        <f t="shared" si="37"/>
        <v>0</v>
      </c>
      <c r="G268" s="35">
        <f t="shared" si="38"/>
        <v>0</v>
      </c>
      <c r="H268" s="35">
        <f t="shared" si="39"/>
        <v>0</v>
      </c>
      <c r="I268" s="51">
        <v>7</v>
      </c>
      <c r="J268" s="49" t="s">
        <v>655</v>
      </c>
      <c r="K268" s="65">
        <v>11</v>
      </c>
      <c r="L268" s="38">
        <v>7.5342981801245214E-5</v>
      </c>
      <c r="M268" s="39">
        <v>510</v>
      </c>
      <c r="N268" s="40">
        <v>9.9835749591427048E-3</v>
      </c>
      <c r="O268" s="98">
        <v>4</v>
      </c>
      <c r="P268" s="38">
        <v>1.0516252390057362E-2</v>
      </c>
      <c r="Q268" s="39">
        <v>490</v>
      </c>
      <c r="R268" s="41">
        <v>7.8751340057689245E-2</v>
      </c>
      <c r="S268" s="183">
        <v>0</v>
      </c>
      <c r="T268" s="42">
        <v>0</v>
      </c>
      <c r="U268" s="43">
        <v>396</v>
      </c>
      <c r="V268" s="44">
        <v>0</v>
      </c>
      <c r="W268" s="178">
        <v>0</v>
      </c>
      <c r="X268" s="42">
        <v>0</v>
      </c>
      <c r="Y268" s="43">
        <v>396</v>
      </c>
      <c r="Z268" s="45">
        <v>0</v>
      </c>
      <c r="AA268" s="65">
        <v>1004</v>
      </c>
      <c r="AB268" s="38">
        <v>6.8767594298591089E-3</v>
      </c>
      <c r="AC268" s="39">
        <v>297</v>
      </c>
      <c r="AD268" s="40">
        <v>0.53022358745233478</v>
      </c>
      <c r="AE268" s="98">
        <v>2</v>
      </c>
      <c r="AF268" s="38">
        <v>0.95984703632887192</v>
      </c>
      <c r="AG268" s="39">
        <v>43</v>
      </c>
      <c r="AH268" s="41">
        <v>4.1824514978803098</v>
      </c>
      <c r="AI268" s="183">
        <v>0</v>
      </c>
      <c r="AJ268" s="42">
        <v>0</v>
      </c>
      <c r="AK268" s="43">
        <v>337</v>
      </c>
      <c r="AL268" s="44">
        <v>0</v>
      </c>
      <c r="AM268" s="178">
        <v>0</v>
      </c>
      <c r="AN268" s="42">
        <v>0</v>
      </c>
      <c r="AO268" s="43">
        <v>337</v>
      </c>
      <c r="AP268" s="45">
        <v>0</v>
      </c>
      <c r="AQ268" s="65">
        <v>0</v>
      </c>
      <c r="AR268" s="38">
        <v>0</v>
      </c>
      <c r="AS268" s="39">
        <v>565</v>
      </c>
      <c r="AT268" s="40">
        <v>0</v>
      </c>
      <c r="AU268" s="98">
        <v>0</v>
      </c>
      <c r="AV268" s="38">
        <v>0</v>
      </c>
      <c r="AW268" s="39">
        <v>565</v>
      </c>
      <c r="AX268" s="41">
        <v>0</v>
      </c>
      <c r="AY268" s="183">
        <v>0</v>
      </c>
      <c r="AZ268" s="42">
        <v>0</v>
      </c>
      <c r="BA268" s="43">
        <v>356</v>
      </c>
      <c r="BB268" s="44">
        <v>0</v>
      </c>
      <c r="BC268" s="178">
        <v>0</v>
      </c>
      <c r="BD268" s="42">
        <v>0</v>
      </c>
      <c r="BE268" s="43">
        <v>356</v>
      </c>
      <c r="BF268" s="45">
        <v>0</v>
      </c>
      <c r="BG268" s="159">
        <v>31</v>
      </c>
      <c r="BH268" s="83">
        <v>2.1233022143987289E-4</v>
      </c>
      <c r="BI268" s="84">
        <v>426</v>
      </c>
      <c r="BJ268" s="85">
        <v>3.814800207097481E-2</v>
      </c>
      <c r="BK268" s="156">
        <v>6</v>
      </c>
      <c r="BL268" s="83">
        <v>2.9636711281070746E-2</v>
      </c>
      <c r="BM268" s="84">
        <v>373</v>
      </c>
      <c r="BN268" s="86">
        <v>0.30091488228488683</v>
      </c>
      <c r="BO268" s="195">
        <v>1046</v>
      </c>
      <c r="BP268" s="75">
        <v>7.1644326331002268E-3</v>
      </c>
      <c r="BQ268" s="164">
        <v>12</v>
      </c>
      <c r="BR268" s="76">
        <v>533</v>
      </c>
      <c r="BS268" s="77">
        <v>0.12677339778382493</v>
      </c>
      <c r="BT268" s="159">
        <v>145999</v>
      </c>
      <c r="BU268" s="153">
        <v>9270</v>
      </c>
    </row>
    <row r="269" spans="1:73">
      <c r="A269" s="34">
        <f t="shared" si="32"/>
        <v>1</v>
      </c>
      <c r="B269" s="35">
        <f t="shared" si="33"/>
        <v>0</v>
      </c>
      <c r="C269" s="35">
        <f t="shared" si="34"/>
        <v>0</v>
      </c>
      <c r="D269" s="35">
        <f t="shared" si="35"/>
        <v>1</v>
      </c>
      <c r="E269" s="35">
        <f t="shared" si="36"/>
        <v>0</v>
      </c>
      <c r="F269" s="35">
        <f t="shared" si="37"/>
        <v>0</v>
      </c>
      <c r="G269" s="35">
        <f t="shared" si="38"/>
        <v>0</v>
      </c>
      <c r="H269" s="35">
        <f t="shared" si="39"/>
        <v>0</v>
      </c>
      <c r="I269" s="48">
        <v>40</v>
      </c>
      <c r="J269" s="49" t="s">
        <v>10</v>
      </c>
      <c r="K269" s="65">
        <v>0</v>
      </c>
      <c r="L269" s="38">
        <v>0</v>
      </c>
      <c r="M269" s="39">
        <v>517</v>
      </c>
      <c r="N269" s="40">
        <v>0</v>
      </c>
      <c r="O269" s="98">
        <v>0</v>
      </c>
      <c r="P269" s="38">
        <v>0</v>
      </c>
      <c r="Q269" s="39">
        <v>517</v>
      </c>
      <c r="R269" s="41">
        <v>0</v>
      </c>
      <c r="S269" s="183">
        <v>0</v>
      </c>
      <c r="T269" s="42">
        <v>0</v>
      </c>
      <c r="U269" s="43">
        <v>396</v>
      </c>
      <c r="V269" s="44">
        <v>0</v>
      </c>
      <c r="W269" s="178">
        <v>0</v>
      </c>
      <c r="X269" s="42">
        <v>0</v>
      </c>
      <c r="Y269" s="43">
        <v>396</v>
      </c>
      <c r="Z269" s="45">
        <v>0</v>
      </c>
      <c r="AA269" s="65">
        <v>969</v>
      </c>
      <c r="AB269" s="38">
        <v>3.0462118830556429E-2</v>
      </c>
      <c r="AC269" s="39">
        <v>61</v>
      </c>
      <c r="AD269" s="40">
        <v>2.3487420335813418</v>
      </c>
      <c r="AE269" s="98">
        <v>4</v>
      </c>
      <c r="AF269" s="38">
        <v>0.94906953966699314</v>
      </c>
      <c r="AG269" s="39">
        <v>46</v>
      </c>
      <c r="AH269" s="41">
        <v>4.1354894764844019</v>
      </c>
      <c r="AI269" s="183">
        <v>0</v>
      </c>
      <c r="AJ269" s="42">
        <v>0</v>
      </c>
      <c r="AK269" s="43">
        <v>337</v>
      </c>
      <c r="AL269" s="44">
        <v>0</v>
      </c>
      <c r="AM269" s="178">
        <v>0</v>
      </c>
      <c r="AN269" s="42">
        <v>0</v>
      </c>
      <c r="AO269" s="43">
        <v>337</v>
      </c>
      <c r="AP269" s="45">
        <v>0</v>
      </c>
      <c r="AQ269" s="65">
        <v>51</v>
      </c>
      <c r="AR269" s="38">
        <v>1.603269412134549E-3</v>
      </c>
      <c r="AS269" s="39">
        <v>489</v>
      </c>
      <c r="AT269" s="40">
        <v>6.921706334958333E-2</v>
      </c>
      <c r="AU269" s="98">
        <v>3</v>
      </c>
      <c r="AV269" s="38">
        <v>4.9951028403525957E-2</v>
      </c>
      <c r="AW269" s="39">
        <v>524</v>
      </c>
      <c r="AX269" s="41">
        <v>0.12187223329881396</v>
      </c>
      <c r="AY269" s="183">
        <v>0</v>
      </c>
      <c r="AZ269" s="42">
        <v>0</v>
      </c>
      <c r="BA269" s="43">
        <v>356</v>
      </c>
      <c r="BB269" s="44">
        <v>0</v>
      </c>
      <c r="BC269" s="178">
        <v>0</v>
      </c>
      <c r="BD269" s="42">
        <v>0</v>
      </c>
      <c r="BE269" s="43">
        <v>356</v>
      </c>
      <c r="BF269" s="45">
        <v>0</v>
      </c>
      <c r="BG269" s="159">
        <v>1</v>
      </c>
      <c r="BH269" s="83">
        <v>3.1436655139893116E-5</v>
      </c>
      <c r="BI269" s="84">
        <v>461</v>
      </c>
      <c r="BJ269" s="85">
        <v>5.6480211683891772E-3</v>
      </c>
      <c r="BK269" s="156">
        <v>1</v>
      </c>
      <c r="BL269" s="83">
        <v>9.7943192948090111E-4</v>
      </c>
      <c r="BM269" s="84">
        <v>461</v>
      </c>
      <c r="BN269" s="86">
        <v>9.944613657388128E-3</v>
      </c>
      <c r="BO269" s="195">
        <v>1021</v>
      </c>
      <c r="BP269" s="75">
        <v>3.2096824897830868E-2</v>
      </c>
      <c r="BQ269" s="164">
        <v>8</v>
      </c>
      <c r="BR269" s="76">
        <v>334</v>
      </c>
      <c r="BS269" s="77">
        <v>0.56794777182652101</v>
      </c>
      <c r="BT269" s="159">
        <v>31810</v>
      </c>
      <c r="BU269" s="153">
        <v>166</v>
      </c>
    </row>
    <row r="270" spans="1:73">
      <c r="A270" s="34">
        <f t="shared" si="32"/>
        <v>3</v>
      </c>
      <c r="B270" s="35">
        <f t="shared" si="33"/>
        <v>1</v>
      </c>
      <c r="C270" s="35">
        <f t="shared" si="34"/>
        <v>1</v>
      </c>
      <c r="D270" s="35">
        <f t="shared" si="35"/>
        <v>0</v>
      </c>
      <c r="E270" s="35">
        <f t="shared" si="36"/>
        <v>1</v>
      </c>
      <c r="F270" s="35">
        <f t="shared" si="37"/>
        <v>1</v>
      </c>
      <c r="G270" s="35">
        <f t="shared" si="38"/>
        <v>0</v>
      </c>
      <c r="H270" s="35">
        <f t="shared" si="39"/>
        <v>1</v>
      </c>
      <c r="I270" s="48">
        <v>400</v>
      </c>
      <c r="J270" s="49" t="s">
        <v>371</v>
      </c>
      <c r="K270" s="65">
        <v>197</v>
      </c>
      <c r="L270" s="38">
        <v>7.1811322130281045E-3</v>
      </c>
      <c r="M270" s="39">
        <v>144</v>
      </c>
      <c r="N270" s="40">
        <v>0.9515600527917456</v>
      </c>
      <c r="O270" s="98">
        <v>28</v>
      </c>
      <c r="P270" s="38">
        <v>0.19466403162055335</v>
      </c>
      <c r="Q270" s="39">
        <v>126</v>
      </c>
      <c r="R270" s="41">
        <v>1.457748709573083</v>
      </c>
      <c r="S270" s="183">
        <v>89</v>
      </c>
      <c r="T270" s="42">
        <v>3.2442678525863014E-3</v>
      </c>
      <c r="U270" s="43">
        <v>76</v>
      </c>
      <c r="V270" s="44">
        <v>1.207735420259388</v>
      </c>
      <c r="W270" s="178">
        <v>8</v>
      </c>
      <c r="X270" s="42">
        <v>8.7944664031620559E-2</v>
      </c>
      <c r="Y270" s="43">
        <v>57</v>
      </c>
      <c r="Z270" s="45">
        <v>1.8501982562461985</v>
      </c>
      <c r="AA270" s="65">
        <v>3</v>
      </c>
      <c r="AB270" s="38">
        <v>1.0935734334560565E-4</v>
      </c>
      <c r="AC270" s="39">
        <v>528</v>
      </c>
      <c r="AD270" s="40">
        <v>8.4318556573603626E-3</v>
      </c>
      <c r="AE270" s="98">
        <v>2</v>
      </c>
      <c r="AF270" s="38">
        <v>2.9644268774703555E-3</v>
      </c>
      <c r="AG270" s="39">
        <v>528</v>
      </c>
      <c r="AH270" s="41">
        <v>1.2917236981272942E-2</v>
      </c>
      <c r="AI270" s="183">
        <v>35</v>
      </c>
      <c r="AJ270" s="42">
        <v>1.2758356723653994E-3</v>
      </c>
      <c r="AK270" s="43">
        <v>135</v>
      </c>
      <c r="AL270" s="44">
        <v>0.67053754019315226</v>
      </c>
      <c r="AM270" s="178">
        <v>8</v>
      </c>
      <c r="AN270" s="42">
        <v>3.4584980237154152E-2</v>
      </c>
      <c r="AO270" s="43">
        <v>123</v>
      </c>
      <c r="AP270" s="45">
        <v>1.0272344147582697</v>
      </c>
      <c r="AQ270" s="65">
        <v>430</v>
      </c>
      <c r="AR270" s="38">
        <v>1.5674552546203476E-2</v>
      </c>
      <c r="AS270" s="39">
        <v>229</v>
      </c>
      <c r="AT270" s="40">
        <v>0.67670878540773172</v>
      </c>
      <c r="AU270" s="98">
        <v>57</v>
      </c>
      <c r="AV270" s="38">
        <v>0.42490118577075098</v>
      </c>
      <c r="AW270" s="39">
        <v>262</v>
      </c>
      <c r="AX270" s="41">
        <v>1.0366884946364854</v>
      </c>
      <c r="AY270" s="183">
        <v>6</v>
      </c>
      <c r="AZ270" s="42">
        <v>2.1871468669121131E-4</v>
      </c>
      <c r="BA270" s="43">
        <v>310</v>
      </c>
      <c r="BB270" s="44">
        <v>8.1621413944277757E-2</v>
      </c>
      <c r="BC270" s="178">
        <v>4</v>
      </c>
      <c r="BD270" s="42">
        <v>5.9288537549407111E-3</v>
      </c>
      <c r="BE270" s="43">
        <v>320</v>
      </c>
      <c r="BF270" s="45">
        <v>0.12504046434244503</v>
      </c>
      <c r="BG270" s="159">
        <v>252</v>
      </c>
      <c r="BH270" s="83">
        <v>9.1860168410308751E-3</v>
      </c>
      <c r="BI270" s="84">
        <v>51</v>
      </c>
      <c r="BJ270" s="85">
        <v>1.6503924269437484</v>
      </c>
      <c r="BK270" s="156">
        <v>29</v>
      </c>
      <c r="BL270" s="83">
        <v>0.24901185770750989</v>
      </c>
      <c r="BM270" s="84">
        <v>54</v>
      </c>
      <c r="BN270" s="86">
        <v>2.5283295821508958</v>
      </c>
      <c r="BO270" s="195">
        <v>1012</v>
      </c>
      <c r="BP270" s="75">
        <v>3.6889877155250973E-2</v>
      </c>
      <c r="BQ270" s="164">
        <v>136</v>
      </c>
      <c r="BR270" s="76">
        <v>289</v>
      </c>
      <c r="BS270" s="77">
        <v>0.65276000351968744</v>
      </c>
      <c r="BT270" s="159">
        <v>27433</v>
      </c>
      <c r="BU270" s="153">
        <v>3119</v>
      </c>
    </row>
    <row r="271" spans="1:73">
      <c r="A271" s="34">
        <f t="shared" si="32"/>
        <v>3</v>
      </c>
      <c r="B271" s="35">
        <f t="shared" si="33"/>
        <v>1</v>
      </c>
      <c r="C271" s="35">
        <f t="shared" si="34"/>
        <v>0</v>
      </c>
      <c r="D271" s="35">
        <f t="shared" si="35"/>
        <v>1</v>
      </c>
      <c r="E271" s="35">
        <f t="shared" si="36"/>
        <v>1</v>
      </c>
      <c r="F271" s="35">
        <f t="shared" si="37"/>
        <v>0</v>
      </c>
      <c r="G271" s="35">
        <f t="shared" si="38"/>
        <v>0</v>
      </c>
      <c r="H271" s="35">
        <f t="shared" si="39"/>
        <v>0</v>
      </c>
      <c r="I271" s="48">
        <v>392</v>
      </c>
      <c r="J271" s="49" t="s">
        <v>710</v>
      </c>
      <c r="K271" s="65">
        <v>155</v>
      </c>
      <c r="L271" s="38">
        <v>4.9692228776609384E-3</v>
      </c>
      <c r="M271" s="39">
        <v>195</v>
      </c>
      <c r="N271" s="40">
        <v>0.65846357420107937</v>
      </c>
      <c r="O271" s="98">
        <v>21</v>
      </c>
      <c r="P271" s="38">
        <v>0.15469061876247506</v>
      </c>
      <c r="Q271" s="39">
        <v>188</v>
      </c>
      <c r="R271" s="41">
        <v>1.1584063476277588</v>
      </c>
      <c r="S271" s="183">
        <v>47</v>
      </c>
      <c r="T271" s="42">
        <v>1.5067966145165426E-3</v>
      </c>
      <c r="U271" s="43">
        <v>167</v>
      </c>
      <c r="V271" s="44">
        <v>0.56093137964173401</v>
      </c>
      <c r="W271" s="178">
        <v>4</v>
      </c>
      <c r="X271" s="42">
        <v>4.6906187624750496E-2</v>
      </c>
      <c r="Y271" s="43">
        <v>150</v>
      </c>
      <c r="Z271" s="45">
        <v>0.9868221967311912</v>
      </c>
      <c r="AA271" s="65">
        <v>326</v>
      </c>
      <c r="AB271" s="38">
        <v>1.0451397794306233E-2</v>
      </c>
      <c r="AC271" s="39">
        <v>203</v>
      </c>
      <c r="AD271" s="40">
        <v>0.80584142704291262</v>
      </c>
      <c r="AE271" s="98">
        <v>26</v>
      </c>
      <c r="AF271" s="38">
        <v>0.32534930139720558</v>
      </c>
      <c r="AG271" s="39">
        <v>191</v>
      </c>
      <c r="AH271" s="41">
        <v>1.4176817987244574</v>
      </c>
      <c r="AI271" s="183">
        <v>116</v>
      </c>
      <c r="AJ271" s="42">
        <v>3.7189022826365735E-3</v>
      </c>
      <c r="AK271" s="43">
        <v>38</v>
      </c>
      <c r="AL271" s="44">
        <v>1.9545335209154127</v>
      </c>
      <c r="AM271" s="178">
        <v>1</v>
      </c>
      <c r="AN271" s="42">
        <v>0.1157684630738523</v>
      </c>
      <c r="AO271" s="43">
        <v>19</v>
      </c>
      <c r="AP271" s="45">
        <v>3.438525874459732</v>
      </c>
      <c r="AQ271" s="65">
        <v>287</v>
      </c>
      <c r="AR271" s="38">
        <v>9.2010771992818673E-3</v>
      </c>
      <c r="AS271" s="39">
        <v>337</v>
      </c>
      <c r="AT271" s="40">
        <v>0.39723301559105179</v>
      </c>
      <c r="AU271" s="98">
        <v>29</v>
      </c>
      <c r="AV271" s="38">
        <v>0.28642714570858285</v>
      </c>
      <c r="AW271" s="39">
        <v>405</v>
      </c>
      <c r="AX271" s="41">
        <v>0.69883477959476259</v>
      </c>
      <c r="AY271" s="183">
        <v>39</v>
      </c>
      <c r="AZ271" s="42">
        <v>1.2503205950243651E-3</v>
      </c>
      <c r="BA271" s="43">
        <v>192</v>
      </c>
      <c r="BB271" s="44">
        <v>0.46660302695456901</v>
      </c>
      <c r="BC271" s="178">
        <v>4</v>
      </c>
      <c r="BD271" s="42">
        <v>3.8922155688622756E-2</v>
      </c>
      <c r="BE271" s="43">
        <v>153</v>
      </c>
      <c r="BF271" s="45">
        <v>0.82087442559341661</v>
      </c>
      <c r="BG271" s="159">
        <v>32</v>
      </c>
      <c r="BH271" s="83">
        <v>1.0259040779687098E-3</v>
      </c>
      <c r="BI271" s="84">
        <v>340</v>
      </c>
      <c r="BJ271" s="85">
        <v>0.18431757206099994</v>
      </c>
      <c r="BK271" s="156">
        <v>10</v>
      </c>
      <c r="BL271" s="83">
        <v>3.1936127744510975E-2</v>
      </c>
      <c r="BM271" s="84">
        <v>364</v>
      </c>
      <c r="BN271" s="86">
        <v>0.32426189362693103</v>
      </c>
      <c r="BO271" s="195">
        <v>1002</v>
      </c>
      <c r="BP271" s="75">
        <v>3.2123621441395231E-2</v>
      </c>
      <c r="BQ271" s="164">
        <v>95</v>
      </c>
      <c r="BR271" s="76">
        <v>332</v>
      </c>
      <c r="BS271" s="77">
        <v>0.56842193203577773</v>
      </c>
      <c r="BT271" s="159">
        <v>31192</v>
      </c>
      <c r="BU271" s="153">
        <v>2813</v>
      </c>
    </row>
    <row r="272" spans="1:73">
      <c r="A272" s="34">
        <f t="shared" si="32"/>
        <v>1</v>
      </c>
      <c r="B272" s="35">
        <f t="shared" si="33"/>
        <v>0</v>
      </c>
      <c r="C272" s="35">
        <f t="shared" si="34"/>
        <v>0</v>
      </c>
      <c r="D272" s="35">
        <f t="shared" si="35"/>
        <v>0</v>
      </c>
      <c r="E272" s="35">
        <f t="shared" si="36"/>
        <v>1</v>
      </c>
      <c r="F272" s="35">
        <f t="shared" si="37"/>
        <v>1</v>
      </c>
      <c r="G272" s="35">
        <f t="shared" si="38"/>
        <v>0</v>
      </c>
      <c r="H272" s="35">
        <f t="shared" si="39"/>
        <v>0</v>
      </c>
      <c r="I272" s="48">
        <v>377</v>
      </c>
      <c r="J272" s="49" t="s">
        <v>348</v>
      </c>
      <c r="K272" s="65">
        <v>128</v>
      </c>
      <c r="L272" s="38">
        <v>5.0463236743544257E-3</v>
      </c>
      <c r="M272" s="39">
        <v>193</v>
      </c>
      <c r="N272" s="40">
        <v>0.66868007432885013</v>
      </c>
      <c r="O272" s="98">
        <v>21</v>
      </c>
      <c r="P272" s="38">
        <v>0.128</v>
      </c>
      <c r="Q272" s="39">
        <v>243</v>
      </c>
      <c r="R272" s="41">
        <v>0.95853267433126343</v>
      </c>
      <c r="S272" s="183">
        <v>13</v>
      </c>
      <c r="T272" s="42">
        <v>5.1251724817662127E-4</v>
      </c>
      <c r="U272" s="43">
        <v>282</v>
      </c>
      <c r="V272" s="44">
        <v>0.1907935048036577</v>
      </c>
      <c r="W272" s="178">
        <v>2</v>
      </c>
      <c r="X272" s="42">
        <v>1.2999999999999999E-2</v>
      </c>
      <c r="Y272" s="43">
        <v>311</v>
      </c>
      <c r="Z272" s="45">
        <v>0.27349672201320208</v>
      </c>
      <c r="AA272" s="65">
        <v>182</v>
      </c>
      <c r="AB272" s="38">
        <v>7.1752414744726987E-3</v>
      </c>
      <c r="AC272" s="39">
        <v>283</v>
      </c>
      <c r="AD272" s="40">
        <v>0.55323765710234263</v>
      </c>
      <c r="AE272" s="98">
        <v>17</v>
      </c>
      <c r="AF272" s="38">
        <v>0.182</v>
      </c>
      <c r="AG272" s="39">
        <v>338</v>
      </c>
      <c r="AH272" s="41">
        <v>0.79304945871959187</v>
      </c>
      <c r="AI272" s="183">
        <v>36</v>
      </c>
      <c r="AJ272" s="42">
        <v>1.4192785334121822E-3</v>
      </c>
      <c r="AK272" s="43">
        <v>129</v>
      </c>
      <c r="AL272" s="44">
        <v>0.74592642082090044</v>
      </c>
      <c r="AM272" s="178">
        <v>4</v>
      </c>
      <c r="AN272" s="42">
        <v>3.5999999999999997E-2</v>
      </c>
      <c r="AO272" s="43">
        <v>114</v>
      </c>
      <c r="AP272" s="45">
        <v>1.0692629770992366</v>
      </c>
      <c r="AQ272" s="65">
        <v>572</v>
      </c>
      <c r="AR272" s="38">
        <v>2.255075891977134E-2</v>
      </c>
      <c r="AS272" s="39">
        <v>137</v>
      </c>
      <c r="AT272" s="40">
        <v>0.9735714390339788</v>
      </c>
      <c r="AU272" s="98">
        <v>56</v>
      </c>
      <c r="AV272" s="38">
        <v>0.57199999999999995</v>
      </c>
      <c r="AW272" s="39">
        <v>124</v>
      </c>
      <c r="AX272" s="41">
        <v>1.3955852296726849</v>
      </c>
      <c r="AY272" s="183">
        <v>9</v>
      </c>
      <c r="AZ272" s="42">
        <v>3.5481963335304555E-4</v>
      </c>
      <c r="BA272" s="43">
        <v>278</v>
      </c>
      <c r="BB272" s="44">
        <v>0.13241397094815921</v>
      </c>
      <c r="BC272" s="178">
        <v>2</v>
      </c>
      <c r="BD272" s="42">
        <v>8.9999999999999993E-3</v>
      </c>
      <c r="BE272" s="43">
        <v>297</v>
      </c>
      <c r="BF272" s="45">
        <v>0.18981142487183153</v>
      </c>
      <c r="BG272" s="159">
        <v>60</v>
      </c>
      <c r="BH272" s="83">
        <v>2.3654642223536371E-3</v>
      </c>
      <c r="BI272" s="84">
        <v>249</v>
      </c>
      <c r="BJ272" s="85">
        <v>0.42498770754928383</v>
      </c>
      <c r="BK272" s="156">
        <v>12</v>
      </c>
      <c r="BL272" s="83">
        <v>0.06</v>
      </c>
      <c r="BM272" s="84">
        <v>292</v>
      </c>
      <c r="BN272" s="86">
        <v>0.6092070326515967</v>
      </c>
      <c r="BO272" s="195">
        <v>1000</v>
      </c>
      <c r="BP272" s="75">
        <v>3.9424403705893951E-2</v>
      </c>
      <c r="BQ272" s="164">
        <v>114</v>
      </c>
      <c r="BR272" s="76">
        <v>268</v>
      </c>
      <c r="BS272" s="77">
        <v>0.69760801299274022</v>
      </c>
      <c r="BT272" s="159">
        <v>25365</v>
      </c>
      <c r="BU272" s="153">
        <v>3170</v>
      </c>
    </row>
    <row r="273" spans="1:73">
      <c r="A273" s="34">
        <f t="shared" si="32"/>
        <v>3</v>
      </c>
      <c r="B273" s="35">
        <f t="shared" si="33"/>
        <v>1</v>
      </c>
      <c r="C273" s="35">
        <f t="shared" si="34"/>
        <v>1</v>
      </c>
      <c r="D273" s="35">
        <f t="shared" si="35"/>
        <v>0</v>
      </c>
      <c r="E273" s="35">
        <f t="shared" si="36"/>
        <v>1</v>
      </c>
      <c r="F273" s="35">
        <f t="shared" si="37"/>
        <v>0</v>
      </c>
      <c r="G273" s="35">
        <f t="shared" si="38"/>
        <v>0</v>
      </c>
      <c r="H273" s="35">
        <f t="shared" si="39"/>
        <v>1</v>
      </c>
      <c r="I273" s="48">
        <v>190</v>
      </c>
      <c r="J273" s="49" t="s">
        <v>160</v>
      </c>
      <c r="K273" s="65">
        <v>305</v>
      </c>
      <c r="L273" s="38">
        <v>5.9363930086807582E-3</v>
      </c>
      <c r="M273" s="39">
        <v>170</v>
      </c>
      <c r="N273" s="40">
        <v>0.78662170214393523</v>
      </c>
      <c r="O273" s="98">
        <v>28</v>
      </c>
      <c r="P273" s="38">
        <v>0.30995934959349591</v>
      </c>
      <c r="Q273" s="39">
        <v>69</v>
      </c>
      <c r="R273" s="41">
        <v>2.3211419085924425</v>
      </c>
      <c r="S273" s="183">
        <v>63</v>
      </c>
      <c r="T273" s="42">
        <v>1.2262057690061894E-3</v>
      </c>
      <c r="U273" s="43">
        <v>191</v>
      </c>
      <c r="V273" s="44">
        <v>0.45647653247082859</v>
      </c>
      <c r="W273" s="178">
        <v>7</v>
      </c>
      <c r="X273" s="42">
        <v>6.402439024390244E-2</v>
      </c>
      <c r="Y273" s="43">
        <v>98</v>
      </c>
      <c r="Z273" s="45">
        <v>1.3469585277385656</v>
      </c>
      <c r="AA273" s="65">
        <v>117</v>
      </c>
      <c r="AB273" s="38">
        <v>2.2772392852972089E-3</v>
      </c>
      <c r="AC273" s="39">
        <v>414</v>
      </c>
      <c r="AD273" s="40">
        <v>0.1755835718339816</v>
      </c>
      <c r="AE273" s="98">
        <v>13</v>
      </c>
      <c r="AF273" s="38">
        <v>0.11890243902439024</v>
      </c>
      <c r="AG273" s="39">
        <v>405</v>
      </c>
      <c r="AH273" s="41">
        <v>0.51810722477325255</v>
      </c>
      <c r="AI273" s="183">
        <v>46</v>
      </c>
      <c r="AJ273" s="42">
        <v>8.9532484721086849E-4</v>
      </c>
      <c r="AK273" s="43">
        <v>176</v>
      </c>
      <c r="AL273" s="44">
        <v>0.47055348406236258</v>
      </c>
      <c r="AM273" s="178">
        <v>6</v>
      </c>
      <c r="AN273" s="42">
        <v>4.6747967479674794E-2</v>
      </c>
      <c r="AO273" s="43">
        <v>75</v>
      </c>
      <c r="AP273" s="45">
        <v>1.3884964133515381</v>
      </c>
      <c r="AQ273" s="65">
        <v>202</v>
      </c>
      <c r="AR273" s="38">
        <v>3.9316438942738133E-3</v>
      </c>
      <c r="AS273" s="39">
        <v>434</v>
      </c>
      <c r="AT273" s="40">
        <v>0.1697386867348997</v>
      </c>
      <c r="AU273" s="98">
        <v>44</v>
      </c>
      <c r="AV273" s="38">
        <v>0.20528455284552846</v>
      </c>
      <c r="AW273" s="39">
        <v>456</v>
      </c>
      <c r="AX273" s="41">
        <v>0.50086029690765954</v>
      </c>
      <c r="AY273" s="183">
        <v>41</v>
      </c>
      <c r="AZ273" s="42">
        <v>7.9800692903577407E-4</v>
      </c>
      <c r="BA273" s="43">
        <v>233</v>
      </c>
      <c r="BB273" s="44">
        <v>0.29780557890558945</v>
      </c>
      <c r="BC273" s="178">
        <v>4</v>
      </c>
      <c r="BD273" s="42">
        <v>4.1666666666666664E-2</v>
      </c>
      <c r="BE273" s="43">
        <v>138</v>
      </c>
      <c r="BF273" s="45">
        <v>0.87875659662884975</v>
      </c>
      <c r="BG273" s="159">
        <v>210</v>
      </c>
      <c r="BH273" s="83">
        <v>4.0873525633539649E-3</v>
      </c>
      <c r="BI273" s="84">
        <v>157</v>
      </c>
      <c r="BJ273" s="85">
        <v>0.73434828539368102</v>
      </c>
      <c r="BK273" s="156">
        <v>27</v>
      </c>
      <c r="BL273" s="83">
        <v>0.21341463414634146</v>
      </c>
      <c r="BM273" s="84">
        <v>69</v>
      </c>
      <c r="BN273" s="86">
        <v>2.1668949332119802</v>
      </c>
      <c r="BO273" s="195">
        <v>984</v>
      </c>
      <c r="BP273" s="75">
        <v>1.9152166296858578E-2</v>
      </c>
      <c r="BQ273" s="164">
        <v>129</v>
      </c>
      <c r="BR273" s="76">
        <v>441</v>
      </c>
      <c r="BS273" s="77">
        <v>0.33889427407777417</v>
      </c>
      <c r="BT273" s="159">
        <v>51378</v>
      </c>
      <c r="BU273" s="153">
        <v>6254</v>
      </c>
    </row>
    <row r="274" spans="1:73">
      <c r="A274" s="34">
        <f t="shared" si="32"/>
        <v>1</v>
      </c>
      <c r="B274" s="35">
        <f t="shared" si="33"/>
        <v>1</v>
      </c>
      <c r="C274" s="35">
        <f t="shared" si="34"/>
        <v>0</v>
      </c>
      <c r="D274" s="35">
        <f t="shared" si="35"/>
        <v>0</v>
      </c>
      <c r="E274" s="35">
        <f t="shared" si="36"/>
        <v>0</v>
      </c>
      <c r="F274" s="35">
        <f t="shared" si="37"/>
        <v>0</v>
      </c>
      <c r="G274" s="35">
        <f t="shared" si="38"/>
        <v>0</v>
      </c>
      <c r="H274" s="35">
        <f t="shared" si="39"/>
        <v>1</v>
      </c>
      <c r="I274" s="48">
        <v>394</v>
      </c>
      <c r="J274" s="49" t="s">
        <v>365</v>
      </c>
      <c r="K274" s="65">
        <v>145</v>
      </c>
      <c r="L274" s="38">
        <v>4.6948356807511738E-3</v>
      </c>
      <c r="M274" s="39">
        <v>210</v>
      </c>
      <c r="N274" s="40">
        <v>0.62210497672209808</v>
      </c>
      <c r="O274" s="98">
        <v>19</v>
      </c>
      <c r="P274" s="38">
        <v>0.14841351074718526</v>
      </c>
      <c r="Q274" s="39">
        <v>199</v>
      </c>
      <c r="R274" s="41">
        <v>1.1113999950264937</v>
      </c>
      <c r="S274" s="183">
        <v>11</v>
      </c>
      <c r="T274" s="42">
        <v>3.5615994819491662E-4</v>
      </c>
      <c r="U274" s="43">
        <v>304</v>
      </c>
      <c r="V274" s="44">
        <v>0.13258676664747029</v>
      </c>
      <c r="W274" s="178">
        <v>3</v>
      </c>
      <c r="X274" s="42">
        <v>1.1258955987717503E-2</v>
      </c>
      <c r="Y274" s="43">
        <v>329</v>
      </c>
      <c r="Z274" s="45">
        <v>0.23686827353320392</v>
      </c>
      <c r="AA274" s="65">
        <v>190</v>
      </c>
      <c r="AB274" s="38">
        <v>6.151853650639469E-3</v>
      </c>
      <c r="AC274" s="39">
        <v>317</v>
      </c>
      <c r="AD274" s="40">
        <v>0.47433067062964435</v>
      </c>
      <c r="AE274" s="98">
        <v>13</v>
      </c>
      <c r="AF274" s="38">
        <v>0.19447287615148415</v>
      </c>
      <c r="AG274" s="39">
        <v>326</v>
      </c>
      <c r="AH274" s="41">
        <v>0.84739895147020183</v>
      </c>
      <c r="AI274" s="183">
        <v>16</v>
      </c>
      <c r="AJ274" s="42">
        <v>5.1805083373806051E-4</v>
      </c>
      <c r="AK274" s="43">
        <v>227</v>
      </c>
      <c r="AL274" s="44">
        <v>0.27227059038543899</v>
      </c>
      <c r="AM274" s="178">
        <v>1</v>
      </c>
      <c r="AN274" s="42">
        <v>1.6376663254861822E-2</v>
      </c>
      <c r="AO274" s="43">
        <v>223</v>
      </c>
      <c r="AP274" s="45">
        <v>0.48641554741236742</v>
      </c>
      <c r="AQ274" s="65">
        <v>273</v>
      </c>
      <c r="AR274" s="38">
        <v>8.8392423506556579E-3</v>
      </c>
      <c r="AS274" s="39">
        <v>346</v>
      </c>
      <c r="AT274" s="40">
        <v>0.38161171985005538</v>
      </c>
      <c r="AU274" s="98">
        <v>20</v>
      </c>
      <c r="AV274" s="38">
        <v>0.27942681678607983</v>
      </c>
      <c r="AW274" s="39">
        <v>410</v>
      </c>
      <c r="AX274" s="41">
        <v>0.68175513685508482</v>
      </c>
      <c r="AY274" s="183">
        <v>0</v>
      </c>
      <c r="AZ274" s="42">
        <v>0</v>
      </c>
      <c r="BA274" s="43">
        <v>356</v>
      </c>
      <c r="BB274" s="44">
        <v>0</v>
      </c>
      <c r="BC274" s="178">
        <v>0</v>
      </c>
      <c r="BD274" s="42">
        <v>0</v>
      </c>
      <c r="BE274" s="43">
        <v>356</v>
      </c>
      <c r="BF274" s="45">
        <v>0</v>
      </c>
      <c r="BG274" s="159">
        <v>342</v>
      </c>
      <c r="BH274" s="83">
        <v>1.1073336571151044E-2</v>
      </c>
      <c r="BI274" s="84">
        <v>42</v>
      </c>
      <c r="BJ274" s="85">
        <v>1.9894749959957658</v>
      </c>
      <c r="BK274" s="156">
        <v>29</v>
      </c>
      <c r="BL274" s="83">
        <v>0.35005117707267142</v>
      </c>
      <c r="BM274" s="84">
        <v>35</v>
      </c>
      <c r="BN274" s="86">
        <v>3.5542273143440135</v>
      </c>
      <c r="BO274" s="195">
        <v>977</v>
      </c>
      <c r="BP274" s="75">
        <v>3.1633479035130321E-2</v>
      </c>
      <c r="BQ274" s="164">
        <v>85</v>
      </c>
      <c r="BR274" s="76">
        <v>341</v>
      </c>
      <c r="BS274" s="77">
        <v>0.55974894682923604</v>
      </c>
      <c r="BT274" s="159">
        <v>30885</v>
      </c>
      <c r="BU274" s="153">
        <v>2541</v>
      </c>
    </row>
    <row r="275" spans="1:73">
      <c r="A275" s="34">
        <f t="shared" si="32"/>
        <v>0</v>
      </c>
      <c r="B275" s="35">
        <f t="shared" si="33"/>
        <v>0</v>
      </c>
      <c r="C275" s="35">
        <f t="shared" si="34"/>
        <v>0</v>
      </c>
      <c r="D275" s="35">
        <f t="shared" si="35"/>
        <v>0</v>
      </c>
      <c r="E275" s="35">
        <f t="shared" si="36"/>
        <v>0</v>
      </c>
      <c r="F275" s="35">
        <f t="shared" si="37"/>
        <v>1</v>
      </c>
      <c r="G275" s="35">
        <f t="shared" si="38"/>
        <v>0</v>
      </c>
      <c r="H275" s="35">
        <f t="shared" si="39"/>
        <v>0</v>
      </c>
      <c r="I275" s="48">
        <v>500</v>
      </c>
      <c r="J275" s="49" t="s">
        <v>472</v>
      </c>
      <c r="K275" s="65">
        <v>109</v>
      </c>
      <c r="L275" s="38">
        <v>3.5092237854544282E-3</v>
      </c>
      <c r="M275" s="39">
        <v>255</v>
      </c>
      <c r="N275" s="40">
        <v>0.46500148883026787</v>
      </c>
      <c r="O275" s="98">
        <v>13</v>
      </c>
      <c r="P275" s="38">
        <v>0.11202466598150052</v>
      </c>
      <c r="Q275" s="39">
        <v>280</v>
      </c>
      <c r="R275" s="41">
        <v>0.83890080214307972</v>
      </c>
      <c r="S275" s="183">
        <v>37</v>
      </c>
      <c r="T275" s="42">
        <v>1.1912044042368243E-3</v>
      </c>
      <c r="U275" s="43">
        <v>195</v>
      </c>
      <c r="V275" s="44">
        <v>0.4434466625864163</v>
      </c>
      <c r="W275" s="178">
        <v>5</v>
      </c>
      <c r="X275" s="42">
        <v>3.8026721479958892E-2</v>
      </c>
      <c r="Y275" s="43">
        <v>190</v>
      </c>
      <c r="Z275" s="45">
        <v>0.80001412874444444</v>
      </c>
      <c r="AA275" s="65">
        <v>185</v>
      </c>
      <c r="AB275" s="38">
        <v>5.9560220211841213E-3</v>
      </c>
      <c r="AC275" s="39">
        <v>322</v>
      </c>
      <c r="AD275" s="40">
        <v>0.45923132766650421</v>
      </c>
      <c r="AE275" s="98">
        <v>14</v>
      </c>
      <c r="AF275" s="38">
        <v>0.19013360739979446</v>
      </c>
      <c r="AG275" s="39">
        <v>329</v>
      </c>
      <c r="AH275" s="41">
        <v>0.82849095842203502</v>
      </c>
      <c r="AI275" s="183">
        <v>19</v>
      </c>
      <c r="AJ275" s="42">
        <v>6.1169955893242329E-4</v>
      </c>
      <c r="AK275" s="43">
        <v>217</v>
      </c>
      <c r="AL275" s="44">
        <v>0.32148930028216932</v>
      </c>
      <c r="AM275" s="178">
        <v>4</v>
      </c>
      <c r="AN275" s="42">
        <v>1.9527235354573486E-2</v>
      </c>
      <c r="AO275" s="43">
        <v>196</v>
      </c>
      <c r="AP275" s="45">
        <v>0.57999305027079762</v>
      </c>
      <c r="AQ275" s="65">
        <v>494</v>
      </c>
      <c r="AR275" s="38">
        <v>1.5904188532243006E-2</v>
      </c>
      <c r="AS275" s="39">
        <v>224</v>
      </c>
      <c r="AT275" s="40">
        <v>0.68662273279096053</v>
      </c>
      <c r="AU275" s="98">
        <v>38</v>
      </c>
      <c r="AV275" s="38">
        <v>0.50770811921891057</v>
      </c>
      <c r="AW275" s="39">
        <v>174</v>
      </c>
      <c r="AX275" s="41">
        <v>1.2387236925993186</v>
      </c>
      <c r="AY275" s="183">
        <v>46</v>
      </c>
      <c r="AZ275" s="42">
        <v>1.4809568268890248E-3</v>
      </c>
      <c r="BA275" s="43">
        <v>173</v>
      </c>
      <c r="BB275" s="44">
        <v>0.5526734030978564</v>
      </c>
      <c r="BC275" s="178">
        <v>9</v>
      </c>
      <c r="BD275" s="42">
        <v>4.7276464542651594E-2</v>
      </c>
      <c r="BE275" s="43">
        <v>118</v>
      </c>
      <c r="BF275" s="45">
        <v>0.9970681219714802</v>
      </c>
      <c r="BG275" s="159">
        <v>83</v>
      </c>
      <c r="BH275" s="83">
        <v>2.6721612311258491E-3</v>
      </c>
      <c r="BI275" s="84">
        <v>228</v>
      </c>
      <c r="BJ275" s="85">
        <v>0.48008998195216368</v>
      </c>
      <c r="BK275" s="156">
        <v>12</v>
      </c>
      <c r="BL275" s="83">
        <v>8.5303186022610486E-2</v>
      </c>
      <c r="BM275" s="84">
        <v>224</v>
      </c>
      <c r="BN275" s="86">
        <v>0.86612168054269489</v>
      </c>
      <c r="BO275" s="195">
        <v>973</v>
      </c>
      <c r="BP275" s="75">
        <v>3.132545636006568E-2</v>
      </c>
      <c r="BQ275" s="164">
        <v>95</v>
      </c>
      <c r="BR275" s="76">
        <v>345</v>
      </c>
      <c r="BS275" s="77">
        <v>0.55429853880501956</v>
      </c>
      <c r="BT275" s="159">
        <v>31061</v>
      </c>
      <c r="BU275" s="153">
        <v>1144</v>
      </c>
    </row>
    <row r="276" spans="1:73">
      <c r="A276" s="34">
        <f t="shared" si="32"/>
        <v>0</v>
      </c>
      <c r="B276" s="35">
        <f t="shared" si="33"/>
        <v>0</v>
      </c>
      <c r="C276" s="35">
        <f t="shared" si="34"/>
        <v>0</v>
      </c>
      <c r="D276" s="35">
        <f t="shared" si="35"/>
        <v>0</v>
      </c>
      <c r="E276" s="35">
        <f t="shared" si="36"/>
        <v>0</v>
      </c>
      <c r="F276" s="35">
        <f t="shared" si="37"/>
        <v>1</v>
      </c>
      <c r="G276" s="35">
        <f t="shared" si="38"/>
        <v>0</v>
      </c>
      <c r="H276" s="35">
        <f t="shared" si="39"/>
        <v>0</v>
      </c>
      <c r="I276" s="48">
        <v>341</v>
      </c>
      <c r="J276" s="49" t="s">
        <v>312</v>
      </c>
      <c r="K276" s="65">
        <v>15</v>
      </c>
      <c r="L276" s="38">
        <v>1.6226741670272609E-3</v>
      </c>
      <c r="M276" s="39">
        <v>372</v>
      </c>
      <c r="N276" s="40">
        <v>0.21501789275498739</v>
      </c>
      <c r="O276" s="98">
        <v>2</v>
      </c>
      <c r="P276" s="38">
        <v>1.5592515592515593E-2</v>
      </c>
      <c r="Q276" s="39">
        <v>480</v>
      </c>
      <c r="R276" s="41">
        <v>0.11676512242535857</v>
      </c>
      <c r="S276" s="183">
        <v>0</v>
      </c>
      <c r="T276" s="42">
        <v>0</v>
      </c>
      <c r="U276" s="43">
        <v>396</v>
      </c>
      <c r="V276" s="44">
        <v>0</v>
      </c>
      <c r="W276" s="178">
        <v>1</v>
      </c>
      <c r="X276" s="42">
        <v>0</v>
      </c>
      <c r="Y276" s="43">
        <v>396</v>
      </c>
      <c r="Z276" s="45">
        <v>0</v>
      </c>
      <c r="AA276" s="65">
        <v>189</v>
      </c>
      <c r="AB276" s="38">
        <v>2.0445694504543487E-2</v>
      </c>
      <c r="AC276" s="39">
        <v>104</v>
      </c>
      <c r="AD276" s="40">
        <v>1.576438669801721</v>
      </c>
      <c r="AE276" s="98">
        <v>6</v>
      </c>
      <c r="AF276" s="38">
        <v>0.19646569646569648</v>
      </c>
      <c r="AG276" s="39">
        <v>322</v>
      </c>
      <c r="AH276" s="41">
        <v>0.85608249581916607</v>
      </c>
      <c r="AI276" s="183">
        <v>0</v>
      </c>
      <c r="AJ276" s="42">
        <v>0</v>
      </c>
      <c r="AK276" s="43">
        <v>337</v>
      </c>
      <c r="AL276" s="44">
        <v>0</v>
      </c>
      <c r="AM276" s="178">
        <v>0</v>
      </c>
      <c r="AN276" s="42">
        <v>0</v>
      </c>
      <c r="AO276" s="43">
        <v>337</v>
      </c>
      <c r="AP276" s="45">
        <v>0</v>
      </c>
      <c r="AQ276" s="65">
        <v>681</v>
      </c>
      <c r="AR276" s="38">
        <v>7.3669407183037647E-2</v>
      </c>
      <c r="AS276" s="39">
        <v>27</v>
      </c>
      <c r="AT276" s="40">
        <v>3.180488560014163</v>
      </c>
      <c r="AU276" s="98">
        <v>10</v>
      </c>
      <c r="AV276" s="38">
        <v>0.70790020790020791</v>
      </c>
      <c r="AW276" s="39">
        <v>65</v>
      </c>
      <c r="AX276" s="41">
        <v>1.7271592206778901</v>
      </c>
      <c r="AY276" s="183">
        <v>11</v>
      </c>
      <c r="AZ276" s="42">
        <v>1.1899610558199914E-3</v>
      </c>
      <c r="BA276" s="43">
        <v>195</v>
      </c>
      <c r="BB276" s="44">
        <v>0.44407764921511417</v>
      </c>
      <c r="BC276" s="178">
        <v>3</v>
      </c>
      <c r="BD276" s="42">
        <v>1.1434511434511435E-2</v>
      </c>
      <c r="BE276" s="43">
        <v>287</v>
      </c>
      <c r="BF276" s="45">
        <v>0.24115565645531845</v>
      </c>
      <c r="BG276" s="159">
        <v>66</v>
      </c>
      <c r="BH276" s="83">
        <v>7.1397663349199482E-3</v>
      </c>
      <c r="BI276" s="84">
        <v>75</v>
      </c>
      <c r="BJ276" s="85">
        <v>1.2827557899379427</v>
      </c>
      <c r="BK276" s="156">
        <v>2</v>
      </c>
      <c r="BL276" s="83">
        <v>6.8607068607068611E-2</v>
      </c>
      <c r="BM276" s="84">
        <v>266</v>
      </c>
      <c r="BN276" s="86">
        <v>0.69659847808394637</v>
      </c>
      <c r="BO276" s="195">
        <v>962</v>
      </c>
      <c r="BP276" s="75">
        <v>0.10406750324534833</v>
      </c>
      <c r="BQ276" s="164">
        <v>24</v>
      </c>
      <c r="BR276" s="76">
        <v>61</v>
      </c>
      <c r="BS276" s="77">
        <v>1.8414564922195524</v>
      </c>
      <c r="BT276" s="159">
        <v>9244</v>
      </c>
      <c r="BU276" s="153">
        <v>529</v>
      </c>
    </row>
    <row r="277" spans="1:73">
      <c r="A277" s="34">
        <f t="shared" si="32"/>
        <v>3</v>
      </c>
      <c r="B277" s="35">
        <f t="shared" si="33"/>
        <v>1</v>
      </c>
      <c r="C277" s="35">
        <f t="shared" si="34"/>
        <v>0</v>
      </c>
      <c r="D277" s="35">
        <f t="shared" si="35"/>
        <v>1</v>
      </c>
      <c r="E277" s="35">
        <f t="shared" si="36"/>
        <v>1</v>
      </c>
      <c r="F277" s="35">
        <f t="shared" si="37"/>
        <v>0</v>
      </c>
      <c r="G277" s="35">
        <f t="shared" si="38"/>
        <v>0</v>
      </c>
      <c r="H277" s="35">
        <f t="shared" si="39"/>
        <v>1</v>
      </c>
      <c r="I277" s="48">
        <v>301</v>
      </c>
      <c r="J277" s="49" t="s">
        <v>272</v>
      </c>
      <c r="K277" s="65">
        <v>215</v>
      </c>
      <c r="L277" s="38">
        <v>5.9573288999722916E-3</v>
      </c>
      <c r="M277" s="39">
        <v>169</v>
      </c>
      <c r="N277" s="40">
        <v>0.78939588276498984</v>
      </c>
      <c r="O277" s="98">
        <v>54</v>
      </c>
      <c r="P277" s="38">
        <v>0.22395833333333334</v>
      </c>
      <c r="Q277" s="39">
        <v>107</v>
      </c>
      <c r="R277" s="41">
        <v>1.6771201577247856</v>
      </c>
      <c r="S277" s="183">
        <v>12</v>
      </c>
      <c r="T277" s="42">
        <v>3.3250207813798836E-4</v>
      </c>
      <c r="U277" s="43">
        <v>311</v>
      </c>
      <c r="V277" s="44">
        <v>0.12377971096220418</v>
      </c>
      <c r="W277" s="178">
        <v>3</v>
      </c>
      <c r="X277" s="42">
        <v>1.2500000000000001E-2</v>
      </c>
      <c r="Y277" s="43">
        <v>317</v>
      </c>
      <c r="Z277" s="45">
        <v>0.2629776173203866</v>
      </c>
      <c r="AA277" s="65">
        <v>284</v>
      </c>
      <c r="AB277" s="38">
        <v>7.8692158492657243E-3</v>
      </c>
      <c r="AC277" s="39">
        <v>266</v>
      </c>
      <c r="AD277" s="40">
        <v>0.6067456482362259</v>
      </c>
      <c r="AE277" s="98">
        <v>13</v>
      </c>
      <c r="AF277" s="38">
        <v>0.29583333333333334</v>
      </c>
      <c r="AG277" s="39">
        <v>217</v>
      </c>
      <c r="AH277" s="41">
        <v>1.2890684883033658</v>
      </c>
      <c r="AI277" s="183">
        <v>64</v>
      </c>
      <c r="AJ277" s="42">
        <v>1.7733444167359379E-3</v>
      </c>
      <c r="AK277" s="43">
        <v>99</v>
      </c>
      <c r="AL277" s="44">
        <v>0.93201187964026411</v>
      </c>
      <c r="AM277" s="178">
        <v>9</v>
      </c>
      <c r="AN277" s="42">
        <v>6.6666666666666666E-2</v>
      </c>
      <c r="AO277" s="43">
        <v>45</v>
      </c>
      <c r="AP277" s="45">
        <v>1.9801166242578456</v>
      </c>
      <c r="AQ277" s="65">
        <v>255</v>
      </c>
      <c r="AR277" s="38">
        <v>7.0656691604322527E-3</v>
      </c>
      <c r="AS277" s="39">
        <v>370</v>
      </c>
      <c r="AT277" s="40">
        <v>0.30504222570660094</v>
      </c>
      <c r="AU277" s="98">
        <v>59</v>
      </c>
      <c r="AV277" s="38">
        <v>0.265625</v>
      </c>
      <c r="AW277" s="39">
        <v>420</v>
      </c>
      <c r="AX277" s="41">
        <v>0.64808099061504709</v>
      </c>
      <c r="AY277" s="183">
        <v>22</v>
      </c>
      <c r="AZ277" s="42">
        <v>6.0958714325297868E-4</v>
      </c>
      <c r="BA277" s="43">
        <v>246</v>
      </c>
      <c r="BB277" s="44">
        <v>0.22748981930421253</v>
      </c>
      <c r="BC277" s="178">
        <v>5</v>
      </c>
      <c r="BD277" s="42">
        <v>2.2916666666666665E-2</v>
      </c>
      <c r="BE277" s="43">
        <v>233</v>
      </c>
      <c r="BF277" s="45">
        <v>0.48331612814586733</v>
      </c>
      <c r="BG277" s="159">
        <v>108</v>
      </c>
      <c r="BH277" s="83">
        <v>2.9925187032418953E-3</v>
      </c>
      <c r="BI277" s="84">
        <v>208</v>
      </c>
      <c r="BJ277" s="85">
        <v>0.53764654374002907</v>
      </c>
      <c r="BK277" s="156">
        <v>30</v>
      </c>
      <c r="BL277" s="83">
        <v>0.1125</v>
      </c>
      <c r="BM277" s="84">
        <v>155</v>
      </c>
      <c r="BN277" s="86">
        <v>1.1422631862217438</v>
      </c>
      <c r="BO277" s="195">
        <v>960</v>
      </c>
      <c r="BP277" s="75">
        <v>2.6600166251039069E-2</v>
      </c>
      <c r="BQ277" s="164">
        <v>173</v>
      </c>
      <c r="BR277" s="76">
        <v>381</v>
      </c>
      <c r="BS277" s="77">
        <v>0.47068534662173517</v>
      </c>
      <c r="BT277" s="159">
        <v>36090</v>
      </c>
      <c r="BU277" s="153">
        <v>4721</v>
      </c>
    </row>
    <row r="278" spans="1:73">
      <c r="A278" s="34">
        <f t="shared" si="32"/>
        <v>1</v>
      </c>
      <c r="B278" s="35">
        <f t="shared" si="33"/>
        <v>0</v>
      </c>
      <c r="C278" s="35">
        <f t="shared" si="34"/>
        <v>0</v>
      </c>
      <c r="D278" s="35">
        <f t="shared" si="35"/>
        <v>1</v>
      </c>
      <c r="E278" s="35">
        <f t="shared" si="36"/>
        <v>0</v>
      </c>
      <c r="F278" s="35">
        <f t="shared" si="37"/>
        <v>0</v>
      </c>
      <c r="G278" s="35">
        <f t="shared" si="38"/>
        <v>0</v>
      </c>
      <c r="H278" s="35">
        <f t="shared" si="39"/>
        <v>0</v>
      </c>
      <c r="I278" s="48">
        <v>235</v>
      </c>
      <c r="J278" s="49" t="s">
        <v>205</v>
      </c>
      <c r="K278" s="65">
        <v>0</v>
      </c>
      <c r="L278" s="38">
        <v>0</v>
      </c>
      <c r="M278" s="39">
        <v>517</v>
      </c>
      <c r="N278" s="40">
        <v>0</v>
      </c>
      <c r="O278" s="98">
        <v>0</v>
      </c>
      <c r="P278" s="38">
        <v>0</v>
      </c>
      <c r="Q278" s="39">
        <v>517</v>
      </c>
      <c r="R278" s="41">
        <v>0</v>
      </c>
      <c r="S278" s="183">
        <v>0</v>
      </c>
      <c r="T278" s="42">
        <v>0</v>
      </c>
      <c r="U278" s="43">
        <v>396</v>
      </c>
      <c r="V278" s="44">
        <v>0</v>
      </c>
      <c r="W278" s="178">
        <v>0</v>
      </c>
      <c r="X278" s="42">
        <v>0</v>
      </c>
      <c r="Y278" s="43">
        <v>396</v>
      </c>
      <c r="Z278" s="45">
        <v>0</v>
      </c>
      <c r="AA278" s="65">
        <v>957</v>
      </c>
      <c r="AB278" s="38">
        <v>0.4056803730394235</v>
      </c>
      <c r="AC278" s="39">
        <v>5</v>
      </c>
      <c r="AD278" s="40">
        <v>31.279457271398481</v>
      </c>
      <c r="AE278" s="98">
        <v>1</v>
      </c>
      <c r="AF278" s="38">
        <v>1</v>
      </c>
      <c r="AG278" s="39">
        <v>1</v>
      </c>
      <c r="AH278" s="41">
        <v>4.3574146083494059</v>
      </c>
      <c r="AI278" s="183">
        <v>0</v>
      </c>
      <c r="AJ278" s="42">
        <v>0</v>
      </c>
      <c r="AK278" s="43">
        <v>337</v>
      </c>
      <c r="AL278" s="44">
        <v>0</v>
      </c>
      <c r="AM278" s="178">
        <v>0</v>
      </c>
      <c r="AN278" s="42">
        <v>0</v>
      </c>
      <c r="AO278" s="43">
        <v>337</v>
      </c>
      <c r="AP278" s="45">
        <v>0</v>
      </c>
      <c r="AQ278" s="65">
        <v>0</v>
      </c>
      <c r="AR278" s="38">
        <v>0</v>
      </c>
      <c r="AS278" s="39">
        <v>565</v>
      </c>
      <c r="AT278" s="40">
        <v>0</v>
      </c>
      <c r="AU278" s="98">
        <v>0</v>
      </c>
      <c r="AV278" s="38">
        <v>0</v>
      </c>
      <c r="AW278" s="39">
        <v>565</v>
      </c>
      <c r="AX278" s="41">
        <v>0</v>
      </c>
      <c r="AY278" s="183">
        <v>0</v>
      </c>
      <c r="AZ278" s="42">
        <v>0</v>
      </c>
      <c r="BA278" s="43">
        <v>356</v>
      </c>
      <c r="BB278" s="44">
        <v>0</v>
      </c>
      <c r="BC278" s="178">
        <v>0</v>
      </c>
      <c r="BD278" s="42">
        <v>0</v>
      </c>
      <c r="BE278" s="43">
        <v>356</v>
      </c>
      <c r="BF278" s="45">
        <v>0</v>
      </c>
      <c r="BG278" s="159">
        <v>0</v>
      </c>
      <c r="BH278" s="83">
        <v>0</v>
      </c>
      <c r="BI278" s="84">
        <v>467</v>
      </c>
      <c r="BJ278" s="85">
        <v>0</v>
      </c>
      <c r="BK278" s="156">
        <v>0</v>
      </c>
      <c r="BL278" s="83">
        <v>0</v>
      </c>
      <c r="BM278" s="84">
        <v>467</v>
      </c>
      <c r="BN278" s="86">
        <v>0</v>
      </c>
      <c r="BO278" s="195">
        <v>957</v>
      </c>
      <c r="BP278" s="75">
        <v>0.4056803730394235</v>
      </c>
      <c r="BQ278" s="164">
        <v>1</v>
      </c>
      <c r="BR278" s="76">
        <v>11</v>
      </c>
      <c r="BS278" s="77">
        <v>7.1784441194700044</v>
      </c>
      <c r="BT278" s="159">
        <v>2359</v>
      </c>
      <c r="BU278" s="153">
        <v>24</v>
      </c>
    </row>
    <row r="279" spans="1:73">
      <c r="A279" s="34">
        <f t="shared" si="32"/>
        <v>2</v>
      </c>
      <c r="B279" s="35">
        <f t="shared" si="33"/>
        <v>1</v>
      </c>
      <c r="C279" s="35">
        <f t="shared" si="34"/>
        <v>0</v>
      </c>
      <c r="D279" s="35">
        <f t="shared" si="35"/>
        <v>0</v>
      </c>
      <c r="E279" s="35">
        <f t="shared" si="36"/>
        <v>1</v>
      </c>
      <c r="F279" s="35">
        <f t="shared" si="37"/>
        <v>0</v>
      </c>
      <c r="G279" s="35">
        <f t="shared" si="38"/>
        <v>0</v>
      </c>
      <c r="H279" s="35">
        <f t="shared" si="39"/>
        <v>1</v>
      </c>
      <c r="I279" s="48">
        <v>182</v>
      </c>
      <c r="J279" s="49" t="s">
        <v>152</v>
      </c>
      <c r="K279" s="65">
        <v>332</v>
      </c>
      <c r="L279" s="38">
        <v>1.5917154089557965E-2</v>
      </c>
      <c r="M279" s="39">
        <v>50</v>
      </c>
      <c r="N279" s="40">
        <v>2.1091559849400658</v>
      </c>
      <c r="O279" s="98">
        <v>3</v>
      </c>
      <c r="P279" s="38">
        <v>0.3528161530286929</v>
      </c>
      <c r="Q279" s="39">
        <v>55</v>
      </c>
      <c r="R279" s="41">
        <v>2.6420766461707914</v>
      </c>
      <c r="S279" s="183">
        <v>6</v>
      </c>
      <c r="T279" s="42">
        <v>2.8765941125707164E-4</v>
      </c>
      <c r="U279" s="43">
        <v>322</v>
      </c>
      <c r="V279" s="44">
        <v>0.10708624433373165</v>
      </c>
      <c r="W279" s="178">
        <v>1</v>
      </c>
      <c r="X279" s="42">
        <v>6.376195536663124E-3</v>
      </c>
      <c r="Y279" s="43">
        <v>358</v>
      </c>
      <c r="Z279" s="45">
        <v>0.13414373678404418</v>
      </c>
      <c r="AA279" s="65">
        <v>155</v>
      </c>
      <c r="AB279" s="38">
        <v>7.4312014574743502E-3</v>
      </c>
      <c r="AC279" s="39">
        <v>279</v>
      </c>
      <c r="AD279" s="40">
        <v>0.57297311852361776</v>
      </c>
      <c r="AE279" s="98">
        <v>4</v>
      </c>
      <c r="AF279" s="38">
        <v>0.16471838469713071</v>
      </c>
      <c r="AG279" s="39">
        <v>365</v>
      </c>
      <c r="AH279" s="41">
        <v>0.71774629574299453</v>
      </c>
      <c r="AI279" s="183">
        <v>140</v>
      </c>
      <c r="AJ279" s="42">
        <v>6.7120529293316711E-3</v>
      </c>
      <c r="AK279" s="43">
        <v>18</v>
      </c>
      <c r="AL279" s="44">
        <v>3.5276356966379794</v>
      </c>
      <c r="AM279" s="178">
        <v>3</v>
      </c>
      <c r="AN279" s="42">
        <v>0.14877789585547291</v>
      </c>
      <c r="AO279" s="43">
        <v>13</v>
      </c>
      <c r="AP279" s="45">
        <v>4.4189637735828651</v>
      </c>
      <c r="AQ279" s="65">
        <v>164</v>
      </c>
      <c r="AR279" s="38">
        <v>7.8626905743599575E-3</v>
      </c>
      <c r="AS279" s="39">
        <v>359</v>
      </c>
      <c r="AT279" s="40">
        <v>0.33945159027207339</v>
      </c>
      <c r="AU279" s="98">
        <v>8</v>
      </c>
      <c r="AV279" s="38">
        <v>0.17428267800212541</v>
      </c>
      <c r="AW279" s="39">
        <v>470</v>
      </c>
      <c r="AX279" s="41">
        <v>0.4252208587544874</v>
      </c>
      <c r="AY279" s="183">
        <v>24</v>
      </c>
      <c r="AZ279" s="42">
        <v>1.1506376450282866E-3</v>
      </c>
      <c r="BA279" s="43">
        <v>198</v>
      </c>
      <c r="BB279" s="44">
        <v>0.4294026749896197</v>
      </c>
      <c r="BC279" s="178">
        <v>1</v>
      </c>
      <c r="BD279" s="42">
        <v>2.5504782146652496E-2</v>
      </c>
      <c r="BE279" s="43">
        <v>222</v>
      </c>
      <c r="BF279" s="45">
        <v>0.53789989336686228</v>
      </c>
      <c r="BG279" s="159">
        <v>120</v>
      </c>
      <c r="BH279" s="83">
        <v>5.7531882251414326E-3</v>
      </c>
      <c r="BI279" s="84">
        <v>97</v>
      </c>
      <c r="BJ279" s="85">
        <v>1.0336382397149855</v>
      </c>
      <c r="BK279" s="156">
        <v>3</v>
      </c>
      <c r="BL279" s="83">
        <v>0.1275239107332625</v>
      </c>
      <c r="BM279" s="84">
        <v>131</v>
      </c>
      <c r="BN279" s="86">
        <v>1.2948077208322992</v>
      </c>
      <c r="BO279" s="195">
        <v>941</v>
      </c>
      <c r="BP279" s="75">
        <v>4.5114584332150737E-2</v>
      </c>
      <c r="BQ279" s="164">
        <v>23</v>
      </c>
      <c r="BR279" s="76">
        <v>226</v>
      </c>
      <c r="BS279" s="77">
        <v>0.79829477619315203</v>
      </c>
      <c r="BT279" s="159">
        <v>20858</v>
      </c>
      <c r="BU279" s="153">
        <v>361</v>
      </c>
    </row>
    <row r="280" spans="1:73">
      <c r="A280" s="34">
        <f t="shared" si="32"/>
        <v>2</v>
      </c>
      <c r="B280" s="35">
        <f t="shared" si="33"/>
        <v>0</v>
      </c>
      <c r="C280" s="35">
        <f t="shared" si="34"/>
        <v>1</v>
      </c>
      <c r="D280" s="35">
        <f t="shared" si="35"/>
        <v>1</v>
      </c>
      <c r="E280" s="35">
        <f t="shared" si="36"/>
        <v>0</v>
      </c>
      <c r="F280" s="35">
        <f t="shared" si="37"/>
        <v>0</v>
      </c>
      <c r="G280" s="35">
        <f t="shared" si="38"/>
        <v>0</v>
      </c>
      <c r="H280" s="35">
        <f t="shared" si="39"/>
        <v>0</v>
      </c>
      <c r="I280" s="48">
        <v>514</v>
      </c>
      <c r="J280" s="49" t="s">
        <v>486</v>
      </c>
      <c r="K280" s="65">
        <v>103</v>
      </c>
      <c r="L280" s="38">
        <v>5.3963430607219575E-3</v>
      </c>
      <c r="M280" s="39">
        <v>187</v>
      </c>
      <c r="N280" s="40">
        <v>0.71506056919925132</v>
      </c>
      <c r="O280" s="98">
        <v>30</v>
      </c>
      <c r="P280" s="38">
        <v>0.11016042780748662</v>
      </c>
      <c r="Q280" s="39">
        <v>288</v>
      </c>
      <c r="R280" s="41">
        <v>0.82494038649833001</v>
      </c>
      <c r="S280" s="183">
        <v>65</v>
      </c>
      <c r="T280" s="42">
        <v>3.4054592130769632E-3</v>
      </c>
      <c r="U280" s="43">
        <v>66</v>
      </c>
      <c r="V280" s="44">
        <v>1.2677417219428873</v>
      </c>
      <c r="W280" s="178">
        <v>4</v>
      </c>
      <c r="X280" s="42">
        <v>6.9518716577540107E-2</v>
      </c>
      <c r="Y280" s="43">
        <v>85</v>
      </c>
      <c r="Z280" s="45">
        <v>1.4625493155786207</v>
      </c>
      <c r="AA280" s="65">
        <v>673</v>
      </c>
      <c r="AB280" s="38">
        <v>3.5259600775396867E-2</v>
      </c>
      <c r="AC280" s="39">
        <v>57</v>
      </c>
      <c r="AD280" s="40">
        <v>2.7186456362122713</v>
      </c>
      <c r="AE280" s="98">
        <v>20</v>
      </c>
      <c r="AF280" s="38">
        <v>0.71978609625668444</v>
      </c>
      <c r="AG280" s="39">
        <v>88</v>
      </c>
      <c r="AH280" s="41">
        <v>3.1364064507156684</v>
      </c>
      <c r="AI280" s="183">
        <v>8</v>
      </c>
      <c r="AJ280" s="42">
        <v>4.1913344160947243E-4</v>
      </c>
      <c r="AK280" s="43">
        <v>240</v>
      </c>
      <c r="AL280" s="44">
        <v>0.22028284130702266</v>
      </c>
      <c r="AM280" s="178">
        <v>1</v>
      </c>
      <c r="AN280" s="42">
        <v>8.5561497326203211E-3</v>
      </c>
      <c r="AO280" s="43">
        <v>271</v>
      </c>
      <c r="AP280" s="45">
        <v>0.25413261487801225</v>
      </c>
      <c r="AQ280" s="65">
        <v>61</v>
      </c>
      <c r="AR280" s="38">
        <v>3.195892492272227E-3</v>
      </c>
      <c r="AS280" s="39">
        <v>446</v>
      </c>
      <c r="AT280" s="40">
        <v>0.137974498497761</v>
      </c>
      <c r="AU280" s="98">
        <v>17</v>
      </c>
      <c r="AV280" s="38">
        <v>6.5240641711229952E-2</v>
      </c>
      <c r="AW280" s="39">
        <v>512</v>
      </c>
      <c r="AX280" s="41">
        <v>0.15917635654993043</v>
      </c>
      <c r="AY280" s="183">
        <v>3</v>
      </c>
      <c r="AZ280" s="42">
        <v>1.5717504060355216E-4</v>
      </c>
      <c r="BA280" s="43">
        <v>324</v>
      </c>
      <c r="BB280" s="44">
        <v>5.8655636001817259E-2</v>
      </c>
      <c r="BC280" s="178">
        <v>1</v>
      </c>
      <c r="BD280" s="42">
        <v>3.2085561497326204E-3</v>
      </c>
      <c r="BE280" s="43">
        <v>339</v>
      </c>
      <c r="BF280" s="45">
        <v>6.7668957173558489E-2</v>
      </c>
      <c r="BG280" s="159">
        <v>22</v>
      </c>
      <c r="BH280" s="83">
        <v>1.1526169644260492E-3</v>
      </c>
      <c r="BI280" s="84">
        <v>329</v>
      </c>
      <c r="BJ280" s="85">
        <v>0.2070832594992463</v>
      </c>
      <c r="BK280" s="156">
        <v>6</v>
      </c>
      <c r="BL280" s="83">
        <v>2.3529411764705882E-2</v>
      </c>
      <c r="BM280" s="84">
        <v>395</v>
      </c>
      <c r="BN280" s="86">
        <v>0.23890471868690066</v>
      </c>
      <c r="BO280" s="195">
        <v>935</v>
      </c>
      <c r="BP280" s="75">
        <v>4.8986220988107086E-2</v>
      </c>
      <c r="BQ280" s="164">
        <v>79</v>
      </c>
      <c r="BR280" s="76">
        <v>196</v>
      </c>
      <c r="BS280" s="77">
        <v>0.86680271799336717</v>
      </c>
      <c r="BT280" s="159">
        <v>19087</v>
      </c>
      <c r="BU280" s="153">
        <v>2671</v>
      </c>
    </row>
    <row r="281" spans="1:73">
      <c r="A281" s="34">
        <f t="shared" si="32"/>
        <v>0</v>
      </c>
      <c r="B281" s="35">
        <f t="shared" si="33"/>
        <v>0</v>
      </c>
      <c r="C281" s="35">
        <f t="shared" si="34"/>
        <v>0</v>
      </c>
      <c r="D281" s="35">
        <f t="shared" si="35"/>
        <v>0</v>
      </c>
      <c r="E281" s="35">
        <f t="shared" si="36"/>
        <v>0</v>
      </c>
      <c r="F281" s="35">
        <f t="shared" si="37"/>
        <v>1</v>
      </c>
      <c r="G281" s="35">
        <f t="shared" si="38"/>
        <v>0</v>
      </c>
      <c r="H281" s="35">
        <f t="shared" si="39"/>
        <v>1</v>
      </c>
      <c r="I281" s="48">
        <v>52</v>
      </c>
      <c r="J281" s="49" t="s">
        <v>22</v>
      </c>
      <c r="K281" s="65">
        <v>32</v>
      </c>
      <c r="L281" s="38">
        <v>2.4369811895514431E-3</v>
      </c>
      <c r="M281" s="39">
        <v>324</v>
      </c>
      <c r="N281" s="40">
        <v>0.32292038088019348</v>
      </c>
      <c r="O281" s="98">
        <v>1</v>
      </c>
      <c r="P281" s="38">
        <v>3.4297963558413719E-2</v>
      </c>
      <c r="Q281" s="39">
        <v>440</v>
      </c>
      <c r="R281" s="41">
        <v>0.25684155260751967</v>
      </c>
      <c r="S281" s="183">
        <v>0</v>
      </c>
      <c r="T281" s="42">
        <v>0</v>
      </c>
      <c r="U281" s="43">
        <v>396</v>
      </c>
      <c r="V281" s="44">
        <v>0</v>
      </c>
      <c r="W281" s="178">
        <v>0</v>
      </c>
      <c r="X281" s="42">
        <v>0</v>
      </c>
      <c r="Y281" s="43">
        <v>396</v>
      </c>
      <c r="Z281" s="45">
        <v>0</v>
      </c>
      <c r="AA281" s="65">
        <v>33</v>
      </c>
      <c r="AB281" s="38">
        <v>2.5131368517249258E-3</v>
      </c>
      <c r="AC281" s="39">
        <v>405</v>
      </c>
      <c r="AD281" s="40">
        <v>0.19377214673155396</v>
      </c>
      <c r="AE281" s="98">
        <v>1</v>
      </c>
      <c r="AF281" s="38">
        <v>3.5369774919614148E-2</v>
      </c>
      <c r="AG281" s="39">
        <v>486</v>
      </c>
      <c r="AH281" s="41">
        <v>0.15412077392875712</v>
      </c>
      <c r="AI281" s="183">
        <v>0</v>
      </c>
      <c r="AJ281" s="42">
        <v>0</v>
      </c>
      <c r="AK281" s="43">
        <v>337</v>
      </c>
      <c r="AL281" s="44">
        <v>0</v>
      </c>
      <c r="AM281" s="178">
        <v>0</v>
      </c>
      <c r="AN281" s="42">
        <v>0</v>
      </c>
      <c r="AO281" s="43">
        <v>337</v>
      </c>
      <c r="AP281" s="45">
        <v>0</v>
      </c>
      <c r="AQ281" s="65">
        <v>476</v>
      </c>
      <c r="AR281" s="38">
        <v>3.6250095194577718E-2</v>
      </c>
      <c r="AS281" s="39">
        <v>68</v>
      </c>
      <c r="AT281" s="40">
        <v>1.5650053051102195</v>
      </c>
      <c r="AU281" s="98">
        <v>9</v>
      </c>
      <c r="AV281" s="38">
        <v>0.51018220793140412</v>
      </c>
      <c r="AW281" s="39">
        <v>172</v>
      </c>
      <c r="AX281" s="41">
        <v>1.2447600591448709</v>
      </c>
      <c r="AY281" s="183">
        <v>0</v>
      </c>
      <c r="AZ281" s="42">
        <v>0</v>
      </c>
      <c r="BA281" s="43">
        <v>356</v>
      </c>
      <c r="BB281" s="44">
        <v>0</v>
      </c>
      <c r="BC281" s="178">
        <v>0</v>
      </c>
      <c r="BD281" s="42">
        <v>0</v>
      </c>
      <c r="BE281" s="43">
        <v>356</v>
      </c>
      <c r="BF281" s="45">
        <v>0</v>
      </c>
      <c r="BG281" s="159">
        <v>392</v>
      </c>
      <c r="BH281" s="83">
        <v>2.9853019572005177E-2</v>
      </c>
      <c r="BI281" s="84">
        <v>12</v>
      </c>
      <c r="BJ281" s="85">
        <v>5.3634995750249184</v>
      </c>
      <c r="BK281" s="156">
        <v>3</v>
      </c>
      <c r="BL281" s="83">
        <v>0.42015005359056806</v>
      </c>
      <c r="BM281" s="84">
        <v>28</v>
      </c>
      <c r="BN281" s="86">
        <v>4.2659727902719888</v>
      </c>
      <c r="BO281" s="195">
        <v>933</v>
      </c>
      <c r="BP281" s="75">
        <v>7.105323280785926E-2</v>
      </c>
      <c r="BQ281" s="164">
        <v>14</v>
      </c>
      <c r="BR281" s="76">
        <v>99</v>
      </c>
      <c r="BS281" s="77">
        <v>1.2572746800578993</v>
      </c>
      <c r="BT281" s="159">
        <v>13131</v>
      </c>
      <c r="BU281" s="153">
        <v>670</v>
      </c>
    </row>
    <row r="282" spans="1:73">
      <c r="A282" s="34">
        <f t="shared" si="32"/>
        <v>1</v>
      </c>
      <c r="B282" s="35">
        <f t="shared" si="33"/>
        <v>0</v>
      </c>
      <c r="C282" s="35">
        <f t="shared" si="34"/>
        <v>0</v>
      </c>
      <c r="D282" s="35">
        <f t="shared" si="35"/>
        <v>1</v>
      </c>
      <c r="E282" s="35">
        <f t="shared" si="36"/>
        <v>0</v>
      </c>
      <c r="F282" s="35">
        <f t="shared" si="37"/>
        <v>0</v>
      </c>
      <c r="G282" s="35">
        <f t="shared" si="38"/>
        <v>0</v>
      </c>
      <c r="H282" s="35">
        <f t="shared" si="39"/>
        <v>0</v>
      </c>
      <c r="I282" s="48">
        <v>132</v>
      </c>
      <c r="J282" s="49" t="s">
        <v>102</v>
      </c>
      <c r="K282" s="65">
        <v>43</v>
      </c>
      <c r="L282" s="38">
        <v>1.9312822816079048E-3</v>
      </c>
      <c r="M282" s="39">
        <v>355</v>
      </c>
      <c r="N282" s="40">
        <v>0.25591104791366254</v>
      </c>
      <c r="O282" s="98">
        <v>5</v>
      </c>
      <c r="P282" s="38">
        <v>4.6286329386437029E-2</v>
      </c>
      <c r="Q282" s="39">
        <v>412</v>
      </c>
      <c r="R282" s="41">
        <v>0.34661686790436902</v>
      </c>
      <c r="S282" s="183">
        <v>0</v>
      </c>
      <c r="T282" s="42">
        <v>0</v>
      </c>
      <c r="U282" s="43">
        <v>396</v>
      </c>
      <c r="V282" s="44">
        <v>0</v>
      </c>
      <c r="W282" s="178">
        <v>0</v>
      </c>
      <c r="X282" s="42">
        <v>0</v>
      </c>
      <c r="Y282" s="43">
        <v>396</v>
      </c>
      <c r="Z282" s="45">
        <v>0</v>
      </c>
      <c r="AA282" s="65">
        <v>842</v>
      </c>
      <c r="AB282" s="38">
        <v>3.7817201886368737E-2</v>
      </c>
      <c r="AC282" s="39">
        <v>51</v>
      </c>
      <c r="AD282" s="40">
        <v>2.9158461417939194</v>
      </c>
      <c r="AE282" s="98">
        <v>19</v>
      </c>
      <c r="AF282" s="38">
        <v>0.90635091496232512</v>
      </c>
      <c r="AG282" s="39">
        <v>62</v>
      </c>
      <c r="AH282" s="41">
        <v>3.9493467171476855</v>
      </c>
      <c r="AI282" s="183">
        <v>0</v>
      </c>
      <c r="AJ282" s="42">
        <v>0</v>
      </c>
      <c r="AK282" s="43">
        <v>337</v>
      </c>
      <c r="AL282" s="44">
        <v>0</v>
      </c>
      <c r="AM282" s="178">
        <v>0</v>
      </c>
      <c r="AN282" s="42">
        <v>0</v>
      </c>
      <c r="AO282" s="43">
        <v>337</v>
      </c>
      <c r="AP282" s="45">
        <v>0</v>
      </c>
      <c r="AQ282" s="65">
        <v>39</v>
      </c>
      <c r="AR282" s="38">
        <v>1.7516281158769368E-3</v>
      </c>
      <c r="AS282" s="39">
        <v>486</v>
      </c>
      <c r="AT282" s="40">
        <v>7.5622071589419401E-2</v>
      </c>
      <c r="AU282" s="98">
        <v>8</v>
      </c>
      <c r="AV282" s="38">
        <v>4.1980624327233582E-2</v>
      </c>
      <c r="AW282" s="39">
        <v>531</v>
      </c>
      <c r="AX282" s="41">
        <v>0.10242576790826047</v>
      </c>
      <c r="AY282" s="183">
        <v>5</v>
      </c>
      <c r="AZ282" s="42">
        <v>2.2456770716370987E-4</v>
      </c>
      <c r="BA282" s="43">
        <v>307</v>
      </c>
      <c r="BB282" s="44">
        <v>8.3805683386981508E-2</v>
      </c>
      <c r="BC282" s="178">
        <v>1</v>
      </c>
      <c r="BD282" s="42">
        <v>5.3821313240043061E-3</v>
      </c>
      <c r="BE282" s="43">
        <v>324</v>
      </c>
      <c r="BF282" s="45">
        <v>0.11351000171739718</v>
      </c>
      <c r="BG282" s="159">
        <v>0</v>
      </c>
      <c r="BH282" s="83">
        <v>0</v>
      </c>
      <c r="BI282" s="84">
        <v>467</v>
      </c>
      <c r="BJ282" s="85">
        <v>0</v>
      </c>
      <c r="BK282" s="156">
        <v>0</v>
      </c>
      <c r="BL282" s="83">
        <v>0</v>
      </c>
      <c r="BM282" s="84">
        <v>467</v>
      </c>
      <c r="BN282" s="86">
        <v>0</v>
      </c>
      <c r="BO282" s="195">
        <v>929</v>
      </c>
      <c r="BP282" s="75">
        <v>4.172467999101729E-2</v>
      </c>
      <c r="BQ282" s="164">
        <v>33</v>
      </c>
      <c r="BR282" s="76">
        <v>246</v>
      </c>
      <c r="BS282" s="77">
        <v>0.73831100448425935</v>
      </c>
      <c r="BT282" s="159">
        <v>22265</v>
      </c>
      <c r="BU282" s="153">
        <v>1164</v>
      </c>
    </row>
    <row r="283" spans="1:73">
      <c r="A283" s="34">
        <f t="shared" si="32"/>
        <v>1</v>
      </c>
      <c r="B283" s="35">
        <f t="shared" si="33"/>
        <v>0</v>
      </c>
      <c r="C283" s="35">
        <f t="shared" si="34"/>
        <v>0</v>
      </c>
      <c r="D283" s="35">
        <f t="shared" si="35"/>
        <v>1</v>
      </c>
      <c r="E283" s="35">
        <f t="shared" si="36"/>
        <v>0</v>
      </c>
      <c r="F283" s="35">
        <f t="shared" si="37"/>
        <v>1</v>
      </c>
      <c r="G283" s="35">
        <f t="shared" si="38"/>
        <v>1</v>
      </c>
      <c r="H283" s="35">
        <f t="shared" si="39"/>
        <v>0</v>
      </c>
      <c r="I283" s="48">
        <v>566</v>
      </c>
      <c r="J283" s="49" t="s">
        <v>539</v>
      </c>
      <c r="K283" s="65">
        <v>73</v>
      </c>
      <c r="L283" s="38">
        <v>2.3648320321357995E-3</v>
      </c>
      <c r="M283" s="39">
        <v>330</v>
      </c>
      <c r="N283" s="40">
        <v>0.31336001435264838</v>
      </c>
      <c r="O283" s="98">
        <v>24</v>
      </c>
      <c r="P283" s="38">
        <v>7.9175704989154008E-2</v>
      </c>
      <c r="Q283" s="39">
        <v>348</v>
      </c>
      <c r="R283" s="41">
        <v>0.59291015816653869</v>
      </c>
      <c r="S283" s="183">
        <v>22</v>
      </c>
      <c r="T283" s="42">
        <v>7.1268910557517248E-4</v>
      </c>
      <c r="U283" s="43">
        <v>247</v>
      </c>
      <c r="V283" s="44">
        <v>0.26531097786822505</v>
      </c>
      <c r="W283" s="178">
        <v>7</v>
      </c>
      <c r="X283" s="42">
        <v>2.3861171366594359E-2</v>
      </c>
      <c r="Y283" s="43">
        <v>250</v>
      </c>
      <c r="Z283" s="45">
        <v>0.50199631939683342</v>
      </c>
      <c r="AA283" s="65">
        <v>280</v>
      </c>
      <c r="AB283" s="38">
        <v>9.0705886164112858E-3</v>
      </c>
      <c r="AC283" s="39">
        <v>243</v>
      </c>
      <c r="AD283" s="40">
        <v>0.69937593216001714</v>
      </c>
      <c r="AE283" s="98">
        <v>32</v>
      </c>
      <c r="AF283" s="38">
        <v>0.3036876355748373</v>
      </c>
      <c r="AG283" s="39">
        <v>211</v>
      </c>
      <c r="AH283" s="41">
        <v>1.3232929396288868</v>
      </c>
      <c r="AI283" s="183">
        <v>28</v>
      </c>
      <c r="AJ283" s="42">
        <v>9.0705886164112865E-4</v>
      </c>
      <c r="AK283" s="43">
        <v>174</v>
      </c>
      <c r="AL283" s="44">
        <v>0.47672049862629162</v>
      </c>
      <c r="AM283" s="178">
        <v>10</v>
      </c>
      <c r="AN283" s="42">
        <v>3.0368763557483729E-2</v>
      </c>
      <c r="AO283" s="43">
        <v>141</v>
      </c>
      <c r="AP283" s="45">
        <v>0.90200540367494042</v>
      </c>
      <c r="AQ283" s="65">
        <v>423</v>
      </c>
      <c r="AR283" s="38">
        <v>1.3703067802649908E-2</v>
      </c>
      <c r="AS283" s="39">
        <v>266</v>
      </c>
      <c r="AT283" s="40">
        <v>0.59159496526342747</v>
      </c>
      <c r="AU283" s="98">
        <v>69</v>
      </c>
      <c r="AV283" s="38">
        <v>0.45878524945770066</v>
      </c>
      <c r="AW283" s="39">
        <v>217</v>
      </c>
      <c r="AX283" s="41">
        <v>1.1193599960399743</v>
      </c>
      <c r="AY283" s="183">
        <v>50</v>
      </c>
      <c r="AZ283" s="42">
        <v>1.6197479672163011E-3</v>
      </c>
      <c r="BA283" s="43">
        <v>160</v>
      </c>
      <c r="BB283" s="44">
        <v>0.60446841187312295</v>
      </c>
      <c r="BC283" s="178">
        <v>12</v>
      </c>
      <c r="BD283" s="42">
        <v>5.4229934924078092E-2</v>
      </c>
      <c r="BE283" s="43">
        <v>96</v>
      </c>
      <c r="BF283" s="45">
        <v>1.1437179131828847</v>
      </c>
      <c r="BG283" s="159">
        <v>46</v>
      </c>
      <c r="BH283" s="83">
        <v>1.490168129838997E-3</v>
      </c>
      <c r="BI283" s="84">
        <v>303</v>
      </c>
      <c r="BJ283" s="85">
        <v>0.26772890132032612</v>
      </c>
      <c r="BK283" s="156">
        <v>19</v>
      </c>
      <c r="BL283" s="83">
        <v>4.9891540130151846E-2</v>
      </c>
      <c r="BM283" s="84">
        <v>320</v>
      </c>
      <c r="BN283" s="86">
        <v>0.50657128528513107</v>
      </c>
      <c r="BO283" s="195">
        <v>922</v>
      </c>
      <c r="BP283" s="75">
        <v>2.9868152515468593E-2</v>
      </c>
      <c r="BQ283" s="164">
        <v>173</v>
      </c>
      <c r="BR283" s="76">
        <v>359</v>
      </c>
      <c r="BS283" s="77">
        <v>0.52851179902475331</v>
      </c>
      <c r="BT283" s="159">
        <v>30869</v>
      </c>
      <c r="BU283" s="153">
        <v>3942</v>
      </c>
    </row>
    <row r="284" spans="1:73">
      <c r="A284" s="34">
        <f t="shared" si="32"/>
        <v>2</v>
      </c>
      <c r="B284" s="35">
        <f t="shared" si="33"/>
        <v>0</v>
      </c>
      <c r="C284" s="35">
        <f t="shared" si="34"/>
        <v>1</v>
      </c>
      <c r="D284" s="35">
        <f t="shared" si="35"/>
        <v>1</v>
      </c>
      <c r="E284" s="35">
        <f t="shared" si="36"/>
        <v>0</v>
      </c>
      <c r="F284" s="35">
        <f t="shared" si="37"/>
        <v>0</v>
      </c>
      <c r="G284" s="35">
        <f t="shared" si="38"/>
        <v>0</v>
      </c>
      <c r="H284" s="35">
        <f t="shared" si="39"/>
        <v>0</v>
      </c>
      <c r="I284" s="48">
        <v>469</v>
      </c>
      <c r="J284" s="49" t="s">
        <v>441</v>
      </c>
      <c r="K284" s="65">
        <v>57</v>
      </c>
      <c r="L284" s="38">
        <v>7.8913485899406071E-4</v>
      </c>
      <c r="M284" s="39">
        <v>430</v>
      </c>
      <c r="N284" s="40">
        <v>0.10456696601712551</v>
      </c>
      <c r="O284" s="98">
        <v>8</v>
      </c>
      <c r="P284" s="38">
        <v>6.2091503267973858E-2</v>
      </c>
      <c r="Q284" s="39">
        <v>382</v>
      </c>
      <c r="R284" s="41">
        <v>0.46497448969296379</v>
      </c>
      <c r="S284" s="183">
        <v>72</v>
      </c>
      <c r="T284" s="42">
        <v>9.9680192715039255E-4</v>
      </c>
      <c r="U284" s="43">
        <v>219</v>
      </c>
      <c r="V284" s="44">
        <v>0.37107694219595044</v>
      </c>
      <c r="W284" s="178">
        <v>14</v>
      </c>
      <c r="X284" s="42">
        <v>7.8431372549019607E-2</v>
      </c>
      <c r="Y284" s="43">
        <v>69</v>
      </c>
      <c r="Z284" s="45">
        <v>1.6500556380887004</v>
      </c>
      <c r="AA284" s="65">
        <v>509</v>
      </c>
      <c r="AB284" s="38">
        <v>7.0468358461048576E-3</v>
      </c>
      <c r="AC284" s="39">
        <v>288</v>
      </c>
      <c r="AD284" s="40">
        <v>0.54333710821493408</v>
      </c>
      <c r="AE284" s="98">
        <v>38</v>
      </c>
      <c r="AF284" s="38">
        <v>0.55446623093681913</v>
      </c>
      <c r="AG284" s="39">
        <v>107</v>
      </c>
      <c r="AH284" s="41">
        <v>2.4160392545205309</v>
      </c>
      <c r="AI284" s="183">
        <v>26</v>
      </c>
      <c r="AJ284" s="42">
        <v>3.5995625147097505E-4</v>
      </c>
      <c r="AK284" s="43">
        <v>249</v>
      </c>
      <c r="AL284" s="44">
        <v>0.18918124384389265</v>
      </c>
      <c r="AM284" s="178">
        <v>4</v>
      </c>
      <c r="AN284" s="42">
        <v>2.8322440087145968E-2</v>
      </c>
      <c r="AO284" s="43">
        <v>150</v>
      </c>
      <c r="AP284" s="45">
        <v>0.84122601684156839</v>
      </c>
      <c r="AQ284" s="65">
        <v>217</v>
      </c>
      <c r="AR284" s="38">
        <v>3.0042502526615995E-3</v>
      </c>
      <c r="AS284" s="39">
        <v>452</v>
      </c>
      <c r="AT284" s="40">
        <v>0.12970083410973759</v>
      </c>
      <c r="AU284" s="98">
        <v>40</v>
      </c>
      <c r="AV284" s="38">
        <v>0.23638344226579522</v>
      </c>
      <c r="AW284" s="39">
        <v>446</v>
      </c>
      <c r="AX284" s="41">
        <v>0.57673643455477219</v>
      </c>
      <c r="AY284" s="183">
        <v>8</v>
      </c>
      <c r="AZ284" s="42">
        <v>1.1075576968337695E-4</v>
      </c>
      <c r="BA284" s="43">
        <v>335</v>
      </c>
      <c r="BB284" s="44">
        <v>4.1332581093683173E-2</v>
      </c>
      <c r="BC284" s="178">
        <v>1</v>
      </c>
      <c r="BD284" s="42">
        <v>8.7145969498910684E-3</v>
      </c>
      <c r="BE284" s="43">
        <v>299</v>
      </c>
      <c r="BF284" s="45">
        <v>0.18379222936028233</v>
      </c>
      <c r="BG284" s="159">
        <v>29</v>
      </c>
      <c r="BH284" s="83">
        <v>4.0148966510224139E-4</v>
      </c>
      <c r="BI284" s="84">
        <v>404</v>
      </c>
      <c r="BJ284" s="85">
        <v>7.2133059872178593E-2</v>
      </c>
      <c r="BK284" s="156">
        <v>10</v>
      </c>
      <c r="BL284" s="83">
        <v>3.1590413943355121E-2</v>
      </c>
      <c r="BM284" s="84">
        <v>366</v>
      </c>
      <c r="BN284" s="86">
        <v>0.32075170564444999</v>
      </c>
      <c r="BO284" s="195">
        <v>918</v>
      </c>
      <c r="BP284" s="75">
        <v>1.2709224571167504E-2</v>
      </c>
      <c r="BQ284" s="164">
        <v>115</v>
      </c>
      <c r="BR284" s="76">
        <v>486</v>
      </c>
      <c r="BS284" s="77">
        <v>0.22488753326268313</v>
      </c>
      <c r="BT284" s="159">
        <v>72231</v>
      </c>
      <c r="BU284" s="153">
        <v>12836</v>
      </c>
    </row>
    <row r="285" spans="1:73">
      <c r="A285" s="34">
        <f t="shared" si="32"/>
        <v>2</v>
      </c>
      <c r="B285" s="35">
        <f t="shared" si="33"/>
        <v>0</v>
      </c>
      <c r="C285" s="35">
        <f t="shared" si="34"/>
        <v>0</v>
      </c>
      <c r="D285" s="35">
        <f t="shared" si="35"/>
        <v>1</v>
      </c>
      <c r="E285" s="35">
        <f t="shared" si="36"/>
        <v>1</v>
      </c>
      <c r="F285" s="35">
        <f t="shared" si="37"/>
        <v>1</v>
      </c>
      <c r="G285" s="35">
        <f t="shared" si="38"/>
        <v>0</v>
      </c>
      <c r="H285" s="35">
        <f t="shared" si="39"/>
        <v>1</v>
      </c>
      <c r="I285" s="48">
        <v>436</v>
      </c>
      <c r="J285" s="49" t="s">
        <v>407</v>
      </c>
      <c r="K285" s="65">
        <v>58</v>
      </c>
      <c r="L285" s="38">
        <v>2.5985663082437275E-3</v>
      </c>
      <c r="M285" s="39">
        <v>312</v>
      </c>
      <c r="N285" s="40">
        <v>0.34433175996526877</v>
      </c>
      <c r="O285" s="98">
        <v>21</v>
      </c>
      <c r="P285" s="38">
        <v>6.4301552106430154E-2</v>
      </c>
      <c r="Q285" s="39">
        <v>375</v>
      </c>
      <c r="R285" s="41">
        <v>0.48152452112677802</v>
      </c>
      <c r="S285" s="183">
        <v>30</v>
      </c>
      <c r="T285" s="42">
        <v>1.3440860215053765E-3</v>
      </c>
      <c r="U285" s="43">
        <v>183</v>
      </c>
      <c r="V285" s="44">
        <v>0.50035951709520043</v>
      </c>
      <c r="W285" s="178">
        <v>8</v>
      </c>
      <c r="X285" s="42">
        <v>3.325942350332594E-2</v>
      </c>
      <c r="Y285" s="43">
        <v>206</v>
      </c>
      <c r="Z285" s="45">
        <v>0.69971871570834565</v>
      </c>
      <c r="AA285" s="65">
        <v>266</v>
      </c>
      <c r="AB285" s="38">
        <v>1.1917562724014338E-2</v>
      </c>
      <c r="AC285" s="39">
        <v>177</v>
      </c>
      <c r="AD285" s="40">
        <v>0.91888816610014301</v>
      </c>
      <c r="AE285" s="98">
        <v>54</v>
      </c>
      <c r="AF285" s="38">
        <v>0.29490022172949004</v>
      </c>
      <c r="AG285" s="39">
        <v>220</v>
      </c>
      <c r="AH285" s="41">
        <v>1.2850025341695588</v>
      </c>
      <c r="AI285" s="183">
        <v>36</v>
      </c>
      <c r="AJ285" s="42">
        <v>1.6129032258064516E-3</v>
      </c>
      <c r="AK285" s="43">
        <v>113</v>
      </c>
      <c r="AL285" s="44">
        <v>0.84768923226353665</v>
      </c>
      <c r="AM285" s="178">
        <v>6</v>
      </c>
      <c r="AN285" s="42">
        <v>3.9911308203991129E-2</v>
      </c>
      <c r="AO285" s="43">
        <v>100</v>
      </c>
      <c r="AP285" s="45">
        <v>1.1854356730590205</v>
      </c>
      <c r="AQ285" s="65">
        <v>398</v>
      </c>
      <c r="AR285" s="38">
        <v>1.7831541218637992E-2</v>
      </c>
      <c r="AS285" s="39">
        <v>202</v>
      </c>
      <c r="AT285" s="40">
        <v>0.76983126404683888</v>
      </c>
      <c r="AU285" s="98">
        <v>91</v>
      </c>
      <c r="AV285" s="38">
        <v>0.44124168514412415</v>
      </c>
      <c r="AW285" s="39">
        <v>242</v>
      </c>
      <c r="AX285" s="41">
        <v>1.0765566057745193</v>
      </c>
      <c r="AY285" s="183">
        <v>14</v>
      </c>
      <c r="AZ285" s="42">
        <v>6.2724014336917563E-4</v>
      </c>
      <c r="BA285" s="43">
        <v>244</v>
      </c>
      <c r="BB285" s="44">
        <v>0.23407768430605741</v>
      </c>
      <c r="BC285" s="178">
        <v>7</v>
      </c>
      <c r="BD285" s="42">
        <v>1.5521064301552107E-2</v>
      </c>
      <c r="BE285" s="43">
        <v>267</v>
      </c>
      <c r="BF285" s="45">
        <v>0.32734170340054719</v>
      </c>
      <c r="BG285" s="159">
        <v>100</v>
      </c>
      <c r="BH285" s="83">
        <v>4.4802867383512543E-3</v>
      </c>
      <c r="BI285" s="84">
        <v>133</v>
      </c>
      <c r="BJ285" s="85">
        <v>0.80494423551281236</v>
      </c>
      <c r="BK285" s="156">
        <v>25</v>
      </c>
      <c r="BL285" s="83">
        <v>0.11086474501108648</v>
      </c>
      <c r="BM285" s="84">
        <v>160</v>
      </c>
      <c r="BN285" s="86">
        <v>1.1256597055646651</v>
      </c>
      <c r="BO285" s="195">
        <v>902</v>
      </c>
      <c r="BP285" s="75">
        <v>4.0412186379928314E-2</v>
      </c>
      <c r="BQ285" s="164">
        <v>212</v>
      </c>
      <c r="BR285" s="76">
        <v>258</v>
      </c>
      <c r="BS285" s="77">
        <v>0.71508665676988759</v>
      </c>
      <c r="BT285" s="159">
        <v>22320</v>
      </c>
      <c r="BU285" s="153">
        <v>5198</v>
      </c>
    </row>
    <row r="286" spans="1:73">
      <c r="A286" s="34">
        <f t="shared" si="32"/>
        <v>0</v>
      </c>
      <c r="B286" s="35">
        <f t="shared" si="33"/>
        <v>0</v>
      </c>
      <c r="C286" s="35">
        <f t="shared" si="34"/>
        <v>0</v>
      </c>
      <c r="D286" s="35">
        <f t="shared" si="35"/>
        <v>0</v>
      </c>
      <c r="E286" s="35">
        <f t="shared" si="36"/>
        <v>0</v>
      </c>
      <c r="F286" s="35">
        <f t="shared" si="37"/>
        <v>1</v>
      </c>
      <c r="G286" s="35">
        <f t="shared" si="38"/>
        <v>0</v>
      </c>
      <c r="H286" s="35">
        <f t="shared" si="39"/>
        <v>0</v>
      </c>
      <c r="I286" s="48">
        <v>214</v>
      </c>
      <c r="J286" s="49" t="s">
        <v>184</v>
      </c>
      <c r="K286" s="65">
        <v>105</v>
      </c>
      <c r="L286" s="38">
        <v>2.3252723890512888E-3</v>
      </c>
      <c r="M286" s="39">
        <v>333</v>
      </c>
      <c r="N286" s="40">
        <v>0.30811803092368062</v>
      </c>
      <c r="O286" s="98">
        <v>41</v>
      </c>
      <c r="P286" s="38">
        <v>0.11666666666666667</v>
      </c>
      <c r="Q286" s="39">
        <v>266</v>
      </c>
      <c r="R286" s="41">
        <v>0.87366259379151623</v>
      </c>
      <c r="S286" s="183">
        <v>4</v>
      </c>
      <c r="T286" s="42">
        <v>8.8581805297191952E-5</v>
      </c>
      <c r="U286" s="43">
        <v>369</v>
      </c>
      <c r="V286" s="44">
        <v>3.2976125495511474E-2</v>
      </c>
      <c r="W286" s="178">
        <v>3</v>
      </c>
      <c r="X286" s="42">
        <v>4.4444444444444444E-3</v>
      </c>
      <c r="Y286" s="43">
        <v>367</v>
      </c>
      <c r="Z286" s="45">
        <v>9.3503152825026345E-2</v>
      </c>
      <c r="AA286" s="65">
        <v>123</v>
      </c>
      <c r="AB286" s="38">
        <v>2.7238905128886526E-3</v>
      </c>
      <c r="AC286" s="39">
        <v>397</v>
      </c>
      <c r="AD286" s="40">
        <v>0.21002203353226678</v>
      </c>
      <c r="AE286" s="98">
        <v>23</v>
      </c>
      <c r="AF286" s="38">
        <v>0.13666666666666666</v>
      </c>
      <c r="AG286" s="39">
        <v>389</v>
      </c>
      <c r="AH286" s="41">
        <v>0.59551332980775207</v>
      </c>
      <c r="AI286" s="183">
        <v>11</v>
      </c>
      <c r="AJ286" s="42">
        <v>2.4359996456727788E-4</v>
      </c>
      <c r="AK286" s="43">
        <v>277</v>
      </c>
      <c r="AL286" s="44">
        <v>0.12802818150494552</v>
      </c>
      <c r="AM286" s="178">
        <v>4</v>
      </c>
      <c r="AN286" s="42">
        <v>1.2222222222222223E-2</v>
      </c>
      <c r="AO286" s="43">
        <v>253</v>
      </c>
      <c r="AP286" s="45">
        <v>0.36302138111393839</v>
      </c>
      <c r="AQ286" s="65">
        <v>589</v>
      </c>
      <c r="AR286" s="38">
        <v>1.3043670830011516E-2</v>
      </c>
      <c r="AS286" s="39">
        <v>283</v>
      </c>
      <c r="AT286" s="40">
        <v>0.56312718456344568</v>
      </c>
      <c r="AU286" s="98">
        <v>52</v>
      </c>
      <c r="AV286" s="38">
        <v>0.6544444444444445</v>
      </c>
      <c r="AW286" s="39">
        <v>87</v>
      </c>
      <c r="AX286" s="41">
        <v>1.596736014524498</v>
      </c>
      <c r="AY286" s="183">
        <v>13</v>
      </c>
      <c r="AZ286" s="42">
        <v>2.8789086721587388E-4</v>
      </c>
      <c r="BA286" s="43">
        <v>293</v>
      </c>
      <c r="BB286" s="44">
        <v>0.10743704503474562</v>
      </c>
      <c r="BC286" s="178">
        <v>9</v>
      </c>
      <c r="BD286" s="42">
        <v>1.4444444444444444E-2</v>
      </c>
      <c r="BE286" s="43">
        <v>274</v>
      </c>
      <c r="BF286" s="45">
        <v>0.30463562016466789</v>
      </c>
      <c r="BG286" s="159">
        <v>55</v>
      </c>
      <c r="BH286" s="83">
        <v>1.2179998228363895E-3</v>
      </c>
      <c r="BI286" s="84">
        <v>322</v>
      </c>
      <c r="BJ286" s="85">
        <v>0.21883017617050415</v>
      </c>
      <c r="BK286" s="156">
        <v>18</v>
      </c>
      <c r="BL286" s="83">
        <v>6.1111111111111109E-2</v>
      </c>
      <c r="BM286" s="84">
        <v>289</v>
      </c>
      <c r="BN286" s="86">
        <v>0.62048864436736706</v>
      </c>
      <c r="BO286" s="195">
        <v>900</v>
      </c>
      <c r="BP286" s="75">
        <v>1.993090619186819E-2</v>
      </c>
      <c r="BQ286" s="164">
        <v>150</v>
      </c>
      <c r="BR286" s="76">
        <v>431</v>
      </c>
      <c r="BS286" s="77">
        <v>0.35267394199231045</v>
      </c>
      <c r="BT286" s="159">
        <v>45156</v>
      </c>
      <c r="BU286" s="153">
        <v>5412</v>
      </c>
    </row>
    <row r="287" spans="1:73">
      <c r="A287" s="34">
        <f t="shared" si="32"/>
        <v>2</v>
      </c>
      <c r="B287" s="35">
        <f t="shared" si="33"/>
        <v>1</v>
      </c>
      <c r="C287" s="35">
        <f t="shared" si="34"/>
        <v>1</v>
      </c>
      <c r="D287" s="35">
        <f t="shared" si="35"/>
        <v>0</v>
      </c>
      <c r="E287" s="35">
        <f t="shared" si="36"/>
        <v>0</v>
      </c>
      <c r="F287" s="35">
        <f t="shared" si="37"/>
        <v>0</v>
      </c>
      <c r="G287" s="35">
        <f t="shared" si="38"/>
        <v>1</v>
      </c>
      <c r="H287" s="35">
        <f t="shared" si="39"/>
        <v>0</v>
      </c>
      <c r="I287" s="48">
        <v>600</v>
      </c>
      <c r="J287" s="49" t="s">
        <v>573</v>
      </c>
      <c r="K287" s="65">
        <v>183</v>
      </c>
      <c r="L287" s="38">
        <v>7.8581243558914458E-3</v>
      </c>
      <c r="M287" s="39">
        <v>126</v>
      </c>
      <c r="N287" s="40">
        <v>1.0412671714037556</v>
      </c>
      <c r="O287" s="98">
        <v>18</v>
      </c>
      <c r="P287" s="38">
        <v>0.20631341600901917</v>
      </c>
      <c r="Q287" s="39">
        <v>116</v>
      </c>
      <c r="R287" s="41">
        <v>1.5449855499808098</v>
      </c>
      <c r="S287" s="183">
        <v>70</v>
      </c>
      <c r="T287" s="42">
        <v>3.0058399175541049E-3</v>
      </c>
      <c r="U287" s="43">
        <v>89</v>
      </c>
      <c r="V287" s="44">
        <v>1.1189764535519595</v>
      </c>
      <c r="W287" s="178">
        <v>6</v>
      </c>
      <c r="X287" s="42">
        <v>7.8917700112739575E-2</v>
      </c>
      <c r="Y287" s="43">
        <v>67</v>
      </c>
      <c r="Z287" s="45">
        <v>1.6602870992042447</v>
      </c>
      <c r="AA287" s="65">
        <v>193</v>
      </c>
      <c r="AB287" s="38">
        <v>8.2875300583991757E-3</v>
      </c>
      <c r="AC287" s="39">
        <v>259</v>
      </c>
      <c r="AD287" s="40">
        <v>0.63899922099986828</v>
      </c>
      <c r="AE287" s="98">
        <v>25</v>
      </c>
      <c r="AF287" s="38">
        <v>0.21758737316798196</v>
      </c>
      <c r="AG287" s="39">
        <v>299</v>
      </c>
      <c r="AH287" s="41">
        <v>0.94811839843453816</v>
      </c>
      <c r="AI287" s="183">
        <v>24</v>
      </c>
      <c r="AJ287" s="42">
        <v>1.0305736860185502E-3</v>
      </c>
      <c r="AK287" s="43">
        <v>162</v>
      </c>
      <c r="AL287" s="44">
        <v>0.54163585434908212</v>
      </c>
      <c r="AM287" s="178">
        <v>7</v>
      </c>
      <c r="AN287" s="42">
        <v>2.7057497181510709E-2</v>
      </c>
      <c r="AO287" s="43">
        <v>158</v>
      </c>
      <c r="AP287" s="45">
        <v>0.8036549996987874</v>
      </c>
      <c r="AQ287" s="65">
        <v>351</v>
      </c>
      <c r="AR287" s="38">
        <v>1.5072140158021299E-2</v>
      </c>
      <c r="AS287" s="39">
        <v>240</v>
      </c>
      <c r="AT287" s="40">
        <v>0.65070116864676253</v>
      </c>
      <c r="AU287" s="98">
        <v>33</v>
      </c>
      <c r="AV287" s="38">
        <v>0.39571589627959414</v>
      </c>
      <c r="AW287" s="39">
        <v>288</v>
      </c>
      <c r="AX287" s="41">
        <v>0.96548122376659051</v>
      </c>
      <c r="AY287" s="183">
        <v>44</v>
      </c>
      <c r="AZ287" s="42">
        <v>1.8893850910340088E-3</v>
      </c>
      <c r="BA287" s="43">
        <v>142</v>
      </c>
      <c r="BB287" s="44">
        <v>0.70509340249819907</v>
      </c>
      <c r="BC287" s="178">
        <v>7</v>
      </c>
      <c r="BD287" s="42">
        <v>4.96054114994363E-2</v>
      </c>
      <c r="BE287" s="43">
        <v>111</v>
      </c>
      <c r="BF287" s="45">
        <v>1.046185982006838</v>
      </c>
      <c r="BG287" s="159">
        <v>22</v>
      </c>
      <c r="BH287" s="83">
        <v>9.4469254551700441E-4</v>
      </c>
      <c r="BI287" s="84">
        <v>345</v>
      </c>
      <c r="BJ287" s="85">
        <v>0.16972681956639099</v>
      </c>
      <c r="BK287" s="156">
        <v>9</v>
      </c>
      <c r="BL287" s="83">
        <v>2.480270574971815E-2</v>
      </c>
      <c r="BM287" s="84">
        <v>389</v>
      </c>
      <c r="BN287" s="86">
        <v>0.25183304619194152</v>
      </c>
      <c r="BO287" s="195">
        <v>887</v>
      </c>
      <c r="BP287" s="75">
        <v>3.8088285812435591E-2</v>
      </c>
      <c r="BQ287" s="164">
        <v>105</v>
      </c>
      <c r="BR287" s="76">
        <v>281</v>
      </c>
      <c r="BS287" s="77">
        <v>0.67396563768294737</v>
      </c>
      <c r="BT287" s="159">
        <v>23288</v>
      </c>
      <c r="BU287" s="153">
        <v>3610</v>
      </c>
    </row>
    <row r="288" spans="1:73">
      <c r="A288" s="34">
        <f t="shared" si="32"/>
        <v>2</v>
      </c>
      <c r="B288" s="35">
        <f t="shared" si="33"/>
        <v>1</v>
      </c>
      <c r="C288" s="35">
        <f t="shared" si="34"/>
        <v>0</v>
      </c>
      <c r="D288" s="35">
        <f t="shared" si="35"/>
        <v>1</v>
      </c>
      <c r="E288" s="35">
        <f t="shared" si="36"/>
        <v>0</v>
      </c>
      <c r="F288" s="35">
        <f t="shared" si="37"/>
        <v>0</v>
      </c>
      <c r="G288" s="35">
        <f t="shared" si="38"/>
        <v>0</v>
      </c>
      <c r="H288" s="35">
        <f t="shared" si="39"/>
        <v>0</v>
      </c>
      <c r="I288" s="48">
        <v>470</v>
      </c>
      <c r="J288" s="49" t="s">
        <v>442</v>
      </c>
      <c r="K288" s="65">
        <v>142</v>
      </c>
      <c r="L288" s="38">
        <v>4.4169336526797102E-3</v>
      </c>
      <c r="M288" s="39">
        <v>220</v>
      </c>
      <c r="N288" s="40">
        <v>0.58528063473005632</v>
      </c>
      <c r="O288" s="98">
        <v>33</v>
      </c>
      <c r="P288" s="38">
        <v>0.16511627906976745</v>
      </c>
      <c r="Q288" s="39">
        <v>173</v>
      </c>
      <c r="R288" s="41">
        <v>1.2364792855654017</v>
      </c>
      <c r="S288" s="183">
        <v>24</v>
      </c>
      <c r="T288" s="42">
        <v>7.4652399763600736E-4</v>
      </c>
      <c r="U288" s="43">
        <v>243</v>
      </c>
      <c r="V288" s="44">
        <v>0.27790660789610561</v>
      </c>
      <c r="W288" s="178">
        <v>6</v>
      </c>
      <c r="X288" s="42">
        <v>2.7906976744186046E-2</v>
      </c>
      <c r="Y288" s="43">
        <v>226</v>
      </c>
      <c r="Z288" s="45">
        <v>0.58711282006411891</v>
      </c>
      <c r="AA288" s="65">
        <v>306</v>
      </c>
      <c r="AB288" s="38">
        <v>9.5181809698590934E-3</v>
      </c>
      <c r="AC288" s="39">
        <v>228</v>
      </c>
      <c r="AD288" s="40">
        <v>0.73388695814281668</v>
      </c>
      <c r="AE288" s="98">
        <v>32</v>
      </c>
      <c r="AF288" s="38">
        <v>0.35581395348837208</v>
      </c>
      <c r="AG288" s="39">
        <v>175</v>
      </c>
      <c r="AH288" s="41">
        <v>1.5504289187847886</v>
      </c>
      <c r="AI288" s="183">
        <v>14</v>
      </c>
      <c r="AJ288" s="42">
        <v>4.3547233195433761E-4</v>
      </c>
      <c r="AK288" s="43">
        <v>236</v>
      </c>
      <c r="AL288" s="44">
        <v>0.22887002818275834</v>
      </c>
      <c r="AM288" s="178">
        <v>5</v>
      </c>
      <c r="AN288" s="42">
        <v>1.627906976744186E-2</v>
      </c>
      <c r="AO288" s="43">
        <v>224</v>
      </c>
      <c r="AP288" s="45">
        <v>0.48351685010947393</v>
      </c>
      <c r="AQ288" s="65">
        <v>295</v>
      </c>
      <c r="AR288" s="38">
        <v>9.176024137609257E-3</v>
      </c>
      <c r="AS288" s="39">
        <v>338</v>
      </c>
      <c r="AT288" s="40">
        <v>0.3961514136196243</v>
      </c>
      <c r="AU288" s="98">
        <v>56</v>
      </c>
      <c r="AV288" s="38">
        <v>0.34302325581395349</v>
      </c>
      <c r="AW288" s="39">
        <v>353</v>
      </c>
      <c r="AX288" s="41">
        <v>0.83691991127305676</v>
      </c>
      <c r="AY288" s="183">
        <v>15</v>
      </c>
      <c r="AZ288" s="42">
        <v>4.6657749852250461E-4</v>
      </c>
      <c r="BA288" s="43">
        <v>261</v>
      </c>
      <c r="BB288" s="44">
        <v>0.17412052075751749</v>
      </c>
      <c r="BC288" s="178">
        <v>6</v>
      </c>
      <c r="BD288" s="42">
        <v>1.7441860465116279E-2</v>
      </c>
      <c r="BE288" s="43">
        <v>252</v>
      </c>
      <c r="BF288" s="45">
        <v>0.36785159858882083</v>
      </c>
      <c r="BG288" s="159">
        <v>64</v>
      </c>
      <c r="BH288" s="83">
        <v>1.9907306603626864E-3</v>
      </c>
      <c r="BI288" s="84">
        <v>274</v>
      </c>
      <c r="BJ288" s="85">
        <v>0.35766174423631908</v>
      </c>
      <c r="BK288" s="156">
        <v>19</v>
      </c>
      <c r="BL288" s="83">
        <v>7.441860465116279E-2</v>
      </c>
      <c r="BM288" s="84">
        <v>252</v>
      </c>
      <c r="BN288" s="86">
        <v>0.75560562189345326</v>
      </c>
      <c r="BO288" s="195">
        <v>860</v>
      </c>
      <c r="BP288" s="75">
        <v>2.6750443248623596E-2</v>
      </c>
      <c r="BQ288" s="164">
        <v>157</v>
      </c>
      <c r="BR288" s="76">
        <v>380</v>
      </c>
      <c r="BS288" s="77">
        <v>0.473344472133576</v>
      </c>
      <c r="BT288" s="159">
        <v>32149</v>
      </c>
      <c r="BU288" s="153">
        <v>4345</v>
      </c>
    </row>
    <row r="289" spans="1:73">
      <c r="A289" s="34">
        <f t="shared" si="32"/>
        <v>0</v>
      </c>
      <c r="B289" s="35">
        <f t="shared" si="33"/>
        <v>0</v>
      </c>
      <c r="C289" s="35">
        <f t="shared" si="34"/>
        <v>0</v>
      </c>
      <c r="D289" s="35">
        <f t="shared" si="35"/>
        <v>0</v>
      </c>
      <c r="E289" s="35">
        <f t="shared" si="36"/>
        <v>0</v>
      </c>
      <c r="F289" s="35">
        <f t="shared" si="37"/>
        <v>1</v>
      </c>
      <c r="G289" s="35">
        <f t="shared" si="38"/>
        <v>0</v>
      </c>
      <c r="H289" s="35">
        <f t="shared" si="39"/>
        <v>0</v>
      </c>
      <c r="I289" s="48">
        <v>568</v>
      </c>
      <c r="J289" s="49" t="s">
        <v>541</v>
      </c>
      <c r="K289" s="65">
        <v>102</v>
      </c>
      <c r="L289" s="38">
        <v>2.2071233825247762E-3</v>
      </c>
      <c r="M289" s="39">
        <v>342</v>
      </c>
      <c r="N289" s="40">
        <v>0.29246229982828376</v>
      </c>
      <c r="O289" s="98">
        <v>46</v>
      </c>
      <c r="P289" s="38">
        <v>0.11901983663943991</v>
      </c>
      <c r="Q289" s="39">
        <v>259</v>
      </c>
      <c r="R289" s="41">
        <v>0.89128439306619089</v>
      </c>
      <c r="S289" s="183">
        <v>8</v>
      </c>
      <c r="T289" s="42">
        <v>1.7310771627645303E-4</v>
      </c>
      <c r="U289" s="43">
        <v>350</v>
      </c>
      <c r="V289" s="44">
        <v>6.4442373431225011E-2</v>
      </c>
      <c r="W289" s="178">
        <v>1</v>
      </c>
      <c r="X289" s="42">
        <v>9.3348891481913644E-3</v>
      </c>
      <c r="Y289" s="43">
        <v>336</v>
      </c>
      <c r="Z289" s="45">
        <v>0.19638935249130388</v>
      </c>
      <c r="AA289" s="65">
        <v>180</v>
      </c>
      <c r="AB289" s="38">
        <v>3.8949236162201932E-3</v>
      </c>
      <c r="AC289" s="39">
        <v>364</v>
      </c>
      <c r="AD289" s="40">
        <v>0.30031301715718201</v>
      </c>
      <c r="AE289" s="98">
        <v>31</v>
      </c>
      <c r="AF289" s="38">
        <v>0.2100350058343057</v>
      </c>
      <c r="AG289" s="39">
        <v>306</v>
      </c>
      <c r="AH289" s="41">
        <v>0.91520960268715634</v>
      </c>
      <c r="AI289" s="183">
        <v>16</v>
      </c>
      <c r="AJ289" s="42">
        <v>3.4621543255290607E-4</v>
      </c>
      <c r="AK289" s="43">
        <v>253</v>
      </c>
      <c r="AL289" s="44">
        <v>0.18195951841550795</v>
      </c>
      <c r="AM289" s="178">
        <v>5</v>
      </c>
      <c r="AN289" s="42">
        <v>1.8669778296382729E-2</v>
      </c>
      <c r="AO289" s="43">
        <v>205</v>
      </c>
      <c r="AP289" s="45">
        <v>0.55452507563813636</v>
      </c>
      <c r="AQ289" s="65">
        <v>492</v>
      </c>
      <c r="AR289" s="38">
        <v>1.064612455100186E-2</v>
      </c>
      <c r="AS289" s="39">
        <v>316</v>
      </c>
      <c r="AT289" s="40">
        <v>0.4596192454599195</v>
      </c>
      <c r="AU289" s="98">
        <v>60</v>
      </c>
      <c r="AV289" s="38">
        <v>0.57409568261376898</v>
      </c>
      <c r="AW289" s="39">
        <v>122</v>
      </c>
      <c r="AX289" s="41">
        <v>1.4006983480325763</v>
      </c>
      <c r="AY289" s="183">
        <v>14</v>
      </c>
      <c r="AZ289" s="42">
        <v>3.0293850348379279E-4</v>
      </c>
      <c r="BA289" s="43">
        <v>290</v>
      </c>
      <c r="BB289" s="44">
        <v>0.11305262287859093</v>
      </c>
      <c r="BC289" s="178">
        <v>5</v>
      </c>
      <c r="BD289" s="42">
        <v>1.6336056009334889E-2</v>
      </c>
      <c r="BE289" s="43">
        <v>259</v>
      </c>
      <c r="BF289" s="45">
        <v>0.34453000754643354</v>
      </c>
      <c r="BG289" s="159">
        <v>45</v>
      </c>
      <c r="BH289" s="83">
        <v>9.7373090405504829E-4</v>
      </c>
      <c r="BI289" s="84">
        <v>343</v>
      </c>
      <c r="BJ289" s="85">
        <v>0.17494395424526524</v>
      </c>
      <c r="BK289" s="156">
        <v>27</v>
      </c>
      <c r="BL289" s="83">
        <v>5.2508751458576426E-2</v>
      </c>
      <c r="BM289" s="84">
        <v>313</v>
      </c>
      <c r="BN289" s="86">
        <v>0.53314501107199241</v>
      </c>
      <c r="BO289" s="195">
        <v>857</v>
      </c>
      <c r="BP289" s="75">
        <v>1.8544164106115028E-2</v>
      </c>
      <c r="BQ289" s="164">
        <v>175</v>
      </c>
      <c r="BR289" s="76">
        <v>448</v>
      </c>
      <c r="BS289" s="77">
        <v>0.32813578034521251</v>
      </c>
      <c r="BT289" s="159">
        <v>46214</v>
      </c>
      <c r="BU289" s="153">
        <v>6203</v>
      </c>
    </row>
    <row r="290" spans="1:73">
      <c r="A290" s="34">
        <f t="shared" si="32"/>
        <v>1</v>
      </c>
      <c r="B290" s="35">
        <f t="shared" si="33"/>
        <v>1</v>
      </c>
      <c r="C290" s="35">
        <f t="shared" si="34"/>
        <v>0</v>
      </c>
      <c r="D290" s="35">
        <f t="shared" si="35"/>
        <v>0</v>
      </c>
      <c r="E290" s="35">
        <f t="shared" si="36"/>
        <v>0</v>
      </c>
      <c r="F290" s="35">
        <f t="shared" si="37"/>
        <v>0</v>
      </c>
      <c r="G290" s="35">
        <f t="shared" si="38"/>
        <v>0</v>
      </c>
      <c r="H290" s="35">
        <f t="shared" si="39"/>
        <v>1</v>
      </c>
      <c r="I290" s="48">
        <v>335</v>
      </c>
      <c r="J290" s="49" t="s">
        <v>306</v>
      </c>
      <c r="K290" s="65">
        <v>347</v>
      </c>
      <c r="L290" s="38">
        <v>9.5978314985893671E-3</v>
      </c>
      <c r="M290" s="39">
        <v>101</v>
      </c>
      <c r="N290" s="40">
        <v>1.2717929118356748</v>
      </c>
      <c r="O290" s="98">
        <v>12</v>
      </c>
      <c r="P290" s="38">
        <v>0.41065088757396451</v>
      </c>
      <c r="Q290" s="39">
        <v>42</v>
      </c>
      <c r="R290" s="41">
        <v>3.0751741678342124</v>
      </c>
      <c r="S290" s="183">
        <v>0</v>
      </c>
      <c r="T290" s="42">
        <v>0</v>
      </c>
      <c r="U290" s="43">
        <v>396</v>
      </c>
      <c r="V290" s="44">
        <v>0</v>
      </c>
      <c r="W290" s="178">
        <v>0</v>
      </c>
      <c r="X290" s="42">
        <v>0</v>
      </c>
      <c r="Y290" s="43">
        <v>396</v>
      </c>
      <c r="Z290" s="45">
        <v>0</v>
      </c>
      <c r="AA290" s="65">
        <v>28</v>
      </c>
      <c r="AB290" s="38">
        <v>7.7446478951153405E-4</v>
      </c>
      <c r="AC290" s="39">
        <v>489</v>
      </c>
      <c r="AD290" s="40">
        <v>5.9714099822557869E-2</v>
      </c>
      <c r="AE290" s="98">
        <v>8</v>
      </c>
      <c r="AF290" s="38">
        <v>3.3136094674556214E-2</v>
      </c>
      <c r="AG290" s="39">
        <v>488</v>
      </c>
      <c r="AH290" s="41">
        <v>0.14438770299856021</v>
      </c>
      <c r="AI290" s="183">
        <v>10</v>
      </c>
      <c r="AJ290" s="42">
        <v>2.7659456768269069E-4</v>
      </c>
      <c r="AK290" s="43">
        <v>271</v>
      </c>
      <c r="AL290" s="44">
        <v>0.14536906677086703</v>
      </c>
      <c r="AM290" s="178">
        <v>1</v>
      </c>
      <c r="AN290" s="42">
        <v>1.1834319526627219E-2</v>
      </c>
      <c r="AO290" s="43">
        <v>255</v>
      </c>
      <c r="AP290" s="45">
        <v>0.35149999247180691</v>
      </c>
      <c r="AQ290" s="65">
        <v>147</v>
      </c>
      <c r="AR290" s="38">
        <v>4.0659401449355537E-3</v>
      </c>
      <c r="AS290" s="39">
        <v>432</v>
      </c>
      <c r="AT290" s="40">
        <v>0.17553658446768894</v>
      </c>
      <c r="AU290" s="98">
        <v>15</v>
      </c>
      <c r="AV290" s="38">
        <v>0.17396449704142011</v>
      </c>
      <c r="AW290" s="39">
        <v>471</v>
      </c>
      <c r="AX290" s="41">
        <v>0.42444454992734865</v>
      </c>
      <c r="AY290" s="183">
        <v>12</v>
      </c>
      <c r="AZ290" s="42">
        <v>3.3191348121922883E-4</v>
      </c>
      <c r="BA290" s="43">
        <v>282</v>
      </c>
      <c r="BB290" s="44">
        <v>0.12386569943759317</v>
      </c>
      <c r="BC290" s="178">
        <v>3</v>
      </c>
      <c r="BD290" s="42">
        <v>1.4201183431952662E-2</v>
      </c>
      <c r="BE290" s="43">
        <v>275</v>
      </c>
      <c r="BF290" s="45">
        <v>0.29950520689835353</v>
      </c>
      <c r="BG290" s="159">
        <v>301</v>
      </c>
      <c r="BH290" s="83">
        <v>8.3254964872489911E-3</v>
      </c>
      <c r="BI290" s="84">
        <v>61</v>
      </c>
      <c r="BJ290" s="85">
        <v>1.495788282439132</v>
      </c>
      <c r="BK290" s="156">
        <v>18</v>
      </c>
      <c r="BL290" s="83">
        <v>0.35621301775147929</v>
      </c>
      <c r="BM290" s="84">
        <v>34</v>
      </c>
      <c r="BN290" s="86">
        <v>3.6167912589374875</v>
      </c>
      <c r="BO290" s="195">
        <v>845</v>
      </c>
      <c r="BP290" s="75">
        <v>2.3372240969187365E-2</v>
      </c>
      <c r="BQ290" s="164">
        <v>57</v>
      </c>
      <c r="BR290" s="76">
        <v>407</v>
      </c>
      <c r="BS290" s="77">
        <v>0.41356776638487919</v>
      </c>
      <c r="BT290" s="159">
        <v>36154</v>
      </c>
      <c r="BU290" s="153">
        <v>1741</v>
      </c>
    </row>
    <row r="291" spans="1:73">
      <c r="A291" s="34">
        <f t="shared" si="32"/>
        <v>3</v>
      </c>
      <c r="B291" s="35">
        <f t="shared" si="33"/>
        <v>1</v>
      </c>
      <c r="C291" s="35">
        <f t="shared" si="34"/>
        <v>1</v>
      </c>
      <c r="D291" s="35">
        <f t="shared" si="35"/>
        <v>1</v>
      </c>
      <c r="E291" s="35">
        <f t="shared" si="36"/>
        <v>0</v>
      </c>
      <c r="F291" s="35">
        <f t="shared" si="37"/>
        <v>0</v>
      </c>
      <c r="G291" s="35">
        <f t="shared" si="38"/>
        <v>1</v>
      </c>
      <c r="H291" s="35">
        <f t="shared" si="39"/>
        <v>0</v>
      </c>
      <c r="I291" s="48">
        <v>418</v>
      </c>
      <c r="J291" s="49" t="s">
        <v>389</v>
      </c>
      <c r="K291" s="65">
        <v>146</v>
      </c>
      <c r="L291" s="38">
        <v>1.100723763570567E-2</v>
      </c>
      <c r="M291" s="39">
        <v>84</v>
      </c>
      <c r="N291" s="40">
        <v>1.4585510076978141</v>
      </c>
      <c r="O291" s="98">
        <v>27</v>
      </c>
      <c r="P291" s="38">
        <v>0.17422434367541767</v>
      </c>
      <c r="Q291" s="39">
        <v>157</v>
      </c>
      <c r="R291" s="41">
        <v>1.3046853599750565</v>
      </c>
      <c r="S291" s="183">
        <v>128</v>
      </c>
      <c r="T291" s="42">
        <v>9.6501809408926411E-3</v>
      </c>
      <c r="U291" s="43">
        <v>15</v>
      </c>
      <c r="V291" s="44">
        <v>3.5924485473469634</v>
      </c>
      <c r="W291" s="178">
        <v>15</v>
      </c>
      <c r="X291" s="42">
        <v>0.15274463007159905</v>
      </c>
      <c r="Y291" s="43">
        <v>25</v>
      </c>
      <c r="Z291" s="45">
        <v>3.2134735099770393</v>
      </c>
      <c r="AA291" s="65">
        <v>235</v>
      </c>
      <c r="AB291" s="38">
        <v>1.7717129071170085E-2</v>
      </c>
      <c r="AC291" s="39">
        <v>118</v>
      </c>
      <c r="AD291" s="40">
        <v>1.3660561826087205</v>
      </c>
      <c r="AE291" s="98">
        <v>27</v>
      </c>
      <c r="AF291" s="38">
        <v>0.28042959427207637</v>
      </c>
      <c r="AG291" s="39">
        <v>230</v>
      </c>
      <c r="AH291" s="41">
        <v>1.2219480106946425</v>
      </c>
      <c r="AI291" s="183">
        <v>9</v>
      </c>
      <c r="AJ291" s="42">
        <v>6.785283474065139E-4</v>
      </c>
      <c r="AK291" s="43">
        <v>210</v>
      </c>
      <c r="AL291" s="44">
        <v>0.3566123278068859</v>
      </c>
      <c r="AM291" s="178">
        <v>3</v>
      </c>
      <c r="AN291" s="42">
        <v>1.0739856801909307E-2</v>
      </c>
      <c r="AO291" s="43">
        <v>261</v>
      </c>
      <c r="AP291" s="45">
        <v>0.31899253493413976</v>
      </c>
      <c r="AQ291" s="65">
        <v>209</v>
      </c>
      <c r="AR291" s="38">
        <v>1.5756936067551266E-2</v>
      </c>
      <c r="AS291" s="39">
        <v>228</v>
      </c>
      <c r="AT291" s="40">
        <v>0.68026548359765082</v>
      </c>
      <c r="AU291" s="98">
        <v>42</v>
      </c>
      <c r="AV291" s="38">
        <v>0.2494033412887828</v>
      </c>
      <c r="AW291" s="39">
        <v>436</v>
      </c>
      <c r="AX291" s="41">
        <v>0.60850283100286884</v>
      </c>
      <c r="AY291" s="183">
        <v>53</v>
      </c>
      <c r="AZ291" s="42">
        <v>3.9957780458383593E-3</v>
      </c>
      <c r="BA291" s="43">
        <v>58</v>
      </c>
      <c r="BB291" s="44">
        <v>1.491171255313489</v>
      </c>
      <c r="BC291" s="178">
        <v>7</v>
      </c>
      <c r="BD291" s="42">
        <v>6.3245823389021474E-2</v>
      </c>
      <c r="BE291" s="43">
        <v>82</v>
      </c>
      <c r="BF291" s="45">
        <v>1.3338644282958196</v>
      </c>
      <c r="BG291" s="159">
        <v>58</v>
      </c>
      <c r="BH291" s="83">
        <v>4.3727382388419785E-3</v>
      </c>
      <c r="BI291" s="84">
        <v>136</v>
      </c>
      <c r="BJ291" s="85">
        <v>0.78562168993174486</v>
      </c>
      <c r="BK291" s="156">
        <v>23</v>
      </c>
      <c r="BL291" s="83">
        <v>6.9212410501193311E-2</v>
      </c>
      <c r="BM291" s="84">
        <v>265</v>
      </c>
      <c r="BN291" s="86">
        <v>0.70274478706826982</v>
      </c>
      <c r="BO291" s="195">
        <v>838</v>
      </c>
      <c r="BP291" s="75">
        <v>6.3178528347406518E-2</v>
      </c>
      <c r="BQ291" s="164">
        <v>144</v>
      </c>
      <c r="BR291" s="76">
        <v>132</v>
      </c>
      <c r="BS291" s="77">
        <v>1.1179331449888419</v>
      </c>
      <c r="BT291" s="159">
        <v>13264</v>
      </c>
      <c r="BU291" s="153">
        <v>2461</v>
      </c>
    </row>
    <row r="292" spans="1:73">
      <c r="A292" s="34">
        <f t="shared" si="32"/>
        <v>1</v>
      </c>
      <c r="B292" s="35">
        <f t="shared" si="33"/>
        <v>0</v>
      </c>
      <c r="C292" s="35">
        <f t="shared" si="34"/>
        <v>1</v>
      </c>
      <c r="D292" s="35">
        <f t="shared" si="35"/>
        <v>0</v>
      </c>
      <c r="E292" s="35">
        <f t="shared" si="36"/>
        <v>0</v>
      </c>
      <c r="F292" s="35">
        <f t="shared" si="37"/>
        <v>1</v>
      </c>
      <c r="G292" s="35">
        <f t="shared" si="38"/>
        <v>0</v>
      </c>
      <c r="H292" s="35">
        <f t="shared" si="39"/>
        <v>0</v>
      </c>
      <c r="I292" s="48">
        <v>365</v>
      </c>
      <c r="J292" s="49" t="s">
        <v>336</v>
      </c>
      <c r="K292" s="65">
        <v>73</v>
      </c>
      <c r="L292" s="38">
        <v>3.9425361849211495E-3</v>
      </c>
      <c r="M292" s="39">
        <v>234</v>
      </c>
      <c r="N292" s="40">
        <v>0.52241900426938348</v>
      </c>
      <c r="O292" s="98">
        <v>39</v>
      </c>
      <c r="P292" s="38">
        <v>8.7320574162679424E-2</v>
      </c>
      <c r="Q292" s="39">
        <v>333</v>
      </c>
      <c r="R292" s="41">
        <v>0.65390330840855104</v>
      </c>
      <c r="S292" s="183">
        <v>58</v>
      </c>
      <c r="T292" s="42">
        <v>3.1324260099373515E-3</v>
      </c>
      <c r="U292" s="43">
        <v>84</v>
      </c>
      <c r="V292" s="44">
        <v>1.1661003392575118</v>
      </c>
      <c r="W292" s="178">
        <v>19</v>
      </c>
      <c r="X292" s="42">
        <v>6.9377990430622011E-2</v>
      </c>
      <c r="Y292" s="43">
        <v>86</v>
      </c>
      <c r="Z292" s="45">
        <v>1.4595886894337247</v>
      </c>
      <c r="AA292" s="65">
        <v>190</v>
      </c>
      <c r="AB292" s="38">
        <v>1.0261395549794772E-2</v>
      </c>
      <c r="AC292" s="39">
        <v>208</v>
      </c>
      <c r="AD292" s="40">
        <v>0.79119155122038043</v>
      </c>
      <c r="AE292" s="98">
        <v>46</v>
      </c>
      <c r="AF292" s="38">
        <v>0.22727272727272727</v>
      </c>
      <c r="AG292" s="39">
        <v>288</v>
      </c>
      <c r="AH292" s="41">
        <v>0.99032150189759216</v>
      </c>
      <c r="AI292" s="183">
        <v>13</v>
      </c>
      <c r="AJ292" s="42">
        <v>7.020954849859581E-4</v>
      </c>
      <c r="AK292" s="43">
        <v>208</v>
      </c>
      <c r="AL292" s="44">
        <v>0.36899844523893416</v>
      </c>
      <c r="AM292" s="178">
        <v>7</v>
      </c>
      <c r="AN292" s="42">
        <v>1.555023923444976E-2</v>
      </c>
      <c r="AO292" s="43">
        <v>228</v>
      </c>
      <c r="AP292" s="45">
        <v>0.46186930828980849</v>
      </c>
      <c r="AQ292" s="65">
        <v>459</v>
      </c>
      <c r="AR292" s="38">
        <v>2.4789371354504212E-2</v>
      </c>
      <c r="AS292" s="39">
        <v>115</v>
      </c>
      <c r="AT292" s="40">
        <v>1.0702178152058872</v>
      </c>
      <c r="AU292" s="98">
        <v>134</v>
      </c>
      <c r="AV292" s="38">
        <v>0.54904306220095689</v>
      </c>
      <c r="AW292" s="39">
        <v>141</v>
      </c>
      <c r="AX292" s="41">
        <v>1.3395741050033509</v>
      </c>
      <c r="AY292" s="183">
        <v>37</v>
      </c>
      <c r="AZ292" s="42">
        <v>1.9982717649600344E-3</v>
      </c>
      <c r="BA292" s="43">
        <v>135</v>
      </c>
      <c r="BB292" s="44">
        <v>0.74572846189903108</v>
      </c>
      <c r="BC292" s="178">
        <v>13</v>
      </c>
      <c r="BD292" s="42">
        <v>4.4258373205741629E-2</v>
      </c>
      <c r="BE292" s="43">
        <v>129</v>
      </c>
      <c r="BF292" s="45">
        <v>0.93341609785456781</v>
      </c>
      <c r="BG292" s="159">
        <v>6</v>
      </c>
      <c r="BH292" s="83">
        <v>3.2404406999351912E-4</v>
      </c>
      <c r="BI292" s="84">
        <v>411</v>
      </c>
      <c r="BJ292" s="85">
        <v>5.8218909062365432E-2</v>
      </c>
      <c r="BK292" s="156">
        <v>6</v>
      </c>
      <c r="BL292" s="83">
        <v>7.1770334928229667E-3</v>
      </c>
      <c r="BM292" s="84">
        <v>439</v>
      </c>
      <c r="BN292" s="86">
        <v>7.2871654623396745E-2</v>
      </c>
      <c r="BO292" s="195">
        <v>836</v>
      </c>
      <c r="BP292" s="75">
        <v>4.5150140419096998E-2</v>
      </c>
      <c r="BQ292" s="164">
        <v>264</v>
      </c>
      <c r="BR292" s="76">
        <v>225</v>
      </c>
      <c r="BS292" s="77">
        <v>0.79892393500933656</v>
      </c>
      <c r="BT292" s="159">
        <v>18516</v>
      </c>
      <c r="BU292" s="153">
        <v>4797</v>
      </c>
    </row>
    <row r="293" spans="1:73">
      <c r="A293" s="34">
        <f t="shared" si="32"/>
        <v>2</v>
      </c>
      <c r="B293" s="35">
        <f t="shared" si="33"/>
        <v>1</v>
      </c>
      <c r="C293" s="35">
        <f t="shared" si="34"/>
        <v>0</v>
      </c>
      <c r="D293" s="35">
        <f t="shared" si="35"/>
        <v>1</v>
      </c>
      <c r="E293" s="35">
        <f t="shared" si="36"/>
        <v>0</v>
      </c>
      <c r="F293" s="35">
        <f t="shared" si="37"/>
        <v>1</v>
      </c>
      <c r="G293" s="35">
        <f t="shared" si="38"/>
        <v>0</v>
      </c>
      <c r="H293" s="35">
        <f t="shared" si="39"/>
        <v>0</v>
      </c>
      <c r="I293" s="48">
        <v>404</v>
      </c>
      <c r="J293" s="49" t="s">
        <v>375</v>
      </c>
      <c r="K293" s="65">
        <v>140</v>
      </c>
      <c r="L293" s="38">
        <v>3.2738582419381242E-3</v>
      </c>
      <c r="M293" s="39">
        <v>270</v>
      </c>
      <c r="N293" s="40">
        <v>0.43381358664857389</v>
      </c>
      <c r="O293" s="98">
        <v>28</v>
      </c>
      <c r="P293" s="38">
        <v>0.16766467065868262</v>
      </c>
      <c r="Q293" s="39">
        <v>166</v>
      </c>
      <c r="R293" s="41">
        <v>1.2555630090416998</v>
      </c>
      <c r="S293" s="183">
        <v>22</v>
      </c>
      <c r="T293" s="42">
        <v>5.1446343801884802E-4</v>
      </c>
      <c r="U293" s="43">
        <v>281</v>
      </c>
      <c r="V293" s="44">
        <v>0.19151800799322402</v>
      </c>
      <c r="W293" s="178">
        <v>5</v>
      </c>
      <c r="X293" s="42">
        <v>2.6347305389221556E-2</v>
      </c>
      <c r="Y293" s="43">
        <v>240</v>
      </c>
      <c r="Z293" s="45">
        <v>0.55430012752560531</v>
      </c>
      <c r="AA293" s="65">
        <v>243</v>
      </c>
      <c r="AB293" s="38">
        <v>5.6824825199354584E-3</v>
      </c>
      <c r="AC293" s="39">
        <v>328</v>
      </c>
      <c r="AD293" s="40">
        <v>0.43814042036615097</v>
      </c>
      <c r="AE293" s="98">
        <v>17</v>
      </c>
      <c r="AF293" s="38">
        <v>0.29101796407185626</v>
      </c>
      <c r="AG293" s="39">
        <v>224</v>
      </c>
      <c r="AH293" s="41">
        <v>1.268085927938809</v>
      </c>
      <c r="AI293" s="183">
        <v>12</v>
      </c>
      <c r="AJ293" s="42">
        <v>2.8061642073755349E-4</v>
      </c>
      <c r="AK293" s="43">
        <v>268</v>
      </c>
      <c r="AL293" s="44">
        <v>0.14748282131844614</v>
      </c>
      <c r="AM293" s="178">
        <v>4</v>
      </c>
      <c r="AN293" s="42">
        <v>1.437125748502994E-2</v>
      </c>
      <c r="AO293" s="43">
        <v>241</v>
      </c>
      <c r="AP293" s="45">
        <v>0.42685148786396671</v>
      </c>
      <c r="AQ293" s="65">
        <v>343</v>
      </c>
      <c r="AR293" s="38">
        <v>8.0209526927484034E-3</v>
      </c>
      <c r="AS293" s="39">
        <v>356</v>
      </c>
      <c r="AT293" s="40">
        <v>0.34628415315353439</v>
      </c>
      <c r="AU293" s="98">
        <v>52</v>
      </c>
      <c r="AV293" s="38">
        <v>0.41077844311377243</v>
      </c>
      <c r="AW293" s="39">
        <v>276</v>
      </c>
      <c r="AX293" s="41">
        <v>1.0022313424432203</v>
      </c>
      <c r="AY293" s="183">
        <v>28</v>
      </c>
      <c r="AZ293" s="42">
        <v>6.547716483876248E-4</v>
      </c>
      <c r="BA293" s="43">
        <v>240</v>
      </c>
      <c r="BB293" s="44">
        <v>0.24435207603354306</v>
      </c>
      <c r="BC293" s="178">
        <v>5</v>
      </c>
      <c r="BD293" s="42">
        <v>3.3532934131736525E-2</v>
      </c>
      <c r="BE293" s="43">
        <v>182</v>
      </c>
      <c r="BF293" s="45">
        <v>0.7072148897420204</v>
      </c>
      <c r="BG293" s="159">
        <v>47</v>
      </c>
      <c r="BH293" s="83">
        <v>1.0990809812220846E-3</v>
      </c>
      <c r="BI293" s="84">
        <v>333</v>
      </c>
      <c r="BJ293" s="85">
        <v>0.1974647945238549</v>
      </c>
      <c r="BK293" s="156">
        <v>13</v>
      </c>
      <c r="BL293" s="83">
        <v>5.6287425149700601E-2</v>
      </c>
      <c r="BM293" s="84">
        <v>304</v>
      </c>
      <c r="BN293" s="86">
        <v>0.571511587517466</v>
      </c>
      <c r="BO293" s="195">
        <v>835</v>
      </c>
      <c r="BP293" s="75">
        <v>1.9526225942988099E-2</v>
      </c>
      <c r="BQ293" s="164">
        <v>124</v>
      </c>
      <c r="BR293" s="76">
        <v>434</v>
      </c>
      <c r="BS293" s="77">
        <v>0.34551319489706794</v>
      </c>
      <c r="BT293" s="159">
        <v>42763</v>
      </c>
      <c r="BU293" s="153">
        <v>5691</v>
      </c>
    </row>
    <row r="294" spans="1:73">
      <c r="A294" s="34">
        <f t="shared" si="32"/>
        <v>2</v>
      </c>
      <c r="B294" s="35">
        <f t="shared" si="33"/>
        <v>1</v>
      </c>
      <c r="C294" s="35">
        <f t="shared" si="34"/>
        <v>1</v>
      </c>
      <c r="D294" s="35">
        <f t="shared" si="35"/>
        <v>0</v>
      </c>
      <c r="E294" s="35">
        <f t="shared" si="36"/>
        <v>0</v>
      </c>
      <c r="F294" s="35">
        <f t="shared" si="37"/>
        <v>1</v>
      </c>
      <c r="G294" s="35">
        <f t="shared" si="38"/>
        <v>0</v>
      </c>
      <c r="H294" s="35">
        <f t="shared" si="39"/>
        <v>1</v>
      </c>
      <c r="I294" s="48">
        <v>672</v>
      </c>
      <c r="J294" s="49" t="s">
        <v>646</v>
      </c>
      <c r="K294" s="65">
        <v>113</v>
      </c>
      <c r="L294" s="38">
        <v>3.1314950810586114E-3</v>
      </c>
      <c r="M294" s="39">
        <v>280</v>
      </c>
      <c r="N294" s="40">
        <v>0.41494927767006173</v>
      </c>
      <c r="O294" s="98">
        <v>71</v>
      </c>
      <c r="P294" s="38">
        <v>0.13630880579010857</v>
      </c>
      <c r="Q294" s="39">
        <v>222</v>
      </c>
      <c r="R294" s="41">
        <v>1.020753469913231</v>
      </c>
      <c r="S294" s="183">
        <v>72</v>
      </c>
      <c r="T294" s="42">
        <v>1.995288901205487E-3</v>
      </c>
      <c r="U294" s="43">
        <v>136</v>
      </c>
      <c r="V294" s="44">
        <v>0.74278117255800735</v>
      </c>
      <c r="W294" s="178">
        <v>31</v>
      </c>
      <c r="X294" s="42">
        <v>8.6851628468033779E-2</v>
      </c>
      <c r="Y294" s="43">
        <v>60</v>
      </c>
      <c r="Z294" s="45">
        <v>1.8272027451935187</v>
      </c>
      <c r="AA294" s="65">
        <v>122</v>
      </c>
      <c r="AB294" s="38">
        <v>3.3809061937092977E-3</v>
      </c>
      <c r="AC294" s="39">
        <v>377</v>
      </c>
      <c r="AD294" s="40">
        <v>0.26068037265993027</v>
      </c>
      <c r="AE294" s="98">
        <v>31</v>
      </c>
      <c r="AF294" s="38">
        <v>0.1471652593486128</v>
      </c>
      <c r="AG294" s="39">
        <v>379</v>
      </c>
      <c r="AH294" s="41">
        <v>0.64126005092717442</v>
      </c>
      <c r="AI294" s="183">
        <v>20</v>
      </c>
      <c r="AJ294" s="42">
        <v>5.5424691700152419E-4</v>
      </c>
      <c r="AK294" s="43">
        <v>222</v>
      </c>
      <c r="AL294" s="44">
        <v>0.29129406900562155</v>
      </c>
      <c r="AM294" s="178">
        <v>10</v>
      </c>
      <c r="AN294" s="42">
        <v>2.4125452352231604E-2</v>
      </c>
      <c r="AO294" s="43">
        <v>178</v>
      </c>
      <c r="AP294" s="45">
        <v>0.7165681390559151</v>
      </c>
      <c r="AQ294" s="65">
        <v>367</v>
      </c>
      <c r="AR294" s="38">
        <v>1.0170430926977969E-2</v>
      </c>
      <c r="AS294" s="39">
        <v>323</v>
      </c>
      <c r="AT294" s="40">
        <v>0.43908238779903669</v>
      </c>
      <c r="AU294" s="98">
        <v>146</v>
      </c>
      <c r="AV294" s="38">
        <v>0.44270205066344992</v>
      </c>
      <c r="AW294" s="39">
        <v>240</v>
      </c>
      <c r="AX294" s="41">
        <v>1.080119655684824</v>
      </c>
      <c r="AY294" s="183">
        <v>28</v>
      </c>
      <c r="AZ294" s="42">
        <v>7.7594568380213384E-4</v>
      </c>
      <c r="BA294" s="43">
        <v>235</v>
      </c>
      <c r="BB294" s="44">
        <v>0.28957261541977003</v>
      </c>
      <c r="BC294" s="178">
        <v>15</v>
      </c>
      <c r="BD294" s="42">
        <v>3.3775633293124246E-2</v>
      </c>
      <c r="BE294" s="43">
        <v>180</v>
      </c>
      <c r="BF294" s="45">
        <v>0.71233345347959842</v>
      </c>
      <c r="BG294" s="159">
        <v>107</v>
      </c>
      <c r="BH294" s="83">
        <v>2.9652210059581542E-3</v>
      </c>
      <c r="BI294" s="84">
        <v>210</v>
      </c>
      <c r="BJ294" s="85">
        <v>0.53274214244731022</v>
      </c>
      <c r="BK294" s="156">
        <v>50</v>
      </c>
      <c r="BL294" s="83">
        <v>0.12907117008443908</v>
      </c>
      <c r="BM294" s="84">
        <v>128</v>
      </c>
      <c r="BN294" s="86">
        <v>1.3105177421335112</v>
      </c>
      <c r="BO294" s="195">
        <v>829</v>
      </c>
      <c r="BP294" s="75">
        <v>2.2973534709713177E-2</v>
      </c>
      <c r="BQ294" s="164">
        <v>354</v>
      </c>
      <c r="BR294" s="76">
        <v>409</v>
      </c>
      <c r="BS294" s="77">
        <v>0.40651272800016486</v>
      </c>
      <c r="BT294" s="159">
        <v>36085</v>
      </c>
      <c r="BU294" s="153">
        <v>11614</v>
      </c>
    </row>
    <row r="295" spans="1:73">
      <c r="A295" s="34">
        <f t="shared" si="32"/>
        <v>1</v>
      </c>
      <c r="B295" s="35">
        <f t="shared" si="33"/>
        <v>1</v>
      </c>
      <c r="C295" s="35">
        <f t="shared" si="34"/>
        <v>0</v>
      </c>
      <c r="D295" s="35">
        <f t="shared" si="35"/>
        <v>0</v>
      </c>
      <c r="E295" s="35">
        <f t="shared" si="36"/>
        <v>0</v>
      </c>
      <c r="F295" s="35">
        <f t="shared" si="37"/>
        <v>0</v>
      </c>
      <c r="G295" s="35">
        <f t="shared" si="38"/>
        <v>0</v>
      </c>
      <c r="H295" s="35">
        <f t="shared" si="39"/>
        <v>1</v>
      </c>
      <c r="I295" s="48">
        <v>272</v>
      </c>
      <c r="J295" s="49" t="s">
        <v>242</v>
      </c>
      <c r="K295" s="65">
        <v>279</v>
      </c>
      <c r="L295" s="38">
        <v>4.4911625511091079E-3</v>
      </c>
      <c r="M295" s="39">
        <v>216</v>
      </c>
      <c r="N295" s="40">
        <v>0.59511658432864567</v>
      </c>
      <c r="O295" s="98">
        <v>34</v>
      </c>
      <c r="P295" s="38">
        <v>0.33736396614268438</v>
      </c>
      <c r="Q295" s="39">
        <v>58</v>
      </c>
      <c r="R295" s="41">
        <v>2.5263623803886648</v>
      </c>
      <c r="S295" s="183">
        <v>17</v>
      </c>
      <c r="T295" s="42">
        <v>2.7365506583818937E-4</v>
      </c>
      <c r="U295" s="43">
        <v>326</v>
      </c>
      <c r="V295" s="44">
        <v>0.10187288194552807</v>
      </c>
      <c r="W295" s="178">
        <v>3</v>
      </c>
      <c r="X295" s="42">
        <v>2.0556227327690448E-2</v>
      </c>
      <c r="Y295" s="43">
        <v>265</v>
      </c>
      <c r="Z295" s="45">
        <v>0.43246621469858015</v>
      </c>
      <c r="AA295" s="65">
        <v>122</v>
      </c>
      <c r="AB295" s="38">
        <v>1.9638775313093591E-3</v>
      </c>
      <c r="AC295" s="39">
        <v>427</v>
      </c>
      <c r="AD295" s="40">
        <v>0.1514222215549014</v>
      </c>
      <c r="AE295" s="98">
        <v>7</v>
      </c>
      <c r="AF295" s="38">
        <v>0.14752116082224909</v>
      </c>
      <c r="AG295" s="39">
        <v>378</v>
      </c>
      <c r="AH295" s="41">
        <v>0.64281086120753017</v>
      </c>
      <c r="AI295" s="183">
        <v>3</v>
      </c>
      <c r="AJ295" s="42">
        <v>4.8292070442033416E-5</v>
      </c>
      <c r="AK295" s="43">
        <v>324</v>
      </c>
      <c r="AL295" s="44">
        <v>2.5380734232802842E-2</v>
      </c>
      <c r="AM295" s="178">
        <v>1</v>
      </c>
      <c r="AN295" s="42">
        <v>3.6275695284159614E-3</v>
      </c>
      <c r="AO295" s="43">
        <v>310</v>
      </c>
      <c r="AP295" s="45">
        <v>0.10774516093301457</v>
      </c>
      <c r="AQ295" s="65">
        <v>295</v>
      </c>
      <c r="AR295" s="38">
        <v>4.7487202601332861E-3</v>
      </c>
      <c r="AS295" s="39">
        <v>413</v>
      </c>
      <c r="AT295" s="40">
        <v>0.20501387264507423</v>
      </c>
      <c r="AU295" s="98">
        <v>35</v>
      </c>
      <c r="AV295" s="38">
        <v>0.35671100362756952</v>
      </c>
      <c r="AW295" s="39">
        <v>335</v>
      </c>
      <c r="AX295" s="41">
        <v>0.87031574811950274</v>
      </c>
      <c r="AY295" s="183">
        <v>0</v>
      </c>
      <c r="AZ295" s="42">
        <v>0</v>
      </c>
      <c r="BA295" s="43">
        <v>356</v>
      </c>
      <c r="BB295" s="44">
        <v>0</v>
      </c>
      <c r="BC295" s="178">
        <v>0</v>
      </c>
      <c r="BD295" s="42">
        <v>0</v>
      </c>
      <c r="BE295" s="43">
        <v>356</v>
      </c>
      <c r="BF295" s="45">
        <v>0</v>
      </c>
      <c r="BG295" s="159">
        <v>111</v>
      </c>
      <c r="BH295" s="83">
        <v>1.7868066063552366E-3</v>
      </c>
      <c r="BI295" s="84">
        <v>289</v>
      </c>
      <c r="BJ295" s="85">
        <v>0.32102402407644681</v>
      </c>
      <c r="BK295" s="156">
        <v>10</v>
      </c>
      <c r="BL295" s="83">
        <v>0.13422007255139057</v>
      </c>
      <c r="BM295" s="84">
        <v>123</v>
      </c>
      <c r="BN295" s="86">
        <v>1.3627968686885779</v>
      </c>
      <c r="BO295" s="195">
        <v>827</v>
      </c>
      <c r="BP295" s="75">
        <v>1.3312514085187212E-2</v>
      </c>
      <c r="BQ295" s="164">
        <v>90</v>
      </c>
      <c r="BR295" s="76">
        <v>481</v>
      </c>
      <c r="BS295" s="77">
        <v>0.2355626369947334</v>
      </c>
      <c r="BT295" s="159">
        <v>62122</v>
      </c>
      <c r="BU295" s="153">
        <v>1781</v>
      </c>
    </row>
    <row r="296" spans="1:73">
      <c r="A296" s="34">
        <f t="shared" si="32"/>
        <v>0</v>
      </c>
      <c r="B296" s="35">
        <f t="shared" si="33"/>
        <v>0</v>
      </c>
      <c r="C296" s="35">
        <f t="shared" si="34"/>
        <v>0</v>
      </c>
      <c r="D296" s="35">
        <f t="shared" si="35"/>
        <v>0</v>
      </c>
      <c r="E296" s="35">
        <f t="shared" si="36"/>
        <v>0</v>
      </c>
      <c r="F296" s="35">
        <f t="shared" si="37"/>
        <v>1</v>
      </c>
      <c r="G296" s="35">
        <f t="shared" si="38"/>
        <v>0</v>
      </c>
      <c r="H296" s="35">
        <f t="shared" si="39"/>
        <v>0</v>
      </c>
      <c r="I296" s="48">
        <v>126</v>
      </c>
      <c r="J296" s="49" t="s">
        <v>96</v>
      </c>
      <c r="K296" s="65">
        <v>24</v>
      </c>
      <c r="L296" s="38">
        <v>1.4006419608987453E-3</v>
      </c>
      <c r="M296" s="39">
        <v>385</v>
      </c>
      <c r="N296" s="40">
        <v>0.18559676924443336</v>
      </c>
      <c r="O296" s="98">
        <v>2</v>
      </c>
      <c r="P296" s="38">
        <v>2.9339853300733496E-2</v>
      </c>
      <c r="Q296" s="39">
        <v>452</v>
      </c>
      <c r="R296" s="41">
        <v>0.21971256288155488</v>
      </c>
      <c r="S296" s="183">
        <v>0</v>
      </c>
      <c r="T296" s="42">
        <v>0</v>
      </c>
      <c r="U296" s="43">
        <v>396</v>
      </c>
      <c r="V296" s="44">
        <v>0</v>
      </c>
      <c r="W296" s="178">
        <v>0</v>
      </c>
      <c r="X296" s="42">
        <v>0</v>
      </c>
      <c r="Y296" s="43">
        <v>396</v>
      </c>
      <c r="Z296" s="45">
        <v>0</v>
      </c>
      <c r="AA296" s="65">
        <v>23</v>
      </c>
      <c r="AB296" s="38">
        <v>1.3422818791946308E-3</v>
      </c>
      <c r="AC296" s="39">
        <v>458</v>
      </c>
      <c r="AD296" s="40">
        <v>0.10349489765027597</v>
      </c>
      <c r="AE296" s="98">
        <v>2</v>
      </c>
      <c r="AF296" s="38">
        <v>2.8117359413202935E-2</v>
      </c>
      <c r="AG296" s="39">
        <v>496</v>
      </c>
      <c r="AH296" s="41">
        <v>0.12251899265530115</v>
      </c>
      <c r="AI296" s="183">
        <v>0</v>
      </c>
      <c r="AJ296" s="42">
        <v>0</v>
      </c>
      <c r="AK296" s="43">
        <v>337</v>
      </c>
      <c r="AL296" s="44">
        <v>0</v>
      </c>
      <c r="AM296" s="178">
        <v>0</v>
      </c>
      <c r="AN296" s="42">
        <v>0</v>
      </c>
      <c r="AO296" s="43">
        <v>337</v>
      </c>
      <c r="AP296" s="45">
        <v>0</v>
      </c>
      <c r="AQ296" s="65">
        <v>771</v>
      </c>
      <c r="AR296" s="38">
        <v>4.4995622993872192E-2</v>
      </c>
      <c r="AS296" s="39">
        <v>47</v>
      </c>
      <c r="AT296" s="40">
        <v>1.9425711384802797</v>
      </c>
      <c r="AU296" s="98">
        <v>1</v>
      </c>
      <c r="AV296" s="38">
        <v>0.94254278728606355</v>
      </c>
      <c r="AW296" s="39">
        <v>30</v>
      </c>
      <c r="AX296" s="41">
        <v>2.2996482382359331</v>
      </c>
      <c r="AY296" s="183">
        <v>0</v>
      </c>
      <c r="AZ296" s="42">
        <v>0</v>
      </c>
      <c r="BA296" s="43">
        <v>356</v>
      </c>
      <c r="BB296" s="44">
        <v>0</v>
      </c>
      <c r="BC296" s="178">
        <v>0</v>
      </c>
      <c r="BD296" s="42">
        <v>0</v>
      </c>
      <c r="BE296" s="43">
        <v>356</v>
      </c>
      <c r="BF296" s="45">
        <v>0</v>
      </c>
      <c r="BG296" s="159">
        <v>0</v>
      </c>
      <c r="BH296" s="83">
        <v>0</v>
      </c>
      <c r="BI296" s="84">
        <v>467</v>
      </c>
      <c r="BJ296" s="85">
        <v>0</v>
      </c>
      <c r="BK296" s="156">
        <v>0</v>
      </c>
      <c r="BL296" s="83">
        <v>0</v>
      </c>
      <c r="BM296" s="84">
        <v>467</v>
      </c>
      <c r="BN296" s="86">
        <v>0</v>
      </c>
      <c r="BO296" s="195">
        <v>818</v>
      </c>
      <c r="BP296" s="75">
        <v>4.773854683396557E-2</v>
      </c>
      <c r="BQ296" s="164">
        <v>5</v>
      </c>
      <c r="BR296" s="76">
        <v>207</v>
      </c>
      <c r="BS296" s="77">
        <v>0.84472533937209104</v>
      </c>
      <c r="BT296" s="159">
        <v>17135</v>
      </c>
      <c r="BU296" s="153">
        <v>83</v>
      </c>
    </row>
    <row r="297" spans="1:73">
      <c r="A297" s="34">
        <f t="shared" si="32"/>
        <v>1</v>
      </c>
      <c r="B297" s="35">
        <f t="shared" si="33"/>
        <v>1</v>
      </c>
      <c r="C297" s="35">
        <f t="shared" si="34"/>
        <v>0</v>
      </c>
      <c r="D297" s="35">
        <f t="shared" si="35"/>
        <v>0</v>
      </c>
      <c r="E297" s="35">
        <f t="shared" si="36"/>
        <v>0</v>
      </c>
      <c r="F297" s="35">
        <f t="shared" si="37"/>
        <v>1</v>
      </c>
      <c r="G297" s="35">
        <f t="shared" si="38"/>
        <v>0</v>
      </c>
      <c r="H297" s="35">
        <f t="shared" si="39"/>
        <v>1</v>
      </c>
      <c r="I297" s="48">
        <v>550</v>
      </c>
      <c r="J297" s="49" t="s">
        <v>522</v>
      </c>
      <c r="K297" s="65">
        <v>112</v>
      </c>
      <c r="L297" s="38">
        <v>2.5958975547572139E-3</v>
      </c>
      <c r="M297" s="39">
        <v>313</v>
      </c>
      <c r="N297" s="40">
        <v>0.34397812781741505</v>
      </c>
      <c r="O297" s="98">
        <v>48</v>
      </c>
      <c r="P297" s="38">
        <v>0.13725490196078433</v>
      </c>
      <c r="Q297" s="39">
        <v>221</v>
      </c>
      <c r="R297" s="41">
        <v>1.0278383456370779</v>
      </c>
      <c r="S297" s="183">
        <v>13</v>
      </c>
      <c r="T297" s="42">
        <v>3.0130953760574804E-4</v>
      </c>
      <c r="U297" s="43">
        <v>317</v>
      </c>
      <c r="V297" s="44">
        <v>0.11216774248104712</v>
      </c>
      <c r="W297" s="178">
        <v>4</v>
      </c>
      <c r="X297" s="42">
        <v>1.5931372549019607E-2</v>
      </c>
      <c r="Y297" s="43">
        <v>293</v>
      </c>
      <c r="Z297" s="45">
        <v>0.33516755148676725</v>
      </c>
      <c r="AA297" s="65">
        <v>172</v>
      </c>
      <c r="AB297" s="38">
        <v>3.9865569590914361E-3</v>
      </c>
      <c r="AC297" s="39">
        <v>363</v>
      </c>
      <c r="AD297" s="40">
        <v>0.30737828682133189</v>
      </c>
      <c r="AE297" s="98">
        <v>46</v>
      </c>
      <c r="AF297" s="38">
        <v>0.2107843137254902</v>
      </c>
      <c r="AG297" s="39">
        <v>304</v>
      </c>
      <c r="AH297" s="41">
        <v>0.9184746478383552</v>
      </c>
      <c r="AI297" s="183">
        <v>15</v>
      </c>
      <c r="AJ297" s="42">
        <v>3.4766485108355543E-4</v>
      </c>
      <c r="AK297" s="43">
        <v>251</v>
      </c>
      <c r="AL297" s="44">
        <v>0.18272128543402225</v>
      </c>
      <c r="AM297" s="178">
        <v>6</v>
      </c>
      <c r="AN297" s="42">
        <v>1.8382352941176471E-2</v>
      </c>
      <c r="AO297" s="43">
        <v>207</v>
      </c>
      <c r="AP297" s="45">
        <v>0.54598803977697952</v>
      </c>
      <c r="AQ297" s="65">
        <v>387</v>
      </c>
      <c r="AR297" s="38">
        <v>8.9697531579557305E-3</v>
      </c>
      <c r="AS297" s="39">
        <v>342</v>
      </c>
      <c r="AT297" s="40">
        <v>0.38724619073082106</v>
      </c>
      <c r="AU297" s="98">
        <v>89</v>
      </c>
      <c r="AV297" s="38">
        <v>0.47426470588235292</v>
      </c>
      <c r="AW297" s="39">
        <v>201</v>
      </c>
      <c r="AX297" s="41">
        <v>1.157127305042783</v>
      </c>
      <c r="AY297" s="183">
        <v>24</v>
      </c>
      <c r="AZ297" s="42">
        <v>5.562637617336887E-4</v>
      </c>
      <c r="BA297" s="43">
        <v>251</v>
      </c>
      <c r="BB297" s="44">
        <v>0.20759024208908303</v>
      </c>
      <c r="BC297" s="178">
        <v>7</v>
      </c>
      <c r="BD297" s="42">
        <v>2.9411764705882353E-2</v>
      </c>
      <c r="BE297" s="43">
        <v>210</v>
      </c>
      <c r="BF297" s="45">
        <v>0.6202987740909528</v>
      </c>
      <c r="BG297" s="159">
        <v>93</v>
      </c>
      <c r="BH297" s="83">
        <v>2.1555220767180438E-3</v>
      </c>
      <c r="BI297" s="84">
        <v>261</v>
      </c>
      <c r="BJ297" s="85">
        <v>0.38726875566301433</v>
      </c>
      <c r="BK297" s="156">
        <v>38</v>
      </c>
      <c r="BL297" s="83">
        <v>0.11397058823529412</v>
      </c>
      <c r="BM297" s="84">
        <v>152</v>
      </c>
      <c r="BN297" s="86">
        <v>1.1571947311396751</v>
      </c>
      <c r="BO297" s="195">
        <v>816</v>
      </c>
      <c r="BP297" s="75">
        <v>1.8912967898945417E-2</v>
      </c>
      <c r="BQ297" s="164">
        <v>238</v>
      </c>
      <c r="BR297" s="76">
        <v>444</v>
      </c>
      <c r="BS297" s="77">
        <v>0.3346616997483291</v>
      </c>
      <c r="BT297" s="159">
        <v>43145</v>
      </c>
      <c r="BU297" s="153">
        <v>9807</v>
      </c>
    </row>
    <row r="298" spans="1:73">
      <c r="A298" s="34">
        <f t="shared" si="32"/>
        <v>1</v>
      </c>
      <c r="B298" s="35">
        <f t="shared" si="33"/>
        <v>0</v>
      </c>
      <c r="C298" s="35">
        <f t="shared" si="34"/>
        <v>0</v>
      </c>
      <c r="D298" s="35">
        <f t="shared" si="35"/>
        <v>1</v>
      </c>
      <c r="E298" s="35">
        <f t="shared" si="36"/>
        <v>0</v>
      </c>
      <c r="F298" s="35">
        <f t="shared" si="37"/>
        <v>0</v>
      </c>
      <c r="G298" s="35">
        <f t="shared" si="38"/>
        <v>0</v>
      </c>
      <c r="H298" s="35">
        <f t="shared" si="39"/>
        <v>0</v>
      </c>
      <c r="I298" s="48">
        <v>226</v>
      </c>
      <c r="J298" s="49" t="s">
        <v>196</v>
      </c>
      <c r="K298" s="65">
        <v>0</v>
      </c>
      <c r="L298" s="38">
        <v>0</v>
      </c>
      <c r="M298" s="39">
        <v>517</v>
      </c>
      <c r="N298" s="40">
        <v>0</v>
      </c>
      <c r="O298" s="98">
        <v>0</v>
      </c>
      <c r="P298" s="38">
        <v>0</v>
      </c>
      <c r="Q298" s="39">
        <v>517</v>
      </c>
      <c r="R298" s="41">
        <v>0</v>
      </c>
      <c r="S298" s="183">
        <v>0</v>
      </c>
      <c r="T298" s="42">
        <v>0</v>
      </c>
      <c r="U298" s="43">
        <v>396</v>
      </c>
      <c r="V298" s="44">
        <v>0</v>
      </c>
      <c r="W298" s="178">
        <v>0</v>
      </c>
      <c r="X298" s="42">
        <v>0</v>
      </c>
      <c r="Y298" s="43">
        <v>396</v>
      </c>
      <c r="Z298" s="45">
        <v>0</v>
      </c>
      <c r="AA298" s="65">
        <v>814</v>
      </c>
      <c r="AB298" s="38">
        <v>8.4562642842302096E-2</v>
      </c>
      <c r="AC298" s="39">
        <v>29</v>
      </c>
      <c r="AD298" s="40">
        <v>6.520092539170669</v>
      </c>
      <c r="AE298" s="98">
        <v>8</v>
      </c>
      <c r="AF298" s="38">
        <v>1</v>
      </c>
      <c r="AG298" s="39">
        <v>1</v>
      </c>
      <c r="AH298" s="41">
        <v>4.3574146083494059</v>
      </c>
      <c r="AI298" s="183">
        <v>0</v>
      </c>
      <c r="AJ298" s="42">
        <v>0</v>
      </c>
      <c r="AK298" s="43">
        <v>337</v>
      </c>
      <c r="AL298" s="44">
        <v>0</v>
      </c>
      <c r="AM298" s="178">
        <v>0</v>
      </c>
      <c r="AN298" s="42">
        <v>0</v>
      </c>
      <c r="AO298" s="43">
        <v>337</v>
      </c>
      <c r="AP298" s="45">
        <v>0</v>
      </c>
      <c r="AQ298" s="65">
        <v>0</v>
      </c>
      <c r="AR298" s="38">
        <v>0</v>
      </c>
      <c r="AS298" s="39">
        <v>565</v>
      </c>
      <c r="AT298" s="40">
        <v>0</v>
      </c>
      <c r="AU298" s="98">
        <v>0</v>
      </c>
      <c r="AV298" s="38">
        <v>0</v>
      </c>
      <c r="AW298" s="39">
        <v>565</v>
      </c>
      <c r="AX298" s="41">
        <v>0</v>
      </c>
      <c r="AY298" s="183">
        <v>0</v>
      </c>
      <c r="AZ298" s="42">
        <v>0</v>
      </c>
      <c r="BA298" s="43">
        <v>356</v>
      </c>
      <c r="BB298" s="44">
        <v>0</v>
      </c>
      <c r="BC298" s="178">
        <v>0</v>
      </c>
      <c r="BD298" s="42">
        <v>0</v>
      </c>
      <c r="BE298" s="43">
        <v>356</v>
      </c>
      <c r="BF298" s="45">
        <v>0</v>
      </c>
      <c r="BG298" s="159">
        <v>0</v>
      </c>
      <c r="BH298" s="83">
        <v>0</v>
      </c>
      <c r="BI298" s="84">
        <v>467</v>
      </c>
      <c r="BJ298" s="85">
        <v>0</v>
      </c>
      <c r="BK298" s="156">
        <v>0</v>
      </c>
      <c r="BL298" s="83">
        <v>0</v>
      </c>
      <c r="BM298" s="84">
        <v>467</v>
      </c>
      <c r="BN298" s="86">
        <v>0</v>
      </c>
      <c r="BO298" s="195">
        <v>814</v>
      </c>
      <c r="BP298" s="75">
        <v>8.4562642842302096E-2</v>
      </c>
      <c r="BQ298" s="164">
        <v>8</v>
      </c>
      <c r="BR298" s="76">
        <v>84</v>
      </c>
      <c r="BS298" s="77">
        <v>1.4963213568608493</v>
      </c>
      <c r="BT298" s="159">
        <v>9626</v>
      </c>
      <c r="BU298" s="153">
        <v>210</v>
      </c>
    </row>
    <row r="299" spans="1:73">
      <c r="A299" s="34">
        <f t="shared" si="32"/>
        <v>1</v>
      </c>
      <c r="B299" s="35">
        <f t="shared" si="33"/>
        <v>0</v>
      </c>
      <c r="C299" s="35">
        <f t="shared" si="34"/>
        <v>1</v>
      </c>
      <c r="D299" s="35">
        <f t="shared" si="35"/>
        <v>0</v>
      </c>
      <c r="E299" s="35">
        <f t="shared" si="36"/>
        <v>0</v>
      </c>
      <c r="F299" s="35">
        <f t="shared" si="37"/>
        <v>1</v>
      </c>
      <c r="G299" s="35">
        <f t="shared" si="38"/>
        <v>0</v>
      </c>
      <c r="H299" s="35">
        <f t="shared" si="39"/>
        <v>0</v>
      </c>
      <c r="I299" s="48">
        <v>74</v>
      </c>
      <c r="J299" s="49" t="s">
        <v>44</v>
      </c>
      <c r="K299" s="65">
        <v>52</v>
      </c>
      <c r="L299" s="38">
        <v>2.4623543896202292E-3</v>
      </c>
      <c r="M299" s="39">
        <v>323</v>
      </c>
      <c r="N299" s="40">
        <v>0.32628254201032098</v>
      </c>
      <c r="O299" s="98">
        <v>10</v>
      </c>
      <c r="P299" s="38">
        <v>6.4356435643564358E-2</v>
      </c>
      <c r="Q299" s="39">
        <v>374</v>
      </c>
      <c r="R299" s="41">
        <v>0.48193551849885619</v>
      </c>
      <c r="S299" s="183">
        <v>186</v>
      </c>
      <c r="T299" s="42">
        <v>8.8076522397954344E-3</v>
      </c>
      <c r="U299" s="43">
        <v>18</v>
      </c>
      <c r="V299" s="44">
        <v>3.2788025103561989</v>
      </c>
      <c r="W299" s="178">
        <v>7</v>
      </c>
      <c r="X299" s="42">
        <v>0.23019801980198021</v>
      </c>
      <c r="Y299" s="43">
        <v>14</v>
      </c>
      <c r="Z299" s="45">
        <v>4.8429541407516741</v>
      </c>
      <c r="AA299" s="65">
        <v>76</v>
      </c>
      <c r="AB299" s="38">
        <v>3.5988256463680272E-3</v>
      </c>
      <c r="AC299" s="39">
        <v>374</v>
      </c>
      <c r="AD299" s="40">
        <v>0.2774827684893752</v>
      </c>
      <c r="AE299" s="98">
        <v>8</v>
      </c>
      <c r="AF299" s="38">
        <v>9.405940594059406E-2</v>
      </c>
      <c r="AG299" s="39">
        <v>428</v>
      </c>
      <c r="AH299" s="41">
        <v>0.40985582949821142</v>
      </c>
      <c r="AI299" s="183">
        <v>0</v>
      </c>
      <c r="AJ299" s="42">
        <v>0</v>
      </c>
      <c r="AK299" s="43">
        <v>337</v>
      </c>
      <c r="AL299" s="44">
        <v>0</v>
      </c>
      <c r="AM299" s="178">
        <v>0</v>
      </c>
      <c r="AN299" s="42">
        <v>0</v>
      </c>
      <c r="AO299" s="43">
        <v>337</v>
      </c>
      <c r="AP299" s="45">
        <v>0</v>
      </c>
      <c r="AQ299" s="65">
        <v>463</v>
      </c>
      <c r="AR299" s="38">
        <v>2.1924424661426273E-2</v>
      </c>
      <c r="AS299" s="39">
        <v>147</v>
      </c>
      <c r="AT299" s="40">
        <v>0.94653105660681969</v>
      </c>
      <c r="AU299" s="98">
        <v>9</v>
      </c>
      <c r="AV299" s="38">
        <v>0.57301980198019797</v>
      </c>
      <c r="AW299" s="39">
        <v>123</v>
      </c>
      <c r="AX299" s="41">
        <v>1.3980733775411383</v>
      </c>
      <c r="AY299" s="183">
        <v>0</v>
      </c>
      <c r="AZ299" s="42">
        <v>0</v>
      </c>
      <c r="BA299" s="43">
        <v>356</v>
      </c>
      <c r="BB299" s="44">
        <v>0</v>
      </c>
      <c r="BC299" s="178">
        <v>0</v>
      </c>
      <c r="BD299" s="42">
        <v>0</v>
      </c>
      <c r="BE299" s="43">
        <v>356</v>
      </c>
      <c r="BF299" s="45">
        <v>0</v>
      </c>
      <c r="BG299" s="159">
        <v>31</v>
      </c>
      <c r="BH299" s="83">
        <v>1.4679420399659059E-3</v>
      </c>
      <c r="BI299" s="84">
        <v>307</v>
      </c>
      <c r="BJ299" s="85">
        <v>0.26373568303628425</v>
      </c>
      <c r="BK299" s="156">
        <v>3</v>
      </c>
      <c r="BL299" s="83">
        <v>3.8366336633663366E-2</v>
      </c>
      <c r="BM299" s="84">
        <v>346</v>
      </c>
      <c r="BN299" s="86">
        <v>0.38955070157177185</v>
      </c>
      <c r="BO299" s="195">
        <v>808</v>
      </c>
      <c r="BP299" s="75">
        <v>3.8261198977175871E-2</v>
      </c>
      <c r="BQ299" s="164">
        <v>37</v>
      </c>
      <c r="BR299" s="76">
        <v>279</v>
      </c>
      <c r="BS299" s="77">
        <v>0.67702530626220159</v>
      </c>
      <c r="BT299" s="159">
        <v>21118</v>
      </c>
      <c r="BU299" s="153">
        <v>854</v>
      </c>
    </row>
    <row r="300" spans="1:73">
      <c r="A300" s="34">
        <f t="shared" si="32"/>
        <v>2</v>
      </c>
      <c r="B300" s="35">
        <f t="shared" si="33"/>
        <v>1</v>
      </c>
      <c r="C300" s="35">
        <f t="shared" si="34"/>
        <v>0</v>
      </c>
      <c r="D300" s="35">
        <f t="shared" si="35"/>
        <v>1</v>
      </c>
      <c r="E300" s="35">
        <f t="shared" si="36"/>
        <v>0</v>
      </c>
      <c r="F300" s="35">
        <f t="shared" si="37"/>
        <v>0</v>
      </c>
      <c r="G300" s="35">
        <f t="shared" si="38"/>
        <v>1</v>
      </c>
      <c r="H300" s="35">
        <f t="shared" si="39"/>
        <v>1</v>
      </c>
      <c r="I300" s="48">
        <v>369</v>
      </c>
      <c r="J300" s="49" t="s">
        <v>340</v>
      </c>
      <c r="K300" s="65">
        <v>111</v>
      </c>
      <c r="L300" s="38">
        <v>5.6265206812652069E-3</v>
      </c>
      <c r="M300" s="39">
        <v>179</v>
      </c>
      <c r="N300" s="40">
        <v>0.74556102821576264</v>
      </c>
      <c r="O300" s="98">
        <v>9</v>
      </c>
      <c r="P300" s="38">
        <v>0.13771712158808933</v>
      </c>
      <c r="Q300" s="39">
        <v>220</v>
      </c>
      <c r="R300" s="41">
        <v>1.0312996941955863</v>
      </c>
      <c r="S300" s="183">
        <v>14</v>
      </c>
      <c r="T300" s="42">
        <v>7.0965125709651254E-4</v>
      </c>
      <c r="U300" s="43">
        <v>248</v>
      </c>
      <c r="V300" s="44">
        <v>0.26418008566826878</v>
      </c>
      <c r="W300" s="178">
        <v>2</v>
      </c>
      <c r="X300" s="42">
        <v>1.7369727047146403E-2</v>
      </c>
      <c r="Y300" s="43">
        <v>286</v>
      </c>
      <c r="Z300" s="45">
        <v>0.36542795458912286</v>
      </c>
      <c r="AA300" s="65">
        <v>290</v>
      </c>
      <c r="AB300" s="38">
        <v>1.469991889699919E-2</v>
      </c>
      <c r="AC300" s="39">
        <v>143</v>
      </c>
      <c r="AD300" s="40">
        <v>1.1334181182756553</v>
      </c>
      <c r="AE300" s="98">
        <v>9</v>
      </c>
      <c r="AF300" s="38">
        <v>0.35980148883374691</v>
      </c>
      <c r="AG300" s="39">
        <v>172</v>
      </c>
      <c r="AH300" s="41">
        <v>1.5678042635500344</v>
      </c>
      <c r="AI300" s="183">
        <v>5</v>
      </c>
      <c r="AJ300" s="42">
        <v>2.5344687753446875E-4</v>
      </c>
      <c r="AK300" s="43">
        <v>274</v>
      </c>
      <c r="AL300" s="44">
        <v>0.13320339720280633</v>
      </c>
      <c r="AM300" s="178">
        <v>1</v>
      </c>
      <c r="AN300" s="42">
        <v>6.2034739454094297E-3</v>
      </c>
      <c r="AO300" s="43">
        <v>295</v>
      </c>
      <c r="AP300" s="45">
        <v>0.18425402831183427</v>
      </c>
      <c r="AQ300" s="65">
        <v>210</v>
      </c>
      <c r="AR300" s="38">
        <v>1.0644768856447688E-2</v>
      </c>
      <c r="AS300" s="39">
        <v>317</v>
      </c>
      <c r="AT300" s="40">
        <v>0.45956071680894628</v>
      </c>
      <c r="AU300" s="98">
        <v>11</v>
      </c>
      <c r="AV300" s="38">
        <v>0.26054590570719605</v>
      </c>
      <c r="AW300" s="39">
        <v>424</v>
      </c>
      <c r="AX300" s="41">
        <v>0.63568884205708898</v>
      </c>
      <c r="AY300" s="183">
        <v>93</v>
      </c>
      <c r="AZ300" s="42">
        <v>4.7141119221411195E-3</v>
      </c>
      <c r="BA300" s="43">
        <v>47</v>
      </c>
      <c r="BB300" s="44">
        <v>1.7592439099435961</v>
      </c>
      <c r="BC300" s="178">
        <v>2</v>
      </c>
      <c r="BD300" s="42">
        <v>0.11538461538461539</v>
      </c>
      <c r="BE300" s="43">
        <v>36</v>
      </c>
      <c r="BF300" s="45">
        <v>2.4334798060491227</v>
      </c>
      <c r="BG300" s="159">
        <v>83</v>
      </c>
      <c r="BH300" s="83">
        <v>4.207218167072182E-3</v>
      </c>
      <c r="BI300" s="84">
        <v>148</v>
      </c>
      <c r="BJ300" s="85">
        <v>0.75588376568411175</v>
      </c>
      <c r="BK300" s="156">
        <v>10</v>
      </c>
      <c r="BL300" s="83">
        <v>0.10297766749379653</v>
      </c>
      <c r="BM300" s="84">
        <v>182</v>
      </c>
      <c r="BN300" s="86">
        <v>1.0455786540546428</v>
      </c>
      <c r="BO300" s="195">
        <v>806</v>
      </c>
      <c r="BP300" s="75">
        <v>4.085563665855637E-2</v>
      </c>
      <c r="BQ300" s="164">
        <v>44</v>
      </c>
      <c r="BR300" s="76">
        <v>253</v>
      </c>
      <c r="BS300" s="77">
        <v>0.72293343284398071</v>
      </c>
      <c r="BT300" s="159">
        <v>19728</v>
      </c>
      <c r="BU300" s="153">
        <v>1278</v>
      </c>
    </row>
    <row r="301" spans="1:73">
      <c r="A301" s="34">
        <f t="shared" si="32"/>
        <v>3</v>
      </c>
      <c r="B301" s="35">
        <f t="shared" si="33"/>
        <v>0</v>
      </c>
      <c r="C301" s="35">
        <f t="shared" si="34"/>
        <v>1</v>
      </c>
      <c r="D301" s="35">
        <f t="shared" si="35"/>
        <v>1</v>
      </c>
      <c r="E301" s="35">
        <f t="shared" si="36"/>
        <v>1</v>
      </c>
      <c r="F301" s="35">
        <f t="shared" si="37"/>
        <v>0</v>
      </c>
      <c r="G301" s="35">
        <f t="shared" si="38"/>
        <v>0</v>
      </c>
      <c r="H301" s="35">
        <f t="shared" si="39"/>
        <v>0</v>
      </c>
      <c r="I301" s="48">
        <v>462</v>
      </c>
      <c r="J301" s="49" t="s">
        <v>434</v>
      </c>
      <c r="K301" s="65">
        <v>58</v>
      </c>
      <c r="L301" s="38">
        <v>7.4339912842860808E-3</v>
      </c>
      <c r="M301" s="39">
        <v>139</v>
      </c>
      <c r="N301" s="40">
        <v>0.98506599364583447</v>
      </c>
      <c r="O301" s="98">
        <v>3</v>
      </c>
      <c r="P301" s="38">
        <v>7.2049689440993783E-2</v>
      </c>
      <c r="Q301" s="39">
        <v>365</v>
      </c>
      <c r="R301" s="41">
        <v>0.53954673050478719</v>
      </c>
      <c r="S301" s="183">
        <v>79</v>
      </c>
      <c r="T301" s="42">
        <v>1.012560881825173E-2</v>
      </c>
      <c r="U301" s="43">
        <v>13</v>
      </c>
      <c r="V301" s="44">
        <v>3.7694348855149316</v>
      </c>
      <c r="W301" s="178">
        <v>8</v>
      </c>
      <c r="X301" s="42">
        <v>9.8136645962732916E-2</v>
      </c>
      <c r="Y301" s="43">
        <v>45</v>
      </c>
      <c r="Z301" s="45">
        <v>2.0646193061675073</v>
      </c>
      <c r="AA301" s="65">
        <v>370</v>
      </c>
      <c r="AB301" s="38">
        <v>4.7423737503204305E-2</v>
      </c>
      <c r="AC301" s="39">
        <v>38</v>
      </c>
      <c r="AD301" s="40">
        <v>3.6565455700203247</v>
      </c>
      <c r="AE301" s="98">
        <v>14</v>
      </c>
      <c r="AF301" s="38">
        <v>0.45962732919254656</v>
      </c>
      <c r="AG301" s="39">
        <v>129</v>
      </c>
      <c r="AH301" s="41">
        <v>2.0027868386202239</v>
      </c>
      <c r="AI301" s="183">
        <v>43</v>
      </c>
      <c r="AJ301" s="42">
        <v>5.5114073314534735E-3</v>
      </c>
      <c r="AK301" s="43">
        <v>21</v>
      </c>
      <c r="AL301" s="44">
        <v>2.8966156026846819</v>
      </c>
      <c r="AM301" s="178">
        <v>1</v>
      </c>
      <c r="AN301" s="42">
        <v>5.3416149068322982E-2</v>
      </c>
      <c r="AO301" s="43">
        <v>63</v>
      </c>
      <c r="AP301" s="45">
        <v>1.5865530716103236</v>
      </c>
      <c r="AQ301" s="65">
        <v>237</v>
      </c>
      <c r="AR301" s="38">
        <v>3.0376826454755191E-2</v>
      </c>
      <c r="AS301" s="39">
        <v>84</v>
      </c>
      <c r="AT301" s="40">
        <v>1.3114419230881176</v>
      </c>
      <c r="AU301" s="98">
        <v>20</v>
      </c>
      <c r="AV301" s="38">
        <v>0.29440993788819875</v>
      </c>
      <c r="AW301" s="39">
        <v>400</v>
      </c>
      <c r="AX301" s="41">
        <v>0.71831146990493489</v>
      </c>
      <c r="AY301" s="183">
        <v>18</v>
      </c>
      <c r="AZ301" s="42">
        <v>2.3071007433991286E-3</v>
      </c>
      <c r="BA301" s="43">
        <v>121</v>
      </c>
      <c r="BB301" s="44">
        <v>0.86097933173546737</v>
      </c>
      <c r="BC301" s="178">
        <v>1</v>
      </c>
      <c r="BD301" s="42">
        <v>2.236024844720497E-2</v>
      </c>
      <c r="BE301" s="43">
        <v>236</v>
      </c>
      <c r="BF301" s="45">
        <v>0.47158117980579273</v>
      </c>
      <c r="BG301" s="159">
        <v>0</v>
      </c>
      <c r="BH301" s="83">
        <v>0</v>
      </c>
      <c r="BI301" s="84">
        <v>467</v>
      </c>
      <c r="BJ301" s="85">
        <v>0</v>
      </c>
      <c r="BK301" s="156">
        <v>0</v>
      </c>
      <c r="BL301" s="83">
        <v>0</v>
      </c>
      <c r="BM301" s="84">
        <v>467</v>
      </c>
      <c r="BN301" s="86">
        <v>0</v>
      </c>
      <c r="BO301" s="195">
        <v>805</v>
      </c>
      <c r="BP301" s="75">
        <v>0.10317867213534991</v>
      </c>
      <c r="BQ301" s="164">
        <v>47</v>
      </c>
      <c r="BR301" s="76">
        <v>63</v>
      </c>
      <c r="BS301" s="77">
        <v>1.825728779274095</v>
      </c>
      <c r="BT301" s="159">
        <v>7802</v>
      </c>
      <c r="BU301" s="153">
        <v>287</v>
      </c>
    </row>
    <row r="302" spans="1:73">
      <c r="A302" s="34">
        <f t="shared" si="32"/>
        <v>1</v>
      </c>
      <c r="B302" s="35">
        <f t="shared" si="33"/>
        <v>1</v>
      </c>
      <c r="C302" s="35">
        <f t="shared" si="34"/>
        <v>0</v>
      </c>
      <c r="D302" s="35">
        <f t="shared" si="35"/>
        <v>0</v>
      </c>
      <c r="E302" s="35">
        <f t="shared" si="36"/>
        <v>0</v>
      </c>
      <c r="F302" s="35">
        <f t="shared" si="37"/>
        <v>0</v>
      </c>
      <c r="G302" s="35">
        <f t="shared" si="38"/>
        <v>0</v>
      </c>
      <c r="H302" s="35">
        <f t="shared" si="39"/>
        <v>1</v>
      </c>
      <c r="I302" s="48">
        <v>208</v>
      </c>
      <c r="J302" s="49" t="s">
        <v>178</v>
      </c>
      <c r="K302" s="65">
        <v>211</v>
      </c>
      <c r="L302" s="38">
        <v>3.1643196712706767E-3</v>
      </c>
      <c r="M302" s="39">
        <v>279</v>
      </c>
      <c r="N302" s="40">
        <v>0.41929881028810684</v>
      </c>
      <c r="O302" s="98">
        <v>54</v>
      </c>
      <c r="P302" s="38">
        <v>0.26276463262764632</v>
      </c>
      <c r="Q302" s="39">
        <v>84</v>
      </c>
      <c r="R302" s="41">
        <v>1.9677225471269515</v>
      </c>
      <c r="S302" s="183">
        <v>15</v>
      </c>
      <c r="T302" s="42">
        <v>2.2495163539838935E-4</v>
      </c>
      <c r="U302" s="43">
        <v>337</v>
      </c>
      <c r="V302" s="44">
        <v>8.3742178593338976E-2</v>
      </c>
      <c r="W302" s="178">
        <v>6</v>
      </c>
      <c r="X302" s="42">
        <v>1.86799501867995E-2</v>
      </c>
      <c r="Y302" s="43">
        <v>277</v>
      </c>
      <c r="Z302" s="45">
        <v>0.39299270334304348</v>
      </c>
      <c r="AA302" s="65">
        <v>158</v>
      </c>
      <c r="AB302" s="38">
        <v>2.3694905595297009E-3</v>
      </c>
      <c r="AC302" s="39">
        <v>409</v>
      </c>
      <c r="AD302" s="40">
        <v>0.18269648629165708</v>
      </c>
      <c r="AE302" s="98">
        <v>18</v>
      </c>
      <c r="AF302" s="38">
        <v>0.19676214196762143</v>
      </c>
      <c r="AG302" s="39">
        <v>321</v>
      </c>
      <c r="AH302" s="41">
        <v>0.8573742317798333</v>
      </c>
      <c r="AI302" s="183">
        <v>15</v>
      </c>
      <c r="AJ302" s="42">
        <v>2.2495163539838935E-4</v>
      </c>
      <c r="AK302" s="43">
        <v>283</v>
      </c>
      <c r="AL302" s="44">
        <v>0.11822722904651836</v>
      </c>
      <c r="AM302" s="178">
        <v>5</v>
      </c>
      <c r="AN302" s="42">
        <v>1.86799501867995E-2</v>
      </c>
      <c r="AO302" s="43">
        <v>204</v>
      </c>
      <c r="AP302" s="45">
        <v>0.55482719857785212</v>
      </c>
      <c r="AQ302" s="65">
        <v>255</v>
      </c>
      <c r="AR302" s="38">
        <v>3.824177801772619E-3</v>
      </c>
      <c r="AS302" s="39">
        <v>437</v>
      </c>
      <c r="AT302" s="40">
        <v>0.16509911257706433</v>
      </c>
      <c r="AU302" s="98">
        <v>71</v>
      </c>
      <c r="AV302" s="38">
        <v>0.31755915317559152</v>
      </c>
      <c r="AW302" s="39">
        <v>375</v>
      </c>
      <c r="AX302" s="41">
        <v>0.77479171978884831</v>
      </c>
      <c r="AY302" s="183">
        <v>21</v>
      </c>
      <c r="AZ302" s="42">
        <v>3.149322895577451E-4</v>
      </c>
      <c r="BA302" s="43">
        <v>288</v>
      </c>
      <c r="BB302" s="44">
        <v>0.11752854442145141</v>
      </c>
      <c r="BC302" s="178">
        <v>7</v>
      </c>
      <c r="BD302" s="42">
        <v>2.6151930261519303E-2</v>
      </c>
      <c r="BE302" s="43">
        <v>216</v>
      </c>
      <c r="BF302" s="45">
        <v>0.55154834956530552</v>
      </c>
      <c r="BG302" s="159">
        <v>128</v>
      </c>
      <c r="BH302" s="83">
        <v>1.9195872887329225E-3</v>
      </c>
      <c r="BI302" s="84">
        <v>281</v>
      </c>
      <c r="BJ302" s="85">
        <v>0.34487987329084513</v>
      </c>
      <c r="BK302" s="156">
        <v>37</v>
      </c>
      <c r="BL302" s="83">
        <v>0.15940224159402241</v>
      </c>
      <c r="BM302" s="84">
        <v>99</v>
      </c>
      <c r="BN302" s="86">
        <v>1.6184827766584553</v>
      </c>
      <c r="BO302" s="195">
        <v>803</v>
      </c>
      <c r="BP302" s="75">
        <v>1.2042410881660442E-2</v>
      </c>
      <c r="BQ302" s="164">
        <v>198</v>
      </c>
      <c r="BR302" s="76">
        <v>492</v>
      </c>
      <c r="BS302" s="77">
        <v>0.21308838021921336</v>
      </c>
      <c r="BT302" s="159">
        <v>66681</v>
      </c>
      <c r="BU302" s="153">
        <v>9705</v>
      </c>
    </row>
    <row r="303" spans="1:73">
      <c r="A303" s="34">
        <f t="shared" si="32"/>
        <v>1</v>
      </c>
      <c r="B303" s="35">
        <f t="shared" si="33"/>
        <v>0</v>
      </c>
      <c r="C303" s="35">
        <f t="shared" si="34"/>
        <v>0</v>
      </c>
      <c r="D303" s="35">
        <f t="shared" si="35"/>
        <v>1</v>
      </c>
      <c r="E303" s="35">
        <f t="shared" si="36"/>
        <v>0</v>
      </c>
      <c r="F303" s="35">
        <f t="shared" si="37"/>
        <v>0</v>
      </c>
      <c r="G303" s="35">
        <f t="shared" si="38"/>
        <v>0</v>
      </c>
      <c r="H303" s="35">
        <f t="shared" si="39"/>
        <v>0</v>
      </c>
      <c r="I303" s="48">
        <v>275</v>
      </c>
      <c r="J303" s="49" t="s">
        <v>245</v>
      </c>
      <c r="K303" s="65">
        <v>0</v>
      </c>
      <c r="L303" s="38">
        <v>0</v>
      </c>
      <c r="M303" s="39">
        <v>517</v>
      </c>
      <c r="N303" s="40">
        <v>0</v>
      </c>
      <c r="O303" s="98">
        <v>0</v>
      </c>
      <c r="P303" s="38">
        <v>0</v>
      </c>
      <c r="Q303" s="39">
        <v>517</v>
      </c>
      <c r="R303" s="41">
        <v>0</v>
      </c>
      <c r="S303" s="183">
        <v>0</v>
      </c>
      <c r="T303" s="42">
        <v>0</v>
      </c>
      <c r="U303" s="43">
        <v>396</v>
      </c>
      <c r="V303" s="44">
        <v>0</v>
      </c>
      <c r="W303" s="178">
        <v>0</v>
      </c>
      <c r="X303" s="42">
        <v>0</v>
      </c>
      <c r="Y303" s="43">
        <v>396</v>
      </c>
      <c r="Z303" s="45">
        <v>0</v>
      </c>
      <c r="AA303" s="65">
        <v>795</v>
      </c>
      <c r="AB303" s="38">
        <v>5.2182474565146048E-2</v>
      </c>
      <c r="AC303" s="39">
        <v>35</v>
      </c>
      <c r="AD303" s="40">
        <v>4.0234617988721499</v>
      </c>
      <c r="AE303" s="98">
        <v>2</v>
      </c>
      <c r="AF303" s="38">
        <v>1</v>
      </c>
      <c r="AG303" s="39">
        <v>1</v>
      </c>
      <c r="AH303" s="41">
        <v>4.3574146083494059</v>
      </c>
      <c r="AI303" s="183">
        <v>0</v>
      </c>
      <c r="AJ303" s="42">
        <v>0</v>
      </c>
      <c r="AK303" s="43">
        <v>337</v>
      </c>
      <c r="AL303" s="44">
        <v>0</v>
      </c>
      <c r="AM303" s="178">
        <v>0</v>
      </c>
      <c r="AN303" s="42">
        <v>0</v>
      </c>
      <c r="AO303" s="43">
        <v>337</v>
      </c>
      <c r="AP303" s="45">
        <v>0</v>
      </c>
      <c r="AQ303" s="65">
        <v>0</v>
      </c>
      <c r="AR303" s="38">
        <v>0</v>
      </c>
      <c r="AS303" s="39">
        <v>565</v>
      </c>
      <c r="AT303" s="40">
        <v>0</v>
      </c>
      <c r="AU303" s="98">
        <v>0</v>
      </c>
      <c r="AV303" s="38">
        <v>0</v>
      </c>
      <c r="AW303" s="39">
        <v>565</v>
      </c>
      <c r="AX303" s="41">
        <v>0</v>
      </c>
      <c r="AY303" s="183">
        <v>0</v>
      </c>
      <c r="AZ303" s="42">
        <v>0</v>
      </c>
      <c r="BA303" s="43">
        <v>356</v>
      </c>
      <c r="BB303" s="44">
        <v>0</v>
      </c>
      <c r="BC303" s="178">
        <v>0</v>
      </c>
      <c r="BD303" s="42">
        <v>0</v>
      </c>
      <c r="BE303" s="43">
        <v>356</v>
      </c>
      <c r="BF303" s="45">
        <v>0</v>
      </c>
      <c r="BG303" s="159">
        <v>0</v>
      </c>
      <c r="BH303" s="83">
        <v>0</v>
      </c>
      <c r="BI303" s="84">
        <v>467</v>
      </c>
      <c r="BJ303" s="85">
        <v>0</v>
      </c>
      <c r="BK303" s="156">
        <v>0</v>
      </c>
      <c r="BL303" s="83">
        <v>0</v>
      </c>
      <c r="BM303" s="84">
        <v>467</v>
      </c>
      <c r="BN303" s="86">
        <v>0</v>
      </c>
      <c r="BO303" s="195">
        <v>795</v>
      </c>
      <c r="BP303" s="75">
        <v>5.2182474565146048E-2</v>
      </c>
      <c r="BQ303" s="164">
        <v>2</v>
      </c>
      <c r="BR303" s="76">
        <v>176</v>
      </c>
      <c r="BS303" s="77">
        <v>0.92335987288486254</v>
      </c>
      <c r="BT303" s="159">
        <v>15235</v>
      </c>
      <c r="BU303" s="153">
        <v>128</v>
      </c>
    </row>
    <row r="304" spans="1:73">
      <c r="A304" s="34">
        <f t="shared" si="32"/>
        <v>2</v>
      </c>
      <c r="B304" s="35">
        <f t="shared" si="33"/>
        <v>1</v>
      </c>
      <c r="C304" s="35">
        <f t="shared" si="34"/>
        <v>0</v>
      </c>
      <c r="D304" s="35">
        <f t="shared" si="35"/>
        <v>1</v>
      </c>
      <c r="E304" s="35">
        <f t="shared" si="36"/>
        <v>0</v>
      </c>
      <c r="F304" s="35">
        <f t="shared" si="37"/>
        <v>0</v>
      </c>
      <c r="G304" s="35">
        <f t="shared" si="38"/>
        <v>0</v>
      </c>
      <c r="H304" s="35">
        <f t="shared" si="39"/>
        <v>0</v>
      </c>
      <c r="I304" s="48">
        <v>623</v>
      </c>
      <c r="J304" s="49" t="s">
        <v>597</v>
      </c>
      <c r="K304" s="65">
        <v>182</v>
      </c>
      <c r="L304" s="38">
        <v>4.6961682363565989E-3</v>
      </c>
      <c r="M304" s="39">
        <v>209</v>
      </c>
      <c r="N304" s="40">
        <v>0.6222815514800375</v>
      </c>
      <c r="O304" s="98">
        <v>5</v>
      </c>
      <c r="P304" s="38">
        <v>0.23008849557522124</v>
      </c>
      <c r="Q304" s="39">
        <v>101</v>
      </c>
      <c r="R304" s="41">
        <v>1.7230261015357335</v>
      </c>
      <c r="S304" s="183">
        <v>20</v>
      </c>
      <c r="T304" s="42">
        <v>5.1606244355567024E-4</v>
      </c>
      <c r="U304" s="43">
        <v>280</v>
      </c>
      <c r="V304" s="44">
        <v>0.19211326575607229</v>
      </c>
      <c r="W304" s="178">
        <v>4</v>
      </c>
      <c r="X304" s="42">
        <v>2.5284450063211124E-2</v>
      </c>
      <c r="Y304" s="43">
        <v>244</v>
      </c>
      <c r="Z304" s="45">
        <v>0.5319395546303648</v>
      </c>
      <c r="AA304" s="65">
        <v>318</v>
      </c>
      <c r="AB304" s="38">
        <v>8.2053928525351559E-3</v>
      </c>
      <c r="AC304" s="39">
        <v>260</v>
      </c>
      <c r="AD304" s="40">
        <v>0.63266613862280685</v>
      </c>
      <c r="AE304" s="98">
        <v>11</v>
      </c>
      <c r="AF304" s="38">
        <v>0.40202275600505688</v>
      </c>
      <c r="AG304" s="39">
        <v>150</v>
      </c>
      <c r="AH304" s="41">
        <v>1.7517798299053238</v>
      </c>
      <c r="AI304" s="183">
        <v>0</v>
      </c>
      <c r="AJ304" s="42">
        <v>0</v>
      </c>
      <c r="AK304" s="43">
        <v>337</v>
      </c>
      <c r="AL304" s="44">
        <v>0</v>
      </c>
      <c r="AM304" s="178">
        <v>0</v>
      </c>
      <c r="AN304" s="42">
        <v>0</v>
      </c>
      <c r="AO304" s="43">
        <v>337</v>
      </c>
      <c r="AP304" s="45">
        <v>0</v>
      </c>
      <c r="AQ304" s="65">
        <v>262</v>
      </c>
      <c r="AR304" s="38">
        <v>6.7604180105792803E-3</v>
      </c>
      <c r="AS304" s="39">
        <v>376</v>
      </c>
      <c r="AT304" s="40">
        <v>0.29186378668880897</v>
      </c>
      <c r="AU304" s="98">
        <v>9</v>
      </c>
      <c r="AV304" s="38">
        <v>0.33122629582806573</v>
      </c>
      <c r="AW304" s="39">
        <v>365</v>
      </c>
      <c r="AX304" s="41">
        <v>0.80813728345602065</v>
      </c>
      <c r="AY304" s="183">
        <v>0</v>
      </c>
      <c r="AZ304" s="42">
        <v>0</v>
      </c>
      <c r="BA304" s="43">
        <v>356</v>
      </c>
      <c r="BB304" s="44">
        <v>0</v>
      </c>
      <c r="BC304" s="178">
        <v>0</v>
      </c>
      <c r="BD304" s="42">
        <v>0</v>
      </c>
      <c r="BE304" s="43">
        <v>356</v>
      </c>
      <c r="BF304" s="45">
        <v>0</v>
      </c>
      <c r="BG304" s="159">
        <v>9</v>
      </c>
      <c r="BH304" s="83">
        <v>2.3222809960005161E-4</v>
      </c>
      <c r="BI304" s="84">
        <v>423</v>
      </c>
      <c r="BJ304" s="85">
        <v>4.1722925565685395E-2</v>
      </c>
      <c r="BK304" s="156">
        <v>1</v>
      </c>
      <c r="BL304" s="83">
        <v>1.1378002528445006E-2</v>
      </c>
      <c r="BM304" s="84">
        <v>424</v>
      </c>
      <c r="BN304" s="86">
        <v>0.11552598596427245</v>
      </c>
      <c r="BO304" s="195">
        <v>791</v>
      </c>
      <c r="BP304" s="75">
        <v>2.0410269642626759E-2</v>
      </c>
      <c r="BQ304" s="164">
        <v>30</v>
      </c>
      <c r="BR304" s="76">
        <v>426</v>
      </c>
      <c r="BS304" s="77">
        <v>0.36115619544323668</v>
      </c>
      <c r="BT304" s="159">
        <v>38755</v>
      </c>
      <c r="BU304" s="153">
        <v>439</v>
      </c>
    </row>
    <row r="305" spans="1:73">
      <c r="A305" s="34">
        <f t="shared" si="32"/>
        <v>1</v>
      </c>
      <c r="B305" s="35">
        <f t="shared" si="33"/>
        <v>0</v>
      </c>
      <c r="C305" s="35">
        <f t="shared" si="34"/>
        <v>0</v>
      </c>
      <c r="D305" s="35">
        <f t="shared" si="35"/>
        <v>1</v>
      </c>
      <c r="E305" s="35">
        <f t="shared" si="36"/>
        <v>0</v>
      </c>
      <c r="F305" s="35">
        <f t="shared" si="37"/>
        <v>1</v>
      </c>
      <c r="G305" s="35">
        <f t="shared" si="38"/>
        <v>0</v>
      </c>
      <c r="H305" s="35">
        <f t="shared" si="39"/>
        <v>0</v>
      </c>
      <c r="I305" s="48">
        <v>160</v>
      </c>
      <c r="J305" s="49" t="s">
        <v>130</v>
      </c>
      <c r="K305" s="65">
        <v>6</v>
      </c>
      <c r="L305" s="38">
        <v>2.5174121003608291E-4</v>
      </c>
      <c r="M305" s="39">
        <v>483</v>
      </c>
      <c r="N305" s="40">
        <v>3.3357814896821408E-2</v>
      </c>
      <c r="O305" s="98">
        <v>3</v>
      </c>
      <c r="P305" s="38">
        <v>7.6824583866837385E-3</v>
      </c>
      <c r="Q305" s="39">
        <v>500</v>
      </c>
      <c r="R305" s="41">
        <v>5.7530370178332874E-2</v>
      </c>
      <c r="S305" s="183">
        <v>10</v>
      </c>
      <c r="T305" s="42">
        <v>4.1956868339347152E-4</v>
      </c>
      <c r="U305" s="43">
        <v>295</v>
      </c>
      <c r="V305" s="44">
        <v>0.15619177675540366</v>
      </c>
      <c r="W305" s="178">
        <v>3</v>
      </c>
      <c r="X305" s="42">
        <v>1.2804097311139564E-2</v>
      </c>
      <c r="Y305" s="43">
        <v>315</v>
      </c>
      <c r="Z305" s="45">
        <v>0.26937528022574814</v>
      </c>
      <c r="AA305" s="65">
        <v>373</v>
      </c>
      <c r="AB305" s="38">
        <v>1.5649911890576487E-2</v>
      </c>
      <c r="AC305" s="39">
        <v>135</v>
      </c>
      <c r="AD305" s="40">
        <v>1.2066660918665326</v>
      </c>
      <c r="AE305" s="98">
        <v>7</v>
      </c>
      <c r="AF305" s="38">
        <v>0.47759282970550576</v>
      </c>
      <c r="AG305" s="39">
        <v>125</v>
      </c>
      <c r="AH305" s="41">
        <v>2.0810699730017008</v>
      </c>
      <c r="AI305" s="183">
        <v>19</v>
      </c>
      <c r="AJ305" s="42">
        <v>7.971804984475959E-4</v>
      </c>
      <c r="AK305" s="43">
        <v>197</v>
      </c>
      <c r="AL305" s="44">
        <v>0.41897202131679373</v>
      </c>
      <c r="AM305" s="178">
        <v>1</v>
      </c>
      <c r="AN305" s="42">
        <v>2.4327784891165175E-2</v>
      </c>
      <c r="AO305" s="43">
        <v>176</v>
      </c>
      <c r="AP305" s="45">
        <v>0.72257776941547502</v>
      </c>
      <c r="AQ305" s="65">
        <v>332</v>
      </c>
      <c r="AR305" s="38">
        <v>1.3929680288663255E-2</v>
      </c>
      <c r="AS305" s="39">
        <v>258</v>
      </c>
      <c r="AT305" s="40">
        <v>0.60137838075272387</v>
      </c>
      <c r="AU305" s="98">
        <v>12</v>
      </c>
      <c r="AV305" s="38">
        <v>0.42509603072983354</v>
      </c>
      <c r="AW305" s="39">
        <v>260</v>
      </c>
      <c r="AX305" s="41">
        <v>1.0371638840542683</v>
      </c>
      <c r="AY305" s="183">
        <v>35</v>
      </c>
      <c r="AZ305" s="42">
        <v>1.4684903918771503E-3</v>
      </c>
      <c r="BA305" s="43">
        <v>175</v>
      </c>
      <c r="BB305" s="44">
        <v>0.54802109525375531</v>
      </c>
      <c r="BC305" s="178">
        <v>3</v>
      </c>
      <c r="BD305" s="42">
        <v>4.4814340588988477E-2</v>
      </c>
      <c r="BE305" s="43">
        <v>128</v>
      </c>
      <c r="BF305" s="45">
        <v>0.94514153798749534</v>
      </c>
      <c r="BG305" s="159">
        <v>6</v>
      </c>
      <c r="BH305" s="83">
        <v>2.5174121003608291E-4</v>
      </c>
      <c r="BI305" s="84">
        <v>419</v>
      </c>
      <c r="BJ305" s="85">
        <v>4.5228720323854929E-2</v>
      </c>
      <c r="BK305" s="156">
        <v>2</v>
      </c>
      <c r="BL305" s="83">
        <v>7.6824583866837385E-3</v>
      </c>
      <c r="BM305" s="84">
        <v>434</v>
      </c>
      <c r="BN305" s="86">
        <v>7.8003461287016226E-2</v>
      </c>
      <c r="BO305" s="195">
        <v>781</v>
      </c>
      <c r="BP305" s="75">
        <v>3.2768314173030125E-2</v>
      </c>
      <c r="BQ305" s="164">
        <v>31</v>
      </c>
      <c r="BR305" s="76">
        <v>322</v>
      </c>
      <c r="BS305" s="77">
        <v>0.57982965855110469</v>
      </c>
      <c r="BT305" s="159">
        <v>23834</v>
      </c>
      <c r="BU305" s="153">
        <v>687</v>
      </c>
    </row>
    <row r="306" spans="1:73">
      <c r="A306" s="34">
        <f t="shared" si="32"/>
        <v>1</v>
      </c>
      <c r="B306" s="35">
        <f t="shared" si="33"/>
        <v>0</v>
      </c>
      <c r="C306" s="35">
        <f t="shared" si="34"/>
        <v>0</v>
      </c>
      <c r="D306" s="35">
        <f t="shared" si="35"/>
        <v>1</v>
      </c>
      <c r="E306" s="35">
        <f t="shared" si="36"/>
        <v>0</v>
      </c>
      <c r="F306" s="35">
        <f t="shared" si="37"/>
        <v>0</v>
      </c>
      <c r="G306" s="35">
        <f t="shared" si="38"/>
        <v>0</v>
      </c>
      <c r="H306" s="35">
        <f t="shared" si="39"/>
        <v>0</v>
      </c>
      <c r="I306" s="48">
        <v>243</v>
      </c>
      <c r="J306" s="49" t="s">
        <v>213</v>
      </c>
      <c r="K306" s="65">
        <v>4</v>
      </c>
      <c r="L306" s="38">
        <v>1.2660231049216647E-4</v>
      </c>
      <c r="M306" s="39">
        <v>502</v>
      </c>
      <c r="N306" s="40">
        <v>1.6775864540820622E-2</v>
      </c>
      <c r="O306" s="98">
        <v>1</v>
      </c>
      <c r="P306" s="38">
        <v>5.1347881899871627E-3</v>
      </c>
      <c r="Q306" s="39">
        <v>507</v>
      </c>
      <c r="R306" s="41">
        <v>3.8452048874007681E-2</v>
      </c>
      <c r="S306" s="183">
        <v>0</v>
      </c>
      <c r="T306" s="42">
        <v>0</v>
      </c>
      <c r="U306" s="43">
        <v>396</v>
      </c>
      <c r="V306" s="44">
        <v>0</v>
      </c>
      <c r="W306" s="178">
        <v>0</v>
      </c>
      <c r="X306" s="42">
        <v>0</v>
      </c>
      <c r="Y306" s="43">
        <v>396</v>
      </c>
      <c r="Z306" s="45">
        <v>0</v>
      </c>
      <c r="AA306" s="65">
        <v>773</v>
      </c>
      <c r="AB306" s="38">
        <v>2.4465896502611172E-2</v>
      </c>
      <c r="AC306" s="39">
        <v>81</v>
      </c>
      <c r="AD306" s="40">
        <v>1.8864111135726913</v>
      </c>
      <c r="AE306" s="98">
        <v>4</v>
      </c>
      <c r="AF306" s="38">
        <v>0.99229781771501924</v>
      </c>
      <c r="AG306" s="39">
        <v>30</v>
      </c>
      <c r="AH306" s="41">
        <v>4.3238530067446606</v>
      </c>
      <c r="AI306" s="183">
        <v>0</v>
      </c>
      <c r="AJ306" s="42">
        <v>0</v>
      </c>
      <c r="AK306" s="43">
        <v>337</v>
      </c>
      <c r="AL306" s="44">
        <v>0</v>
      </c>
      <c r="AM306" s="178">
        <v>0</v>
      </c>
      <c r="AN306" s="42">
        <v>0</v>
      </c>
      <c r="AO306" s="43">
        <v>337</v>
      </c>
      <c r="AP306" s="45">
        <v>0</v>
      </c>
      <c r="AQ306" s="65">
        <v>1</v>
      </c>
      <c r="AR306" s="38">
        <v>3.1650577623041619E-5</v>
      </c>
      <c r="AS306" s="39">
        <v>563</v>
      </c>
      <c r="AT306" s="40">
        <v>1.3664328775961979E-3</v>
      </c>
      <c r="AU306" s="98">
        <v>1</v>
      </c>
      <c r="AV306" s="38">
        <v>1.2836970474967907E-3</v>
      </c>
      <c r="AW306" s="39">
        <v>563</v>
      </c>
      <c r="AX306" s="41">
        <v>3.1320081098967765E-3</v>
      </c>
      <c r="AY306" s="183">
        <v>0</v>
      </c>
      <c r="AZ306" s="42">
        <v>0</v>
      </c>
      <c r="BA306" s="43">
        <v>356</v>
      </c>
      <c r="BB306" s="44">
        <v>0</v>
      </c>
      <c r="BC306" s="178">
        <v>0</v>
      </c>
      <c r="BD306" s="42">
        <v>0</v>
      </c>
      <c r="BE306" s="43">
        <v>356</v>
      </c>
      <c r="BF306" s="45">
        <v>0</v>
      </c>
      <c r="BG306" s="159">
        <v>1</v>
      </c>
      <c r="BH306" s="83">
        <v>3.1650577623041619E-5</v>
      </c>
      <c r="BI306" s="84">
        <v>460</v>
      </c>
      <c r="BJ306" s="85">
        <v>5.6864552418566137E-3</v>
      </c>
      <c r="BK306" s="156">
        <v>1</v>
      </c>
      <c r="BL306" s="83">
        <v>1.2836970474967907E-3</v>
      </c>
      <c r="BM306" s="84">
        <v>460</v>
      </c>
      <c r="BN306" s="86">
        <v>1.3033954485485595E-2</v>
      </c>
      <c r="BO306" s="195">
        <v>779</v>
      </c>
      <c r="BP306" s="75">
        <v>2.4655799968349424E-2</v>
      </c>
      <c r="BQ306" s="164">
        <v>7</v>
      </c>
      <c r="BR306" s="76">
        <v>396</v>
      </c>
      <c r="BS306" s="77">
        <v>0.43628012113967107</v>
      </c>
      <c r="BT306" s="159">
        <v>31595</v>
      </c>
      <c r="BU306" s="153">
        <v>1268</v>
      </c>
    </row>
    <row r="307" spans="1:73">
      <c r="A307" s="34">
        <f t="shared" si="32"/>
        <v>0</v>
      </c>
      <c r="B307" s="35">
        <f t="shared" si="33"/>
        <v>0</v>
      </c>
      <c r="C307" s="35">
        <f t="shared" si="34"/>
        <v>0</v>
      </c>
      <c r="D307" s="35">
        <f t="shared" si="35"/>
        <v>0</v>
      </c>
      <c r="E307" s="35">
        <f t="shared" si="36"/>
        <v>0</v>
      </c>
      <c r="F307" s="35">
        <f t="shared" si="37"/>
        <v>1</v>
      </c>
      <c r="G307" s="35">
        <f t="shared" si="38"/>
        <v>0</v>
      </c>
      <c r="H307" s="35">
        <f t="shared" si="39"/>
        <v>0</v>
      </c>
      <c r="I307" s="48">
        <v>162</v>
      </c>
      <c r="J307" s="49" t="s">
        <v>132</v>
      </c>
      <c r="K307" s="65">
        <v>20</v>
      </c>
      <c r="L307" s="38">
        <v>4.4643853657447714E-4</v>
      </c>
      <c r="M307" s="39">
        <v>461</v>
      </c>
      <c r="N307" s="40">
        <v>5.915683834094819E-2</v>
      </c>
      <c r="O307" s="98">
        <v>6</v>
      </c>
      <c r="P307" s="38">
        <v>2.6041666666666668E-2</v>
      </c>
      <c r="Q307" s="39">
        <v>457</v>
      </c>
      <c r="R307" s="41">
        <v>0.19501397182846344</v>
      </c>
      <c r="S307" s="183">
        <v>6</v>
      </c>
      <c r="T307" s="42">
        <v>1.3393156097234312E-4</v>
      </c>
      <c r="U307" s="43">
        <v>362</v>
      </c>
      <c r="V307" s="44">
        <v>4.9858364791914425E-2</v>
      </c>
      <c r="W307" s="178">
        <v>4</v>
      </c>
      <c r="X307" s="42">
        <v>7.8125E-3</v>
      </c>
      <c r="Y307" s="43">
        <v>347</v>
      </c>
      <c r="Z307" s="45">
        <v>0.16436101082524163</v>
      </c>
      <c r="AA307" s="65">
        <v>40</v>
      </c>
      <c r="AB307" s="38">
        <v>8.9287707314895427E-4</v>
      </c>
      <c r="AC307" s="39">
        <v>480</v>
      </c>
      <c r="AD307" s="40">
        <v>6.8844124868372603E-2</v>
      </c>
      <c r="AE307" s="98">
        <v>4</v>
      </c>
      <c r="AF307" s="38">
        <v>5.2083333333333336E-2</v>
      </c>
      <c r="AG307" s="39">
        <v>465</v>
      </c>
      <c r="AH307" s="41">
        <v>0.22694867751819822</v>
      </c>
      <c r="AI307" s="183">
        <v>0</v>
      </c>
      <c r="AJ307" s="42">
        <v>0</v>
      </c>
      <c r="AK307" s="43">
        <v>337</v>
      </c>
      <c r="AL307" s="44">
        <v>0</v>
      </c>
      <c r="AM307" s="178">
        <v>0</v>
      </c>
      <c r="AN307" s="42">
        <v>0</v>
      </c>
      <c r="AO307" s="43">
        <v>337</v>
      </c>
      <c r="AP307" s="45">
        <v>0</v>
      </c>
      <c r="AQ307" s="65">
        <v>697</v>
      </c>
      <c r="AR307" s="38">
        <v>1.5558382999620528E-2</v>
      </c>
      <c r="AS307" s="39">
        <v>233</v>
      </c>
      <c r="AT307" s="40">
        <v>0.67169346184185708</v>
      </c>
      <c r="AU307" s="98">
        <v>16</v>
      </c>
      <c r="AV307" s="38">
        <v>0.90755208333333337</v>
      </c>
      <c r="AW307" s="39">
        <v>36</v>
      </c>
      <c r="AX307" s="41">
        <v>2.2142767179347445</v>
      </c>
      <c r="AY307" s="183">
        <v>0</v>
      </c>
      <c r="AZ307" s="42">
        <v>0</v>
      </c>
      <c r="BA307" s="43">
        <v>356</v>
      </c>
      <c r="BB307" s="44">
        <v>0</v>
      </c>
      <c r="BC307" s="178">
        <v>0</v>
      </c>
      <c r="BD307" s="42">
        <v>0</v>
      </c>
      <c r="BE307" s="43">
        <v>356</v>
      </c>
      <c r="BF307" s="45">
        <v>0</v>
      </c>
      <c r="BG307" s="159">
        <v>5</v>
      </c>
      <c r="BH307" s="83">
        <v>1.1160963414361928E-4</v>
      </c>
      <c r="BI307" s="84">
        <v>440</v>
      </c>
      <c r="BJ307" s="85">
        <v>2.0052183460173189E-2</v>
      </c>
      <c r="BK307" s="156">
        <v>1</v>
      </c>
      <c r="BL307" s="83">
        <v>6.510416666666667E-3</v>
      </c>
      <c r="BM307" s="84">
        <v>443</v>
      </c>
      <c r="BN307" s="86">
        <v>6.6103193647091663E-2</v>
      </c>
      <c r="BO307" s="195">
        <v>768</v>
      </c>
      <c r="BP307" s="75">
        <v>1.714323980445992E-2</v>
      </c>
      <c r="BQ307" s="164">
        <v>31</v>
      </c>
      <c r="BR307" s="76">
        <v>452</v>
      </c>
      <c r="BS307" s="77">
        <v>0.30334666683771372</v>
      </c>
      <c r="BT307" s="159">
        <v>44799</v>
      </c>
      <c r="BU307" s="153">
        <v>1484</v>
      </c>
    </row>
    <row r="308" spans="1:73">
      <c r="A308" s="34">
        <f t="shared" si="32"/>
        <v>1</v>
      </c>
      <c r="B308" s="35">
        <f t="shared" si="33"/>
        <v>0</v>
      </c>
      <c r="C308" s="35">
        <f t="shared" si="34"/>
        <v>0</v>
      </c>
      <c r="D308" s="35">
        <f t="shared" si="35"/>
        <v>1</v>
      </c>
      <c r="E308" s="35">
        <f t="shared" si="36"/>
        <v>0</v>
      </c>
      <c r="F308" s="35">
        <f t="shared" si="37"/>
        <v>0</v>
      </c>
      <c r="G308" s="35">
        <f t="shared" si="38"/>
        <v>0</v>
      </c>
      <c r="H308" s="35">
        <f t="shared" si="39"/>
        <v>0</v>
      </c>
      <c r="I308" s="48">
        <v>615</v>
      </c>
      <c r="J308" s="49" t="s">
        <v>589</v>
      </c>
      <c r="K308" s="65">
        <v>0</v>
      </c>
      <c r="L308" s="38">
        <v>0</v>
      </c>
      <c r="M308" s="39">
        <v>517</v>
      </c>
      <c r="N308" s="40">
        <v>0</v>
      </c>
      <c r="O308" s="98">
        <v>0</v>
      </c>
      <c r="P308" s="38">
        <v>0</v>
      </c>
      <c r="Q308" s="39">
        <v>517</v>
      </c>
      <c r="R308" s="41">
        <v>0</v>
      </c>
      <c r="S308" s="183">
        <v>0</v>
      </c>
      <c r="T308" s="42">
        <v>0</v>
      </c>
      <c r="U308" s="43">
        <v>396</v>
      </c>
      <c r="V308" s="44">
        <v>0</v>
      </c>
      <c r="W308" s="178">
        <v>0</v>
      </c>
      <c r="X308" s="42">
        <v>0</v>
      </c>
      <c r="Y308" s="43">
        <v>396</v>
      </c>
      <c r="Z308" s="45">
        <v>0</v>
      </c>
      <c r="AA308" s="65">
        <v>768</v>
      </c>
      <c r="AB308" s="38">
        <v>3.6848670952883598E-2</v>
      </c>
      <c r="AC308" s="39">
        <v>52</v>
      </c>
      <c r="AD308" s="40">
        <v>2.8411688244689524</v>
      </c>
      <c r="AE308" s="98">
        <v>1</v>
      </c>
      <c r="AF308" s="38">
        <v>1</v>
      </c>
      <c r="AG308" s="39">
        <v>1</v>
      </c>
      <c r="AH308" s="41">
        <v>4.3574146083494059</v>
      </c>
      <c r="AI308" s="183">
        <v>0</v>
      </c>
      <c r="AJ308" s="42">
        <v>0</v>
      </c>
      <c r="AK308" s="43">
        <v>337</v>
      </c>
      <c r="AL308" s="44">
        <v>0</v>
      </c>
      <c r="AM308" s="178">
        <v>0</v>
      </c>
      <c r="AN308" s="42">
        <v>0</v>
      </c>
      <c r="AO308" s="43">
        <v>337</v>
      </c>
      <c r="AP308" s="45">
        <v>0</v>
      </c>
      <c r="AQ308" s="65">
        <v>0</v>
      </c>
      <c r="AR308" s="38">
        <v>0</v>
      </c>
      <c r="AS308" s="39">
        <v>565</v>
      </c>
      <c r="AT308" s="40">
        <v>0</v>
      </c>
      <c r="AU308" s="98">
        <v>0</v>
      </c>
      <c r="AV308" s="38">
        <v>0</v>
      </c>
      <c r="AW308" s="39">
        <v>565</v>
      </c>
      <c r="AX308" s="41">
        <v>0</v>
      </c>
      <c r="AY308" s="183">
        <v>0</v>
      </c>
      <c r="AZ308" s="42">
        <v>0</v>
      </c>
      <c r="BA308" s="43">
        <v>356</v>
      </c>
      <c r="BB308" s="44">
        <v>0</v>
      </c>
      <c r="BC308" s="178">
        <v>0</v>
      </c>
      <c r="BD308" s="42">
        <v>0</v>
      </c>
      <c r="BE308" s="43">
        <v>356</v>
      </c>
      <c r="BF308" s="45">
        <v>0</v>
      </c>
      <c r="BG308" s="159">
        <v>0</v>
      </c>
      <c r="BH308" s="83">
        <v>0</v>
      </c>
      <c r="BI308" s="84">
        <v>467</v>
      </c>
      <c r="BJ308" s="85">
        <v>0</v>
      </c>
      <c r="BK308" s="156">
        <v>0</v>
      </c>
      <c r="BL308" s="83">
        <v>0</v>
      </c>
      <c r="BM308" s="84">
        <v>467</v>
      </c>
      <c r="BN308" s="86">
        <v>0</v>
      </c>
      <c r="BO308" s="195">
        <v>768</v>
      </c>
      <c r="BP308" s="75">
        <v>3.6848670952883598E-2</v>
      </c>
      <c r="BQ308" s="164">
        <v>1</v>
      </c>
      <c r="BR308" s="76">
        <v>290</v>
      </c>
      <c r="BS308" s="77">
        <v>0.65203086688718626</v>
      </c>
      <c r="BT308" s="159">
        <v>20842</v>
      </c>
      <c r="BU308" s="153">
        <v>11</v>
      </c>
    </row>
    <row r="309" spans="1:73">
      <c r="A309" s="34">
        <f t="shared" si="32"/>
        <v>1</v>
      </c>
      <c r="B309" s="35">
        <f t="shared" si="33"/>
        <v>0</v>
      </c>
      <c r="C309" s="35">
        <f t="shared" si="34"/>
        <v>0</v>
      </c>
      <c r="D309" s="35">
        <f t="shared" si="35"/>
        <v>1</v>
      </c>
      <c r="E309" s="35">
        <f t="shared" si="36"/>
        <v>0</v>
      </c>
      <c r="F309" s="35">
        <f t="shared" si="37"/>
        <v>0</v>
      </c>
      <c r="G309" s="35">
        <f t="shared" si="38"/>
        <v>1</v>
      </c>
      <c r="H309" s="35">
        <f t="shared" si="39"/>
        <v>0</v>
      </c>
      <c r="I309" s="48">
        <v>494</v>
      </c>
      <c r="J309" s="49" t="s">
        <v>466</v>
      </c>
      <c r="K309" s="65">
        <v>88</v>
      </c>
      <c r="L309" s="38">
        <v>6.0832296419189823E-3</v>
      </c>
      <c r="M309" s="39">
        <v>167</v>
      </c>
      <c r="N309" s="40">
        <v>0.80607878360839258</v>
      </c>
      <c r="O309" s="98">
        <v>10</v>
      </c>
      <c r="P309" s="38">
        <v>0.11503267973856209</v>
      </c>
      <c r="Q309" s="39">
        <v>269</v>
      </c>
      <c r="R309" s="41">
        <v>0.8614264230101224</v>
      </c>
      <c r="S309" s="183">
        <v>32</v>
      </c>
      <c r="T309" s="42">
        <v>2.2120835061523571E-3</v>
      </c>
      <c r="U309" s="43">
        <v>126</v>
      </c>
      <c r="V309" s="44">
        <v>0.82348675397501248</v>
      </c>
      <c r="W309" s="178">
        <v>2</v>
      </c>
      <c r="X309" s="42">
        <v>4.1830065359477121E-2</v>
      </c>
      <c r="Y309" s="43">
        <v>173</v>
      </c>
      <c r="Z309" s="45">
        <v>0.88002967364730678</v>
      </c>
      <c r="AA309" s="65">
        <v>299</v>
      </c>
      <c r="AB309" s="38">
        <v>2.0669155260611086E-2</v>
      </c>
      <c r="AC309" s="39">
        <v>102</v>
      </c>
      <c r="AD309" s="40">
        <v>1.5936683206198827</v>
      </c>
      <c r="AE309" s="98">
        <v>10</v>
      </c>
      <c r="AF309" s="38">
        <v>0.39084967320261438</v>
      </c>
      <c r="AG309" s="39">
        <v>156</v>
      </c>
      <c r="AH309" s="41">
        <v>1.7030940756816633</v>
      </c>
      <c r="AI309" s="183">
        <v>22</v>
      </c>
      <c r="AJ309" s="42">
        <v>1.5208074104797456E-3</v>
      </c>
      <c r="AK309" s="43">
        <v>119</v>
      </c>
      <c r="AL309" s="44">
        <v>0.79928668105036904</v>
      </c>
      <c r="AM309" s="178">
        <v>1</v>
      </c>
      <c r="AN309" s="42">
        <v>2.8758169934640521E-2</v>
      </c>
      <c r="AO309" s="43">
        <v>148</v>
      </c>
      <c r="AP309" s="45">
        <v>0.85416795556220781</v>
      </c>
      <c r="AQ309" s="65">
        <v>231</v>
      </c>
      <c r="AR309" s="38">
        <v>1.5968477810037331E-2</v>
      </c>
      <c r="AS309" s="39">
        <v>223</v>
      </c>
      <c r="AT309" s="40">
        <v>0.68939825821426681</v>
      </c>
      <c r="AU309" s="98">
        <v>13</v>
      </c>
      <c r="AV309" s="38">
        <v>0.30196078431372547</v>
      </c>
      <c r="AW309" s="39">
        <v>392</v>
      </c>
      <c r="AX309" s="41">
        <v>0.73673428414093467</v>
      </c>
      <c r="AY309" s="183">
        <v>37</v>
      </c>
      <c r="AZ309" s="42">
        <v>2.5577215539886629E-3</v>
      </c>
      <c r="BA309" s="43">
        <v>106</v>
      </c>
      <c r="BB309" s="44">
        <v>0.95450768702630018</v>
      </c>
      <c r="BC309" s="178">
        <v>2</v>
      </c>
      <c r="BD309" s="42">
        <v>4.8366013071895426E-2</v>
      </c>
      <c r="BE309" s="43">
        <v>116</v>
      </c>
      <c r="BF309" s="45">
        <v>1.0200468729495669</v>
      </c>
      <c r="BG309" s="159">
        <v>56</v>
      </c>
      <c r="BH309" s="83">
        <v>3.8711461357666252E-3</v>
      </c>
      <c r="BI309" s="84">
        <v>167</v>
      </c>
      <c r="BJ309" s="85">
        <v>0.69550387035267136</v>
      </c>
      <c r="BK309" s="156">
        <v>5</v>
      </c>
      <c r="BL309" s="83">
        <v>7.3202614379084971E-2</v>
      </c>
      <c r="BM309" s="84">
        <v>254</v>
      </c>
      <c r="BN309" s="86">
        <v>0.74325912480369105</v>
      </c>
      <c r="BO309" s="195">
        <v>765</v>
      </c>
      <c r="BP309" s="75">
        <v>5.2882621318954791E-2</v>
      </c>
      <c r="BQ309" s="164">
        <v>43</v>
      </c>
      <c r="BR309" s="76">
        <v>173</v>
      </c>
      <c r="BS309" s="77">
        <v>0.93574884874284903</v>
      </c>
      <c r="BT309" s="159">
        <v>14466</v>
      </c>
      <c r="BU309" s="153">
        <v>767</v>
      </c>
    </row>
    <row r="310" spans="1:73">
      <c r="A310" s="34">
        <f t="shared" si="32"/>
        <v>3</v>
      </c>
      <c r="B310" s="35">
        <f t="shared" si="33"/>
        <v>1</v>
      </c>
      <c r="C310" s="35">
        <f t="shared" si="34"/>
        <v>1</v>
      </c>
      <c r="D310" s="35">
        <f t="shared" si="35"/>
        <v>0</v>
      </c>
      <c r="E310" s="35">
        <f t="shared" si="36"/>
        <v>1</v>
      </c>
      <c r="F310" s="35">
        <f t="shared" si="37"/>
        <v>0</v>
      </c>
      <c r="G310" s="35">
        <f t="shared" si="38"/>
        <v>0</v>
      </c>
      <c r="H310" s="35">
        <f t="shared" si="39"/>
        <v>1</v>
      </c>
      <c r="I310" s="51">
        <v>38</v>
      </c>
      <c r="J310" s="49" t="s">
        <v>686</v>
      </c>
      <c r="K310" s="65">
        <v>252</v>
      </c>
      <c r="L310" s="38">
        <v>3.5538005923000986E-2</v>
      </c>
      <c r="M310" s="39">
        <v>16</v>
      </c>
      <c r="N310" s="40">
        <v>4.7090828840128802</v>
      </c>
      <c r="O310" s="98">
        <v>47</v>
      </c>
      <c r="P310" s="38">
        <v>0.33555259653794939</v>
      </c>
      <c r="Q310" s="39">
        <v>59</v>
      </c>
      <c r="R310" s="41">
        <v>2.5127978729556255</v>
      </c>
      <c r="S310" s="183">
        <v>96</v>
      </c>
      <c r="T310" s="42">
        <v>1.3538287970667043E-2</v>
      </c>
      <c r="U310" s="43">
        <v>8</v>
      </c>
      <c r="V310" s="44">
        <v>5.0398643560862491</v>
      </c>
      <c r="W310" s="178">
        <v>17</v>
      </c>
      <c r="X310" s="42">
        <v>0.12782956058588549</v>
      </c>
      <c r="Y310" s="43">
        <v>31</v>
      </c>
      <c r="Z310" s="45">
        <v>2.6893050612790534</v>
      </c>
      <c r="AA310" s="65">
        <v>88</v>
      </c>
      <c r="AB310" s="38">
        <v>1.241009730644479E-2</v>
      </c>
      <c r="AC310" s="39">
        <v>168</v>
      </c>
      <c r="AD310" s="40">
        <v>0.95686440416754948</v>
      </c>
      <c r="AE310" s="98">
        <v>19</v>
      </c>
      <c r="AF310" s="38">
        <v>0.11717709720372836</v>
      </c>
      <c r="AG310" s="39">
        <v>411</v>
      </c>
      <c r="AH310" s="41">
        <v>0.51058919511950429</v>
      </c>
      <c r="AI310" s="183">
        <v>50</v>
      </c>
      <c r="AJ310" s="42">
        <v>7.0511916513890851E-3</v>
      </c>
      <c r="AK310" s="43">
        <v>15</v>
      </c>
      <c r="AL310" s="44">
        <v>3.705875927255625</v>
      </c>
      <c r="AM310" s="178">
        <v>16</v>
      </c>
      <c r="AN310" s="42">
        <v>6.6577896138482029E-2</v>
      </c>
      <c r="AO310" s="43">
        <v>46</v>
      </c>
      <c r="AP310" s="45">
        <v>1.9774799842788073</v>
      </c>
      <c r="AQ310" s="65">
        <v>32</v>
      </c>
      <c r="AR310" s="38">
        <v>4.5127626568890146E-3</v>
      </c>
      <c r="AS310" s="39">
        <v>421</v>
      </c>
      <c r="AT310" s="40">
        <v>0.19482700557958821</v>
      </c>
      <c r="AU310" s="98">
        <v>18</v>
      </c>
      <c r="AV310" s="38">
        <v>4.2609853528628498E-2</v>
      </c>
      <c r="AW310" s="39">
        <v>529</v>
      </c>
      <c r="AX310" s="41">
        <v>0.10396098290746586</v>
      </c>
      <c r="AY310" s="183">
        <v>8</v>
      </c>
      <c r="AZ310" s="42">
        <v>1.1281906642222536E-3</v>
      </c>
      <c r="BA310" s="43">
        <v>202</v>
      </c>
      <c r="BB310" s="44">
        <v>0.42102576011533344</v>
      </c>
      <c r="BC310" s="178">
        <v>2</v>
      </c>
      <c r="BD310" s="42">
        <v>1.0652463382157125E-2</v>
      </c>
      <c r="BE310" s="43">
        <v>289</v>
      </c>
      <c r="BF310" s="45">
        <v>0.22466213921802819</v>
      </c>
      <c r="BG310" s="159">
        <v>225</v>
      </c>
      <c r="BH310" s="83">
        <v>3.173036243125088E-2</v>
      </c>
      <c r="BI310" s="84">
        <v>10</v>
      </c>
      <c r="BJ310" s="85">
        <v>5.7007896640041507</v>
      </c>
      <c r="BK310" s="156">
        <v>21</v>
      </c>
      <c r="BL310" s="83">
        <v>0.2996005326231691</v>
      </c>
      <c r="BM310" s="84">
        <v>42</v>
      </c>
      <c r="BN310" s="86">
        <v>3.0419791910033127</v>
      </c>
      <c r="BO310" s="195">
        <v>751</v>
      </c>
      <c r="BP310" s="75">
        <v>0.10590889860386406</v>
      </c>
      <c r="BQ310" s="164">
        <v>140</v>
      </c>
      <c r="BR310" s="76">
        <v>59</v>
      </c>
      <c r="BS310" s="77">
        <v>1.8740396649866313</v>
      </c>
      <c r="BT310" s="159">
        <v>7091</v>
      </c>
      <c r="BU310" s="153">
        <v>1271</v>
      </c>
    </row>
    <row r="311" spans="1:73">
      <c r="A311" s="34">
        <f t="shared" si="32"/>
        <v>1</v>
      </c>
      <c r="B311" s="35">
        <f t="shared" si="33"/>
        <v>0</v>
      </c>
      <c r="C311" s="35">
        <f t="shared" si="34"/>
        <v>0</v>
      </c>
      <c r="D311" s="35">
        <f t="shared" si="35"/>
        <v>1</v>
      </c>
      <c r="E311" s="35">
        <f t="shared" si="36"/>
        <v>0</v>
      </c>
      <c r="F311" s="35">
        <f t="shared" si="37"/>
        <v>0</v>
      </c>
      <c r="G311" s="35">
        <f t="shared" si="38"/>
        <v>0</v>
      </c>
      <c r="H311" s="35">
        <f t="shared" si="39"/>
        <v>0</v>
      </c>
      <c r="I311" s="48">
        <v>308</v>
      </c>
      <c r="J311" s="49" t="s">
        <v>279</v>
      </c>
      <c r="K311" s="65">
        <v>7</v>
      </c>
      <c r="L311" s="38">
        <v>4.5754624485260474E-4</v>
      </c>
      <c r="M311" s="39">
        <v>460</v>
      </c>
      <c r="N311" s="40">
        <v>6.0628702548705685E-2</v>
      </c>
      <c r="O311" s="98">
        <v>2</v>
      </c>
      <c r="P311" s="38">
        <v>9.3209054593874838E-3</v>
      </c>
      <c r="Q311" s="39">
        <v>491</v>
      </c>
      <c r="R311" s="41">
        <v>6.9799940915434053E-2</v>
      </c>
      <c r="S311" s="183">
        <v>0</v>
      </c>
      <c r="T311" s="42">
        <v>0</v>
      </c>
      <c r="U311" s="43">
        <v>396</v>
      </c>
      <c r="V311" s="44">
        <v>0</v>
      </c>
      <c r="W311" s="178">
        <v>0</v>
      </c>
      <c r="X311" s="42">
        <v>0</v>
      </c>
      <c r="Y311" s="43">
        <v>396</v>
      </c>
      <c r="Z311" s="45">
        <v>0</v>
      </c>
      <c r="AA311" s="65">
        <v>656</v>
      </c>
      <c r="AB311" s="38">
        <v>4.2878619517615534E-2</v>
      </c>
      <c r="AC311" s="39">
        <v>42</v>
      </c>
      <c r="AD311" s="40">
        <v>3.3061001620787556</v>
      </c>
      <c r="AE311" s="98">
        <v>17</v>
      </c>
      <c r="AF311" s="38">
        <v>0.87350199733688416</v>
      </c>
      <c r="AG311" s="39">
        <v>64</v>
      </c>
      <c r="AH311" s="41">
        <v>3.8062103636181228</v>
      </c>
      <c r="AI311" s="183">
        <v>0</v>
      </c>
      <c r="AJ311" s="42">
        <v>0</v>
      </c>
      <c r="AK311" s="43">
        <v>337</v>
      </c>
      <c r="AL311" s="44">
        <v>0</v>
      </c>
      <c r="AM311" s="178">
        <v>0</v>
      </c>
      <c r="AN311" s="42">
        <v>0</v>
      </c>
      <c r="AO311" s="43">
        <v>337</v>
      </c>
      <c r="AP311" s="45">
        <v>0</v>
      </c>
      <c r="AQ311" s="65">
        <v>74</v>
      </c>
      <c r="AR311" s="38">
        <v>4.836917445584679E-3</v>
      </c>
      <c r="AS311" s="39">
        <v>408</v>
      </c>
      <c r="AT311" s="40">
        <v>0.20882156093903123</v>
      </c>
      <c r="AU311" s="98">
        <v>9</v>
      </c>
      <c r="AV311" s="38">
        <v>9.8535286284953394E-2</v>
      </c>
      <c r="AW311" s="39">
        <v>501</v>
      </c>
      <c r="AX311" s="41">
        <v>0.24040977297351476</v>
      </c>
      <c r="AY311" s="183">
        <v>14</v>
      </c>
      <c r="AZ311" s="42">
        <v>9.1509248970520949E-4</v>
      </c>
      <c r="BA311" s="43">
        <v>222</v>
      </c>
      <c r="BB311" s="44">
        <v>0.34150035386046151</v>
      </c>
      <c r="BC311" s="178">
        <v>1</v>
      </c>
      <c r="BD311" s="42">
        <v>1.8641810918774968E-2</v>
      </c>
      <c r="BE311" s="43">
        <v>248</v>
      </c>
      <c r="BF311" s="45">
        <v>0.39315874363154935</v>
      </c>
      <c r="BG311" s="159">
        <v>0</v>
      </c>
      <c r="BH311" s="83">
        <v>0</v>
      </c>
      <c r="BI311" s="84">
        <v>467</v>
      </c>
      <c r="BJ311" s="85">
        <v>0</v>
      </c>
      <c r="BK311" s="156">
        <v>0</v>
      </c>
      <c r="BL311" s="83">
        <v>0</v>
      </c>
      <c r="BM311" s="84">
        <v>467</v>
      </c>
      <c r="BN311" s="86">
        <v>0</v>
      </c>
      <c r="BO311" s="195">
        <v>751</v>
      </c>
      <c r="BP311" s="75">
        <v>4.9088175697758023E-2</v>
      </c>
      <c r="BQ311" s="164">
        <v>29</v>
      </c>
      <c r="BR311" s="76">
        <v>195</v>
      </c>
      <c r="BS311" s="77">
        <v>0.86860678896791965</v>
      </c>
      <c r="BT311" s="159">
        <v>15299</v>
      </c>
      <c r="BU311" s="153">
        <v>513</v>
      </c>
    </row>
    <row r="312" spans="1:73">
      <c r="A312" s="34">
        <f t="shared" si="32"/>
        <v>2</v>
      </c>
      <c r="B312" s="35">
        <f t="shared" si="33"/>
        <v>1</v>
      </c>
      <c r="C312" s="35">
        <f t="shared" si="34"/>
        <v>0</v>
      </c>
      <c r="D312" s="35">
        <f t="shared" si="35"/>
        <v>1</v>
      </c>
      <c r="E312" s="35">
        <f t="shared" si="36"/>
        <v>0</v>
      </c>
      <c r="F312" s="35">
        <f t="shared" si="37"/>
        <v>0</v>
      </c>
      <c r="G312" s="35">
        <f t="shared" si="38"/>
        <v>0</v>
      </c>
      <c r="H312" s="35">
        <f t="shared" si="39"/>
        <v>0</v>
      </c>
      <c r="I312" s="48">
        <v>490</v>
      </c>
      <c r="J312" s="49" t="s">
        <v>462</v>
      </c>
      <c r="K312" s="65">
        <v>114</v>
      </c>
      <c r="L312" s="38">
        <v>4.882645194449203E-3</v>
      </c>
      <c r="M312" s="39">
        <v>200</v>
      </c>
      <c r="N312" s="40">
        <v>0.64699130738247324</v>
      </c>
      <c r="O312" s="98">
        <v>26</v>
      </c>
      <c r="P312" s="38">
        <v>0.152</v>
      </c>
      <c r="Q312" s="39">
        <v>191</v>
      </c>
      <c r="R312" s="41">
        <v>1.1382575507683754</v>
      </c>
      <c r="S312" s="183">
        <v>16</v>
      </c>
      <c r="T312" s="42">
        <v>6.8528353606304613E-4</v>
      </c>
      <c r="U312" s="43">
        <v>251</v>
      </c>
      <c r="V312" s="44">
        <v>0.25510877554828104</v>
      </c>
      <c r="W312" s="178">
        <v>5</v>
      </c>
      <c r="X312" s="42">
        <v>2.1333333333333333E-2</v>
      </c>
      <c r="Y312" s="43">
        <v>260</v>
      </c>
      <c r="Z312" s="45">
        <v>0.44881513356012648</v>
      </c>
      <c r="AA312" s="65">
        <v>413</v>
      </c>
      <c r="AB312" s="38">
        <v>1.7688881274627376E-2</v>
      </c>
      <c r="AC312" s="39">
        <v>120</v>
      </c>
      <c r="AD312" s="40">
        <v>1.3638781730137555</v>
      </c>
      <c r="AE312" s="98">
        <v>26</v>
      </c>
      <c r="AF312" s="38">
        <v>0.55066666666666664</v>
      </c>
      <c r="AG312" s="39">
        <v>109</v>
      </c>
      <c r="AH312" s="41">
        <v>2.3994829776644062</v>
      </c>
      <c r="AI312" s="183">
        <v>0</v>
      </c>
      <c r="AJ312" s="42">
        <v>0</v>
      </c>
      <c r="AK312" s="43">
        <v>337</v>
      </c>
      <c r="AL312" s="44">
        <v>0</v>
      </c>
      <c r="AM312" s="178">
        <v>0</v>
      </c>
      <c r="AN312" s="42">
        <v>0</v>
      </c>
      <c r="AO312" s="43">
        <v>337</v>
      </c>
      <c r="AP312" s="45">
        <v>0</v>
      </c>
      <c r="AQ312" s="65">
        <v>151</v>
      </c>
      <c r="AR312" s="38">
        <v>6.4673633715949972E-3</v>
      </c>
      <c r="AS312" s="39">
        <v>381</v>
      </c>
      <c r="AT312" s="40">
        <v>0.27921190088724657</v>
      </c>
      <c r="AU312" s="98">
        <v>27</v>
      </c>
      <c r="AV312" s="38">
        <v>0.20133333333333334</v>
      </c>
      <c r="AW312" s="39">
        <v>459</v>
      </c>
      <c r="AX312" s="41">
        <v>0.49121997594539729</v>
      </c>
      <c r="AY312" s="183">
        <v>13</v>
      </c>
      <c r="AZ312" s="42">
        <v>5.5679287305122492E-4</v>
      </c>
      <c r="BA312" s="43">
        <v>250</v>
      </c>
      <c r="BB312" s="44">
        <v>0.20778769939990457</v>
      </c>
      <c r="BC312" s="178">
        <v>1</v>
      </c>
      <c r="BD312" s="42">
        <v>1.7333333333333333E-2</v>
      </c>
      <c r="BE312" s="43">
        <v>254</v>
      </c>
      <c r="BF312" s="45">
        <v>0.36556274419760149</v>
      </c>
      <c r="BG312" s="159">
        <v>43</v>
      </c>
      <c r="BH312" s="83">
        <v>1.8416995031694363E-3</v>
      </c>
      <c r="BI312" s="84">
        <v>285</v>
      </c>
      <c r="BJ312" s="85">
        <v>0.33088627697266437</v>
      </c>
      <c r="BK312" s="156">
        <v>15</v>
      </c>
      <c r="BL312" s="83">
        <v>5.7333333333333333E-2</v>
      </c>
      <c r="BM312" s="84">
        <v>301</v>
      </c>
      <c r="BN312" s="86">
        <v>0.58213116453374802</v>
      </c>
      <c r="BO312" s="195">
        <v>750</v>
      </c>
      <c r="BP312" s="75">
        <v>3.2122665752955283E-2</v>
      </c>
      <c r="BQ312" s="164">
        <v>100</v>
      </c>
      <c r="BR312" s="76">
        <v>333</v>
      </c>
      <c r="BS312" s="77">
        <v>0.56840502129392845</v>
      </c>
      <c r="BT312" s="159">
        <v>23348</v>
      </c>
      <c r="BU312" s="153">
        <v>2909</v>
      </c>
    </row>
    <row r="313" spans="1:73">
      <c r="A313" s="34">
        <f t="shared" si="32"/>
        <v>3</v>
      </c>
      <c r="B313" s="35">
        <f t="shared" si="33"/>
        <v>1</v>
      </c>
      <c r="C313" s="35">
        <f t="shared" si="34"/>
        <v>1</v>
      </c>
      <c r="D313" s="35">
        <f t="shared" si="35"/>
        <v>0</v>
      </c>
      <c r="E313" s="35">
        <f t="shared" si="36"/>
        <v>1</v>
      </c>
      <c r="F313" s="35">
        <f t="shared" si="37"/>
        <v>0</v>
      </c>
      <c r="G313" s="35">
        <f t="shared" si="38"/>
        <v>0</v>
      </c>
      <c r="H313" s="35">
        <f t="shared" si="39"/>
        <v>0</v>
      </c>
      <c r="I313" s="48">
        <v>449</v>
      </c>
      <c r="J313" s="49" t="s">
        <v>421</v>
      </c>
      <c r="K313" s="65">
        <v>408</v>
      </c>
      <c r="L313" s="38">
        <v>2.4923640806353085E-2</v>
      </c>
      <c r="M313" s="39">
        <v>27</v>
      </c>
      <c r="N313" s="40">
        <v>3.3025907695209051</v>
      </c>
      <c r="O313" s="98">
        <v>51</v>
      </c>
      <c r="P313" s="38">
        <v>0.54472630173564751</v>
      </c>
      <c r="Q313" s="39">
        <v>25</v>
      </c>
      <c r="R313" s="41">
        <v>4.0792028029785072</v>
      </c>
      <c r="S313" s="183">
        <v>59</v>
      </c>
      <c r="T313" s="42">
        <v>3.6041539401343923E-3</v>
      </c>
      <c r="U313" s="43">
        <v>63</v>
      </c>
      <c r="V313" s="44">
        <v>1.3417093074166717</v>
      </c>
      <c r="W313" s="178">
        <v>26</v>
      </c>
      <c r="X313" s="42">
        <v>7.8771695594125501E-2</v>
      </c>
      <c r="Y313" s="43">
        <v>68</v>
      </c>
      <c r="Z313" s="45">
        <v>1.6572154255703937</v>
      </c>
      <c r="AA313" s="65">
        <v>33</v>
      </c>
      <c r="AB313" s="38">
        <v>2.0158827122785583E-3</v>
      </c>
      <c r="AC313" s="39">
        <v>423</v>
      </c>
      <c r="AD313" s="40">
        <v>0.15543201336176146</v>
      </c>
      <c r="AE313" s="98">
        <v>13</v>
      </c>
      <c r="AF313" s="38">
        <v>4.4058744993324434E-2</v>
      </c>
      <c r="AG313" s="39">
        <v>472</v>
      </c>
      <c r="AH313" s="41">
        <v>0.19198221905945315</v>
      </c>
      <c r="AI313" s="183">
        <v>138</v>
      </c>
      <c r="AJ313" s="42">
        <v>8.4300549786194261E-3</v>
      </c>
      <c r="AK313" s="43">
        <v>11</v>
      </c>
      <c r="AL313" s="44">
        <v>4.4305614363144894</v>
      </c>
      <c r="AM313" s="178">
        <v>27</v>
      </c>
      <c r="AN313" s="42">
        <v>0.18424566088117489</v>
      </c>
      <c r="AO313" s="43">
        <v>11</v>
      </c>
      <c r="AP313" s="45">
        <v>5.4724184408728176</v>
      </c>
      <c r="AQ313" s="65">
        <v>87</v>
      </c>
      <c r="AR313" s="38">
        <v>5.3145998778252905E-3</v>
      </c>
      <c r="AS313" s="39">
        <v>400</v>
      </c>
      <c r="AT313" s="40">
        <v>0.22944428031678149</v>
      </c>
      <c r="AU313" s="98">
        <v>41</v>
      </c>
      <c r="AV313" s="38">
        <v>0.11615487316421896</v>
      </c>
      <c r="AW313" s="39">
        <v>499</v>
      </c>
      <c r="AX313" s="41">
        <v>0.28339864570365053</v>
      </c>
      <c r="AY313" s="183">
        <v>0</v>
      </c>
      <c r="AZ313" s="42">
        <v>0</v>
      </c>
      <c r="BA313" s="43">
        <v>356</v>
      </c>
      <c r="BB313" s="44">
        <v>0</v>
      </c>
      <c r="BC313" s="178">
        <v>0</v>
      </c>
      <c r="BD313" s="42">
        <v>0</v>
      </c>
      <c r="BE313" s="43">
        <v>356</v>
      </c>
      <c r="BF313" s="45">
        <v>0</v>
      </c>
      <c r="BG313" s="159">
        <v>24</v>
      </c>
      <c r="BH313" s="83">
        <v>1.4660965180207698E-3</v>
      </c>
      <c r="BI313" s="84">
        <v>308</v>
      </c>
      <c r="BJ313" s="85">
        <v>0.26340411000580533</v>
      </c>
      <c r="BK313" s="156">
        <v>5</v>
      </c>
      <c r="BL313" s="83">
        <v>3.2042723631508681E-2</v>
      </c>
      <c r="BM313" s="84">
        <v>363</v>
      </c>
      <c r="BN313" s="86">
        <v>0.32534420969377664</v>
      </c>
      <c r="BO313" s="195">
        <v>749</v>
      </c>
      <c r="BP313" s="75">
        <v>4.5754428833231518E-2</v>
      </c>
      <c r="BQ313" s="164">
        <v>163</v>
      </c>
      <c r="BR313" s="76">
        <v>219</v>
      </c>
      <c r="BS313" s="77">
        <v>0.80961671410635794</v>
      </c>
      <c r="BT313" s="159">
        <v>16370</v>
      </c>
      <c r="BU313" s="153">
        <v>5248</v>
      </c>
    </row>
    <row r="314" spans="1:73">
      <c r="A314" s="34">
        <f t="shared" si="32"/>
        <v>2</v>
      </c>
      <c r="B314" s="35">
        <f t="shared" si="33"/>
        <v>1</v>
      </c>
      <c r="C314" s="35">
        <f t="shared" si="34"/>
        <v>0</v>
      </c>
      <c r="D314" s="35">
        <f t="shared" si="35"/>
        <v>0</v>
      </c>
      <c r="E314" s="35">
        <f t="shared" si="36"/>
        <v>1</v>
      </c>
      <c r="F314" s="35">
        <f t="shared" si="37"/>
        <v>1</v>
      </c>
      <c r="G314" s="35">
        <f t="shared" si="38"/>
        <v>0</v>
      </c>
      <c r="H314" s="35">
        <f t="shared" si="39"/>
        <v>1</v>
      </c>
      <c r="I314" s="48">
        <v>668</v>
      </c>
      <c r="J314" s="49" t="s">
        <v>642</v>
      </c>
      <c r="K314" s="65">
        <v>124</v>
      </c>
      <c r="L314" s="38">
        <v>4.8709588718230746E-3</v>
      </c>
      <c r="M314" s="39">
        <v>201</v>
      </c>
      <c r="N314" s="40">
        <v>0.64544277193636546</v>
      </c>
      <c r="O314" s="98">
        <v>63</v>
      </c>
      <c r="P314" s="38">
        <v>0.16577540106951871</v>
      </c>
      <c r="Q314" s="39">
        <v>171</v>
      </c>
      <c r="R314" s="41">
        <v>1.2414151447304966</v>
      </c>
      <c r="S314" s="183">
        <v>12</v>
      </c>
      <c r="T314" s="42">
        <v>4.7138311662803944E-4</v>
      </c>
      <c r="U314" s="43">
        <v>291</v>
      </c>
      <c r="V314" s="44">
        <v>0.17548060528051024</v>
      </c>
      <c r="W314" s="178">
        <v>13</v>
      </c>
      <c r="X314" s="42">
        <v>1.6042780748663103E-2</v>
      </c>
      <c r="Y314" s="43">
        <v>292</v>
      </c>
      <c r="Z314" s="45">
        <v>0.33751138051814328</v>
      </c>
      <c r="AA314" s="65">
        <v>97</v>
      </c>
      <c r="AB314" s="38">
        <v>3.8103468594099855E-3</v>
      </c>
      <c r="AC314" s="39">
        <v>369</v>
      </c>
      <c r="AD314" s="40">
        <v>0.29379183637888179</v>
      </c>
      <c r="AE314" s="98">
        <v>32</v>
      </c>
      <c r="AF314" s="38">
        <v>0.12967914438502673</v>
      </c>
      <c r="AG314" s="39">
        <v>393</v>
      </c>
      <c r="AH314" s="41">
        <v>0.56506579814156732</v>
      </c>
      <c r="AI314" s="183">
        <v>34</v>
      </c>
      <c r="AJ314" s="42">
        <v>1.3355854971127785E-3</v>
      </c>
      <c r="AK314" s="43">
        <v>132</v>
      </c>
      <c r="AL314" s="44">
        <v>0.70194009569530402</v>
      </c>
      <c r="AM314" s="178">
        <v>17</v>
      </c>
      <c r="AN314" s="42">
        <v>4.5454545454545456E-2</v>
      </c>
      <c r="AO314" s="43">
        <v>81</v>
      </c>
      <c r="AP314" s="45">
        <v>1.3500795165394401</v>
      </c>
      <c r="AQ314" s="65">
        <v>313</v>
      </c>
      <c r="AR314" s="38">
        <v>1.2295242958714696E-2</v>
      </c>
      <c r="AS314" s="39">
        <v>300</v>
      </c>
      <c r="AT314" s="40">
        <v>0.53081572213045669</v>
      </c>
      <c r="AU314" s="98">
        <v>86</v>
      </c>
      <c r="AV314" s="38">
        <v>0.41844919786096257</v>
      </c>
      <c r="AW314" s="39">
        <v>268</v>
      </c>
      <c r="AX314" s="41">
        <v>1.0209467131173815</v>
      </c>
      <c r="AY314" s="183">
        <v>27</v>
      </c>
      <c r="AZ314" s="42">
        <v>1.0606120124130888E-3</v>
      </c>
      <c r="BA314" s="43">
        <v>209</v>
      </c>
      <c r="BB314" s="44">
        <v>0.39580630550733292</v>
      </c>
      <c r="BC314" s="178">
        <v>11</v>
      </c>
      <c r="BD314" s="42">
        <v>3.6096256684491977E-2</v>
      </c>
      <c r="BE314" s="43">
        <v>167</v>
      </c>
      <c r="BF314" s="45">
        <v>0.76127576820253295</v>
      </c>
      <c r="BG314" s="159">
        <v>141</v>
      </c>
      <c r="BH314" s="83">
        <v>5.5387516203794637E-3</v>
      </c>
      <c r="BI314" s="84">
        <v>100</v>
      </c>
      <c r="BJ314" s="85">
        <v>0.99511179733161104</v>
      </c>
      <c r="BK314" s="156">
        <v>40</v>
      </c>
      <c r="BL314" s="83">
        <v>0.18850267379679145</v>
      </c>
      <c r="BM314" s="84">
        <v>81</v>
      </c>
      <c r="BN314" s="86">
        <v>1.9139525758439202</v>
      </c>
      <c r="BO314" s="195">
        <v>748</v>
      </c>
      <c r="BP314" s="75">
        <v>2.9382880936481125E-2</v>
      </c>
      <c r="BQ314" s="164">
        <v>262</v>
      </c>
      <c r="BR314" s="76">
        <v>363</v>
      </c>
      <c r="BS314" s="77">
        <v>0.51992500226544835</v>
      </c>
      <c r="BT314" s="159">
        <v>25457</v>
      </c>
      <c r="BU314" s="153">
        <v>8508</v>
      </c>
    </row>
    <row r="315" spans="1:73">
      <c r="A315" s="34">
        <f t="shared" si="32"/>
        <v>1</v>
      </c>
      <c r="B315" s="35">
        <f t="shared" si="33"/>
        <v>1</v>
      </c>
      <c r="C315" s="35">
        <f t="shared" si="34"/>
        <v>0</v>
      </c>
      <c r="D315" s="35">
        <f t="shared" si="35"/>
        <v>0</v>
      </c>
      <c r="E315" s="35">
        <f t="shared" si="36"/>
        <v>0</v>
      </c>
      <c r="F315" s="35">
        <f t="shared" si="37"/>
        <v>0</v>
      </c>
      <c r="G315" s="35">
        <f t="shared" si="38"/>
        <v>1</v>
      </c>
      <c r="H315" s="35">
        <f t="shared" si="39"/>
        <v>0</v>
      </c>
      <c r="I315" s="48">
        <v>582</v>
      </c>
      <c r="J315" s="49" t="s">
        <v>555</v>
      </c>
      <c r="K315" s="65">
        <v>171</v>
      </c>
      <c r="L315" s="38">
        <v>1.2142299226017185E-2</v>
      </c>
      <c r="M315" s="39">
        <v>68</v>
      </c>
      <c r="N315" s="40">
        <v>1.6089561575764382</v>
      </c>
      <c r="O315" s="98">
        <v>8</v>
      </c>
      <c r="P315" s="38">
        <v>0.2289156626506024</v>
      </c>
      <c r="Q315" s="39">
        <v>103</v>
      </c>
      <c r="R315" s="41">
        <v>1.7142432993499628</v>
      </c>
      <c r="S315" s="183">
        <v>3</v>
      </c>
      <c r="T315" s="42">
        <v>2.1302279343889797E-4</v>
      </c>
      <c r="U315" s="43">
        <v>339</v>
      </c>
      <c r="V315" s="44">
        <v>7.9301458649186057E-2</v>
      </c>
      <c r="W315" s="178">
        <v>1</v>
      </c>
      <c r="X315" s="42">
        <v>4.0160642570281121E-3</v>
      </c>
      <c r="Y315" s="43">
        <v>370</v>
      </c>
      <c r="Z315" s="45">
        <v>8.4490800745505731E-2</v>
      </c>
      <c r="AA315" s="65">
        <v>109</v>
      </c>
      <c r="AB315" s="38">
        <v>7.7398281616132929E-3</v>
      </c>
      <c r="AC315" s="39">
        <v>270</v>
      </c>
      <c r="AD315" s="40">
        <v>0.59676937894558413</v>
      </c>
      <c r="AE315" s="98">
        <v>12</v>
      </c>
      <c r="AF315" s="38">
        <v>0.1459170013386881</v>
      </c>
      <c r="AG315" s="39">
        <v>381</v>
      </c>
      <c r="AH315" s="41">
        <v>0.63582087323973935</v>
      </c>
      <c r="AI315" s="183">
        <v>0</v>
      </c>
      <c r="AJ315" s="42">
        <v>0</v>
      </c>
      <c r="AK315" s="43">
        <v>337</v>
      </c>
      <c r="AL315" s="44">
        <v>0</v>
      </c>
      <c r="AM315" s="178">
        <v>0</v>
      </c>
      <c r="AN315" s="42">
        <v>0</v>
      </c>
      <c r="AO315" s="43">
        <v>337</v>
      </c>
      <c r="AP315" s="45">
        <v>0</v>
      </c>
      <c r="AQ315" s="65">
        <v>157</v>
      </c>
      <c r="AR315" s="38">
        <v>1.1148192856635659E-2</v>
      </c>
      <c r="AS315" s="39">
        <v>309</v>
      </c>
      <c r="AT315" s="40">
        <v>0.48129476265861987</v>
      </c>
      <c r="AU315" s="98">
        <v>25</v>
      </c>
      <c r="AV315" s="38">
        <v>0.21017402945113789</v>
      </c>
      <c r="AW315" s="39">
        <v>453</v>
      </c>
      <c r="AX315" s="41">
        <v>0.51278980972517474</v>
      </c>
      <c r="AY315" s="183">
        <v>269</v>
      </c>
      <c r="AZ315" s="42">
        <v>1.910104381168785E-2</v>
      </c>
      <c r="BA315" s="43">
        <v>6</v>
      </c>
      <c r="BB315" s="44">
        <v>7.1282556617822559</v>
      </c>
      <c r="BC315" s="178">
        <v>3</v>
      </c>
      <c r="BD315" s="42">
        <v>0.36010709504685406</v>
      </c>
      <c r="BE315" s="43">
        <v>9</v>
      </c>
      <c r="BF315" s="45">
        <v>7.5947156463666055</v>
      </c>
      <c r="BG315" s="159">
        <v>38</v>
      </c>
      <c r="BH315" s="83">
        <v>2.6982887168927076E-3</v>
      </c>
      <c r="BI315" s="84">
        <v>225</v>
      </c>
      <c r="BJ315" s="85">
        <v>0.48478413888556909</v>
      </c>
      <c r="BK315" s="156">
        <v>7</v>
      </c>
      <c r="BL315" s="83">
        <v>5.0870147255689425E-2</v>
      </c>
      <c r="BM315" s="84">
        <v>319</v>
      </c>
      <c r="BN315" s="86">
        <v>0.51650752433647207</v>
      </c>
      <c r="BO315" s="195">
        <v>747</v>
      </c>
      <c r="BP315" s="75">
        <v>5.3042675566285592E-2</v>
      </c>
      <c r="BQ315" s="164">
        <v>56</v>
      </c>
      <c r="BR315" s="76">
        <v>170</v>
      </c>
      <c r="BS315" s="77">
        <v>0.93858098099992604</v>
      </c>
      <c r="BT315" s="159">
        <v>14083</v>
      </c>
      <c r="BU315" s="153">
        <v>1225</v>
      </c>
    </row>
    <row r="316" spans="1:73">
      <c r="A316" s="34">
        <f t="shared" si="32"/>
        <v>1</v>
      </c>
      <c r="B316" s="35">
        <f t="shared" si="33"/>
        <v>0</v>
      </c>
      <c r="C316" s="35">
        <f t="shared" si="34"/>
        <v>0</v>
      </c>
      <c r="D316" s="35">
        <f t="shared" si="35"/>
        <v>1</v>
      </c>
      <c r="E316" s="35">
        <f t="shared" si="36"/>
        <v>0</v>
      </c>
      <c r="F316" s="35">
        <f t="shared" si="37"/>
        <v>0</v>
      </c>
      <c r="G316" s="35">
        <f t="shared" si="38"/>
        <v>0</v>
      </c>
      <c r="H316" s="35">
        <f t="shared" si="39"/>
        <v>0</v>
      </c>
      <c r="I316" s="48">
        <v>232</v>
      </c>
      <c r="J316" s="49" t="s">
        <v>202</v>
      </c>
      <c r="K316" s="65">
        <v>0</v>
      </c>
      <c r="L316" s="38">
        <v>0</v>
      </c>
      <c r="M316" s="39">
        <v>517</v>
      </c>
      <c r="N316" s="40">
        <v>0</v>
      </c>
      <c r="O316" s="98">
        <v>0</v>
      </c>
      <c r="P316" s="38">
        <v>0</v>
      </c>
      <c r="Q316" s="39">
        <v>517</v>
      </c>
      <c r="R316" s="41">
        <v>0</v>
      </c>
      <c r="S316" s="183">
        <v>0</v>
      </c>
      <c r="T316" s="42">
        <v>0</v>
      </c>
      <c r="U316" s="43">
        <v>396</v>
      </c>
      <c r="V316" s="44">
        <v>0</v>
      </c>
      <c r="W316" s="178">
        <v>0</v>
      </c>
      <c r="X316" s="42">
        <v>0</v>
      </c>
      <c r="Y316" s="43">
        <v>396</v>
      </c>
      <c r="Z316" s="45">
        <v>0</v>
      </c>
      <c r="AA316" s="65">
        <v>745</v>
      </c>
      <c r="AB316" s="38">
        <v>0.25357385976855001</v>
      </c>
      <c r="AC316" s="39">
        <v>11</v>
      </c>
      <c r="AD316" s="40">
        <v>19.55148249433098</v>
      </c>
      <c r="AE316" s="98">
        <v>6</v>
      </c>
      <c r="AF316" s="38">
        <v>1</v>
      </c>
      <c r="AG316" s="39">
        <v>1</v>
      </c>
      <c r="AH316" s="41">
        <v>4.3574146083494059</v>
      </c>
      <c r="AI316" s="183">
        <v>0</v>
      </c>
      <c r="AJ316" s="42">
        <v>0</v>
      </c>
      <c r="AK316" s="43">
        <v>337</v>
      </c>
      <c r="AL316" s="44">
        <v>0</v>
      </c>
      <c r="AM316" s="178">
        <v>0</v>
      </c>
      <c r="AN316" s="42">
        <v>0</v>
      </c>
      <c r="AO316" s="43">
        <v>337</v>
      </c>
      <c r="AP316" s="45">
        <v>0</v>
      </c>
      <c r="AQ316" s="65">
        <v>0</v>
      </c>
      <c r="AR316" s="38">
        <v>0</v>
      </c>
      <c r="AS316" s="39">
        <v>565</v>
      </c>
      <c r="AT316" s="40">
        <v>0</v>
      </c>
      <c r="AU316" s="98">
        <v>0</v>
      </c>
      <c r="AV316" s="38">
        <v>0</v>
      </c>
      <c r="AW316" s="39">
        <v>565</v>
      </c>
      <c r="AX316" s="41">
        <v>0</v>
      </c>
      <c r="AY316" s="183">
        <v>0</v>
      </c>
      <c r="AZ316" s="42">
        <v>0</v>
      </c>
      <c r="BA316" s="43">
        <v>356</v>
      </c>
      <c r="BB316" s="44">
        <v>0</v>
      </c>
      <c r="BC316" s="178">
        <v>0</v>
      </c>
      <c r="BD316" s="42">
        <v>0</v>
      </c>
      <c r="BE316" s="43">
        <v>356</v>
      </c>
      <c r="BF316" s="45">
        <v>0</v>
      </c>
      <c r="BG316" s="159">
        <v>0</v>
      </c>
      <c r="BH316" s="83">
        <v>0</v>
      </c>
      <c r="BI316" s="84">
        <v>467</v>
      </c>
      <c r="BJ316" s="85">
        <v>0</v>
      </c>
      <c r="BK316" s="156">
        <v>0</v>
      </c>
      <c r="BL316" s="83">
        <v>0</v>
      </c>
      <c r="BM316" s="84">
        <v>467</v>
      </c>
      <c r="BN316" s="86">
        <v>0</v>
      </c>
      <c r="BO316" s="195">
        <v>745</v>
      </c>
      <c r="BP316" s="75">
        <v>0.25357385976855001</v>
      </c>
      <c r="BQ316" s="164">
        <v>6</v>
      </c>
      <c r="BR316" s="76">
        <v>22</v>
      </c>
      <c r="BS316" s="77">
        <v>4.4869456436088617</v>
      </c>
      <c r="BT316" s="159">
        <v>2938</v>
      </c>
      <c r="BU316" s="153">
        <v>127</v>
      </c>
    </row>
    <row r="317" spans="1:73">
      <c r="A317" s="34">
        <f t="shared" si="32"/>
        <v>1</v>
      </c>
      <c r="B317" s="35">
        <f t="shared" si="33"/>
        <v>0</v>
      </c>
      <c r="C317" s="35">
        <f t="shared" si="34"/>
        <v>1</v>
      </c>
      <c r="D317" s="35">
        <f t="shared" si="35"/>
        <v>0</v>
      </c>
      <c r="E317" s="35">
        <f t="shared" si="36"/>
        <v>0</v>
      </c>
      <c r="F317" s="35">
        <f t="shared" si="37"/>
        <v>0</v>
      </c>
      <c r="G317" s="35">
        <f t="shared" si="38"/>
        <v>1</v>
      </c>
      <c r="H317" s="35">
        <f t="shared" si="39"/>
        <v>1</v>
      </c>
      <c r="I317" s="48">
        <v>548</v>
      </c>
      <c r="J317" s="49" t="s">
        <v>520</v>
      </c>
      <c r="K317" s="65">
        <v>94</v>
      </c>
      <c r="L317" s="38">
        <v>6.3197525884093044E-3</v>
      </c>
      <c r="M317" s="39">
        <v>160</v>
      </c>
      <c r="N317" s="40">
        <v>0.83742005136008113</v>
      </c>
      <c r="O317" s="98">
        <v>29</v>
      </c>
      <c r="P317" s="38">
        <v>0.12737127371273713</v>
      </c>
      <c r="Q317" s="39">
        <v>246</v>
      </c>
      <c r="R317" s="41">
        <v>0.95382443456913502</v>
      </c>
      <c r="S317" s="183">
        <v>47</v>
      </c>
      <c r="T317" s="42">
        <v>3.1598762942046522E-3</v>
      </c>
      <c r="U317" s="43">
        <v>81</v>
      </c>
      <c r="V317" s="44">
        <v>1.1763191874267154</v>
      </c>
      <c r="W317" s="178">
        <v>10</v>
      </c>
      <c r="X317" s="42">
        <v>6.3685636856368563E-2</v>
      </c>
      <c r="Y317" s="43">
        <v>101</v>
      </c>
      <c r="Z317" s="45">
        <v>1.3398317630415362</v>
      </c>
      <c r="AA317" s="65">
        <v>120</v>
      </c>
      <c r="AB317" s="38">
        <v>8.0677692617991126E-3</v>
      </c>
      <c r="AC317" s="39">
        <v>263</v>
      </c>
      <c r="AD317" s="40">
        <v>0.62205485074187661</v>
      </c>
      <c r="AE317" s="98">
        <v>18</v>
      </c>
      <c r="AF317" s="38">
        <v>0.16260162601626016</v>
      </c>
      <c r="AG317" s="39">
        <v>366</v>
      </c>
      <c r="AH317" s="41">
        <v>0.70852270054461886</v>
      </c>
      <c r="AI317" s="183">
        <v>14</v>
      </c>
      <c r="AJ317" s="42">
        <v>9.4123974720989646E-4</v>
      </c>
      <c r="AK317" s="43">
        <v>170</v>
      </c>
      <c r="AL317" s="44">
        <v>0.49468485518673511</v>
      </c>
      <c r="AM317" s="178">
        <v>10</v>
      </c>
      <c r="AN317" s="42">
        <v>1.8970189701897018E-2</v>
      </c>
      <c r="AO317" s="43">
        <v>202</v>
      </c>
      <c r="AP317" s="45">
        <v>0.56344781991076909</v>
      </c>
      <c r="AQ317" s="65">
        <v>275</v>
      </c>
      <c r="AR317" s="38">
        <v>1.8488637891622965E-2</v>
      </c>
      <c r="AS317" s="39">
        <v>189</v>
      </c>
      <c r="AT317" s="40">
        <v>0.79819973518248377</v>
      </c>
      <c r="AU317" s="98">
        <v>55</v>
      </c>
      <c r="AV317" s="38">
        <v>0.37262872628726285</v>
      </c>
      <c r="AW317" s="39">
        <v>320</v>
      </c>
      <c r="AX317" s="41">
        <v>0.90915235412281437</v>
      </c>
      <c r="AY317" s="183">
        <v>108</v>
      </c>
      <c r="AZ317" s="42">
        <v>7.2609923356192017E-3</v>
      </c>
      <c r="BA317" s="43">
        <v>27</v>
      </c>
      <c r="BB317" s="44">
        <v>2.7097058274304624</v>
      </c>
      <c r="BC317" s="178">
        <v>17</v>
      </c>
      <c r="BD317" s="42">
        <v>0.14634146341463414</v>
      </c>
      <c r="BE317" s="43">
        <v>22</v>
      </c>
      <c r="BF317" s="45">
        <v>3.0863646320623017</v>
      </c>
      <c r="BG317" s="159">
        <v>80</v>
      </c>
      <c r="BH317" s="83">
        <v>5.3785128411994081E-3</v>
      </c>
      <c r="BI317" s="84">
        <v>104</v>
      </c>
      <c r="BJ317" s="85">
        <v>0.96632272887701876</v>
      </c>
      <c r="BK317" s="156">
        <v>19</v>
      </c>
      <c r="BL317" s="83">
        <v>0.10840108401084012</v>
      </c>
      <c r="BM317" s="84">
        <v>169</v>
      </c>
      <c r="BN317" s="86">
        <v>1.1006450454410059</v>
      </c>
      <c r="BO317" s="195">
        <v>738</v>
      </c>
      <c r="BP317" s="75">
        <v>4.9616780960064541E-2</v>
      </c>
      <c r="BQ317" s="164">
        <v>158</v>
      </c>
      <c r="BR317" s="76">
        <v>188</v>
      </c>
      <c r="BS317" s="77">
        <v>0.8779603677676423</v>
      </c>
      <c r="BT317" s="159">
        <v>14874</v>
      </c>
      <c r="BU317" s="153">
        <v>2630</v>
      </c>
    </row>
    <row r="318" spans="1:73">
      <c r="A318" s="34">
        <f t="shared" si="32"/>
        <v>0</v>
      </c>
      <c r="B318" s="35">
        <f t="shared" si="33"/>
        <v>0</v>
      </c>
      <c r="C318" s="35">
        <f t="shared" si="34"/>
        <v>0</v>
      </c>
      <c r="D318" s="35">
        <f t="shared" si="35"/>
        <v>0</v>
      </c>
      <c r="E318" s="35">
        <f t="shared" si="36"/>
        <v>0</v>
      </c>
      <c r="F318" s="35">
        <f t="shared" si="37"/>
        <v>1</v>
      </c>
      <c r="G318" s="35">
        <f t="shared" si="38"/>
        <v>0</v>
      </c>
      <c r="H318" s="35">
        <f t="shared" si="39"/>
        <v>0</v>
      </c>
      <c r="I318" s="48">
        <v>82</v>
      </c>
      <c r="J318" s="49" t="s">
        <v>52</v>
      </c>
      <c r="K318" s="65">
        <v>60</v>
      </c>
      <c r="L318" s="38">
        <v>1.2129053125252689E-3</v>
      </c>
      <c r="M318" s="39">
        <v>402</v>
      </c>
      <c r="N318" s="40">
        <v>0.16072009384871866</v>
      </c>
      <c r="O318" s="98">
        <v>6</v>
      </c>
      <c r="P318" s="38">
        <v>8.1967213114754092E-2</v>
      </c>
      <c r="Q318" s="39">
        <v>344</v>
      </c>
      <c r="R318" s="41">
        <v>0.61381446870598322</v>
      </c>
      <c r="S318" s="183">
        <v>15</v>
      </c>
      <c r="T318" s="42">
        <v>3.0322632813131723E-4</v>
      </c>
      <c r="U318" s="43">
        <v>316</v>
      </c>
      <c r="V318" s="44">
        <v>0.11288130126106648</v>
      </c>
      <c r="W318" s="178">
        <v>5</v>
      </c>
      <c r="X318" s="42">
        <v>2.0491803278688523E-2</v>
      </c>
      <c r="Y318" s="43">
        <v>267</v>
      </c>
      <c r="Z318" s="45">
        <v>0.43111084806620753</v>
      </c>
      <c r="AA318" s="65">
        <v>131</v>
      </c>
      <c r="AB318" s="38">
        <v>2.6481765990135036E-3</v>
      </c>
      <c r="AC318" s="39">
        <v>399</v>
      </c>
      <c r="AD318" s="40">
        <v>0.20418421072569509</v>
      </c>
      <c r="AE318" s="98">
        <v>8</v>
      </c>
      <c r="AF318" s="38">
        <v>0.17896174863387979</v>
      </c>
      <c r="AG318" s="39">
        <v>343</v>
      </c>
      <c r="AH318" s="41">
        <v>0.77981053783302212</v>
      </c>
      <c r="AI318" s="183">
        <v>8</v>
      </c>
      <c r="AJ318" s="42">
        <v>1.6172070833670252E-4</v>
      </c>
      <c r="AK318" s="43">
        <v>298</v>
      </c>
      <c r="AL318" s="44">
        <v>8.4995119916453907E-2</v>
      </c>
      <c r="AM318" s="178">
        <v>2</v>
      </c>
      <c r="AN318" s="42">
        <v>1.092896174863388E-2</v>
      </c>
      <c r="AO318" s="43">
        <v>258</v>
      </c>
      <c r="AP318" s="45">
        <v>0.3246092826652206</v>
      </c>
      <c r="AQ318" s="65">
        <v>484</v>
      </c>
      <c r="AR318" s="38">
        <v>9.7841028543705025E-3</v>
      </c>
      <c r="AS318" s="39">
        <v>330</v>
      </c>
      <c r="AT318" s="40">
        <v>0.42240365964954124</v>
      </c>
      <c r="AU318" s="98">
        <v>8</v>
      </c>
      <c r="AV318" s="38">
        <v>0.66120218579234968</v>
      </c>
      <c r="AW318" s="39">
        <v>82</v>
      </c>
      <c r="AX318" s="41">
        <v>1.6132237837746464</v>
      </c>
      <c r="AY318" s="183">
        <v>13</v>
      </c>
      <c r="AZ318" s="42">
        <v>2.6279615104714157E-4</v>
      </c>
      <c r="BA318" s="43">
        <v>298</v>
      </c>
      <c r="BB318" s="44">
        <v>9.8072030516474729E-2</v>
      </c>
      <c r="BC318" s="178">
        <v>1</v>
      </c>
      <c r="BD318" s="42">
        <v>1.7759562841530054E-2</v>
      </c>
      <c r="BE318" s="43">
        <v>249</v>
      </c>
      <c r="BF318" s="45">
        <v>0.37455199200573924</v>
      </c>
      <c r="BG318" s="159">
        <v>21</v>
      </c>
      <c r="BH318" s="83">
        <v>4.2451685938384409E-4</v>
      </c>
      <c r="BI318" s="84">
        <v>396</v>
      </c>
      <c r="BJ318" s="85">
        <v>7.627020742087115E-2</v>
      </c>
      <c r="BK318" s="156">
        <v>2</v>
      </c>
      <c r="BL318" s="83">
        <v>2.8688524590163935E-2</v>
      </c>
      <c r="BM318" s="84">
        <v>380</v>
      </c>
      <c r="BN318" s="86">
        <v>0.29128751561210225</v>
      </c>
      <c r="BO318" s="195">
        <v>732</v>
      </c>
      <c r="BP318" s="75">
        <v>1.4797444812808281E-2</v>
      </c>
      <c r="BQ318" s="164">
        <v>32</v>
      </c>
      <c r="BR318" s="76">
        <v>465</v>
      </c>
      <c r="BS318" s="77">
        <v>0.26183822969755288</v>
      </c>
      <c r="BT318" s="159">
        <v>49468</v>
      </c>
      <c r="BU318" s="153">
        <v>2492</v>
      </c>
    </row>
    <row r="319" spans="1:73">
      <c r="A319" s="34">
        <f t="shared" si="32"/>
        <v>1</v>
      </c>
      <c r="B319" s="35">
        <f t="shared" si="33"/>
        <v>1</v>
      </c>
      <c r="C319" s="35">
        <f t="shared" si="34"/>
        <v>0</v>
      </c>
      <c r="D319" s="35">
        <f t="shared" si="35"/>
        <v>0</v>
      </c>
      <c r="E319" s="35">
        <f t="shared" si="36"/>
        <v>0</v>
      </c>
      <c r="F319" s="35">
        <f t="shared" si="37"/>
        <v>0</v>
      </c>
      <c r="G319" s="35">
        <f t="shared" si="38"/>
        <v>1</v>
      </c>
      <c r="H319" s="35">
        <f t="shared" si="39"/>
        <v>0</v>
      </c>
      <c r="I319" s="48">
        <v>598</v>
      </c>
      <c r="J319" s="49" t="s">
        <v>571</v>
      </c>
      <c r="K319" s="65">
        <v>208</v>
      </c>
      <c r="L319" s="38">
        <v>1.1479028697571744E-2</v>
      </c>
      <c r="M319" s="39">
        <v>76</v>
      </c>
      <c r="N319" s="40">
        <v>1.5210672675880703</v>
      </c>
      <c r="O319" s="98">
        <v>14</v>
      </c>
      <c r="P319" s="38">
        <v>0.287292817679558</v>
      </c>
      <c r="Q319" s="39">
        <v>78</v>
      </c>
      <c r="R319" s="41">
        <v>2.1514027566136784</v>
      </c>
      <c r="S319" s="183">
        <v>15</v>
      </c>
      <c r="T319" s="42">
        <v>8.2781456953642384E-4</v>
      </c>
      <c r="U319" s="43">
        <v>234</v>
      </c>
      <c r="V319" s="44">
        <v>0.30816844430366647</v>
      </c>
      <c r="W319" s="178">
        <v>3</v>
      </c>
      <c r="X319" s="42">
        <v>2.0718232044198894E-2</v>
      </c>
      <c r="Y319" s="43">
        <v>264</v>
      </c>
      <c r="Z319" s="45">
        <v>0.43587450384594462</v>
      </c>
      <c r="AA319" s="65">
        <v>85</v>
      </c>
      <c r="AB319" s="38">
        <v>4.6909492273730681E-3</v>
      </c>
      <c r="AC319" s="39">
        <v>345</v>
      </c>
      <c r="AD319" s="40">
        <v>0.36168953607636456</v>
      </c>
      <c r="AE319" s="98">
        <v>9</v>
      </c>
      <c r="AF319" s="38">
        <v>0.11740331491712708</v>
      </c>
      <c r="AG319" s="39">
        <v>410</v>
      </c>
      <c r="AH319" s="41">
        <v>0.51157491948853528</v>
      </c>
      <c r="AI319" s="183">
        <v>14</v>
      </c>
      <c r="AJ319" s="42">
        <v>7.7262693156732892E-4</v>
      </c>
      <c r="AK319" s="43">
        <v>201</v>
      </c>
      <c r="AL319" s="44">
        <v>0.40606746887679346</v>
      </c>
      <c r="AM319" s="178">
        <v>3</v>
      </c>
      <c r="AN319" s="42">
        <v>1.9337016574585635E-2</v>
      </c>
      <c r="AO319" s="43">
        <v>198</v>
      </c>
      <c r="AP319" s="45">
        <v>0.57434321974329772</v>
      </c>
      <c r="AQ319" s="65">
        <v>230</v>
      </c>
      <c r="AR319" s="38">
        <v>1.2693156732891833E-2</v>
      </c>
      <c r="AS319" s="39">
        <v>290</v>
      </c>
      <c r="AT319" s="40">
        <v>0.5479946333642346</v>
      </c>
      <c r="AU319" s="98">
        <v>39</v>
      </c>
      <c r="AV319" s="38">
        <v>0.31767955801104975</v>
      </c>
      <c r="AW319" s="39">
        <v>374</v>
      </c>
      <c r="AX319" s="41">
        <v>0.77508548763840546</v>
      </c>
      <c r="AY319" s="183">
        <v>139</v>
      </c>
      <c r="AZ319" s="42">
        <v>7.6710816777041946E-3</v>
      </c>
      <c r="BA319" s="43">
        <v>24</v>
      </c>
      <c r="BB319" s="44">
        <v>2.8627457190391712</v>
      </c>
      <c r="BC319" s="178">
        <v>4</v>
      </c>
      <c r="BD319" s="42">
        <v>0.1919889502762431</v>
      </c>
      <c r="BE319" s="43">
        <v>17</v>
      </c>
      <c r="BF319" s="45">
        <v>4.0490773568423251</v>
      </c>
      <c r="BG319" s="159">
        <v>33</v>
      </c>
      <c r="BH319" s="83">
        <v>1.8211920529801326E-3</v>
      </c>
      <c r="BI319" s="84">
        <v>287</v>
      </c>
      <c r="BJ319" s="85">
        <v>0.32720183560116839</v>
      </c>
      <c r="BK319" s="156">
        <v>11</v>
      </c>
      <c r="BL319" s="83">
        <v>4.5580110497237571E-2</v>
      </c>
      <c r="BM319" s="84">
        <v>328</v>
      </c>
      <c r="BN319" s="86">
        <v>0.46279539773256662</v>
      </c>
      <c r="BO319" s="195">
        <v>724</v>
      </c>
      <c r="BP319" s="75">
        <v>3.9955849889624723E-2</v>
      </c>
      <c r="BQ319" s="164">
        <v>83</v>
      </c>
      <c r="BR319" s="76">
        <v>264</v>
      </c>
      <c r="BS319" s="77">
        <v>0.70701186140629468</v>
      </c>
      <c r="BT319" s="159">
        <v>18120</v>
      </c>
      <c r="BU319" s="153">
        <v>2250</v>
      </c>
    </row>
    <row r="320" spans="1:73">
      <c r="A320" s="34">
        <f t="shared" si="32"/>
        <v>1</v>
      </c>
      <c r="B320" s="35">
        <f t="shared" si="33"/>
        <v>0</v>
      </c>
      <c r="C320" s="35">
        <f t="shared" si="34"/>
        <v>0</v>
      </c>
      <c r="D320" s="35">
        <f t="shared" si="35"/>
        <v>0</v>
      </c>
      <c r="E320" s="35">
        <f t="shared" si="36"/>
        <v>1</v>
      </c>
      <c r="F320" s="35">
        <f t="shared" si="37"/>
        <v>0</v>
      </c>
      <c r="G320" s="35">
        <f t="shared" si="38"/>
        <v>0</v>
      </c>
      <c r="H320" s="35">
        <f t="shared" si="39"/>
        <v>0</v>
      </c>
      <c r="I320" s="48">
        <v>390</v>
      </c>
      <c r="J320" s="49" t="s">
        <v>715</v>
      </c>
      <c r="K320" s="65">
        <v>25</v>
      </c>
      <c r="L320" s="38">
        <v>2.336011960381237E-3</v>
      </c>
      <c r="M320" s="39">
        <v>332</v>
      </c>
      <c r="N320" s="40">
        <v>0.30954111390816408</v>
      </c>
      <c r="O320" s="98">
        <v>3</v>
      </c>
      <c r="P320" s="38">
        <v>3.5714285714285712E-2</v>
      </c>
      <c r="Q320" s="39">
        <v>437</v>
      </c>
      <c r="R320" s="41">
        <v>0.26744773279332129</v>
      </c>
      <c r="S320" s="183">
        <v>0</v>
      </c>
      <c r="T320" s="42">
        <v>0</v>
      </c>
      <c r="U320" s="43">
        <v>396</v>
      </c>
      <c r="V320" s="44">
        <v>0</v>
      </c>
      <c r="W320" s="178">
        <v>0</v>
      </c>
      <c r="X320" s="42">
        <v>0</v>
      </c>
      <c r="Y320" s="43">
        <v>396</v>
      </c>
      <c r="Z320" s="45">
        <v>0</v>
      </c>
      <c r="AA320" s="65">
        <v>22</v>
      </c>
      <c r="AB320" s="38">
        <v>2.0556905251354887E-3</v>
      </c>
      <c r="AC320" s="39">
        <v>421</v>
      </c>
      <c r="AD320" s="40">
        <v>0.15850134297215693</v>
      </c>
      <c r="AE320" s="98">
        <v>3</v>
      </c>
      <c r="AF320" s="38">
        <v>3.1428571428571431E-2</v>
      </c>
      <c r="AG320" s="39">
        <v>491</v>
      </c>
      <c r="AH320" s="41">
        <v>0.13694731626240991</v>
      </c>
      <c r="AI320" s="183">
        <v>510</v>
      </c>
      <c r="AJ320" s="42">
        <v>4.765464399177724E-2</v>
      </c>
      <c r="AK320" s="43">
        <v>2</v>
      </c>
      <c r="AL320" s="44">
        <v>25.04572371909272</v>
      </c>
      <c r="AM320" s="178">
        <v>2</v>
      </c>
      <c r="AN320" s="42">
        <v>0.72857142857142854</v>
      </c>
      <c r="AO320" s="43">
        <v>5</v>
      </c>
      <c r="AP320" s="45">
        <v>21.639845965103596</v>
      </c>
      <c r="AQ320" s="65">
        <v>90</v>
      </c>
      <c r="AR320" s="38">
        <v>8.4096430573724536E-3</v>
      </c>
      <c r="AS320" s="39">
        <v>350</v>
      </c>
      <c r="AT320" s="40">
        <v>0.36306486722936537</v>
      </c>
      <c r="AU320" s="98">
        <v>16</v>
      </c>
      <c r="AV320" s="38">
        <v>0.12857142857142856</v>
      </c>
      <c r="AW320" s="39">
        <v>492</v>
      </c>
      <c r="AX320" s="41">
        <v>0.31369298369266141</v>
      </c>
      <c r="AY320" s="183">
        <v>9</v>
      </c>
      <c r="AZ320" s="42">
        <v>8.4096430573724534E-4</v>
      </c>
      <c r="BA320" s="43">
        <v>229</v>
      </c>
      <c r="BB320" s="44">
        <v>0.31383670090637805</v>
      </c>
      <c r="BC320" s="178">
        <v>2</v>
      </c>
      <c r="BD320" s="42">
        <v>1.2857142857142857E-2</v>
      </c>
      <c r="BE320" s="43">
        <v>281</v>
      </c>
      <c r="BF320" s="45">
        <v>0.27115917838833081</v>
      </c>
      <c r="BG320" s="159">
        <v>44</v>
      </c>
      <c r="BH320" s="83">
        <v>4.1113810502709774E-3</v>
      </c>
      <c r="BI320" s="84">
        <v>154</v>
      </c>
      <c r="BJ320" s="85">
        <v>0.73866532873521096</v>
      </c>
      <c r="BK320" s="156">
        <v>8</v>
      </c>
      <c r="BL320" s="83">
        <v>6.2857142857142861E-2</v>
      </c>
      <c r="BM320" s="84">
        <v>283</v>
      </c>
      <c r="BN320" s="86">
        <v>0.63821689134929183</v>
      </c>
      <c r="BO320" s="195">
        <v>700</v>
      </c>
      <c r="BP320" s="75">
        <v>6.5408334890674644E-2</v>
      </c>
      <c r="BQ320" s="164">
        <v>34</v>
      </c>
      <c r="BR320" s="76">
        <v>119</v>
      </c>
      <c r="BS320" s="77">
        <v>1.1573891865719117</v>
      </c>
      <c r="BT320" s="159">
        <v>10702</v>
      </c>
      <c r="BU320" s="153">
        <v>1011</v>
      </c>
    </row>
    <row r="321" spans="1:73">
      <c r="A321" s="34">
        <f t="shared" si="32"/>
        <v>1</v>
      </c>
      <c r="B321" s="35">
        <f t="shared" si="33"/>
        <v>0</v>
      </c>
      <c r="C321" s="35">
        <f t="shared" si="34"/>
        <v>0</v>
      </c>
      <c r="D321" s="35">
        <f t="shared" si="35"/>
        <v>1</v>
      </c>
      <c r="E321" s="35">
        <f t="shared" si="36"/>
        <v>0</v>
      </c>
      <c r="F321" s="35">
        <f t="shared" si="37"/>
        <v>0</v>
      </c>
      <c r="G321" s="35">
        <f t="shared" si="38"/>
        <v>0</v>
      </c>
      <c r="H321" s="35">
        <f t="shared" si="39"/>
        <v>0</v>
      </c>
      <c r="I321" s="48">
        <v>646</v>
      </c>
      <c r="J321" s="49" t="s">
        <v>620</v>
      </c>
      <c r="K321" s="65">
        <v>0</v>
      </c>
      <c r="L321" s="38">
        <v>0</v>
      </c>
      <c r="M321" s="39">
        <v>517</v>
      </c>
      <c r="N321" s="40">
        <v>0</v>
      </c>
      <c r="O321" s="98">
        <v>0</v>
      </c>
      <c r="P321" s="38">
        <v>0</v>
      </c>
      <c r="Q321" s="39">
        <v>517</v>
      </c>
      <c r="R321" s="41">
        <v>0</v>
      </c>
      <c r="S321" s="183">
        <v>0</v>
      </c>
      <c r="T321" s="42">
        <v>0</v>
      </c>
      <c r="U321" s="43">
        <v>396</v>
      </c>
      <c r="V321" s="44">
        <v>0</v>
      </c>
      <c r="W321" s="178">
        <v>0</v>
      </c>
      <c r="X321" s="42">
        <v>0</v>
      </c>
      <c r="Y321" s="43">
        <v>396</v>
      </c>
      <c r="Z321" s="45">
        <v>0</v>
      </c>
      <c r="AA321" s="65">
        <v>683</v>
      </c>
      <c r="AB321" s="38">
        <v>0.30301685891748004</v>
      </c>
      <c r="AC321" s="39">
        <v>10</v>
      </c>
      <c r="AD321" s="40">
        <v>23.363720605979672</v>
      </c>
      <c r="AE321" s="98">
        <v>2</v>
      </c>
      <c r="AF321" s="38">
        <v>0.98273381294964024</v>
      </c>
      <c r="AG321" s="39">
        <v>35</v>
      </c>
      <c r="AH321" s="41">
        <v>4.2821786726656752</v>
      </c>
      <c r="AI321" s="183">
        <v>0</v>
      </c>
      <c r="AJ321" s="42">
        <v>0</v>
      </c>
      <c r="AK321" s="43">
        <v>337</v>
      </c>
      <c r="AL321" s="44">
        <v>0</v>
      </c>
      <c r="AM321" s="178">
        <v>0</v>
      </c>
      <c r="AN321" s="42">
        <v>0</v>
      </c>
      <c r="AO321" s="43">
        <v>337</v>
      </c>
      <c r="AP321" s="45">
        <v>0</v>
      </c>
      <c r="AQ321" s="65">
        <v>10</v>
      </c>
      <c r="AR321" s="38">
        <v>4.4365572315882874E-3</v>
      </c>
      <c r="AS321" s="39">
        <v>422</v>
      </c>
      <c r="AT321" s="40">
        <v>0.1915370309123863</v>
      </c>
      <c r="AU321" s="98">
        <v>1</v>
      </c>
      <c r="AV321" s="38">
        <v>1.4388489208633094E-2</v>
      </c>
      <c r="AW321" s="39">
        <v>548</v>
      </c>
      <c r="AX321" s="41">
        <v>3.5105529749778264E-2</v>
      </c>
      <c r="AY321" s="183">
        <v>0</v>
      </c>
      <c r="AZ321" s="42">
        <v>0</v>
      </c>
      <c r="BA321" s="43">
        <v>356</v>
      </c>
      <c r="BB321" s="44">
        <v>0</v>
      </c>
      <c r="BC321" s="178">
        <v>0</v>
      </c>
      <c r="BD321" s="42">
        <v>0</v>
      </c>
      <c r="BE321" s="43">
        <v>356</v>
      </c>
      <c r="BF321" s="45">
        <v>0</v>
      </c>
      <c r="BG321" s="159">
        <v>2</v>
      </c>
      <c r="BH321" s="83">
        <v>8.8731144631765753E-4</v>
      </c>
      <c r="BI321" s="84">
        <v>354</v>
      </c>
      <c r="BJ321" s="85">
        <v>0.15941752738816303</v>
      </c>
      <c r="BK321" s="156">
        <v>2</v>
      </c>
      <c r="BL321" s="83">
        <v>2.8776978417266188E-3</v>
      </c>
      <c r="BM321" s="84">
        <v>454</v>
      </c>
      <c r="BN321" s="86">
        <v>2.921856271710296E-2</v>
      </c>
      <c r="BO321" s="195">
        <v>695</v>
      </c>
      <c r="BP321" s="75">
        <v>0.308340727595386</v>
      </c>
      <c r="BQ321" s="164">
        <v>5</v>
      </c>
      <c r="BR321" s="76">
        <v>18</v>
      </c>
      <c r="BS321" s="77">
        <v>5.4560359088042567</v>
      </c>
      <c r="BT321" s="159">
        <v>2254</v>
      </c>
      <c r="BU321" s="153">
        <v>135</v>
      </c>
    </row>
    <row r="322" spans="1:73">
      <c r="A322" s="34">
        <f t="shared" si="32"/>
        <v>1</v>
      </c>
      <c r="B322" s="35">
        <f t="shared" si="33"/>
        <v>0</v>
      </c>
      <c r="C322" s="35">
        <f t="shared" si="34"/>
        <v>1</v>
      </c>
      <c r="D322" s="35">
        <f t="shared" si="35"/>
        <v>0</v>
      </c>
      <c r="E322" s="35">
        <f t="shared" si="36"/>
        <v>0</v>
      </c>
      <c r="F322" s="35">
        <f t="shared" si="37"/>
        <v>1</v>
      </c>
      <c r="G322" s="35">
        <f t="shared" si="38"/>
        <v>1</v>
      </c>
      <c r="H322" s="35">
        <f t="shared" si="39"/>
        <v>0</v>
      </c>
      <c r="I322" s="36">
        <v>60</v>
      </c>
      <c r="J322" s="37" t="s">
        <v>30</v>
      </c>
      <c r="K322" s="65">
        <v>21</v>
      </c>
      <c r="L322" s="38">
        <v>1.8251347123240049E-3</v>
      </c>
      <c r="M322" s="39">
        <v>361</v>
      </c>
      <c r="N322" s="40">
        <v>0.24184560758542889</v>
      </c>
      <c r="O322" s="98">
        <v>3</v>
      </c>
      <c r="P322" s="38">
        <v>3.074670571010249E-2</v>
      </c>
      <c r="Q322" s="39">
        <v>450</v>
      </c>
      <c r="R322" s="41">
        <v>0.23024782852485054</v>
      </c>
      <c r="S322" s="183">
        <v>64</v>
      </c>
      <c r="T322" s="42">
        <v>5.5623153137493485E-3</v>
      </c>
      <c r="U322" s="43">
        <v>33</v>
      </c>
      <c r="V322" s="44">
        <v>2.0706691088132332</v>
      </c>
      <c r="W322" s="178">
        <v>3</v>
      </c>
      <c r="X322" s="42">
        <v>9.3704245973645683E-2</v>
      </c>
      <c r="Y322" s="43">
        <v>48</v>
      </c>
      <c r="Z322" s="45">
        <v>1.9713695471162218</v>
      </c>
      <c r="AA322" s="65">
        <v>0</v>
      </c>
      <c r="AB322" s="38">
        <v>0</v>
      </c>
      <c r="AC322" s="39">
        <v>538</v>
      </c>
      <c r="AD322" s="40">
        <v>0</v>
      </c>
      <c r="AE322" s="98">
        <v>0</v>
      </c>
      <c r="AF322" s="38">
        <v>0</v>
      </c>
      <c r="AG322" s="39">
        <v>538</v>
      </c>
      <c r="AH322" s="41">
        <v>0</v>
      </c>
      <c r="AI322" s="183">
        <v>0</v>
      </c>
      <c r="AJ322" s="42">
        <v>0</v>
      </c>
      <c r="AK322" s="43">
        <v>337</v>
      </c>
      <c r="AL322" s="44">
        <v>0</v>
      </c>
      <c r="AM322" s="178">
        <v>0</v>
      </c>
      <c r="AN322" s="42">
        <v>0</v>
      </c>
      <c r="AO322" s="43">
        <v>337</v>
      </c>
      <c r="AP322" s="45">
        <v>0</v>
      </c>
      <c r="AQ322" s="65">
        <v>541</v>
      </c>
      <c r="AR322" s="38">
        <v>4.7018946636537461E-2</v>
      </c>
      <c r="AS322" s="39">
        <v>46</v>
      </c>
      <c r="AT322" s="40">
        <v>2.0299229707369775</v>
      </c>
      <c r="AU322" s="98">
        <v>45</v>
      </c>
      <c r="AV322" s="38">
        <v>0.7920937042459737</v>
      </c>
      <c r="AW322" s="39">
        <v>52</v>
      </c>
      <c r="AX322" s="41">
        <v>1.932577402381827</v>
      </c>
      <c r="AY322" s="183">
        <v>57</v>
      </c>
      <c r="AZ322" s="42">
        <v>4.9539370763080131E-3</v>
      </c>
      <c r="BA322" s="43">
        <v>43</v>
      </c>
      <c r="BB322" s="44">
        <v>1.8487434697520453</v>
      </c>
      <c r="BC322" s="178">
        <v>5</v>
      </c>
      <c r="BD322" s="42">
        <v>8.3455344070278187E-2</v>
      </c>
      <c r="BE322" s="43">
        <v>53</v>
      </c>
      <c r="BF322" s="45">
        <v>1.7600864190164958</v>
      </c>
      <c r="BG322" s="159">
        <v>0</v>
      </c>
      <c r="BH322" s="83">
        <v>0</v>
      </c>
      <c r="BI322" s="84">
        <v>467</v>
      </c>
      <c r="BJ322" s="85">
        <v>0</v>
      </c>
      <c r="BK322" s="156">
        <v>0</v>
      </c>
      <c r="BL322" s="83">
        <v>0</v>
      </c>
      <c r="BM322" s="84">
        <v>467</v>
      </c>
      <c r="BN322" s="86">
        <v>0</v>
      </c>
      <c r="BO322" s="195">
        <v>683</v>
      </c>
      <c r="BP322" s="75">
        <v>5.9360333738918823E-2</v>
      </c>
      <c r="BQ322" s="164">
        <v>56</v>
      </c>
      <c r="BR322" s="76">
        <v>146</v>
      </c>
      <c r="BS322" s="77">
        <v>1.0503708509864473</v>
      </c>
      <c r="BT322" s="159">
        <v>11506</v>
      </c>
      <c r="BU322" s="153">
        <v>580</v>
      </c>
    </row>
    <row r="323" spans="1:73">
      <c r="A323" s="34">
        <f t="shared" si="32"/>
        <v>1</v>
      </c>
      <c r="B323" s="35">
        <f t="shared" si="33"/>
        <v>0</v>
      </c>
      <c r="C323" s="35">
        <f t="shared" si="34"/>
        <v>0</v>
      </c>
      <c r="D323" s="35">
        <f t="shared" si="35"/>
        <v>1</v>
      </c>
      <c r="E323" s="35">
        <f t="shared" si="36"/>
        <v>0</v>
      </c>
      <c r="F323" s="35">
        <f t="shared" si="37"/>
        <v>0</v>
      </c>
      <c r="G323" s="35">
        <f t="shared" si="38"/>
        <v>0</v>
      </c>
      <c r="H323" s="35">
        <f t="shared" si="39"/>
        <v>0</v>
      </c>
      <c r="I323" s="48">
        <v>175</v>
      </c>
      <c r="J323" s="49" t="s">
        <v>145</v>
      </c>
      <c r="K323" s="65">
        <v>0</v>
      </c>
      <c r="L323" s="38">
        <v>0</v>
      </c>
      <c r="M323" s="39">
        <v>517</v>
      </c>
      <c r="N323" s="40">
        <v>0</v>
      </c>
      <c r="O323" s="98">
        <v>0</v>
      </c>
      <c r="P323" s="38">
        <v>0</v>
      </c>
      <c r="Q323" s="39">
        <v>517</v>
      </c>
      <c r="R323" s="41">
        <v>0</v>
      </c>
      <c r="S323" s="183">
        <v>6</v>
      </c>
      <c r="T323" s="42">
        <v>2.0095116886596556E-4</v>
      </c>
      <c r="U323" s="43">
        <v>343</v>
      </c>
      <c r="V323" s="44">
        <v>7.4807585381236996E-2</v>
      </c>
      <c r="W323" s="178">
        <v>1</v>
      </c>
      <c r="X323" s="42">
        <v>8.8495575221238937E-3</v>
      </c>
      <c r="Y323" s="43">
        <v>339</v>
      </c>
      <c r="Z323" s="45">
        <v>0.18617884412062768</v>
      </c>
      <c r="AA323" s="65">
        <v>662</v>
      </c>
      <c r="AB323" s="38">
        <v>2.2171612298211536E-2</v>
      </c>
      <c r="AC323" s="39">
        <v>96</v>
      </c>
      <c r="AD323" s="40">
        <v>1.7095133154310274</v>
      </c>
      <c r="AE323" s="98">
        <v>1</v>
      </c>
      <c r="AF323" s="38">
        <v>0.97640117994100295</v>
      </c>
      <c r="AG323" s="39">
        <v>37</v>
      </c>
      <c r="AH323" s="41">
        <v>4.2545847650845232</v>
      </c>
      <c r="AI323" s="183">
        <v>0</v>
      </c>
      <c r="AJ323" s="42">
        <v>0</v>
      </c>
      <c r="AK323" s="43">
        <v>337</v>
      </c>
      <c r="AL323" s="44">
        <v>0</v>
      </c>
      <c r="AM323" s="178">
        <v>0</v>
      </c>
      <c r="AN323" s="42">
        <v>0</v>
      </c>
      <c r="AO323" s="43">
        <v>337</v>
      </c>
      <c r="AP323" s="45">
        <v>0</v>
      </c>
      <c r="AQ323" s="65">
        <v>10</v>
      </c>
      <c r="AR323" s="38">
        <v>3.3491861477660931E-4</v>
      </c>
      <c r="AS323" s="39">
        <v>544</v>
      </c>
      <c r="AT323" s="40">
        <v>1.4459256067938868E-2</v>
      </c>
      <c r="AU323" s="98">
        <v>2</v>
      </c>
      <c r="AV323" s="38">
        <v>1.4749262536873156E-2</v>
      </c>
      <c r="AW323" s="39">
        <v>547</v>
      </c>
      <c r="AX323" s="41">
        <v>3.5985756896896592E-2</v>
      </c>
      <c r="AY323" s="183">
        <v>0</v>
      </c>
      <c r="AZ323" s="42">
        <v>0</v>
      </c>
      <c r="BA323" s="43">
        <v>356</v>
      </c>
      <c r="BB323" s="44">
        <v>0</v>
      </c>
      <c r="BC323" s="178">
        <v>0</v>
      </c>
      <c r="BD323" s="42">
        <v>0</v>
      </c>
      <c r="BE323" s="43">
        <v>356</v>
      </c>
      <c r="BF323" s="45">
        <v>0</v>
      </c>
      <c r="BG323" s="159">
        <v>0</v>
      </c>
      <c r="BH323" s="83">
        <v>0</v>
      </c>
      <c r="BI323" s="84">
        <v>467</v>
      </c>
      <c r="BJ323" s="85">
        <v>0</v>
      </c>
      <c r="BK323" s="156">
        <v>0</v>
      </c>
      <c r="BL323" s="83">
        <v>0</v>
      </c>
      <c r="BM323" s="84">
        <v>467</v>
      </c>
      <c r="BN323" s="86">
        <v>0</v>
      </c>
      <c r="BO323" s="195">
        <v>678</v>
      </c>
      <c r="BP323" s="75">
        <v>2.2707482081854108E-2</v>
      </c>
      <c r="BQ323" s="164">
        <v>4</v>
      </c>
      <c r="BR323" s="76">
        <v>412</v>
      </c>
      <c r="BS323" s="77">
        <v>0.40180497271090693</v>
      </c>
      <c r="BT323" s="159">
        <v>29858</v>
      </c>
      <c r="BU323" s="153">
        <v>82</v>
      </c>
    </row>
    <row r="324" spans="1:73">
      <c r="A324" s="34">
        <f t="shared" si="32"/>
        <v>1</v>
      </c>
      <c r="B324" s="35">
        <f t="shared" si="33"/>
        <v>0</v>
      </c>
      <c r="C324" s="35">
        <f t="shared" si="34"/>
        <v>1</v>
      </c>
      <c r="D324" s="35">
        <f t="shared" si="35"/>
        <v>0</v>
      </c>
      <c r="E324" s="35">
        <f t="shared" si="36"/>
        <v>0</v>
      </c>
      <c r="F324" s="35">
        <f t="shared" si="37"/>
        <v>1</v>
      </c>
      <c r="G324" s="35">
        <f t="shared" si="38"/>
        <v>1</v>
      </c>
      <c r="H324" s="35">
        <f t="shared" si="39"/>
        <v>0</v>
      </c>
      <c r="I324" s="48">
        <v>663</v>
      </c>
      <c r="J324" s="49" t="s">
        <v>637</v>
      </c>
      <c r="K324" s="65">
        <v>11</v>
      </c>
      <c r="L324" s="38">
        <v>5.8167204272645549E-4</v>
      </c>
      <c r="M324" s="39">
        <v>449</v>
      </c>
      <c r="N324" s="40">
        <v>7.7076408463850443E-2</v>
      </c>
      <c r="O324" s="98">
        <v>8</v>
      </c>
      <c r="P324" s="38">
        <v>1.6296296296296295E-2</v>
      </c>
      <c r="Q324" s="39">
        <v>479</v>
      </c>
      <c r="R324" s="41">
        <v>0.122035409926434</v>
      </c>
      <c r="S324" s="183">
        <v>88</v>
      </c>
      <c r="T324" s="42">
        <v>4.653376341811644E-3</v>
      </c>
      <c r="U324" s="43">
        <v>42</v>
      </c>
      <c r="V324" s="44">
        <v>1.7323006876028215</v>
      </c>
      <c r="W324" s="178">
        <v>5</v>
      </c>
      <c r="X324" s="42">
        <v>0.13037037037037036</v>
      </c>
      <c r="Y324" s="43">
        <v>29</v>
      </c>
      <c r="Z324" s="45">
        <v>2.7427591495341059</v>
      </c>
      <c r="AA324" s="65">
        <v>43</v>
      </c>
      <c r="AB324" s="38">
        <v>2.2738088942943261E-3</v>
      </c>
      <c r="AC324" s="39">
        <v>415</v>
      </c>
      <c r="AD324" s="40">
        <v>0.17531907599950247</v>
      </c>
      <c r="AE324" s="98">
        <v>8</v>
      </c>
      <c r="AF324" s="38">
        <v>6.3703703703703707E-2</v>
      </c>
      <c r="AG324" s="39">
        <v>455</v>
      </c>
      <c r="AH324" s="41">
        <v>0.27758344912448069</v>
      </c>
      <c r="AI324" s="183">
        <v>2</v>
      </c>
      <c r="AJ324" s="42">
        <v>1.0575855322299191E-4</v>
      </c>
      <c r="AK324" s="43">
        <v>313</v>
      </c>
      <c r="AL324" s="44">
        <v>5.5583239807878243E-2</v>
      </c>
      <c r="AM324" s="178">
        <v>1</v>
      </c>
      <c r="AN324" s="42">
        <v>2.9629629629629628E-3</v>
      </c>
      <c r="AO324" s="43">
        <v>313</v>
      </c>
      <c r="AP324" s="45">
        <v>8.8005183300348691E-2</v>
      </c>
      <c r="AQ324" s="65">
        <v>449</v>
      </c>
      <c r="AR324" s="38">
        <v>2.3742795198561685E-2</v>
      </c>
      <c r="AS324" s="39">
        <v>122</v>
      </c>
      <c r="AT324" s="40">
        <v>1.0250345618251648</v>
      </c>
      <c r="AU324" s="98">
        <v>19</v>
      </c>
      <c r="AV324" s="38">
        <v>0.66518518518518521</v>
      </c>
      <c r="AW324" s="39">
        <v>79</v>
      </c>
      <c r="AX324" s="41">
        <v>1.6229416423803045</v>
      </c>
      <c r="AY324" s="183">
        <v>68</v>
      </c>
      <c r="AZ324" s="42">
        <v>3.5957908095817248E-3</v>
      </c>
      <c r="BA324" s="43">
        <v>69</v>
      </c>
      <c r="BB324" s="44">
        <v>1.3419013353239673</v>
      </c>
      <c r="BC324" s="178">
        <v>1</v>
      </c>
      <c r="BD324" s="42">
        <v>0.10074074074074074</v>
      </c>
      <c r="BE324" s="43">
        <v>41</v>
      </c>
      <c r="BF324" s="45">
        <v>2.1246381714048637</v>
      </c>
      <c r="BG324" s="159">
        <v>14</v>
      </c>
      <c r="BH324" s="83">
        <v>7.403098725609434E-4</v>
      </c>
      <c r="BI324" s="84">
        <v>368</v>
      </c>
      <c r="BJ324" s="85">
        <v>0.13300670229657005</v>
      </c>
      <c r="BK324" s="156">
        <v>7</v>
      </c>
      <c r="BL324" s="83">
        <v>2.074074074074074E-2</v>
      </c>
      <c r="BM324" s="84">
        <v>400</v>
      </c>
      <c r="BN324" s="86">
        <v>0.21059008536104579</v>
      </c>
      <c r="BO324" s="195">
        <v>675</v>
      </c>
      <c r="BP324" s="75">
        <v>3.5693511712759772E-2</v>
      </c>
      <c r="BQ324" s="164">
        <v>49</v>
      </c>
      <c r="BR324" s="76">
        <v>299</v>
      </c>
      <c r="BS324" s="77">
        <v>0.63159052368746116</v>
      </c>
      <c r="BT324" s="159">
        <v>18911</v>
      </c>
      <c r="BU324" s="153">
        <v>1530</v>
      </c>
    </row>
    <row r="325" spans="1:73">
      <c r="A325" s="34">
        <f t="shared" si="32"/>
        <v>1</v>
      </c>
      <c r="B325" s="35">
        <f t="shared" si="33"/>
        <v>1</v>
      </c>
      <c r="C325" s="35">
        <f t="shared" si="34"/>
        <v>0</v>
      </c>
      <c r="D325" s="35">
        <f t="shared" si="35"/>
        <v>0</v>
      </c>
      <c r="E325" s="35">
        <f t="shared" si="36"/>
        <v>0</v>
      </c>
      <c r="F325" s="35">
        <f t="shared" si="37"/>
        <v>0</v>
      </c>
      <c r="G325" s="35">
        <f t="shared" si="38"/>
        <v>0</v>
      </c>
      <c r="H325" s="35">
        <f t="shared" si="39"/>
        <v>0</v>
      </c>
      <c r="I325" s="48">
        <v>43</v>
      </c>
      <c r="J325" s="49" t="s">
        <v>13</v>
      </c>
      <c r="K325" s="65">
        <v>623</v>
      </c>
      <c r="L325" s="38">
        <v>0.88746438746438749</v>
      </c>
      <c r="M325" s="39">
        <v>1</v>
      </c>
      <c r="N325" s="40">
        <v>117.59645057841267</v>
      </c>
      <c r="O325" s="98">
        <v>26</v>
      </c>
      <c r="P325" s="38">
        <v>0.93263473053892221</v>
      </c>
      <c r="Q325" s="39">
        <v>11</v>
      </c>
      <c r="R325" s="41">
        <v>6.984069237794456</v>
      </c>
      <c r="S325" s="183">
        <v>1</v>
      </c>
      <c r="T325" s="42">
        <v>1.4245014245014246E-3</v>
      </c>
      <c r="U325" s="43">
        <v>175</v>
      </c>
      <c r="V325" s="44">
        <v>0.53029555657952865</v>
      </c>
      <c r="W325" s="178">
        <v>1</v>
      </c>
      <c r="X325" s="42">
        <v>1.4970059880239522E-3</v>
      </c>
      <c r="Y325" s="43">
        <v>384</v>
      </c>
      <c r="Z325" s="45">
        <v>3.1494325427591216E-2</v>
      </c>
      <c r="AA325" s="65">
        <v>1</v>
      </c>
      <c r="AB325" s="38">
        <v>1.4245014245014246E-3</v>
      </c>
      <c r="AC325" s="39">
        <v>453</v>
      </c>
      <c r="AD325" s="40">
        <v>0.10983432870292822</v>
      </c>
      <c r="AE325" s="98">
        <v>1</v>
      </c>
      <c r="AF325" s="38">
        <v>1.4970059880239522E-3</v>
      </c>
      <c r="AG325" s="39">
        <v>533</v>
      </c>
      <c r="AH325" s="41">
        <v>6.5230757610021048E-3</v>
      </c>
      <c r="AI325" s="183">
        <v>0</v>
      </c>
      <c r="AJ325" s="42">
        <v>0</v>
      </c>
      <c r="AK325" s="43">
        <v>337</v>
      </c>
      <c r="AL325" s="44">
        <v>0</v>
      </c>
      <c r="AM325" s="178">
        <v>0</v>
      </c>
      <c r="AN325" s="42">
        <v>0</v>
      </c>
      <c r="AO325" s="43">
        <v>337</v>
      </c>
      <c r="AP325" s="45">
        <v>0</v>
      </c>
      <c r="AQ325" s="65">
        <v>43</v>
      </c>
      <c r="AR325" s="38">
        <v>6.1253561253561253E-2</v>
      </c>
      <c r="AS325" s="39">
        <v>32</v>
      </c>
      <c r="AT325" s="40">
        <v>2.6444661125484763</v>
      </c>
      <c r="AU325" s="98">
        <v>4</v>
      </c>
      <c r="AV325" s="38">
        <v>6.4371257485029934E-2</v>
      </c>
      <c r="AW325" s="39">
        <v>513</v>
      </c>
      <c r="AX325" s="41">
        <v>0.15705520307965917</v>
      </c>
      <c r="AY325" s="183">
        <v>0</v>
      </c>
      <c r="AZ325" s="42">
        <v>0</v>
      </c>
      <c r="BA325" s="43">
        <v>356</v>
      </c>
      <c r="BB325" s="44">
        <v>0</v>
      </c>
      <c r="BC325" s="178">
        <v>0</v>
      </c>
      <c r="BD325" s="42">
        <v>0</v>
      </c>
      <c r="BE325" s="43">
        <v>356</v>
      </c>
      <c r="BF325" s="45">
        <v>0</v>
      </c>
      <c r="BG325" s="159">
        <v>0</v>
      </c>
      <c r="BH325" s="83">
        <v>0</v>
      </c>
      <c r="BI325" s="84">
        <v>467</v>
      </c>
      <c r="BJ325" s="85">
        <v>0</v>
      </c>
      <c r="BK325" s="156">
        <v>0</v>
      </c>
      <c r="BL325" s="83">
        <v>0</v>
      </c>
      <c r="BM325" s="84">
        <v>467</v>
      </c>
      <c r="BN325" s="86">
        <v>0</v>
      </c>
      <c r="BO325" s="195">
        <v>668</v>
      </c>
      <c r="BP325" s="75">
        <v>0.95156695156695159</v>
      </c>
      <c r="BQ325" s="164">
        <v>32</v>
      </c>
      <c r="BR325" s="76">
        <v>1</v>
      </c>
      <c r="BS325" s="77">
        <v>16.837812824368449</v>
      </c>
      <c r="BT325" s="159">
        <v>702</v>
      </c>
      <c r="BU325" s="153">
        <v>35</v>
      </c>
    </row>
    <row r="326" spans="1:73">
      <c r="A326" s="34">
        <f t="shared" si="32"/>
        <v>2</v>
      </c>
      <c r="B326" s="35">
        <f t="shared" si="33"/>
        <v>1</v>
      </c>
      <c r="C326" s="35">
        <f t="shared" si="34"/>
        <v>1</v>
      </c>
      <c r="D326" s="35">
        <f t="shared" si="35"/>
        <v>0</v>
      </c>
      <c r="E326" s="35">
        <f t="shared" si="36"/>
        <v>0</v>
      </c>
      <c r="F326" s="35">
        <f t="shared" si="37"/>
        <v>0</v>
      </c>
      <c r="G326" s="35">
        <f t="shared" si="38"/>
        <v>0</v>
      </c>
      <c r="H326" s="35">
        <f t="shared" si="39"/>
        <v>1</v>
      </c>
      <c r="I326" s="48">
        <v>279</v>
      </c>
      <c r="J326" s="49" t="s">
        <v>249</v>
      </c>
      <c r="K326" s="65">
        <v>162</v>
      </c>
      <c r="L326" s="38">
        <v>1.5988945913936046E-2</v>
      </c>
      <c r="M326" s="39">
        <v>49</v>
      </c>
      <c r="N326" s="40">
        <v>2.1186690018528149</v>
      </c>
      <c r="O326" s="98">
        <v>23</v>
      </c>
      <c r="P326" s="38">
        <v>0.24657534246575341</v>
      </c>
      <c r="Q326" s="39">
        <v>94</v>
      </c>
      <c r="R326" s="41">
        <v>1.8464884565456701</v>
      </c>
      <c r="S326" s="183">
        <v>38</v>
      </c>
      <c r="T326" s="42">
        <v>3.750493485984998E-3</v>
      </c>
      <c r="U326" s="43">
        <v>59</v>
      </c>
      <c r="V326" s="44">
        <v>1.3961867614800143</v>
      </c>
      <c r="W326" s="178">
        <v>9</v>
      </c>
      <c r="X326" s="42">
        <v>5.7838660578386603E-2</v>
      </c>
      <c r="Y326" s="43">
        <v>115</v>
      </c>
      <c r="Z326" s="45">
        <v>1.2168218518325347</v>
      </c>
      <c r="AA326" s="65">
        <v>67</v>
      </c>
      <c r="AB326" s="38">
        <v>6.6127121989735492E-3</v>
      </c>
      <c r="AC326" s="39">
        <v>306</v>
      </c>
      <c r="AD326" s="40">
        <v>0.5098645693065067</v>
      </c>
      <c r="AE326" s="98">
        <v>9</v>
      </c>
      <c r="AF326" s="38">
        <v>0.1019786910197869</v>
      </c>
      <c r="AG326" s="39">
        <v>422</v>
      </c>
      <c r="AH326" s="41">
        <v>0.44436343798996986</v>
      </c>
      <c r="AI326" s="183">
        <v>16</v>
      </c>
      <c r="AJ326" s="42">
        <v>1.5791551519936833E-3</v>
      </c>
      <c r="AK326" s="43">
        <v>116</v>
      </c>
      <c r="AL326" s="44">
        <v>0.82995234741949098</v>
      </c>
      <c r="AM326" s="178">
        <v>2</v>
      </c>
      <c r="AN326" s="42">
        <v>2.4353120243531201E-2</v>
      </c>
      <c r="AO326" s="43">
        <v>175</v>
      </c>
      <c r="AP326" s="45">
        <v>0.72333027370149605</v>
      </c>
      <c r="AQ326" s="65">
        <v>194</v>
      </c>
      <c r="AR326" s="38">
        <v>1.914725621792341E-2</v>
      </c>
      <c r="AS326" s="39">
        <v>179</v>
      </c>
      <c r="AT326" s="40">
        <v>0.82663389981488966</v>
      </c>
      <c r="AU326" s="98">
        <v>36</v>
      </c>
      <c r="AV326" s="38">
        <v>0.29528158295281581</v>
      </c>
      <c r="AW326" s="39">
        <v>397</v>
      </c>
      <c r="AX326" s="41">
        <v>0.7204381394463627</v>
      </c>
      <c r="AY326" s="183">
        <v>24</v>
      </c>
      <c r="AZ326" s="42">
        <v>2.3687327279905252E-3</v>
      </c>
      <c r="BA326" s="43">
        <v>117</v>
      </c>
      <c r="BB326" s="44">
        <v>0.88397956918017051</v>
      </c>
      <c r="BC326" s="178">
        <v>3</v>
      </c>
      <c r="BD326" s="42">
        <v>3.6529680365296802E-2</v>
      </c>
      <c r="BE326" s="43">
        <v>162</v>
      </c>
      <c r="BF326" s="45">
        <v>0.77041674224995049</v>
      </c>
      <c r="BG326" s="159">
        <v>156</v>
      </c>
      <c r="BH326" s="83">
        <v>1.5396762731938412E-2</v>
      </c>
      <c r="BI326" s="84">
        <v>29</v>
      </c>
      <c r="BJ326" s="85">
        <v>2.7662371027603352</v>
      </c>
      <c r="BK326" s="156">
        <v>23</v>
      </c>
      <c r="BL326" s="83">
        <v>0.23744292237442921</v>
      </c>
      <c r="BM326" s="84">
        <v>59</v>
      </c>
      <c r="BN326" s="86">
        <v>2.4108649693974908</v>
      </c>
      <c r="BO326" s="195">
        <v>657</v>
      </c>
      <c r="BP326" s="75">
        <v>6.4844058428740622E-2</v>
      </c>
      <c r="BQ326" s="164">
        <v>105</v>
      </c>
      <c r="BR326" s="76">
        <v>122</v>
      </c>
      <c r="BS326" s="77">
        <v>1.1474044120569957</v>
      </c>
      <c r="BT326" s="159">
        <v>10132</v>
      </c>
      <c r="BU326" s="153">
        <v>1458</v>
      </c>
    </row>
    <row r="327" spans="1:73">
      <c r="A327" s="34">
        <f t="shared" ref="A327:A390" si="40">SUM(B327:E327)</f>
        <v>2</v>
      </c>
      <c r="B327" s="35">
        <f t="shared" si="33"/>
        <v>0</v>
      </c>
      <c r="C327" s="35">
        <f t="shared" si="34"/>
        <v>0</v>
      </c>
      <c r="D327" s="35">
        <f t="shared" si="35"/>
        <v>1</v>
      </c>
      <c r="E327" s="35">
        <f t="shared" si="36"/>
        <v>1</v>
      </c>
      <c r="F327" s="35">
        <f t="shared" si="37"/>
        <v>0</v>
      </c>
      <c r="G327" s="35">
        <f t="shared" si="38"/>
        <v>1</v>
      </c>
      <c r="H327" s="35">
        <f t="shared" si="39"/>
        <v>0</v>
      </c>
      <c r="I327" s="48">
        <v>479</v>
      </c>
      <c r="J327" s="49" t="s">
        <v>451</v>
      </c>
      <c r="K327" s="65">
        <v>65</v>
      </c>
      <c r="L327" s="38">
        <v>2.954142616915875E-3</v>
      </c>
      <c r="M327" s="39">
        <v>297</v>
      </c>
      <c r="N327" s="40">
        <v>0.3914485934971344</v>
      </c>
      <c r="O327" s="98">
        <v>20</v>
      </c>
      <c r="P327" s="38">
        <v>9.9236641221374045E-2</v>
      </c>
      <c r="Q327" s="39">
        <v>311</v>
      </c>
      <c r="R327" s="41">
        <v>0.74313721173106062</v>
      </c>
      <c r="S327" s="183">
        <v>5</v>
      </c>
      <c r="T327" s="42">
        <v>2.2724173976275964E-4</v>
      </c>
      <c r="U327" s="43">
        <v>336</v>
      </c>
      <c r="V327" s="44">
        <v>8.4594709975646304E-2</v>
      </c>
      <c r="W327" s="178">
        <v>3</v>
      </c>
      <c r="X327" s="42">
        <v>7.6335877862595417E-3</v>
      </c>
      <c r="Y327" s="43">
        <v>349</v>
      </c>
      <c r="Z327" s="45">
        <v>0.16059701821092312</v>
      </c>
      <c r="AA327" s="65">
        <v>272</v>
      </c>
      <c r="AB327" s="38">
        <v>1.2361950643094123E-2</v>
      </c>
      <c r="AC327" s="39">
        <v>171</v>
      </c>
      <c r="AD327" s="40">
        <v>0.9531521183407683</v>
      </c>
      <c r="AE327" s="98">
        <v>39</v>
      </c>
      <c r="AF327" s="38">
        <v>0.41526717557251908</v>
      </c>
      <c r="AG327" s="39">
        <v>146</v>
      </c>
      <c r="AH327" s="41">
        <v>1.8094912572076922</v>
      </c>
      <c r="AI327" s="183">
        <v>47</v>
      </c>
      <c r="AJ327" s="42">
        <v>2.1360723537699406E-3</v>
      </c>
      <c r="AK327" s="43">
        <v>82</v>
      </c>
      <c r="AL327" s="44">
        <v>1.122649830848496</v>
      </c>
      <c r="AM327" s="178">
        <v>12</v>
      </c>
      <c r="AN327" s="42">
        <v>7.1755725190839698E-2</v>
      </c>
      <c r="AO327" s="43">
        <v>40</v>
      </c>
      <c r="AP327" s="45">
        <v>2.1312705650408872</v>
      </c>
      <c r="AQ327" s="65">
        <v>182</v>
      </c>
      <c r="AR327" s="38">
        <v>8.2715993273644508E-3</v>
      </c>
      <c r="AS327" s="39">
        <v>353</v>
      </c>
      <c r="AT327" s="40">
        <v>0.3571051816439868</v>
      </c>
      <c r="AU327" s="98">
        <v>34</v>
      </c>
      <c r="AV327" s="38">
        <v>0.27786259541984731</v>
      </c>
      <c r="AW327" s="39">
        <v>413</v>
      </c>
      <c r="AX327" s="41">
        <v>0.67793869588541256</v>
      </c>
      <c r="AY327" s="183">
        <v>64</v>
      </c>
      <c r="AZ327" s="42">
        <v>2.9086942689633233E-3</v>
      </c>
      <c r="BA327" s="43">
        <v>90</v>
      </c>
      <c r="BB327" s="44">
        <v>1.0854860391684149</v>
      </c>
      <c r="BC327" s="178">
        <v>4</v>
      </c>
      <c r="BD327" s="42">
        <v>9.7709923664122136E-2</v>
      </c>
      <c r="BE327" s="43">
        <v>44</v>
      </c>
      <c r="BF327" s="45">
        <v>2.0607177594227681</v>
      </c>
      <c r="BG327" s="159">
        <v>20</v>
      </c>
      <c r="BH327" s="83">
        <v>9.0896695905103855E-4</v>
      </c>
      <c r="BI327" s="84">
        <v>349</v>
      </c>
      <c r="BJ327" s="85">
        <v>0.16330823375581488</v>
      </c>
      <c r="BK327" s="156">
        <v>15</v>
      </c>
      <c r="BL327" s="83">
        <v>3.0534351145038167E-2</v>
      </c>
      <c r="BM327" s="84">
        <v>369</v>
      </c>
      <c r="BN327" s="86">
        <v>0.31002902425017642</v>
      </c>
      <c r="BO327" s="195">
        <v>655</v>
      </c>
      <c r="BP327" s="75">
        <v>2.976866790892151E-2</v>
      </c>
      <c r="BQ327" s="164">
        <v>127</v>
      </c>
      <c r="BR327" s="76">
        <v>362</v>
      </c>
      <c r="BS327" s="77">
        <v>0.52675143609791208</v>
      </c>
      <c r="BT327" s="159">
        <v>22003</v>
      </c>
      <c r="BU327" s="153">
        <v>4637</v>
      </c>
    </row>
    <row r="328" spans="1:73">
      <c r="A328" s="34">
        <f t="shared" si="40"/>
        <v>1</v>
      </c>
      <c r="B328" s="35">
        <f t="shared" ref="B328:B391" si="41">IF(R328&gt;1,1,0)</f>
        <v>1</v>
      </c>
      <c r="C328" s="35">
        <f t="shared" ref="C328:C391" si="42">IF(Z328&gt;1,1,0)</f>
        <v>0</v>
      </c>
      <c r="D328" s="35">
        <f t="shared" ref="D328:D391" si="43">IF(AH328&gt;1,1,0)</f>
        <v>0</v>
      </c>
      <c r="E328" s="35">
        <f t="shared" ref="E328:E391" si="44">IF(AP328&gt;1,1,0)</f>
        <v>0</v>
      </c>
      <c r="F328" s="35">
        <f t="shared" ref="F328:F391" si="45">IF(AX328&gt;1,1,0)</f>
        <v>0</v>
      </c>
      <c r="G328" s="35">
        <f t="shared" ref="G328:G391" si="46">IF(BF328&gt;1,1,0)</f>
        <v>0</v>
      </c>
      <c r="H328" s="35">
        <f t="shared" ref="H328:H391" si="47">IF(BN328&gt;1,1,0)</f>
        <v>0</v>
      </c>
      <c r="I328" s="48">
        <v>250</v>
      </c>
      <c r="J328" s="49" t="s">
        <v>220</v>
      </c>
      <c r="K328" s="65">
        <v>499</v>
      </c>
      <c r="L328" s="38">
        <v>1.9017493044704448E-2</v>
      </c>
      <c r="M328" s="39">
        <v>34</v>
      </c>
      <c r="N328" s="40">
        <v>2.5199768154602555</v>
      </c>
      <c r="O328" s="98">
        <v>1</v>
      </c>
      <c r="P328" s="38">
        <v>0.76416539050535992</v>
      </c>
      <c r="Q328" s="39">
        <v>13</v>
      </c>
      <c r="R328" s="41">
        <v>5.7224804327538825</v>
      </c>
      <c r="S328" s="183">
        <v>4</v>
      </c>
      <c r="T328" s="42">
        <v>1.5244483402568695E-4</v>
      </c>
      <c r="U328" s="43">
        <v>355</v>
      </c>
      <c r="V328" s="44">
        <v>5.6750254311342521E-2</v>
      </c>
      <c r="W328" s="178">
        <v>1</v>
      </c>
      <c r="X328" s="42">
        <v>6.1255742725880554E-3</v>
      </c>
      <c r="Y328" s="43">
        <v>359</v>
      </c>
      <c r="Z328" s="45">
        <v>0.12887111415394137</v>
      </c>
      <c r="AA328" s="65">
        <v>20</v>
      </c>
      <c r="AB328" s="38">
        <v>7.6222417012843482E-4</v>
      </c>
      <c r="AC328" s="39">
        <v>491</v>
      </c>
      <c r="AD328" s="40">
        <v>5.8770302793136636E-2</v>
      </c>
      <c r="AE328" s="98">
        <v>2</v>
      </c>
      <c r="AF328" s="38">
        <v>3.0627871362940276E-2</v>
      </c>
      <c r="AG328" s="39">
        <v>493</v>
      </c>
      <c r="AH328" s="41">
        <v>0.13345833409952237</v>
      </c>
      <c r="AI328" s="183">
        <v>0</v>
      </c>
      <c r="AJ328" s="42">
        <v>0</v>
      </c>
      <c r="AK328" s="43">
        <v>337</v>
      </c>
      <c r="AL328" s="44">
        <v>0</v>
      </c>
      <c r="AM328" s="178">
        <v>0</v>
      </c>
      <c r="AN328" s="42">
        <v>0</v>
      </c>
      <c r="AO328" s="43">
        <v>337</v>
      </c>
      <c r="AP328" s="45">
        <v>0</v>
      </c>
      <c r="AQ328" s="65">
        <v>122</v>
      </c>
      <c r="AR328" s="38">
        <v>4.6495674377834521E-3</v>
      </c>
      <c r="AS328" s="39">
        <v>415</v>
      </c>
      <c r="AT328" s="40">
        <v>0.20073320270031358</v>
      </c>
      <c r="AU328" s="98">
        <v>6</v>
      </c>
      <c r="AV328" s="38">
        <v>0.18683001531393567</v>
      </c>
      <c r="AW328" s="39">
        <v>465</v>
      </c>
      <c r="AX328" s="41">
        <v>0.45583428292246531</v>
      </c>
      <c r="AY328" s="183">
        <v>3</v>
      </c>
      <c r="AZ328" s="42">
        <v>1.1433362551926521E-4</v>
      </c>
      <c r="BA328" s="43">
        <v>334</v>
      </c>
      <c r="BB328" s="44">
        <v>4.2667789335214222E-2</v>
      </c>
      <c r="BC328" s="178">
        <v>1</v>
      </c>
      <c r="BD328" s="42">
        <v>4.5941807044410417E-3</v>
      </c>
      <c r="BE328" s="43">
        <v>330</v>
      </c>
      <c r="BF328" s="45">
        <v>9.6891998403180996E-2</v>
      </c>
      <c r="BG328" s="159">
        <v>5</v>
      </c>
      <c r="BH328" s="83">
        <v>1.905560425321087E-4</v>
      </c>
      <c r="BI328" s="84">
        <v>433</v>
      </c>
      <c r="BJ328" s="85">
        <v>3.4235975716768882E-2</v>
      </c>
      <c r="BK328" s="156">
        <v>1</v>
      </c>
      <c r="BL328" s="83">
        <v>7.656967840735069E-3</v>
      </c>
      <c r="BM328" s="84">
        <v>435</v>
      </c>
      <c r="BN328" s="86">
        <v>7.7744644289381923E-2</v>
      </c>
      <c r="BO328" s="195">
        <v>653</v>
      </c>
      <c r="BP328" s="75">
        <v>2.4886619154693396E-2</v>
      </c>
      <c r="BQ328" s="164">
        <v>12</v>
      </c>
      <c r="BR328" s="76">
        <v>393</v>
      </c>
      <c r="BS328" s="77">
        <v>0.44036442676791182</v>
      </c>
      <c r="BT328" s="159">
        <v>26239</v>
      </c>
      <c r="BU328" s="153">
        <v>696</v>
      </c>
    </row>
    <row r="329" spans="1:73">
      <c r="A329" s="34">
        <f t="shared" si="40"/>
        <v>2</v>
      </c>
      <c r="B329" s="35">
        <f t="shared" si="41"/>
        <v>1</v>
      </c>
      <c r="C329" s="35">
        <f t="shared" si="42"/>
        <v>0</v>
      </c>
      <c r="D329" s="35">
        <f t="shared" si="43"/>
        <v>1</v>
      </c>
      <c r="E329" s="35">
        <f t="shared" si="44"/>
        <v>0</v>
      </c>
      <c r="F329" s="35">
        <f t="shared" si="45"/>
        <v>1</v>
      </c>
      <c r="G329" s="35">
        <f t="shared" si="46"/>
        <v>0</v>
      </c>
      <c r="H329" s="35">
        <f t="shared" si="47"/>
        <v>0</v>
      </c>
      <c r="I329" s="48">
        <v>531</v>
      </c>
      <c r="J329" s="49" t="s">
        <v>503</v>
      </c>
      <c r="K329" s="65">
        <v>121</v>
      </c>
      <c r="L329" s="38">
        <v>3.5408070699089926E-3</v>
      </c>
      <c r="M329" s="39">
        <v>253</v>
      </c>
      <c r="N329" s="40">
        <v>0.46918653805807609</v>
      </c>
      <c r="O329" s="98">
        <v>9</v>
      </c>
      <c r="P329" s="38">
        <v>0.18730650154798761</v>
      </c>
      <c r="Q329" s="39">
        <v>134</v>
      </c>
      <c r="R329" s="41">
        <v>1.4026515769408243</v>
      </c>
      <c r="S329" s="183">
        <v>3</v>
      </c>
      <c r="T329" s="42">
        <v>8.7788605039065934E-5</v>
      </c>
      <c r="U329" s="43">
        <v>370</v>
      </c>
      <c r="V329" s="44">
        <v>3.2680842833713378E-2</v>
      </c>
      <c r="W329" s="178">
        <v>1</v>
      </c>
      <c r="X329" s="42">
        <v>4.6439628482972135E-3</v>
      </c>
      <c r="Y329" s="43">
        <v>366</v>
      </c>
      <c r="Z329" s="45">
        <v>9.7700662781567776E-2</v>
      </c>
      <c r="AA329" s="65">
        <v>152</v>
      </c>
      <c r="AB329" s="38">
        <v>4.447955988646007E-3</v>
      </c>
      <c r="AC329" s="39">
        <v>350</v>
      </c>
      <c r="AD329" s="40">
        <v>0.3429538585993987</v>
      </c>
      <c r="AE329" s="98">
        <v>20</v>
      </c>
      <c r="AF329" s="38">
        <v>0.23529411764705882</v>
      </c>
      <c r="AG329" s="39">
        <v>277</v>
      </c>
      <c r="AH329" s="41">
        <v>1.0252740254939778</v>
      </c>
      <c r="AI329" s="183">
        <v>0</v>
      </c>
      <c r="AJ329" s="42">
        <v>0</v>
      </c>
      <c r="AK329" s="43">
        <v>337</v>
      </c>
      <c r="AL329" s="44">
        <v>0</v>
      </c>
      <c r="AM329" s="178">
        <v>0</v>
      </c>
      <c r="AN329" s="42">
        <v>0</v>
      </c>
      <c r="AO329" s="43">
        <v>337</v>
      </c>
      <c r="AP329" s="45">
        <v>0</v>
      </c>
      <c r="AQ329" s="65">
        <v>305</v>
      </c>
      <c r="AR329" s="38">
        <v>8.9251748456383694E-3</v>
      </c>
      <c r="AS329" s="39">
        <v>343</v>
      </c>
      <c r="AT329" s="40">
        <v>0.38532163591530799</v>
      </c>
      <c r="AU329" s="98">
        <v>16</v>
      </c>
      <c r="AV329" s="38">
        <v>0.47213622291021673</v>
      </c>
      <c r="AW329" s="39">
        <v>203</v>
      </c>
      <c r="AX329" s="41">
        <v>1.1519341592429175</v>
      </c>
      <c r="AY329" s="183">
        <v>3</v>
      </c>
      <c r="AZ329" s="42">
        <v>8.7788605039065934E-5</v>
      </c>
      <c r="BA329" s="43">
        <v>339</v>
      </c>
      <c r="BB329" s="44">
        <v>3.2761540525171509E-2</v>
      </c>
      <c r="BC329" s="178">
        <v>1</v>
      </c>
      <c r="BD329" s="42">
        <v>4.6439628482972135E-3</v>
      </c>
      <c r="BE329" s="43">
        <v>329</v>
      </c>
      <c r="BF329" s="45">
        <v>9.7941911698571485E-2</v>
      </c>
      <c r="BG329" s="159">
        <v>62</v>
      </c>
      <c r="BH329" s="83">
        <v>1.8142978374740292E-3</v>
      </c>
      <c r="BI329" s="84">
        <v>288</v>
      </c>
      <c r="BJ329" s="85">
        <v>0.32596319634566773</v>
      </c>
      <c r="BK329" s="156">
        <v>8</v>
      </c>
      <c r="BL329" s="83">
        <v>9.5975232198142413E-2</v>
      </c>
      <c r="BM329" s="84">
        <v>194</v>
      </c>
      <c r="BN329" s="86">
        <v>0.97447977359130533</v>
      </c>
      <c r="BO329" s="195">
        <v>646</v>
      </c>
      <c r="BP329" s="75">
        <v>1.8903812951745529E-2</v>
      </c>
      <c r="BQ329" s="164">
        <v>55</v>
      </c>
      <c r="BR329" s="76">
        <v>445</v>
      </c>
      <c r="BS329" s="77">
        <v>0.33449970453914823</v>
      </c>
      <c r="BT329" s="159">
        <v>34173</v>
      </c>
      <c r="BU329" s="153">
        <v>2980</v>
      </c>
    </row>
    <row r="330" spans="1:73">
      <c r="A330" s="34">
        <f t="shared" si="40"/>
        <v>1</v>
      </c>
      <c r="B330" s="35">
        <f t="shared" si="41"/>
        <v>0</v>
      </c>
      <c r="C330" s="35">
        <f t="shared" si="42"/>
        <v>0</v>
      </c>
      <c r="D330" s="35">
        <f t="shared" si="43"/>
        <v>1</v>
      </c>
      <c r="E330" s="35">
        <f t="shared" si="44"/>
        <v>0</v>
      </c>
      <c r="F330" s="35">
        <f t="shared" si="45"/>
        <v>0</v>
      </c>
      <c r="G330" s="35">
        <f t="shared" si="46"/>
        <v>0</v>
      </c>
      <c r="H330" s="35">
        <f t="shared" si="47"/>
        <v>0</v>
      </c>
      <c r="I330" s="48">
        <v>142</v>
      </c>
      <c r="J330" s="49" t="s">
        <v>112</v>
      </c>
      <c r="K330" s="65">
        <v>0</v>
      </c>
      <c r="L330" s="38">
        <v>0</v>
      </c>
      <c r="M330" s="39">
        <v>517</v>
      </c>
      <c r="N330" s="40">
        <v>0</v>
      </c>
      <c r="O330" s="98">
        <v>0</v>
      </c>
      <c r="P330" s="38">
        <v>0</v>
      </c>
      <c r="Q330" s="39">
        <v>517</v>
      </c>
      <c r="R330" s="41">
        <v>0</v>
      </c>
      <c r="S330" s="183">
        <v>0</v>
      </c>
      <c r="T330" s="42">
        <v>0</v>
      </c>
      <c r="U330" s="43">
        <v>396</v>
      </c>
      <c r="V330" s="44">
        <v>0</v>
      </c>
      <c r="W330" s="178">
        <v>0</v>
      </c>
      <c r="X330" s="42">
        <v>0</v>
      </c>
      <c r="Y330" s="43">
        <v>396</v>
      </c>
      <c r="Z330" s="45">
        <v>0</v>
      </c>
      <c r="AA330" s="65">
        <v>412</v>
      </c>
      <c r="AB330" s="38">
        <v>1.2860933354143905E-2</v>
      </c>
      <c r="AC330" s="39">
        <v>161</v>
      </c>
      <c r="AD330" s="40">
        <v>0.99162553097473727</v>
      </c>
      <c r="AE330" s="98">
        <v>1</v>
      </c>
      <c r="AF330" s="38">
        <v>0.64074650077760498</v>
      </c>
      <c r="AG330" s="39">
        <v>99</v>
      </c>
      <c r="AH330" s="41">
        <v>2.7919981627370998</v>
      </c>
      <c r="AI330" s="183">
        <v>0</v>
      </c>
      <c r="AJ330" s="42">
        <v>0</v>
      </c>
      <c r="AK330" s="43">
        <v>337</v>
      </c>
      <c r="AL330" s="44">
        <v>0</v>
      </c>
      <c r="AM330" s="178">
        <v>0</v>
      </c>
      <c r="AN330" s="42">
        <v>0</v>
      </c>
      <c r="AO330" s="43">
        <v>337</v>
      </c>
      <c r="AP330" s="45">
        <v>0</v>
      </c>
      <c r="AQ330" s="65">
        <v>231</v>
      </c>
      <c r="AR330" s="38">
        <v>7.21086311846418E-3</v>
      </c>
      <c r="AS330" s="39">
        <v>364</v>
      </c>
      <c r="AT330" s="40">
        <v>0.31131060413071898</v>
      </c>
      <c r="AU330" s="98">
        <v>4</v>
      </c>
      <c r="AV330" s="38">
        <v>0.35925349922239502</v>
      </c>
      <c r="AW330" s="39">
        <v>333</v>
      </c>
      <c r="AX330" s="41">
        <v>0.87651901612412919</v>
      </c>
      <c r="AY330" s="183">
        <v>0</v>
      </c>
      <c r="AZ330" s="42">
        <v>0</v>
      </c>
      <c r="BA330" s="43">
        <v>356</v>
      </c>
      <c r="BB330" s="44">
        <v>0</v>
      </c>
      <c r="BC330" s="178">
        <v>0</v>
      </c>
      <c r="BD330" s="42">
        <v>0</v>
      </c>
      <c r="BE330" s="43">
        <v>356</v>
      </c>
      <c r="BF330" s="45">
        <v>0</v>
      </c>
      <c r="BG330" s="159">
        <v>0</v>
      </c>
      <c r="BH330" s="83">
        <v>0</v>
      </c>
      <c r="BI330" s="84">
        <v>467</v>
      </c>
      <c r="BJ330" s="85">
        <v>0</v>
      </c>
      <c r="BK330" s="156">
        <v>0</v>
      </c>
      <c r="BL330" s="83">
        <v>0</v>
      </c>
      <c r="BM330" s="84">
        <v>467</v>
      </c>
      <c r="BN330" s="86">
        <v>0</v>
      </c>
      <c r="BO330" s="195">
        <v>643</v>
      </c>
      <c r="BP330" s="75">
        <v>2.0071796472608084E-2</v>
      </c>
      <c r="BQ330" s="164">
        <v>5</v>
      </c>
      <c r="BR330" s="76">
        <v>429</v>
      </c>
      <c r="BS330" s="77">
        <v>0.35516697117114499</v>
      </c>
      <c r="BT330" s="159">
        <v>32035</v>
      </c>
      <c r="BU330" s="153">
        <v>121</v>
      </c>
    </row>
    <row r="331" spans="1:73">
      <c r="A331" s="34">
        <f t="shared" si="40"/>
        <v>0</v>
      </c>
      <c r="B331" s="35">
        <f t="shared" si="41"/>
        <v>0</v>
      </c>
      <c r="C331" s="35">
        <f t="shared" si="42"/>
        <v>0</v>
      </c>
      <c r="D331" s="35">
        <f t="shared" si="43"/>
        <v>0</v>
      </c>
      <c r="E331" s="35">
        <f t="shared" si="44"/>
        <v>0</v>
      </c>
      <c r="F331" s="35">
        <f t="shared" si="45"/>
        <v>1</v>
      </c>
      <c r="G331" s="35">
        <f t="shared" si="46"/>
        <v>0</v>
      </c>
      <c r="H331" s="35">
        <f t="shared" si="47"/>
        <v>0</v>
      </c>
      <c r="I331" s="36">
        <v>63</v>
      </c>
      <c r="J331" s="37" t="s">
        <v>33</v>
      </c>
      <c r="K331" s="65">
        <v>68</v>
      </c>
      <c r="L331" s="38">
        <v>8.6021505376344086E-3</v>
      </c>
      <c r="M331" s="39">
        <v>115</v>
      </c>
      <c r="N331" s="40">
        <v>1.1398568605746831</v>
      </c>
      <c r="O331" s="98">
        <v>1</v>
      </c>
      <c r="P331" s="38">
        <v>0.10641627543035993</v>
      </c>
      <c r="Q331" s="39">
        <v>299</v>
      </c>
      <c r="R331" s="41">
        <v>0.79690216469246278</v>
      </c>
      <c r="S331" s="183">
        <v>0</v>
      </c>
      <c r="T331" s="42">
        <v>0</v>
      </c>
      <c r="U331" s="43">
        <v>396</v>
      </c>
      <c r="V331" s="44">
        <v>0</v>
      </c>
      <c r="W331" s="178">
        <v>0</v>
      </c>
      <c r="X331" s="42">
        <v>0</v>
      </c>
      <c r="Y331" s="43">
        <v>396</v>
      </c>
      <c r="Z331" s="45">
        <v>0</v>
      </c>
      <c r="AA331" s="65">
        <v>0</v>
      </c>
      <c r="AB331" s="38">
        <v>0</v>
      </c>
      <c r="AC331" s="39">
        <v>538</v>
      </c>
      <c r="AD331" s="40">
        <v>0</v>
      </c>
      <c r="AE331" s="98">
        <v>0</v>
      </c>
      <c r="AF331" s="38">
        <v>0</v>
      </c>
      <c r="AG331" s="39">
        <v>538</v>
      </c>
      <c r="AH331" s="41">
        <v>0</v>
      </c>
      <c r="AI331" s="183">
        <v>0</v>
      </c>
      <c r="AJ331" s="42">
        <v>0</v>
      </c>
      <c r="AK331" s="43">
        <v>337</v>
      </c>
      <c r="AL331" s="44">
        <v>0</v>
      </c>
      <c r="AM331" s="178">
        <v>0</v>
      </c>
      <c r="AN331" s="42">
        <v>0</v>
      </c>
      <c r="AO331" s="43">
        <v>337</v>
      </c>
      <c r="AP331" s="45">
        <v>0</v>
      </c>
      <c r="AQ331" s="65">
        <v>571</v>
      </c>
      <c r="AR331" s="38">
        <v>7.2232764073371286E-2</v>
      </c>
      <c r="AS331" s="39">
        <v>28</v>
      </c>
      <c r="AT331" s="40">
        <v>3.1184651618379786</v>
      </c>
      <c r="AU331" s="98">
        <v>3</v>
      </c>
      <c r="AV331" s="38">
        <v>0.89358372456964008</v>
      </c>
      <c r="AW331" s="39">
        <v>38</v>
      </c>
      <c r="AX331" s="41">
        <v>2.180196236862403</v>
      </c>
      <c r="AY331" s="183">
        <v>0</v>
      </c>
      <c r="AZ331" s="42">
        <v>0</v>
      </c>
      <c r="BA331" s="43">
        <v>356</v>
      </c>
      <c r="BB331" s="44">
        <v>0</v>
      </c>
      <c r="BC331" s="178">
        <v>0</v>
      </c>
      <c r="BD331" s="42">
        <v>0</v>
      </c>
      <c r="BE331" s="43">
        <v>356</v>
      </c>
      <c r="BF331" s="45">
        <v>0</v>
      </c>
      <c r="BG331" s="159">
        <v>0</v>
      </c>
      <c r="BH331" s="83">
        <v>0</v>
      </c>
      <c r="BI331" s="84">
        <v>467</v>
      </c>
      <c r="BJ331" s="85">
        <v>0</v>
      </c>
      <c r="BK331" s="156">
        <v>0</v>
      </c>
      <c r="BL331" s="83">
        <v>0</v>
      </c>
      <c r="BM331" s="84">
        <v>467</v>
      </c>
      <c r="BN331" s="86">
        <v>0</v>
      </c>
      <c r="BO331" s="195">
        <v>639</v>
      </c>
      <c r="BP331" s="75">
        <v>8.0834914611005698E-2</v>
      </c>
      <c r="BQ331" s="164">
        <v>4</v>
      </c>
      <c r="BR331" s="76">
        <v>87</v>
      </c>
      <c r="BS331" s="77">
        <v>1.4303598497747485</v>
      </c>
      <c r="BT331" s="159">
        <v>7905</v>
      </c>
      <c r="BU331" s="153">
        <v>82</v>
      </c>
    </row>
    <row r="332" spans="1:73">
      <c r="A332" s="34">
        <f t="shared" si="40"/>
        <v>2</v>
      </c>
      <c r="B332" s="35">
        <f t="shared" si="41"/>
        <v>1</v>
      </c>
      <c r="C332" s="35">
        <f t="shared" si="42"/>
        <v>0</v>
      </c>
      <c r="D332" s="35">
        <f t="shared" si="43"/>
        <v>0</v>
      </c>
      <c r="E332" s="35">
        <f t="shared" si="44"/>
        <v>1</v>
      </c>
      <c r="F332" s="35">
        <f t="shared" si="45"/>
        <v>0</v>
      </c>
      <c r="G332" s="35">
        <f t="shared" si="46"/>
        <v>0</v>
      </c>
      <c r="H332" s="35">
        <f t="shared" si="47"/>
        <v>1</v>
      </c>
      <c r="I332" s="51">
        <v>12</v>
      </c>
      <c r="J332" s="49" t="s">
        <v>660</v>
      </c>
      <c r="K332" s="65">
        <v>172</v>
      </c>
      <c r="L332" s="38">
        <v>6.2849417181276724E-3</v>
      </c>
      <c r="M332" s="39">
        <v>161</v>
      </c>
      <c r="N332" s="40">
        <v>0.83280732002743407</v>
      </c>
      <c r="O332" s="98">
        <v>39</v>
      </c>
      <c r="P332" s="38">
        <v>0.27476038338658149</v>
      </c>
      <c r="Q332" s="39">
        <v>80</v>
      </c>
      <c r="R332" s="41">
        <v>2.0575531647486187</v>
      </c>
      <c r="S332" s="183">
        <v>26</v>
      </c>
      <c r="T332" s="42">
        <v>9.5004932948441556E-4</v>
      </c>
      <c r="U332" s="43">
        <v>223</v>
      </c>
      <c r="V332" s="44">
        <v>0.35367247044577615</v>
      </c>
      <c r="W332" s="178">
        <v>10</v>
      </c>
      <c r="X332" s="42">
        <v>4.1533546325878593E-2</v>
      </c>
      <c r="Y332" s="43">
        <v>178</v>
      </c>
      <c r="Z332" s="45">
        <v>0.87379144413163601</v>
      </c>
      <c r="AA332" s="65">
        <v>119</v>
      </c>
      <c r="AB332" s="38">
        <v>4.3483027003325169E-3</v>
      </c>
      <c r="AC332" s="39">
        <v>354</v>
      </c>
      <c r="AD332" s="40">
        <v>0.33527022147788271</v>
      </c>
      <c r="AE332" s="98">
        <v>33</v>
      </c>
      <c r="AF332" s="38">
        <v>0.19009584664536741</v>
      </c>
      <c r="AG332" s="39">
        <v>330</v>
      </c>
      <c r="AH332" s="41">
        <v>0.82832641915907235</v>
      </c>
      <c r="AI332" s="183">
        <v>42</v>
      </c>
      <c r="AJ332" s="42">
        <v>1.5346950707055944E-3</v>
      </c>
      <c r="AK332" s="43">
        <v>118</v>
      </c>
      <c r="AL332" s="44">
        <v>0.80658558147193682</v>
      </c>
      <c r="AM332" s="178">
        <v>4</v>
      </c>
      <c r="AN332" s="42">
        <v>6.7092651757188496E-2</v>
      </c>
      <c r="AO332" s="43">
        <v>43</v>
      </c>
      <c r="AP332" s="45">
        <v>1.9927691266492695</v>
      </c>
      <c r="AQ332" s="65">
        <v>153</v>
      </c>
      <c r="AR332" s="38">
        <v>5.5906749004275219E-3</v>
      </c>
      <c r="AS332" s="39">
        <v>395</v>
      </c>
      <c r="AT332" s="40">
        <v>0.24136311453395462</v>
      </c>
      <c r="AU332" s="98">
        <v>39</v>
      </c>
      <c r="AV332" s="38">
        <v>0.24440894568690097</v>
      </c>
      <c r="AW332" s="39">
        <v>440</v>
      </c>
      <c r="AX332" s="41">
        <v>0.59631733321767921</v>
      </c>
      <c r="AY332" s="183">
        <v>24</v>
      </c>
      <c r="AZ332" s="42">
        <v>8.7696861183176819E-4</v>
      </c>
      <c r="BA332" s="43">
        <v>225</v>
      </c>
      <c r="BB332" s="44">
        <v>0.3272730293760181</v>
      </c>
      <c r="BC332" s="178">
        <v>5</v>
      </c>
      <c r="BD332" s="42">
        <v>3.8338658146964855E-2</v>
      </c>
      <c r="BE332" s="43">
        <v>155</v>
      </c>
      <c r="BF332" s="45">
        <v>0.8085683700610502</v>
      </c>
      <c r="BG332" s="159">
        <v>90</v>
      </c>
      <c r="BH332" s="83">
        <v>3.2886322943691307E-3</v>
      </c>
      <c r="BI332" s="84">
        <v>197</v>
      </c>
      <c r="BJ332" s="85">
        <v>0.59084736372205116</v>
      </c>
      <c r="BK332" s="156">
        <v>24</v>
      </c>
      <c r="BL332" s="83">
        <v>0.14376996805111822</v>
      </c>
      <c r="BM332" s="84">
        <v>111</v>
      </c>
      <c r="BN332" s="86">
        <v>1.4597612603472765</v>
      </c>
      <c r="BO332" s="195">
        <v>626</v>
      </c>
      <c r="BP332" s="75">
        <v>2.2874264625278619E-2</v>
      </c>
      <c r="BQ332" s="164">
        <v>154</v>
      </c>
      <c r="BR332" s="76">
        <v>410</v>
      </c>
      <c r="BS332" s="77">
        <v>0.40475616100504602</v>
      </c>
      <c r="BT332" s="159">
        <v>27367</v>
      </c>
      <c r="BU332" s="153">
        <v>5538</v>
      </c>
    </row>
    <row r="333" spans="1:73">
      <c r="A333" s="34">
        <f t="shared" si="40"/>
        <v>0</v>
      </c>
      <c r="B333" s="35">
        <f t="shared" si="41"/>
        <v>0</v>
      </c>
      <c r="C333" s="35">
        <f t="shared" si="42"/>
        <v>0</v>
      </c>
      <c r="D333" s="35">
        <f t="shared" si="43"/>
        <v>0</v>
      </c>
      <c r="E333" s="35">
        <f t="shared" si="44"/>
        <v>0</v>
      </c>
      <c r="F333" s="35">
        <f t="shared" si="45"/>
        <v>1</v>
      </c>
      <c r="G333" s="35">
        <f t="shared" si="46"/>
        <v>0</v>
      </c>
      <c r="H333" s="35">
        <f t="shared" si="47"/>
        <v>0</v>
      </c>
      <c r="I333" s="48">
        <v>61</v>
      </c>
      <c r="J333" s="49" t="s">
        <v>31</v>
      </c>
      <c r="K333" s="65">
        <v>46</v>
      </c>
      <c r="L333" s="38">
        <v>2.3815687289671238E-3</v>
      </c>
      <c r="M333" s="39">
        <v>328</v>
      </c>
      <c r="N333" s="40">
        <v>0.31557776660228404</v>
      </c>
      <c r="O333" s="98">
        <v>12</v>
      </c>
      <c r="P333" s="38">
        <v>7.3954983922829579E-2</v>
      </c>
      <c r="Q333" s="39">
        <v>361</v>
      </c>
      <c r="R333" s="41">
        <v>0.55381459780996434</v>
      </c>
      <c r="S333" s="183">
        <v>13</v>
      </c>
      <c r="T333" s="42">
        <v>6.7305203209940456E-4</v>
      </c>
      <c r="U333" s="43">
        <v>253</v>
      </c>
      <c r="V333" s="44">
        <v>0.25055538438233382</v>
      </c>
      <c r="W333" s="178">
        <v>2</v>
      </c>
      <c r="X333" s="42">
        <v>2.0900321543408359E-2</v>
      </c>
      <c r="Y333" s="43">
        <v>262</v>
      </c>
      <c r="Z333" s="45">
        <v>0.43970534085723806</v>
      </c>
      <c r="AA333" s="65">
        <v>137</v>
      </c>
      <c r="AB333" s="38">
        <v>7.0929329536629565E-3</v>
      </c>
      <c r="AC333" s="39">
        <v>287</v>
      </c>
      <c r="AD333" s="40">
        <v>0.54689136570931496</v>
      </c>
      <c r="AE333" s="98">
        <v>11</v>
      </c>
      <c r="AF333" s="38">
        <v>0.22025723472668809</v>
      </c>
      <c r="AG333" s="39">
        <v>293</v>
      </c>
      <c r="AH333" s="41">
        <v>0.95975209219271473</v>
      </c>
      <c r="AI333" s="183">
        <v>3</v>
      </c>
      <c r="AJ333" s="42">
        <v>1.553196997152472E-4</v>
      </c>
      <c r="AK333" s="43">
        <v>300</v>
      </c>
      <c r="AL333" s="44">
        <v>8.1630958944352988E-2</v>
      </c>
      <c r="AM333" s="178">
        <v>1</v>
      </c>
      <c r="AN333" s="42">
        <v>4.8231511254019296E-3</v>
      </c>
      <c r="AO333" s="43">
        <v>302</v>
      </c>
      <c r="AP333" s="45">
        <v>0.14325602587074446</v>
      </c>
      <c r="AQ333" s="65">
        <v>410</v>
      </c>
      <c r="AR333" s="38">
        <v>2.1227025627750452E-2</v>
      </c>
      <c r="AS333" s="39">
        <v>156</v>
      </c>
      <c r="AT333" s="40">
        <v>0.91642263394963841</v>
      </c>
      <c r="AU333" s="98">
        <v>31</v>
      </c>
      <c r="AV333" s="38">
        <v>0.65916398713826363</v>
      </c>
      <c r="AW333" s="39">
        <v>84</v>
      </c>
      <c r="AX333" s="41">
        <v>1.6082509167523014</v>
      </c>
      <c r="AY333" s="183">
        <v>5</v>
      </c>
      <c r="AZ333" s="42">
        <v>2.5886616619207872E-4</v>
      </c>
      <c r="BA333" s="43">
        <v>299</v>
      </c>
      <c r="BB333" s="44">
        <v>9.6605412405443611E-2</v>
      </c>
      <c r="BC333" s="178">
        <v>3</v>
      </c>
      <c r="BD333" s="42">
        <v>8.0385852090032149E-3</v>
      </c>
      <c r="BE333" s="43">
        <v>304</v>
      </c>
      <c r="BF333" s="45">
        <v>0.16953503471939224</v>
      </c>
      <c r="BG333" s="159">
        <v>8</v>
      </c>
      <c r="BH333" s="83">
        <v>4.141858659073259E-4</v>
      </c>
      <c r="BI333" s="84">
        <v>401</v>
      </c>
      <c r="BJ333" s="85">
        <v>7.4414104423074168E-2</v>
      </c>
      <c r="BK333" s="156">
        <v>4</v>
      </c>
      <c r="BL333" s="83">
        <v>1.2861736334405145E-2</v>
      </c>
      <c r="BM333" s="84">
        <v>423</v>
      </c>
      <c r="BN333" s="86">
        <v>0.13059100378383637</v>
      </c>
      <c r="BO333" s="195">
        <v>622</v>
      </c>
      <c r="BP333" s="75">
        <v>3.2202951074294592E-2</v>
      </c>
      <c r="BQ333" s="164">
        <v>64</v>
      </c>
      <c r="BR333" s="76">
        <v>331</v>
      </c>
      <c r="BS333" s="77">
        <v>0.56982565618570302</v>
      </c>
      <c r="BT333" s="159">
        <v>19315</v>
      </c>
      <c r="BU333" s="153">
        <v>656</v>
      </c>
    </row>
    <row r="334" spans="1:73">
      <c r="A334" s="34">
        <f t="shared" si="40"/>
        <v>1</v>
      </c>
      <c r="B334" s="35">
        <f t="shared" si="41"/>
        <v>0</v>
      </c>
      <c r="C334" s="35">
        <f t="shared" si="42"/>
        <v>0</v>
      </c>
      <c r="D334" s="35">
        <f t="shared" si="43"/>
        <v>1</v>
      </c>
      <c r="E334" s="35">
        <f t="shared" si="44"/>
        <v>0</v>
      </c>
      <c r="F334" s="35">
        <f t="shared" si="45"/>
        <v>0</v>
      </c>
      <c r="G334" s="35">
        <f t="shared" si="46"/>
        <v>0</v>
      </c>
      <c r="H334" s="35">
        <f t="shared" si="47"/>
        <v>1</v>
      </c>
      <c r="I334" s="48">
        <v>383</v>
      </c>
      <c r="J334" s="49" t="s">
        <v>713</v>
      </c>
      <c r="K334" s="65">
        <v>80</v>
      </c>
      <c r="L334" s="38">
        <v>2.5239777889954568E-3</v>
      </c>
      <c r="M334" s="39">
        <v>321</v>
      </c>
      <c r="N334" s="40">
        <v>0.33444815760173369</v>
      </c>
      <c r="O334" s="98">
        <v>33</v>
      </c>
      <c r="P334" s="38">
        <v>0.12861736334405144</v>
      </c>
      <c r="Q334" s="39">
        <v>240</v>
      </c>
      <c r="R334" s="41">
        <v>0.96315582227819874</v>
      </c>
      <c r="S334" s="183">
        <v>9</v>
      </c>
      <c r="T334" s="42">
        <v>2.8394750126198889E-4</v>
      </c>
      <c r="U334" s="43">
        <v>323</v>
      </c>
      <c r="V334" s="44">
        <v>0.10570442095120715</v>
      </c>
      <c r="W334" s="178">
        <v>4</v>
      </c>
      <c r="X334" s="42">
        <v>1.4469453376205787E-2</v>
      </c>
      <c r="Y334" s="43">
        <v>301</v>
      </c>
      <c r="Z334" s="45">
        <v>0.30441138982424171</v>
      </c>
      <c r="AA334" s="65">
        <v>286</v>
      </c>
      <c r="AB334" s="38">
        <v>9.0232205956587586E-3</v>
      </c>
      <c r="AC334" s="39">
        <v>245</v>
      </c>
      <c r="AD334" s="40">
        <v>0.69572368255755634</v>
      </c>
      <c r="AE334" s="98">
        <v>25</v>
      </c>
      <c r="AF334" s="38">
        <v>0.45980707395498394</v>
      </c>
      <c r="AG334" s="39">
        <v>128</v>
      </c>
      <c r="AH334" s="41">
        <v>2.0035700610738427</v>
      </c>
      <c r="AI334" s="183">
        <v>0</v>
      </c>
      <c r="AJ334" s="42">
        <v>0</v>
      </c>
      <c r="AK334" s="43">
        <v>337</v>
      </c>
      <c r="AL334" s="44">
        <v>0</v>
      </c>
      <c r="AM334" s="178">
        <v>0</v>
      </c>
      <c r="AN334" s="42">
        <v>0</v>
      </c>
      <c r="AO334" s="43">
        <v>337</v>
      </c>
      <c r="AP334" s="45">
        <v>0</v>
      </c>
      <c r="AQ334" s="65">
        <v>153</v>
      </c>
      <c r="AR334" s="38">
        <v>4.8271075214538113E-3</v>
      </c>
      <c r="AS334" s="39">
        <v>410</v>
      </c>
      <c r="AT334" s="40">
        <v>0.20839804251169664</v>
      </c>
      <c r="AU334" s="98">
        <v>35</v>
      </c>
      <c r="AV334" s="38">
        <v>0.2459807073954984</v>
      </c>
      <c r="AW334" s="39">
        <v>438</v>
      </c>
      <c r="AX334" s="41">
        <v>0.60015217137341992</v>
      </c>
      <c r="AY334" s="183">
        <v>9</v>
      </c>
      <c r="AZ334" s="42">
        <v>2.8394750126198889E-4</v>
      </c>
      <c r="BA334" s="43">
        <v>295</v>
      </c>
      <c r="BB334" s="44">
        <v>0.105965433275494</v>
      </c>
      <c r="BC334" s="178">
        <v>1</v>
      </c>
      <c r="BD334" s="42">
        <v>1.4469453376205787E-2</v>
      </c>
      <c r="BE334" s="43">
        <v>273</v>
      </c>
      <c r="BF334" s="45">
        <v>0.30516306249490605</v>
      </c>
      <c r="BG334" s="159">
        <v>85</v>
      </c>
      <c r="BH334" s="83">
        <v>2.6817264008076728E-3</v>
      </c>
      <c r="BI334" s="84">
        <v>226</v>
      </c>
      <c r="BJ334" s="85">
        <v>0.48180849432575329</v>
      </c>
      <c r="BK334" s="156">
        <v>15</v>
      </c>
      <c r="BL334" s="83">
        <v>0.13665594855305466</v>
      </c>
      <c r="BM334" s="84">
        <v>121</v>
      </c>
      <c r="BN334" s="86">
        <v>1.3875294152032616</v>
      </c>
      <c r="BO334" s="195">
        <v>622</v>
      </c>
      <c r="BP334" s="75">
        <v>1.9623927309439678E-2</v>
      </c>
      <c r="BQ334" s="164">
        <v>113</v>
      </c>
      <c r="BR334" s="76">
        <v>433</v>
      </c>
      <c r="BS334" s="77">
        <v>0.34724200369847463</v>
      </c>
      <c r="BT334" s="159">
        <v>31696</v>
      </c>
      <c r="BU334" s="153">
        <v>2723</v>
      </c>
    </row>
    <row r="335" spans="1:73">
      <c r="A335" s="34">
        <f t="shared" si="40"/>
        <v>1</v>
      </c>
      <c r="B335" s="35">
        <f t="shared" si="41"/>
        <v>0</v>
      </c>
      <c r="C335" s="35">
        <f t="shared" si="42"/>
        <v>0</v>
      </c>
      <c r="D335" s="35">
        <f t="shared" si="43"/>
        <v>1</v>
      </c>
      <c r="E335" s="35">
        <f t="shared" si="44"/>
        <v>0</v>
      </c>
      <c r="F335" s="35">
        <f t="shared" si="45"/>
        <v>0</v>
      </c>
      <c r="G335" s="35">
        <f t="shared" si="46"/>
        <v>0</v>
      </c>
      <c r="H335" s="35">
        <f t="shared" si="47"/>
        <v>0</v>
      </c>
      <c r="I335" s="48">
        <v>274</v>
      </c>
      <c r="J335" s="49" t="s">
        <v>244</v>
      </c>
      <c r="K335" s="65">
        <v>0</v>
      </c>
      <c r="L335" s="38">
        <v>0</v>
      </c>
      <c r="M335" s="39">
        <v>517</v>
      </c>
      <c r="N335" s="40">
        <v>0</v>
      </c>
      <c r="O335" s="98">
        <v>0</v>
      </c>
      <c r="P335" s="38">
        <v>0</v>
      </c>
      <c r="Q335" s="39">
        <v>517</v>
      </c>
      <c r="R335" s="41">
        <v>0</v>
      </c>
      <c r="S335" s="183">
        <v>0</v>
      </c>
      <c r="T335" s="42">
        <v>0</v>
      </c>
      <c r="U335" s="43">
        <v>396</v>
      </c>
      <c r="V335" s="44">
        <v>0</v>
      </c>
      <c r="W335" s="178">
        <v>0</v>
      </c>
      <c r="X335" s="42">
        <v>0</v>
      </c>
      <c r="Y335" s="43">
        <v>396</v>
      </c>
      <c r="Z335" s="45">
        <v>0</v>
      </c>
      <c r="AA335" s="65">
        <v>583</v>
      </c>
      <c r="AB335" s="38">
        <v>4.3220401808881308E-2</v>
      </c>
      <c r="AC335" s="39">
        <v>41</v>
      </c>
      <c r="AD335" s="40">
        <v>3.3324528409024103</v>
      </c>
      <c r="AE335" s="98">
        <v>1</v>
      </c>
      <c r="AF335" s="38">
        <v>0.95261437908496727</v>
      </c>
      <c r="AG335" s="39">
        <v>44</v>
      </c>
      <c r="AH335" s="41">
        <v>4.1509358115485355</v>
      </c>
      <c r="AI335" s="183">
        <v>0</v>
      </c>
      <c r="AJ335" s="42">
        <v>0</v>
      </c>
      <c r="AK335" s="43">
        <v>337</v>
      </c>
      <c r="AL335" s="44">
        <v>0</v>
      </c>
      <c r="AM335" s="178">
        <v>0</v>
      </c>
      <c r="AN335" s="42">
        <v>0</v>
      </c>
      <c r="AO335" s="43">
        <v>337</v>
      </c>
      <c r="AP335" s="45">
        <v>0</v>
      </c>
      <c r="AQ335" s="65">
        <v>20</v>
      </c>
      <c r="AR335" s="38">
        <v>1.4826895989324634E-3</v>
      </c>
      <c r="AS335" s="39">
        <v>493</v>
      </c>
      <c r="AT335" s="40">
        <v>6.4011337782862887E-2</v>
      </c>
      <c r="AU335" s="98">
        <v>3</v>
      </c>
      <c r="AV335" s="38">
        <v>3.2679738562091505E-2</v>
      </c>
      <c r="AW335" s="39">
        <v>540</v>
      </c>
      <c r="AX335" s="41">
        <v>7.9733147634300311E-2</v>
      </c>
      <c r="AY335" s="183">
        <v>0</v>
      </c>
      <c r="AZ335" s="42">
        <v>0</v>
      </c>
      <c r="BA335" s="43">
        <v>356</v>
      </c>
      <c r="BB335" s="44">
        <v>0</v>
      </c>
      <c r="BC335" s="178">
        <v>0</v>
      </c>
      <c r="BD335" s="42">
        <v>0</v>
      </c>
      <c r="BE335" s="43">
        <v>356</v>
      </c>
      <c r="BF335" s="45">
        <v>0</v>
      </c>
      <c r="BG335" s="159">
        <v>9</v>
      </c>
      <c r="BH335" s="83">
        <v>6.6721031951960858E-4</v>
      </c>
      <c r="BI335" s="84">
        <v>375</v>
      </c>
      <c r="BJ335" s="85">
        <v>0.11987337684766383</v>
      </c>
      <c r="BK335" s="156">
        <v>1</v>
      </c>
      <c r="BL335" s="83">
        <v>1.4705882352941176E-2</v>
      </c>
      <c r="BM335" s="84">
        <v>417</v>
      </c>
      <c r="BN335" s="86">
        <v>0.14931544917931291</v>
      </c>
      <c r="BO335" s="195">
        <v>612</v>
      </c>
      <c r="BP335" s="75">
        <v>4.5370301727333383E-2</v>
      </c>
      <c r="BQ335" s="164">
        <v>5</v>
      </c>
      <c r="BR335" s="76">
        <v>221</v>
      </c>
      <c r="BS335" s="77">
        <v>0.80281965132561672</v>
      </c>
      <c r="BT335" s="159">
        <v>13489</v>
      </c>
      <c r="BU335" s="153">
        <v>112</v>
      </c>
    </row>
    <row r="336" spans="1:73">
      <c r="A336" s="34">
        <f t="shared" si="40"/>
        <v>1</v>
      </c>
      <c r="B336" s="35">
        <f t="shared" si="41"/>
        <v>0</v>
      </c>
      <c r="C336" s="35">
        <f t="shared" si="42"/>
        <v>0</v>
      </c>
      <c r="D336" s="35">
        <f t="shared" si="43"/>
        <v>1</v>
      </c>
      <c r="E336" s="35">
        <f t="shared" si="44"/>
        <v>0</v>
      </c>
      <c r="F336" s="35">
        <f t="shared" si="45"/>
        <v>0</v>
      </c>
      <c r="G336" s="35">
        <f t="shared" si="46"/>
        <v>0</v>
      </c>
      <c r="H336" s="35">
        <f t="shared" si="47"/>
        <v>0</v>
      </c>
      <c r="I336" s="48">
        <v>206</v>
      </c>
      <c r="J336" s="49" t="s">
        <v>176</v>
      </c>
      <c r="K336" s="65">
        <v>63</v>
      </c>
      <c r="L336" s="38">
        <v>3.9379922490311286E-3</v>
      </c>
      <c r="M336" s="39">
        <v>235</v>
      </c>
      <c r="N336" s="40">
        <v>0.52181689477646165</v>
      </c>
      <c r="O336" s="98">
        <v>5</v>
      </c>
      <c r="P336" s="38">
        <v>0.10344827586206896</v>
      </c>
      <c r="Q336" s="39">
        <v>302</v>
      </c>
      <c r="R336" s="41">
        <v>0.77467619153927547</v>
      </c>
      <c r="S336" s="183">
        <v>0</v>
      </c>
      <c r="T336" s="42">
        <v>0</v>
      </c>
      <c r="U336" s="43">
        <v>396</v>
      </c>
      <c r="V336" s="44">
        <v>0</v>
      </c>
      <c r="W336" s="178">
        <v>0</v>
      </c>
      <c r="X336" s="42">
        <v>0</v>
      </c>
      <c r="Y336" s="43">
        <v>396</v>
      </c>
      <c r="Z336" s="45">
        <v>0</v>
      </c>
      <c r="AA336" s="65">
        <v>507</v>
      </c>
      <c r="AB336" s="38">
        <v>3.1691461432679084E-2</v>
      </c>
      <c r="AC336" s="39">
        <v>59</v>
      </c>
      <c r="AD336" s="40">
        <v>2.4435288952352789</v>
      </c>
      <c r="AE336" s="98">
        <v>8</v>
      </c>
      <c r="AF336" s="38">
        <v>0.83251231527093594</v>
      </c>
      <c r="AG336" s="39">
        <v>70</v>
      </c>
      <c r="AH336" s="41">
        <v>3.6276013241923626</v>
      </c>
      <c r="AI336" s="183">
        <v>0</v>
      </c>
      <c r="AJ336" s="42">
        <v>0</v>
      </c>
      <c r="AK336" s="43">
        <v>337</v>
      </c>
      <c r="AL336" s="44">
        <v>0</v>
      </c>
      <c r="AM336" s="178">
        <v>0</v>
      </c>
      <c r="AN336" s="42">
        <v>0</v>
      </c>
      <c r="AO336" s="43">
        <v>337</v>
      </c>
      <c r="AP336" s="45">
        <v>0</v>
      </c>
      <c r="AQ336" s="65">
        <v>38</v>
      </c>
      <c r="AR336" s="38">
        <v>2.3752969121140144E-3</v>
      </c>
      <c r="AS336" s="39">
        <v>468</v>
      </c>
      <c r="AT336" s="40">
        <v>0.10254737949561014</v>
      </c>
      <c r="AU336" s="98">
        <v>3</v>
      </c>
      <c r="AV336" s="38">
        <v>6.2397372742200329E-2</v>
      </c>
      <c r="AW336" s="39">
        <v>515</v>
      </c>
      <c r="AX336" s="41">
        <v>0.15223925134509753</v>
      </c>
      <c r="AY336" s="183">
        <v>0</v>
      </c>
      <c r="AZ336" s="42">
        <v>0</v>
      </c>
      <c r="BA336" s="43">
        <v>356</v>
      </c>
      <c r="BB336" s="44">
        <v>0</v>
      </c>
      <c r="BC336" s="178">
        <v>0</v>
      </c>
      <c r="BD336" s="42">
        <v>0</v>
      </c>
      <c r="BE336" s="43">
        <v>356</v>
      </c>
      <c r="BF336" s="45">
        <v>0</v>
      </c>
      <c r="BG336" s="159">
        <v>1</v>
      </c>
      <c r="BH336" s="83">
        <v>6.250781347668459E-5</v>
      </c>
      <c r="BI336" s="84">
        <v>450</v>
      </c>
      <c r="BJ336" s="85">
        <v>1.1230375882389032E-2</v>
      </c>
      <c r="BK336" s="156">
        <v>2</v>
      </c>
      <c r="BL336" s="83">
        <v>1.6420361247947454E-3</v>
      </c>
      <c r="BM336" s="84">
        <v>458</v>
      </c>
      <c r="BN336" s="86">
        <v>1.6672332584882231E-2</v>
      </c>
      <c r="BO336" s="195">
        <v>609</v>
      </c>
      <c r="BP336" s="75">
        <v>3.8067258407300915E-2</v>
      </c>
      <c r="BQ336" s="164">
        <v>18</v>
      </c>
      <c r="BR336" s="76">
        <v>282</v>
      </c>
      <c r="BS336" s="77">
        <v>0.67359356138158277</v>
      </c>
      <c r="BT336" s="159">
        <v>15998</v>
      </c>
      <c r="BU336" s="153">
        <v>790</v>
      </c>
    </row>
    <row r="337" spans="1:73">
      <c r="A337" s="34">
        <f t="shared" si="40"/>
        <v>1</v>
      </c>
      <c r="B337" s="35">
        <f t="shared" si="41"/>
        <v>0</v>
      </c>
      <c r="C337" s="35">
        <f t="shared" si="42"/>
        <v>0</v>
      </c>
      <c r="D337" s="35">
        <f t="shared" si="43"/>
        <v>1</v>
      </c>
      <c r="E337" s="35">
        <f t="shared" si="44"/>
        <v>0</v>
      </c>
      <c r="F337" s="35">
        <f t="shared" si="45"/>
        <v>0</v>
      </c>
      <c r="G337" s="35">
        <f t="shared" si="46"/>
        <v>0</v>
      </c>
      <c r="H337" s="35">
        <f t="shared" si="47"/>
        <v>0</v>
      </c>
      <c r="I337" s="48">
        <v>53</v>
      </c>
      <c r="J337" s="49" t="s">
        <v>23</v>
      </c>
      <c r="K337" s="65">
        <v>0</v>
      </c>
      <c r="L337" s="38">
        <v>0</v>
      </c>
      <c r="M337" s="39">
        <v>517</v>
      </c>
      <c r="N337" s="40">
        <v>0</v>
      </c>
      <c r="O337" s="98">
        <v>0</v>
      </c>
      <c r="P337" s="38">
        <v>0</v>
      </c>
      <c r="Q337" s="39">
        <v>517</v>
      </c>
      <c r="R337" s="41">
        <v>0</v>
      </c>
      <c r="S337" s="183">
        <v>0</v>
      </c>
      <c r="T337" s="42">
        <v>0</v>
      </c>
      <c r="U337" s="43">
        <v>396</v>
      </c>
      <c r="V337" s="44">
        <v>0</v>
      </c>
      <c r="W337" s="178">
        <v>0</v>
      </c>
      <c r="X337" s="42">
        <v>0</v>
      </c>
      <c r="Y337" s="43">
        <v>396</v>
      </c>
      <c r="Z337" s="45">
        <v>0</v>
      </c>
      <c r="AA337" s="65">
        <v>592</v>
      </c>
      <c r="AB337" s="38">
        <v>1.9722814498933903E-2</v>
      </c>
      <c r="AC337" s="39">
        <v>107</v>
      </c>
      <c r="AD337" s="40">
        <v>1.5207019476171948</v>
      </c>
      <c r="AE337" s="98">
        <v>8</v>
      </c>
      <c r="AF337" s="38">
        <v>1</v>
      </c>
      <c r="AG337" s="39">
        <v>1</v>
      </c>
      <c r="AH337" s="41">
        <v>4.3574146083494059</v>
      </c>
      <c r="AI337" s="183">
        <v>0</v>
      </c>
      <c r="AJ337" s="42">
        <v>0</v>
      </c>
      <c r="AK337" s="43">
        <v>337</v>
      </c>
      <c r="AL337" s="44">
        <v>0</v>
      </c>
      <c r="AM337" s="178">
        <v>0</v>
      </c>
      <c r="AN337" s="42">
        <v>0</v>
      </c>
      <c r="AO337" s="43">
        <v>337</v>
      </c>
      <c r="AP337" s="45">
        <v>0</v>
      </c>
      <c r="AQ337" s="65">
        <v>0</v>
      </c>
      <c r="AR337" s="38">
        <v>0</v>
      </c>
      <c r="AS337" s="39">
        <v>565</v>
      </c>
      <c r="AT337" s="40">
        <v>0</v>
      </c>
      <c r="AU337" s="98">
        <v>0</v>
      </c>
      <c r="AV337" s="38">
        <v>0</v>
      </c>
      <c r="AW337" s="39">
        <v>565</v>
      </c>
      <c r="AX337" s="41">
        <v>0</v>
      </c>
      <c r="AY337" s="183">
        <v>0</v>
      </c>
      <c r="AZ337" s="42">
        <v>0</v>
      </c>
      <c r="BA337" s="43">
        <v>356</v>
      </c>
      <c r="BB337" s="44">
        <v>0</v>
      </c>
      <c r="BC337" s="178">
        <v>0</v>
      </c>
      <c r="BD337" s="42">
        <v>0</v>
      </c>
      <c r="BE337" s="43">
        <v>356</v>
      </c>
      <c r="BF337" s="45">
        <v>0</v>
      </c>
      <c r="BG337" s="159">
        <v>0</v>
      </c>
      <c r="BH337" s="83">
        <v>0</v>
      </c>
      <c r="BI337" s="84">
        <v>467</v>
      </c>
      <c r="BJ337" s="85">
        <v>0</v>
      </c>
      <c r="BK337" s="156">
        <v>0</v>
      </c>
      <c r="BL337" s="83">
        <v>0</v>
      </c>
      <c r="BM337" s="84">
        <v>467</v>
      </c>
      <c r="BN337" s="86">
        <v>0</v>
      </c>
      <c r="BO337" s="195">
        <v>592</v>
      </c>
      <c r="BP337" s="75">
        <v>1.9722814498933903E-2</v>
      </c>
      <c r="BQ337" s="164">
        <v>8</v>
      </c>
      <c r="BR337" s="76">
        <v>432</v>
      </c>
      <c r="BS337" s="77">
        <v>0.34899179543376957</v>
      </c>
      <c r="BT337" s="159">
        <v>30016</v>
      </c>
      <c r="BU337" s="153">
        <v>282</v>
      </c>
    </row>
    <row r="338" spans="1:73">
      <c r="A338" s="34">
        <f t="shared" si="40"/>
        <v>3</v>
      </c>
      <c r="B338" s="35">
        <f t="shared" si="41"/>
        <v>1</v>
      </c>
      <c r="C338" s="35">
        <f t="shared" si="42"/>
        <v>1</v>
      </c>
      <c r="D338" s="35">
        <f t="shared" si="43"/>
        <v>0</v>
      </c>
      <c r="E338" s="35">
        <f t="shared" si="44"/>
        <v>1</v>
      </c>
      <c r="F338" s="35">
        <f t="shared" si="45"/>
        <v>0</v>
      </c>
      <c r="G338" s="35">
        <f t="shared" si="46"/>
        <v>0</v>
      </c>
      <c r="H338" s="35">
        <f t="shared" si="47"/>
        <v>0</v>
      </c>
      <c r="I338" s="48">
        <v>396</v>
      </c>
      <c r="J338" s="49" t="s">
        <v>367</v>
      </c>
      <c r="K338" s="65">
        <v>93</v>
      </c>
      <c r="L338" s="38">
        <v>1.9330700478071085E-2</v>
      </c>
      <c r="M338" s="39">
        <v>33</v>
      </c>
      <c r="N338" s="40">
        <v>2.5614794188085721</v>
      </c>
      <c r="O338" s="98">
        <v>15</v>
      </c>
      <c r="P338" s="38">
        <v>0.15897435897435896</v>
      </c>
      <c r="Q338" s="39">
        <v>182</v>
      </c>
      <c r="R338" s="41">
        <v>1.1904852926389891</v>
      </c>
      <c r="S338" s="183">
        <v>53</v>
      </c>
      <c r="T338" s="42">
        <v>1.101642070255664E-2</v>
      </c>
      <c r="U338" s="43">
        <v>12</v>
      </c>
      <c r="V338" s="44">
        <v>4.1010551814795138</v>
      </c>
      <c r="W338" s="178">
        <v>3</v>
      </c>
      <c r="X338" s="42">
        <v>9.0598290598290596E-2</v>
      </c>
      <c r="Y338" s="43">
        <v>54</v>
      </c>
      <c r="Z338" s="45">
        <v>1.9060258075870755</v>
      </c>
      <c r="AA338" s="65">
        <v>104</v>
      </c>
      <c r="AB338" s="38">
        <v>2.1617127416337558E-2</v>
      </c>
      <c r="AC338" s="39">
        <v>99</v>
      </c>
      <c r="AD338" s="40">
        <v>1.6667604801378886</v>
      </c>
      <c r="AE338" s="98">
        <v>8</v>
      </c>
      <c r="AF338" s="38">
        <v>0.17777777777777778</v>
      </c>
      <c r="AG338" s="39">
        <v>346</v>
      </c>
      <c r="AH338" s="41">
        <v>0.7746514859287833</v>
      </c>
      <c r="AI338" s="183">
        <v>82</v>
      </c>
      <c r="AJ338" s="42">
        <v>1.7044273539804613E-2</v>
      </c>
      <c r="AK338" s="43">
        <v>5</v>
      </c>
      <c r="AL338" s="44">
        <v>8.957913233896944</v>
      </c>
      <c r="AM338" s="178">
        <v>7</v>
      </c>
      <c r="AN338" s="42">
        <v>0.14017094017094017</v>
      </c>
      <c r="AO338" s="43">
        <v>15</v>
      </c>
      <c r="AP338" s="45">
        <v>4.1633221330549572</v>
      </c>
      <c r="AQ338" s="65">
        <v>202</v>
      </c>
      <c r="AR338" s="38">
        <v>4.1987112866347952E-2</v>
      </c>
      <c r="AS338" s="39">
        <v>56</v>
      </c>
      <c r="AT338" s="40">
        <v>1.812686395149798</v>
      </c>
      <c r="AU338" s="98">
        <v>18</v>
      </c>
      <c r="AV338" s="38">
        <v>0.34529914529914529</v>
      </c>
      <c r="AW338" s="39">
        <v>349</v>
      </c>
      <c r="AX338" s="41">
        <v>0.84247270454211454</v>
      </c>
      <c r="AY338" s="183">
        <v>20</v>
      </c>
      <c r="AZ338" s="42">
        <v>4.1571398877572234E-3</v>
      </c>
      <c r="BA338" s="43">
        <v>55</v>
      </c>
      <c r="BB338" s="44">
        <v>1.5513893499157294</v>
      </c>
      <c r="BC338" s="178">
        <v>1</v>
      </c>
      <c r="BD338" s="42">
        <v>3.4188034188034191E-2</v>
      </c>
      <c r="BE338" s="43">
        <v>175</v>
      </c>
      <c r="BF338" s="45">
        <v>0.72103105364418452</v>
      </c>
      <c r="BG338" s="159">
        <v>31</v>
      </c>
      <c r="BH338" s="83">
        <v>6.443566826023696E-3</v>
      </c>
      <c r="BI338" s="84">
        <v>80</v>
      </c>
      <c r="BJ338" s="85">
        <v>1.1576741123176577</v>
      </c>
      <c r="BK338" s="156">
        <v>10</v>
      </c>
      <c r="BL338" s="83">
        <v>5.2991452991452991E-2</v>
      </c>
      <c r="BM338" s="84">
        <v>311</v>
      </c>
      <c r="BN338" s="86">
        <v>0.53804609721366092</v>
      </c>
      <c r="BO338" s="195">
        <v>585</v>
      </c>
      <c r="BP338" s="75">
        <v>0.12159634171689877</v>
      </c>
      <c r="BQ338" s="164">
        <v>62</v>
      </c>
      <c r="BR338" s="76">
        <v>48</v>
      </c>
      <c r="BS338" s="77">
        <v>2.1516262608590937</v>
      </c>
      <c r="BT338" s="159">
        <v>4811</v>
      </c>
      <c r="BU338" s="153">
        <v>443</v>
      </c>
    </row>
    <row r="339" spans="1:73">
      <c r="A339" s="34">
        <f t="shared" si="40"/>
        <v>1</v>
      </c>
      <c r="B339" s="35">
        <f t="shared" si="41"/>
        <v>0</v>
      </c>
      <c r="C339" s="35">
        <f t="shared" si="42"/>
        <v>0</v>
      </c>
      <c r="D339" s="35">
        <f t="shared" si="43"/>
        <v>1</v>
      </c>
      <c r="E339" s="35">
        <f t="shared" si="44"/>
        <v>0</v>
      </c>
      <c r="F339" s="35">
        <f t="shared" si="45"/>
        <v>0</v>
      </c>
      <c r="G339" s="35">
        <f t="shared" si="46"/>
        <v>0</v>
      </c>
      <c r="H339" s="35">
        <f t="shared" si="47"/>
        <v>0</v>
      </c>
      <c r="I339" s="48">
        <v>138</v>
      </c>
      <c r="J339" s="49" t="s">
        <v>108</v>
      </c>
      <c r="K339" s="65">
        <v>43</v>
      </c>
      <c r="L339" s="38">
        <v>1.9291161956034096E-3</v>
      </c>
      <c r="M339" s="39">
        <v>357</v>
      </c>
      <c r="N339" s="40">
        <v>0.25562402340949736</v>
      </c>
      <c r="O339" s="98">
        <v>8</v>
      </c>
      <c r="P339" s="38">
        <v>7.4010327022375214E-2</v>
      </c>
      <c r="Q339" s="39">
        <v>360</v>
      </c>
      <c r="R339" s="41">
        <v>0.5542290366319429</v>
      </c>
      <c r="S339" s="183">
        <v>11</v>
      </c>
      <c r="T339" s="42">
        <v>4.9349484073575589E-4</v>
      </c>
      <c r="U339" s="43">
        <v>286</v>
      </c>
      <c r="V339" s="44">
        <v>0.18371208110843965</v>
      </c>
      <c r="W339" s="178">
        <v>4</v>
      </c>
      <c r="X339" s="42">
        <v>1.8932874354561102E-2</v>
      </c>
      <c r="Y339" s="43">
        <v>276</v>
      </c>
      <c r="Z339" s="45">
        <v>0.3983137749430985</v>
      </c>
      <c r="AA339" s="65">
        <v>256</v>
      </c>
      <c r="AB339" s="38">
        <v>1.148497083894123E-2</v>
      </c>
      <c r="AC339" s="39">
        <v>184</v>
      </c>
      <c r="AD339" s="40">
        <v>0.885533731712007</v>
      </c>
      <c r="AE339" s="98">
        <v>34</v>
      </c>
      <c r="AF339" s="38">
        <v>0.44061962134251292</v>
      </c>
      <c r="AG339" s="39">
        <v>135</v>
      </c>
      <c r="AH339" s="41">
        <v>1.9199623747632495</v>
      </c>
      <c r="AI339" s="183">
        <v>1</v>
      </c>
      <c r="AJ339" s="42">
        <v>4.4863167339614178E-5</v>
      </c>
      <c r="AK339" s="43">
        <v>325</v>
      </c>
      <c r="AL339" s="44">
        <v>2.3578614804997431E-2</v>
      </c>
      <c r="AM339" s="178">
        <v>1</v>
      </c>
      <c r="AN339" s="42">
        <v>1.7211703958691911E-3</v>
      </c>
      <c r="AO339" s="43">
        <v>320</v>
      </c>
      <c r="AP339" s="45">
        <v>5.1121771710615639E-2</v>
      </c>
      <c r="AQ339" s="65">
        <v>219</v>
      </c>
      <c r="AR339" s="38">
        <v>9.8250336473755043E-3</v>
      </c>
      <c r="AS339" s="39">
        <v>328</v>
      </c>
      <c r="AT339" s="40">
        <v>0.42417074213170747</v>
      </c>
      <c r="AU339" s="98">
        <v>31</v>
      </c>
      <c r="AV339" s="38">
        <v>0.37693631669535282</v>
      </c>
      <c r="AW339" s="39">
        <v>312</v>
      </c>
      <c r="AX339" s="41">
        <v>0.91966216102667819</v>
      </c>
      <c r="AY339" s="183">
        <v>3</v>
      </c>
      <c r="AZ339" s="42">
        <v>1.3458950201884252E-4</v>
      </c>
      <c r="BA339" s="43">
        <v>329</v>
      </c>
      <c r="BB339" s="44">
        <v>5.0227013206221888E-2</v>
      </c>
      <c r="BC339" s="178">
        <v>2</v>
      </c>
      <c r="BD339" s="42">
        <v>5.1635111876075735E-3</v>
      </c>
      <c r="BE339" s="43">
        <v>326</v>
      </c>
      <c r="BF339" s="45">
        <v>0.10889926842904851</v>
      </c>
      <c r="BG339" s="159">
        <v>48</v>
      </c>
      <c r="BH339" s="83">
        <v>2.1534320323014803E-3</v>
      </c>
      <c r="BI339" s="84">
        <v>262</v>
      </c>
      <c r="BJ339" s="85">
        <v>0.38689325085644083</v>
      </c>
      <c r="BK339" s="156">
        <v>12</v>
      </c>
      <c r="BL339" s="83">
        <v>8.2616179001721177E-2</v>
      </c>
      <c r="BM339" s="84">
        <v>232</v>
      </c>
      <c r="BN339" s="86">
        <v>0.83883928764419524</v>
      </c>
      <c r="BO339" s="195">
        <v>581</v>
      </c>
      <c r="BP339" s="75">
        <v>2.6065500224315835E-2</v>
      </c>
      <c r="BQ339" s="164">
        <v>92</v>
      </c>
      <c r="BR339" s="76">
        <v>383</v>
      </c>
      <c r="BS339" s="77">
        <v>0.46122452364265842</v>
      </c>
      <c r="BT339" s="159">
        <v>22290</v>
      </c>
      <c r="BU339" s="153">
        <v>2745</v>
      </c>
    </row>
    <row r="340" spans="1:73">
      <c r="A340" s="34">
        <f t="shared" si="40"/>
        <v>2</v>
      </c>
      <c r="B340" s="35">
        <f t="shared" si="41"/>
        <v>1</v>
      </c>
      <c r="C340" s="35">
        <f t="shared" si="42"/>
        <v>1</v>
      </c>
      <c r="D340" s="35">
        <f t="shared" si="43"/>
        <v>0</v>
      </c>
      <c r="E340" s="35">
        <f t="shared" si="44"/>
        <v>0</v>
      </c>
      <c r="F340" s="35">
        <f t="shared" si="45"/>
        <v>1</v>
      </c>
      <c r="G340" s="35">
        <f t="shared" si="46"/>
        <v>0</v>
      </c>
      <c r="H340" s="35">
        <f t="shared" si="47"/>
        <v>0</v>
      </c>
      <c r="I340" s="48">
        <v>161</v>
      </c>
      <c r="J340" s="49" t="s">
        <v>131</v>
      </c>
      <c r="K340" s="65">
        <v>123</v>
      </c>
      <c r="L340" s="38">
        <v>5.548788740018947E-3</v>
      </c>
      <c r="M340" s="39">
        <v>181</v>
      </c>
      <c r="N340" s="40">
        <v>0.73526089615835466</v>
      </c>
      <c r="O340" s="98">
        <v>14</v>
      </c>
      <c r="P340" s="38">
        <v>0.21391304347826087</v>
      </c>
      <c r="Q340" s="39">
        <v>110</v>
      </c>
      <c r="R340" s="41">
        <v>1.601895637809041</v>
      </c>
      <c r="S340" s="183">
        <v>32</v>
      </c>
      <c r="T340" s="42">
        <v>1.443587314476474E-3</v>
      </c>
      <c r="U340" s="43">
        <v>172</v>
      </c>
      <c r="V340" s="44">
        <v>0.53740061275781703</v>
      </c>
      <c r="W340" s="178">
        <v>1</v>
      </c>
      <c r="X340" s="42">
        <v>5.565217391304348E-2</v>
      </c>
      <c r="Y340" s="43">
        <v>121</v>
      </c>
      <c r="Z340" s="45">
        <v>1.1708220875481561</v>
      </c>
      <c r="AA340" s="65">
        <v>97</v>
      </c>
      <c r="AB340" s="38">
        <v>4.3758740470068117E-3</v>
      </c>
      <c r="AC340" s="39">
        <v>352</v>
      </c>
      <c r="AD340" s="40">
        <v>0.33739607428597435</v>
      </c>
      <c r="AE340" s="98">
        <v>5</v>
      </c>
      <c r="AF340" s="38">
        <v>0.16869565217391305</v>
      </c>
      <c r="AG340" s="39">
        <v>357</v>
      </c>
      <c r="AH340" s="41">
        <v>0.73507689914763896</v>
      </c>
      <c r="AI340" s="183">
        <v>0</v>
      </c>
      <c r="AJ340" s="42">
        <v>0</v>
      </c>
      <c r="AK340" s="43">
        <v>337</v>
      </c>
      <c r="AL340" s="44">
        <v>0</v>
      </c>
      <c r="AM340" s="178">
        <v>0</v>
      </c>
      <c r="AN340" s="42">
        <v>0</v>
      </c>
      <c r="AO340" s="43">
        <v>337</v>
      </c>
      <c r="AP340" s="45">
        <v>0</v>
      </c>
      <c r="AQ340" s="65">
        <v>322</v>
      </c>
      <c r="AR340" s="38">
        <v>1.452609735191952E-2</v>
      </c>
      <c r="AS340" s="39">
        <v>251</v>
      </c>
      <c r="AT340" s="40">
        <v>0.62712716466747431</v>
      </c>
      <c r="AU340" s="98">
        <v>11</v>
      </c>
      <c r="AV340" s="38">
        <v>0.56000000000000005</v>
      </c>
      <c r="AW340" s="39">
        <v>132</v>
      </c>
      <c r="AX340" s="41">
        <v>1.36630721786137</v>
      </c>
      <c r="AY340" s="183">
        <v>0</v>
      </c>
      <c r="AZ340" s="42">
        <v>0</v>
      </c>
      <c r="BA340" s="43">
        <v>356</v>
      </c>
      <c r="BB340" s="44">
        <v>0</v>
      </c>
      <c r="BC340" s="178">
        <v>0</v>
      </c>
      <c r="BD340" s="42">
        <v>0</v>
      </c>
      <c r="BE340" s="43">
        <v>356</v>
      </c>
      <c r="BF340" s="45">
        <v>0</v>
      </c>
      <c r="BG340" s="159">
        <v>1</v>
      </c>
      <c r="BH340" s="83">
        <v>4.5112103577389813E-5</v>
      </c>
      <c r="BI340" s="84">
        <v>454</v>
      </c>
      <c r="BJ340" s="85">
        <v>8.1050008285496328E-3</v>
      </c>
      <c r="BK340" s="156">
        <v>1</v>
      </c>
      <c r="BL340" s="83">
        <v>1.7391304347826088E-3</v>
      </c>
      <c r="BM340" s="84">
        <v>456</v>
      </c>
      <c r="BN340" s="86">
        <v>1.7658174859466573E-2</v>
      </c>
      <c r="BO340" s="195">
        <v>575</v>
      </c>
      <c r="BP340" s="75">
        <v>2.5939459556999143E-2</v>
      </c>
      <c r="BQ340" s="164">
        <v>32</v>
      </c>
      <c r="BR340" s="76">
        <v>385</v>
      </c>
      <c r="BS340" s="77">
        <v>0.45899425580807018</v>
      </c>
      <c r="BT340" s="159">
        <v>22167</v>
      </c>
      <c r="BU340" s="153">
        <v>1215</v>
      </c>
    </row>
    <row r="341" spans="1:73">
      <c r="A341" s="34">
        <f t="shared" si="40"/>
        <v>1</v>
      </c>
      <c r="B341" s="35">
        <f t="shared" si="41"/>
        <v>0</v>
      </c>
      <c r="C341" s="35">
        <f t="shared" si="42"/>
        <v>0</v>
      </c>
      <c r="D341" s="35">
        <f t="shared" si="43"/>
        <v>0</v>
      </c>
      <c r="E341" s="35">
        <f t="shared" si="44"/>
        <v>1</v>
      </c>
      <c r="F341" s="35">
        <f t="shared" si="45"/>
        <v>1</v>
      </c>
      <c r="G341" s="35">
        <f t="shared" si="46"/>
        <v>0</v>
      </c>
      <c r="H341" s="35">
        <f t="shared" si="47"/>
        <v>1</v>
      </c>
      <c r="I341" s="51">
        <v>11</v>
      </c>
      <c r="J341" s="49" t="s">
        <v>659</v>
      </c>
      <c r="K341" s="65">
        <v>64</v>
      </c>
      <c r="L341" s="38">
        <v>1.2342345817101864E-3</v>
      </c>
      <c r="M341" s="39">
        <v>400</v>
      </c>
      <c r="N341" s="40">
        <v>0.16354640032930232</v>
      </c>
      <c r="O341" s="98">
        <v>37</v>
      </c>
      <c r="P341" s="38">
        <v>0.11169284467713787</v>
      </c>
      <c r="Q341" s="39">
        <v>283</v>
      </c>
      <c r="R341" s="41">
        <v>0.83641594618783899</v>
      </c>
      <c r="S341" s="183">
        <v>11</v>
      </c>
      <c r="T341" s="42">
        <v>2.1213406873143826E-4</v>
      </c>
      <c r="U341" s="43">
        <v>340</v>
      </c>
      <c r="V341" s="44">
        <v>7.8970615341287465E-2</v>
      </c>
      <c r="W341" s="178">
        <v>9</v>
      </c>
      <c r="X341" s="42">
        <v>1.9197207678883072E-2</v>
      </c>
      <c r="Y341" s="43">
        <v>273</v>
      </c>
      <c r="Z341" s="45">
        <v>0.403874874767784</v>
      </c>
      <c r="AA341" s="65">
        <v>18</v>
      </c>
      <c r="AB341" s="38">
        <v>3.4712847610598991E-4</v>
      </c>
      <c r="AC341" s="39">
        <v>513</v>
      </c>
      <c r="AD341" s="40">
        <v>2.6764889449033845E-2</v>
      </c>
      <c r="AE341" s="98">
        <v>9</v>
      </c>
      <c r="AF341" s="38">
        <v>3.1413612565445025E-2</v>
      </c>
      <c r="AG341" s="39">
        <v>492</v>
      </c>
      <c r="AH341" s="41">
        <v>0.13688213429369861</v>
      </c>
      <c r="AI341" s="183">
        <v>51</v>
      </c>
      <c r="AJ341" s="42">
        <v>9.8353068230030462E-4</v>
      </c>
      <c r="AK341" s="43">
        <v>166</v>
      </c>
      <c r="AL341" s="44">
        <v>0.5169115887718021</v>
      </c>
      <c r="AM341" s="178">
        <v>9</v>
      </c>
      <c r="AN341" s="42">
        <v>8.9005235602094238E-2</v>
      </c>
      <c r="AO341" s="43">
        <v>32</v>
      </c>
      <c r="AP341" s="45">
        <v>2.6436111999253957</v>
      </c>
      <c r="AQ341" s="65">
        <v>260</v>
      </c>
      <c r="AR341" s="38">
        <v>5.0140779881976318E-3</v>
      </c>
      <c r="AS341" s="39">
        <v>406</v>
      </c>
      <c r="AT341" s="40">
        <v>0.21647001503431726</v>
      </c>
      <c r="AU341" s="98">
        <v>92</v>
      </c>
      <c r="AV341" s="38">
        <v>0.4537521815008726</v>
      </c>
      <c r="AW341" s="39">
        <v>224</v>
      </c>
      <c r="AX341" s="41">
        <v>1.1070801441160441</v>
      </c>
      <c r="AY341" s="183">
        <v>0</v>
      </c>
      <c r="AZ341" s="42">
        <v>0</v>
      </c>
      <c r="BA341" s="43">
        <v>356</v>
      </c>
      <c r="BB341" s="44">
        <v>0</v>
      </c>
      <c r="BC341" s="178">
        <v>1</v>
      </c>
      <c r="BD341" s="42">
        <v>0</v>
      </c>
      <c r="BE341" s="43">
        <v>356</v>
      </c>
      <c r="BF341" s="45">
        <v>0</v>
      </c>
      <c r="BG341" s="159">
        <v>169</v>
      </c>
      <c r="BH341" s="83">
        <v>3.2591506923284608E-3</v>
      </c>
      <c r="BI341" s="84">
        <v>200</v>
      </c>
      <c r="BJ341" s="85">
        <v>0.58555059434048851</v>
      </c>
      <c r="BK341" s="156">
        <v>53</v>
      </c>
      <c r="BL341" s="83">
        <v>0.29493891797556721</v>
      </c>
      <c r="BM341" s="84">
        <v>44</v>
      </c>
      <c r="BN341" s="86">
        <v>2.9946477172227999</v>
      </c>
      <c r="BO341" s="195">
        <v>573</v>
      </c>
      <c r="BP341" s="75">
        <v>1.1050256489374011E-2</v>
      </c>
      <c r="BQ341" s="164">
        <v>210</v>
      </c>
      <c r="BR341" s="76">
        <v>500</v>
      </c>
      <c r="BS341" s="77">
        <v>0.19553237964281192</v>
      </c>
      <c r="BT341" s="159">
        <v>51854</v>
      </c>
      <c r="BU341" s="153">
        <v>9668</v>
      </c>
    </row>
    <row r="342" spans="1:73">
      <c r="A342" s="34">
        <f t="shared" si="40"/>
        <v>1</v>
      </c>
      <c r="B342" s="35">
        <f t="shared" si="41"/>
        <v>0</v>
      </c>
      <c r="C342" s="35">
        <f t="shared" si="42"/>
        <v>0</v>
      </c>
      <c r="D342" s="35">
        <f t="shared" si="43"/>
        <v>1</v>
      </c>
      <c r="E342" s="35">
        <f t="shared" si="44"/>
        <v>0</v>
      </c>
      <c r="F342" s="35">
        <f t="shared" si="45"/>
        <v>1</v>
      </c>
      <c r="G342" s="35">
        <f t="shared" si="46"/>
        <v>0</v>
      </c>
      <c r="H342" s="35">
        <f t="shared" si="47"/>
        <v>0</v>
      </c>
      <c r="I342" s="48">
        <v>69</v>
      </c>
      <c r="J342" s="49" t="s">
        <v>39</v>
      </c>
      <c r="K342" s="65">
        <v>0</v>
      </c>
      <c r="L342" s="38">
        <v>0</v>
      </c>
      <c r="M342" s="39">
        <v>517</v>
      </c>
      <c r="N342" s="40">
        <v>0</v>
      </c>
      <c r="O342" s="98">
        <v>0</v>
      </c>
      <c r="P342" s="38">
        <v>0</v>
      </c>
      <c r="Q342" s="39">
        <v>517</v>
      </c>
      <c r="R342" s="41">
        <v>0</v>
      </c>
      <c r="S342" s="183">
        <v>0</v>
      </c>
      <c r="T342" s="42">
        <v>0</v>
      </c>
      <c r="U342" s="43">
        <v>396</v>
      </c>
      <c r="V342" s="44">
        <v>0</v>
      </c>
      <c r="W342" s="178">
        <v>0</v>
      </c>
      <c r="X342" s="42">
        <v>0</v>
      </c>
      <c r="Y342" s="43">
        <v>396</v>
      </c>
      <c r="Z342" s="45">
        <v>0</v>
      </c>
      <c r="AA342" s="65">
        <v>221</v>
      </c>
      <c r="AB342" s="38">
        <v>9.0733669992199371E-3</v>
      </c>
      <c r="AC342" s="39">
        <v>242</v>
      </c>
      <c r="AD342" s="40">
        <v>0.69959015575110606</v>
      </c>
      <c r="AE342" s="98">
        <v>4</v>
      </c>
      <c r="AF342" s="38">
        <v>0.38568935427574169</v>
      </c>
      <c r="AG342" s="39">
        <v>159</v>
      </c>
      <c r="AH342" s="41">
        <v>1.6806084266059662</v>
      </c>
      <c r="AI342" s="183">
        <v>0</v>
      </c>
      <c r="AJ342" s="42">
        <v>0</v>
      </c>
      <c r="AK342" s="43">
        <v>337</v>
      </c>
      <c r="AL342" s="44">
        <v>0</v>
      </c>
      <c r="AM342" s="178">
        <v>0</v>
      </c>
      <c r="AN342" s="42">
        <v>0</v>
      </c>
      <c r="AO342" s="43">
        <v>337</v>
      </c>
      <c r="AP342" s="45">
        <v>0</v>
      </c>
      <c r="AQ342" s="65">
        <v>352</v>
      </c>
      <c r="AR342" s="38">
        <v>1.4451697663915918E-2</v>
      </c>
      <c r="AS342" s="39">
        <v>253</v>
      </c>
      <c r="AT342" s="40">
        <v>0.62391514809760884</v>
      </c>
      <c r="AU342" s="98">
        <v>8</v>
      </c>
      <c r="AV342" s="38">
        <v>0.61431064572425831</v>
      </c>
      <c r="AW342" s="39">
        <v>106</v>
      </c>
      <c r="AX342" s="41">
        <v>1.4988161951109518</v>
      </c>
      <c r="AY342" s="183">
        <v>0</v>
      </c>
      <c r="AZ342" s="42">
        <v>0</v>
      </c>
      <c r="BA342" s="43">
        <v>356</v>
      </c>
      <c r="BB342" s="44">
        <v>0</v>
      </c>
      <c r="BC342" s="178">
        <v>1</v>
      </c>
      <c r="BD342" s="42">
        <v>0</v>
      </c>
      <c r="BE342" s="43">
        <v>356</v>
      </c>
      <c r="BF342" s="45">
        <v>0</v>
      </c>
      <c r="BG342" s="159">
        <v>0</v>
      </c>
      <c r="BH342" s="83">
        <v>0</v>
      </c>
      <c r="BI342" s="84">
        <v>467</v>
      </c>
      <c r="BJ342" s="85">
        <v>0</v>
      </c>
      <c r="BK342" s="156">
        <v>0</v>
      </c>
      <c r="BL342" s="83">
        <v>0</v>
      </c>
      <c r="BM342" s="84">
        <v>467</v>
      </c>
      <c r="BN342" s="86">
        <v>0</v>
      </c>
      <c r="BO342" s="195">
        <v>573</v>
      </c>
      <c r="BP342" s="75">
        <v>2.3525064663135854E-2</v>
      </c>
      <c r="BQ342" s="164">
        <v>13</v>
      </c>
      <c r="BR342" s="76">
        <v>405</v>
      </c>
      <c r="BS342" s="77">
        <v>0.41627195524893745</v>
      </c>
      <c r="BT342" s="159">
        <v>24357</v>
      </c>
      <c r="BU342" s="153">
        <v>425</v>
      </c>
    </row>
    <row r="343" spans="1:73">
      <c r="A343" s="34">
        <f t="shared" si="40"/>
        <v>3</v>
      </c>
      <c r="B343" s="35">
        <f t="shared" si="41"/>
        <v>1</v>
      </c>
      <c r="C343" s="35">
        <f t="shared" si="42"/>
        <v>1</v>
      </c>
      <c r="D343" s="35">
        <f t="shared" si="43"/>
        <v>1</v>
      </c>
      <c r="E343" s="35">
        <f t="shared" si="44"/>
        <v>0</v>
      </c>
      <c r="F343" s="35">
        <f t="shared" si="45"/>
        <v>0</v>
      </c>
      <c r="G343" s="35">
        <f t="shared" si="46"/>
        <v>0</v>
      </c>
      <c r="H343" s="35">
        <f t="shared" si="47"/>
        <v>0</v>
      </c>
      <c r="I343" s="48">
        <v>77</v>
      </c>
      <c r="J343" s="49" t="s">
        <v>47</v>
      </c>
      <c r="K343" s="65">
        <v>200</v>
      </c>
      <c r="L343" s="38">
        <v>1.1672016340822877E-2</v>
      </c>
      <c r="M343" s="39">
        <v>71</v>
      </c>
      <c r="N343" s="40">
        <v>1.5466397437036112</v>
      </c>
      <c r="O343" s="98">
        <v>29</v>
      </c>
      <c r="P343" s="38">
        <v>0.352112676056338</v>
      </c>
      <c r="Q343" s="39">
        <v>56</v>
      </c>
      <c r="R343" s="41">
        <v>2.6368086331735898</v>
      </c>
      <c r="S343" s="183">
        <v>74</v>
      </c>
      <c r="T343" s="42">
        <v>4.3186460461044646E-3</v>
      </c>
      <c r="U343" s="43">
        <v>47</v>
      </c>
      <c r="V343" s="44">
        <v>1.6076914836996412</v>
      </c>
      <c r="W343" s="178">
        <v>11</v>
      </c>
      <c r="X343" s="42">
        <v>0.13028169014084506</v>
      </c>
      <c r="Y343" s="43">
        <v>30</v>
      </c>
      <c r="Z343" s="45">
        <v>2.740893476296987</v>
      </c>
      <c r="AA343" s="65">
        <v>164</v>
      </c>
      <c r="AB343" s="38">
        <v>9.5710533994747601E-3</v>
      </c>
      <c r="AC343" s="39">
        <v>227</v>
      </c>
      <c r="AD343" s="40">
        <v>0.73796361802805488</v>
      </c>
      <c r="AE343" s="98">
        <v>8</v>
      </c>
      <c r="AF343" s="38">
        <v>0.28873239436619719</v>
      </c>
      <c r="AG343" s="39">
        <v>226</v>
      </c>
      <c r="AH343" s="41">
        <v>1.2581267531149694</v>
      </c>
      <c r="AI343" s="183">
        <v>0</v>
      </c>
      <c r="AJ343" s="42">
        <v>0</v>
      </c>
      <c r="AK343" s="43">
        <v>337</v>
      </c>
      <c r="AL343" s="44">
        <v>0</v>
      </c>
      <c r="AM343" s="178">
        <v>0</v>
      </c>
      <c r="AN343" s="42">
        <v>0</v>
      </c>
      <c r="AO343" s="43">
        <v>337</v>
      </c>
      <c r="AP343" s="45">
        <v>0</v>
      </c>
      <c r="AQ343" s="65">
        <v>91</v>
      </c>
      <c r="AR343" s="38">
        <v>5.3107674350744089E-3</v>
      </c>
      <c r="AS343" s="39">
        <v>401</v>
      </c>
      <c r="AT343" s="40">
        <v>0.22927882438612898</v>
      </c>
      <c r="AU343" s="98">
        <v>7</v>
      </c>
      <c r="AV343" s="38">
        <v>0.16021126760563381</v>
      </c>
      <c r="AW343" s="39">
        <v>478</v>
      </c>
      <c r="AX343" s="41">
        <v>0.39088894877195884</v>
      </c>
      <c r="AY343" s="183">
        <v>19</v>
      </c>
      <c r="AZ343" s="42">
        <v>1.1088415523781733E-3</v>
      </c>
      <c r="BA343" s="43">
        <v>204</v>
      </c>
      <c r="BB343" s="44">
        <v>0.41380492876115227</v>
      </c>
      <c r="BC343" s="178">
        <v>1</v>
      </c>
      <c r="BD343" s="42">
        <v>3.345070422535211E-2</v>
      </c>
      <c r="BE343" s="43">
        <v>183</v>
      </c>
      <c r="BF343" s="45">
        <v>0.70548064799780896</v>
      </c>
      <c r="BG343" s="159">
        <v>20</v>
      </c>
      <c r="BH343" s="83">
        <v>1.1672016340822876E-3</v>
      </c>
      <c r="BI343" s="84">
        <v>328</v>
      </c>
      <c r="BJ343" s="85">
        <v>0.20970359307436207</v>
      </c>
      <c r="BK343" s="156">
        <v>4</v>
      </c>
      <c r="BL343" s="83">
        <v>3.5211267605633804E-2</v>
      </c>
      <c r="BM343" s="84">
        <v>356</v>
      </c>
      <c r="BN343" s="86">
        <v>0.3575158642321577</v>
      </c>
      <c r="BO343" s="195">
        <v>568</v>
      </c>
      <c r="BP343" s="75">
        <v>3.3148526407936973E-2</v>
      </c>
      <c r="BQ343" s="164">
        <v>60</v>
      </c>
      <c r="BR343" s="76">
        <v>318</v>
      </c>
      <c r="BS343" s="77">
        <v>0.58655744836595081</v>
      </c>
      <c r="BT343" s="159">
        <v>17135</v>
      </c>
      <c r="BU343" s="153">
        <v>1149</v>
      </c>
    </row>
    <row r="344" spans="1:73">
      <c r="A344" s="34">
        <f t="shared" si="40"/>
        <v>1</v>
      </c>
      <c r="B344" s="35">
        <f t="shared" si="41"/>
        <v>0</v>
      </c>
      <c r="C344" s="35">
        <f t="shared" si="42"/>
        <v>0</v>
      </c>
      <c r="D344" s="35">
        <f t="shared" si="43"/>
        <v>1</v>
      </c>
      <c r="E344" s="35">
        <f t="shared" si="44"/>
        <v>0</v>
      </c>
      <c r="F344" s="35">
        <f t="shared" si="45"/>
        <v>0</v>
      </c>
      <c r="G344" s="35">
        <f t="shared" si="46"/>
        <v>0</v>
      </c>
      <c r="H344" s="35">
        <f t="shared" si="47"/>
        <v>0</v>
      </c>
      <c r="I344" s="48">
        <v>170</v>
      </c>
      <c r="J344" s="49" t="s">
        <v>140</v>
      </c>
      <c r="K344" s="65">
        <v>18</v>
      </c>
      <c r="L344" s="38">
        <v>4.1661844693901168E-4</v>
      </c>
      <c r="M344" s="39">
        <v>465</v>
      </c>
      <c r="N344" s="40">
        <v>5.5205427167052984E-2</v>
      </c>
      <c r="O344" s="98">
        <v>3</v>
      </c>
      <c r="P344" s="38">
        <v>3.1746031746031744E-2</v>
      </c>
      <c r="Q344" s="39">
        <v>447</v>
      </c>
      <c r="R344" s="41">
        <v>0.23773131803850781</v>
      </c>
      <c r="S344" s="183">
        <v>0</v>
      </c>
      <c r="T344" s="42">
        <v>0</v>
      </c>
      <c r="U344" s="43">
        <v>396</v>
      </c>
      <c r="V344" s="44">
        <v>0</v>
      </c>
      <c r="W344" s="178">
        <v>0</v>
      </c>
      <c r="X344" s="42">
        <v>0</v>
      </c>
      <c r="Y344" s="43">
        <v>396</v>
      </c>
      <c r="Z344" s="45">
        <v>0</v>
      </c>
      <c r="AA344" s="65">
        <v>430</v>
      </c>
      <c r="AB344" s="38">
        <v>9.9525517879875021E-3</v>
      </c>
      <c r="AC344" s="39">
        <v>217</v>
      </c>
      <c r="AD344" s="40">
        <v>0.76737855484934414</v>
      </c>
      <c r="AE344" s="98">
        <v>16</v>
      </c>
      <c r="AF344" s="38">
        <v>0.75837742504409167</v>
      </c>
      <c r="AG344" s="39">
        <v>83</v>
      </c>
      <c r="AH344" s="41">
        <v>3.3045648705295316</v>
      </c>
      <c r="AI344" s="183">
        <v>0</v>
      </c>
      <c r="AJ344" s="42">
        <v>0</v>
      </c>
      <c r="AK344" s="43">
        <v>337</v>
      </c>
      <c r="AL344" s="44">
        <v>0</v>
      </c>
      <c r="AM344" s="178">
        <v>0</v>
      </c>
      <c r="AN344" s="42">
        <v>0</v>
      </c>
      <c r="AO344" s="43">
        <v>337</v>
      </c>
      <c r="AP344" s="45">
        <v>0</v>
      </c>
      <c r="AQ344" s="65">
        <v>108</v>
      </c>
      <c r="AR344" s="38">
        <v>2.49971068163407E-3</v>
      </c>
      <c r="AS344" s="39">
        <v>464</v>
      </c>
      <c r="AT344" s="40">
        <v>0.10791862633737766</v>
      </c>
      <c r="AU344" s="98">
        <v>6</v>
      </c>
      <c r="AV344" s="38">
        <v>0.19047619047619047</v>
      </c>
      <c r="AW344" s="39">
        <v>462</v>
      </c>
      <c r="AX344" s="41">
        <v>0.46473034621135029</v>
      </c>
      <c r="AY344" s="183">
        <v>0</v>
      </c>
      <c r="AZ344" s="42">
        <v>0</v>
      </c>
      <c r="BA344" s="43">
        <v>356</v>
      </c>
      <c r="BB344" s="44">
        <v>0</v>
      </c>
      <c r="BC344" s="178">
        <v>0</v>
      </c>
      <c r="BD344" s="42">
        <v>0</v>
      </c>
      <c r="BE344" s="43">
        <v>356</v>
      </c>
      <c r="BF344" s="45">
        <v>0</v>
      </c>
      <c r="BG344" s="159">
        <v>11</v>
      </c>
      <c r="BH344" s="83">
        <v>2.5460016201828492E-4</v>
      </c>
      <c r="BI344" s="84">
        <v>418</v>
      </c>
      <c r="BJ344" s="85">
        <v>4.5742369795881421E-2</v>
      </c>
      <c r="BK344" s="156">
        <v>2</v>
      </c>
      <c r="BL344" s="83">
        <v>1.9400352733686066E-2</v>
      </c>
      <c r="BM344" s="84">
        <v>405</v>
      </c>
      <c r="BN344" s="86">
        <v>0.19698052202138636</v>
      </c>
      <c r="BO344" s="195">
        <v>567</v>
      </c>
      <c r="BP344" s="75">
        <v>1.3123481078578868E-2</v>
      </c>
      <c r="BQ344" s="164">
        <v>27</v>
      </c>
      <c r="BR344" s="76">
        <v>485</v>
      </c>
      <c r="BS344" s="77">
        <v>0.23221773059833364</v>
      </c>
      <c r="BT344" s="159">
        <v>43205</v>
      </c>
      <c r="BU344" s="153">
        <v>1319</v>
      </c>
    </row>
    <row r="345" spans="1:73">
      <c r="A345" s="34">
        <f t="shared" si="40"/>
        <v>1</v>
      </c>
      <c r="B345" s="35">
        <f t="shared" si="41"/>
        <v>0</v>
      </c>
      <c r="C345" s="35">
        <f t="shared" si="42"/>
        <v>1</v>
      </c>
      <c r="D345" s="35">
        <f t="shared" si="43"/>
        <v>0</v>
      </c>
      <c r="E345" s="35">
        <f t="shared" si="44"/>
        <v>0</v>
      </c>
      <c r="F345" s="35">
        <f t="shared" si="45"/>
        <v>0</v>
      </c>
      <c r="G345" s="35">
        <f t="shared" si="46"/>
        <v>0</v>
      </c>
      <c r="H345" s="35">
        <f t="shared" si="47"/>
        <v>0</v>
      </c>
      <c r="I345" s="48">
        <v>580</v>
      </c>
      <c r="J345" s="49" t="s">
        <v>553</v>
      </c>
      <c r="K345" s="65">
        <v>13</v>
      </c>
      <c r="L345" s="38">
        <v>1.9898974437471298E-3</v>
      </c>
      <c r="M345" s="39">
        <v>353</v>
      </c>
      <c r="N345" s="40">
        <v>0.26367804692231583</v>
      </c>
      <c r="O345" s="98">
        <v>7</v>
      </c>
      <c r="P345" s="38">
        <v>2.2968197879858657E-2</v>
      </c>
      <c r="Q345" s="39">
        <v>462</v>
      </c>
      <c r="R345" s="41">
        <v>0.17199818858086385</v>
      </c>
      <c r="S345" s="183">
        <v>375</v>
      </c>
      <c r="T345" s="42">
        <v>5.7400887800397982E-2</v>
      </c>
      <c r="U345" s="43">
        <v>3</v>
      </c>
      <c r="V345" s="44">
        <v>21.368483892478327</v>
      </c>
      <c r="W345" s="178">
        <v>2</v>
      </c>
      <c r="X345" s="42">
        <v>0.66254416961130747</v>
      </c>
      <c r="Y345" s="43">
        <v>4</v>
      </c>
      <c r="Z345" s="45">
        <v>13.93874296751166</v>
      </c>
      <c r="AA345" s="65">
        <v>1</v>
      </c>
      <c r="AB345" s="38">
        <v>1.5306903413439462E-4</v>
      </c>
      <c r="AC345" s="39">
        <v>523</v>
      </c>
      <c r="AD345" s="40">
        <v>1.18021886957685E-2</v>
      </c>
      <c r="AE345" s="98">
        <v>1</v>
      </c>
      <c r="AF345" s="38">
        <v>1.7667844522968198E-3</v>
      </c>
      <c r="AG345" s="39">
        <v>531</v>
      </c>
      <c r="AH345" s="41">
        <v>7.6986123822427666E-3</v>
      </c>
      <c r="AI345" s="183">
        <v>15</v>
      </c>
      <c r="AJ345" s="42">
        <v>2.2960355120159193E-3</v>
      </c>
      <c r="AK345" s="43">
        <v>75</v>
      </c>
      <c r="AL345" s="44">
        <v>1.2067212398669664</v>
      </c>
      <c r="AM345" s="178">
        <v>1</v>
      </c>
      <c r="AN345" s="42">
        <v>2.6501766784452298E-2</v>
      </c>
      <c r="AO345" s="43">
        <v>162</v>
      </c>
      <c r="AP345" s="45">
        <v>0.78714883473147579</v>
      </c>
      <c r="AQ345" s="65">
        <v>133</v>
      </c>
      <c r="AR345" s="38">
        <v>2.0358181539874485E-2</v>
      </c>
      <c r="AS345" s="39">
        <v>161</v>
      </c>
      <c r="AT345" s="40">
        <v>0.87891250881642424</v>
      </c>
      <c r="AU345" s="98">
        <v>28</v>
      </c>
      <c r="AV345" s="38">
        <v>0.23498233215547704</v>
      </c>
      <c r="AW345" s="39">
        <v>447</v>
      </c>
      <c r="AX345" s="41">
        <v>0.57331795802486818</v>
      </c>
      <c r="AY345" s="183">
        <v>0</v>
      </c>
      <c r="AZ345" s="42">
        <v>0</v>
      </c>
      <c r="BA345" s="43">
        <v>356</v>
      </c>
      <c r="BB345" s="44">
        <v>0</v>
      </c>
      <c r="BC345" s="178">
        <v>0</v>
      </c>
      <c r="BD345" s="42">
        <v>0</v>
      </c>
      <c r="BE345" s="43">
        <v>356</v>
      </c>
      <c r="BF345" s="45">
        <v>0</v>
      </c>
      <c r="BG345" s="159">
        <v>29</v>
      </c>
      <c r="BH345" s="83">
        <v>4.4390019898974441E-3</v>
      </c>
      <c r="BI345" s="84">
        <v>135</v>
      </c>
      <c r="BJ345" s="85">
        <v>0.79752687090576035</v>
      </c>
      <c r="BK345" s="156">
        <v>16</v>
      </c>
      <c r="BL345" s="83">
        <v>5.1236749116607777E-2</v>
      </c>
      <c r="BM345" s="84">
        <v>318</v>
      </c>
      <c r="BN345" s="86">
        <v>0.52022979820071569</v>
      </c>
      <c r="BO345" s="195">
        <v>566</v>
      </c>
      <c r="BP345" s="75">
        <v>8.6637073320067357E-2</v>
      </c>
      <c r="BQ345" s="164">
        <v>55</v>
      </c>
      <c r="BR345" s="76">
        <v>82</v>
      </c>
      <c r="BS345" s="77">
        <v>1.5330280458061296</v>
      </c>
      <c r="BT345" s="159">
        <v>6533</v>
      </c>
      <c r="BU345" s="153">
        <v>1206</v>
      </c>
    </row>
    <row r="346" spans="1:73">
      <c r="A346" s="34">
        <f t="shared" si="40"/>
        <v>1</v>
      </c>
      <c r="B346" s="35">
        <f t="shared" si="41"/>
        <v>0</v>
      </c>
      <c r="C346" s="35">
        <f t="shared" si="42"/>
        <v>0</v>
      </c>
      <c r="D346" s="35">
        <f t="shared" si="43"/>
        <v>1</v>
      </c>
      <c r="E346" s="35">
        <f t="shared" si="44"/>
        <v>0</v>
      </c>
      <c r="F346" s="35">
        <f t="shared" si="45"/>
        <v>1</v>
      </c>
      <c r="G346" s="35">
        <f t="shared" si="46"/>
        <v>0</v>
      </c>
      <c r="H346" s="35">
        <f t="shared" si="47"/>
        <v>0</v>
      </c>
      <c r="I346" s="48">
        <v>389</v>
      </c>
      <c r="J346" s="49" t="s">
        <v>716</v>
      </c>
      <c r="K346" s="65">
        <v>20</v>
      </c>
      <c r="L346" s="38">
        <v>5.2859710328787403E-4</v>
      </c>
      <c r="M346" s="39">
        <v>452</v>
      </c>
      <c r="N346" s="40">
        <v>7.0043535279525795E-2</v>
      </c>
      <c r="O346" s="98">
        <v>8</v>
      </c>
      <c r="P346" s="38">
        <v>3.6363636363636362E-2</v>
      </c>
      <c r="Q346" s="39">
        <v>435</v>
      </c>
      <c r="R346" s="41">
        <v>0.27231041884410895</v>
      </c>
      <c r="S346" s="183">
        <v>4</v>
      </c>
      <c r="T346" s="42">
        <v>1.057194206575748E-4</v>
      </c>
      <c r="U346" s="43">
        <v>367</v>
      </c>
      <c r="V346" s="44">
        <v>3.9355902391249503E-2</v>
      </c>
      <c r="W346" s="178">
        <v>1</v>
      </c>
      <c r="X346" s="42">
        <v>7.2727272727272727E-3</v>
      </c>
      <c r="Y346" s="43">
        <v>354</v>
      </c>
      <c r="Z346" s="45">
        <v>0.15300515916822494</v>
      </c>
      <c r="AA346" s="65">
        <v>129</v>
      </c>
      <c r="AB346" s="38">
        <v>3.4094513162067873E-3</v>
      </c>
      <c r="AC346" s="39">
        <v>376</v>
      </c>
      <c r="AD346" s="40">
        <v>0.26288130718574304</v>
      </c>
      <c r="AE346" s="98">
        <v>26</v>
      </c>
      <c r="AF346" s="38">
        <v>0.23454545454545456</v>
      </c>
      <c r="AG346" s="39">
        <v>278</v>
      </c>
      <c r="AH346" s="41">
        <v>1.0220117899583152</v>
      </c>
      <c r="AI346" s="183">
        <v>0</v>
      </c>
      <c r="AJ346" s="42">
        <v>0</v>
      </c>
      <c r="AK346" s="43">
        <v>337</v>
      </c>
      <c r="AL346" s="44">
        <v>0</v>
      </c>
      <c r="AM346" s="178">
        <v>0</v>
      </c>
      <c r="AN346" s="42">
        <v>0</v>
      </c>
      <c r="AO346" s="43">
        <v>337</v>
      </c>
      <c r="AP346" s="45">
        <v>0</v>
      </c>
      <c r="AQ346" s="65">
        <v>376</v>
      </c>
      <c r="AR346" s="38">
        <v>9.9376255418120313E-3</v>
      </c>
      <c r="AS346" s="39">
        <v>326</v>
      </c>
      <c r="AT346" s="40">
        <v>0.4290316097007375</v>
      </c>
      <c r="AU346" s="98">
        <v>30</v>
      </c>
      <c r="AV346" s="38">
        <v>0.6836363636363636</v>
      </c>
      <c r="AW346" s="39">
        <v>71</v>
      </c>
      <c r="AX346" s="41">
        <v>1.6679594607658281</v>
      </c>
      <c r="AY346" s="183">
        <v>12</v>
      </c>
      <c r="AZ346" s="42">
        <v>3.1715826197272439E-4</v>
      </c>
      <c r="BA346" s="43">
        <v>287</v>
      </c>
      <c r="BB346" s="44">
        <v>0.11835924773936843</v>
      </c>
      <c r="BC346" s="178">
        <v>2</v>
      </c>
      <c r="BD346" s="42">
        <v>2.181818181818182E-2</v>
      </c>
      <c r="BE346" s="43">
        <v>239</v>
      </c>
      <c r="BF346" s="45">
        <v>0.46014890878019776</v>
      </c>
      <c r="BG346" s="159">
        <v>9</v>
      </c>
      <c r="BH346" s="83">
        <v>2.378686964795433E-4</v>
      </c>
      <c r="BI346" s="84">
        <v>422</v>
      </c>
      <c r="BJ346" s="85">
        <v>4.2736335244162635E-2</v>
      </c>
      <c r="BK346" s="156">
        <v>5</v>
      </c>
      <c r="BL346" s="83">
        <v>1.6363636363636365E-2</v>
      </c>
      <c r="BM346" s="84">
        <v>416</v>
      </c>
      <c r="BN346" s="86">
        <v>0.16614737254134457</v>
      </c>
      <c r="BO346" s="195">
        <v>550</v>
      </c>
      <c r="BP346" s="75">
        <v>1.4536420340416535E-2</v>
      </c>
      <c r="BQ346" s="164">
        <v>72</v>
      </c>
      <c r="BR346" s="76">
        <v>469</v>
      </c>
      <c r="BS346" s="77">
        <v>0.25721944675067321</v>
      </c>
      <c r="BT346" s="159">
        <v>37836</v>
      </c>
      <c r="BU346" s="153">
        <v>4502</v>
      </c>
    </row>
    <row r="347" spans="1:73">
      <c r="A347" s="34">
        <f t="shared" si="40"/>
        <v>2</v>
      </c>
      <c r="B347" s="35">
        <f t="shared" si="41"/>
        <v>1</v>
      </c>
      <c r="C347" s="35">
        <f t="shared" si="42"/>
        <v>0</v>
      </c>
      <c r="D347" s="35">
        <f t="shared" si="43"/>
        <v>0</v>
      </c>
      <c r="E347" s="35">
        <f t="shared" si="44"/>
        <v>1</v>
      </c>
      <c r="F347" s="35">
        <f t="shared" si="45"/>
        <v>1</v>
      </c>
      <c r="G347" s="35">
        <f t="shared" si="46"/>
        <v>0</v>
      </c>
      <c r="H347" s="35">
        <f t="shared" si="47"/>
        <v>1</v>
      </c>
      <c r="I347" s="48">
        <v>571</v>
      </c>
      <c r="J347" s="49" t="s">
        <v>544</v>
      </c>
      <c r="K347" s="65">
        <v>91</v>
      </c>
      <c r="L347" s="38">
        <v>4.971590909090909E-3</v>
      </c>
      <c r="M347" s="39">
        <v>194</v>
      </c>
      <c r="N347" s="40">
        <v>0.65877735816239225</v>
      </c>
      <c r="O347" s="98">
        <v>41</v>
      </c>
      <c r="P347" s="38">
        <v>0.17009345794392525</v>
      </c>
      <c r="Q347" s="39">
        <v>160</v>
      </c>
      <c r="R347" s="41">
        <v>1.2737510713222107</v>
      </c>
      <c r="S347" s="183">
        <v>19</v>
      </c>
      <c r="T347" s="42">
        <v>1.0380244755244755E-3</v>
      </c>
      <c r="U347" s="43">
        <v>214</v>
      </c>
      <c r="V347" s="44">
        <v>0.38642275642798035</v>
      </c>
      <c r="W347" s="178">
        <v>10</v>
      </c>
      <c r="X347" s="42">
        <v>3.5514018691588788E-2</v>
      </c>
      <c r="Y347" s="43">
        <v>198</v>
      </c>
      <c r="Z347" s="45">
        <v>0.74715136135885551</v>
      </c>
      <c r="AA347" s="65">
        <v>21</v>
      </c>
      <c r="AB347" s="38">
        <v>1.1472902097902098E-3</v>
      </c>
      <c r="AC347" s="39">
        <v>467</v>
      </c>
      <c r="AD347" s="40">
        <v>8.8460318713864061E-2</v>
      </c>
      <c r="AE347" s="98">
        <v>13</v>
      </c>
      <c r="AF347" s="38">
        <v>3.925233644859813E-2</v>
      </c>
      <c r="AG347" s="39">
        <v>483</v>
      </c>
      <c r="AH347" s="41">
        <v>0.17103870425296733</v>
      </c>
      <c r="AI347" s="183">
        <v>42</v>
      </c>
      <c r="AJ347" s="42">
        <v>2.2945804195804195E-3</v>
      </c>
      <c r="AK347" s="43">
        <v>76</v>
      </c>
      <c r="AL347" s="44">
        <v>1.2059564908294631</v>
      </c>
      <c r="AM347" s="178">
        <v>7</v>
      </c>
      <c r="AN347" s="42">
        <v>7.8504672897196259E-2</v>
      </c>
      <c r="AO347" s="43">
        <v>34</v>
      </c>
      <c r="AP347" s="45">
        <v>2.3317261182849394</v>
      </c>
      <c r="AQ347" s="65">
        <v>263</v>
      </c>
      <c r="AR347" s="38">
        <v>1.4368444055944056E-2</v>
      </c>
      <c r="AS347" s="39">
        <v>254</v>
      </c>
      <c r="AT347" s="40">
        <v>0.62032088613922876</v>
      </c>
      <c r="AU347" s="98">
        <v>59</v>
      </c>
      <c r="AV347" s="38">
        <v>0.49158878504672898</v>
      </c>
      <c r="AW347" s="39">
        <v>190</v>
      </c>
      <c r="AX347" s="41">
        <v>1.199395187909013</v>
      </c>
      <c r="AY347" s="183">
        <v>17</v>
      </c>
      <c r="AZ347" s="42">
        <v>9.2875874125874125E-4</v>
      </c>
      <c r="BA347" s="43">
        <v>218</v>
      </c>
      <c r="BB347" s="44">
        <v>0.34660041729009433</v>
      </c>
      <c r="BC347" s="178">
        <v>4</v>
      </c>
      <c r="BD347" s="42">
        <v>3.1775700934579439E-2</v>
      </c>
      <c r="BE347" s="43">
        <v>199</v>
      </c>
      <c r="BF347" s="45">
        <v>0.67015456341041257</v>
      </c>
      <c r="BG347" s="159">
        <v>82</v>
      </c>
      <c r="BH347" s="83">
        <v>4.479895104895105E-3</v>
      </c>
      <c r="BI347" s="84">
        <v>134</v>
      </c>
      <c r="BJ347" s="85">
        <v>0.80487387325446336</v>
      </c>
      <c r="BK347" s="156">
        <v>19</v>
      </c>
      <c r="BL347" s="83">
        <v>0.15327102803738318</v>
      </c>
      <c r="BM347" s="84">
        <v>101</v>
      </c>
      <c r="BN347" s="86">
        <v>1.5562298030352315</v>
      </c>
      <c r="BO347" s="195">
        <v>535</v>
      </c>
      <c r="BP347" s="75">
        <v>2.9228583916083916E-2</v>
      </c>
      <c r="BQ347" s="164">
        <v>153</v>
      </c>
      <c r="BR347" s="76">
        <v>364</v>
      </c>
      <c r="BS347" s="77">
        <v>0.51719474314439784</v>
      </c>
      <c r="BT347" s="159">
        <v>18304</v>
      </c>
      <c r="BU347" s="153">
        <v>5169</v>
      </c>
    </row>
    <row r="348" spans="1:73">
      <c r="A348" s="34">
        <f t="shared" si="40"/>
        <v>0</v>
      </c>
      <c r="B348" s="35">
        <f t="shared" si="41"/>
        <v>0</v>
      </c>
      <c r="C348" s="35">
        <f t="shared" si="42"/>
        <v>0</v>
      </c>
      <c r="D348" s="35">
        <f t="shared" si="43"/>
        <v>0</v>
      </c>
      <c r="E348" s="35">
        <f t="shared" si="44"/>
        <v>0</v>
      </c>
      <c r="F348" s="35">
        <f t="shared" si="45"/>
        <v>1</v>
      </c>
      <c r="G348" s="35">
        <f t="shared" si="46"/>
        <v>0</v>
      </c>
      <c r="H348" s="35">
        <f t="shared" si="47"/>
        <v>1</v>
      </c>
      <c r="I348" s="48">
        <v>163</v>
      </c>
      <c r="J348" s="49" t="s">
        <v>133</v>
      </c>
      <c r="K348" s="65">
        <v>9</v>
      </c>
      <c r="L348" s="38">
        <v>3.1703536705650272E-4</v>
      </c>
      <c r="M348" s="39">
        <v>476</v>
      </c>
      <c r="N348" s="40">
        <v>4.200983656390947E-2</v>
      </c>
      <c r="O348" s="98">
        <v>2</v>
      </c>
      <c r="P348" s="38">
        <v>1.7110266159695818E-2</v>
      </c>
      <c r="Q348" s="39">
        <v>478</v>
      </c>
      <c r="R348" s="41">
        <v>0.12813085297322616</v>
      </c>
      <c r="S348" s="183">
        <v>22</v>
      </c>
      <c r="T348" s="42">
        <v>7.7497534169367337E-4</v>
      </c>
      <c r="U348" s="43">
        <v>238</v>
      </c>
      <c r="V348" s="44">
        <v>0.28849811807151754</v>
      </c>
      <c r="W348" s="178">
        <v>2</v>
      </c>
      <c r="X348" s="42">
        <v>4.1825095057034217E-2</v>
      </c>
      <c r="Y348" s="43">
        <v>174</v>
      </c>
      <c r="Z348" s="45">
        <v>0.87992510738380303</v>
      </c>
      <c r="AA348" s="65">
        <v>74</v>
      </c>
      <c r="AB348" s="38">
        <v>2.6067352402423557E-3</v>
      </c>
      <c r="AC348" s="39">
        <v>400</v>
      </c>
      <c r="AD348" s="40">
        <v>0.2009889286832364</v>
      </c>
      <c r="AE348" s="98">
        <v>3</v>
      </c>
      <c r="AF348" s="38">
        <v>0.14068441064638784</v>
      </c>
      <c r="AG348" s="39">
        <v>385</v>
      </c>
      <c r="AH348" s="41">
        <v>0.61302030611759706</v>
      </c>
      <c r="AI348" s="183">
        <v>0</v>
      </c>
      <c r="AJ348" s="42">
        <v>0</v>
      </c>
      <c r="AK348" s="43">
        <v>337</v>
      </c>
      <c r="AL348" s="44">
        <v>0</v>
      </c>
      <c r="AM348" s="178">
        <v>0</v>
      </c>
      <c r="AN348" s="42">
        <v>0</v>
      </c>
      <c r="AO348" s="43">
        <v>337</v>
      </c>
      <c r="AP348" s="45">
        <v>0</v>
      </c>
      <c r="AQ348" s="65">
        <v>297</v>
      </c>
      <c r="AR348" s="38">
        <v>1.0462167112864591E-2</v>
      </c>
      <c r="AS348" s="39">
        <v>318</v>
      </c>
      <c r="AT348" s="40">
        <v>0.45167735275442461</v>
      </c>
      <c r="AU348" s="98">
        <v>8</v>
      </c>
      <c r="AV348" s="38">
        <v>0.56463878326996197</v>
      </c>
      <c r="AW348" s="39">
        <v>129</v>
      </c>
      <c r="AX348" s="41">
        <v>1.3776250804753765</v>
      </c>
      <c r="AY348" s="183">
        <v>0</v>
      </c>
      <c r="AZ348" s="42">
        <v>0</v>
      </c>
      <c r="BA348" s="43">
        <v>356</v>
      </c>
      <c r="BB348" s="44">
        <v>0</v>
      </c>
      <c r="BC348" s="178">
        <v>0</v>
      </c>
      <c r="BD348" s="42">
        <v>0</v>
      </c>
      <c r="BE348" s="43">
        <v>356</v>
      </c>
      <c r="BF348" s="45">
        <v>0</v>
      </c>
      <c r="BG348" s="159">
        <v>124</v>
      </c>
      <c r="BH348" s="83">
        <v>4.3680428350007048E-3</v>
      </c>
      <c r="BI348" s="84">
        <v>137</v>
      </c>
      <c r="BJ348" s="85">
        <v>0.78477809699313117</v>
      </c>
      <c r="BK348" s="156">
        <v>5</v>
      </c>
      <c r="BL348" s="83">
        <v>0.23574144486692014</v>
      </c>
      <c r="BM348" s="84">
        <v>60</v>
      </c>
      <c r="BN348" s="86">
        <v>2.3935891016729403</v>
      </c>
      <c r="BO348" s="195">
        <v>526</v>
      </c>
      <c r="BP348" s="75">
        <v>1.8528955896857827E-2</v>
      </c>
      <c r="BQ348" s="164">
        <v>20</v>
      </c>
      <c r="BR348" s="76">
        <v>449</v>
      </c>
      <c r="BS348" s="77">
        <v>0.32786667370963118</v>
      </c>
      <c r="BT348" s="159">
        <v>28388</v>
      </c>
      <c r="BU348" s="153">
        <v>1085</v>
      </c>
    </row>
    <row r="349" spans="1:73">
      <c r="A349" s="34">
        <f t="shared" si="40"/>
        <v>1</v>
      </c>
      <c r="B349" s="35">
        <f t="shared" si="41"/>
        <v>0</v>
      </c>
      <c r="C349" s="35">
        <f t="shared" si="42"/>
        <v>0</v>
      </c>
      <c r="D349" s="35">
        <f t="shared" si="43"/>
        <v>1</v>
      </c>
      <c r="E349" s="35">
        <f t="shared" si="44"/>
        <v>0</v>
      </c>
      <c r="F349" s="35">
        <f t="shared" si="45"/>
        <v>1</v>
      </c>
      <c r="G349" s="35">
        <f t="shared" si="46"/>
        <v>0</v>
      </c>
      <c r="H349" s="35">
        <f t="shared" si="47"/>
        <v>0</v>
      </c>
      <c r="I349" s="48">
        <v>644</v>
      </c>
      <c r="J349" s="49" t="s">
        <v>618</v>
      </c>
      <c r="K349" s="65">
        <v>61</v>
      </c>
      <c r="L349" s="38">
        <v>3.7352274814769458E-3</v>
      </c>
      <c r="M349" s="39">
        <v>245</v>
      </c>
      <c r="N349" s="40">
        <v>0.49494886795359871</v>
      </c>
      <c r="O349" s="98">
        <v>23</v>
      </c>
      <c r="P349" s="38">
        <v>0.11596958174904944</v>
      </c>
      <c r="Q349" s="39">
        <v>267</v>
      </c>
      <c r="R349" s="41">
        <v>0.86844244792964409</v>
      </c>
      <c r="S349" s="183">
        <v>4</v>
      </c>
      <c r="T349" s="42">
        <v>2.4493294960504564E-4</v>
      </c>
      <c r="U349" s="43">
        <v>331</v>
      </c>
      <c r="V349" s="44">
        <v>9.1180572094502269E-2</v>
      </c>
      <c r="W349" s="178">
        <v>4</v>
      </c>
      <c r="X349" s="42">
        <v>7.6045627376425855E-3</v>
      </c>
      <c r="Y349" s="43">
        <v>350</v>
      </c>
      <c r="Z349" s="45">
        <v>0.15998638316069147</v>
      </c>
      <c r="AA349" s="65">
        <v>143</v>
      </c>
      <c r="AB349" s="38">
        <v>8.7563529483803814E-3</v>
      </c>
      <c r="AC349" s="39">
        <v>248</v>
      </c>
      <c r="AD349" s="40">
        <v>0.67514719987582827</v>
      </c>
      <c r="AE349" s="98">
        <v>19</v>
      </c>
      <c r="AF349" s="38">
        <v>0.27186311787072243</v>
      </c>
      <c r="AG349" s="39">
        <v>240</v>
      </c>
      <c r="AH349" s="41">
        <v>1.1846203212813022</v>
      </c>
      <c r="AI349" s="183">
        <v>4</v>
      </c>
      <c r="AJ349" s="42">
        <v>2.4493294960504564E-4</v>
      </c>
      <c r="AK349" s="43">
        <v>276</v>
      </c>
      <c r="AL349" s="44">
        <v>0.12872875488418167</v>
      </c>
      <c r="AM349" s="178">
        <v>4</v>
      </c>
      <c r="AN349" s="42">
        <v>7.6045627376425855E-3</v>
      </c>
      <c r="AO349" s="43">
        <v>281</v>
      </c>
      <c r="AP349" s="45">
        <v>0.22586881645526755</v>
      </c>
      <c r="AQ349" s="65">
        <v>258</v>
      </c>
      <c r="AR349" s="38">
        <v>1.5798175249525443E-2</v>
      </c>
      <c r="AS349" s="39">
        <v>227</v>
      </c>
      <c r="AT349" s="40">
        <v>0.6820458799861725</v>
      </c>
      <c r="AU349" s="98">
        <v>36</v>
      </c>
      <c r="AV349" s="38">
        <v>0.49049429657794674</v>
      </c>
      <c r="AW349" s="39">
        <v>192</v>
      </c>
      <c r="AX349" s="41">
        <v>1.1967248173826501</v>
      </c>
      <c r="AY349" s="183">
        <v>24</v>
      </c>
      <c r="AZ349" s="42">
        <v>1.4695976976302736E-3</v>
      </c>
      <c r="BA349" s="43">
        <v>174</v>
      </c>
      <c r="BB349" s="44">
        <v>0.54843432704264816</v>
      </c>
      <c r="BC349" s="178">
        <v>6</v>
      </c>
      <c r="BD349" s="42">
        <v>4.5627376425855515E-2</v>
      </c>
      <c r="BE349" s="43">
        <v>126</v>
      </c>
      <c r="BF349" s="45">
        <v>0.96228859250611687</v>
      </c>
      <c r="BG349" s="159">
        <v>32</v>
      </c>
      <c r="BH349" s="83">
        <v>1.9594635968403652E-3</v>
      </c>
      <c r="BI349" s="84">
        <v>277</v>
      </c>
      <c r="BJ349" s="85">
        <v>0.35204419250056407</v>
      </c>
      <c r="BK349" s="156">
        <v>17</v>
      </c>
      <c r="BL349" s="83">
        <v>6.0836501901140684E-2</v>
      </c>
      <c r="BM349" s="84">
        <v>291</v>
      </c>
      <c r="BN349" s="86">
        <v>0.61770041333495229</v>
      </c>
      <c r="BO349" s="195">
        <v>526</v>
      </c>
      <c r="BP349" s="75">
        <v>3.2208682873063499E-2</v>
      </c>
      <c r="BQ349" s="164">
        <v>109</v>
      </c>
      <c r="BR349" s="76">
        <v>330</v>
      </c>
      <c r="BS349" s="77">
        <v>0.56992707937474807</v>
      </c>
      <c r="BT349" s="159">
        <v>16331</v>
      </c>
      <c r="BU349" s="153">
        <v>3872</v>
      </c>
    </row>
    <row r="350" spans="1:73">
      <c r="A350" s="34">
        <f t="shared" si="40"/>
        <v>1</v>
      </c>
      <c r="B350" s="35">
        <f t="shared" si="41"/>
        <v>1</v>
      </c>
      <c r="C350" s="35">
        <f t="shared" si="42"/>
        <v>0</v>
      </c>
      <c r="D350" s="35">
        <f t="shared" si="43"/>
        <v>0</v>
      </c>
      <c r="E350" s="35">
        <f t="shared" si="44"/>
        <v>0</v>
      </c>
      <c r="F350" s="35">
        <f t="shared" si="45"/>
        <v>0</v>
      </c>
      <c r="G350" s="35">
        <f t="shared" si="46"/>
        <v>0</v>
      </c>
      <c r="H350" s="35">
        <f t="shared" si="47"/>
        <v>1</v>
      </c>
      <c r="I350" s="48">
        <v>107</v>
      </c>
      <c r="J350" s="49" t="s">
        <v>77</v>
      </c>
      <c r="K350" s="65">
        <v>206</v>
      </c>
      <c r="L350" s="38">
        <v>2.3817507023852192E-3</v>
      </c>
      <c r="M350" s="39">
        <v>327</v>
      </c>
      <c r="N350" s="40">
        <v>0.31560187960148706</v>
      </c>
      <c r="O350" s="98">
        <v>25</v>
      </c>
      <c r="P350" s="38">
        <v>0.3931297709923664</v>
      </c>
      <c r="Q350" s="39">
        <v>46</v>
      </c>
      <c r="R350" s="41">
        <v>2.9439666464730481</v>
      </c>
      <c r="S350" s="183">
        <v>0</v>
      </c>
      <c r="T350" s="42">
        <v>0</v>
      </c>
      <c r="U350" s="43">
        <v>396</v>
      </c>
      <c r="V350" s="44">
        <v>0</v>
      </c>
      <c r="W350" s="178">
        <v>0</v>
      </c>
      <c r="X350" s="42">
        <v>0</v>
      </c>
      <c r="Y350" s="43">
        <v>396</v>
      </c>
      <c r="Z350" s="45">
        <v>0</v>
      </c>
      <c r="AA350" s="65">
        <v>49</v>
      </c>
      <c r="AB350" s="38">
        <v>5.6653293406250358E-4</v>
      </c>
      <c r="AC350" s="39">
        <v>502</v>
      </c>
      <c r="AD350" s="40">
        <v>4.3681784679600474E-2</v>
      </c>
      <c r="AE350" s="98">
        <v>7</v>
      </c>
      <c r="AF350" s="38">
        <v>9.3511450381679392E-2</v>
      </c>
      <c r="AG350" s="39">
        <v>430</v>
      </c>
      <c r="AH350" s="41">
        <v>0.40746815994107038</v>
      </c>
      <c r="AI350" s="183">
        <v>14</v>
      </c>
      <c r="AJ350" s="42">
        <v>1.6186655258928676E-4</v>
      </c>
      <c r="AK350" s="43">
        <v>297</v>
      </c>
      <c r="AL350" s="44">
        <v>8.5071770890005879E-2</v>
      </c>
      <c r="AM350" s="178">
        <v>4</v>
      </c>
      <c r="AN350" s="42">
        <v>2.6717557251908396E-2</v>
      </c>
      <c r="AO350" s="43">
        <v>161</v>
      </c>
      <c r="AP350" s="45">
        <v>0.79355818911096865</v>
      </c>
      <c r="AQ350" s="65">
        <v>89</v>
      </c>
      <c r="AR350" s="38">
        <v>1.0290087986033229E-3</v>
      </c>
      <c r="AS350" s="39">
        <v>514</v>
      </c>
      <c r="AT350" s="40">
        <v>4.4424827581147359E-2</v>
      </c>
      <c r="AU350" s="98">
        <v>16</v>
      </c>
      <c r="AV350" s="38">
        <v>0.16984732824427481</v>
      </c>
      <c r="AW350" s="39">
        <v>472</v>
      </c>
      <c r="AX350" s="41">
        <v>0.41439934020468217</v>
      </c>
      <c r="AY350" s="183">
        <v>1</v>
      </c>
      <c r="AZ350" s="42">
        <v>1.1561896613520481E-5</v>
      </c>
      <c r="BA350" s="43">
        <v>355</v>
      </c>
      <c r="BB350" s="44">
        <v>4.3147461368492519E-3</v>
      </c>
      <c r="BC350" s="178">
        <v>1</v>
      </c>
      <c r="BD350" s="42">
        <v>1.9083969465648854E-3</v>
      </c>
      <c r="BE350" s="43">
        <v>347</v>
      </c>
      <c r="BF350" s="45">
        <v>4.0248393738725942E-2</v>
      </c>
      <c r="BG350" s="159">
        <v>165</v>
      </c>
      <c r="BH350" s="83">
        <v>1.9077129412308795E-3</v>
      </c>
      <c r="BI350" s="84">
        <v>282</v>
      </c>
      <c r="BJ350" s="85">
        <v>0.34274648582471995</v>
      </c>
      <c r="BK350" s="156">
        <v>21</v>
      </c>
      <c r="BL350" s="83">
        <v>0.3148854961832061</v>
      </c>
      <c r="BM350" s="84">
        <v>39</v>
      </c>
      <c r="BN350" s="86">
        <v>3.1971743125799446</v>
      </c>
      <c r="BO350" s="195">
        <v>524</v>
      </c>
      <c r="BP350" s="75">
        <v>6.0584338254847329E-3</v>
      </c>
      <c r="BQ350" s="164">
        <v>74</v>
      </c>
      <c r="BR350" s="76">
        <v>546</v>
      </c>
      <c r="BS350" s="77">
        <v>0.10720293994484847</v>
      </c>
      <c r="BT350" s="159">
        <v>86491</v>
      </c>
      <c r="BU350" s="153">
        <v>6485</v>
      </c>
    </row>
    <row r="351" spans="1:73">
      <c r="A351" s="34">
        <f t="shared" si="40"/>
        <v>1</v>
      </c>
      <c r="B351" s="35">
        <f t="shared" si="41"/>
        <v>0</v>
      </c>
      <c r="C351" s="35">
        <f t="shared" si="42"/>
        <v>0</v>
      </c>
      <c r="D351" s="35">
        <f t="shared" si="43"/>
        <v>1</v>
      </c>
      <c r="E351" s="35">
        <f t="shared" si="44"/>
        <v>0</v>
      </c>
      <c r="F351" s="35">
        <f t="shared" si="45"/>
        <v>0</v>
      </c>
      <c r="G351" s="35">
        <f t="shared" si="46"/>
        <v>0</v>
      </c>
      <c r="H351" s="35">
        <f t="shared" si="47"/>
        <v>0</v>
      </c>
      <c r="I351" s="48">
        <v>325</v>
      </c>
      <c r="J351" s="49" t="s">
        <v>296</v>
      </c>
      <c r="K351" s="65">
        <v>44</v>
      </c>
      <c r="L351" s="38">
        <v>4.4538920943415329E-3</v>
      </c>
      <c r="M351" s="39">
        <v>219</v>
      </c>
      <c r="N351" s="40">
        <v>0.59017793722436518</v>
      </c>
      <c r="O351" s="98">
        <v>10</v>
      </c>
      <c r="P351" s="38">
        <v>8.461538461538462E-2</v>
      </c>
      <c r="Q351" s="39">
        <v>338</v>
      </c>
      <c r="R351" s="41">
        <v>0.63364539769494588</v>
      </c>
      <c r="S351" s="183">
        <v>10</v>
      </c>
      <c r="T351" s="42">
        <v>1.0122482032594391E-3</v>
      </c>
      <c r="U351" s="43">
        <v>218</v>
      </c>
      <c r="V351" s="44">
        <v>0.37682708848955265</v>
      </c>
      <c r="W351" s="178">
        <v>2</v>
      </c>
      <c r="X351" s="42">
        <v>1.9230769230769232E-2</v>
      </c>
      <c r="Y351" s="43">
        <v>272</v>
      </c>
      <c r="Z351" s="45">
        <v>0.40458094972367176</v>
      </c>
      <c r="AA351" s="65">
        <v>396</v>
      </c>
      <c r="AB351" s="38">
        <v>4.0085028849073792E-2</v>
      </c>
      <c r="AC351" s="39">
        <v>45</v>
      </c>
      <c r="AD351" s="40">
        <v>3.0907039887422227</v>
      </c>
      <c r="AE351" s="98">
        <v>14</v>
      </c>
      <c r="AF351" s="38">
        <v>0.7615384615384615</v>
      </c>
      <c r="AG351" s="39">
        <v>80</v>
      </c>
      <c r="AH351" s="41">
        <v>3.3183388171276245</v>
      </c>
      <c r="AI351" s="183">
        <v>0</v>
      </c>
      <c r="AJ351" s="42">
        <v>0</v>
      </c>
      <c r="AK351" s="43">
        <v>337</v>
      </c>
      <c r="AL351" s="44">
        <v>0</v>
      </c>
      <c r="AM351" s="178">
        <v>0</v>
      </c>
      <c r="AN351" s="42">
        <v>0</v>
      </c>
      <c r="AO351" s="43">
        <v>337</v>
      </c>
      <c r="AP351" s="45">
        <v>0</v>
      </c>
      <c r="AQ351" s="65">
        <v>42</v>
      </c>
      <c r="AR351" s="38">
        <v>4.2514424536896451E-3</v>
      </c>
      <c r="AS351" s="39">
        <v>427</v>
      </c>
      <c r="AT351" s="40">
        <v>0.18354517301765147</v>
      </c>
      <c r="AU351" s="98">
        <v>8</v>
      </c>
      <c r="AV351" s="38">
        <v>8.0769230769230774E-2</v>
      </c>
      <c r="AW351" s="39">
        <v>506</v>
      </c>
      <c r="AX351" s="41">
        <v>0.1970635410376976</v>
      </c>
      <c r="AY351" s="183">
        <v>21</v>
      </c>
      <c r="AZ351" s="42">
        <v>2.1257212268448226E-3</v>
      </c>
      <c r="BA351" s="43">
        <v>132</v>
      </c>
      <c r="BB351" s="44">
        <v>0.79329090703176464</v>
      </c>
      <c r="BC351" s="178">
        <v>2</v>
      </c>
      <c r="BD351" s="42">
        <v>4.0384615384615387E-2</v>
      </c>
      <c r="BE351" s="43">
        <v>143</v>
      </c>
      <c r="BF351" s="45">
        <v>0.85171793211719293</v>
      </c>
      <c r="BG351" s="159">
        <v>7</v>
      </c>
      <c r="BH351" s="83">
        <v>7.0857374228160748E-4</v>
      </c>
      <c r="BI351" s="84">
        <v>371</v>
      </c>
      <c r="BJ351" s="85">
        <v>0.12730487636048365</v>
      </c>
      <c r="BK351" s="156">
        <v>8</v>
      </c>
      <c r="BL351" s="83">
        <v>1.3461538461538462E-2</v>
      </c>
      <c r="BM351" s="84">
        <v>420</v>
      </c>
      <c r="BN351" s="86">
        <v>0.13668106501798646</v>
      </c>
      <c r="BO351" s="195">
        <v>520</v>
      </c>
      <c r="BP351" s="75">
        <v>5.2636906569490841E-2</v>
      </c>
      <c r="BQ351" s="164">
        <v>44</v>
      </c>
      <c r="BR351" s="76">
        <v>175</v>
      </c>
      <c r="BS351" s="77">
        <v>0.93140096869841538</v>
      </c>
      <c r="BT351" s="159">
        <v>9879</v>
      </c>
      <c r="BU351" s="153">
        <v>918</v>
      </c>
    </row>
    <row r="352" spans="1:73">
      <c r="A352" s="34">
        <f t="shared" si="40"/>
        <v>0</v>
      </c>
      <c r="B352" s="35">
        <f t="shared" si="41"/>
        <v>0</v>
      </c>
      <c r="C352" s="35">
        <f t="shared" si="42"/>
        <v>0</v>
      </c>
      <c r="D352" s="35">
        <f t="shared" si="43"/>
        <v>0</v>
      </c>
      <c r="E352" s="35">
        <f t="shared" si="44"/>
        <v>0</v>
      </c>
      <c r="F352" s="35">
        <f t="shared" si="45"/>
        <v>1</v>
      </c>
      <c r="G352" s="35">
        <f t="shared" si="46"/>
        <v>0</v>
      </c>
      <c r="H352" s="35">
        <f t="shared" si="47"/>
        <v>0</v>
      </c>
      <c r="I352" s="48">
        <v>484</v>
      </c>
      <c r="J352" s="49" t="s">
        <v>456</v>
      </c>
      <c r="K352" s="65">
        <v>26</v>
      </c>
      <c r="L352" s="38">
        <v>2.5452765540871268E-3</v>
      </c>
      <c r="M352" s="39">
        <v>319</v>
      </c>
      <c r="N352" s="40">
        <v>0.33727042203494656</v>
      </c>
      <c r="O352" s="98">
        <v>14</v>
      </c>
      <c r="P352" s="38">
        <v>5.0980392156862744E-2</v>
      </c>
      <c r="Q352" s="39">
        <v>404</v>
      </c>
      <c r="R352" s="41">
        <v>0.38176852837948605</v>
      </c>
      <c r="S352" s="183">
        <v>24</v>
      </c>
      <c r="T352" s="42">
        <v>2.3494860499265785E-3</v>
      </c>
      <c r="U352" s="43">
        <v>118</v>
      </c>
      <c r="V352" s="44">
        <v>0.87463725279020044</v>
      </c>
      <c r="W352" s="178">
        <v>2</v>
      </c>
      <c r="X352" s="42">
        <v>4.7058823529411764E-2</v>
      </c>
      <c r="Y352" s="43">
        <v>149</v>
      </c>
      <c r="Z352" s="45">
        <v>0.99003338285322018</v>
      </c>
      <c r="AA352" s="65">
        <v>22</v>
      </c>
      <c r="AB352" s="38">
        <v>2.1536955457660302E-3</v>
      </c>
      <c r="AC352" s="39">
        <v>418</v>
      </c>
      <c r="AD352" s="40">
        <v>0.16605789255878836</v>
      </c>
      <c r="AE352" s="98">
        <v>4</v>
      </c>
      <c r="AF352" s="38">
        <v>4.3137254901960784E-2</v>
      </c>
      <c r="AG352" s="39">
        <v>475</v>
      </c>
      <c r="AH352" s="41">
        <v>0.18796690467389593</v>
      </c>
      <c r="AI352" s="183">
        <v>0</v>
      </c>
      <c r="AJ352" s="42">
        <v>0</v>
      </c>
      <c r="AK352" s="43">
        <v>337</v>
      </c>
      <c r="AL352" s="44">
        <v>0</v>
      </c>
      <c r="AM352" s="178">
        <v>0</v>
      </c>
      <c r="AN352" s="42">
        <v>0</v>
      </c>
      <c r="AO352" s="43">
        <v>337</v>
      </c>
      <c r="AP352" s="45">
        <v>0</v>
      </c>
      <c r="AQ352" s="65">
        <v>431</v>
      </c>
      <c r="AR352" s="38">
        <v>4.2192853646598139E-2</v>
      </c>
      <c r="AS352" s="39">
        <v>54</v>
      </c>
      <c r="AT352" s="40">
        <v>1.8215687280330843</v>
      </c>
      <c r="AU352" s="98">
        <v>7</v>
      </c>
      <c r="AV352" s="38">
        <v>0.84509803921568627</v>
      </c>
      <c r="AW352" s="39">
        <v>44</v>
      </c>
      <c r="AX352" s="41">
        <v>2.0618991978230059</v>
      </c>
      <c r="AY352" s="183">
        <v>0</v>
      </c>
      <c r="AZ352" s="42">
        <v>0</v>
      </c>
      <c r="BA352" s="43">
        <v>356</v>
      </c>
      <c r="BB352" s="44">
        <v>0</v>
      </c>
      <c r="BC352" s="178">
        <v>1</v>
      </c>
      <c r="BD352" s="42">
        <v>0</v>
      </c>
      <c r="BE352" s="43">
        <v>356</v>
      </c>
      <c r="BF352" s="45">
        <v>0</v>
      </c>
      <c r="BG352" s="159">
        <v>7</v>
      </c>
      <c r="BH352" s="83">
        <v>6.8526676456191879E-4</v>
      </c>
      <c r="BI352" s="84">
        <v>373</v>
      </c>
      <c r="BJ352" s="85">
        <v>0.12311746192513148</v>
      </c>
      <c r="BK352" s="156">
        <v>3</v>
      </c>
      <c r="BL352" s="83">
        <v>1.3725490196078431E-2</v>
      </c>
      <c r="BM352" s="84">
        <v>418</v>
      </c>
      <c r="BN352" s="86">
        <v>0.13936108590069207</v>
      </c>
      <c r="BO352" s="195">
        <v>510</v>
      </c>
      <c r="BP352" s="75">
        <v>4.9926578560939794E-2</v>
      </c>
      <c r="BQ352" s="164">
        <v>31</v>
      </c>
      <c r="BR352" s="76">
        <v>185</v>
      </c>
      <c r="BS352" s="77">
        <v>0.88344218279745823</v>
      </c>
      <c r="BT352" s="159">
        <v>10215</v>
      </c>
      <c r="BU352" s="153">
        <v>983</v>
      </c>
    </row>
    <row r="353" spans="1:73">
      <c r="A353" s="34">
        <f t="shared" si="40"/>
        <v>0</v>
      </c>
      <c r="B353" s="35">
        <f t="shared" si="41"/>
        <v>0</v>
      </c>
      <c r="C353" s="35">
        <f t="shared" si="42"/>
        <v>0</v>
      </c>
      <c r="D353" s="35">
        <f t="shared" si="43"/>
        <v>0</v>
      </c>
      <c r="E353" s="35">
        <f t="shared" si="44"/>
        <v>0</v>
      </c>
      <c r="F353" s="35">
        <f t="shared" si="45"/>
        <v>1</v>
      </c>
      <c r="G353" s="35">
        <f t="shared" si="46"/>
        <v>1</v>
      </c>
      <c r="H353" s="35">
        <f t="shared" si="47"/>
        <v>0</v>
      </c>
      <c r="I353" s="48">
        <v>302</v>
      </c>
      <c r="J353" s="49" t="s">
        <v>273</v>
      </c>
      <c r="K353" s="65">
        <v>30</v>
      </c>
      <c r="L353" s="38">
        <v>4.6699875466998751E-3</v>
      </c>
      <c r="M353" s="39">
        <v>212</v>
      </c>
      <c r="N353" s="40">
        <v>0.61881239122886156</v>
      </c>
      <c r="O353" s="98">
        <v>5</v>
      </c>
      <c r="P353" s="38">
        <v>5.9171597633136092E-2</v>
      </c>
      <c r="Q353" s="39">
        <v>390</v>
      </c>
      <c r="R353" s="41">
        <v>0.44310866971674528</v>
      </c>
      <c r="S353" s="183">
        <v>0</v>
      </c>
      <c r="T353" s="42">
        <v>0</v>
      </c>
      <c r="U353" s="43">
        <v>396</v>
      </c>
      <c r="V353" s="44">
        <v>0</v>
      </c>
      <c r="W353" s="178">
        <v>0</v>
      </c>
      <c r="X353" s="42">
        <v>0</v>
      </c>
      <c r="Y353" s="43">
        <v>396</v>
      </c>
      <c r="Z353" s="45">
        <v>0</v>
      </c>
      <c r="AA353" s="65">
        <v>3</v>
      </c>
      <c r="AB353" s="38">
        <v>4.6699875466998757E-4</v>
      </c>
      <c r="AC353" s="39">
        <v>507</v>
      </c>
      <c r="AD353" s="40">
        <v>3.6007331296445649E-2</v>
      </c>
      <c r="AE353" s="98">
        <v>3</v>
      </c>
      <c r="AF353" s="38">
        <v>5.9171597633136093E-3</v>
      </c>
      <c r="AG353" s="39">
        <v>525</v>
      </c>
      <c r="AH353" s="41">
        <v>2.5783518392600034E-2</v>
      </c>
      <c r="AI353" s="183">
        <v>1</v>
      </c>
      <c r="AJ353" s="42">
        <v>1.5566625155666251E-4</v>
      </c>
      <c r="AK353" s="43">
        <v>299</v>
      </c>
      <c r="AL353" s="44">
        <v>8.1813095268274086E-2</v>
      </c>
      <c r="AM353" s="178">
        <v>1</v>
      </c>
      <c r="AN353" s="42">
        <v>1.9723865877712033E-3</v>
      </c>
      <c r="AO353" s="43">
        <v>318</v>
      </c>
      <c r="AP353" s="45">
        <v>5.858333207863449E-2</v>
      </c>
      <c r="AQ353" s="65">
        <v>356</v>
      </c>
      <c r="AR353" s="38">
        <v>5.5417185554171855E-2</v>
      </c>
      <c r="AS353" s="39">
        <v>37</v>
      </c>
      <c r="AT353" s="40">
        <v>2.3924954933505709</v>
      </c>
      <c r="AU353" s="98">
        <v>6</v>
      </c>
      <c r="AV353" s="38">
        <v>0.70216962524654836</v>
      </c>
      <c r="AW353" s="39">
        <v>67</v>
      </c>
      <c r="AX353" s="41">
        <v>1.7131775484595932</v>
      </c>
      <c r="AY353" s="183">
        <v>112</v>
      </c>
      <c r="AZ353" s="42">
        <v>1.7434620174346202E-2</v>
      </c>
      <c r="BA353" s="43">
        <v>8</v>
      </c>
      <c r="BB353" s="44">
        <v>6.5063685102256557</v>
      </c>
      <c r="BC353" s="178">
        <v>3</v>
      </c>
      <c r="BD353" s="42">
        <v>0.22090729783037474</v>
      </c>
      <c r="BE353" s="43">
        <v>13</v>
      </c>
      <c r="BF353" s="45">
        <v>4.658969885085499</v>
      </c>
      <c r="BG353" s="159">
        <v>5</v>
      </c>
      <c r="BH353" s="83">
        <v>7.7833125778331254E-4</v>
      </c>
      <c r="BI353" s="84">
        <v>363</v>
      </c>
      <c r="BJ353" s="85">
        <v>0.13983775946953589</v>
      </c>
      <c r="BK353" s="156">
        <v>1</v>
      </c>
      <c r="BL353" s="83">
        <v>9.8619329388560158E-3</v>
      </c>
      <c r="BM353" s="84">
        <v>428</v>
      </c>
      <c r="BN353" s="86">
        <v>0.10013264836482523</v>
      </c>
      <c r="BO353" s="195">
        <v>507</v>
      </c>
      <c r="BP353" s="75">
        <v>7.8922789539227892E-2</v>
      </c>
      <c r="BQ353" s="164">
        <v>19</v>
      </c>
      <c r="BR353" s="76">
        <v>90</v>
      </c>
      <c r="BS353" s="77">
        <v>1.3965251269500862</v>
      </c>
      <c r="BT353" s="159">
        <v>6424</v>
      </c>
      <c r="BU353" s="153">
        <v>624</v>
      </c>
    </row>
    <row r="354" spans="1:73">
      <c r="A354" s="34">
        <f t="shared" si="40"/>
        <v>1</v>
      </c>
      <c r="B354" s="35">
        <f t="shared" si="41"/>
        <v>0</v>
      </c>
      <c r="C354" s="35">
        <f t="shared" si="42"/>
        <v>0</v>
      </c>
      <c r="D354" s="35">
        <f t="shared" si="43"/>
        <v>1</v>
      </c>
      <c r="E354" s="35">
        <f t="shared" si="44"/>
        <v>0</v>
      </c>
      <c r="F354" s="35">
        <f t="shared" si="45"/>
        <v>0</v>
      </c>
      <c r="G354" s="35">
        <f t="shared" si="46"/>
        <v>0</v>
      </c>
      <c r="H354" s="35">
        <f t="shared" si="47"/>
        <v>0</v>
      </c>
      <c r="I354" s="48">
        <v>178</v>
      </c>
      <c r="J354" s="49" t="s">
        <v>148</v>
      </c>
      <c r="K354" s="65">
        <v>66</v>
      </c>
      <c r="L354" s="38">
        <v>3.2272260525157692E-3</v>
      </c>
      <c r="M354" s="39">
        <v>275</v>
      </c>
      <c r="N354" s="40">
        <v>0.42763443170305876</v>
      </c>
      <c r="O354" s="98">
        <v>2</v>
      </c>
      <c r="P354" s="38">
        <v>0.13043478260869565</v>
      </c>
      <c r="Q354" s="39">
        <v>237</v>
      </c>
      <c r="R354" s="41">
        <v>0.97676563281039075</v>
      </c>
      <c r="S354" s="183">
        <v>0</v>
      </c>
      <c r="T354" s="42">
        <v>0</v>
      </c>
      <c r="U354" s="43">
        <v>396</v>
      </c>
      <c r="V354" s="44">
        <v>0</v>
      </c>
      <c r="W354" s="178">
        <v>0</v>
      </c>
      <c r="X354" s="42">
        <v>0</v>
      </c>
      <c r="Y354" s="43">
        <v>396</v>
      </c>
      <c r="Z354" s="45">
        <v>0</v>
      </c>
      <c r="AA354" s="65">
        <v>420</v>
      </c>
      <c r="AB354" s="38">
        <v>2.0536893061463987E-2</v>
      </c>
      <c r="AC354" s="39">
        <v>103</v>
      </c>
      <c r="AD354" s="40">
        <v>1.5834704158609043</v>
      </c>
      <c r="AE354" s="98">
        <v>11</v>
      </c>
      <c r="AF354" s="38">
        <v>0.83003952569169959</v>
      </c>
      <c r="AG354" s="39">
        <v>71</v>
      </c>
      <c r="AH354" s="41">
        <v>3.6168263547564239</v>
      </c>
      <c r="AI354" s="183">
        <v>0</v>
      </c>
      <c r="AJ354" s="42">
        <v>0</v>
      </c>
      <c r="AK354" s="43">
        <v>337</v>
      </c>
      <c r="AL354" s="44">
        <v>0</v>
      </c>
      <c r="AM354" s="178">
        <v>0</v>
      </c>
      <c r="AN354" s="42">
        <v>0</v>
      </c>
      <c r="AO354" s="43">
        <v>337</v>
      </c>
      <c r="AP354" s="45">
        <v>0</v>
      </c>
      <c r="AQ354" s="65">
        <v>10</v>
      </c>
      <c r="AR354" s="38">
        <v>4.8897364432057115E-4</v>
      </c>
      <c r="AS354" s="39">
        <v>536</v>
      </c>
      <c r="AT354" s="40">
        <v>2.1110188630214598E-2</v>
      </c>
      <c r="AU354" s="98">
        <v>1</v>
      </c>
      <c r="AV354" s="38">
        <v>1.9762845849802372E-2</v>
      </c>
      <c r="AW354" s="39">
        <v>543</v>
      </c>
      <c r="AX354" s="41">
        <v>4.8218069517976074E-2</v>
      </c>
      <c r="AY354" s="183">
        <v>0</v>
      </c>
      <c r="AZ354" s="42">
        <v>0</v>
      </c>
      <c r="BA354" s="43">
        <v>356</v>
      </c>
      <c r="BB354" s="44">
        <v>0</v>
      </c>
      <c r="BC354" s="178">
        <v>0</v>
      </c>
      <c r="BD354" s="42">
        <v>0</v>
      </c>
      <c r="BE354" s="43">
        <v>356</v>
      </c>
      <c r="BF354" s="45">
        <v>0</v>
      </c>
      <c r="BG354" s="159">
        <v>10</v>
      </c>
      <c r="BH354" s="83">
        <v>4.8897364432057115E-4</v>
      </c>
      <c r="BI354" s="84">
        <v>385</v>
      </c>
      <c r="BJ354" s="85">
        <v>8.7850742441181226E-2</v>
      </c>
      <c r="BK354" s="156">
        <v>1</v>
      </c>
      <c r="BL354" s="83">
        <v>1.9762845849802372E-2</v>
      </c>
      <c r="BM354" s="84">
        <v>403</v>
      </c>
      <c r="BN354" s="86">
        <v>0.20066107794848378</v>
      </c>
      <c r="BO354" s="195">
        <v>506</v>
      </c>
      <c r="BP354" s="75">
        <v>2.4742066402620898E-2</v>
      </c>
      <c r="BQ354" s="164">
        <v>15</v>
      </c>
      <c r="BR354" s="76">
        <v>395</v>
      </c>
      <c r="BS354" s="77">
        <v>0.43780659079154038</v>
      </c>
      <c r="BT354" s="159">
        <v>20451</v>
      </c>
      <c r="BU354" s="153">
        <v>480</v>
      </c>
    </row>
    <row r="355" spans="1:73">
      <c r="A355" s="34">
        <f t="shared" si="40"/>
        <v>1</v>
      </c>
      <c r="B355" s="35">
        <f t="shared" si="41"/>
        <v>0</v>
      </c>
      <c r="C355" s="35">
        <f t="shared" si="42"/>
        <v>0</v>
      </c>
      <c r="D355" s="35">
        <f t="shared" si="43"/>
        <v>1</v>
      </c>
      <c r="E355" s="35">
        <f t="shared" si="44"/>
        <v>0</v>
      </c>
      <c r="F355" s="35">
        <f t="shared" si="45"/>
        <v>0</v>
      </c>
      <c r="G355" s="35">
        <f t="shared" si="46"/>
        <v>0</v>
      </c>
      <c r="H355" s="35">
        <f t="shared" si="47"/>
        <v>0</v>
      </c>
      <c r="I355" s="48">
        <v>238</v>
      </c>
      <c r="J355" s="49" t="s">
        <v>208</v>
      </c>
      <c r="K355" s="65">
        <v>0</v>
      </c>
      <c r="L355" s="38">
        <v>0</v>
      </c>
      <c r="M355" s="39">
        <v>517</v>
      </c>
      <c r="N355" s="40">
        <v>0</v>
      </c>
      <c r="O355" s="98">
        <v>0</v>
      </c>
      <c r="P355" s="38">
        <v>0</v>
      </c>
      <c r="Q355" s="39">
        <v>517</v>
      </c>
      <c r="R355" s="41">
        <v>0</v>
      </c>
      <c r="S355" s="183">
        <v>0</v>
      </c>
      <c r="T355" s="42">
        <v>0</v>
      </c>
      <c r="U355" s="43">
        <v>396</v>
      </c>
      <c r="V355" s="44">
        <v>0</v>
      </c>
      <c r="W355" s="178">
        <v>0</v>
      </c>
      <c r="X355" s="42">
        <v>0</v>
      </c>
      <c r="Y355" s="43">
        <v>396</v>
      </c>
      <c r="Z355" s="45">
        <v>0</v>
      </c>
      <c r="AA355" s="65">
        <v>505</v>
      </c>
      <c r="AB355" s="38">
        <v>5.1347229283172341E-2</v>
      </c>
      <c r="AC355" s="39">
        <v>36</v>
      </c>
      <c r="AD355" s="40">
        <v>3.9590612982689457</v>
      </c>
      <c r="AE355" s="98">
        <v>4</v>
      </c>
      <c r="AF355" s="38">
        <v>1</v>
      </c>
      <c r="AG355" s="39">
        <v>1</v>
      </c>
      <c r="AH355" s="41">
        <v>4.3574146083494059</v>
      </c>
      <c r="AI355" s="183">
        <v>0</v>
      </c>
      <c r="AJ355" s="42">
        <v>0</v>
      </c>
      <c r="AK355" s="43">
        <v>337</v>
      </c>
      <c r="AL355" s="44">
        <v>0</v>
      </c>
      <c r="AM355" s="178">
        <v>0</v>
      </c>
      <c r="AN355" s="42">
        <v>0</v>
      </c>
      <c r="AO355" s="43">
        <v>337</v>
      </c>
      <c r="AP355" s="45">
        <v>0</v>
      </c>
      <c r="AQ355" s="65">
        <v>0</v>
      </c>
      <c r="AR355" s="38">
        <v>0</v>
      </c>
      <c r="AS355" s="39">
        <v>565</v>
      </c>
      <c r="AT355" s="40">
        <v>0</v>
      </c>
      <c r="AU355" s="98">
        <v>0</v>
      </c>
      <c r="AV355" s="38">
        <v>0</v>
      </c>
      <c r="AW355" s="39">
        <v>565</v>
      </c>
      <c r="AX355" s="41">
        <v>0</v>
      </c>
      <c r="AY355" s="183">
        <v>0</v>
      </c>
      <c r="AZ355" s="42">
        <v>0</v>
      </c>
      <c r="BA355" s="43">
        <v>356</v>
      </c>
      <c r="BB355" s="44">
        <v>0</v>
      </c>
      <c r="BC355" s="178">
        <v>0</v>
      </c>
      <c r="BD355" s="42">
        <v>0</v>
      </c>
      <c r="BE355" s="43">
        <v>356</v>
      </c>
      <c r="BF355" s="45">
        <v>0</v>
      </c>
      <c r="BG355" s="159">
        <v>0</v>
      </c>
      <c r="BH355" s="83">
        <v>0</v>
      </c>
      <c r="BI355" s="84">
        <v>467</v>
      </c>
      <c r="BJ355" s="85">
        <v>0</v>
      </c>
      <c r="BK355" s="156">
        <v>0</v>
      </c>
      <c r="BL355" s="83">
        <v>0</v>
      </c>
      <c r="BM355" s="84">
        <v>467</v>
      </c>
      <c r="BN355" s="86">
        <v>0</v>
      </c>
      <c r="BO355" s="195">
        <v>505</v>
      </c>
      <c r="BP355" s="75">
        <v>5.1347229283172341E-2</v>
      </c>
      <c r="BQ355" s="164">
        <v>4</v>
      </c>
      <c r="BR355" s="76">
        <v>181</v>
      </c>
      <c r="BS355" s="77">
        <v>0.90858035190932707</v>
      </c>
      <c r="BT355" s="159">
        <v>9835</v>
      </c>
      <c r="BU355" s="153">
        <v>267</v>
      </c>
    </row>
    <row r="356" spans="1:73">
      <c r="A356" s="34">
        <f t="shared" si="40"/>
        <v>0</v>
      </c>
      <c r="B356" s="35">
        <f t="shared" si="41"/>
        <v>0</v>
      </c>
      <c r="C356" s="35">
        <f t="shared" si="42"/>
        <v>0</v>
      </c>
      <c r="D356" s="35">
        <f t="shared" si="43"/>
        <v>0</v>
      </c>
      <c r="E356" s="35">
        <f t="shared" si="44"/>
        <v>0</v>
      </c>
      <c r="F356" s="35">
        <f t="shared" si="45"/>
        <v>1</v>
      </c>
      <c r="G356" s="35">
        <f t="shared" si="46"/>
        <v>0</v>
      </c>
      <c r="H356" s="35">
        <f t="shared" si="47"/>
        <v>1</v>
      </c>
      <c r="I356" s="48">
        <v>367</v>
      </c>
      <c r="J356" s="49" t="s">
        <v>338</v>
      </c>
      <c r="K356" s="65">
        <v>36</v>
      </c>
      <c r="L356" s="38">
        <v>2.9600394671928957E-3</v>
      </c>
      <c r="M356" s="39">
        <v>296</v>
      </c>
      <c r="N356" s="40">
        <v>0.39222997545675448</v>
      </c>
      <c r="O356" s="98">
        <v>3</v>
      </c>
      <c r="P356" s="38">
        <v>7.43801652892562E-2</v>
      </c>
      <c r="Q356" s="39">
        <v>359</v>
      </c>
      <c r="R356" s="41">
        <v>0.55699858399931379</v>
      </c>
      <c r="S356" s="183">
        <v>0</v>
      </c>
      <c r="T356" s="42">
        <v>0</v>
      </c>
      <c r="U356" s="43">
        <v>396</v>
      </c>
      <c r="V356" s="44">
        <v>0</v>
      </c>
      <c r="W356" s="178">
        <v>0</v>
      </c>
      <c r="X356" s="42">
        <v>0</v>
      </c>
      <c r="Y356" s="43">
        <v>396</v>
      </c>
      <c r="Z356" s="45">
        <v>0</v>
      </c>
      <c r="AA356" s="65">
        <v>111</v>
      </c>
      <c r="AB356" s="38">
        <v>9.1267883571780964E-3</v>
      </c>
      <c r="AC356" s="39">
        <v>240</v>
      </c>
      <c r="AD356" s="40">
        <v>0.70370914004189877</v>
      </c>
      <c r="AE356" s="98">
        <v>3</v>
      </c>
      <c r="AF356" s="38">
        <v>0.22933884297520662</v>
      </c>
      <c r="AG356" s="39">
        <v>281</v>
      </c>
      <c r="AH356" s="41">
        <v>0.9993244246421159</v>
      </c>
      <c r="AI356" s="183">
        <v>7</v>
      </c>
      <c r="AJ356" s="42">
        <v>5.7556322973195196E-4</v>
      </c>
      <c r="AK356" s="43">
        <v>220</v>
      </c>
      <c r="AL356" s="44">
        <v>0.30249722644497196</v>
      </c>
      <c r="AM356" s="178">
        <v>1</v>
      </c>
      <c r="AN356" s="42">
        <v>1.4462809917355372E-2</v>
      </c>
      <c r="AO356" s="43">
        <v>239</v>
      </c>
      <c r="AP356" s="45">
        <v>0.42957075526254918</v>
      </c>
      <c r="AQ356" s="65">
        <v>227</v>
      </c>
      <c r="AR356" s="38">
        <v>1.8664693307021873E-2</v>
      </c>
      <c r="AS356" s="39">
        <v>187</v>
      </c>
      <c r="AT356" s="40">
        <v>0.80580047823195</v>
      </c>
      <c r="AU356" s="98">
        <v>3</v>
      </c>
      <c r="AV356" s="38">
        <v>0.46900826446280991</v>
      </c>
      <c r="AW356" s="39">
        <v>207</v>
      </c>
      <c r="AX356" s="41">
        <v>1.1443024588788775</v>
      </c>
      <c r="AY356" s="183">
        <v>0</v>
      </c>
      <c r="AZ356" s="42">
        <v>0</v>
      </c>
      <c r="BA356" s="43">
        <v>356</v>
      </c>
      <c r="BB356" s="44">
        <v>0</v>
      </c>
      <c r="BC356" s="178">
        <v>0</v>
      </c>
      <c r="BD356" s="42">
        <v>0</v>
      </c>
      <c r="BE356" s="43">
        <v>356</v>
      </c>
      <c r="BF356" s="45">
        <v>0</v>
      </c>
      <c r="BG356" s="159">
        <v>103</v>
      </c>
      <c r="BH356" s="83">
        <v>8.4690018089130081E-3</v>
      </c>
      <c r="BI356" s="84">
        <v>58</v>
      </c>
      <c r="BJ356" s="85">
        <v>1.5215709584562862</v>
      </c>
      <c r="BK356" s="156">
        <v>13</v>
      </c>
      <c r="BL356" s="83">
        <v>0.21280991735537191</v>
      </c>
      <c r="BM356" s="84">
        <v>71</v>
      </c>
      <c r="BN356" s="86">
        <v>2.1607549711816278</v>
      </c>
      <c r="BO356" s="195">
        <v>484</v>
      </c>
      <c r="BP356" s="75">
        <v>3.9796086170037825E-2</v>
      </c>
      <c r="BQ356" s="164">
        <v>23</v>
      </c>
      <c r="BR356" s="76">
        <v>265</v>
      </c>
      <c r="BS356" s="77">
        <v>0.70418486998745722</v>
      </c>
      <c r="BT356" s="159">
        <v>12162</v>
      </c>
      <c r="BU356" s="153">
        <v>863</v>
      </c>
    </row>
    <row r="357" spans="1:73">
      <c r="A357" s="34">
        <f t="shared" si="40"/>
        <v>2</v>
      </c>
      <c r="B357" s="35">
        <f t="shared" si="41"/>
        <v>1</v>
      </c>
      <c r="C357" s="35">
        <f t="shared" si="42"/>
        <v>0</v>
      </c>
      <c r="D357" s="35">
        <f t="shared" si="43"/>
        <v>1</v>
      </c>
      <c r="E357" s="35">
        <f t="shared" si="44"/>
        <v>0</v>
      </c>
      <c r="F357" s="35">
        <f t="shared" si="45"/>
        <v>0</v>
      </c>
      <c r="G357" s="35">
        <f t="shared" si="46"/>
        <v>0</v>
      </c>
      <c r="H357" s="35">
        <f t="shared" si="47"/>
        <v>0</v>
      </c>
      <c r="I357" s="48">
        <v>407</v>
      </c>
      <c r="J357" s="49" t="s">
        <v>378</v>
      </c>
      <c r="K357" s="65">
        <v>179</v>
      </c>
      <c r="L357" s="38">
        <v>1.8108244815376835E-2</v>
      </c>
      <c r="M357" s="39">
        <v>38</v>
      </c>
      <c r="N357" s="40">
        <v>2.3994938237211367</v>
      </c>
      <c r="O357" s="98">
        <v>21</v>
      </c>
      <c r="P357" s="38">
        <v>0.37447698744769875</v>
      </c>
      <c r="Q357" s="39">
        <v>49</v>
      </c>
      <c r="R357" s="41">
        <v>2.8042845957324816</v>
      </c>
      <c r="S357" s="183">
        <v>0</v>
      </c>
      <c r="T357" s="42">
        <v>0</v>
      </c>
      <c r="U357" s="43">
        <v>396</v>
      </c>
      <c r="V357" s="44">
        <v>0</v>
      </c>
      <c r="W357" s="178">
        <v>0</v>
      </c>
      <c r="X357" s="42">
        <v>0</v>
      </c>
      <c r="Y357" s="43">
        <v>396</v>
      </c>
      <c r="Z357" s="45">
        <v>0</v>
      </c>
      <c r="AA357" s="65">
        <v>166</v>
      </c>
      <c r="AB357" s="38">
        <v>1.6793120890237732E-2</v>
      </c>
      <c r="AC357" s="39">
        <v>127</v>
      </c>
      <c r="AD357" s="40">
        <v>1.2948117341840799</v>
      </c>
      <c r="AE357" s="98">
        <v>4</v>
      </c>
      <c r="AF357" s="38">
        <v>0.34728033472803349</v>
      </c>
      <c r="AG357" s="39">
        <v>182</v>
      </c>
      <c r="AH357" s="41">
        <v>1.5132444037364046</v>
      </c>
      <c r="AI357" s="183">
        <v>8</v>
      </c>
      <c r="AJ357" s="42">
        <v>8.0930703085483051E-4</v>
      </c>
      <c r="AK357" s="43">
        <v>193</v>
      </c>
      <c r="AL357" s="44">
        <v>0.42534533050350443</v>
      </c>
      <c r="AM357" s="178">
        <v>5</v>
      </c>
      <c r="AN357" s="42">
        <v>1.6736401673640166E-2</v>
      </c>
      <c r="AO357" s="43">
        <v>220</v>
      </c>
      <c r="AP357" s="45">
        <v>0.49710040776347586</v>
      </c>
      <c r="AQ357" s="65">
        <v>87</v>
      </c>
      <c r="AR357" s="38">
        <v>8.8012139605462818E-3</v>
      </c>
      <c r="AS357" s="39">
        <v>347</v>
      </c>
      <c r="AT357" s="40">
        <v>0.37996994120239885</v>
      </c>
      <c r="AU357" s="98">
        <v>33</v>
      </c>
      <c r="AV357" s="38">
        <v>0.18200836820083682</v>
      </c>
      <c r="AW357" s="39">
        <v>468</v>
      </c>
      <c r="AX357" s="41">
        <v>0.44407026282852358</v>
      </c>
      <c r="AY357" s="183">
        <v>0</v>
      </c>
      <c r="AZ357" s="42">
        <v>0</v>
      </c>
      <c r="BA357" s="43">
        <v>356</v>
      </c>
      <c r="BB357" s="44">
        <v>0</v>
      </c>
      <c r="BC357" s="178">
        <v>0</v>
      </c>
      <c r="BD357" s="42">
        <v>0</v>
      </c>
      <c r="BE357" s="43">
        <v>356</v>
      </c>
      <c r="BF357" s="45">
        <v>0</v>
      </c>
      <c r="BG357" s="159">
        <v>38</v>
      </c>
      <c r="BH357" s="83">
        <v>3.8442083965604451E-3</v>
      </c>
      <c r="BI357" s="84">
        <v>169</v>
      </c>
      <c r="BJ357" s="85">
        <v>0.69066414040723001</v>
      </c>
      <c r="BK357" s="156">
        <v>11</v>
      </c>
      <c r="BL357" s="83">
        <v>7.9497907949790794E-2</v>
      </c>
      <c r="BM357" s="84">
        <v>242</v>
      </c>
      <c r="BN357" s="86">
        <v>0.8071780767350305</v>
      </c>
      <c r="BO357" s="195">
        <v>478</v>
      </c>
      <c r="BP357" s="75">
        <v>4.8356095093576128E-2</v>
      </c>
      <c r="BQ357" s="164">
        <v>74</v>
      </c>
      <c r="BR357" s="76">
        <v>202</v>
      </c>
      <c r="BS357" s="77">
        <v>0.85565274914416689</v>
      </c>
      <c r="BT357" s="159">
        <v>9885</v>
      </c>
      <c r="BU357" s="153">
        <v>1081</v>
      </c>
    </row>
    <row r="358" spans="1:73">
      <c r="A358" s="34">
        <f t="shared" si="40"/>
        <v>1</v>
      </c>
      <c r="B358" s="35">
        <f t="shared" si="41"/>
        <v>0</v>
      </c>
      <c r="C358" s="35">
        <f t="shared" si="42"/>
        <v>0</v>
      </c>
      <c r="D358" s="35">
        <f t="shared" si="43"/>
        <v>1</v>
      </c>
      <c r="E358" s="35">
        <f t="shared" si="44"/>
        <v>0</v>
      </c>
      <c r="F358" s="35">
        <f t="shared" si="45"/>
        <v>1</v>
      </c>
      <c r="G358" s="35">
        <f t="shared" si="46"/>
        <v>0</v>
      </c>
      <c r="H358" s="35">
        <f t="shared" si="47"/>
        <v>0</v>
      </c>
      <c r="I358" s="48">
        <v>304</v>
      </c>
      <c r="J358" s="49" t="s">
        <v>275</v>
      </c>
      <c r="K358" s="65">
        <v>41</v>
      </c>
      <c r="L358" s="38">
        <v>2.6554404145077721E-3</v>
      </c>
      <c r="M358" s="39">
        <v>309</v>
      </c>
      <c r="N358" s="40">
        <v>0.35186805451516079</v>
      </c>
      <c r="O358" s="98">
        <v>17</v>
      </c>
      <c r="P358" s="38">
        <v>8.6497890295358648E-2</v>
      </c>
      <c r="Q358" s="39">
        <v>334</v>
      </c>
      <c r="R358" s="41">
        <v>0.64774261022517476</v>
      </c>
      <c r="S358" s="183">
        <v>2</v>
      </c>
      <c r="T358" s="42">
        <v>1.2953367875647668E-4</v>
      </c>
      <c r="U358" s="43">
        <v>364</v>
      </c>
      <c r="V358" s="44">
        <v>4.8221176258915685E-2</v>
      </c>
      <c r="W358" s="178">
        <v>1</v>
      </c>
      <c r="X358" s="42">
        <v>4.2194092827004216E-3</v>
      </c>
      <c r="Y358" s="43">
        <v>368</v>
      </c>
      <c r="Z358" s="45">
        <v>8.8768815973126275E-2</v>
      </c>
      <c r="AA358" s="65">
        <v>145</v>
      </c>
      <c r="AB358" s="38">
        <v>9.39119170984456E-3</v>
      </c>
      <c r="AC358" s="39">
        <v>232</v>
      </c>
      <c r="AD358" s="40">
        <v>0.72409561649423981</v>
      </c>
      <c r="AE358" s="98">
        <v>17</v>
      </c>
      <c r="AF358" s="38">
        <v>0.30590717299578057</v>
      </c>
      <c r="AG358" s="39">
        <v>209</v>
      </c>
      <c r="AH358" s="41">
        <v>1.3329643844106831</v>
      </c>
      <c r="AI358" s="183">
        <v>8</v>
      </c>
      <c r="AJ358" s="42">
        <v>5.1813471502590671E-4</v>
      </c>
      <c r="AK358" s="43">
        <v>226</v>
      </c>
      <c r="AL358" s="44">
        <v>0.27231467564942624</v>
      </c>
      <c r="AM358" s="178">
        <v>2</v>
      </c>
      <c r="AN358" s="42">
        <v>1.6877637130801686E-2</v>
      </c>
      <c r="AO358" s="43">
        <v>218</v>
      </c>
      <c r="AP358" s="45">
        <v>0.5012953479133786</v>
      </c>
      <c r="AQ358" s="65">
        <v>230</v>
      </c>
      <c r="AR358" s="38">
        <v>1.4896373056994818E-2</v>
      </c>
      <c r="AS358" s="39">
        <v>244</v>
      </c>
      <c r="AT358" s="40">
        <v>0.64311287283419238</v>
      </c>
      <c r="AU358" s="98">
        <v>33</v>
      </c>
      <c r="AV358" s="38">
        <v>0.48523206751054854</v>
      </c>
      <c r="AW358" s="39">
        <v>195</v>
      </c>
      <c r="AX358" s="41">
        <v>1.1838858503168892</v>
      </c>
      <c r="AY358" s="183">
        <v>8</v>
      </c>
      <c r="AZ358" s="42">
        <v>5.1813471502590671E-4</v>
      </c>
      <c r="BA358" s="43">
        <v>254</v>
      </c>
      <c r="BB358" s="44">
        <v>0.19336098866436716</v>
      </c>
      <c r="BC358" s="178">
        <v>3</v>
      </c>
      <c r="BD358" s="42">
        <v>1.6877637130801686E-2</v>
      </c>
      <c r="BE358" s="43">
        <v>258</v>
      </c>
      <c r="BF358" s="45">
        <v>0.35595203914079987</v>
      </c>
      <c r="BG358" s="159">
        <v>40</v>
      </c>
      <c r="BH358" s="83">
        <v>2.5906735751295338E-3</v>
      </c>
      <c r="BI358" s="84">
        <v>235</v>
      </c>
      <c r="BJ358" s="85">
        <v>0.46544962012036195</v>
      </c>
      <c r="BK358" s="156">
        <v>10</v>
      </c>
      <c r="BL358" s="83">
        <v>8.4388185654008435E-2</v>
      </c>
      <c r="BM358" s="84">
        <v>225</v>
      </c>
      <c r="BN358" s="86">
        <v>0.85683126955217537</v>
      </c>
      <c r="BO358" s="195">
        <v>474</v>
      </c>
      <c r="BP358" s="75">
        <v>3.0699481865284973E-2</v>
      </c>
      <c r="BQ358" s="164">
        <v>83</v>
      </c>
      <c r="BR358" s="76">
        <v>350</v>
      </c>
      <c r="BS358" s="77">
        <v>0.54322202825724386</v>
      </c>
      <c r="BT358" s="159">
        <v>15440</v>
      </c>
      <c r="BU358" s="153">
        <v>1967</v>
      </c>
    </row>
    <row r="359" spans="1:73">
      <c r="A359" s="34">
        <f t="shared" si="40"/>
        <v>3</v>
      </c>
      <c r="B359" s="35">
        <f t="shared" si="41"/>
        <v>0</v>
      </c>
      <c r="C359" s="35">
        <f t="shared" si="42"/>
        <v>1</v>
      </c>
      <c r="D359" s="35">
        <f t="shared" si="43"/>
        <v>1</v>
      </c>
      <c r="E359" s="35">
        <f t="shared" si="44"/>
        <v>1</v>
      </c>
      <c r="F359" s="35">
        <f t="shared" si="45"/>
        <v>1</v>
      </c>
      <c r="G359" s="35">
        <f t="shared" si="46"/>
        <v>0</v>
      </c>
      <c r="H359" s="35">
        <f t="shared" si="47"/>
        <v>0</v>
      </c>
      <c r="I359" s="48">
        <v>654</v>
      </c>
      <c r="J359" s="49" t="s">
        <v>628</v>
      </c>
      <c r="K359" s="65">
        <v>45</v>
      </c>
      <c r="L359" s="38">
        <v>3.0720917531403603E-3</v>
      </c>
      <c r="M359" s="39">
        <v>285</v>
      </c>
      <c r="N359" s="40">
        <v>0.4070778401065886</v>
      </c>
      <c r="O359" s="98">
        <v>15</v>
      </c>
      <c r="P359" s="38">
        <v>9.5137420718816063E-2</v>
      </c>
      <c r="Q359" s="39">
        <v>316</v>
      </c>
      <c r="R359" s="41">
        <v>0.71244004930144778</v>
      </c>
      <c r="S359" s="183">
        <v>25</v>
      </c>
      <c r="T359" s="42">
        <v>1.7067176406335336E-3</v>
      </c>
      <c r="U359" s="43">
        <v>151</v>
      </c>
      <c r="V359" s="44">
        <v>0.63535547637702938</v>
      </c>
      <c r="W359" s="178">
        <v>5</v>
      </c>
      <c r="X359" s="42">
        <v>5.2854122621564484E-2</v>
      </c>
      <c r="Y359" s="43">
        <v>126</v>
      </c>
      <c r="Z359" s="45">
        <v>1.111956098606286</v>
      </c>
      <c r="AA359" s="65">
        <v>123</v>
      </c>
      <c r="AB359" s="38">
        <v>8.3970507919169848E-3</v>
      </c>
      <c r="AC359" s="39">
        <v>257</v>
      </c>
      <c r="AD359" s="40">
        <v>0.64744367464384478</v>
      </c>
      <c r="AE359" s="98">
        <v>10</v>
      </c>
      <c r="AF359" s="38">
        <v>0.26004228329809725</v>
      </c>
      <c r="AG359" s="39">
        <v>250</v>
      </c>
      <c r="AH359" s="41">
        <v>1.1331120440316638</v>
      </c>
      <c r="AI359" s="183">
        <v>17</v>
      </c>
      <c r="AJ359" s="42">
        <v>1.1605679956308028E-3</v>
      </c>
      <c r="AK359" s="43">
        <v>146</v>
      </c>
      <c r="AL359" s="44">
        <v>0.60995661578766214</v>
      </c>
      <c r="AM359" s="178">
        <v>2</v>
      </c>
      <c r="AN359" s="42">
        <v>3.5940803382663845E-2</v>
      </c>
      <c r="AO359" s="43">
        <v>115</v>
      </c>
      <c r="AP359" s="45">
        <v>1.0675047340079293</v>
      </c>
      <c r="AQ359" s="65">
        <v>247</v>
      </c>
      <c r="AR359" s="38">
        <v>1.6862370289459312E-2</v>
      </c>
      <c r="AS359" s="39">
        <v>215</v>
      </c>
      <c r="AT359" s="40">
        <v>0.72798978369811662</v>
      </c>
      <c r="AU359" s="98">
        <v>22</v>
      </c>
      <c r="AV359" s="38">
        <v>0.52219873150105711</v>
      </c>
      <c r="AW359" s="39">
        <v>161</v>
      </c>
      <c r="AX359" s="41">
        <v>1.2740783857284748</v>
      </c>
      <c r="AY359" s="183">
        <v>3</v>
      </c>
      <c r="AZ359" s="42">
        <v>2.0480611687602403E-4</v>
      </c>
      <c r="BA359" s="43">
        <v>314</v>
      </c>
      <c r="BB359" s="44">
        <v>7.6430920560259824E-2</v>
      </c>
      <c r="BC359" s="178">
        <v>2</v>
      </c>
      <c r="BD359" s="42">
        <v>6.3424947145877377E-3</v>
      </c>
      <c r="BE359" s="43">
        <v>317</v>
      </c>
      <c r="BF359" s="45">
        <v>0.13376421766866212</v>
      </c>
      <c r="BG359" s="159">
        <v>13</v>
      </c>
      <c r="BH359" s="83">
        <v>8.8749317312943748E-4</v>
      </c>
      <c r="BI359" s="84">
        <v>353</v>
      </c>
      <c r="BJ359" s="85">
        <v>0.15945017707290937</v>
      </c>
      <c r="BK359" s="156">
        <v>5</v>
      </c>
      <c r="BL359" s="83">
        <v>2.748414376321353E-2</v>
      </c>
      <c r="BM359" s="84">
        <v>383</v>
      </c>
      <c r="BN359" s="86">
        <v>0.27905889444928672</v>
      </c>
      <c r="BO359" s="195">
        <v>473</v>
      </c>
      <c r="BP359" s="75">
        <v>3.2291097760786452E-2</v>
      </c>
      <c r="BQ359" s="164">
        <v>61</v>
      </c>
      <c r="BR359" s="76">
        <v>328</v>
      </c>
      <c r="BS359" s="77">
        <v>0.57138539657579768</v>
      </c>
      <c r="BT359" s="159">
        <v>14648</v>
      </c>
      <c r="BU359" s="153">
        <v>2041</v>
      </c>
    </row>
    <row r="360" spans="1:73">
      <c r="A360" s="34">
        <f t="shared" si="40"/>
        <v>0</v>
      </c>
      <c r="B360" s="35">
        <f t="shared" si="41"/>
        <v>0</v>
      </c>
      <c r="C360" s="35">
        <f t="shared" si="42"/>
        <v>0</v>
      </c>
      <c r="D360" s="35">
        <f t="shared" si="43"/>
        <v>0</v>
      </c>
      <c r="E360" s="35">
        <f t="shared" si="44"/>
        <v>0</v>
      </c>
      <c r="F360" s="35">
        <f t="shared" si="45"/>
        <v>1</v>
      </c>
      <c r="G360" s="35">
        <f t="shared" si="46"/>
        <v>0</v>
      </c>
      <c r="H360" s="35">
        <f t="shared" si="47"/>
        <v>0</v>
      </c>
      <c r="I360" s="48">
        <v>534</v>
      </c>
      <c r="J360" s="49" t="s">
        <v>506</v>
      </c>
      <c r="K360" s="65">
        <v>21</v>
      </c>
      <c r="L360" s="38">
        <v>3.2497678737233053E-3</v>
      </c>
      <c r="M360" s="39">
        <v>273</v>
      </c>
      <c r="N360" s="40">
        <v>0.43062141146362498</v>
      </c>
      <c r="O360" s="98">
        <v>12</v>
      </c>
      <c r="P360" s="38">
        <v>4.5064377682403435E-2</v>
      </c>
      <c r="Q360" s="39">
        <v>417</v>
      </c>
      <c r="R360" s="41">
        <v>0.33746623794522085</v>
      </c>
      <c r="S360" s="183">
        <v>5</v>
      </c>
      <c r="T360" s="42">
        <v>7.7375425564840607E-4</v>
      </c>
      <c r="U360" s="43">
        <v>239</v>
      </c>
      <c r="V360" s="44">
        <v>0.28804354744570498</v>
      </c>
      <c r="W360" s="178">
        <v>3</v>
      </c>
      <c r="X360" s="42">
        <v>1.0729613733905579E-2</v>
      </c>
      <c r="Y360" s="43">
        <v>331</v>
      </c>
      <c r="Z360" s="45">
        <v>0.22573186036084689</v>
      </c>
      <c r="AA360" s="65">
        <v>64</v>
      </c>
      <c r="AB360" s="38">
        <v>9.9040544722995977E-3</v>
      </c>
      <c r="AC360" s="39">
        <v>218</v>
      </c>
      <c r="AD360" s="40">
        <v>0.76363923243038667</v>
      </c>
      <c r="AE360" s="98">
        <v>13</v>
      </c>
      <c r="AF360" s="38">
        <v>0.13733905579399142</v>
      </c>
      <c r="AG360" s="39">
        <v>387</v>
      </c>
      <c r="AH360" s="41">
        <v>0.59844320801365236</v>
      </c>
      <c r="AI360" s="183">
        <v>0</v>
      </c>
      <c r="AJ360" s="42">
        <v>0</v>
      </c>
      <c r="AK360" s="43">
        <v>337</v>
      </c>
      <c r="AL360" s="44">
        <v>0</v>
      </c>
      <c r="AM360" s="178">
        <v>0</v>
      </c>
      <c r="AN360" s="42">
        <v>0</v>
      </c>
      <c r="AO360" s="43">
        <v>337</v>
      </c>
      <c r="AP360" s="45">
        <v>0</v>
      </c>
      <c r="AQ360" s="65">
        <v>362</v>
      </c>
      <c r="AR360" s="38">
        <v>5.6019808108944601E-2</v>
      </c>
      <c r="AS360" s="39">
        <v>35</v>
      </c>
      <c r="AT360" s="40">
        <v>2.4185121835174832</v>
      </c>
      <c r="AU360" s="98">
        <v>45</v>
      </c>
      <c r="AV360" s="38">
        <v>0.77682403433476399</v>
      </c>
      <c r="AW360" s="39">
        <v>56</v>
      </c>
      <c r="AX360" s="41">
        <v>1.895321937713887</v>
      </c>
      <c r="AY360" s="183">
        <v>0</v>
      </c>
      <c r="AZ360" s="42">
        <v>0</v>
      </c>
      <c r="BA360" s="43">
        <v>356</v>
      </c>
      <c r="BB360" s="44">
        <v>0</v>
      </c>
      <c r="BC360" s="178">
        <v>0</v>
      </c>
      <c r="BD360" s="42">
        <v>0</v>
      </c>
      <c r="BE360" s="43">
        <v>356</v>
      </c>
      <c r="BF360" s="45">
        <v>0</v>
      </c>
      <c r="BG360" s="159">
        <v>14</v>
      </c>
      <c r="BH360" s="83">
        <v>2.166511915815537E-3</v>
      </c>
      <c r="BI360" s="84">
        <v>260</v>
      </c>
      <c r="BJ360" s="85">
        <v>0.38924322920619558</v>
      </c>
      <c r="BK360" s="156">
        <v>10</v>
      </c>
      <c r="BL360" s="83">
        <v>3.0042918454935622E-2</v>
      </c>
      <c r="BM360" s="84">
        <v>371</v>
      </c>
      <c r="BN360" s="86">
        <v>0.30503928673542041</v>
      </c>
      <c r="BO360" s="195">
        <v>466</v>
      </c>
      <c r="BP360" s="75">
        <v>7.2113896626431445E-2</v>
      </c>
      <c r="BQ360" s="164">
        <v>83</v>
      </c>
      <c r="BR360" s="76">
        <v>98</v>
      </c>
      <c r="BS360" s="77">
        <v>1.2760429430973939</v>
      </c>
      <c r="BT360" s="159">
        <v>6462</v>
      </c>
      <c r="BU360" s="153">
        <v>2084</v>
      </c>
    </row>
    <row r="361" spans="1:73">
      <c r="A361" s="34">
        <f t="shared" si="40"/>
        <v>1</v>
      </c>
      <c r="B361" s="35">
        <f t="shared" si="41"/>
        <v>0</v>
      </c>
      <c r="C361" s="35">
        <f t="shared" si="42"/>
        <v>0</v>
      </c>
      <c r="D361" s="35">
        <f t="shared" si="43"/>
        <v>1</v>
      </c>
      <c r="E361" s="35">
        <f t="shared" si="44"/>
        <v>0</v>
      </c>
      <c r="F361" s="35">
        <f t="shared" si="45"/>
        <v>0</v>
      </c>
      <c r="G361" s="35">
        <f t="shared" si="46"/>
        <v>0</v>
      </c>
      <c r="H361" s="35">
        <f t="shared" si="47"/>
        <v>0</v>
      </c>
      <c r="I361" s="48">
        <v>297</v>
      </c>
      <c r="J361" s="49" t="s">
        <v>268</v>
      </c>
      <c r="K361" s="65">
        <v>40</v>
      </c>
      <c r="L361" s="38">
        <v>2.8294546226214899E-3</v>
      </c>
      <c r="M361" s="39">
        <v>302</v>
      </c>
      <c r="N361" s="40">
        <v>0.37492639185628324</v>
      </c>
      <c r="O361" s="98">
        <v>5</v>
      </c>
      <c r="P361" s="38">
        <v>8.6021505376344093E-2</v>
      </c>
      <c r="Q361" s="39">
        <v>336</v>
      </c>
      <c r="R361" s="41">
        <v>0.64417518436240828</v>
      </c>
      <c r="S361" s="183">
        <v>0</v>
      </c>
      <c r="T361" s="42">
        <v>0</v>
      </c>
      <c r="U361" s="43">
        <v>396</v>
      </c>
      <c r="V361" s="44">
        <v>0</v>
      </c>
      <c r="W361" s="178">
        <v>0</v>
      </c>
      <c r="X361" s="42">
        <v>0</v>
      </c>
      <c r="Y361" s="43">
        <v>396</v>
      </c>
      <c r="Z361" s="45">
        <v>0</v>
      </c>
      <c r="AA361" s="65">
        <v>354</v>
      </c>
      <c r="AB361" s="38">
        <v>2.5040673410200182E-2</v>
      </c>
      <c r="AC361" s="39">
        <v>80</v>
      </c>
      <c r="AD361" s="40">
        <v>1.930728539103578</v>
      </c>
      <c r="AE361" s="98">
        <v>3</v>
      </c>
      <c r="AF361" s="38">
        <v>0.76129032258064511</v>
      </c>
      <c r="AG361" s="39">
        <v>81</v>
      </c>
      <c r="AH361" s="41">
        <v>3.3172575728079345</v>
      </c>
      <c r="AI361" s="183">
        <v>0</v>
      </c>
      <c r="AJ361" s="42">
        <v>0</v>
      </c>
      <c r="AK361" s="43">
        <v>337</v>
      </c>
      <c r="AL361" s="44">
        <v>0</v>
      </c>
      <c r="AM361" s="178">
        <v>0</v>
      </c>
      <c r="AN361" s="42">
        <v>0</v>
      </c>
      <c r="AO361" s="43">
        <v>337</v>
      </c>
      <c r="AP361" s="45">
        <v>0</v>
      </c>
      <c r="AQ361" s="65">
        <v>53</v>
      </c>
      <c r="AR361" s="38">
        <v>3.749027374973474E-3</v>
      </c>
      <c r="AS361" s="39">
        <v>439</v>
      </c>
      <c r="AT361" s="40">
        <v>0.16185468477651194</v>
      </c>
      <c r="AU361" s="98">
        <v>11</v>
      </c>
      <c r="AV361" s="38">
        <v>0.11397849462365592</v>
      </c>
      <c r="AW361" s="39">
        <v>500</v>
      </c>
      <c r="AX361" s="41">
        <v>0.27808864265227579</v>
      </c>
      <c r="AY361" s="183">
        <v>0</v>
      </c>
      <c r="AZ361" s="42">
        <v>0</v>
      </c>
      <c r="BA361" s="43">
        <v>356</v>
      </c>
      <c r="BB361" s="44">
        <v>0</v>
      </c>
      <c r="BC361" s="178">
        <v>0</v>
      </c>
      <c r="BD361" s="42">
        <v>0</v>
      </c>
      <c r="BE361" s="43">
        <v>356</v>
      </c>
      <c r="BF361" s="45">
        <v>0</v>
      </c>
      <c r="BG361" s="159">
        <v>18</v>
      </c>
      <c r="BH361" s="83">
        <v>1.2732545801796703E-3</v>
      </c>
      <c r="BI361" s="84">
        <v>316</v>
      </c>
      <c r="BJ361" s="85">
        <v>0.22875744221519945</v>
      </c>
      <c r="BK361" s="156">
        <v>4</v>
      </c>
      <c r="BL361" s="83">
        <v>3.870967741935484E-2</v>
      </c>
      <c r="BM361" s="84">
        <v>344</v>
      </c>
      <c r="BN361" s="86">
        <v>0.39303679525909468</v>
      </c>
      <c r="BO361" s="195">
        <v>465</v>
      </c>
      <c r="BP361" s="75">
        <v>3.2892409987974817E-2</v>
      </c>
      <c r="BQ361" s="164">
        <v>23</v>
      </c>
      <c r="BR361" s="76">
        <v>320</v>
      </c>
      <c r="BS361" s="77">
        <v>0.58202551255894441</v>
      </c>
      <c r="BT361" s="159">
        <v>14137</v>
      </c>
      <c r="BU361" s="153">
        <v>680</v>
      </c>
    </row>
    <row r="362" spans="1:73">
      <c r="A362" s="34">
        <f t="shared" si="40"/>
        <v>3</v>
      </c>
      <c r="B362" s="35">
        <f t="shared" si="41"/>
        <v>1</v>
      </c>
      <c r="C362" s="35">
        <f t="shared" si="42"/>
        <v>1</v>
      </c>
      <c r="D362" s="35">
        <f t="shared" si="43"/>
        <v>0</v>
      </c>
      <c r="E362" s="35">
        <f t="shared" si="44"/>
        <v>1</v>
      </c>
      <c r="F362" s="35">
        <f t="shared" si="45"/>
        <v>0</v>
      </c>
      <c r="G362" s="35">
        <f t="shared" si="46"/>
        <v>0</v>
      </c>
      <c r="H362" s="35">
        <f t="shared" si="47"/>
        <v>1</v>
      </c>
      <c r="I362" s="48">
        <v>216</v>
      </c>
      <c r="J362" s="49" t="s">
        <v>186</v>
      </c>
      <c r="K362" s="65">
        <v>135</v>
      </c>
      <c r="L362" s="38">
        <v>3.435988801221685E-3</v>
      </c>
      <c r="M362" s="39">
        <v>260</v>
      </c>
      <c r="N362" s="40">
        <v>0.45529724117189951</v>
      </c>
      <c r="O362" s="98">
        <v>56</v>
      </c>
      <c r="P362" s="38">
        <v>0.29157667386609071</v>
      </c>
      <c r="Q362" s="39">
        <v>74</v>
      </c>
      <c r="R362" s="41">
        <v>2.1834825701053013</v>
      </c>
      <c r="S362" s="183">
        <v>53</v>
      </c>
      <c r="T362" s="42">
        <v>1.3489437515907356E-3</v>
      </c>
      <c r="U362" s="43">
        <v>182</v>
      </c>
      <c r="V362" s="44">
        <v>0.50216789203608914</v>
      </c>
      <c r="W362" s="178">
        <v>5</v>
      </c>
      <c r="X362" s="42">
        <v>0.11447084233261338</v>
      </c>
      <c r="Y362" s="43">
        <v>36</v>
      </c>
      <c r="Z362" s="45">
        <v>2.4082615495430653</v>
      </c>
      <c r="AA362" s="65">
        <v>32</v>
      </c>
      <c r="AB362" s="38">
        <v>8.1445660473402899E-4</v>
      </c>
      <c r="AC362" s="39">
        <v>485</v>
      </c>
      <c r="AD362" s="40">
        <v>6.2797616695917005E-2</v>
      </c>
      <c r="AE362" s="98">
        <v>7</v>
      </c>
      <c r="AF362" s="38">
        <v>6.9114470842332618E-2</v>
      </c>
      <c r="AG362" s="39">
        <v>447</v>
      </c>
      <c r="AH362" s="41">
        <v>0.30116040489671919</v>
      </c>
      <c r="AI362" s="183">
        <v>22</v>
      </c>
      <c r="AJ362" s="42">
        <v>5.5993891575464492E-4</v>
      </c>
      <c r="AK362" s="43">
        <v>221</v>
      </c>
      <c r="AL362" s="44">
        <v>0.2942855975585299</v>
      </c>
      <c r="AM362" s="178">
        <v>8</v>
      </c>
      <c r="AN362" s="42">
        <v>4.7516198704103674E-2</v>
      </c>
      <c r="AO362" s="43">
        <v>74</v>
      </c>
      <c r="AP362" s="45">
        <v>1.4113142246330217</v>
      </c>
      <c r="AQ362" s="65">
        <v>133</v>
      </c>
      <c r="AR362" s="38">
        <v>3.385085263425808E-3</v>
      </c>
      <c r="AS362" s="39">
        <v>443</v>
      </c>
      <c r="AT362" s="40">
        <v>0.14614241333921352</v>
      </c>
      <c r="AU362" s="98">
        <v>40</v>
      </c>
      <c r="AV362" s="38">
        <v>0.28725701943844495</v>
      </c>
      <c r="AW362" s="39">
        <v>404</v>
      </c>
      <c r="AX362" s="41">
        <v>0.70085953400016288</v>
      </c>
      <c r="AY362" s="183">
        <v>15</v>
      </c>
      <c r="AZ362" s="42">
        <v>3.8177653346907611E-4</v>
      </c>
      <c r="BA362" s="43">
        <v>273</v>
      </c>
      <c r="BB362" s="44">
        <v>0.14247392776364037</v>
      </c>
      <c r="BC362" s="178">
        <v>5</v>
      </c>
      <c r="BD362" s="42">
        <v>3.2397408207343416E-2</v>
      </c>
      <c r="BE362" s="43">
        <v>194</v>
      </c>
      <c r="BF362" s="45">
        <v>0.68326646822113601</v>
      </c>
      <c r="BG362" s="159">
        <v>73</v>
      </c>
      <c r="BH362" s="83">
        <v>1.8579791295495038E-3</v>
      </c>
      <c r="BI362" s="84">
        <v>284</v>
      </c>
      <c r="BJ362" s="85">
        <v>0.33381113249558564</v>
      </c>
      <c r="BK362" s="156">
        <v>26</v>
      </c>
      <c r="BL362" s="83">
        <v>0.15766738660907129</v>
      </c>
      <c r="BM362" s="84">
        <v>100</v>
      </c>
      <c r="BN362" s="86">
        <v>1.6008680123674068</v>
      </c>
      <c r="BO362" s="195">
        <v>463</v>
      </c>
      <c r="BP362" s="75">
        <v>1.1784168999745482E-2</v>
      </c>
      <c r="BQ362" s="164">
        <v>147</v>
      </c>
      <c r="BR362" s="76">
        <v>496</v>
      </c>
      <c r="BS362" s="77">
        <v>0.20851883473012664</v>
      </c>
      <c r="BT362" s="159">
        <v>39290</v>
      </c>
      <c r="BU362" s="153">
        <v>6865</v>
      </c>
    </row>
    <row r="363" spans="1:73">
      <c r="A363" s="34">
        <f t="shared" si="40"/>
        <v>1</v>
      </c>
      <c r="B363" s="35">
        <f t="shared" si="41"/>
        <v>0</v>
      </c>
      <c r="C363" s="35">
        <f t="shared" si="42"/>
        <v>0</v>
      </c>
      <c r="D363" s="35">
        <f t="shared" si="43"/>
        <v>1</v>
      </c>
      <c r="E363" s="35">
        <f t="shared" si="44"/>
        <v>0</v>
      </c>
      <c r="F363" s="35">
        <f t="shared" si="45"/>
        <v>0</v>
      </c>
      <c r="G363" s="35">
        <f t="shared" si="46"/>
        <v>0</v>
      </c>
      <c r="H363" s="35">
        <f t="shared" si="47"/>
        <v>0</v>
      </c>
      <c r="I363" s="48">
        <v>395</v>
      </c>
      <c r="J363" s="49" t="s">
        <v>366</v>
      </c>
      <c r="K363" s="65">
        <v>8</v>
      </c>
      <c r="L363" s="38">
        <v>4.995004995004995E-4</v>
      </c>
      <c r="M363" s="39">
        <v>457</v>
      </c>
      <c r="N363" s="40">
        <v>6.618799202887457E-2</v>
      </c>
      <c r="O363" s="98">
        <v>6</v>
      </c>
      <c r="P363" s="38">
        <v>1.735357917570499E-2</v>
      </c>
      <c r="Q363" s="39">
        <v>477</v>
      </c>
      <c r="R363" s="41">
        <v>0.12995291137896739</v>
      </c>
      <c r="S363" s="183">
        <v>0</v>
      </c>
      <c r="T363" s="42">
        <v>0</v>
      </c>
      <c r="U363" s="43">
        <v>396</v>
      </c>
      <c r="V363" s="44">
        <v>0</v>
      </c>
      <c r="W363" s="178">
        <v>0</v>
      </c>
      <c r="X363" s="42">
        <v>0</v>
      </c>
      <c r="Y363" s="43">
        <v>396</v>
      </c>
      <c r="Z363" s="45">
        <v>0</v>
      </c>
      <c r="AA363" s="65">
        <v>272</v>
      </c>
      <c r="AB363" s="38">
        <v>1.6983016983016984E-2</v>
      </c>
      <c r="AC363" s="39">
        <v>125</v>
      </c>
      <c r="AD363" s="40">
        <v>1.30945342531543</v>
      </c>
      <c r="AE363" s="98">
        <v>6</v>
      </c>
      <c r="AF363" s="38">
        <v>0.59002169197396959</v>
      </c>
      <c r="AG363" s="39">
        <v>103</v>
      </c>
      <c r="AH363" s="41">
        <v>2.5709691398504084</v>
      </c>
      <c r="AI363" s="183">
        <v>0</v>
      </c>
      <c r="AJ363" s="42">
        <v>0</v>
      </c>
      <c r="AK363" s="43">
        <v>337</v>
      </c>
      <c r="AL363" s="44">
        <v>0</v>
      </c>
      <c r="AM363" s="178">
        <v>0</v>
      </c>
      <c r="AN363" s="42">
        <v>0</v>
      </c>
      <c r="AO363" s="43">
        <v>337</v>
      </c>
      <c r="AP363" s="45">
        <v>0</v>
      </c>
      <c r="AQ363" s="65">
        <v>128</v>
      </c>
      <c r="AR363" s="38">
        <v>7.992007992007992E-3</v>
      </c>
      <c r="AS363" s="39">
        <v>357</v>
      </c>
      <c r="AT363" s="40">
        <v>0.34503453960161334</v>
      </c>
      <c r="AU363" s="98">
        <v>16</v>
      </c>
      <c r="AV363" s="38">
        <v>0.27765726681127983</v>
      </c>
      <c r="AW363" s="39">
        <v>414</v>
      </c>
      <c r="AX363" s="41">
        <v>0.6774377280998426</v>
      </c>
      <c r="AY363" s="183">
        <v>15</v>
      </c>
      <c r="AZ363" s="42">
        <v>9.3656343656343662E-4</v>
      </c>
      <c r="BA363" s="43">
        <v>216</v>
      </c>
      <c r="BB363" s="44">
        <v>0.3495130258387506</v>
      </c>
      <c r="BC363" s="178">
        <v>2</v>
      </c>
      <c r="BD363" s="42">
        <v>3.2537960954446853E-2</v>
      </c>
      <c r="BE363" s="43">
        <v>192</v>
      </c>
      <c r="BF363" s="45">
        <v>0.68623074790973082</v>
      </c>
      <c r="BG363" s="159">
        <v>38</v>
      </c>
      <c r="BH363" s="83">
        <v>2.3726273726273725E-3</v>
      </c>
      <c r="BI363" s="84">
        <v>248</v>
      </c>
      <c r="BJ363" s="85">
        <v>0.42627466458076102</v>
      </c>
      <c r="BK363" s="156">
        <v>9</v>
      </c>
      <c r="BL363" s="83">
        <v>8.2429501084598705E-2</v>
      </c>
      <c r="BM363" s="84">
        <v>233</v>
      </c>
      <c r="BN363" s="86">
        <v>0.8369438626449992</v>
      </c>
      <c r="BO363" s="195">
        <v>461</v>
      </c>
      <c r="BP363" s="75">
        <v>2.8783716283716284E-2</v>
      </c>
      <c r="BQ363" s="164">
        <v>39</v>
      </c>
      <c r="BR363" s="76">
        <v>368</v>
      </c>
      <c r="BS363" s="77">
        <v>0.50932288724073138</v>
      </c>
      <c r="BT363" s="159">
        <v>16016</v>
      </c>
      <c r="BU363" s="153">
        <v>1353</v>
      </c>
    </row>
    <row r="364" spans="1:73">
      <c r="A364" s="34">
        <f t="shared" si="40"/>
        <v>0</v>
      </c>
      <c r="B364" s="35">
        <f t="shared" si="41"/>
        <v>0</v>
      </c>
      <c r="C364" s="35">
        <f t="shared" si="42"/>
        <v>0</v>
      </c>
      <c r="D364" s="35">
        <f t="shared" si="43"/>
        <v>0</v>
      </c>
      <c r="E364" s="35">
        <f t="shared" si="44"/>
        <v>0</v>
      </c>
      <c r="F364" s="35">
        <f t="shared" si="45"/>
        <v>1</v>
      </c>
      <c r="G364" s="35">
        <f t="shared" si="46"/>
        <v>0</v>
      </c>
      <c r="H364" s="35">
        <f t="shared" si="47"/>
        <v>0</v>
      </c>
      <c r="I364" s="51">
        <v>35</v>
      </c>
      <c r="J364" s="49" t="s">
        <v>683</v>
      </c>
      <c r="K364" s="65">
        <v>1</v>
      </c>
      <c r="L364" s="38">
        <v>1.5257857796765334E-4</v>
      </c>
      <c r="M364" s="39">
        <v>498</v>
      </c>
      <c r="N364" s="40">
        <v>2.0217937144004713E-2</v>
      </c>
      <c r="O364" s="98">
        <v>1</v>
      </c>
      <c r="P364" s="38">
        <v>2.1978021978021978E-3</v>
      </c>
      <c r="Q364" s="39">
        <v>513</v>
      </c>
      <c r="R364" s="41">
        <v>1.6458322018050541E-2</v>
      </c>
      <c r="S364" s="183">
        <v>0</v>
      </c>
      <c r="T364" s="42">
        <v>0</v>
      </c>
      <c r="U364" s="43">
        <v>396</v>
      </c>
      <c r="V364" s="44">
        <v>0</v>
      </c>
      <c r="W364" s="178">
        <v>0</v>
      </c>
      <c r="X364" s="42">
        <v>0</v>
      </c>
      <c r="Y364" s="43">
        <v>396</v>
      </c>
      <c r="Z364" s="45">
        <v>0</v>
      </c>
      <c r="AA364" s="65">
        <v>3</v>
      </c>
      <c r="AB364" s="38">
        <v>4.5773573390296002E-4</v>
      </c>
      <c r="AC364" s="39">
        <v>508</v>
      </c>
      <c r="AD364" s="40">
        <v>3.5293118133714801E-2</v>
      </c>
      <c r="AE364" s="98">
        <v>2</v>
      </c>
      <c r="AF364" s="38">
        <v>6.5934065934065934E-3</v>
      </c>
      <c r="AG364" s="39">
        <v>524</v>
      </c>
      <c r="AH364" s="41">
        <v>2.8730206208897182E-2</v>
      </c>
      <c r="AI364" s="183">
        <v>0</v>
      </c>
      <c r="AJ364" s="42">
        <v>0</v>
      </c>
      <c r="AK364" s="43">
        <v>337</v>
      </c>
      <c r="AL364" s="44">
        <v>0</v>
      </c>
      <c r="AM364" s="178">
        <v>0</v>
      </c>
      <c r="AN364" s="42">
        <v>0</v>
      </c>
      <c r="AO364" s="43">
        <v>337</v>
      </c>
      <c r="AP364" s="45">
        <v>0</v>
      </c>
      <c r="AQ364" s="65">
        <v>450</v>
      </c>
      <c r="AR364" s="38">
        <v>6.8660360085444003E-2</v>
      </c>
      <c r="AS364" s="39">
        <v>29</v>
      </c>
      <c r="AT364" s="40">
        <v>2.9642357408366404</v>
      </c>
      <c r="AU364" s="98">
        <v>52</v>
      </c>
      <c r="AV364" s="38">
        <v>0.98901098901098905</v>
      </c>
      <c r="AW364" s="39">
        <v>21</v>
      </c>
      <c r="AX364" s="41">
        <v>2.4130229514820112</v>
      </c>
      <c r="AY364" s="183">
        <v>1</v>
      </c>
      <c r="AZ364" s="42">
        <v>1.5257857796765334E-4</v>
      </c>
      <c r="BA364" s="43">
        <v>327</v>
      </c>
      <c r="BB364" s="44">
        <v>5.6940297241719354E-2</v>
      </c>
      <c r="BC364" s="178">
        <v>2</v>
      </c>
      <c r="BD364" s="42">
        <v>2.1978021978021978E-3</v>
      </c>
      <c r="BE364" s="43">
        <v>346</v>
      </c>
      <c r="BF364" s="45">
        <v>4.6351996305697571E-2</v>
      </c>
      <c r="BG364" s="159">
        <v>0</v>
      </c>
      <c r="BH364" s="83">
        <v>0</v>
      </c>
      <c r="BI364" s="84">
        <v>467</v>
      </c>
      <c r="BJ364" s="85">
        <v>0</v>
      </c>
      <c r="BK364" s="156">
        <v>1</v>
      </c>
      <c r="BL364" s="83">
        <v>0</v>
      </c>
      <c r="BM364" s="84">
        <v>467</v>
      </c>
      <c r="BN364" s="86">
        <v>0</v>
      </c>
      <c r="BO364" s="195">
        <v>455</v>
      </c>
      <c r="BP364" s="75">
        <v>6.9423252975282276E-2</v>
      </c>
      <c r="BQ364" s="164">
        <v>58</v>
      </c>
      <c r="BR364" s="76">
        <v>104</v>
      </c>
      <c r="BS364" s="77">
        <v>1.2284324685001815</v>
      </c>
      <c r="BT364" s="159">
        <v>6554</v>
      </c>
      <c r="BU364" s="153">
        <v>881</v>
      </c>
    </row>
    <row r="365" spans="1:73">
      <c r="A365" s="34">
        <f t="shared" si="40"/>
        <v>0</v>
      </c>
      <c r="B365" s="35">
        <f t="shared" si="41"/>
        <v>0</v>
      </c>
      <c r="C365" s="35">
        <f t="shared" si="42"/>
        <v>0</v>
      </c>
      <c r="D365" s="35">
        <f t="shared" si="43"/>
        <v>0</v>
      </c>
      <c r="E365" s="35">
        <f t="shared" si="44"/>
        <v>0</v>
      </c>
      <c r="F365" s="35">
        <f t="shared" si="45"/>
        <v>1</v>
      </c>
      <c r="G365" s="35">
        <f t="shared" si="46"/>
        <v>0</v>
      </c>
      <c r="H365" s="35">
        <f t="shared" si="47"/>
        <v>1</v>
      </c>
      <c r="I365" s="48">
        <v>340</v>
      </c>
      <c r="J365" s="49" t="s">
        <v>311</v>
      </c>
      <c r="K365" s="65">
        <v>21</v>
      </c>
      <c r="L365" s="38">
        <v>3.0168079298951299E-3</v>
      </c>
      <c r="M365" s="39">
        <v>289</v>
      </c>
      <c r="N365" s="40">
        <v>0.39975227135152203</v>
      </c>
      <c r="O365" s="98">
        <v>11</v>
      </c>
      <c r="P365" s="38">
        <v>4.6255506607929514E-2</v>
      </c>
      <c r="Q365" s="39">
        <v>413</v>
      </c>
      <c r="R365" s="41">
        <v>0.34638605040192272</v>
      </c>
      <c r="S365" s="183">
        <v>9</v>
      </c>
      <c r="T365" s="42">
        <v>1.2929176842407699E-3</v>
      </c>
      <c r="U365" s="43">
        <v>186</v>
      </c>
      <c r="V365" s="44">
        <v>0.481311209089134</v>
      </c>
      <c r="W365" s="178">
        <v>5</v>
      </c>
      <c r="X365" s="42">
        <v>1.9823788546255508E-2</v>
      </c>
      <c r="Y365" s="43">
        <v>270</v>
      </c>
      <c r="Z365" s="45">
        <v>0.41705701425259556</v>
      </c>
      <c r="AA365" s="65">
        <v>12</v>
      </c>
      <c r="AB365" s="38">
        <v>1.72389024565436E-3</v>
      </c>
      <c r="AC365" s="39">
        <v>441</v>
      </c>
      <c r="AD365" s="40">
        <v>0.1329183141780588</v>
      </c>
      <c r="AE365" s="98">
        <v>3</v>
      </c>
      <c r="AF365" s="38">
        <v>2.643171806167401E-2</v>
      </c>
      <c r="AG365" s="39">
        <v>501</v>
      </c>
      <c r="AH365" s="41">
        <v>0.11517395440571117</v>
      </c>
      <c r="AI365" s="183">
        <v>6</v>
      </c>
      <c r="AJ365" s="42">
        <v>8.6194512282717999E-4</v>
      </c>
      <c r="AK365" s="43">
        <v>183</v>
      </c>
      <c r="AL365" s="44">
        <v>0.45301019164205664</v>
      </c>
      <c r="AM365" s="178">
        <v>2</v>
      </c>
      <c r="AN365" s="42">
        <v>1.3215859030837005E-2</v>
      </c>
      <c r="AO365" s="43">
        <v>247</v>
      </c>
      <c r="AP365" s="45">
        <v>0.39253413256212799</v>
      </c>
      <c r="AQ365" s="65">
        <v>278</v>
      </c>
      <c r="AR365" s="38">
        <v>3.9936790690992673E-2</v>
      </c>
      <c r="AS365" s="39">
        <v>60</v>
      </c>
      <c r="AT365" s="40">
        <v>1.7241689701777358</v>
      </c>
      <c r="AU365" s="98">
        <v>11</v>
      </c>
      <c r="AV365" s="38">
        <v>0.61233480176211452</v>
      </c>
      <c r="AW365" s="39">
        <v>108</v>
      </c>
      <c r="AX365" s="41">
        <v>1.4939954632058718</v>
      </c>
      <c r="AY365" s="183">
        <v>5</v>
      </c>
      <c r="AZ365" s="42">
        <v>7.1828760235598331E-4</v>
      </c>
      <c r="BA365" s="43">
        <v>238</v>
      </c>
      <c r="BB365" s="44">
        <v>0.26805538580823779</v>
      </c>
      <c r="BC365" s="178">
        <v>3</v>
      </c>
      <c r="BD365" s="42">
        <v>1.1013215859030838E-2</v>
      </c>
      <c r="BE365" s="43">
        <v>288</v>
      </c>
      <c r="BF365" s="45">
        <v>0.23227046606929952</v>
      </c>
      <c r="BG365" s="159">
        <v>123</v>
      </c>
      <c r="BH365" s="83">
        <v>1.7669875017957189E-2</v>
      </c>
      <c r="BI365" s="84">
        <v>25</v>
      </c>
      <c r="BJ365" s="85">
        <v>3.1746325332674248</v>
      </c>
      <c r="BK365" s="156">
        <v>21</v>
      </c>
      <c r="BL365" s="83">
        <v>0.27092511013215859</v>
      </c>
      <c r="BM365" s="84">
        <v>50</v>
      </c>
      <c r="BN365" s="86">
        <v>2.7508247069069895</v>
      </c>
      <c r="BO365" s="195">
        <v>454</v>
      </c>
      <c r="BP365" s="75">
        <v>6.5220514293923282E-2</v>
      </c>
      <c r="BQ365" s="164">
        <v>56</v>
      </c>
      <c r="BR365" s="76">
        <v>120</v>
      </c>
      <c r="BS365" s="77">
        <v>1.154065733558487</v>
      </c>
      <c r="BT365" s="159">
        <v>6961</v>
      </c>
      <c r="BU365" s="153">
        <v>816</v>
      </c>
    </row>
    <row r="366" spans="1:73">
      <c r="A366" s="34">
        <f t="shared" si="40"/>
        <v>2</v>
      </c>
      <c r="B366" s="35">
        <f t="shared" si="41"/>
        <v>1</v>
      </c>
      <c r="C366" s="35">
        <f t="shared" si="42"/>
        <v>1</v>
      </c>
      <c r="D366" s="35">
        <f t="shared" si="43"/>
        <v>0</v>
      </c>
      <c r="E366" s="35">
        <f t="shared" si="44"/>
        <v>0</v>
      </c>
      <c r="F366" s="35">
        <f t="shared" si="45"/>
        <v>1</v>
      </c>
      <c r="G366" s="35">
        <f t="shared" si="46"/>
        <v>0</v>
      </c>
      <c r="H366" s="35">
        <f t="shared" si="47"/>
        <v>0</v>
      </c>
      <c r="I366" s="48">
        <v>364</v>
      </c>
      <c r="J366" s="49" t="s">
        <v>335</v>
      </c>
      <c r="K366" s="65">
        <v>77</v>
      </c>
      <c r="L366" s="38">
        <v>9.5108695652173919E-3</v>
      </c>
      <c r="M366" s="39">
        <v>104</v>
      </c>
      <c r="N366" s="40">
        <v>1.2602697286584896</v>
      </c>
      <c r="O366" s="98">
        <v>31</v>
      </c>
      <c r="P366" s="38">
        <v>0.1696035242290749</v>
      </c>
      <c r="Q366" s="39">
        <v>161</v>
      </c>
      <c r="R366" s="41">
        <v>1.27008218480705</v>
      </c>
      <c r="S366" s="183">
        <v>45</v>
      </c>
      <c r="T366" s="42">
        <v>5.558300395256917E-3</v>
      </c>
      <c r="U366" s="43">
        <v>34</v>
      </c>
      <c r="V366" s="44">
        <v>2.0691744852207643</v>
      </c>
      <c r="W366" s="178">
        <v>7</v>
      </c>
      <c r="X366" s="42">
        <v>9.9118942731277526E-2</v>
      </c>
      <c r="Y366" s="43">
        <v>44</v>
      </c>
      <c r="Z366" s="45">
        <v>2.0852850712629776</v>
      </c>
      <c r="AA366" s="65">
        <v>85</v>
      </c>
      <c r="AB366" s="38">
        <v>1.049901185770751E-2</v>
      </c>
      <c r="AC366" s="39">
        <v>200</v>
      </c>
      <c r="AD366" s="40">
        <v>0.80951264744364215</v>
      </c>
      <c r="AE366" s="98">
        <v>23</v>
      </c>
      <c r="AF366" s="38">
        <v>0.18722466960352424</v>
      </c>
      <c r="AG366" s="39">
        <v>334</v>
      </c>
      <c r="AH366" s="41">
        <v>0.81581551037378752</v>
      </c>
      <c r="AI366" s="183">
        <v>3</v>
      </c>
      <c r="AJ366" s="42">
        <v>3.7055335968379444E-4</v>
      </c>
      <c r="AK366" s="43">
        <v>247</v>
      </c>
      <c r="AL366" s="44">
        <v>0.19475073764947851</v>
      </c>
      <c r="AM366" s="178">
        <v>1</v>
      </c>
      <c r="AN366" s="42">
        <v>6.6079295154185024E-3</v>
      </c>
      <c r="AO366" s="43">
        <v>288</v>
      </c>
      <c r="AP366" s="45">
        <v>0.196267066281064</v>
      </c>
      <c r="AQ366" s="65">
        <v>189</v>
      </c>
      <c r="AR366" s="38">
        <v>2.3344861660079052E-2</v>
      </c>
      <c r="AS366" s="39">
        <v>130</v>
      </c>
      <c r="AT366" s="40">
        <v>1.0078547973179599</v>
      </c>
      <c r="AU366" s="98">
        <v>60</v>
      </c>
      <c r="AV366" s="38">
        <v>0.41629955947136565</v>
      </c>
      <c r="AW366" s="39">
        <v>272</v>
      </c>
      <c r="AX366" s="41">
        <v>1.015701951603992</v>
      </c>
      <c r="AY366" s="183">
        <v>15</v>
      </c>
      <c r="AZ366" s="42">
        <v>1.8527667984189723E-3</v>
      </c>
      <c r="BA366" s="43">
        <v>144</v>
      </c>
      <c r="BB366" s="44">
        <v>0.69142794242013705</v>
      </c>
      <c r="BC366" s="178">
        <v>3</v>
      </c>
      <c r="BD366" s="42">
        <v>3.3039647577092511E-2</v>
      </c>
      <c r="BE366" s="43">
        <v>189</v>
      </c>
      <c r="BF366" s="45">
        <v>0.6968113982078985</v>
      </c>
      <c r="BG366" s="159">
        <v>40</v>
      </c>
      <c r="BH366" s="83">
        <v>4.940711462450593E-3</v>
      </c>
      <c r="BI366" s="84">
        <v>114</v>
      </c>
      <c r="BJ366" s="85">
        <v>0.88766577750227138</v>
      </c>
      <c r="BK366" s="156">
        <v>21</v>
      </c>
      <c r="BL366" s="83">
        <v>8.8105726872246701E-2</v>
      </c>
      <c r="BM366" s="84">
        <v>214</v>
      </c>
      <c r="BN366" s="86">
        <v>0.89457714045755765</v>
      </c>
      <c r="BO366" s="195">
        <v>454</v>
      </c>
      <c r="BP366" s="75">
        <v>5.6077075098814232E-2</v>
      </c>
      <c r="BQ366" s="164">
        <v>146</v>
      </c>
      <c r="BR366" s="76">
        <v>160</v>
      </c>
      <c r="BS366" s="77">
        <v>0.99227415653416862</v>
      </c>
      <c r="BT366" s="159">
        <v>8096</v>
      </c>
      <c r="BU366" s="153">
        <v>2496</v>
      </c>
    </row>
    <row r="367" spans="1:73">
      <c r="A367" s="34">
        <f t="shared" si="40"/>
        <v>1</v>
      </c>
      <c r="B367" s="35">
        <f t="shared" si="41"/>
        <v>0</v>
      </c>
      <c r="C367" s="35">
        <f t="shared" si="42"/>
        <v>0</v>
      </c>
      <c r="D367" s="35">
        <f t="shared" si="43"/>
        <v>1</v>
      </c>
      <c r="E367" s="35">
        <f t="shared" si="44"/>
        <v>0</v>
      </c>
      <c r="F367" s="35">
        <f t="shared" si="45"/>
        <v>0</v>
      </c>
      <c r="G367" s="35">
        <f t="shared" si="46"/>
        <v>0</v>
      </c>
      <c r="H367" s="35">
        <f t="shared" si="47"/>
        <v>0</v>
      </c>
      <c r="I367" s="48">
        <v>172</v>
      </c>
      <c r="J367" s="49" t="s">
        <v>142</v>
      </c>
      <c r="K367" s="65">
        <v>0</v>
      </c>
      <c r="L367" s="38">
        <v>0</v>
      </c>
      <c r="M367" s="39">
        <v>517</v>
      </c>
      <c r="N367" s="40">
        <v>0</v>
      </c>
      <c r="O367" s="98">
        <v>1</v>
      </c>
      <c r="P367" s="38">
        <v>0</v>
      </c>
      <c r="Q367" s="39">
        <v>517</v>
      </c>
      <c r="R367" s="41">
        <v>0</v>
      </c>
      <c r="S367" s="183">
        <v>0</v>
      </c>
      <c r="T367" s="42">
        <v>0</v>
      </c>
      <c r="U367" s="43">
        <v>396</v>
      </c>
      <c r="V367" s="44">
        <v>0</v>
      </c>
      <c r="W367" s="178">
        <v>0</v>
      </c>
      <c r="X367" s="42">
        <v>0</v>
      </c>
      <c r="Y367" s="43">
        <v>396</v>
      </c>
      <c r="Z367" s="45">
        <v>0</v>
      </c>
      <c r="AA367" s="65">
        <v>425</v>
      </c>
      <c r="AB367" s="38">
        <v>4.8774329783327214E-3</v>
      </c>
      <c r="AC367" s="39">
        <v>342</v>
      </c>
      <c r="AD367" s="40">
        <v>0.37606812303202619</v>
      </c>
      <c r="AE367" s="98">
        <v>3</v>
      </c>
      <c r="AF367" s="38">
        <v>0.94235033259423506</v>
      </c>
      <c r="AG367" s="39">
        <v>49</v>
      </c>
      <c r="AH367" s="41">
        <v>4.1062111054290416</v>
      </c>
      <c r="AI367" s="183">
        <v>0</v>
      </c>
      <c r="AJ367" s="42">
        <v>0</v>
      </c>
      <c r="AK367" s="43">
        <v>337</v>
      </c>
      <c r="AL367" s="44">
        <v>0</v>
      </c>
      <c r="AM367" s="178">
        <v>0</v>
      </c>
      <c r="AN367" s="42">
        <v>0</v>
      </c>
      <c r="AO367" s="43">
        <v>337</v>
      </c>
      <c r="AP367" s="45">
        <v>0</v>
      </c>
      <c r="AQ367" s="65">
        <v>24</v>
      </c>
      <c r="AR367" s="38">
        <v>2.7543150936467134E-4</v>
      </c>
      <c r="AS367" s="39">
        <v>548</v>
      </c>
      <c r="AT367" s="40">
        <v>1.1891052176180281E-2</v>
      </c>
      <c r="AU367" s="98">
        <v>4</v>
      </c>
      <c r="AV367" s="38">
        <v>5.3215077605321508E-2</v>
      </c>
      <c r="AW367" s="39">
        <v>520</v>
      </c>
      <c r="AX367" s="41">
        <v>0.12983597255572094</v>
      </c>
      <c r="AY367" s="183">
        <v>0</v>
      </c>
      <c r="AZ367" s="42">
        <v>0</v>
      </c>
      <c r="BA367" s="43">
        <v>356</v>
      </c>
      <c r="BB367" s="44">
        <v>0</v>
      </c>
      <c r="BC367" s="178">
        <v>0</v>
      </c>
      <c r="BD367" s="42">
        <v>0</v>
      </c>
      <c r="BE367" s="43">
        <v>356</v>
      </c>
      <c r="BF367" s="45">
        <v>0</v>
      </c>
      <c r="BG367" s="159">
        <v>2</v>
      </c>
      <c r="BH367" s="83">
        <v>2.2952625780389275E-5</v>
      </c>
      <c r="BI367" s="84">
        <v>463</v>
      </c>
      <c r="BJ367" s="85">
        <v>4.1237503067953476E-3</v>
      </c>
      <c r="BK367" s="156">
        <v>1</v>
      </c>
      <c r="BL367" s="83">
        <v>4.434589800443459E-3</v>
      </c>
      <c r="BM367" s="84">
        <v>451</v>
      </c>
      <c r="BN367" s="86">
        <v>4.5026388222586602E-2</v>
      </c>
      <c r="BO367" s="195">
        <v>451</v>
      </c>
      <c r="BP367" s="75">
        <v>5.1758171134777819E-3</v>
      </c>
      <c r="BQ367" s="164">
        <v>9</v>
      </c>
      <c r="BR367" s="76">
        <v>556</v>
      </c>
      <c r="BS367" s="77">
        <v>9.158518969831006E-2</v>
      </c>
      <c r="BT367" s="159">
        <v>87136</v>
      </c>
      <c r="BU367" s="153">
        <v>474</v>
      </c>
    </row>
    <row r="368" spans="1:73">
      <c r="A368" s="34">
        <f t="shared" si="40"/>
        <v>1</v>
      </c>
      <c r="B368" s="35">
        <f t="shared" si="41"/>
        <v>0</v>
      </c>
      <c r="C368" s="35">
        <f t="shared" si="42"/>
        <v>0</v>
      </c>
      <c r="D368" s="35">
        <f t="shared" si="43"/>
        <v>1</v>
      </c>
      <c r="E368" s="35">
        <f t="shared" si="44"/>
        <v>0</v>
      </c>
      <c r="F368" s="35">
        <f t="shared" si="45"/>
        <v>0</v>
      </c>
      <c r="G368" s="35">
        <f t="shared" si="46"/>
        <v>0</v>
      </c>
      <c r="H368" s="35">
        <f t="shared" si="47"/>
        <v>0</v>
      </c>
      <c r="I368" s="48">
        <v>273</v>
      </c>
      <c r="J368" s="49" t="s">
        <v>243</v>
      </c>
      <c r="K368" s="65">
        <v>4</v>
      </c>
      <c r="L368" s="38">
        <v>9.7926408304159428E-5</v>
      </c>
      <c r="M368" s="39">
        <v>507</v>
      </c>
      <c r="N368" s="40">
        <v>1.2976067769168546E-2</v>
      </c>
      <c r="O368" s="98">
        <v>2</v>
      </c>
      <c r="P368" s="38">
        <v>8.9686098654708519E-3</v>
      </c>
      <c r="Q368" s="39">
        <v>495</v>
      </c>
      <c r="R368" s="41">
        <v>6.7161762495183824E-2</v>
      </c>
      <c r="S368" s="183">
        <v>0</v>
      </c>
      <c r="T368" s="42">
        <v>0</v>
      </c>
      <c r="U368" s="43">
        <v>396</v>
      </c>
      <c r="V368" s="44">
        <v>0</v>
      </c>
      <c r="W368" s="178">
        <v>0</v>
      </c>
      <c r="X368" s="42">
        <v>0</v>
      </c>
      <c r="Y368" s="43">
        <v>396</v>
      </c>
      <c r="Z368" s="45">
        <v>0</v>
      </c>
      <c r="AA368" s="65">
        <v>436</v>
      </c>
      <c r="AB368" s="38">
        <v>1.0673978505153378E-2</v>
      </c>
      <c r="AC368" s="39">
        <v>195</v>
      </c>
      <c r="AD368" s="40">
        <v>0.82300322311951057</v>
      </c>
      <c r="AE368" s="98">
        <v>2</v>
      </c>
      <c r="AF368" s="38">
        <v>0.97757847533632292</v>
      </c>
      <c r="AG368" s="39">
        <v>36</v>
      </c>
      <c r="AH368" s="41">
        <v>4.259714729238433</v>
      </c>
      <c r="AI368" s="183">
        <v>0</v>
      </c>
      <c r="AJ368" s="42">
        <v>0</v>
      </c>
      <c r="AK368" s="43">
        <v>337</v>
      </c>
      <c r="AL368" s="44">
        <v>0</v>
      </c>
      <c r="AM368" s="178">
        <v>0</v>
      </c>
      <c r="AN368" s="42">
        <v>0</v>
      </c>
      <c r="AO368" s="43">
        <v>337</v>
      </c>
      <c r="AP368" s="45">
        <v>0</v>
      </c>
      <c r="AQ368" s="65">
        <v>6</v>
      </c>
      <c r="AR368" s="38">
        <v>1.4688961245623914E-4</v>
      </c>
      <c r="AS368" s="39">
        <v>556</v>
      </c>
      <c r="AT368" s="40">
        <v>6.3415839744879977E-3</v>
      </c>
      <c r="AU368" s="98">
        <v>1</v>
      </c>
      <c r="AV368" s="38">
        <v>1.3452914798206279E-2</v>
      </c>
      <c r="AW368" s="39">
        <v>552</v>
      </c>
      <c r="AX368" s="41">
        <v>3.2822883196541558E-2</v>
      </c>
      <c r="AY368" s="183">
        <v>0</v>
      </c>
      <c r="AZ368" s="42">
        <v>0</v>
      </c>
      <c r="BA368" s="43">
        <v>356</v>
      </c>
      <c r="BB368" s="44">
        <v>0</v>
      </c>
      <c r="BC368" s="178">
        <v>0</v>
      </c>
      <c r="BD368" s="42">
        <v>0</v>
      </c>
      <c r="BE368" s="43">
        <v>356</v>
      </c>
      <c r="BF368" s="45">
        <v>0</v>
      </c>
      <c r="BG368" s="159">
        <v>0</v>
      </c>
      <c r="BH368" s="83">
        <v>0</v>
      </c>
      <c r="BI368" s="84">
        <v>467</v>
      </c>
      <c r="BJ368" s="85">
        <v>0</v>
      </c>
      <c r="BK368" s="156">
        <v>0</v>
      </c>
      <c r="BL368" s="83">
        <v>0</v>
      </c>
      <c r="BM368" s="84">
        <v>467</v>
      </c>
      <c r="BN368" s="86">
        <v>0</v>
      </c>
      <c r="BO368" s="195">
        <v>446</v>
      </c>
      <c r="BP368" s="75">
        <v>1.0918794525913775E-2</v>
      </c>
      <c r="BQ368" s="164">
        <v>5</v>
      </c>
      <c r="BR368" s="76">
        <v>501</v>
      </c>
      <c r="BS368" s="77">
        <v>0.19320618290949498</v>
      </c>
      <c r="BT368" s="159">
        <v>40847</v>
      </c>
      <c r="BU368" s="153">
        <v>347</v>
      </c>
    </row>
    <row r="369" spans="1:73">
      <c r="A369" s="34">
        <f t="shared" si="40"/>
        <v>1</v>
      </c>
      <c r="B369" s="35">
        <f t="shared" si="41"/>
        <v>0</v>
      </c>
      <c r="C369" s="35">
        <f t="shared" si="42"/>
        <v>0</v>
      </c>
      <c r="D369" s="35">
        <f t="shared" si="43"/>
        <v>1</v>
      </c>
      <c r="E369" s="35">
        <f t="shared" si="44"/>
        <v>0</v>
      </c>
      <c r="F369" s="35">
        <f t="shared" si="45"/>
        <v>0</v>
      </c>
      <c r="G369" s="35">
        <f t="shared" si="46"/>
        <v>0</v>
      </c>
      <c r="H369" s="35">
        <f t="shared" si="47"/>
        <v>0</v>
      </c>
      <c r="I369" s="48">
        <v>293</v>
      </c>
      <c r="J369" s="49" t="s">
        <v>264</v>
      </c>
      <c r="K369" s="65">
        <v>15</v>
      </c>
      <c r="L369" s="38">
        <v>1.1707773961910709E-3</v>
      </c>
      <c r="M369" s="39">
        <v>405</v>
      </c>
      <c r="N369" s="40">
        <v>0.15513779274329562</v>
      </c>
      <c r="O369" s="98">
        <v>6</v>
      </c>
      <c r="P369" s="38">
        <v>3.3783783783783786E-2</v>
      </c>
      <c r="Q369" s="39">
        <v>442</v>
      </c>
      <c r="R369" s="41">
        <v>0.2529910985882769</v>
      </c>
      <c r="S369" s="183">
        <v>1</v>
      </c>
      <c r="T369" s="42">
        <v>7.8051826412738062E-5</v>
      </c>
      <c r="U369" s="43">
        <v>376</v>
      </c>
      <c r="V369" s="44">
        <v>2.9056156784173361E-2</v>
      </c>
      <c r="W369" s="178">
        <v>1</v>
      </c>
      <c r="X369" s="42">
        <v>2.2522522522522522E-3</v>
      </c>
      <c r="Y369" s="43">
        <v>382</v>
      </c>
      <c r="Z369" s="45">
        <v>4.7383354472141731E-2</v>
      </c>
      <c r="AA369" s="65">
        <v>350</v>
      </c>
      <c r="AB369" s="38">
        <v>2.731813924445832E-2</v>
      </c>
      <c r="AC369" s="39">
        <v>71</v>
      </c>
      <c r="AD369" s="40">
        <v>2.1063295787003953</v>
      </c>
      <c r="AE369" s="98">
        <v>7</v>
      </c>
      <c r="AF369" s="38">
        <v>0.78828828828828834</v>
      </c>
      <c r="AG369" s="39">
        <v>78</v>
      </c>
      <c r="AH369" s="41">
        <v>3.4348989029781354</v>
      </c>
      <c r="AI369" s="183">
        <v>0</v>
      </c>
      <c r="AJ369" s="42">
        <v>0</v>
      </c>
      <c r="AK369" s="43">
        <v>337</v>
      </c>
      <c r="AL369" s="44">
        <v>0</v>
      </c>
      <c r="AM369" s="178">
        <v>0</v>
      </c>
      <c r="AN369" s="42">
        <v>0</v>
      </c>
      <c r="AO369" s="43">
        <v>337</v>
      </c>
      <c r="AP369" s="45">
        <v>0</v>
      </c>
      <c r="AQ369" s="65">
        <v>63</v>
      </c>
      <c r="AR369" s="38">
        <v>4.9172650640024974E-3</v>
      </c>
      <c r="AS369" s="39">
        <v>407</v>
      </c>
      <c r="AT369" s="40">
        <v>0.21229036421808209</v>
      </c>
      <c r="AU369" s="98">
        <v>18</v>
      </c>
      <c r="AV369" s="38">
        <v>0.14189189189189189</v>
      </c>
      <c r="AW369" s="39">
        <v>484</v>
      </c>
      <c r="AX369" s="41">
        <v>0.34619270722838763</v>
      </c>
      <c r="AY369" s="183">
        <v>2</v>
      </c>
      <c r="AZ369" s="42">
        <v>1.5610365282547612E-4</v>
      </c>
      <c r="BA369" s="43">
        <v>325</v>
      </c>
      <c r="BB369" s="44">
        <v>5.8255808323794671E-2</v>
      </c>
      <c r="BC369" s="178">
        <v>4</v>
      </c>
      <c r="BD369" s="42">
        <v>4.5045045045045045E-3</v>
      </c>
      <c r="BE369" s="43">
        <v>334</v>
      </c>
      <c r="BF369" s="45">
        <v>9.5000713149064844E-2</v>
      </c>
      <c r="BG369" s="159">
        <v>13</v>
      </c>
      <c r="BH369" s="83">
        <v>1.0146737433655948E-3</v>
      </c>
      <c r="BI369" s="84">
        <v>341</v>
      </c>
      <c r="BJ369" s="85">
        <v>0.18229989024071</v>
      </c>
      <c r="BK369" s="156">
        <v>4</v>
      </c>
      <c r="BL369" s="83">
        <v>2.9279279279279279E-2</v>
      </c>
      <c r="BM369" s="84">
        <v>377</v>
      </c>
      <c r="BN369" s="86">
        <v>0.29728571413178517</v>
      </c>
      <c r="BO369" s="195">
        <v>444</v>
      </c>
      <c r="BP369" s="75">
        <v>3.4655010927255696E-2</v>
      </c>
      <c r="BQ369" s="164">
        <v>40</v>
      </c>
      <c r="BR369" s="76">
        <v>307</v>
      </c>
      <c r="BS369" s="77">
        <v>0.61321443168943335</v>
      </c>
      <c r="BT369" s="159">
        <v>12812</v>
      </c>
      <c r="BU369" s="153">
        <v>1231</v>
      </c>
    </row>
    <row r="370" spans="1:73">
      <c r="A370" s="34">
        <f t="shared" si="40"/>
        <v>2</v>
      </c>
      <c r="B370" s="35">
        <f t="shared" si="41"/>
        <v>0</v>
      </c>
      <c r="C370" s="35">
        <f t="shared" si="42"/>
        <v>0</v>
      </c>
      <c r="D370" s="35">
        <f t="shared" si="43"/>
        <v>1</v>
      </c>
      <c r="E370" s="35">
        <f t="shared" si="44"/>
        <v>1</v>
      </c>
      <c r="F370" s="35">
        <f t="shared" si="45"/>
        <v>0</v>
      </c>
      <c r="G370" s="35">
        <f t="shared" si="46"/>
        <v>0</v>
      </c>
      <c r="H370" s="35">
        <f t="shared" si="47"/>
        <v>1</v>
      </c>
      <c r="I370" s="48">
        <v>403</v>
      </c>
      <c r="J370" s="49" t="s">
        <v>374</v>
      </c>
      <c r="K370" s="65">
        <v>43</v>
      </c>
      <c r="L370" s="38">
        <v>2.1599357042395018E-3</v>
      </c>
      <c r="M370" s="39">
        <v>346</v>
      </c>
      <c r="N370" s="40">
        <v>0.28620953796452164</v>
      </c>
      <c r="O370" s="98">
        <v>16</v>
      </c>
      <c r="P370" s="38">
        <v>9.7065462753950338E-2</v>
      </c>
      <c r="Q370" s="39">
        <v>312</v>
      </c>
      <c r="R370" s="41">
        <v>0.72687826249020049</v>
      </c>
      <c r="S370" s="183">
        <v>1</v>
      </c>
      <c r="T370" s="42">
        <v>5.023106288929074E-5</v>
      </c>
      <c r="U370" s="43">
        <v>384</v>
      </c>
      <c r="V370" s="44">
        <v>1.8699391235625331E-2</v>
      </c>
      <c r="W370" s="178">
        <v>1</v>
      </c>
      <c r="X370" s="42">
        <v>2.257336343115124E-3</v>
      </c>
      <c r="Y370" s="43">
        <v>381</v>
      </c>
      <c r="Z370" s="45">
        <v>4.74903146402504E-2</v>
      </c>
      <c r="AA370" s="65">
        <v>202</v>
      </c>
      <c r="AB370" s="38">
        <v>1.0146674703636728E-2</v>
      </c>
      <c r="AC370" s="39">
        <v>210</v>
      </c>
      <c r="AD370" s="40">
        <v>0.78234614965792804</v>
      </c>
      <c r="AE370" s="98">
        <v>14</v>
      </c>
      <c r="AF370" s="38">
        <v>0.45598194130925507</v>
      </c>
      <c r="AG370" s="39">
        <v>132</v>
      </c>
      <c r="AH370" s="41">
        <v>1.9869023722044694</v>
      </c>
      <c r="AI370" s="183">
        <v>22</v>
      </c>
      <c r="AJ370" s="42">
        <v>1.1050833835643962E-3</v>
      </c>
      <c r="AK370" s="43">
        <v>153</v>
      </c>
      <c r="AL370" s="44">
        <v>0.58079571670055452</v>
      </c>
      <c r="AM370" s="178">
        <v>5</v>
      </c>
      <c r="AN370" s="42">
        <v>4.9661399548532728E-2</v>
      </c>
      <c r="AO370" s="43">
        <v>71</v>
      </c>
      <c r="AP370" s="45">
        <v>1.4750304424494107</v>
      </c>
      <c r="AQ370" s="65">
        <v>92</v>
      </c>
      <c r="AR370" s="38">
        <v>4.6212577858147476E-3</v>
      </c>
      <c r="AS370" s="39">
        <v>416</v>
      </c>
      <c r="AT370" s="40">
        <v>0.19951100575768393</v>
      </c>
      <c r="AU370" s="98">
        <v>20</v>
      </c>
      <c r="AV370" s="38">
        <v>0.20767494356659141</v>
      </c>
      <c r="AW370" s="39">
        <v>454</v>
      </c>
      <c r="AX370" s="41">
        <v>0.50669245422140452</v>
      </c>
      <c r="AY370" s="183">
        <v>4</v>
      </c>
      <c r="AZ370" s="42">
        <v>2.0092425155716296E-4</v>
      </c>
      <c r="BA370" s="43">
        <v>315</v>
      </c>
      <c r="BB370" s="44">
        <v>7.4982260020540217E-2</v>
      </c>
      <c r="BC370" s="178">
        <v>2</v>
      </c>
      <c r="BD370" s="42">
        <v>9.0293453724604959E-3</v>
      </c>
      <c r="BE370" s="43">
        <v>296</v>
      </c>
      <c r="BF370" s="45">
        <v>0.19043032342295615</v>
      </c>
      <c r="BG370" s="159">
        <v>79</v>
      </c>
      <c r="BH370" s="83">
        <v>3.968253968253968E-3</v>
      </c>
      <c r="BI370" s="84">
        <v>163</v>
      </c>
      <c r="BJ370" s="85">
        <v>0.71295060859706227</v>
      </c>
      <c r="BK370" s="156">
        <v>19</v>
      </c>
      <c r="BL370" s="83">
        <v>0.17832957110609482</v>
      </c>
      <c r="BM370" s="84">
        <v>83</v>
      </c>
      <c r="BN370" s="86">
        <v>1.8106604807929325</v>
      </c>
      <c r="BO370" s="195">
        <v>443</v>
      </c>
      <c r="BP370" s="75">
        <v>2.2252360859955796E-2</v>
      </c>
      <c r="BQ370" s="164">
        <v>77</v>
      </c>
      <c r="BR370" s="76">
        <v>417</v>
      </c>
      <c r="BS370" s="77">
        <v>0.39375168131180727</v>
      </c>
      <c r="BT370" s="159">
        <v>19908</v>
      </c>
      <c r="BU370" s="153">
        <v>2778</v>
      </c>
    </row>
    <row r="371" spans="1:73">
      <c r="A371" s="34">
        <f t="shared" si="40"/>
        <v>0</v>
      </c>
      <c r="B371" s="35">
        <f t="shared" si="41"/>
        <v>0</v>
      </c>
      <c r="C371" s="35">
        <f t="shared" si="42"/>
        <v>0</v>
      </c>
      <c r="D371" s="35">
        <f t="shared" si="43"/>
        <v>0</v>
      </c>
      <c r="E371" s="35">
        <f t="shared" si="44"/>
        <v>0</v>
      </c>
      <c r="F371" s="35">
        <f t="shared" si="45"/>
        <v>1</v>
      </c>
      <c r="G371" s="35">
        <f t="shared" si="46"/>
        <v>0</v>
      </c>
      <c r="H371" s="35">
        <f t="shared" si="47"/>
        <v>1</v>
      </c>
      <c r="I371" s="48">
        <v>575</v>
      </c>
      <c r="J371" s="49" t="s">
        <v>548</v>
      </c>
      <c r="K371" s="65">
        <v>49</v>
      </c>
      <c r="L371" s="38">
        <v>6.156552330694811E-3</v>
      </c>
      <c r="M371" s="39">
        <v>164</v>
      </c>
      <c r="N371" s="40">
        <v>0.81579465285193342</v>
      </c>
      <c r="O371" s="98">
        <v>12</v>
      </c>
      <c r="P371" s="38">
        <v>0.11187214611872145</v>
      </c>
      <c r="Q371" s="39">
        <v>281</v>
      </c>
      <c r="R371" s="41">
        <v>0.8377586515809059</v>
      </c>
      <c r="S371" s="183">
        <v>9</v>
      </c>
      <c r="T371" s="42">
        <v>1.1307953260459858E-3</v>
      </c>
      <c r="U371" s="43">
        <v>202</v>
      </c>
      <c r="V371" s="44">
        <v>0.42095832723576604</v>
      </c>
      <c r="W371" s="178">
        <v>9</v>
      </c>
      <c r="X371" s="42">
        <v>2.0547945205479451E-2</v>
      </c>
      <c r="Y371" s="43">
        <v>266</v>
      </c>
      <c r="Z371" s="45">
        <v>0.43229197367734784</v>
      </c>
      <c r="AA371" s="65">
        <v>41</v>
      </c>
      <c r="AB371" s="38">
        <v>5.1514009297650458E-3</v>
      </c>
      <c r="AC371" s="39">
        <v>336</v>
      </c>
      <c r="AD371" s="40">
        <v>0.39719206542626961</v>
      </c>
      <c r="AE371" s="98">
        <v>12</v>
      </c>
      <c r="AF371" s="38">
        <v>9.3607305936073054E-2</v>
      </c>
      <c r="AG371" s="39">
        <v>429</v>
      </c>
      <c r="AH371" s="41">
        <v>0.40788584233407676</v>
      </c>
      <c r="AI371" s="183">
        <v>0</v>
      </c>
      <c r="AJ371" s="42">
        <v>0</v>
      </c>
      <c r="AK371" s="43">
        <v>337</v>
      </c>
      <c r="AL371" s="44">
        <v>0</v>
      </c>
      <c r="AM371" s="178">
        <v>1</v>
      </c>
      <c r="AN371" s="42">
        <v>0</v>
      </c>
      <c r="AO371" s="43">
        <v>337</v>
      </c>
      <c r="AP371" s="45">
        <v>0</v>
      </c>
      <c r="AQ371" s="65">
        <v>235</v>
      </c>
      <c r="AR371" s="38">
        <v>2.9526322402311848E-2</v>
      </c>
      <c r="AS371" s="39">
        <v>87</v>
      </c>
      <c r="AT371" s="40">
        <v>1.2747235821583351</v>
      </c>
      <c r="AU371" s="98">
        <v>38</v>
      </c>
      <c r="AV371" s="38">
        <v>0.5365296803652968</v>
      </c>
      <c r="AW371" s="39">
        <v>155</v>
      </c>
      <c r="AX371" s="41">
        <v>1.3090435265713549</v>
      </c>
      <c r="AY371" s="183">
        <v>2</v>
      </c>
      <c r="AZ371" s="42">
        <v>2.5128785023244125E-4</v>
      </c>
      <c r="BA371" s="43">
        <v>300</v>
      </c>
      <c r="BB371" s="44">
        <v>9.377728561935636E-2</v>
      </c>
      <c r="BC371" s="178">
        <v>3</v>
      </c>
      <c r="BD371" s="42">
        <v>4.5662100456621002E-3</v>
      </c>
      <c r="BE371" s="43">
        <v>331</v>
      </c>
      <c r="BF371" s="45">
        <v>9.6302092781243812E-2</v>
      </c>
      <c r="BG371" s="159">
        <v>102</v>
      </c>
      <c r="BH371" s="83">
        <v>1.2815680361854504E-2</v>
      </c>
      <c r="BI371" s="84">
        <v>33</v>
      </c>
      <c r="BJ371" s="85">
        <v>2.3025106726195363</v>
      </c>
      <c r="BK371" s="156">
        <v>33</v>
      </c>
      <c r="BL371" s="83">
        <v>0.23287671232876711</v>
      </c>
      <c r="BM371" s="84">
        <v>61</v>
      </c>
      <c r="BN371" s="86">
        <v>2.364502181524462</v>
      </c>
      <c r="BO371" s="195">
        <v>438</v>
      </c>
      <c r="BP371" s="75">
        <v>5.5032039200904638E-2</v>
      </c>
      <c r="BQ371" s="164">
        <v>108</v>
      </c>
      <c r="BR371" s="76">
        <v>163</v>
      </c>
      <c r="BS371" s="77">
        <v>0.97378242685106864</v>
      </c>
      <c r="BT371" s="159">
        <v>7959</v>
      </c>
      <c r="BU371" s="153">
        <v>1360</v>
      </c>
    </row>
    <row r="372" spans="1:73">
      <c r="A372" s="34">
        <f t="shared" si="40"/>
        <v>1</v>
      </c>
      <c r="B372" s="35">
        <f t="shared" si="41"/>
        <v>0</v>
      </c>
      <c r="C372" s="35">
        <f t="shared" si="42"/>
        <v>0</v>
      </c>
      <c r="D372" s="35">
        <f t="shared" si="43"/>
        <v>0</v>
      </c>
      <c r="E372" s="35">
        <f t="shared" si="44"/>
        <v>1</v>
      </c>
      <c r="F372" s="35">
        <f t="shared" si="45"/>
        <v>1</v>
      </c>
      <c r="G372" s="35">
        <f t="shared" si="46"/>
        <v>0</v>
      </c>
      <c r="H372" s="35">
        <f t="shared" si="47"/>
        <v>0</v>
      </c>
      <c r="I372" s="48">
        <v>303</v>
      </c>
      <c r="J372" s="49" t="s">
        <v>274</v>
      </c>
      <c r="K372" s="65">
        <v>14</v>
      </c>
      <c r="L372" s="38">
        <v>1.3220018885741266E-3</v>
      </c>
      <c r="M372" s="39">
        <v>390</v>
      </c>
      <c r="N372" s="40">
        <v>0.17517630222712904</v>
      </c>
      <c r="O372" s="98">
        <v>6</v>
      </c>
      <c r="P372" s="38">
        <v>3.248259860788863E-2</v>
      </c>
      <c r="Q372" s="39">
        <v>445</v>
      </c>
      <c r="R372" s="41">
        <v>0.24324712588162861</v>
      </c>
      <c r="S372" s="183">
        <v>8</v>
      </c>
      <c r="T372" s="42">
        <v>7.5542965061378654E-4</v>
      </c>
      <c r="U372" s="43">
        <v>241</v>
      </c>
      <c r="V372" s="44">
        <v>0.28122189289429955</v>
      </c>
      <c r="W372" s="178">
        <v>2</v>
      </c>
      <c r="X372" s="42">
        <v>1.8561484918793503E-2</v>
      </c>
      <c r="Y372" s="43">
        <v>280</v>
      </c>
      <c r="Z372" s="45">
        <v>0.39050040622980842</v>
      </c>
      <c r="AA372" s="65">
        <v>98</v>
      </c>
      <c r="AB372" s="38">
        <v>9.2540132200188852E-3</v>
      </c>
      <c r="AC372" s="39">
        <v>236</v>
      </c>
      <c r="AD372" s="40">
        <v>0.71351864753981575</v>
      </c>
      <c r="AE372" s="98">
        <v>14</v>
      </c>
      <c r="AF372" s="38">
        <v>0.22737819025522041</v>
      </c>
      <c r="AG372" s="39">
        <v>287</v>
      </c>
      <c r="AH372" s="41">
        <v>0.99078104783814791</v>
      </c>
      <c r="AI372" s="183">
        <v>18</v>
      </c>
      <c r="AJ372" s="42">
        <v>1.6997167138810198E-3</v>
      </c>
      <c r="AK372" s="43">
        <v>105</v>
      </c>
      <c r="AL372" s="44">
        <v>0.89331556487828789</v>
      </c>
      <c r="AM372" s="178">
        <v>3</v>
      </c>
      <c r="AN372" s="42">
        <v>4.1763341067285381E-2</v>
      </c>
      <c r="AO372" s="43">
        <v>94</v>
      </c>
      <c r="AP372" s="45">
        <v>1.2404442889782328</v>
      </c>
      <c r="AQ372" s="65">
        <v>284</v>
      </c>
      <c r="AR372" s="38">
        <v>2.6817752596789424E-2</v>
      </c>
      <c r="AS372" s="39">
        <v>100</v>
      </c>
      <c r="AT372" s="40">
        <v>1.1577879964129492</v>
      </c>
      <c r="AU372" s="98">
        <v>21</v>
      </c>
      <c r="AV372" s="38">
        <v>0.6589327146171694</v>
      </c>
      <c r="AW372" s="39">
        <v>85</v>
      </c>
      <c r="AX372" s="41">
        <v>1.6076866501186158</v>
      </c>
      <c r="AY372" s="183">
        <v>5</v>
      </c>
      <c r="AZ372" s="42">
        <v>4.7214353163361664E-4</v>
      </c>
      <c r="BA372" s="43">
        <v>260</v>
      </c>
      <c r="BB372" s="44">
        <v>0.17619769033155272</v>
      </c>
      <c r="BC372" s="178">
        <v>2</v>
      </c>
      <c r="BD372" s="42">
        <v>1.1600928074245939E-2</v>
      </c>
      <c r="BE372" s="43">
        <v>285</v>
      </c>
      <c r="BF372" s="45">
        <v>0.24466540973425052</v>
      </c>
      <c r="BG372" s="159">
        <v>4</v>
      </c>
      <c r="BH372" s="83">
        <v>3.7771482530689327E-4</v>
      </c>
      <c r="BI372" s="84">
        <v>408</v>
      </c>
      <c r="BJ372" s="85">
        <v>6.7861587673828022E-2</v>
      </c>
      <c r="BK372" s="156">
        <v>2</v>
      </c>
      <c r="BL372" s="83">
        <v>9.2807424593967514E-3</v>
      </c>
      <c r="BM372" s="84">
        <v>429</v>
      </c>
      <c r="BN372" s="86">
        <v>9.4231559574879609E-2</v>
      </c>
      <c r="BO372" s="195">
        <v>431</v>
      </c>
      <c r="BP372" s="75">
        <v>4.0698772426817756E-2</v>
      </c>
      <c r="BQ372" s="164">
        <v>50</v>
      </c>
      <c r="BR372" s="76">
        <v>256</v>
      </c>
      <c r="BS372" s="77">
        <v>0.72015774736173077</v>
      </c>
      <c r="BT372" s="159">
        <v>10590</v>
      </c>
      <c r="BU372" s="153">
        <v>1162</v>
      </c>
    </row>
    <row r="373" spans="1:73">
      <c r="A373" s="34">
        <f t="shared" si="40"/>
        <v>1</v>
      </c>
      <c r="B373" s="35">
        <f t="shared" si="41"/>
        <v>1</v>
      </c>
      <c r="C373" s="35">
        <f t="shared" si="42"/>
        <v>0</v>
      </c>
      <c r="D373" s="35">
        <f t="shared" si="43"/>
        <v>0</v>
      </c>
      <c r="E373" s="35">
        <f t="shared" si="44"/>
        <v>0</v>
      </c>
      <c r="F373" s="35">
        <f t="shared" si="45"/>
        <v>1</v>
      </c>
      <c r="G373" s="35">
        <f t="shared" si="46"/>
        <v>0</v>
      </c>
      <c r="H373" s="35">
        <f t="shared" si="47"/>
        <v>0</v>
      </c>
      <c r="I373" s="48">
        <v>311</v>
      </c>
      <c r="J373" s="49" t="s">
        <v>282</v>
      </c>
      <c r="K373" s="65">
        <v>70</v>
      </c>
      <c r="L373" s="38">
        <v>5.3553668426287197E-3</v>
      </c>
      <c r="M373" s="39">
        <v>189</v>
      </c>
      <c r="N373" s="40">
        <v>0.70963087773900102</v>
      </c>
      <c r="O373" s="98">
        <v>15</v>
      </c>
      <c r="P373" s="38">
        <v>0.16317016317016317</v>
      </c>
      <c r="Q373" s="39">
        <v>180</v>
      </c>
      <c r="R373" s="41">
        <v>1.2219057255825401</v>
      </c>
      <c r="S373" s="183">
        <v>1</v>
      </c>
      <c r="T373" s="42">
        <v>7.6505240608981713E-5</v>
      </c>
      <c r="U373" s="43">
        <v>377</v>
      </c>
      <c r="V373" s="44">
        <v>2.8480413183293481E-2</v>
      </c>
      <c r="W373" s="178">
        <v>1</v>
      </c>
      <c r="X373" s="42">
        <v>2.331002331002331E-3</v>
      </c>
      <c r="Y373" s="43">
        <v>380</v>
      </c>
      <c r="Z373" s="45">
        <v>4.9040115118020811E-2</v>
      </c>
      <c r="AA373" s="65">
        <v>94</v>
      </c>
      <c r="AB373" s="38">
        <v>7.1914926172442816E-3</v>
      </c>
      <c r="AC373" s="39">
        <v>282</v>
      </c>
      <c r="AD373" s="40">
        <v>0.55449068031893711</v>
      </c>
      <c r="AE373" s="98">
        <v>22</v>
      </c>
      <c r="AF373" s="38">
        <v>0.21911421911421911</v>
      </c>
      <c r="AG373" s="39">
        <v>296</v>
      </c>
      <c r="AH373" s="41">
        <v>0.95477149926537097</v>
      </c>
      <c r="AI373" s="183">
        <v>0</v>
      </c>
      <c r="AJ373" s="42">
        <v>0</v>
      </c>
      <c r="AK373" s="43">
        <v>337</v>
      </c>
      <c r="AL373" s="44">
        <v>0</v>
      </c>
      <c r="AM373" s="178">
        <v>1</v>
      </c>
      <c r="AN373" s="42">
        <v>0</v>
      </c>
      <c r="AO373" s="43">
        <v>337</v>
      </c>
      <c r="AP373" s="45">
        <v>0</v>
      </c>
      <c r="AQ373" s="65">
        <v>248</v>
      </c>
      <c r="AR373" s="38">
        <v>1.8973299671027465E-2</v>
      </c>
      <c r="AS373" s="39">
        <v>182</v>
      </c>
      <c r="AT373" s="40">
        <v>0.81912377005414005</v>
      </c>
      <c r="AU373" s="98">
        <v>33</v>
      </c>
      <c r="AV373" s="38">
        <v>0.57808857808857805</v>
      </c>
      <c r="AW373" s="39">
        <v>120</v>
      </c>
      <c r="AX373" s="41">
        <v>1.4104403514386434</v>
      </c>
      <c r="AY373" s="183">
        <v>0</v>
      </c>
      <c r="AZ373" s="42">
        <v>0</v>
      </c>
      <c r="BA373" s="43">
        <v>356</v>
      </c>
      <c r="BB373" s="44">
        <v>0</v>
      </c>
      <c r="BC373" s="178">
        <v>0</v>
      </c>
      <c r="BD373" s="42">
        <v>0</v>
      </c>
      <c r="BE373" s="43">
        <v>356</v>
      </c>
      <c r="BF373" s="45">
        <v>0</v>
      </c>
      <c r="BG373" s="159">
        <v>16</v>
      </c>
      <c r="BH373" s="83">
        <v>1.2240838497437074E-3</v>
      </c>
      <c r="BI373" s="84">
        <v>320</v>
      </c>
      <c r="BJ373" s="85">
        <v>0.21992325406345004</v>
      </c>
      <c r="BK373" s="156">
        <v>9</v>
      </c>
      <c r="BL373" s="83">
        <v>3.7296037296037296E-2</v>
      </c>
      <c r="BM373" s="84">
        <v>351</v>
      </c>
      <c r="BN373" s="86">
        <v>0.37868347017970272</v>
      </c>
      <c r="BO373" s="195">
        <v>429</v>
      </c>
      <c r="BP373" s="75">
        <v>3.2820748221253158E-2</v>
      </c>
      <c r="BQ373" s="164">
        <v>81</v>
      </c>
      <c r="BR373" s="76">
        <v>321</v>
      </c>
      <c r="BS373" s="77">
        <v>0.58075746997640632</v>
      </c>
      <c r="BT373" s="159">
        <v>13071</v>
      </c>
      <c r="BU373" s="153">
        <v>2590</v>
      </c>
    </row>
    <row r="374" spans="1:73">
      <c r="A374" s="34">
        <f t="shared" si="40"/>
        <v>1</v>
      </c>
      <c r="B374" s="35">
        <f t="shared" si="41"/>
        <v>1</v>
      </c>
      <c r="C374" s="35">
        <f t="shared" si="42"/>
        <v>0</v>
      </c>
      <c r="D374" s="35">
        <f t="shared" si="43"/>
        <v>0</v>
      </c>
      <c r="E374" s="35">
        <f t="shared" si="44"/>
        <v>0</v>
      </c>
      <c r="F374" s="35">
        <f t="shared" si="45"/>
        <v>1</v>
      </c>
      <c r="G374" s="35">
        <f t="shared" si="46"/>
        <v>0</v>
      </c>
      <c r="H374" s="35">
        <f t="shared" si="47"/>
        <v>0</v>
      </c>
      <c r="I374" s="48">
        <v>300</v>
      </c>
      <c r="J374" s="49" t="s">
        <v>271</v>
      </c>
      <c r="K374" s="65">
        <v>107</v>
      </c>
      <c r="L374" s="38">
        <v>7.9868627304620441E-3</v>
      </c>
      <c r="M374" s="39">
        <v>122</v>
      </c>
      <c r="N374" s="40">
        <v>1.0583260822925535</v>
      </c>
      <c r="O374" s="98">
        <v>3</v>
      </c>
      <c r="P374" s="38">
        <v>0.25058548009367682</v>
      </c>
      <c r="Q374" s="39">
        <v>90</v>
      </c>
      <c r="R374" s="41">
        <v>1.8765185186154345</v>
      </c>
      <c r="S374" s="183">
        <v>0</v>
      </c>
      <c r="T374" s="42">
        <v>0</v>
      </c>
      <c r="U374" s="43">
        <v>396</v>
      </c>
      <c r="V374" s="44">
        <v>0</v>
      </c>
      <c r="W374" s="178">
        <v>0</v>
      </c>
      <c r="X374" s="42">
        <v>0</v>
      </c>
      <c r="Y374" s="43">
        <v>396</v>
      </c>
      <c r="Z374" s="45">
        <v>0</v>
      </c>
      <c r="AA374" s="65">
        <v>12</v>
      </c>
      <c r="AB374" s="38">
        <v>8.9572292304247215E-4</v>
      </c>
      <c r="AC374" s="39">
        <v>479</v>
      </c>
      <c r="AD374" s="40">
        <v>6.9063550421248579E-2</v>
      </c>
      <c r="AE374" s="98">
        <v>2</v>
      </c>
      <c r="AF374" s="38">
        <v>2.8103044496487119E-2</v>
      </c>
      <c r="AG374" s="39">
        <v>497</v>
      </c>
      <c r="AH374" s="41">
        <v>0.12245661662808635</v>
      </c>
      <c r="AI374" s="183">
        <v>0</v>
      </c>
      <c r="AJ374" s="42">
        <v>0</v>
      </c>
      <c r="AK374" s="43">
        <v>337</v>
      </c>
      <c r="AL374" s="44">
        <v>0</v>
      </c>
      <c r="AM374" s="178">
        <v>0</v>
      </c>
      <c r="AN374" s="42">
        <v>0</v>
      </c>
      <c r="AO374" s="43">
        <v>337</v>
      </c>
      <c r="AP374" s="45">
        <v>0</v>
      </c>
      <c r="AQ374" s="65">
        <v>308</v>
      </c>
      <c r="AR374" s="38">
        <v>2.2990221691423451E-2</v>
      </c>
      <c r="AS374" s="39">
        <v>134</v>
      </c>
      <c r="AT374" s="40">
        <v>0.99254412214949428</v>
      </c>
      <c r="AU374" s="98">
        <v>2</v>
      </c>
      <c r="AV374" s="38">
        <v>0.72131147540983609</v>
      </c>
      <c r="AW374" s="39">
        <v>60</v>
      </c>
      <c r="AX374" s="41">
        <v>1.7598804913905235</v>
      </c>
      <c r="AY374" s="183">
        <v>0</v>
      </c>
      <c r="AZ374" s="42">
        <v>0</v>
      </c>
      <c r="BA374" s="43">
        <v>356</v>
      </c>
      <c r="BB374" s="44">
        <v>0</v>
      </c>
      <c r="BC374" s="178">
        <v>0</v>
      </c>
      <c r="BD374" s="42">
        <v>0</v>
      </c>
      <c r="BE374" s="43">
        <v>356</v>
      </c>
      <c r="BF374" s="45">
        <v>0</v>
      </c>
      <c r="BG374" s="159">
        <v>0</v>
      </c>
      <c r="BH374" s="83">
        <v>0</v>
      </c>
      <c r="BI374" s="84">
        <v>467</v>
      </c>
      <c r="BJ374" s="85">
        <v>0</v>
      </c>
      <c r="BK374" s="156">
        <v>0</v>
      </c>
      <c r="BL374" s="83">
        <v>0</v>
      </c>
      <c r="BM374" s="84">
        <v>467</v>
      </c>
      <c r="BN374" s="86">
        <v>0</v>
      </c>
      <c r="BO374" s="195">
        <v>427</v>
      </c>
      <c r="BP374" s="75">
        <v>3.1872807344927971E-2</v>
      </c>
      <c r="BQ374" s="164">
        <v>7</v>
      </c>
      <c r="BR374" s="76">
        <v>336</v>
      </c>
      <c r="BS374" s="77">
        <v>0.56398381992703484</v>
      </c>
      <c r="BT374" s="159">
        <v>13397</v>
      </c>
      <c r="BU374" s="153">
        <v>737</v>
      </c>
    </row>
    <row r="375" spans="1:73">
      <c r="A375" s="34">
        <f t="shared" si="40"/>
        <v>1</v>
      </c>
      <c r="B375" s="35">
        <f t="shared" si="41"/>
        <v>0</v>
      </c>
      <c r="C375" s="35">
        <f t="shared" si="42"/>
        <v>0</v>
      </c>
      <c r="D375" s="35">
        <f t="shared" si="43"/>
        <v>1</v>
      </c>
      <c r="E375" s="35">
        <f t="shared" si="44"/>
        <v>0</v>
      </c>
      <c r="F375" s="35">
        <f t="shared" si="45"/>
        <v>0</v>
      </c>
      <c r="G375" s="35">
        <f t="shared" si="46"/>
        <v>0</v>
      </c>
      <c r="H375" s="35">
        <f t="shared" si="47"/>
        <v>0</v>
      </c>
      <c r="I375" s="48">
        <v>269</v>
      </c>
      <c r="J375" s="49" t="s">
        <v>239</v>
      </c>
      <c r="K375" s="65">
        <v>1</v>
      </c>
      <c r="L375" s="38">
        <v>1.8528125694804713E-5</v>
      </c>
      <c r="M375" s="39">
        <v>515</v>
      </c>
      <c r="N375" s="40">
        <v>2.4551315504670363E-3</v>
      </c>
      <c r="O375" s="98">
        <v>1</v>
      </c>
      <c r="P375" s="38">
        <v>2.3474178403755869E-3</v>
      </c>
      <c r="Q375" s="39">
        <v>511</v>
      </c>
      <c r="R375" s="41">
        <v>1.7578724221157267E-2</v>
      </c>
      <c r="S375" s="183">
        <v>0</v>
      </c>
      <c r="T375" s="42">
        <v>0</v>
      </c>
      <c r="U375" s="43">
        <v>396</v>
      </c>
      <c r="V375" s="44">
        <v>0</v>
      </c>
      <c r="W375" s="178">
        <v>0</v>
      </c>
      <c r="X375" s="42">
        <v>0</v>
      </c>
      <c r="Y375" s="43">
        <v>396</v>
      </c>
      <c r="Z375" s="45">
        <v>0</v>
      </c>
      <c r="AA375" s="65">
        <v>414</v>
      </c>
      <c r="AB375" s="38">
        <v>7.6706440376491511E-3</v>
      </c>
      <c r="AC375" s="39">
        <v>273</v>
      </c>
      <c r="AD375" s="40">
        <v>0.59143502709320794</v>
      </c>
      <c r="AE375" s="98">
        <v>3</v>
      </c>
      <c r="AF375" s="38">
        <v>0.971830985915493</v>
      </c>
      <c r="AG375" s="39">
        <v>39</v>
      </c>
      <c r="AH375" s="41">
        <v>4.2346705348747751</v>
      </c>
      <c r="AI375" s="183">
        <v>0</v>
      </c>
      <c r="AJ375" s="42">
        <v>0</v>
      </c>
      <c r="AK375" s="43">
        <v>337</v>
      </c>
      <c r="AL375" s="44">
        <v>0</v>
      </c>
      <c r="AM375" s="178">
        <v>0</v>
      </c>
      <c r="AN375" s="42">
        <v>0</v>
      </c>
      <c r="AO375" s="43">
        <v>337</v>
      </c>
      <c r="AP375" s="45">
        <v>0</v>
      </c>
      <c r="AQ375" s="65">
        <v>8</v>
      </c>
      <c r="AR375" s="38">
        <v>1.482250055584377E-4</v>
      </c>
      <c r="AS375" s="39">
        <v>555</v>
      </c>
      <c r="AT375" s="40">
        <v>6.3992361621065547E-3</v>
      </c>
      <c r="AU375" s="98">
        <v>5</v>
      </c>
      <c r="AV375" s="38">
        <v>1.8779342723004695E-2</v>
      </c>
      <c r="AW375" s="39">
        <v>544</v>
      </c>
      <c r="AX375" s="41">
        <v>4.5818484837738767E-2</v>
      </c>
      <c r="AY375" s="183">
        <v>3</v>
      </c>
      <c r="AZ375" s="42">
        <v>5.5584377084414138E-5</v>
      </c>
      <c r="BA375" s="43">
        <v>345</v>
      </c>
      <c r="BB375" s="44">
        <v>2.0743350707157153E-2</v>
      </c>
      <c r="BC375" s="178">
        <v>1</v>
      </c>
      <c r="BD375" s="42">
        <v>7.0422535211267607E-3</v>
      </c>
      <c r="BE375" s="43">
        <v>313</v>
      </c>
      <c r="BF375" s="45">
        <v>0.14852224168374925</v>
      </c>
      <c r="BG375" s="159">
        <v>0</v>
      </c>
      <c r="BH375" s="83">
        <v>0</v>
      </c>
      <c r="BI375" s="84">
        <v>467</v>
      </c>
      <c r="BJ375" s="85">
        <v>0</v>
      </c>
      <c r="BK375" s="156">
        <v>0</v>
      </c>
      <c r="BL375" s="83">
        <v>0</v>
      </c>
      <c r="BM375" s="84">
        <v>467</v>
      </c>
      <c r="BN375" s="86">
        <v>0</v>
      </c>
      <c r="BO375" s="195">
        <v>426</v>
      </c>
      <c r="BP375" s="75">
        <v>7.8929815459868082E-3</v>
      </c>
      <c r="BQ375" s="164">
        <v>10</v>
      </c>
      <c r="BR375" s="76">
        <v>524</v>
      </c>
      <c r="BS375" s="77">
        <v>0.13966494494020834</v>
      </c>
      <c r="BT375" s="159">
        <v>53972</v>
      </c>
      <c r="BU375" s="153">
        <v>2270</v>
      </c>
    </row>
    <row r="376" spans="1:73">
      <c r="A376" s="34">
        <f t="shared" si="40"/>
        <v>3</v>
      </c>
      <c r="B376" s="35">
        <f t="shared" si="41"/>
        <v>0</v>
      </c>
      <c r="C376" s="35">
        <f t="shared" si="42"/>
        <v>1</v>
      </c>
      <c r="D376" s="35">
        <f t="shared" si="43"/>
        <v>1</v>
      </c>
      <c r="E376" s="35">
        <f t="shared" si="44"/>
        <v>1</v>
      </c>
      <c r="F376" s="35">
        <f t="shared" si="45"/>
        <v>0</v>
      </c>
      <c r="G376" s="35">
        <f t="shared" si="46"/>
        <v>0</v>
      </c>
      <c r="H376" s="35">
        <f t="shared" si="47"/>
        <v>1</v>
      </c>
      <c r="I376" s="48">
        <v>187</v>
      </c>
      <c r="J376" s="49" t="s">
        <v>157</v>
      </c>
      <c r="K376" s="65">
        <v>35</v>
      </c>
      <c r="L376" s="38">
        <v>3.219871205151794E-3</v>
      </c>
      <c r="M376" s="39">
        <v>276</v>
      </c>
      <c r="N376" s="40">
        <v>0.42665985294050057</v>
      </c>
      <c r="O376" s="98">
        <v>4</v>
      </c>
      <c r="P376" s="38">
        <v>8.254716981132075E-2</v>
      </c>
      <c r="Q376" s="39">
        <v>343</v>
      </c>
      <c r="R376" s="41">
        <v>0.61815749560720479</v>
      </c>
      <c r="S376" s="183">
        <v>22</v>
      </c>
      <c r="T376" s="42">
        <v>2.0239190432382705E-3</v>
      </c>
      <c r="U376" s="43">
        <v>133</v>
      </c>
      <c r="V376" s="44">
        <v>0.75343924340517388</v>
      </c>
      <c r="W376" s="178">
        <v>2</v>
      </c>
      <c r="X376" s="42">
        <v>5.1886792452830191E-2</v>
      </c>
      <c r="Y376" s="43">
        <v>129</v>
      </c>
      <c r="Z376" s="45">
        <v>1.0916052039714161</v>
      </c>
      <c r="AA376" s="65">
        <v>115</v>
      </c>
      <c r="AB376" s="38">
        <v>1.0579576816927323E-2</v>
      </c>
      <c r="AC376" s="39">
        <v>197</v>
      </c>
      <c r="AD376" s="40">
        <v>0.81572450378908878</v>
      </c>
      <c r="AE376" s="98">
        <v>6</v>
      </c>
      <c r="AF376" s="38">
        <v>0.27122641509433965</v>
      </c>
      <c r="AG376" s="39">
        <v>241</v>
      </c>
      <c r="AH376" s="41">
        <v>1.1818459433023154</v>
      </c>
      <c r="AI376" s="183">
        <v>23</v>
      </c>
      <c r="AJ376" s="42">
        <v>2.1159153633854644E-3</v>
      </c>
      <c r="AK376" s="43">
        <v>84</v>
      </c>
      <c r="AL376" s="44">
        <v>1.1120559753521648</v>
      </c>
      <c r="AM376" s="178">
        <v>4</v>
      </c>
      <c r="AN376" s="42">
        <v>5.4245283018867926E-2</v>
      </c>
      <c r="AO376" s="43">
        <v>61</v>
      </c>
      <c r="AP376" s="45">
        <v>1.611179800398483</v>
      </c>
      <c r="AQ376" s="65">
        <v>108</v>
      </c>
      <c r="AR376" s="38">
        <v>9.9356025758969638E-3</v>
      </c>
      <c r="AS376" s="39">
        <v>327</v>
      </c>
      <c r="AT376" s="40">
        <v>0.42894427331245649</v>
      </c>
      <c r="AU376" s="98">
        <v>8</v>
      </c>
      <c r="AV376" s="38">
        <v>0.25471698113207547</v>
      </c>
      <c r="AW376" s="39">
        <v>431</v>
      </c>
      <c r="AX376" s="41">
        <v>0.62146723184395192</v>
      </c>
      <c r="AY376" s="183">
        <v>0</v>
      </c>
      <c r="AZ376" s="42">
        <v>0</v>
      </c>
      <c r="BA376" s="43">
        <v>356</v>
      </c>
      <c r="BB376" s="44">
        <v>0</v>
      </c>
      <c r="BC376" s="178">
        <v>0</v>
      </c>
      <c r="BD376" s="42">
        <v>0</v>
      </c>
      <c r="BE376" s="43">
        <v>356</v>
      </c>
      <c r="BF376" s="45">
        <v>0</v>
      </c>
      <c r="BG376" s="159">
        <v>121</v>
      </c>
      <c r="BH376" s="83">
        <v>1.1131554737810488E-2</v>
      </c>
      <c r="BI376" s="84">
        <v>41</v>
      </c>
      <c r="BJ376" s="85">
        <v>1.9999346786882821</v>
      </c>
      <c r="BK376" s="156">
        <v>14</v>
      </c>
      <c r="BL376" s="83">
        <v>0.28537735849056606</v>
      </c>
      <c r="BM376" s="84">
        <v>47</v>
      </c>
      <c r="BN376" s="86">
        <v>2.8975648958664784</v>
      </c>
      <c r="BO376" s="195">
        <v>424</v>
      </c>
      <c r="BP376" s="75">
        <v>3.9006439742410304E-2</v>
      </c>
      <c r="BQ376" s="164">
        <v>38</v>
      </c>
      <c r="BR376" s="76">
        <v>271</v>
      </c>
      <c r="BS376" s="77">
        <v>0.69021221286235535</v>
      </c>
      <c r="BT376" s="159">
        <v>10870</v>
      </c>
      <c r="BU376" s="153">
        <v>399</v>
      </c>
    </row>
    <row r="377" spans="1:73">
      <c r="A377" s="34">
        <f t="shared" si="40"/>
        <v>1</v>
      </c>
      <c r="B377" s="35">
        <f t="shared" si="41"/>
        <v>0</v>
      </c>
      <c r="C377" s="35">
        <f t="shared" si="42"/>
        <v>0</v>
      </c>
      <c r="D377" s="35">
        <f t="shared" si="43"/>
        <v>1</v>
      </c>
      <c r="E377" s="35">
        <f t="shared" si="44"/>
        <v>0</v>
      </c>
      <c r="F377" s="35">
        <f t="shared" si="45"/>
        <v>0</v>
      </c>
      <c r="G377" s="35">
        <f t="shared" si="46"/>
        <v>0</v>
      </c>
      <c r="H377" s="35">
        <f t="shared" si="47"/>
        <v>0</v>
      </c>
      <c r="I377" s="48">
        <v>251</v>
      </c>
      <c r="J377" s="49" t="s">
        <v>221</v>
      </c>
      <c r="K377" s="65">
        <v>33</v>
      </c>
      <c r="L377" s="38">
        <v>1.5319623044426907E-3</v>
      </c>
      <c r="M377" s="39">
        <v>377</v>
      </c>
      <c r="N377" s="40">
        <v>0.20299781260756825</v>
      </c>
      <c r="O377" s="98">
        <v>8</v>
      </c>
      <c r="P377" s="38">
        <v>7.9136690647482008E-2</v>
      </c>
      <c r="Q377" s="39">
        <v>349</v>
      </c>
      <c r="R377" s="41">
        <v>0.59261799784419389</v>
      </c>
      <c r="S377" s="183">
        <v>0</v>
      </c>
      <c r="T377" s="42">
        <v>0</v>
      </c>
      <c r="U377" s="43">
        <v>396</v>
      </c>
      <c r="V377" s="44">
        <v>0</v>
      </c>
      <c r="W377" s="178">
        <v>0</v>
      </c>
      <c r="X377" s="42">
        <v>0</v>
      </c>
      <c r="Y377" s="43">
        <v>396</v>
      </c>
      <c r="Z377" s="45">
        <v>0</v>
      </c>
      <c r="AA377" s="65">
        <v>292</v>
      </c>
      <c r="AB377" s="38">
        <v>1.3555545239311082E-2</v>
      </c>
      <c r="AC377" s="39">
        <v>154</v>
      </c>
      <c r="AD377" s="40">
        <v>1.0451826765164587</v>
      </c>
      <c r="AE377" s="98">
        <v>4</v>
      </c>
      <c r="AF377" s="38">
        <v>0.70023980815347719</v>
      </c>
      <c r="AG377" s="39">
        <v>91</v>
      </c>
      <c r="AH377" s="41">
        <v>3.0512351693957469</v>
      </c>
      <c r="AI377" s="183">
        <v>0</v>
      </c>
      <c r="AJ377" s="42">
        <v>0</v>
      </c>
      <c r="AK377" s="43">
        <v>337</v>
      </c>
      <c r="AL377" s="44">
        <v>0</v>
      </c>
      <c r="AM377" s="178">
        <v>0</v>
      </c>
      <c r="AN377" s="42">
        <v>0</v>
      </c>
      <c r="AO377" s="43">
        <v>337</v>
      </c>
      <c r="AP377" s="45">
        <v>0</v>
      </c>
      <c r="AQ377" s="65">
        <v>60</v>
      </c>
      <c r="AR377" s="38">
        <v>2.7853860080776192E-3</v>
      </c>
      <c r="AS377" s="39">
        <v>454</v>
      </c>
      <c r="AT377" s="40">
        <v>0.12025192916109337</v>
      </c>
      <c r="AU377" s="98">
        <v>8</v>
      </c>
      <c r="AV377" s="38">
        <v>0.14388489208633093</v>
      </c>
      <c r="AW377" s="39">
        <v>483</v>
      </c>
      <c r="AX377" s="41">
        <v>0.35105529749778258</v>
      </c>
      <c r="AY377" s="183">
        <v>0</v>
      </c>
      <c r="AZ377" s="42">
        <v>0</v>
      </c>
      <c r="BA377" s="43">
        <v>356</v>
      </c>
      <c r="BB377" s="44">
        <v>0</v>
      </c>
      <c r="BC377" s="178">
        <v>0</v>
      </c>
      <c r="BD377" s="42">
        <v>0</v>
      </c>
      <c r="BE377" s="43">
        <v>356</v>
      </c>
      <c r="BF377" s="45">
        <v>0</v>
      </c>
      <c r="BG377" s="159">
        <v>32</v>
      </c>
      <c r="BH377" s="83">
        <v>1.4855392043080637E-3</v>
      </c>
      <c r="BI377" s="84">
        <v>304</v>
      </c>
      <c r="BJ377" s="85">
        <v>0.26689725211116988</v>
      </c>
      <c r="BK377" s="156">
        <v>2</v>
      </c>
      <c r="BL377" s="83">
        <v>7.6738609112709827E-2</v>
      </c>
      <c r="BM377" s="84">
        <v>247</v>
      </c>
      <c r="BN377" s="86">
        <v>0.77916167245607892</v>
      </c>
      <c r="BO377" s="195">
        <v>417</v>
      </c>
      <c r="BP377" s="75">
        <v>1.9358432756139455E-2</v>
      </c>
      <c r="BQ377" s="164">
        <v>22</v>
      </c>
      <c r="BR377" s="76">
        <v>439</v>
      </c>
      <c r="BS377" s="77">
        <v>0.34254412344212787</v>
      </c>
      <c r="BT377" s="159">
        <v>21541</v>
      </c>
      <c r="BU377" s="153">
        <v>1008</v>
      </c>
    </row>
    <row r="378" spans="1:73">
      <c r="A378" s="34">
        <f t="shared" si="40"/>
        <v>2</v>
      </c>
      <c r="B378" s="35">
        <f t="shared" si="41"/>
        <v>0</v>
      </c>
      <c r="C378" s="35">
        <f t="shared" si="42"/>
        <v>0</v>
      </c>
      <c r="D378" s="35">
        <f t="shared" si="43"/>
        <v>1</v>
      </c>
      <c r="E378" s="35">
        <f t="shared" si="44"/>
        <v>1</v>
      </c>
      <c r="F378" s="35">
        <f t="shared" si="45"/>
        <v>0</v>
      </c>
      <c r="G378" s="35">
        <f t="shared" si="46"/>
        <v>0</v>
      </c>
      <c r="H378" s="35">
        <f t="shared" si="47"/>
        <v>1</v>
      </c>
      <c r="I378" s="48">
        <v>506</v>
      </c>
      <c r="J378" s="49" t="s">
        <v>478</v>
      </c>
      <c r="K378" s="65">
        <v>17</v>
      </c>
      <c r="L378" s="38">
        <v>1.8375199965411389E-4</v>
      </c>
      <c r="M378" s="39">
        <v>493</v>
      </c>
      <c r="N378" s="40">
        <v>2.4348676128569301E-2</v>
      </c>
      <c r="O378" s="98">
        <v>7</v>
      </c>
      <c r="P378" s="38">
        <v>4.0963855421686748E-2</v>
      </c>
      <c r="Q378" s="39">
        <v>423</v>
      </c>
      <c r="R378" s="41">
        <v>0.30675932725209865</v>
      </c>
      <c r="S378" s="183">
        <v>1</v>
      </c>
      <c r="T378" s="42">
        <v>1.0808941156124347E-5</v>
      </c>
      <c r="U378" s="43">
        <v>393</v>
      </c>
      <c r="V378" s="44">
        <v>4.0238172934284784E-3</v>
      </c>
      <c r="W378" s="178">
        <v>2</v>
      </c>
      <c r="X378" s="42">
        <v>2.4096385542168677E-3</v>
      </c>
      <c r="Y378" s="43">
        <v>378</v>
      </c>
      <c r="Z378" s="45">
        <v>5.0694480447303444E-2</v>
      </c>
      <c r="AA378" s="65">
        <v>163</v>
      </c>
      <c r="AB378" s="38">
        <v>1.7618574084482684E-3</v>
      </c>
      <c r="AC378" s="39">
        <v>438</v>
      </c>
      <c r="AD378" s="40">
        <v>0.13584572286049185</v>
      </c>
      <c r="AE378" s="98">
        <v>25</v>
      </c>
      <c r="AF378" s="38">
        <v>0.39277108433734942</v>
      </c>
      <c r="AG378" s="39">
        <v>154</v>
      </c>
      <c r="AH378" s="41">
        <v>1.7114664606288028</v>
      </c>
      <c r="AI378" s="183">
        <v>17</v>
      </c>
      <c r="AJ378" s="42">
        <v>1.8375199965411389E-4</v>
      </c>
      <c r="AK378" s="43">
        <v>293</v>
      </c>
      <c r="AL378" s="44">
        <v>9.6574046738484978E-2</v>
      </c>
      <c r="AM378" s="178">
        <v>2</v>
      </c>
      <c r="AN378" s="42">
        <v>4.0963855421686748E-2</v>
      </c>
      <c r="AO378" s="43">
        <v>97</v>
      </c>
      <c r="AP378" s="45">
        <v>1.2166981667126522</v>
      </c>
      <c r="AQ378" s="65">
        <v>104</v>
      </c>
      <c r="AR378" s="38">
        <v>1.1241298802369319E-3</v>
      </c>
      <c r="AS378" s="39">
        <v>512</v>
      </c>
      <c r="AT378" s="40">
        <v>4.8531437414455814E-2</v>
      </c>
      <c r="AU378" s="98">
        <v>40</v>
      </c>
      <c r="AV378" s="38">
        <v>0.25060240963855424</v>
      </c>
      <c r="AW378" s="39">
        <v>434</v>
      </c>
      <c r="AX378" s="41">
        <v>0.61142835911180071</v>
      </c>
      <c r="AY378" s="183">
        <v>17</v>
      </c>
      <c r="AZ378" s="42">
        <v>1.8375199965411389E-4</v>
      </c>
      <c r="BA378" s="43">
        <v>318</v>
      </c>
      <c r="BB378" s="44">
        <v>6.8573803861795665E-2</v>
      </c>
      <c r="BC378" s="178">
        <v>2</v>
      </c>
      <c r="BD378" s="42">
        <v>4.0963855421686748E-2</v>
      </c>
      <c r="BE378" s="43">
        <v>141</v>
      </c>
      <c r="BF378" s="45">
        <v>0.86393419620378487</v>
      </c>
      <c r="BG378" s="159">
        <v>96</v>
      </c>
      <c r="BH378" s="83">
        <v>1.0376583509879372E-3</v>
      </c>
      <c r="BI378" s="84">
        <v>338</v>
      </c>
      <c r="BJ378" s="85">
        <v>0.18642938651887384</v>
      </c>
      <c r="BK378" s="156">
        <v>10</v>
      </c>
      <c r="BL378" s="83">
        <v>0.23132530120481928</v>
      </c>
      <c r="BM378" s="84">
        <v>65</v>
      </c>
      <c r="BN378" s="86">
        <v>2.3487500054037467</v>
      </c>
      <c r="BO378" s="195">
        <v>415</v>
      </c>
      <c r="BP378" s="75">
        <v>4.485710579791604E-3</v>
      </c>
      <c r="BQ378" s="164">
        <v>88</v>
      </c>
      <c r="BR378" s="76">
        <v>562</v>
      </c>
      <c r="BS378" s="77">
        <v>7.9373873800939895E-2</v>
      </c>
      <c r="BT378" s="159">
        <v>92516</v>
      </c>
      <c r="BU378" s="153">
        <v>4943</v>
      </c>
    </row>
    <row r="379" spans="1:73">
      <c r="A379" s="34">
        <f t="shared" si="40"/>
        <v>1</v>
      </c>
      <c r="B379" s="35">
        <f t="shared" si="41"/>
        <v>0</v>
      </c>
      <c r="C379" s="35">
        <f t="shared" si="42"/>
        <v>0</v>
      </c>
      <c r="D379" s="35">
        <f t="shared" si="43"/>
        <v>1</v>
      </c>
      <c r="E379" s="35">
        <f t="shared" si="44"/>
        <v>0</v>
      </c>
      <c r="F379" s="35">
        <f t="shared" si="45"/>
        <v>1</v>
      </c>
      <c r="G379" s="35">
        <f t="shared" si="46"/>
        <v>0</v>
      </c>
      <c r="H379" s="35">
        <f t="shared" si="47"/>
        <v>0</v>
      </c>
      <c r="I379" s="48">
        <v>363</v>
      </c>
      <c r="J379" s="49" t="s">
        <v>334</v>
      </c>
      <c r="K379" s="65">
        <v>16</v>
      </c>
      <c r="L379" s="38">
        <v>1.6771488469601676E-3</v>
      </c>
      <c r="M379" s="39">
        <v>369</v>
      </c>
      <c r="N379" s="40">
        <v>0.22223624325669919</v>
      </c>
      <c r="O379" s="98">
        <v>13</v>
      </c>
      <c r="P379" s="38">
        <v>4.0100250626566414E-2</v>
      </c>
      <c r="Q379" s="39">
        <v>426</v>
      </c>
      <c r="R379" s="41">
        <v>0.30029219120653616</v>
      </c>
      <c r="S379" s="183">
        <v>11</v>
      </c>
      <c r="T379" s="42">
        <v>1.1530398322851154E-3</v>
      </c>
      <c r="U379" s="43">
        <v>199</v>
      </c>
      <c r="V379" s="44">
        <v>0.42923923353324112</v>
      </c>
      <c r="W379" s="178">
        <v>8</v>
      </c>
      <c r="X379" s="42">
        <v>2.7568922305764409E-2</v>
      </c>
      <c r="Y379" s="43">
        <v>228</v>
      </c>
      <c r="Z379" s="45">
        <v>0.58000076000486267</v>
      </c>
      <c r="AA379" s="65">
        <v>169</v>
      </c>
      <c r="AB379" s="38">
        <v>1.7714884696016772E-2</v>
      </c>
      <c r="AC379" s="39">
        <v>119</v>
      </c>
      <c r="AD379" s="40">
        <v>1.3658831329830186</v>
      </c>
      <c r="AE379" s="98">
        <v>20</v>
      </c>
      <c r="AF379" s="38">
        <v>0.42355889724310775</v>
      </c>
      <c r="AG379" s="39">
        <v>143</v>
      </c>
      <c r="AH379" s="41">
        <v>1.8456217263434826</v>
      </c>
      <c r="AI379" s="183">
        <v>7</v>
      </c>
      <c r="AJ379" s="42">
        <v>7.3375262054507339E-4</v>
      </c>
      <c r="AK379" s="43">
        <v>203</v>
      </c>
      <c r="AL379" s="44">
        <v>0.38563640126035104</v>
      </c>
      <c r="AM379" s="178">
        <v>4</v>
      </c>
      <c r="AN379" s="42">
        <v>1.7543859649122806E-2</v>
      </c>
      <c r="AO379" s="43">
        <v>212</v>
      </c>
      <c r="AP379" s="45">
        <v>0.52108332217311726</v>
      </c>
      <c r="AQ379" s="65">
        <v>177</v>
      </c>
      <c r="AR379" s="38">
        <v>1.8553459119496855E-2</v>
      </c>
      <c r="AS379" s="39">
        <v>188</v>
      </c>
      <c r="AT379" s="40">
        <v>0.80099822619228311</v>
      </c>
      <c r="AU379" s="98">
        <v>45</v>
      </c>
      <c r="AV379" s="38">
        <v>0.44360902255639095</v>
      </c>
      <c r="AW379" s="39">
        <v>235</v>
      </c>
      <c r="AX379" s="41">
        <v>1.082332516834329</v>
      </c>
      <c r="AY379" s="183">
        <v>7</v>
      </c>
      <c r="AZ379" s="42">
        <v>7.3375262054507339E-4</v>
      </c>
      <c r="BA379" s="43">
        <v>237</v>
      </c>
      <c r="BB379" s="44">
        <v>0.27382672503727468</v>
      </c>
      <c r="BC379" s="178">
        <v>4</v>
      </c>
      <c r="BD379" s="42">
        <v>1.7543859649122806E-2</v>
      </c>
      <c r="BE379" s="43">
        <v>250</v>
      </c>
      <c r="BF379" s="45">
        <v>0.37000277752793675</v>
      </c>
      <c r="BG379" s="159">
        <v>12</v>
      </c>
      <c r="BH379" s="83">
        <v>1.2578616352201257E-3</v>
      </c>
      <c r="BI379" s="84">
        <v>318</v>
      </c>
      <c r="BJ379" s="85">
        <v>0.22599189102699335</v>
      </c>
      <c r="BK379" s="156">
        <v>8</v>
      </c>
      <c r="BL379" s="83">
        <v>3.007518796992481E-2</v>
      </c>
      <c r="BM379" s="84">
        <v>370</v>
      </c>
      <c r="BN379" s="86">
        <v>0.30536693365994821</v>
      </c>
      <c r="BO379" s="195">
        <v>399</v>
      </c>
      <c r="BP379" s="75">
        <v>4.182389937106918E-2</v>
      </c>
      <c r="BQ379" s="164">
        <v>102</v>
      </c>
      <c r="BR379" s="76">
        <v>245</v>
      </c>
      <c r="BS379" s="77">
        <v>0.74006667427408601</v>
      </c>
      <c r="BT379" s="159">
        <v>9540</v>
      </c>
      <c r="BU379" s="153">
        <v>1344</v>
      </c>
    </row>
    <row r="380" spans="1:73">
      <c r="A380" s="34">
        <f t="shared" si="40"/>
        <v>1</v>
      </c>
      <c r="B380" s="35">
        <f t="shared" si="41"/>
        <v>0</v>
      </c>
      <c r="C380" s="35">
        <f t="shared" si="42"/>
        <v>0</v>
      </c>
      <c r="D380" s="35">
        <f t="shared" si="43"/>
        <v>1</v>
      </c>
      <c r="E380" s="35">
        <f t="shared" si="44"/>
        <v>0</v>
      </c>
      <c r="F380" s="35">
        <f t="shared" si="45"/>
        <v>1</v>
      </c>
      <c r="G380" s="35">
        <f t="shared" si="46"/>
        <v>0</v>
      </c>
      <c r="H380" s="35">
        <f t="shared" si="47"/>
        <v>0</v>
      </c>
      <c r="I380" s="48">
        <v>324</v>
      </c>
      <c r="J380" s="49" t="s">
        <v>295</v>
      </c>
      <c r="K380" s="65">
        <v>5</v>
      </c>
      <c r="L380" s="38">
        <v>9.7809076682316121E-4</v>
      </c>
      <c r="M380" s="39">
        <v>417</v>
      </c>
      <c r="N380" s="40">
        <v>0.12960520348377044</v>
      </c>
      <c r="O380" s="98">
        <v>1</v>
      </c>
      <c r="P380" s="38">
        <v>1.2626262626262626E-2</v>
      </c>
      <c r="Q380" s="39">
        <v>486</v>
      </c>
      <c r="R380" s="41">
        <v>9.4552228765315605E-2</v>
      </c>
      <c r="S380" s="183">
        <v>1</v>
      </c>
      <c r="T380" s="42">
        <v>1.9561815336463224E-4</v>
      </c>
      <c r="U380" s="43">
        <v>344</v>
      </c>
      <c r="V380" s="44">
        <v>7.2822277135921182E-2</v>
      </c>
      <c r="W380" s="178">
        <v>1</v>
      </c>
      <c r="X380" s="42">
        <v>2.5252525252525255E-3</v>
      </c>
      <c r="Y380" s="43">
        <v>376</v>
      </c>
      <c r="Z380" s="45">
        <v>5.3126791377855885E-2</v>
      </c>
      <c r="AA380" s="65">
        <v>125</v>
      </c>
      <c r="AB380" s="38">
        <v>2.4452269170579029E-2</v>
      </c>
      <c r="AC380" s="39">
        <v>82</v>
      </c>
      <c r="AD380" s="40">
        <v>1.8853603958689262</v>
      </c>
      <c r="AE380" s="98">
        <v>5</v>
      </c>
      <c r="AF380" s="38">
        <v>0.31565656565656564</v>
      </c>
      <c r="AG380" s="39">
        <v>202</v>
      </c>
      <c r="AH380" s="41">
        <v>1.3754465304133225</v>
      </c>
      <c r="AI380" s="183">
        <v>0</v>
      </c>
      <c r="AJ380" s="42">
        <v>0</v>
      </c>
      <c r="AK380" s="43">
        <v>337</v>
      </c>
      <c r="AL380" s="44">
        <v>0</v>
      </c>
      <c r="AM380" s="178">
        <v>0</v>
      </c>
      <c r="AN380" s="42">
        <v>0</v>
      </c>
      <c r="AO380" s="43">
        <v>337</v>
      </c>
      <c r="AP380" s="45">
        <v>0</v>
      </c>
      <c r="AQ380" s="65">
        <v>250</v>
      </c>
      <c r="AR380" s="38">
        <v>4.8904538341158058E-2</v>
      </c>
      <c r="AS380" s="39">
        <v>43</v>
      </c>
      <c r="AT380" s="40">
        <v>2.111328578230236</v>
      </c>
      <c r="AU380" s="98">
        <v>3</v>
      </c>
      <c r="AV380" s="38">
        <v>0.63131313131313127</v>
      </c>
      <c r="AW380" s="39">
        <v>99</v>
      </c>
      <c r="AX380" s="41">
        <v>1.5402994429353465</v>
      </c>
      <c r="AY380" s="183">
        <v>0</v>
      </c>
      <c r="AZ380" s="42">
        <v>0</v>
      </c>
      <c r="BA380" s="43">
        <v>356</v>
      </c>
      <c r="BB380" s="44">
        <v>0</v>
      </c>
      <c r="BC380" s="178">
        <v>0</v>
      </c>
      <c r="BD380" s="42">
        <v>0</v>
      </c>
      <c r="BE380" s="43">
        <v>356</v>
      </c>
      <c r="BF380" s="45">
        <v>0</v>
      </c>
      <c r="BG380" s="159">
        <v>15</v>
      </c>
      <c r="BH380" s="83">
        <v>2.9342723004694834E-3</v>
      </c>
      <c r="BI380" s="84">
        <v>214</v>
      </c>
      <c r="BJ380" s="85">
        <v>0.52718178804712357</v>
      </c>
      <c r="BK380" s="156">
        <v>5</v>
      </c>
      <c r="BL380" s="83">
        <v>3.787878787878788E-2</v>
      </c>
      <c r="BM380" s="84">
        <v>347</v>
      </c>
      <c r="BN380" s="86">
        <v>0.38460039940126056</v>
      </c>
      <c r="BO380" s="195">
        <v>396</v>
      </c>
      <c r="BP380" s="75">
        <v>7.746478873239436E-2</v>
      </c>
      <c r="BQ380" s="164">
        <v>15</v>
      </c>
      <c r="BR380" s="76">
        <v>94</v>
      </c>
      <c r="BS380" s="77">
        <v>1.3707260545434465</v>
      </c>
      <c r="BT380" s="159">
        <v>5112</v>
      </c>
      <c r="BU380" s="153">
        <v>135</v>
      </c>
    </row>
    <row r="381" spans="1:73">
      <c r="A381" s="34">
        <f t="shared" si="40"/>
        <v>2</v>
      </c>
      <c r="B381" s="35">
        <f t="shared" si="41"/>
        <v>0</v>
      </c>
      <c r="C381" s="35">
        <f t="shared" si="42"/>
        <v>0</v>
      </c>
      <c r="D381" s="35">
        <f t="shared" si="43"/>
        <v>1</v>
      </c>
      <c r="E381" s="35">
        <f t="shared" si="44"/>
        <v>1</v>
      </c>
      <c r="F381" s="35">
        <f t="shared" si="45"/>
        <v>0</v>
      </c>
      <c r="G381" s="35">
        <f t="shared" si="46"/>
        <v>0</v>
      </c>
      <c r="H381" s="35">
        <f t="shared" si="47"/>
        <v>0</v>
      </c>
      <c r="I381" s="48">
        <v>428</v>
      </c>
      <c r="J381" s="49" t="s">
        <v>399</v>
      </c>
      <c r="K381" s="65">
        <v>42</v>
      </c>
      <c r="L381" s="38">
        <v>6.2139369729249886E-3</v>
      </c>
      <c r="M381" s="39">
        <v>162</v>
      </c>
      <c r="N381" s="40">
        <v>0.82339859768543999</v>
      </c>
      <c r="O381" s="98">
        <v>22</v>
      </c>
      <c r="P381" s="38">
        <v>0.10714285714285714</v>
      </c>
      <c r="Q381" s="39">
        <v>297</v>
      </c>
      <c r="R381" s="41">
        <v>0.80234319837996382</v>
      </c>
      <c r="S381" s="183">
        <v>14</v>
      </c>
      <c r="T381" s="42">
        <v>2.0713123243083298E-3</v>
      </c>
      <c r="U381" s="43">
        <v>128</v>
      </c>
      <c r="V381" s="44">
        <v>0.77108222075212418</v>
      </c>
      <c r="W381" s="178">
        <v>2</v>
      </c>
      <c r="X381" s="42">
        <v>3.5714285714285712E-2</v>
      </c>
      <c r="Y381" s="43">
        <v>197</v>
      </c>
      <c r="Z381" s="45">
        <v>0.75136462091539025</v>
      </c>
      <c r="AA381" s="65">
        <v>126</v>
      </c>
      <c r="AB381" s="38">
        <v>1.8641810918774968E-2</v>
      </c>
      <c r="AC381" s="39">
        <v>112</v>
      </c>
      <c r="AD381" s="40">
        <v>1.4373525732255374</v>
      </c>
      <c r="AE381" s="98">
        <v>14</v>
      </c>
      <c r="AF381" s="38">
        <v>0.32142857142857145</v>
      </c>
      <c r="AG381" s="39">
        <v>198</v>
      </c>
      <c r="AH381" s="41">
        <v>1.4005975526837378</v>
      </c>
      <c r="AI381" s="183">
        <v>15</v>
      </c>
      <c r="AJ381" s="42">
        <v>2.2192632046160675E-3</v>
      </c>
      <c r="AK381" s="43">
        <v>79</v>
      </c>
      <c r="AL381" s="44">
        <v>1.1663722237092604</v>
      </c>
      <c r="AM381" s="178">
        <v>3</v>
      </c>
      <c r="AN381" s="42">
        <v>3.826530612244898E-2</v>
      </c>
      <c r="AO381" s="43">
        <v>108</v>
      </c>
      <c r="AP381" s="45">
        <v>1.1365465317806511</v>
      </c>
      <c r="AQ381" s="65">
        <v>156</v>
      </c>
      <c r="AR381" s="38">
        <v>2.30803373280071E-2</v>
      </c>
      <c r="AS381" s="39">
        <v>133</v>
      </c>
      <c r="AT381" s="40">
        <v>0.996434634672835</v>
      </c>
      <c r="AU381" s="98">
        <v>35</v>
      </c>
      <c r="AV381" s="38">
        <v>0.39795918367346939</v>
      </c>
      <c r="AW381" s="39">
        <v>286</v>
      </c>
      <c r="AX381" s="41">
        <v>0.9709544733344283</v>
      </c>
      <c r="AY381" s="183">
        <v>3</v>
      </c>
      <c r="AZ381" s="42">
        <v>4.4385264092321349E-4</v>
      </c>
      <c r="BA381" s="43">
        <v>265</v>
      </c>
      <c r="BB381" s="44">
        <v>0.16563990595749162</v>
      </c>
      <c r="BC381" s="178">
        <v>3</v>
      </c>
      <c r="BD381" s="42">
        <v>7.6530612244897957E-3</v>
      </c>
      <c r="BE381" s="43">
        <v>308</v>
      </c>
      <c r="BF381" s="45">
        <v>0.1614042728501969</v>
      </c>
      <c r="BG381" s="159">
        <v>36</v>
      </c>
      <c r="BH381" s="83">
        <v>5.3262316910785623E-3</v>
      </c>
      <c r="BI381" s="84">
        <v>106</v>
      </c>
      <c r="BJ381" s="85">
        <v>0.95692971167222229</v>
      </c>
      <c r="BK381" s="156">
        <v>11</v>
      </c>
      <c r="BL381" s="83">
        <v>9.1836734693877556E-2</v>
      </c>
      <c r="BM381" s="84">
        <v>200</v>
      </c>
      <c r="BN381" s="86">
        <v>0.93245974385448482</v>
      </c>
      <c r="BO381" s="195">
        <v>392</v>
      </c>
      <c r="BP381" s="75">
        <v>5.7996745080633232E-2</v>
      </c>
      <c r="BQ381" s="164">
        <v>90</v>
      </c>
      <c r="BR381" s="76">
        <v>152</v>
      </c>
      <c r="BS381" s="77">
        <v>1.0262423852386233</v>
      </c>
      <c r="BT381" s="159">
        <v>6759</v>
      </c>
      <c r="BU381" s="153">
        <v>1950</v>
      </c>
    </row>
    <row r="382" spans="1:73">
      <c r="A382" s="34">
        <f t="shared" si="40"/>
        <v>2</v>
      </c>
      <c r="B382" s="35">
        <f t="shared" si="41"/>
        <v>0</v>
      </c>
      <c r="C382" s="35">
        <f t="shared" si="42"/>
        <v>1</v>
      </c>
      <c r="D382" s="35">
        <f t="shared" si="43"/>
        <v>1</v>
      </c>
      <c r="E382" s="35">
        <f t="shared" si="44"/>
        <v>0</v>
      </c>
      <c r="F382" s="35">
        <f t="shared" si="45"/>
        <v>0</v>
      </c>
      <c r="G382" s="35">
        <f t="shared" si="46"/>
        <v>1</v>
      </c>
      <c r="H382" s="35">
        <f t="shared" si="47"/>
        <v>1</v>
      </c>
      <c r="I382" s="48">
        <v>560</v>
      </c>
      <c r="J382" s="49" t="s">
        <v>533</v>
      </c>
      <c r="K382" s="65">
        <v>17</v>
      </c>
      <c r="L382" s="38">
        <v>1.8297276934667959E-3</v>
      </c>
      <c r="M382" s="39">
        <v>360</v>
      </c>
      <c r="N382" s="40">
        <v>0.24245421598436306</v>
      </c>
      <c r="O382" s="98">
        <v>10</v>
      </c>
      <c r="P382" s="38">
        <v>4.3589743589743588E-2</v>
      </c>
      <c r="Q382" s="39">
        <v>419</v>
      </c>
      <c r="R382" s="41">
        <v>0.32642338669133569</v>
      </c>
      <c r="S382" s="183">
        <v>19</v>
      </c>
      <c r="T382" s="42">
        <v>2.0449897750511249E-3</v>
      </c>
      <c r="U382" s="43">
        <v>130</v>
      </c>
      <c r="V382" s="44">
        <v>0.76128319165404723</v>
      </c>
      <c r="W382" s="178">
        <v>4</v>
      </c>
      <c r="X382" s="42">
        <v>4.8717948717948718E-2</v>
      </c>
      <c r="Y382" s="43">
        <v>143</v>
      </c>
      <c r="Z382" s="45">
        <v>1.0249384059666351</v>
      </c>
      <c r="AA382" s="65">
        <v>131</v>
      </c>
      <c r="AB382" s="38">
        <v>1.4099666343773545E-2</v>
      </c>
      <c r="AC382" s="39">
        <v>150</v>
      </c>
      <c r="AD382" s="40">
        <v>1.0871364262381535</v>
      </c>
      <c r="AE382" s="98">
        <v>25</v>
      </c>
      <c r="AF382" s="38">
        <v>0.33589743589743587</v>
      </c>
      <c r="AG382" s="39">
        <v>186</v>
      </c>
      <c r="AH382" s="41">
        <v>1.4636443940865951</v>
      </c>
      <c r="AI382" s="183">
        <v>3</v>
      </c>
      <c r="AJ382" s="42">
        <v>3.2289312237649337E-4</v>
      </c>
      <c r="AK382" s="43">
        <v>258</v>
      </c>
      <c r="AL382" s="44">
        <v>0.16970207426651363</v>
      </c>
      <c r="AM382" s="178">
        <v>2</v>
      </c>
      <c r="AN382" s="42">
        <v>7.6923076923076927E-3</v>
      </c>
      <c r="AO382" s="43">
        <v>279</v>
      </c>
      <c r="AP382" s="45">
        <v>0.22847499510667449</v>
      </c>
      <c r="AQ382" s="65">
        <v>145</v>
      </c>
      <c r="AR382" s="38">
        <v>1.5606500914863847E-2</v>
      </c>
      <c r="AS382" s="39">
        <v>231</v>
      </c>
      <c r="AT382" s="40">
        <v>0.67377082997626969</v>
      </c>
      <c r="AU382" s="98">
        <v>37</v>
      </c>
      <c r="AV382" s="38">
        <v>0.37179487179487181</v>
      </c>
      <c r="AW382" s="39">
        <v>322</v>
      </c>
      <c r="AX382" s="41">
        <v>0.90711788731638576</v>
      </c>
      <c r="AY382" s="183">
        <v>20</v>
      </c>
      <c r="AZ382" s="42">
        <v>2.1526208158432892E-3</v>
      </c>
      <c r="BA382" s="43">
        <v>129</v>
      </c>
      <c r="BB382" s="44">
        <v>0.80332947609994332</v>
      </c>
      <c r="BC382" s="178">
        <v>4</v>
      </c>
      <c r="BD382" s="42">
        <v>5.128205128205128E-2</v>
      </c>
      <c r="BE382" s="43">
        <v>101</v>
      </c>
      <c r="BF382" s="45">
        <v>1.0815465804662767</v>
      </c>
      <c r="BG382" s="159">
        <v>55</v>
      </c>
      <c r="BH382" s="83">
        <v>5.9197072435690449E-3</v>
      </c>
      <c r="BI382" s="84">
        <v>92</v>
      </c>
      <c r="BJ382" s="85">
        <v>1.0635556382687852</v>
      </c>
      <c r="BK382" s="156">
        <v>15</v>
      </c>
      <c r="BL382" s="83">
        <v>0.14102564102564102</v>
      </c>
      <c r="BM382" s="84">
        <v>114</v>
      </c>
      <c r="BN382" s="86">
        <v>1.4318968716170009</v>
      </c>
      <c r="BO382" s="195">
        <v>390</v>
      </c>
      <c r="BP382" s="75">
        <v>4.1976105908944142E-2</v>
      </c>
      <c r="BQ382" s="164">
        <v>97</v>
      </c>
      <c r="BR382" s="76">
        <v>243</v>
      </c>
      <c r="BS382" s="77">
        <v>0.74275994266803724</v>
      </c>
      <c r="BT382" s="159">
        <v>9291</v>
      </c>
      <c r="BU382" s="153">
        <v>3001</v>
      </c>
    </row>
    <row r="383" spans="1:73">
      <c r="A383" s="34">
        <f t="shared" si="40"/>
        <v>2</v>
      </c>
      <c r="B383" s="35">
        <f t="shared" si="41"/>
        <v>1</v>
      </c>
      <c r="C383" s="35">
        <f t="shared" si="42"/>
        <v>0</v>
      </c>
      <c r="D383" s="35">
        <f t="shared" si="43"/>
        <v>1</v>
      </c>
      <c r="E383" s="35">
        <f t="shared" si="44"/>
        <v>0</v>
      </c>
      <c r="F383" s="35">
        <f t="shared" si="45"/>
        <v>0</v>
      </c>
      <c r="G383" s="35">
        <f t="shared" si="46"/>
        <v>1</v>
      </c>
      <c r="H383" s="35">
        <f t="shared" si="47"/>
        <v>1</v>
      </c>
      <c r="I383" s="48">
        <v>642</v>
      </c>
      <c r="J383" s="49" t="s">
        <v>616</v>
      </c>
      <c r="K383" s="65">
        <v>163</v>
      </c>
      <c r="L383" s="38">
        <v>4.9250664732898236E-3</v>
      </c>
      <c r="M383" s="39">
        <v>198</v>
      </c>
      <c r="N383" s="40">
        <v>0.65261248147252005</v>
      </c>
      <c r="O383" s="98">
        <v>7</v>
      </c>
      <c r="P383" s="38">
        <v>0.42227979274611399</v>
      </c>
      <c r="Q383" s="39">
        <v>41</v>
      </c>
      <c r="R383" s="41">
        <v>3.1622576488826901</v>
      </c>
      <c r="S383" s="183">
        <v>2</v>
      </c>
      <c r="T383" s="42">
        <v>6.0430263475948757E-5</v>
      </c>
      <c r="U383" s="43">
        <v>382</v>
      </c>
      <c r="V383" s="44">
        <v>2.2496221943366517E-2</v>
      </c>
      <c r="W383" s="178">
        <v>1</v>
      </c>
      <c r="X383" s="42">
        <v>5.1813471502590676E-3</v>
      </c>
      <c r="Y383" s="43">
        <v>364</v>
      </c>
      <c r="Z383" s="45">
        <v>0.10900626624679238</v>
      </c>
      <c r="AA383" s="65">
        <v>103</v>
      </c>
      <c r="AB383" s="38">
        <v>3.1121585690113609E-3</v>
      </c>
      <c r="AC383" s="39">
        <v>385</v>
      </c>
      <c r="AD383" s="40">
        <v>0.23995893676558883</v>
      </c>
      <c r="AE383" s="98">
        <v>6</v>
      </c>
      <c r="AF383" s="38">
        <v>0.26683937823834197</v>
      </c>
      <c r="AG383" s="39">
        <v>246</v>
      </c>
      <c r="AH383" s="41">
        <v>1.1627298048186239</v>
      </c>
      <c r="AI383" s="183">
        <v>0</v>
      </c>
      <c r="AJ383" s="42">
        <v>0</v>
      </c>
      <c r="AK383" s="43">
        <v>337</v>
      </c>
      <c r="AL383" s="44">
        <v>0</v>
      </c>
      <c r="AM383" s="178">
        <v>0</v>
      </c>
      <c r="AN383" s="42">
        <v>0</v>
      </c>
      <c r="AO383" s="43">
        <v>337</v>
      </c>
      <c r="AP383" s="45">
        <v>0</v>
      </c>
      <c r="AQ383" s="65">
        <v>13</v>
      </c>
      <c r="AR383" s="38">
        <v>3.9279671259366691E-4</v>
      </c>
      <c r="AS383" s="39">
        <v>542</v>
      </c>
      <c r="AT383" s="40">
        <v>1.6957995164958738E-2</v>
      </c>
      <c r="AU383" s="98">
        <v>8</v>
      </c>
      <c r="AV383" s="38">
        <v>3.367875647668394E-2</v>
      </c>
      <c r="AW383" s="39">
        <v>539</v>
      </c>
      <c r="AX383" s="41">
        <v>8.2170585826229686E-2</v>
      </c>
      <c r="AY383" s="183">
        <v>58</v>
      </c>
      <c r="AZ383" s="42">
        <v>1.7524776408025138E-3</v>
      </c>
      <c r="BA383" s="43">
        <v>150</v>
      </c>
      <c r="BB383" s="44">
        <v>0.65400136182889956</v>
      </c>
      <c r="BC383" s="178">
        <v>3</v>
      </c>
      <c r="BD383" s="42">
        <v>0.15025906735751296</v>
      </c>
      <c r="BE383" s="43">
        <v>20</v>
      </c>
      <c r="BF383" s="45">
        <v>3.1689875194491166</v>
      </c>
      <c r="BG383" s="159">
        <v>47</v>
      </c>
      <c r="BH383" s="83">
        <v>1.4201111916847958E-3</v>
      </c>
      <c r="BI383" s="84">
        <v>313</v>
      </c>
      <c r="BJ383" s="85">
        <v>0.25514222287356803</v>
      </c>
      <c r="BK383" s="156">
        <v>4</v>
      </c>
      <c r="BL383" s="83">
        <v>0.12176165803108809</v>
      </c>
      <c r="BM383" s="84">
        <v>140</v>
      </c>
      <c r="BN383" s="86">
        <v>1.2363009729976273</v>
      </c>
      <c r="BO383" s="195">
        <v>386</v>
      </c>
      <c r="BP383" s="75">
        <v>1.1663040850858109E-2</v>
      </c>
      <c r="BQ383" s="164">
        <v>29</v>
      </c>
      <c r="BR383" s="76">
        <v>497</v>
      </c>
      <c r="BS383" s="77">
        <v>0.20637549306050548</v>
      </c>
      <c r="BT383" s="159">
        <v>33096</v>
      </c>
      <c r="BU383" s="153">
        <v>1673</v>
      </c>
    </row>
    <row r="384" spans="1:73">
      <c r="A384" s="34">
        <f t="shared" si="40"/>
        <v>3</v>
      </c>
      <c r="B384" s="35">
        <f t="shared" si="41"/>
        <v>1</v>
      </c>
      <c r="C384" s="35">
        <f t="shared" si="42"/>
        <v>1</v>
      </c>
      <c r="D384" s="35">
        <f t="shared" si="43"/>
        <v>0</v>
      </c>
      <c r="E384" s="35">
        <f t="shared" si="44"/>
        <v>1</v>
      </c>
      <c r="F384" s="35">
        <f t="shared" si="45"/>
        <v>0</v>
      </c>
      <c r="G384" s="35">
        <f t="shared" si="46"/>
        <v>1</v>
      </c>
      <c r="H384" s="35">
        <f t="shared" si="47"/>
        <v>0</v>
      </c>
      <c r="I384" s="48">
        <v>356</v>
      </c>
      <c r="J384" s="49" t="s">
        <v>327</v>
      </c>
      <c r="K384" s="65">
        <v>231</v>
      </c>
      <c r="L384" s="38">
        <v>4.6789548308689491E-2</v>
      </c>
      <c r="M384" s="39">
        <v>8</v>
      </c>
      <c r="N384" s="40">
        <v>6.2000063134813441</v>
      </c>
      <c r="O384" s="98">
        <v>93</v>
      </c>
      <c r="P384" s="38">
        <v>0.6</v>
      </c>
      <c r="Q384" s="39">
        <v>21</v>
      </c>
      <c r="R384" s="41">
        <v>4.4931219109277976</v>
      </c>
      <c r="S384" s="183">
        <v>20</v>
      </c>
      <c r="T384" s="42">
        <v>4.0510431436094792E-3</v>
      </c>
      <c r="U384" s="43">
        <v>52</v>
      </c>
      <c r="V384" s="44">
        <v>1.5080716253547866</v>
      </c>
      <c r="W384" s="178">
        <v>8</v>
      </c>
      <c r="X384" s="42">
        <v>5.1948051948051951E-2</v>
      </c>
      <c r="Y384" s="43">
        <v>128</v>
      </c>
      <c r="Z384" s="45">
        <v>1.0928939940587497</v>
      </c>
      <c r="AA384" s="65">
        <v>6</v>
      </c>
      <c r="AB384" s="38">
        <v>1.2153129430828439E-3</v>
      </c>
      <c r="AC384" s="39">
        <v>464</v>
      </c>
      <c r="AD384" s="40">
        <v>9.3705123049773881E-2</v>
      </c>
      <c r="AE384" s="98">
        <v>3</v>
      </c>
      <c r="AF384" s="38">
        <v>1.5584415584415584E-2</v>
      </c>
      <c r="AG384" s="39">
        <v>516</v>
      </c>
      <c r="AH384" s="41">
        <v>6.7907760130120606E-2</v>
      </c>
      <c r="AI384" s="183">
        <v>16</v>
      </c>
      <c r="AJ384" s="42">
        <v>3.2408345148875837E-3</v>
      </c>
      <c r="AK384" s="43">
        <v>51</v>
      </c>
      <c r="AL384" s="44">
        <v>1.7032767235273008</v>
      </c>
      <c r="AM384" s="178">
        <v>4</v>
      </c>
      <c r="AN384" s="42">
        <v>4.1558441558441558E-2</v>
      </c>
      <c r="AO384" s="43">
        <v>96</v>
      </c>
      <c r="AP384" s="45">
        <v>1.2343584151217739</v>
      </c>
      <c r="AQ384" s="65">
        <v>65</v>
      </c>
      <c r="AR384" s="38">
        <v>1.3165890216730808E-2</v>
      </c>
      <c r="AS384" s="39">
        <v>278</v>
      </c>
      <c r="AT384" s="40">
        <v>0.56840369453055939</v>
      </c>
      <c r="AU384" s="98">
        <v>28</v>
      </c>
      <c r="AV384" s="38">
        <v>0.16883116883116883</v>
      </c>
      <c r="AW384" s="39">
        <v>473</v>
      </c>
      <c r="AX384" s="41">
        <v>0.41192007959642413</v>
      </c>
      <c r="AY384" s="183">
        <v>23</v>
      </c>
      <c r="AZ384" s="42">
        <v>4.6586996151509012E-3</v>
      </c>
      <c r="BA384" s="43">
        <v>49</v>
      </c>
      <c r="BB384" s="44">
        <v>1.7385647735084584</v>
      </c>
      <c r="BC384" s="178">
        <v>4</v>
      </c>
      <c r="BD384" s="42">
        <v>5.9740259740259739E-2</v>
      </c>
      <c r="BE384" s="43">
        <v>87</v>
      </c>
      <c r="BF384" s="45">
        <v>1.2599315359457794</v>
      </c>
      <c r="BG384" s="159">
        <v>24</v>
      </c>
      <c r="BH384" s="83">
        <v>4.8612517723313755E-3</v>
      </c>
      <c r="BI384" s="84">
        <v>117</v>
      </c>
      <c r="BJ384" s="85">
        <v>0.87338976722605499</v>
      </c>
      <c r="BK384" s="156">
        <v>15</v>
      </c>
      <c r="BL384" s="83">
        <v>6.2337662337662338E-2</v>
      </c>
      <c r="BM384" s="84">
        <v>287</v>
      </c>
      <c r="BN384" s="86">
        <v>0.63294237158607447</v>
      </c>
      <c r="BO384" s="195">
        <v>385</v>
      </c>
      <c r="BP384" s="75">
        <v>7.798258051448248E-2</v>
      </c>
      <c r="BQ384" s="164">
        <v>155</v>
      </c>
      <c r="BR384" s="76">
        <v>93</v>
      </c>
      <c r="BS384" s="77">
        <v>1.379888290678738</v>
      </c>
      <c r="BT384" s="159">
        <v>4937</v>
      </c>
      <c r="BU384" s="153">
        <v>2371</v>
      </c>
    </row>
    <row r="385" spans="1:73">
      <c r="A385" s="34">
        <f t="shared" si="40"/>
        <v>0</v>
      </c>
      <c r="B385" s="35">
        <f t="shared" si="41"/>
        <v>0</v>
      </c>
      <c r="C385" s="35">
        <f t="shared" si="42"/>
        <v>0</v>
      </c>
      <c r="D385" s="35">
        <f t="shared" si="43"/>
        <v>0</v>
      </c>
      <c r="E385" s="35">
        <f t="shared" si="44"/>
        <v>0</v>
      </c>
      <c r="F385" s="35">
        <f t="shared" si="45"/>
        <v>1</v>
      </c>
      <c r="G385" s="35">
        <f t="shared" si="46"/>
        <v>0</v>
      </c>
      <c r="H385" s="35">
        <f t="shared" si="47"/>
        <v>1</v>
      </c>
      <c r="I385" s="48">
        <v>509</v>
      </c>
      <c r="J385" s="49" t="s">
        <v>481</v>
      </c>
      <c r="K385" s="65">
        <v>9</v>
      </c>
      <c r="L385" s="38">
        <v>1.2059978292039074E-4</v>
      </c>
      <c r="M385" s="39">
        <v>503</v>
      </c>
      <c r="N385" s="40">
        <v>1.5980479456178889E-2</v>
      </c>
      <c r="O385" s="98">
        <v>4</v>
      </c>
      <c r="P385" s="38">
        <v>2.34375E-2</v>
      </c>
      <c r="Q385" s="39">
        <v>460</v>
      </c>
      <c r="R385" s="41">
        <v>0.17551257464561709</v>
      </c>
      <c r="S385" s="183">
        <v>0</v>
      </c>
      <c r="T385" s="42">
        <v>0</v>
      </c>
      <c r="U385" s="43">
        <v>396</v>
      </c>
      <c r="V385" s="44">
        <v>0</v>
      </c>
      <c r="W385" s="178">
        <v>0</v>
      </c>
      <c r="X385" s="42">
        <v>0</v>
      </c>
      <c r="Y385" s="43">
        <v>396</v>
      </c>
      <c r="Z385" s="45">
        <v>0</v>
      </c>
      <c r="AA385" s="65">
        <v>75</v>
      </c>
      <c r="AB385" s="38">
        <v>1.0049981910032562E-3</v>
      </c>
      <c r="AC385" s="39">
        <v>473</v>
      </c>
      <c r="AD385" s="40">
        <v>7.7489077762862915E-2</v>
      </c>
      <c r="AE385" s="98">
        <v>16</v>
      </c>
      <c r="AF385" s="38">
        <v>0.1953125</v>
      </c>
      <c r="AG385" s="39">
        <v>325</v>
      </c>
      <c r="AH385" s="41">
        <v>0.85105754069324335</v>
      </c>
      <c r="AI385" s="183">
        <v>2</v>
      </c>
      <c r="AJ385" s="42">
        <v>2.6799951760086831E-5</v>
      </c>
      <c r="AK385" s="43">
        <v>331</v>
      </c>
      <c r="AL385" s="44">
        <v>1.408517892996885E-2</v>
      </c>
      <c r="AM385" s="178">
        <v>1</v>
      </c>
      <c r="AN385" s="42">
        <v>5.208333333333333E-3</v>
      </c>
      <c r="AO385" s="43">
        <v>300</v>
      </c>
      <c r="AP385" s="45">
        <v>0.15469661127014417</v>
      </c>
      <c r="AQ385" s="65">
        <v>204</v>
      </c>
      <c r="AR385" s="38">
        <v>2.7335950795288567E-3</v>
      </c>
      <c r="AS385" s="39">
        <v>459</v>
      </c>
      <c r="AT385" s="40">
        <v>0.11801598805527465</v>
      </c>
      <c r="AU385" s="98">
        <v>22</v>
      </c>
      <c r="AV385" s="38">
        <v>0.53125</v>
      </c>
      <c r="AW385" s="39">
        <v>158</v>
      </c>
      <c r="AX385" s="41">
        <v>1.2961619812300942</v>
      </c>
      <c r="AY385" s="183">
        <v>14</v>
      </c>
      <c r="AZ385" s="42">
        <v>1.8759966232060783E-4</v>
      </c>
      <c r="BA385" s="43">
        <v>317</v>
      </c>
      <c r="BB385" s="44">
        <v>7.0009700426269333E-2</v>
      </c>
      <c r="BC385" s="178">
        <v>3</v>
      </c>
      <c r="BD385" s="42">
        <v>3.6458333333333336E-2</v>
      </c>
      <c r="BE385" s="43">
        <v>163</v>
      </c>
      <c r="BF385" s="45">
        <v>0.76891202205024356</v>
      </c>
      <c r="BG385" s="159">
        <v>80</v>
      </c>
      <c r="BH385" s="83">
        <v>1.0719980704034732E-3</v>
      </c>
      <c r="BI385" s="84">
        <v>335</v>
      </c>
      <c r="BJ385" s="85">
        <v>0.19259898253067625</v>
      </c>
      <c r="BK385" s="156">
        <v>5</v>
      </c>
      <c r="BL385" s="83">
        <v>0.20833333333333334</v>
      </c>
      <c r="BM385" s="84">
        <v>74</v>
      </c>
      <c r="BN385" s="86">
        <v>2.1153021967069332</v>
      </c>
      <c r="BO385" s="195">
        <v>384</v>
      </c>
      <c r="BP385" s="75">
        <v>5.1455907379366721E-3</v>
      </c>
      <c r="BQ385" s="164">
        <v>51</v>
      </c>
      <c r="BR385" s="76">
        <v>557</v>
      </c>
      <c r="BS385" s="77">
        <v>9.1050339204729769E-2</v>
      </c>
      <c r="BT385" s="159">
        <v>74627</v>
      </c>
      <c r="BU385" s="153">
        <v>2285</v>
      </c>
    </row>
    <row r="386" spans="1:73">
      <c r="A386" s="34">
        <f t="shared" si="40"/>
        <v>2</v>
      </c>
      <c r="B386" s="35">
        <f t="shared" si="41"/>
        <v>1</v>
      </c>
      <c r="C386" s="35">
        <f t="shared" si="42"/>
        <v>1</v>
      </c>
      <c r="D386" s="35">
        <f t="shared" si="43"/>
        <v>0</v>
      </c>
      <c r="E386" s="35">
        <f t="shared" si="44"/>
        <v>0</v>
      </c>
      <c r="F386" s="35">
        <f t="shared" si="45"/>
        <v>0</v>
      </c>
      <c r="G386" s="35">
        <f t="shared" si="46"/>
        <v>0</v>
      </c>
      <c r="H386" s="35">
        <f t="shared" si="47"/>
        <v>1</v>
      </c>
      <c r="I386" s="48">
        <v>65</v>
      </c>
      <c r="J386" s="49" t="s">
        <v>35</v>
      </c>
      <c r="K386" s="65">
        <v>181</v>
      </c>
      <c r="L386" s="38">
        <v>1.3783125190374657E-2</v>
      </c>
      <c r="M386" s="39">
        <v>58</v>
      </c>
      <c r="N386" s="40">
        <v>1.8263793152274632</v>
      </c>
      <c r="O386" s="98">
        <v>14</v>
      </c>
      <c r="P386" s="38">
        <v>0.48266666666666669</v>
      </c>
      <c r="Q386" s="39">
        <v>32</v>
      </c>
      <c r="R386" s="41">
        <v>3.6144669594574728</v>
      </c>
      <c r="S386" s="183">
        <v>42</v>
      </c>
      <c r="T386" s="42">
        <v>3.1982942430703624E-3</v>
      </c>
      <c r="U386" s="43">
        <v>78</v>
      </c>
      <c r="V386" s="44">
        <v>1.1906209404653383</v>
      </c>
      <c r="W386" s="178">
        <v>3</v>
      </c>
      <c r="X386" s="42">
        <v>0.112</v>
      </c>
      <c r="Y386" s="43">
        <v>39</v>
      </c>
      <c r="Z386" s="45">
        <v>2.3562794511906642</v>
      </c>
      <c r="AA386" s="65">
        <v>0</v>
      </c>
      <c r="AB386" s="38">
        <v>0</v>
      </c>
      <c r="AC386" s="39">
        <v>538</v>
      </c>
      <c r="AD386" s="40">
        <v>0</v>
      </c>
      <c r="AE386" s="98">
        <v>0</v>
      </c>
      <c r="AF386" s="38">
        <v>0</v>
      </c>
      <c r="AG386" s="39">
        <v>538</v>
      </c>
      <c r="AH386" s="41">
        <v>0</v>
      </c>
      <c r="AI386" s="183">
        <v>0</v>
      </c>
      <c r="AJ386" s="42">
        <v>0</v>
      </c>
      <c r="AK386" s="43">
        <v>337</v>
      </c>
      <c r="AL386" s="44">
        <v>0</v>
      </c>
      <c r="AM386" s="178">
        <v>0</v>
      </c>
      <c r="AN386" s="42">
        <v>0</v>
      </c>
      <c r="AO386" s="43">
        <v>337</v>
      </c>
      <c r="AP386" s="45">
        <v>0</v>
      </c>
      <c r="AQ386" s="65">
        <v>60</v>
      </c>
      <c r="AR386" s="38">
        <v>4.5689917758148036E-3</v>
      </c>
      <c r="AS386" s="39">
        <v>418</v>
      </c>
      <c r="AT386" s="40">
        <v>0.19725455422320379</v>
      </c>
      <c r="AU386" s="98">
        <v>10</v>
      </c>
      <c r="AV386" s="38">
        <v>0.16</v>
      </c>
      <c r="AW386" s="39">
        <v>479</v>
      </c>
      <c r="AX386" s="41">
        <v>0.39037349081753425</v>
      </c>
      <c r="AY386" s="183">
        <v>0</v>
      </c>
      <c r="AZ386" s="42">
        <v>0</v>
      </c>
      <c r="BA386" s="43">
        <v>356</v>
      </c>
      <c r="BB386" s="44">
        <v>0</v>
      </c>
      <c r="BC386" s="178">
        <v>0</v>
      </c>
      <c r="BD386" s="42">
        <v>0</v>
      </c>
      <c r="BE386" s="43">
        <v>356</v>
      </c>
      <c r="BF386" s="45">
        <v>0</v>
      </c>
      <c r="BG386" s="159">
        <v>92</v>
      </c>
      <c r="BH386" s="83">
        <v>7.0057873895826989E-3</v>
      </c>
      <c r="BI386" s="84">
        <v>77</v>
      </c>
      <c r="BJ386" s="85">
        <v>1.2586846565423617</v>
      </c>
      <c r="BK386" s="156">
        <v>13</v>
      </c>
      <c r="BL386" s="83">
        <v>0.24533333333333332</v>
      </c>
      <c r="BM386" s="84">
        <v>55</v>
      </c>
      <c r="BN386" s="86">
        <v>2.4909798668420842</v>
      </c>
      <c r="BO386" s="195">
        <v>375</v>
      </c>
      <c r="BP386" s="75">
        <v>2.8556198598842522E-2</v>
      </c>
      <c r="BQ386" s="164">
        <v>40</v>
      </c>
      <c r="BR386" s="76">
        <v>371</v>
      </c>
      <c r="BS386" s="77">
        <v>0.50529700111067022</v>
      </c>
      <c r="BT386" s="159">
        <v>13132</v>
      </c>
      <c r="BU386" s="153">
        <v>744</v>
      </c>
    </row>
    <row r="387" spans="1:73">
      <c r="A387" s="34">
        <f t="shared" si="40"/>
        <v>1</v>
      </c>
      <c r="B387" s="35">
        <f t="shared" si="41"/>
        <v>0</v>
      </c>
      <c r="C387" s="35">
        <f t="shared" si="42"/>
        <v>0</v>
      </c>
      <c r="D387" s="35">
        <f t="shared" si="43"/>
        <v>1</v>
      </c>
      <c r="E387" s="35">
        <f t="shared" si="44"/>
        <v>0</v>
      </c>
      <c r="F387" s="35">
        <f t="shared" si="45"/>
        <v>0</v>
      </c>
      <c r="G387" s="35">
        <f t="shared" si="46"/>
        <v>0</v>
      </c>
      <c r="H387" s="35">
        <f t="shared" si="47"/>
        <v>0</v>
      </c>
      <c r="I387" s="48">
        <v>154</v>
      </c>
      <c r="J387" s="49" t="s">
        <v>124</v>
      </c>
      <c r="K387" s="65">
        <v>0</v>
      </c>
      <c r="L387" s="38">
        <v>0</v>
      </c>
      <c r="M387" s="39">
        <v>517</v>
      </c>
      <c r="N387" s="40">
        <v>0</v>
      </c>
      <c r="O387" s="98">
        <v>0</v>
      </c>
      <c r="P387" s="38">
        <v>0</v>
      </c>
      <c r="Q387" s="39">
        <v>517</v>
      </c>
      <c r="R387" s="41">
        <v>0</v>
      </c>
      <c r="S387" s="183">
        <v>0</v>
      </c>
      <c r="T387" s="42">
        <v>0</v>
      </c>
      <c r="U387" s="43">
        <v>396</v>
      </c>
      <c r="V387" s="44">
        <v>0</v>
      </c>
      <c r="W387" s="178">
        <v>0</v>
      </c>
      <c r="X387" s="42">
        <v>0</v>
      </c>
      <c r="Y387" s="43">
        <v>396</v>
      </c>
      <c r="Z387" s="45">
        <v>0</v>
      </c>
      <c r="AA387" s="65">
        <v>370</v>
      </c>
      <c r="AB387" s="38">
        <v>4.6094431294381462E-2</v>
      </c>
      <c r="AC387" s="39">
        <v>40</v>
      </c>
      <c r="AD387" s="40">
        <v>3.5540511445494674</v>
      </c>
      <c r="AE387" s="98">
        <v>8</v>
      </c>
      <c r="AF387" s="38">
        <v>1</v>
      </c>
      <c r="AG387" s="39">
        <v>1</v>
      </c>
      <c r="AH387" s="41">
        <v>4.3574146083494059</v>
      </c>
      <c r="AI387" s="183">
        <v>0</v>
      </c>
      <c r="AJ387" s="42">
        <v>0</v>
      </c>
      <c r="AK387" s="43">
        <v>337</v>
      </c>
      <c r="AL387" s="44">
        <v>0</v>
      </c>
      <c r="AM387" s="178">
        <v>0</v>
      </c>
      <c r="AN387" s="42">
        <v>0</v>
      </c>
      <c r="AO387" s="43">
        <v>337</v>
      </c>
      <c r="AP387" s="45">
        <v>0</v>
      </c>
      <c r="AQ387" s="65">
        <v>0</v>
      </c>
      <c r="AR387" s="38">
        <v>0</v>
      </c>
      <c r="AS387" s="39">
        <v>565</v>
      </c>
      <c r="AT387" s="40">
        <v>0</v>
      </c>
      <c r="AU387" s="98">
        <v>0</v>
      </c>
      <c r="AV387" s="38">
        <v>0</v>
      </c>
      <c r="AW387" s="39">
        <v>565</v>
      </c>
      <c r="AX387" s="41">
        <v>0</v>
      </c>
      <c r="AY387" s="183">
        <v>0</v>
      </c>
      <c r="AZ387" s="42">
        <v>0</v>
      </c>
      <c r="BA387" s="43">
        <v>356</v>
      </c>
      <c r="BB387" s="44">
        <v>0</v>
      </c>
      <c r="BC387" s="178">
        <v>0</v>
      </c>
      <c r="BD387" s="42">
        <v>0</v>
      </c>
      <c r="BE387" s="43">
        <v>356</v>
      </c>
      <c r="BF387" s="45">
        <v>0</v>
      </c>
      <c r="BG387" s="159">
        <v>0</v>
      </c>
      <c r="BH387" s="83">
        <v>0</v>
      </c>
      <c r="BI387" s="84">
        <v>467</v>
      </c>
      <c r="BJ387" s="85">
        <v>0</v>
      </c>
      <c r="BK387" s="156">
        <v>0</v>
      </c>
      <c r="BL387" s="83">
        <v>0</v>
      </c>
      <c r="BM387" s="84">
        <v>467</v>
      </c>
      <c r="BN387" s="86">
        <v>0</v>
      </c>
      <c r="BO387" s="195">
        <v>370</v>
      </c>
      <c r="BP387" s="75">
        <v>4.6094431294381462E-2</v>
      </c>
      <c r="BQ387" s="164">
        <v>8</v>
      </c>
      <c r="BR387" s="76">
        <v>217</v>
      </c>
      <c r="BS387" s="77">
        <v>0.81563299892083174</v>
      </c>
      <c r="BT387" s="159">
        <v>8027</v>
      </c>
      <c r="BU387" s="153">
        <v>195</v>
      </c>
    </row>
    <row r="388" spans="1:73">
      <c r="A388" s="34">
        <f t="shared" si="40"/>
        <v>1</v>
      </c>
      <c r="B388" s="35">
        <f t="shared" si="41"/>
        <v>0</v>
      </c>
      <c r="C388" s="35">
        <f t="shared" si="42"/>
        <v>0</v>
      </c>
      <c r="D388" s="35">
        <f t="shared" si="43"/>
        <v>1</v>
      </c>
      <c r="E388" s="35">
        <f t="shared" si="44"/>
        <v>0</v>
      </c>
      <c r="F388" s="35">
        <f t="shared" si="45"/>
        <v>1</v>
      </c>
      <c r="G388" s="35">
        <f t="shared" si="46"/>
        <v>0</v>
      </c>
      <c r="H388" s="35">
        <f t="shared" si="47"/>
        <v>0</v>
      </c>
      <c r="I388" s="48">
        <v>379</v>
      </c>
      <c r="J388" s="49" t="s">
        <v>350</v>
      </c>
      <c r="K388" s="65">
        <v>27</v>
      </c>
      <c r="L388" s="38">
        <v>3.0751708428246012E-3</v>
      </c>
      <c r="M388" s="39">
        <v>283</v>
      </c>
      <c r="N388" s="40">
        <v>0.40748584523106901</v>
      </c>
      <c r="O388" s="98">
        <v>12</v>
      </c>
      <c r="P388" s="38">
        <v>7.2972972972972977E-2</v>
      </c>
      <c r="Q388" s="39">
        <v>362</v>
      </c>
      <c r="R388" s="41">
        <v>0.54646077295067808</v>
      </c>
      <c r="S388" s="183">
        <v>0</v>
      </c>
      <c r="T388" s="42">
        <v>0</v>
      </c>
      <c r="U388" s="43">
        <v>396</v>
      </c>
      <c r="V388" s="44">
        <v>0</v>
      </c>
      <c r="W388" s="178">
        <v>0</v>
      </c>
      <c r="X388" s="42">
        <v>0</v>
      </c>
      <c r="Y388" s="43">
        <v>396</v>
      </c>
      <c r="Z388" s="45">
        <v>0</v>
      </c>
      <c r="AA388" s="65">
        <v>157</v>
      </c>
      <c r="AB388" s="38">
        <v>1.7881548974943054E-2</v>
      </c>
      <c r="AC388" s="39">
        <v>116</v>
      </c>
      <c r="AD388" s="40">
        <v>1.378733565337646</v>
      </c>
      <c r="AE388" s="98">
        <v>15</v>
      </c>
      <c r="AF388" s="38">
        <v>0.42432432432432432</v>
      </c>
      <c r="AG388" s="39">
        <v>142</v>
      </c>
      <c r="AH388" s="41">
        <v>1.8489570094888019</v>
      </c>
      <c r="AI388" s="183">
        <v>0</v>
      </c>
      <c r="AJ388" s="42">
        <v>0</v>
      </c>
      <c r="AK388" s="43">
        <v>337</v>
      </c>
      <c r="AL388" s="44">
        <v>0</v>
      </c>
      <c r="AM388" s="178">
        <v>0</v>
      </c>
      <c r="AN388" s="42">
        <v>0</v>
      </c>
      <c r="AO388" s="43">
        <v>337</v>
      </c>
      <c r="AP388" s="45">
        <v>0</v>
      </c>
      <c r="AQ388" s="65">
        <v>164</v>
      </c>
      <c r="AR388" s="38">
        <v>1.867881548974943E-2</v>
      </c>
      <c r="AS388" s="39">
        <v>186</v>
      </c>
      <c r="AT388" s="40">
        <v>0.80641016741399851</v>
      </c>
      <c r="AU388" s="98">
        <v>18</v>
      </c>
      <c r="AV388" s="38">
        <v>0.44324324324324327</v>
      </c>
      <c r="AW388" s="39">
        <v>237</v>
      </c>
      <c r="AX388" s="41">
        <v>1.0814400759134395</v>
      </c>
      <c r="AY388" s="183">
        <v>6</v>
      </c>
      <c r="AZ388" s="42">
        <v>6.83371298405467E-4</v>
      </c>
      <c r="BA388" s="43">
        <v>239</v>
      </c>
      <c r="BB388" s="44">
        <v>0.25502508527714945</v>
      </c>
      <c r="BC388" s="178">
        <v>2</v>
      </c>
      <c r="BD388" s="42">
        <v>1.6216216216216217E-2</v>
      </c>
      <c r="BE388" s="43">
        <v>261</v>
      </c>
      <c r="BF388" s="45">
        <v>0.34200256733663342</v>
      </c>
      <c r="BG388" s="159">
        <v>16</v>
      </c>
      <c r="BH388" s="83">
        <v>1.8223234624145787E-3</v>
      </c>
      <c r="BI388" s="84">
        <v>286</v>
      </c>
      <c r="BJ388" s="85">
        <v>0.32740510864047329</v>
      </c>
      <c r="BK388" s="156">
        <v>5</v>
      </c>
      <c r="BL388" s="83">
        <v>4.3243243243243246E-2</v>
      </c>
      <c r="BM388" s="84">
        <v>330</v>
      </c>
      <c r="BN388" s="86">
        <v>0.43906813164079045</v>
      </c>
      <c r="BO388" s="195">
        <v>370</v>
      </c>
      <c r="BP388" s="75">
        <v>4.2141230068337129E-2</v>
      </c>
      <c r="BQ388" s="164">
        <v>52</v>
      </c>
      <c r="BR388" s="76">
        <v>241</v>
      </c>
      <c r="BS388" s="77">
        <v>0.74568178614322511</v>
      </c>
      <c r="BT388" s="159">
        <v>8780</v>
      </c>
      <c r="BU388" s="153">
        <v>1273</v>
      </c>
    </row>
    <row r="389" spans="1:73">
      <c r="A389" s="34">
        <f t="shared" si="40"/>
        <v>0</v>
      </c>
      <c r="B389" s="35">
        <f t="shared" si="41"/>
        <v>0</v>
      </c>
      <c r="C389" s="35">
        <f t="shared" si="42"/>
        <v>0</v>
      </c>
      <c r="D389" s="35">
        <f t="shared" si="43"/>
        <v>0</v>
      </c>
      <c r="E389" s="35">
        <f t="shared" si="44"/>
        <v>0</v>
      </c>
      <c r="F389" s="35">
        <f t="shared" si="45"/>
        <v>1</v>
      </c>
      <c r="G389" s="35">
        <f t="shared" si="46"/>
        <v>0</v>
      </c>
      <c r="H389" s="35">
        <f t="shared" si="47"/>
        <v>0</v>
      </c>
      <c r="I389" s="48">
        <v>209</v>
      </c>
      <c r="J389" s="49" t="s">
        <v>179</v>
      </c>
      <c r="K389" s="65">
        <v>9</v>
      </c>
      <c r="L389" s="38">
        <v>5.088195386702849E-4</v>
      </c>
      <c r="M389" s="39">
        <v>456</v>
      </c>
      <c r="N389" s="40">
        <v>6.7422842626428198E-2</v>
      </c>
      <c r="O389" s="98">
        <v>1</v>
      </c>
      <c r="P389" s="38">
        <v>2.4456521739130436E-2</v>
      </c>
      <c r="Q389" s="39">
        <v>459</v>
      </c>
      <c r="R389" s="41">
        <v>0.18314355615194827</v>
      </c>
      <c r="S389" s="183">
        <v>0</v>
      </c>
      <c r="T389" s="42">
        <v>0</v>
      </c>
      <c r="U389" s="43">
        <v>396</v>
      </c>
      <c r="V389" s="44">
        <v>0</v>
      </c>
      <c r="W389" s="178">
        <v>0</v>
      </c>
      <c r="X389" s="42">
        <v>0</v>
      </c>
      <c r="Y389" s="43">
        <v>396</v>
      </c>
      <c r="Z389" s="45">
        <v>0</v>
      </c>
      <c r="AA389" s="65">
        <v>0</v>
      </c>
      <c r="AB389" s="38">
        <v>0</v>
      </c>
      <c r="AC389" s="39">
        <v>538</v>
      </c>
      <c r="AD389" s="40">
        <v>0</v>
      </c>
      <c r="AE389" s="98">
        <v>0</v>
      </c>
      <c r="AF389" s="38">
        <v>0</v>
      </c>
      <c r="AG389" s="39">
        <v>538</v>
      </c>
      <c r="AH389" s="41">
        <v>0</v>
      </c>
      <c r="AI389" s="183">
        <v>0</v>
      </c>
      <c r="AJ389" s="42">
        <v>0</v>
      </c>
      <c r="AK389" s="43">
        <v>337</v>
      </c>
      <c r="AL389" s="44">
        <v>0</v>
      </c>
      <c r="AM389" s="178">
        <v>0</v>
      </c>
      <c r="AN389" s="42">
        <v>0</v>
      </c>
      <c r="AO389" s="43">
        <v>337</v>
      </c>
      <c r="AP389" s="45">
        <v>0</v>
      </c>
      <c r="AQ389" s="65">
        <v>359</v>
      </c>
      <c r="AR389" s="38">
        <v>2.0296246042514701E-2</v>
      </c>
      <c r="AS389" s="39">
        <v>165</v>
      </c>
      <c r="AT389" s="40">
        <v>0.87623860185363089</v>
      </c>
      <c r="AU389" s="98">
        <v>13</v>
      </c>
      <c r="AV389" s="38">
        <v>0.97554347826086951</v>
      </c>
      <c r="AW389" s="39">
        <v>25</v>
      </c>
      <c r="AX389" s="41">
        <v>2.3801644565810935</v>
      </c>
      <c r="AY389" s="183">
        <v>0</v>
      </c>
      <c r="AZ389" s="42">
        <v>0</v>
      </c>
      <c r="BA389" s="43">
        <v>356</v>
      </c>
      <c r="BB389" s="44">
        <v>0</v>
      </c>
      <c r="BC389" s="178">
        <v>0</v>
      </c>
      <c r="BD389" s="42">
        <v>0</v>
      </c>
      <c r="BE389" s="43">
        <v>356</v>
      </c>
      <c r="BF389" s="45">
        <v>0</v>
      </c>
      <c r="BG389" s="159">
        <v>0</v>
      </c>
      <c r="BH389" s="83">
        <v>0</v>
      </c>
      <c r="BI389" s="84">
        <v>467</v>
      </c>
      <c r="BJ389" s="85">
        <v>0</v>
      </c>
      <c r="BK389" s="156">
        <v>0</v>
      </c>
      <c r="BL389" s="83">
        <v>0</v>
      </c>
      <c r="BM389" s="84">
        <v>467</v>
      </c>
      <c r="BN389" s="86">
        <v>0</v>
      </c>
      <c r="BO389" s="195">
        <v>368</v>
      </c>
      <c r="BP389" s="75">
        <v>2.0805065581184983E-2</v>
      </c>
      <c r="BQ389" s="164">
        <v>14</v>
      </c>
      <c r="BR389" s="76">
        <v>424</v>
      </c>
      <c r="BS389" s="77">
        <v>0.36814204137485268</v>
      </c>
      <c r="BT389" s="159">
        <v>17688</v>
      </c>
      <c r="BU389" s="153">
        <v>550</v>
      </c>
    </row>
    <row r="390" spans="1:73">
      <c r="A390" s="34">
        <f t="shared" si="40"/>
        <v>1</v>
      </c>
      <c r="B390" s="35">
        <f t="shared" si="41"/>
        <v>0</v>
      </c>
      <c r="C390" s="35">
        <f t="shared" si="42"/>
        <v>0</v>
      </c>
      <c r="D390" s="35">
        <f t="shared" si="43"/>
        <v>1</v>
      </c>
      <c r="E390" s="35">
        <f t="shared" si="44"/>
        <v>0</v>
      </c>
      <c r="F390" s="35">
        <f t="shared" si="45"/>
        <v>0</v>
      </c>
      <c r="G390" s="35">
        <f t="shared" si="46"/>
        <v>0</v>
      </c>
      <c r="H390" s="35">
        <f t="shared" si="47"/>
        <v>0</v>
      </c>
      <c r="I390" s="48">
        <v>563</v>
      </c>
      <c r="J390" s="49" t="s">
        <v>536</v>
      </c>
      <c r="K390" s="65">
        <v>22</v>
      </c>
      <c r="L390" s="38">
        <v>8.9961153138417497E-4</v>
      </c>
      <c r="M390" s="39">
        <v>423</v>
      </c>
      <c r="N390" s="40">
        <v>0.11920604869841551</v>
      </c>
      <c r="O390" s="98">
        <v>8</v>
      </c>
      <c r="P390" s="38">
        <v>5.9782608695652176E-2</v>
      </c>
      <c r="Q390" s="39">
        <v>387</v>
      </c>
      <c r="R390" s="41">
        <v>0.44768424837142912</v>
      </c>
      <c r="S390" s="183">
        <v>1</v>
      </c>
      <c r="T390" s="42">
        <v>4.0891433244735225E-5</v>
      </c>
      <c r="U390" s="43">
        <v>385</v>
      </c>
      <c r="V390" s="44">
        <v>1.5222550836999757E-2</v>
      </c>
      <c r="W390" s="178">
        <v>1</v>
      </c>
      <c r="X390" s="42">
        <v>2.717391304347826E-3</v>
      </c>
      <c r="Y390" s="43">
        <v>375</v>
      </c>
      <c r="Z390" s="45">
        <v>5.7169047243562303E-2</v>
      </c>
      <c r="AA390" s="65">
        <v>178</v>
      </c>
      <c r="AB390" s="38">
        <v>7.278675117562871E-3</v>
      </c>
      <c r="AC390" s="39">
        <v>281</v>
      </c>
      <c r="AD390" s="40">
        <v>0.56121277355972599</v>
      </c>
      <c r="AE390" s="98">
        <v>12</v>
      </c>
      <c r="AF390" s="38">
        <v>0.48369565217391303</v>
      </c>
      <c r="AG390" s="39">
        <v>124</v>
      </c>
      <c r="AH390" s="41">
        <v>2.1076625007777019</v>
      </c>
      <c r="AI390" s="183">
        <v>3</v>
      </c>
      <c r="AJ390" s="42">
        <v>1.2267429973420569E-4</v>
      </c>
      <c r="AK390" s="43">
        <v>307</v>
      </c>
      <c r="AL390" s="44">
        <v>6.4473603435296595E-2</v>
      </c>
      <c r="AM390" s="178">
        <v>1</v>
      </c>
      <c r="AN390" s="42">
        <v>8.152173913043478E-3</v>
      </c>
      <c r="AO390" s="43">
        <v>276</v>
      </c>
      <c r="AP390" s="45">
        <v>0.24213382633587785</v>
      </c>
      <c r="AQ390" s="65">
        <v>141</v>
      </c>
      <c r="AR390" s="38">
        <v>5.7656920875076671E-3</v>
      </c>
      <c r="AS390" s="39">
        <v>393</v>
      </c>
      <c r="AT390" s="40">
        <v>0.24891903472659635</v>
      </c>
      <c r="AU390" s="98">
        <v>16</v>
      </c>
      <c r="AV390" s="38">
        <v>0.38315217391304346</v>
      </c>
      <c r="AW390" s="39">
        <v>307</v>
      </c>
      <c r="AX390" s="41">
        <v>0.93482782277976106</v>
      </c>
      <c r="AY390" s="183">
        <v>16</v>
      </c>
      <c r="AZ390" s="42">
        <v>6.542629319157636E-4</v>
      </c>
      <c r="BA390" s="43">
        <v>241</v>
      </c>
      <c r="BB390" s="44">
        <v>0.24416222980804161</v>
      </c>
      <c r="BC390" s="178">
        <v>3</v>
      </c>
      <c r="BD390" s="42">
        <v>4.3478260869565216E-2</v>
      </c>
      <c r="BE390" s="43">
        <v>132</v>
      </c>
      <c r="BF390" s="45">
        <v>0.91696340517793018</v>
      </c>
      <c r="BG390" s="159">
        <v>7</v>
      </c>
      <c r="BH390" s="83">
        <v>2.8624003271314659E-4</v>
      </c>
      <c r="BI390" s="84">
        <v>413</v>
      </c>
      <c r="BJ390" s="85">
        <v>5.1426901392975587E-2</v>
      </c>
      <c r="BK390" s="156">
        <v>3</v>
      </c>
      <c r="BL390" s="83">
        <v>1.9021739130434784E-2</v>
      </c>
      <c r="BM390" s="84">
        <v>407</v>
      </c>
      <c r="BN390" s="86">
        <v>0.19313628752541565</v>
      </c>
      <c r="BO390" s="195">
        <v>368</v>
      </c>
      <c r="BP390" s="75">
        <v>1.5048047434062564E-2</v>
      </c>
      <c r="BQ390" s="164">
        <v>44</v>
      </c>
      <c r="BR390" s="76">
        <v>462</v>
      </c>
      <c r="BS390" s="77">
        <v>0.26627259978893458</v>
      </c>
      <c r="BT390" s="159">
        <v>24455</v>
      </c>
      <c r="BU390" s="153">
        <v>1388</v>
      </c>
    </row>
    <row r="391" spans="1:73">
      <c r="A391" s="34">
        <f t="shared" ref="A391:A454" si="48">SUM(B391:E391)</f>
        <v>3</v>
      </c>
      <c r="B391" s="35">
        <f t="shared" si="41"/>
        <v>1</v>
      </c>
      <c r="C391" s="35">
        <f t="shared" si="42"/>
        <v>0</v>
      </c>
      <c r="D391" s="35">
        <f t="shared" si="43"/>
        <v>1</v>
      </c>
      <c r="E391" s="35">
        <f t="shared" si="44"/>
        <v>1</v>
      </c>
      <c r="F391" s="35">
        <f t="shared" si="45"/>
        <v>0</v>
      </c>
      <c r="G391" s="35">
        <f t="shared" si="46"/>
        <v>1</v>
      </c>
      <c r="H391" s="35">
        <f t="shared" si="47"/>
        <v>1</v>
      </c>
      <c r="I391" s="48">
        <v>491</v>
      </c>
      <c r="J391" s="49" t="s">
        <v>463</v>
      </c>
      <c r="K391" s="65">
        <v>66</v>
      </c>
      <c r="L391" s="38">
        <v>6.6720582288718154E-3</v>
      </c>
      <c r="M391" s="39">
        <v>155</v>
      </c>
      <c r="N391" s="40">
        <v>0.88410349401124699</v>
      </c>
      <c r="O391" s="98">
        <v>19</v>
      </c>
      <c r="P391" s="38">
        <v>0.18181818181818182</v>
      </c>
      <c r="Q391" s="39">
        <v>141</v>
      </c>
      <c r="R391" s="41">
        <v>1.3615520942205448</v>
      </c>
      <c r="S391" s="183">
        <v>17</v>
      </c>
      <c r="T391" s="42">
        <v>1.7185604528912252E-3</v>
      </c>
      <c r="U391" s="43">
        <v>149</v>
      </c>
      <c r="V391" s="44">
        <v>0.63976417026082633</v>
      </c>
      <c r="W391" s="178">
        <v>4</v>
      </c>
      <c r="X391" s="42">
        <v>4.6831955922865015E-2</v>
      </c>
      <c r="Y391" s="43">
        <v>151</v>
      </c>
      <c r="Z391" s="45">
        <v>0.98526049464387278</v>
      </c>
      <c r="AA391" s="65">
        <v>89</v>
      </c>
      <c r="AB391" s="38">
        <v>8.9971694298422965E-3</v>
      </c>
      <c r="AC391" s="39">
        <v>246</v>
      </c>
      <c r="AD391" s="40">
        <v>0.69371504131637174</v>
      </c>
      <c r="AE391" s="98">
        <v>10</v>
      </c>
      <c r="AF391" s="38">
        <v>0.24517906336088155</v>
      </c>
      <c r="AG391" s="39">
        <v>265</v>
      </c>
      <c r="AH391" s="41">
        <v>1.0683468323501299</v>
      </c>
      <c r="AI391" s="183">
        <v>19</v>
      </c>
      <c r="AJ391" s="42">
        <v>1.9207440355843105E-3</v>
      </c>
      <c r="AK391" s="43">
        <v>90</v>
      </c>
      <c r="AL391" s="44">
        <v>1.0094803028775234</v>
      </c>
      <c r="AM391" s="178">
        <v>9</v>
      </c>
      <c r="AN391" s="42">
        <v>5.2341597796143252E-2</v>
      </c>
      <c r="AO391" s="43">
        <v>65</v>
      </c>
      <c r="AP391" s="45">
        <v>1.554637019045416</v>
      </c>
      <c r="AQ391" s="65">
        <v>82</v>
      </c>
      <c r="AR391" s="38">
        <v>8.2895268904164977E-3</v>
      </c>
      <c r="AS391" s="39">
        <v>352</v>
      </c>
      <c r="AT391" s="40">
        <v>0.35787915840552498</v>
      </c>
      <c r="AU391" s="98">
        <v>20</v>
      </c>
      <c r="AV391" s="38">
        <v>0.22589531680440772</v>
      </c>
      <c r="AW391" s="39">
        <v>451</v>
      </c>
      <c r="AX391" s="41">
        <v>0.55114714612668403</v>
      </c>
      <c r="AY391" s="183">
        <v>52</v>
      </c>
      <c r="AZ391" s="42">
        <v>5.2567731500202186E-3</v>
      </c>
      <c r="BA391" s="43">
        <v>38</v>
      </c>
      <c r="BB391" s="44">
        <v>1.9617578672013638</v>
      </c>
      <c r="BC391" s="178">
        <v>10</v>
      </c>
      <c r="BD391" s="42">
        <v>0.14325068870523416</v>
      </c>
      <c r="BE391" s="43">
        <v>23</v>
      </c>
      <c r="BF391" s="45">
        <v>3.0211797041124093</v>
      </c>
      <c r="BG391" s="159">
        <v>38</v>
      </c>
      <c r="BH391" s="83">
        <v>3.841488071168621E-3</v>
      </c>
      <c r="BI391" s="84">
        <v>170</v>
      </c>
      <c r="BJ391" s="85">
        <v>0.69017539708102194</v>
      </c>
      <c r="BK391" s="156">
        <v>9</v>
      </c>
      <c r="BL391" s="83">
        <v>0.1046831955922865</v>
      </c>
      <c r="BM391" s="84">
        <v>175</v>
      </c>
      <c r="BN391" s="86">
        <v>1.0628956492543928</v>
      </c>
      <c r="BO391" s="195">
        <v>363</v>
      </c>
      <c r="BP391" s="75">
        <v>3.6696320258794983E-2</v>
      </c>
      <c r="BQ391" s="164">
        <v>81</v>
      </c>
      <c r="BR391" s="76">
        <v>291</v>
      </c>
      <c r="BS391" s="77">
        <v>0.64933504767393757</v>
      </c>
      <c r="BT391" s="159">
        <v>9892</v>
      </c>
      <c r="BU391" s="153">
        <v>2074</v>
      </c>
    </row>
    <row r="392" spans="1:73">
      <c r="A392" s="34">
        <f t="shared" si="48"/>
        <v>0</v>
      </c>
      <c r="B392" s="35">
        <f t="shared" ref="B392:B455" si="49">IF(R392&gt;1,1,0)</f>
        <v>0</v>
      </c>
      <c r="C392" s="35">
        <f t="shared" ref="C392:C455" si="50">IF(Z392&gt;1,1,0)</f>
        <v>0</v>
      </c>
      <c r="D392" s="35">
        <f t="shared" ref="D392:D455" si="51">IF(AH392&gt;1,1,0)</f>
        <v>0</v>
      </c>
      <c r="E392" s="35">
        <f t="shared" ref="E392:E455" si="52">IF(AP392&gt;1,1,0)</f>
        <v>0</v>
      </c>
      <c r="F392" s="35">
        <f t="shared" ref="F392:F455" si="53">IF(AX392&gt;1,1,0)</f>
        <v>1</v>
      </c>
      <c r="G392" s="35">
        <f t="shared" ref="G392:G455" si="54">IF(BF392&gt;1,1,0)</f>
        <v>0</v>
      </c>
      <c r="H392" s="35">
        <f t="shared" ref="H392:H455" si="55">IF(BN392&gt;1,1,0)</f>
        <v>1</v>
      </c>
      <c r="I392" s="48">
        <v>290</v>
      </c>
      <c r="J392" s="49" t="s">
        <v>261</v>
      </c>
      <c r="K392" s="65">
        <v>7</v>
      </c>
      <c r="L392" s="38">
        <v>1.7802192212812491E-4</v>
      </c>
      <c r="M392" s="39">
        <v>494</v>
      </c>
      <c r="N392" s="40">
        <v>2.3589392952688085E-2</v>
      </c>
      <c r="O392" s="98">
        <v>1</v>
      </c>
      <c r="P392" s="38">
        <v>1.9337016574585635E-2</v>
      </c>
      <c r="Q392" s="39">
        <v>471</v>
      </c>
      <c r="R392" s="41">
        <v>0.1448059547720745</v>
      </c>
      <c r="S392" s="183">
        <v>0</v>
      </c>
      <c r="T392" s="42">
        <v>0</v>
      </c>
      <c r="U392" s="43">
        <v>396</v>
      </c>
      <c r="V392" s="44">
        <v>0</v>
      </c>
      <c r="W392" s="178">
        <v>0</v>
      </c>
      <c r="X392" s="42">
        <v>0</v>
      </c>
      <c r="Y392" s="43">
        <v>396</v>
      </c>
      <c r="Z392" s="45">
        <v>0</v>
      </c>
      <c r="AA392" s="65">
        <v>83</v>
      </c>
      <c r="AB392" s="38">
        <v>2.1108313623763382E-3</v>
      </c>
      <c r="AC392" s="39">
        <v>419</v>
      </c>
      <c r="AD392" s="40">
        <v>0.16275290547556814</v>
      </c>
      <c r="AE392" s="98">
        <v>7</v>
      </c>
      <c r="AF392" s="38">
        <v>0.2292817679558011</v>
      </c>
      <c r="AG392" s="39">
        <v>282</v>
      </c>
      <c r="AH392" s="41">
        <v>0.9990757251187864</v>
      </c>
      <c r="AI392" s="183">
        <v>0</v>
      </c>
      <c r="AJ392" s="42">
        <v>0</v>
      </c>
      <c r="AK392" s="43">
        <v>337</v>
      </c>
      <c r="AL392" s="44">
        <v>0</v>
      </c>
      <c r="AM392" s="178">
        <v>1</v>
      </c>
      <c r="AN392" s="42">
        <v>0</v>
      </c>
      <c r="AO392" s="43">
        <v>337</v>
      </c>
      <c r="AP392" s="45">
        <v>0</v>
      </c>
      <c r="AQ392" s="65">
        <v>162</v>
      </c>
      <c r="AR392" s="38">
        <v>4.119935912108034E-3</v>
      </c>
      <c r="AS392" s="39">
        <v>430</v>
      </c>
      <c r="AT392" s="40">
        <v>0.17786771385162137</v>
      </c>
      <c r="AU392" s="98">
        <v>13</v>
      </c>
      <c r="AV392" s="38">
        <v>0.44751381215469616</v>
      </c>
      <c r="AW392" s="39">
        <v>230</v>
      </c>
      <c r="AX392" s="41">
        <v>1.091859556499319</v>
      </c>
      <c r="AY392" s="183">
        <v>12</v>
      </c>
      <c r="AZ392" s="42">
        <v>3.0518043793392844E-4</v>
      </c>
      <c r="BA392" s="43">
        <v>289</v>
      </c>
      <c r="BB392" s="44">
        <v>0.11388928301586286</v>
      </c>
      <c r="BC392" s="178">
        <v>1</v>
      </c>
      <c r="BD392" s="42">
        <v>3.3149171270718231E-2</v>
      </c>
      <c r="BE392" s="43">
        <v>187</v>
      </c>
      <c r="BF392" s="45">
        <v>0.69912127024615667</v>
      </c>
      <c r="BG392" s="159">
        <v>98</v>
      </c>
      <c r="BH392" s="83">
        <v>2.4923069097937487E-3</v>
      </c>
      <c r="BI392" s="84">
        <v>239</v>
      </c>
      <c r="BJ392" s="85">
        <v>0.44777671549332548</v>
      </c>
      <c r="BK392" s="156">
        <v>5</v>
      </c>
      <c r="BL392" s="83">
        <v>0.27071823204419887</v>
      </c>
      <c r="BM392" s="84">
        <v>51</v>
      </c>
      <c r="BN392" s="86">
        <v>2.7487241804722133</v>
      </c>
      <c r="BO392" s="195">
        <v>362</v>
      </c>
      <c r="BP392" s="75">
        <v>9.2062765443401747E-3</v>
      </c>
      <c r="BQ392" s="164">
        <v>28</v>
      </c>
      <c r="BR392" s="76">
        <v>516</v>
      </c>
      <c r="BS392" s="77">
        <v>0.16290347306378347</v>
      </c>
      <c r="BT392" s="159">
        <v>39321</v>
      </c>
      <c r="BU392" s="153">
        <v>1828</v>
      </c>
    </row>
    <row r="393" spans="1:73">
      <c r="A393" s="34">
        <f t="shared" si="48"/>
        <v>2</v>
      </c>
      <c r="B393" s="35">
        <f t="shared" si="49"/>
        <v>0</v>
      </c>
      <c r="C393" s="35">
        <f t="shared" si="50"/>
        <v>0</v>
      </c>
      <c r="D393" s="35">
        <f t="shared" si="51"/>
        <v>1</v>
      </c>
      <c r="E393" s="35">
        <f t="shared" si="52"/>
        <v>1</v>
      </c>
      <c r="F393" s="35">
        <f t="shared" si="53"/>
        <v>0</v>
      </c>
      <c r="G393" s="35">
        <f t="shared" si="54"/>
        <v>0</v>
      </c>
      <c r="H393" s="35">
        <f t="shared" si="55"/>
        <v>0</v>
      </c>
      <c r="I393" s="48">
        <v>309</v>
      </c>
      <c r="J393" s="49" t="s">
        <v>280</v>
      </c>
      <c r="K393" s="65">
        <v>24</v>
      </c>
      <c r="L393" s="38">
        <v>3.3646432076265245E-3</v>
      </c>
      <c r="M393" s="39">
        <v>265</v>
      </c>
      <c r="N393" s="40">
        <v>0.44584335356839555</v>
      </c>
      <c r="O393" s="98">
        <v>8</v>
      </c>
      <c r="P393" s="38">
        <v>6.6666666666666666E-2</v>
      </c>
      <c r="Q393" s="39">
        <v>372</v>
      </c>
      <c r="R393" s="41">
        <v>0.49923576788086638</v>
      </c>
      <c r="S393" s="183">
        <v>4</v>
      </c>
      <c r="T393" s="42">
        <v>5.6077386793775409E-4</v>
      </c>
      <c r="U393" s="43">
        <v>273</v>
      </c>
      <c r="V393" s="44">
        <v>0.20875787507014107</v>
      </c>
      <c r="W393" s="178">
        <v>2</v>
      </c>
      <c r="X393" s="42">
        <v>1.1111111111111112E-2</v>
      </c>
      <c r="Y393" s="43">
        <v>330</v>
      </c>
      <c r="Z393" s="45">
        <v>0.2337578820625659</v>
      </c>
      <c r="AA393" s="65">
        <v>287</v>
      </c>
      <c r="AB393" s="38">
        <v>4.0235525024533855E-2</v>
      </c>
      <c r="AC393" s="39">
        <v>44</v>
      </c>
      <c r="AD393" s="40">
        <v>3.1023078005178406</v>
      </c>
      <c r="AE393" s="98">
        <v>6</v>
      </c>
      <c r="AF393" s="38">
        <v>0.79722222222222228</v>
      </c>
      <c r="AG393" s="39">
        <v>73</v>
      </c>
      <c r="AH393" s="41">
        <v>3.4738277572118879</v>
      </c>
      <c r="AI393" s="183">
        <v>20</v>
      </c>
      <c r="AJ393" s="42">
        <v>2.8038693396887707E-3</v>
      </c>
      <c r="AK393" s="43">
        <v>60</v>
      </c>
      <c r="AL393" s="44">
        <v>1.4736221057153869</v>
      </c>
      <c r="AM393" s="178">
        <v>1</v>
      </c>
      <c r="AN393" s="42">
        <v>5.5555555555555552E-2</v>
      </c>
      <c r="AO393" s="43">
        <v>59</v>
      </c>
      <c r="AP393" s="45">
        <v>1.6500971868815379</v>
      </c>
      <c r="AQ393" s="65">
        <v>22</v>
      </c>
      <c r="AR393" s="38">
        <v>3.0842562736576474E-3</v>
      </c>
      <c r="AS393" s="39">
        <v>449</v>
      </c>
      <c r="AT393" s="40">
        <v>0.1331548897922811</v>
      </c>
      <c r="AU393" s="98">
        <v>3</v>
      </c>
      <c r="AV393" s="38">
        <v>6.1111111111111109E-2</v>
      </c>
      <c r="AW393" s="39">
        <v>516</v>
      </c>
      <c r="AX393" s="41">
        <v>0.14910098607614156</v>
      </c>
      <c r="AY393" s="183">
        <v>0</v>
      </c>
      <c r="AZ393" s="42">
        <v>0</v>
      </c>
      <c r="BA393" s="43">
        <v>356</v>
      </c>
      <c r="BB393" s="44">
        <v>0</v>
      </c>
      <c r="BC393" s="178">
        <v>0</v>
      </c>
      <c r="BD393" s="42">
        <v>0</v>
      </c>
      <c r="BE393" s="43">
        <v>356</v>
      </c>
      <c r="BF393" s="45">
        <v>0</v>
      </c>
      <c r="BG393" s="159">
        <v>3</v>
      </c>
      <c r="BH393" s="83">
        <v>4.2058040095331557E-4</v>
      </c>
      <c r="BI393" s="84">
        <v>399</v>
      </c>
      <c r="BJ393" s="85">
        <v>7.5562969311563033E-2</v>
      </c>
      <c r="BK393" s="156">
        <v>3</v>
      </c>
      <c r="BL393" s="83">
        <v>8.3333333333333332E-3</v>
      </c>
      <c r="BM393" s="84">
        <v>432</v>
      </c>
      <c r="BN393" s="86">
        <v>8.4612087868277328E-2</v>
      </c>
      <c r="BO393" s="195">
        <v>360</v>
      </c>
      <c r="BP393" s="75">
        <v>5.0469648114397872E-2</v>
      </c>
      <c r="BQ393" s="164">
        <v>23</v>
      </c>
      <c r="BR393" s="76">
        <v>183</v>
      </c>
      <c r="BS393" s="77">
        <v>0.89305170473039508</v>
      </c>
      <c r="BT393" s="159">
        <v>7133</v>
      </c>
      <c r="BU393" s="153">
        <v>926</v>
      </c>
    </row>
    <row r="394" spans="1:73">
      <c r="A394" s="34">
        <f t="shared" si="48"/>
        <v>2</v>
      </c>
      <c r="B394" s="35">
        <f t="shared" si="49"/>
        <v>1</v>
      </c>
      <c r="C394" s="35">
        <f t="shared" si="50"/>
        <v>1</v>
      </c>
      <c r="D394" s="35">
        <f t="shared" si="51"/>
        <v>0</v>
      </c>
      <c r="E394" s="35">
        <f t="shared" si="52"/>
        <v>0</v>
      </c>
      <c r="F394" s="35">
        <f t="shared" si="53"/>
        <v>0</v>
      </c>
      <c r="G394" s="35">
        <f t="shared" si="54"/>
        <v>0</v>
      </c>
      <c r="H394" s="35">
        <f t="shared" si="55"/>
        <v>1</v>
      </c>
      <c r="I394" s="48">
        <v>351</v>
      </c>
      <c r="J394" s="49" t="s">
        <v>322</v>
      </c>
      <c r="K394" s="65">
        <v>49</v>
      </c>
      <c r="L394" s="38">
        <v>6.8675543097407145E-3</v>
      </c>
      <c r="M394" s="39">
        <v>151</v>
      </c>
      <c r="N394" s="40">
        <v>0.91000835908178523</v>
      </c>
      <c r="O394" s="98">
        <v>15</v>
      </c>
      <c r="P394" s="38">
        <v>0.13881019830028329</v>
      </c>
      <c r="Q394" s="39">
        <v>219</v>
      </c>
      <c r="R394" s="41">
        <v>1.039485239072059</v>
      </c>
      <c r="S394" s="183">
        <v>21</v>
      </c>
      <c r="T394" s="42">
        <v>2.9432375613174491E-3</v>
      </c>
      <c r="U394" s="43">
        <v>93</v>
      </c>
      <c r="V394" s="44">
        <v>1.095671632108677</v>
      </c>
      <c r="W394" s="178">
        <v>4</v>
      </c>
      <c r="X394" s="42">
        <v>5.9490084985835696E-2</v>
      </c>
      <c r="Y394" s="43">
        <v>113</v>
      </c>
      <c r="Z394" s="45">
        <v>1.2515648643009902</v>
      </c>
      <c r="AA394" s="65">
        <v>40</v>
      </c>
      <c r="AB394" s="38">
        <v>5.6061667834618077E-3</v>
      </c>
      <c r="AC394" s="39">
        <v>331</v>
      </c>
      <c r="AD394" s="40">
        <v>0.43225619481124372</v>
      </c>
      <c r="AE394" s="98">
        <v>9</v>
      </c>
      <c r="AF394" s="38">
        <v>0.11331444759206799</v>
      </c>
      <c r="AG394" s="39">
        <v>414</v>
      </c>
      <c r="AH394" s="41">
        <v>0.49375802927472023</v>
      </c>
      <c r="AI394" s="183">
        <v>2</v>
      </c>
      <c r="AJ394" s="42">
        <v>2.8030833917309038E-4</v>
      </c>
      <c r="AK394" s="43">
        <v>269</v>
      </c>
      <c r="AL394" s="44">
        <v>0.14732090371503648</v>
      </c>
      <c r="AM394" s="178">
        <v>1</v>
      </c>
      <c r="AN394" s="42">
        <v>5.6657223796033997E-3</v>
      </c>
      <c r="AO394" s="43">
        <v>299</v>
      </c>
      <c r="AP394" s="45">
        <v>0.16828186608423618</v>
      </c>
      <c r="AQ394" s="65">
        <v>98</v>
      </c>
      <c r="AR394" s="38">
        <v>1.3735108619481429E-2</v>
      </c>
      <c r="AS394" s="39">
        <v>264</v>
      </c>
      <c r="AT394" s="40">
        <v>0.59297824572247837</v>
      </c>
      <c r="AU394" s="98">
        <v>21</v>
      </c>
      <c r="AV394" s="38">
        <v>0.27762039660056659</v>
      </c>
      <c r="AW394" s="39">
        <v>415</v>
      </c>
      <c r="AX394" s="41">
        <v>0.67734777089444687</v>
      </c>
      <c r="AY394" s="183">
        <v>13</v>
      </c>
      <c r="AZ394" s="42">
        <v>1.8220042046250876E-3</v>
      </c>
      <c r="BA394" s="43">
        <v>146</v>
      </c>
      <c r="BB394" s="44">
        <v>0.67994775130889595</v>
      </c>
      <c r="BC394" s="178">
        <v>5</v>
      </c>
      <c r="BD394" s="42">
        <v>3.6827195467422094E-2</v>
      </c>
      <c r="BE394" s="43">
        <v>159</v>
      </c>
      <c r="BF394" s="45">
        <v>0.77669138285609385</v>
      </c>
      <c r="BG394" s="159">
        <v>130</v>
      </c>
      <c r="BH394" s="83">
        <v>1.8220042046250877E-2</v>
      </c>
      <c r="BI394" s="84">
        <v>23</v>
      </c>
      <c r="BJ394" s="85">
        <v>3.2734774965157345</v>
      </c>
      <c r="BK394" s="156">
        <v>24</v>
      </c>
      <c r="BL394" s="83">
        <v>0.36827195467422097</v>
      </c>
      <c r="BM394" s="84">
        <v>32</v>
      </c>
      <c r="BN394" s="86">
        <v>3.7392310785980913</v>
      </c>
      <c r="BO394" s="195">
        <v>353</v>
      </c>
      <c r="BP394" s="75">
        <v>4.9474421864050454E-2</v>
      </c>
      <c r="BQ394" s="164">
        <v>79</v>
      </c>
      <c r="BR394" s="76">
        <v>190</v>
      </c>
      <c r="BS394" s="77">
        <v>0.87544134815626939</v>
      </c>
      <c r="BT394" s="159">
        <v>7135</v>
      </c>
      <c r="BU394" s="153">
        <v>1414</v>
      </c>
    </row>
    <row r="395" spans="1:73">
      <c r="A395" s="34">
        <f t="shared" si="48"/>
        <v>1</v>
      </c>
      <c r="B395" s="35">
        <f t="shared" si="49"/>
        <v>1</v>
      </c>
      <c r="C395" s="35">
        <f t="shared" si="50"/>
        <v>0</v>
      </c>
      <c r="D395" s="35">
        <f t="shared" si="51"/>
        <v>0</v>
      </c>
      <c r="E395" s="35">
        <f t="shared" si="52"/>
        <v>0</v>
      </c>
      <c r="F395" s="35">
        <f t="shared" si="53"/>
        <v>0</v>
      </c>
      <c r="G395" s="35">
        <f t="shared" si="54"/>
        <v>1</v>
      </c>
      <c r="H395" s="35">
        <f t="shared" si="55"/>
        <v>0</v>
      </c>
      <c r="I395" s="48">
        <v>322</v>
      </c>
      <c r="J395" s="49" t="s">
        <v>293</v>
      </c>
      <c r="K395" s="65">
        <v>265</v>
      </c>
      <c r="L395" s="38">
        <v>4.6119039331709015E-2</v>
      </c>
      <c r="M395" s="39">
        <v>10</v>
      </c>
      <c r="N395" s="40">
        <v>6.1111582685483512</v>
      </c>
      <c r="O395" s="98">
        <v>7</v>
      </c>
      <c r="P395" s="38">
        <v>0.75714285714285712</v>
      </c>
      <c r="Q395" s="39">
        <v>14</v>
      </c>
      <c r="R395" s="41">
        <v>5.6698919352184109</v>
      </c>
      <c r="S395" s="183">
        <v>0</v>
      </c>
      <c r="T395" s="42">
        <v>0</v>
      </c>
      <c r="U395" s="43">
        <v>396</v>
      </c>
      <c r="V395" s="44">
        <v>0</v>
      </c>
      <c r="W395" s="178">
        <v>0</v>
      </c>
      <c r="X395" s="42">
        <v>0</v>
      </c>
      <c r="Y395" s="43">
        <v>396</v>
      </c>
      <c r="Z395" s="45">
        <v>0</v>
      </c>
      <c r="AA395" s="65">
        <v>17</v>
      </c>
      <c r="AB395" s="38">
        <v>2.9585798816568047E-3</v>
      </c>
      <c r="AC395" s="39">
        <v>388</v>
      </c>
      <c r="AD395" s="40">
        <v>0.22811745192146629</v>
      </c>
      <c r="AE395" s="98">
        <v>3</v>
      </c>
      <c r="AF395" s="38">
        <v>4.8571428571428571E-2</v>
      </c>
      <c r="AG395" s="39">
        <v>469</v>
      </c>
      <c r="AH395" s="41">
        <v>0.21164585240554257</v>
      </c>
      <c r="AI395" s="183">
        <v>0</v>
      </c>
      <c r="AJ395" s="42">
        <v>0</v>
      </c>
      <c r="AK395" s="43">
        <v>337</v>
      </c>
      <c r="AL395" s="44">
        <v>0</v>
      </c>
      <c r="AM395" s="178">
        <v>0</v>
      </c>
      <c r="AN395" s="42">
        <v>0</v>
      </c>
      <c r="AO395" s="43">
        <v>337</v>
      </c>
      <c r="AP395" s="45">
        <v>0</v>
      </c>
      <c r="AQ395" s="65">
        <v>22</v>
      </c>
      <c r="AR395" s="38">
        <v>3.8287504350852765E-3</v>
      </c>
      <c r="AS395" s="39">
        <v>436</v>
      </c>
      <c r="AT395" s="40">
        <v>0.16529652434534303</v>
      </c>
      <c r="AU395" s="98">
        <v>4</v>
      </c>
      <c r="AV395" s="38">
        <v>6.2857142857142861E-2</v>
      </c>
      <c r="AW395" s="39">
        <v>514</v>
      </c>
      <c r="AX395" s="41">
        <v>0.1533610142497456</v>
      </c>
      <c r="AY395" s="183">
        <v>46</v>
      </c>
      <c r="AZ395" s="42">
        <v>8.005569091541943E-3</v>
      </c>
      <c r="BA395" s="43">
        <v>22</v>
      </c>
      <c r="BB395" s="44">
        <v>2.9875719759175983</v>
      </c>
      <c r="BC395" s="178">
        <v>3</v>
      </c>
      <c r="BD395" s="42">
        <v>0.13142857142857142</v>
      </c>
      <c r="BE395" s="43">
        <v>27</v>
      </c>
      <c r="BF395" s="45">
        <v>2.7718493790807148</v>
      </c>
      <c r="BG395" s="159">
        <v>0</v>
      </c>
      <c r="BH395" s="83">
        <v>0</v>
      </c>
      <c r="BI395" s="84">
        <v>467</v>
      </c>
      <c r="BJ395" s="85">
        <v>0</v>
      </c>
      <c r="BK395" s="156">
        <v>0</v>
      </c>
      <c r="BL395" s="83">
        <v>0</v>
      </c>
      <c r="BM395" s="84">
        <v>467</v>
      </c>
      <c r="BN395" s="86">
        <v>0</v>
      </c>
      <c r="BO395" s="195">
        <v>350</v>
      </c>
      <c r="BP395" s="75">
        <v>6.0911938739993038E-2</v>
      </c>
      <c r="BQ395" s="164">
        <v>17</v>
      </c>
      <c r="BR395" s="76">
        <v>141</v>
      </c>
      <c r="BS395" s="77">
        <v>1.0778262334400104</v>
      </c>
      <c r="BT395" s="159">
        <v>5746</v>
      </c>
      <c r="BU395" s="153">
        <v>255</v>
      </c>
    </row>
    <row r="396" spans="1:73">
      <c r="A396" s="34">
        <f t="shared" si="48"/>
        <v>0</v>
      </c>
      <c r="B396" s="35">
        <f t="shared" si="49"/>
        <v>0</v>
      </c>
      <c r="C396" s="35">
        <f t="shared" si="50"/>
        <v>0</v>
      </c>
      <c r="D396" s="35">
        <f t="shared" si="51"/>
        <v>0</v>
      </c>
      <c r="E396" s="35">
        <f t="shared" si="52"/>
        <v>0</v>
      </c>
      <c r="F396" s="35">
        <f t="shared" si="53"/>
        <v>1</v>
      </c>
      <c r="G396" s="35">
        <f t="shared" si="54"/>
        <v>0</v>
      </c>
      <c r="H396" s="35">
        <f t="shared" si="55"/>
        <v>1</v>
      </c>
      <c r="I396" s="48">
        <v>167</v>
      </c>
      <c r="J396" s="49" t="s">
        <v>137</v>
      </c>
      <c r="K396" s="65">
        <v>3</v>
      </c>
      <c r="L396" s="38">
        <v>3.5018092681218631E-4</v>
      </c>
      <c r="M396" s="39">
        <v>474</v>
      </c>
      <c r="N396" s="40">
        <v>4.6401900329802813E-2</v>
      </c>
      <c r="O396" s="98">
        <v>3</v>
      </c>
      <c r="P396" s="38">
        <v>8.5959885386819486E-3</v>
      </c>
      <c r="Q396" s="39">
        <v>497</v>
      </c>
      <c r="R396" s="41">
        <v>6.4371374082060132E-2</v>
      </c>
      <c r="S396" s="183">
        <v>0</v>
      </c>
      <c r="T396" s="42">
        <v>0</v>
      </c>
      <c r="U396" s="43">
        <v>396</v>
      </c>
      <c r="V396" s="44">
        <v>0</v>
      </c>
      <c r="W396" s="178">
        <v>0</v>
      </c>
      <c r="X396" s="42">
        <v>0</v>
      </c>
      <c r="Y396" s="43">
        <v>396</v>
      </c>
      <c r="Z396" s="45">
        <v>0</v>
      </c>
      <c r="AA396" s="65">
        <v>0</v>
      </c>
      <c r="AB396" s="38">
        <v>0</v>
      </c>
      <c r="AC396" s="39">
        <v>538</v>
      </c>
      <c r="AD396" s="40">
        <v>0</v>
      </c>
      <c r="AE396" s="98">
        <v>0</v>
      </c>
      <c r="AF396" s="38">
        <v>0</v>
      </c>
      <c r="AG396" s="39">
        <v>538</v>
      </c>
      <c r="AH396" s="41">
        <v>0</v>
      </c>
      <c r="AI396" s="183">
        <v>0</v>
      </c>
      <c r="AJ396" s="42">
        <v>0</v>
      </c>
      <c r="AK396" s="43">
        <v>337</v>
      </c>
      <c r="AL396" s="44">
        <v>0</v>
      </c>
      <c r="AM396" s="178">
        <v>0</v>
      </c>
      <c r="AN396" s="42">
        <v>0</v>
      </c>
      <c r="AO396" s="43">
        <v>337</v>
      </c>
      <c r="AP396" s="45">
        <v>0</v>
      </c>
      <c r="AQ396" s="65">
        <v>273</v>
      </c>
      <c r="AR396" s="38">
        <v>3.1866464339908952E-2</v>
      </c>
      <c r="AS396" s="39">
        <v>79</v>
      </c>
      <c r="AT396" s="40">
        <v>1.3757532353879958</v>
      </c>
      <c r="AU396" s="98">
        <v>8</v>
      </c>
      <c r="AV396" s="38">
        <v>0.7822349570200573</v>
      </c>
      <c r="AW396" s="39">
        <v>54</v>
      </c>
      <c r="AX396" s="41">
        <v>1.9085236925713978</v>
      </c>
      <c r="AY396" s="183">
        <v>0</v>
      </c>
      <c r="AZ396" s="42">
        <v>0</v>
      </c>
      <c r="BA396" s="43">
        <v>356</v>
      </c>
      <c r="BB396" s="44">
        <v>0</v>
      </c>
      <c r="BC396" s="178">
        <v>0</v>
      </c>
      <c r="BD396" s="42">
        <v>0</v>
      </c>
      <c r="BE396" s="43">
        <v>356</v>
      </c>
      <c r="BF396" s="45">
        <v>0</v>
      </c>
      <c r="BG396" s="159">
        <v>73</v>
      </c>
      <c r="BH396" s="83">
        <v>8.5210692190965335E-3</v>
      </c>
      <c r="BI396" s="84">
        <v>57</v>
      </c>
      <c r="BJ396" s="85">
        <v>1.5309255743844472</v>
      </c>
      <c r="BK396" s="156">
        <v>1</v>
      </c>
      <c r="BL396" s="83">
        <v>0.20916905444126074</v>
      </c>
      <c r="BM396" s="84">
        <v>73</v>
      </c>
      <c r="BN396" s="86">
        <v>2.1237876496450125</v>
      </c>
      <c r="BO396" s="195">
        <v>349</v>
      </c>
      <c r="BP396" s="75">
        <v>4.0737714485817672E-2</v>
      </c>
      <c r="BQ396" s="164">
        <v>12</v>
      </c>
      <c r="BR396" s="76">
        <v>255</v>
      </c>
      <c r="BS396" s="77">
        <v>0.72084682036847658</v>
      </c>
      <c r="BT396" s="159">
        <v>8567</v>
      </c>
      <c r="BU396" s="153">
        <v>175</v>
      </c>
    </row>
    <row r="397" spans="1:73">
      <c r="A397" s="34">
        <f t="shared" si="48"/>
        <v>2</v>
      </c>
      <c r="B397" s="35">
        <f t="shared" si="49"/>
        <v>0</v>
      </c>
      <c r="C397" s="35">
        <f t="shared" si="50"/>
        <v>0</v>
      </c>
      <c r="D397" s="35">
        <f t="shared" si="51"/>
        <v>1</v>
      </c>
      <c r="E397" s="35">
        <f t="shared" si="52"/>
        <v>1</v>
      </c>
      <c r="F397" s="35">
        <f t="shared" si="53"/>
        <v>0</v>
      </c>
      <c r="G397" s="35">
        <f t="shared" si="54"/>
        <v>0</v>
      </c>
      <c r="H397" s="35">
        <f t="shared" si="55"/>
        <v>0</v>
      </c>
      <c r="I397" s="48">
        <v>666</v>
      </c>
      <c r="J397" s="49" t="s">
        <v>640</v>
      </c>
      <c r="K397" s="65">
        <v>17</v>
      </c>
      <c r="L397" s="38">
        <v>1.5552099533437014E-3</v>
      </c>
      <c r="M397" s="39">
        <v>375</v>
      </c>
      <c r="N397" s="40">
        <v>0.20607832043826887</v>
      </c>
      <c r="O397" s="98">
        <v>15</v>
      </c>
      <c r="P397" s="38">
        <v>4.8991354466858789E-2</v>
      </c>
      <c r="Q397" s="39">
        <v>407</v>
      </c>
      <c r="R397" s="41">
        <v>0.36687354700178942</v>
      </c>
      <c r="S397" s="183">
        <v>5</v>
      </c>
      <c r="T397" s="42">
        <v>4.5741469215991218E-4</v>
      </c>
      <c r="U397" s="43">
        <v>292</v>
      </c>
      <c r="V397" s="44">
        <v>0.17028061509414924</v>
      </c>
      <c r="W397" s="178">
        <v>2</v>
      </c>
      <c r="X397" s="42">
        <v>1.4409221902017291E-2</v>
      </c>
      <c r="Y397" s="43">
        <v>302</v>
      </c>
      <c r="Z397" s="45">
        <v>0.30314422745865893</v>
      </c>
      <c r="AA397" s="65">
        <v>127</v>
      </c>
      <c r="AB397" s="38">
        <v>1.161833318086177E-2</v>
      </c>
      <c r="AC397" s="39">
        <v>182</v>
      </c>
      <c r="AD397" s="40">
        <v>0.89581646154797023</v>
      </c>
      <c r="AE397" s="98">
        <v>19</v>
      </c>
      <c r="AF397" s="38">
        <v>0.36599423631123917</v>
      </c>
      <c r="AG397" s="39">
        <v>171</v>
      </c>
      <c r="AH397" s="41">
        <v>1.5947886318742781</v>
      </c>
      <c r="AI397" s="183">
        <v>36</v>
      </c>
      <c r="AJ397" s="42">
        <v>3.2933857835513677E-3</v>
      </c>
      <c r="AK397" s="43">
        <v>47</v>
      </c>
      <c r="AL397" s="44">
        <v>1.730895953171909</v>
      </c>
      <c r="AM397" s="178">
        <v>7</v>
      </c>
      <c r="AN397" s="42">
        <v>0.1037463976945245</v>
      </c>
      <c r="AO397" s="43">
        <v>24</v>
      </c>
      <c r="AP397" s="45">
        <v>3.0814495017269068</v>
      </c>
      <c r="AQ397" s="65">
        <v>139</v>
      </c>
      <c r="AR397" s="38">
        <v>1.2716128442045558E-2</v>
      </c>
      <c r="AS397" s="39">
        <v>289</v>
      </c>
      <c r="AT397" s="40">
        <v>0.54898637825483576</v>
      </c>
      <c r="AU397" s="98">
        <v>26</v>
      </c>
      <c r="AV397" s="38">
        <v>0.40057636887608067</v>
      </c>
      <c r="AW397" s="39">
        <v>283</v>
      </c>
      <c r="AX397" s="41">
        <v>0.97733997160729935</v>
      </c>
      <c r="AY397" s="183">
        <v>4</v>
      </c>
      <c r="AZ397" s="42">
        <v>3.6593175372792974E-4</v>
      </c>
      <c r="BA397" s="43">
        <v>276</v>
      </c>
      <c r="BB397" s="44">
        <v>0.13656086657112018</v>
      </c>
      <c r="BC397" s="178">
        <v>5</v>
      </c>
      <c r="BD397" s="42">
        <v>1.1527377521613832E-2</v>
      </c>
      <c r="BE397" s="43">
        <v>286</v>
      </c>
      <c r="BF397" s="45">
        <v>0.24311421693478263</v>
      </c>
      <c r="BG397" s="159">
        <v>19</v>
      </c>
      <c r="BH397" s="83">
        <v>1.7381758302076663E-3</v>
      </c>
      <c r="BI397" s="84">
        <v>292</v>
      </c>
      <c r="BJ397" s="85">
        <v>0.31228684603080548</v>
      </c>
      <c r="BK397" s="156">
        <v>10</v>
      </c>
      <c r="BL397" s="83">
        <v>5.4755043227665709E-2</v>
      </c>
      <c r="BM397" s="84">
        <v>308</v>
      </c>
      <c r="BN397" s="86">
        <v>0.55595262345726892</v>
      </c>
      <c r="BO397" s="195">
        <v>347</v>
      </c>
      <c r="BP397" s="75">
        <v>3.1744579635897906E-2</v>
      </c>
      <c r="BQ397" s="164">
        <v>84</v>
      </c>
      <c r="BR397" s="76">
        <v>339</v>
      </c>
      <c r="BS397" s="77">
        <v>0.56171485276714084</v>
      </c>
      <c r="BT397" s="159">
        <v>10931</v>
      </c>
      <c r="BU397" s="153">
        <v>1689</v>
      </c>
    </row>
    <row r="398" spans="1:73">
      <c r="A398" s="34">
        <f t="shared" si="48"/>
        <v>2</v>
      </c>
      <c r="B398" s="35">
        <f t="shared" si="49"/>
        <v>1</v>
      </c>
      <c r="C398" s="35">
        <f t="shared" si="50"/>
        <v>0</v>
      </c>
      <c r="D398" s="35">
        <f t="shared" si="51"/>
        <v>0</v>
      </c>
      <c r="E398" s="35">
        <f t="shared" si="52"/>
        <v>1</v>
      </c>
      <c r="F398" s="35">
        <f t="shared" si="53"/>
        <v>0</v>
      </c>
      <c r="G398" s="35">
        <f t="shared" si="54"/>
        <v>0</v>
      </c>
      <c r="H398" s="35">
        <f t="shared" si="55"/>
        <v>1</v>
      </c>
      <c r="I398" s="48">
        <v>673</v>
      </c>
      <c r="J398" s="49" t="s">
        <v>647</v>
      </c>
      <c r="K398" s="65">
        <v>110</v>
      </c>
      <c r="L398" s="38">
        <v>2.1404942595835766E-2</v>
      </c>
      <c r="M398" s="39">
        <v>31</v>
      </c>
      <c r="N398" s="40">
        <v>2.8363338401632143</v>
      </c>
      <c r="O398" s="98">
        <v>35</v>
      </c>
      <c r="P398" s="38">
        <v>0.3188405797101449</v>
      </c>
      <c r="Q398" s="39">
        <v>66</v>
      </c>
      <c r="R398" s="41">
        <v>2.3876493246476218</v>
      </c>
      <c r="S398" s="183">
        <v>16</v>
      </c>
      <c r="T398" s="42">
        <v>3.1134461957579296E-3</v>
      </c>
      <c r="U398" s="43">
        <v>85</v>
      </c>
      <c r="V398" s="44">
        <v>1.1590347716484268</v>
      </c>
      <c r="W398" s="178">
        <v>10</v>
      </c>
      <c r="X398" s="42">
        <v>4.6376811594202899E-2</v>
      </c>
      <c r="Y398" s="43">
        <v>156</v>
      </c>
      <c r="Z398" s="45">
        <v>0.97568507295679674</v>
      </c>
      <c r="AA398" s="65">
        <v>26</v>
      </c>
      <c r="AB398" s="38">
        <v>5.0593500681066356E-3</v>
      </c>
      <c r="AC398" s="39">
        <v>337</v>
      </c>
      <c r="AD398" s="40">
        <v>0.39009460351933173</v>
      </c>
      <c r="AE398" s="98">
        <v>26</v>
      </c>
      <c r="AF398" s="38">
        <v>7.5362318840579715E-2</v>
      </c>
      <c r="AG398" s="39">
        <v>446</v>
      </c>
      <c r="AH398" s="41">
        <v>0.32838486903502773</v>
      </c>
      <c r="AI398" s="183">
        <v>14</v>
      </c>
      <c r="AJ398" s="42">
        <v>2.7242654212881884E-3</v>
      </c>
      <c r="AK398" s="43">
        <v>64</v>
      </c>
      <c r="AL398" s="44">
        <v>1.4317848873414085</v>
      </c>
      <c r="AM398" s="178">
        <v>16</v>
      </c>
      <c r="AN398" s="42">
        <v>4.0579710144927533E-2</v>
      </c>
      <c r="AO398" s="43">
        <v>99</v>
      </c>
      <c r="AP398" s="45">
        <v>1.2052883799830363</v>
      </c>
      <c r="AQ398" s="65">
        <v>124</v>
      </c>
      <c r="AR398" s="38">
        <v>2.4129208017123954E-2</v>
      </c>
      <c r="AS398" s="39">
        <v>118</v>
      </c>
      <c r="AT398" s="40">
        <v>1.0417169486648827</v>
      </c>
      <c r="AU398" s="98">
        <v>94</v>
      </c>
      <c r="AV398" s="38">
        <v>0.35942028985507246</v>
      </c>
      <c r="AW398" s="39">
        <v>332</v>
      </c>
      <c r="AX398" s="41">
        <v>0.87692595763359149</v>
      </c>
      <c r="AY398" s="183">
        <v>11</v>
      </c>
      <c r="AZ398" s="42">
        <v>2.1404942595835766E-3</v>
      </c>
      <c r="BA398" s="43">
        <v>131</v>
      </c>
      <c r="BB398" s="44">
        <v>0.79880400648852212</v>
      </c>
      <c r="BC398" s="178">
        <v>8</v>
      </c>
      <c r="BD398" s="42">
        <v>3.1884057971014491E-2</v>
      </c>
      <c r="BE398" s="43">
        <v>197</v>
      </c>
      <c r="BF398" s="45">
        <v>0.6724398304638155</v>
      </c>
      <c r="BG398" s="159">
        <v>44</v>
      </c>
      <c r="BH398" s="83">
        <v>8.5619770383343063E-3</v>
      </c>
      <c r="BI398" s="84">
        <v>56</v>
      </c>
      <c r="BJ398" s="85">
        <v>1.5382752185491784</v>
      </c>
      <c r="BK398" s="156">
        <v>39</v>
      </c>
      <c r="BL398" s="83">
        <v>0.12753623188405797</v>
      </c>
      <c r="BM398" s="84">
        <v>130</v>
      </c>
      <c r="BN398" s="86">
        <v>1.2949328230275485</v>
      </c>
      <c r="BO398" s="195">
        <v>345</v>
      </c>
      <c r="BP398" s="75">
        <v>6.713368359603035E-2</v>
      </c>
      <c r="BQ398" s="164">
        <v>228</v>
      </c>
      <c r="BR398" s="76">
        <v>113</v>
      </c>
      <c r="BS398" s="77">
        <v>1.1879189338584344</v>
      </c>
      <c r="BT398" s="159">
        <v>5139</v>
      </c>
      <c r="BU398" s="153">
        <v>3289</v>
      </c>
    </row>
    <row r="399" spans="1:73">
      <c r="A399" s="34">
        <f t="shared" si="48"/>
        <v>0</v>
      </c>
      <c r="B399" s="35">
        <f t="shared" si="49"/>
        <v>0</v>
      </c>
      <c r="C399" s="35">
        <f t="shared" si="50"/>
        <v>0</v>
      </c>
      <c r="D399" s="35">
        <f t="shared" si="51"/>
        <v>0</v>
      </c>
      <c r="E399" s="35">
        <f t="shared" si="52"/>
        <v>0</v>
      </c>
      <c r="F399" s="35">
        <f t="shared" si="53"/>
        <v>1</v>
      </c>
      <c r="G399" s="35">
        <f t="shared" si="54"/>
        <v>0</v>
      </c>
      <c r="H399" s="35">
        <f t="shared" si="55"/>
        <v>0</v>
      </c>
      <c r="I399" s="48">
        <v>628</v>
      </c>
      <c r="J399" s="49" t="s">
        <v>602</v>
      </c>
      <c r="K399" s="65">
        <v>22</v>
      </c>
      <c r="L399" s="38">
        <v>2.5851938895417154E-3</v>
      </c>
      <c r="M399" s="39">
        <v>315</v>
      </c>
      <c r="N399" s="40">
        <v>0.3425598026932728</v>
      </c>
      <c r="O399" s="98">
        <v>8</v>
      </c>
      <c r="P399" s="38">
        <v>6.4139941690962099E-2</v>
      </c>
      <c r="Q399" s="39">
        <v>377</v>
      </c>
      <c r="R399" s="41">
        <v>0.48031429562882189</v>
      </c>
      <c r="S399" s="183">
        <v>7</v>
      </c>
      <c r="T399" s="42">
        <v>8.2256169212690947E-4</v>
      </c>
      <c r="U399" s="43">
        <v>236</v>
      </c>
      <c r="V399" s="44">
        <v>0.3062129688639017</v>
      </c>
      <c r="W399" s="178">
        <v>4</v>
      </c>
      <c r="X399" s="42">
        <v>2.0408163265306121E-2</v>
      </c>
      <c r="Y399" s="43">
        <v>268</v>
      </c>
      <c r="Z399" s="45">
        <v>0.4293512119516516</v>
      </c>
      <c r="AA399" s="65">
        <v>30</v>
      </c>
      <c r="AB399" s="38">
        <v>3.5252643948296123E-3</v>
      </c>
      <c r="AC399" s="39">
        <v>375</v>
      </c>
      <c r="AD399" s="40">
        <v>0.27181092391112438</v>
      </c>
      <c r="AE399" s="98">
        <v>8</v>
      </c>
      <c r="AF399" s="38">
        <v>8.7463556851311949E-2</v>
      </c>
      <c r="AG399" s="39">
        <v>434</v>
      </c>
      <c r="AH399" s="41">
        <v>0.38111498032210545</v>
      </c>
      <c r="AI399" s="183">
        <v>2</v>
      </c>
      <c r="AJ399" s="42">
        <v>2.3501762632197415E-4</v>
      </c>
      <c r="AK399" s="43">
        <v>279</v>
      </c>
      <c r="AL399" s="44">
        <v>0.12351758495966926</v>
      </c>
      <c r="AM399" s="178">
        <v>1</v>
      </c>
      <c r="AN399" s="42">
        <v>5.8309037900874635E-3</v>
      </c>
      <c r="AO399" s="43">
        <v>298</v>
      </c>
      <c r="AP399" s="45">
        <v>0.17318804293800399</v>
      </c>
      <c r="AQ399" s="65">
        <v>263</v>
      </c>
      <c r="AR399" s="38">
        <v>3.0904817861339601E-2</v>
      </c>
      <c r="AS399" s="39">
        <v>81</v>
      </c>
      <c r="AT399" s="40">
        <v>1.3342366039826608</v>
      </c>
      <c r="AU399" s="98">
        <v>19</v>
      </c>
      <c r="AV399" s="38">
        <v>0.76676384839650147</v>
      </c>
      <c r="AW399" s="39">
        <v>57</v>
      </c>
      <c r="AX399" s="41">
        <v>1.8707767508201807</v>
      </c>
      <c r="AY399" s="183">
        <v>11</v>
      </c>
      <c r="AZ399" s="42">
        <v>1.2925969447708577E-3</v>
      </c>
      <c r="BA399" s="43">
        <v>190</v>
      </c>
      <c r="BB399" s="44">
        <v>0.48237999874788656</v>
      </c>
      <c r="BC399" s="178">
        <v>3</v>
      </c>
      <c r="BD399" s="42">
        <v>3.2069970845481049E-2</v>
      </c>
      <c r="BE399" s="43">
        <v>195</v>
      </c>
      <c r="BF399" s="45">
        <v>0.67636076241987275</v>
      </c>
      <c r="BG399" s="159">
        <v>8</v>
      </c>
      <c r="BH399" s="83">
        <v>9.4007050528789658E-4</v>
      </c>
      <c r="BI399" s="84">
        <v>346</v>
      </c>
      <c r="BJ399" s="85">
        <v>0.16889640739502676</v>
      </c>
      <c r="BK399" s="156">
        <v>5</v>
      </c>
      <c r="BL399" s="83">
        <v>2.3323615160349854E-2</v>
      </c>
      <c r="BM399" s="84">
        <v>396</v>
      </c>
      <c r="BN399" s="86">
        <v>0.23681517304240884</v>
      </c>
      <c r="BO399" s="195">
        <v>343</v>
      </c>
      <c r="BP399" s="75">
        <v>4.0305522914218565E-2</v>
      </c>
      <c r="BQ399" s="164">
        <v>48</v>
      </c>
      <c r="BR399" s="76">
        <v>260</v>
      </c>
      <c r="BS399" s="77">
        <v>0.71319926517031418</v>
      </c>
      <c r="BT399" s="159">
        <v>8510</v>
      </c>
      <c r="BU399" s="153">
        <v>1832</v>
      </c>
    </row>
    <row r="400" spans="1:73">
      <c r="A400" s="34">
        <f t="shared" si="48"/>
        <v>0</v>
      </c>
      <c r="B400" s="35">
        <f t="shared" si="49"/>
        <v>0</v>
      </c>
      <c r="C400" s="35">
        <f t="shared" si="50"/>
        <v>0</v>
      </c>
      <c r="D400" s="35">
        <f t="shared" si="51"/>
        <v>0</v>
      </c>
      <c r="E400" s="35">
        <f t="shared" si="52"/>
        <v>0</v>
      </c>
      <c r="F400" s="35">
        <f t="shared" si="53"/>
        <v>1</v>
      </c>
      <c r="G400" s="35">
        <f t="shared" si="54"/>
        <v>1</v>
      </c>
      <c r="H400" s="35">
        <f t="shared" si="55"/>
        <v>0</v>
      </c>
      <c r="I400" s="51">
        <v>23</v>
      </c>
      <c r="J400" s="49" t="s">
        <v>671</v>
      </c>
      <c r="K400" s="65">
        <v>16</v>
      </c>
      <c r="L400" s="38">
        <v>2.0795425006498568E-3</v>
      </c>
      <c r="M400" s="39">
        <v>352</v>
      </c>
      <c r="N400" s="40">
        <v>0.27555676639835069</v>
      </c>
      <c r="O400" s="98">
        <v>8</v>
      </c>
      <c r="P400" s="38">
        <v>4.7761194029850747E-2</v>
      </c>
      <c r="Q400" s="39">
        <v>409</v>
      </c>
      <c r="R400" s="41">
        <v>0.35766144564599384</v>
      </c>
      <c r="S400" s="183">
        <v>13</v>
      </c>
      <c r="T400" s="42">
        <v>1.6896282817780088E-3</v>
      </c>
      <c r="U400" s="43">
        <v>153</v>
      </c>
      <c r="V400" s="44">
        <v>0.62899366380878319</v>
      </c>
      <c r="W400" s="178">
        <v>5</v>
      </c>
      <c r="X400" s="42">
        <v>3.880597014925373E-2</v>
      </c>
      <c r="Y400" s="43">
        <v>188</v>
      </c>
      <c r="Z400" s="45">
        <v>0.81640812541254348</v>
      </c>
      <c r="AA400" s="65">
        <v>6</v>
      </c>
      <c r="AB400" s="38">
        <v>7.7982843774369642E-4</v>
      </c>
      <c r="AC400" s="39">
        <v>488</v>
      </c>
      <c r="AD400" s="40">
        <v>6.0127656940048568E-2</v>
      </c>
      <c r="AE400" s="98">
        <v>2</v>
      </c>
      <c r="AF400" s="38">
        <v>1.7910447761194031E-2</v>
      </c>
      <c r="AG400" s="39">
        <v>511</v>
      </c>
      <c r="AH400" s="41">
        <v>7.8043246716705775E-2</v>
      </c>
      <c r="AI400" s="183">
        <v>0</v>
      </c>
      <c r="AJ400" s="42">
        <v>0</v>
      </c>
      <c r="AK400" s="43">
        <v>337</v>
      </c>
      <c r="AL400" s="44">
        <v>0</v>
      </c>
      <c r="AM400" s="178">
        <v>0</v>
      </c>
      <c r="AN400" s="42">
        <v>0</v>
      </c>
      <c r="AO400" s="43">
        <v>337</v>
      </c>
      <c r="AP400" s="45">
        <v>0</v>
      </c>
      <c r="AQ400" s="65">
        <v>195</v>
      </c>
      <c r="AR400" s="38">
        <v>2.5344424226670131E-2</v>
      </c>
      <c r="AS400" s="39">
        <v>111</v>
      </c>
      <c r="AT400" s="40">
        <v>1.0941808057827027</v>
      </c>
      <c r="AU400" s="98">
        <v>42</v>
      </c>
      <c r="AV400" s="38">
        <v>0.58208955223880599</v>
      </c>
      <c r="AW400" s="39">
        <v>117</v>
      </c>
      <c r="AX400" s="41">
        <v>1.4202020654742384</v>
      </c>
      <c r="AY400" s="183">
        <v>77</v>
      </c>
      <c r="AZ400" s="42">
        <v>1.0007798284377437E-2</v>
      </c>
      <c r="BA400" s="43">
        <v>15</v>
      </c>
      <c r="BB400" s="44">
        <v>3.7347772972981033</v>
      </c>
      <c r="BC400" s="178">
        <v>23</v>
      </c>
      <c r="BD400" s="42">
        <v>0.2298507462686567</v>
      </c>
      <c r="BE400" s="43">
        <v>12</v>
      </c>
      <c r="BF400" s="45">
        <v>4.8475886285675056</v>
      </c>
      <c r="BG400" s="159">
        <v>28</v>
      </c>
      <c r="BH400" s="83">
        <v>3.6391993761372499E-3</v>
      </c>
      <c r="BI400" s="84">
        <v>180</v>
      </c>
      <c r="BJ400" s="85">
        <v>0.65383149132582175</v>
      </c>
      <c r="BK400" s="156">
        <v>17</v>
      </c>
      <c r="BL400" s="83">
        <v>8.3582089552238809E-2</v>
      </c>
      <c r="BM400" s="84">
        <v>230</v>
      </c>
      <c r="BN400" s="86">
        <v>0.84864661264899044</v>
      </c>
      <c r="BO400" s="195">
        <v>335</v>
      </c>
      <c r="BP400" s="75">
        <v>4.3540421107356383E-2</v>
      </c>
      <c r="BQ400" s="164">
        <v>97</v>
      </c>
      <c r="BR400" s="76">
        <v>232</v>
      </c>
      <c r="BS400" s="77">
        <v>0.77044022986780436</v>
      </c>
      <c r="BT400" s="159">
        <v>7694</v>
      </c>
      <c r="BU400" s="153">
        <v>2226</v>
      </c>
    </row>
    <row r="401" spans="1:73">
      <c r="A401" s="34">
        <f t="shared" si="48"/>
        <v>2</v>
      </c>
      <c r="B401" s="35">
        <f t="shared" si="49"/>
        <v>1</v>
      </c>
      <c r="C401" s="35">
        <f t="shared" si="50"/>
        <v>0</v>
      </c>
      <c r="D401" s="35">
        <f t="shared" si="51"/>
        <v>1</v>
      </c>
      <c r="E401" s="35">
        <f t="shared" si="52"/>
        <v>0</v>
      </c>
      <c r="F401" s="35">
        <f t="shared" si="53"/>
        <v>0</v>
      </c>
      <c r="G401" s="35">
        <f t="shared" si="54"/>
        <v>0</v>
      </c>
      <c r="H401" s="35">
        <f t="shared" si="55"/>
        <v>0</v>
      </c>
      <c r="I401" s="48">
        <v>71</v>
      </c>
      <c r="J401" s="49" t="s">
        <v>41</v>
      </c>
      <c r="K401" s="65">
        <v>125</v>
      </c>
      <c r="L401" s="38">
        <v>1.6229550766034797E-2</v>
      </c>
      <c r="M401" s="39">
        <v>47</v>
      </c>
      <c r="N401" s="40">
        <v>2.1505511562225217</v>
      </c>
      <c r="O401" s="98">
        <v>7</v>
      </c>
      <c r="P401" s="38">
        <v>0.37425149700598803</v>
      </c>
      <c r="Q401" s="39">
        <v>50</v>
      </c>
      <c r="R401" s="41">
        <v>2.802596002325223</v>
      </c>
      <c r="S401" s="183">
        <v>8</v>
      </c>
      <c r="T401" s="42">
        <v>1.0386912490262269E-3</v>
      </c>
      <c r="U401" s="43">
        <v>213</v>
      </c>
      <c r="V401" s="44">
        <v>0.38667097451968746</v>
      </c>
      <c r="W401" s="178">
        <v>1</v>
      </c>
      <c r="X401" s="42">
        <v>2.3952095808383235E-2</v>
      </c>
      <c r="Y401" s="43">
        <v>249</v>
      </c>
      <c r="Z401" s="45">
        <v>0.50390920684145946</v>
      </c>
      <c r="AA401" s="65">
        <v>90</v>
      </c>
      <c r="AB401" s="38">
        <v>1.1685276551545054E-2</v>
      </c>
      <c r="AC401" s="39">
        <v>181</v>
      </c>
      <c r="AD401" s="40">
        <v>0.90097804303440732</v>
      </c>
      <c r="AE401" s="98">
        <v>4</v>
      </c>
      <c r="AF401" s="38">
        <v>0.26946107784431139</v>
      </c>
      <c r="AG401" s="39">
        <v>242</v>
      </c>
      <c r="AH401" s="41">
        <v>1.1741536369803789</v>
      </c>
      <c r="AI401" s="183">
        <v>0</v>
      </c>
      <c r="AJ401" s="42">
        <v>0</v>
      </c>
      <c r="AK401" s="43">
        <v>337</v>
      </c>
      <c r="AL401" s="44">
        <v>0</v>
      </c>
      <c r="AM401" s="178">
        <v>0</v>
      </c>
      <c r="AN401" s="42">
        <v>0</v>
      </c>
      <c r="AO401" s="43">
        <v>337</v>
      </c>
      <c r="AP401" s="45">
        <v>0</v>
      </c>
      <c r="AQ401" s="65">
        <v>105</v>
      </c>
      <c r="AR401" s="38">
        <v>1.3632822643469229E-2</v>
      </c>
      <c r="AS401" s="39">
        <v>269</v>
      </c>
      <c r="AT401" s="40">
        <v>0.58856230986801439</v>
      </c>
      <c r="AU401" s="98">
        <v>6</v>
      </c>
      <c r="AV401" s="38">
        <v>0.31437125748502992</v>
      </c>
      <c r="AW401" s="39">
        <v>381</v>
      </c>
      <c r="AX401" s="41">
        <v>0.76701378248205643</v>
      </c>
      <c r="AY401" s="183">
        <v>0</v>
      </c>
      <c r="AZ401" s="42">
        <v>0</v>
      </c>
      <c r="BA401" s="43">
        <v>356</v>
      </c>
      <c r="BB401" s="44">
        <v>0</v>
      </c>
      <c r="BC401" s="178">
        <v>0</v>
      </c>
      <c r="BD401" s="42">
        <v>0</v>
      </c>
      <c r="BE401" s="43">
        <v>356</v>
      </c>
      <c r="BF401" s="45">
        <v>0</v>
      </c>
      <c r="BG401" s="159">
        <v>6</v>
      </c>
      <c r="BH401" s="83">
        <v>7.7901843676967026E-4</v>
      </c>
      <c r="BI401" s="84">
        <v>362</v>
      </c>
      <c r="BJ401" s="85">
        <v>0.13996122048802367</v>
      </c>
      <c r="BK401" s="156">
        <v>2</v>
      </c>
      <c r="BL401" s="83">
        <v>1.7964071856287425E-2</v>
      </c>
      <c r="BM401" s="84">
        <v>411</v>
      </c>
      <c r="BN401" s="86">
        <v>0.1823973151651487</v>
      </c>
      <c r="BO401" s="195">
        <v>334</v>
      </c>
      <c r="BP401" s="75">
        <v>4.3365359646844973E-2</v>
      </c>
      <c r="BQ401" s="164">
        <v>20</v>
      </c>
      <c r="BR401" s="76">
        <v>234</v>
      </c>
      <c r="BS401" s="77">
        <v>0.76734254756599918</v>
      </c>
      <c r="BT401" s="159">
        <v>7702</v>
      </c>
      <c r="BU401" s="153">
        <v>456</v>
      </c>
    </row>
    <row r="402" spans="1:73">
      <c r="A402" s="34">
        <f t="shared" si="48"/>
        <v>1</v>
      </c>
      <c r="B402" s="35">
        <f t="shared" si="49"/>
        <v>0</v>
      </c>
      <c r="C402" s="35">
        <f t="shared" si="50"/>
        <v>0</v>
      </c>
      <c r="D402" s="35">
        <f t="shared" si="51"/>
        <v>0</v>
      </c>
      <c r="E402" s="35">
        <f t="shared" si="52"/>
        <v>1</v>
      </c>
      <c r="F402" s="35">
        <f t="shared" si="53"/>
        <v>1</v>
      </c>
      <c r="G402" s="35">
        <f t="shared" si="54"/>
        <v>0</v>
      </c>
      <c r="H402" s="35">
        <f t="shared" si="55"/>
        <v>1</v>
      </c>
      <c r="I402" s="48">
        <v>83</v>
      </c>
      <c r="J402" s="49" t="s">
        <v>53</v>
      </c>
      <c r="K402" s="65">
        <v>40</v>
      </c>
      <c r="L402" s="38">
        <v>3.2653061224489797E-3</v>
      </c>
      <c r="M402" s="39">
        <v>272</v>
      </c>
      <c r="N402" s="40">
        <v>0.43268035932018578</v>
      </c>
      <c r="O402" s="98">
        <v>4</v>
      </c>
      <c r="P402" s="38">
        <v>0.12158054711246201</v>
      </c>
      <c r="Q402" s="39">
        <v>253</v>
      </c>
      <c r="R402" s="41">
        <v>0.91046036695598731</v>
      </c>
      <c r="S402" s="183">
        <v>6</v>
      </c>
      <c r="T402" s="42">
        <v>4.8979591836734691E-4</v>
      </c>
      <c r="U402" s="43">
        <v>287</v>
      </c>
      <c r="V402" s="44">
        <v>0.1823350925969775</v>
      </c>
      <c r="W402" s="178">
        <v>2</v>
      </c>
      <c r="X402" s="42">
        <v>1.82370820668693E-2</v>
      </c>
      <c r="Y402" s="43">
        <v>283</v>
      </c>
      <c r="Z402" s="45">
        <v>0.38367555110573121</v>
      </c>
      <c r="AA402" s="65">
        <v>30</v>
      </c>
      <c r="AB402" s="38">
        <v>2.4489795918367346E-3</v>
      </c>
      <c r="AC402" s="39">
        <v>408</v>
      </c>
      <c r="AD402" s="40">
        <v>0.18882538469254434</v>
      </c>
      <c r="AE402" s="98">
        <v>3</v>
      </c>
      <c r="AF402" s="38">
        <v>9.1185410334346503E-2</v>
      </c>
      <c r="AG402" s="39">
        <v>433</v>
      </c>
      <c r="AH402" s="41">
        <v>0.39733263905921634</v>
      </c>
      <c r="AI402" s="183">
        <v>22</v>
      </c>
      <c r="AJ402" s="42">
        <v>1.7959183673469388E-3</v>
      </c>
      <c r="AK402" s="43">
        <v>96</v>
      </c>
      <c r="AL402" s="44">
        <v>0.94387601045507263</v>
      </c>
      <c r="AM402" s="178">
        <v>3</v>
      </c>
      <c r="AN402" s="42">
        <v>6.6869300911854099E-2</v>
      </c>
      <c r="AO402" s="43">
        <v>44</v>
      </c>
      <c r="AP402" s="45">
        <v>1.9861352158209391</v>
      </c>
      <c r="AQ402" s="65">
        <v>182</v>
      </c>
      <c r="AR402" s="38">
        <v>1.4857142857142857E-2</v>
      </c>
      <c r="AS402" s="39">
        <v>245</v>
      </c>
      <c r="AT402" s="40">
        <v>0.6414192091193992</v>
      </c>
      <c r="AU402" s="98">
        <v>17</v>
      </c>
      <c r="AV402" s="38">
        <v>0.55319148936170215</v>
      </c>
      <c r="AW402" s="39">
        <v>138</v>
      </c>
      <c r="AX402" s="41">
        <v>1.3496955799542409</v>
      </c>
      <c r="AY402" s="183">
        <v>4</v>
      </c>
      <c r="AZ402" s="42">
        <v>3.2653061224489796E-4</v>
      </c>
      <c r="BA402" s="43">
        <v>285</v>
      </c>
      <c r="BB402" s="44">
        <v>0.12185688428480936</v>
      </c>
      <c r="BC402" s="178">
        <v>2</v>
      </c>
      <c r="BD402" s="42">
        <v>1.2158054711246201E-2</v>
      </c>
      <c r="BE402" s="43">
        <v>283</v>
      </c>
      <c r="BF402" s="45">
        <v>0.25641529871236957</v>
      </c>
      <c r="BG402" s="159">
        <v>45</v>
      </c>
      <c r="BH402" s="83">
        <v>3.6734693877551019E-3</v>
      </c>
      <c r="BI402" s="84">
        <v>178</v>
      </c>
      <c r="BJ402" s="85">
        <v>0.65998856338699485</v>
      </c>
      <c r="BK402" s="156">
        <v>8</v>
      </c>
      <c r="BL402" s="83">
        <v>0.13677811550151975</v>
      </c>
      <c r="BM402" s="84">
        <v>120</v>
      </c>
      <c r="BN402" s="86">
        <v>1.3887698312726369</v>
      </c>
      <c r="BO402" s="195">
        <v>329</v>
      </c>
      <c r="BP402" s="75">
        <v>2.6857142857142857E-2</v>
      </c>
      <c r="BQ402" s="164">
        <v>39</v>
      </c>
      <c r="BR402" s="76">
        <v>379</v>
      </c>
      <c r="BS402" s="77">
        <v>0.47523250327392014</v>
      </c>
      <c r="BT402" s="159">
        <v>12250</v>
      </c>
      <c r="BU402" s="153">
        <v>826</v>
      </c>
    </row>
    <row r="403" spans="1:73">
      <c r="A403" s="34">
        <f t="shared" si="48"/>
        <v>1</v>
      </c>
      <c r="B403" s="35">
        <f t="shared" si="49"/>
        <v>0</v>
      </c>
      <c r="C403" s="35">
        <f t="shared" si="50"/>
        <v>0</v>
      </c>
      <c r="D403" s="35">
        <f t="shared" si="51"/>
        <v>1</v>
      </c>
      <c r="E403" s="35">
        <f t="shared" si="52"/>
        <v>0</v>
      </c>
      <c r="F403" s="35">
        <f t="shared" si="53"/>
        <v>0</v>
      </c>
      <c r="G403" s="35">
        <f t="shared" si="54"/>
        <v>0</v>
      </c>
      <c r="H403" s="35">
        <f t="shared" si="55"/>
        <v>0</v>
      </c>
      <c r="I403" s="48">
        <v>229</v>
      </c>
      <c r="J403" s="49" t="s">
        <v>199</v>
      </c>
      <c r="K403" s="65">
        <v>0</v>
      </c>
      <c r="L403" s="38">
        <v>0</v>
      </c>
      <c r="M403" s="39">
        <v>517</v>
      </c>
      <c r="N403" s="40">
        <v>0</v>
      </c>
      <c r="O403" s="98">
        <v>0</v>
      </c>
      <c r="P403" s="38">
        <v>0</v>
      </c>
      <c r="Q403" s="39">
        <v>517</v>
      </c>
      <c r="R403" s="41">
        <v>0</v>
      </c>
      <c r="S403" s="183">
        <v>0</v>
      </c>
      <c r="T403" s="42">
        <v>0</v>
      </c>
      <c r="U403" s="43">
        <v>396</v>
      </c>
      <c r="V403" s="44">
        <v>0</v>
      </c>
      <c r="W403" s="178">
        <v>0</v>
      </c>
      <c r="X403" s="42">
        <v>0</v>
      </c>
      <c r="Y403" s="43">
        <v>396</v>
      </c>
      <c r="Z403" s="45">
        <v>0</v>
      </c>
      <c r="AA403" s="65">
        <v>313</v>
      </c>
      <c r="AB403" s="38">
        <v>1.249500998003992E-2</v>
      </c>
      <c r="AC403" s="39">
        <v>167</v>
      </c>
      <c r="AD403" s="40">
        <v>0.96341148537243937</v>
      </c>
      <c r="AE403" s="98">
        <v>3</v>
      </c>
      <c r="AF403" s="38">
        <v>0.95136778115501519</v>
      </c>
      <c r="AG403" s="39">
        <v>45</v>
      </c>
      <c r="AH403" s="41">
        <v>4.1455038675178235</v>
      </c>
      <c r="AI403" s="183">
        <v>0</v>
      </c>
      <c r="AJ403" s="42">
        <v>0</v>
      </c>
      <c r="AK403" s="43">
        <v>337</v>
      </c>
      <c r="AL403" s="44">
        <v>0</v>
      </c>
      <c r="AM403" s="178">
        <v>0</v>
      </c>
      <c r="AN403" s="42">
        <v>0</v>
      </c>
      <c r="AO403" s="43">
        <v>337</v>
      </c>
      <c r="AP403" s="45">
        <v>0</v>
      </c>
      <c r="AQ403" s="65">
        <v>16</v>
      </c>
      <c r="AR403" s="38">
        <v>6.3872255489021959E-4</v>
      </c>
      <c r="AS403" s="39">
        <v>529</v>
      </c>
      <c r="AT403" s="40">
        <v>2.7575215500296606E-2</v>
      </c>
      <c r="AU403" s="98">
        <v>3</v>
      </c>
      <c r="AV403" s="38">
        <v>4.8632218844984802E-2</v>
      </c>
      <c r="AW403" s="39">
        <v>526</v>
      </c>
      <c r="AX403" s="41">
        <v>0.1186545564794937</v>
      </c>
      <c r="AY403" s="183">
        <v>0</v>
      </c>
      <c r="AZ403" s="42">
        <v>0</v>
      </c>
      <c r="BA403" s="43">
        <v>356</v>
      </c>
      <c r="BB403" s="44">
        <v>0</v>
      </c>
      <c r="BC403" s="178">
        <v>0</v>
      </c>
      <c r="BD403" s="42">
        <v>0</v>
      </c>
      <c r="BE403" s="43">
        <v>356</v>
      </c>
      <c r="BF403" s="45">
        <v>0</v>
      </c>
      <c r="BG403" s="159">
        <v>0</v>
      </c>
      <c r="BH403" s="83">
        <v>0</v>
      </c>
      <c r="BI403" s="84">
        <v>467</v>
      </c>
      <c r="BJ403" s="85">
        <v>0</v>
      </c>
      <c r="BK403" s="156">
        <v>0</v>
      </c>
      <c r="BL403" s="83">
        <v>0</v>
      </c>
      <c r="BM403" s="84">
        <v>467</v>
      </c>
      <c r="BN403" s="86">
        <v>0</v>
      </c>
      <c r="BO403" s="195">
        <v>329</v>
      </c>
      <c r="BP403" s="75">
        <v>1.3133732534930141E-2</v>
      </c>
      <c r="BQ403" s="164">
        <v>6</v>
      </c>
      <c r="BR403" s="76">
        <v>483</v>
      </c>
      <c r="BS403" s="77">
        <v>0.23239912834752582</v>
      </c>
      <c r="BT403" s="159">
        <v>25050</v>
      </c>
      <c r="BU403" s="153">
        <v>945</v>
      </c>
    </row>
    <row r="404" spans="1:73">
      <c r="A404" s="34">
        <f t="shared" si="48"/>
        <v>1</v>
      </c>
      <c r="B404" s="35">
        <f t="shared" si="49"/>
        <v>1</v>
      </c>
      <c r="C404" s="35">
        <f t="shared" si="50"/>
        <v>0</v>
      </c>
      <c r="D404" s="35">
        <f t="shared" si="51"/>
        <v>0</v>
      </c>
      <c r="E404" s="35">
        <f t="shared" si="52"/>
        <v>0</v>
      </c>
      <c r="F404" s="35">
        <f t="shared" si="53"/>
        <v>0</v>
      </c>
      <c r="G404" s="35">
        <f t="shared" si="54"/>
        <v>0</v>
      </c>
      <c r="H404" s="35">
        <f t="shared" si="55"/>
        <v>0</v>
      </c>
      <c r="I404" s="48">
        <v>189</v>
      </c>
      <c r="J404" s="49" t="s">
        <v>159</v>
      </c>
      <c r="K404" s="65">
        <v>311</v>
      </c>
      <c r="L404" s="38">
        <v>1.2503015196590818E-2</v>
      </c>
      <c r="M404" s="39">
        <v>62</v>
      </c>
      <c r="N404" s="40">
        <v>1.6567540392780391</v>
      </c>
      <c r="O404" s="98">
        <v>9</v>
      </c>
      <c r="P404" s="38">
        <v>0.94817073170731703</v>
      </c>
      <c r="Q404" s="39">
        <v>8</v>
      </c>
      <c r="R404" s="41">
        <v>7.1004111498909808</v>
      </c>
      <c r="S404" s="183">
        <v>6</v>
      </c>
      <c r="T404" s="42">
        <v>2.412157272654177E-4</v>
      </c>
      <c r="U404" s="43">
        <v>332</v>
      </c>
      <c r="V404" s="44">
        <v>8.9796771098857225E-2</v>
      </c>
      <c r="W404" s="178">
        <v>1</v>
      </c>
      <c r="X404" s="42">
        <v>1.8292682926829267E-2</v>
      </c>
      <c r="Y404" s="43">
        <v>282</v>
      </c>
      <c r="Z404" s="45">
        <v>0.38484529363959014</v>
      </c>
      <c r="AA404" s="65">
        <v>10</v>
      </c>
      <c r="AB404" s="38">
        <v>4.0202621210902949E-4</v>
      </c>
      <c r="AC404" s="39">
        <v>510</v>
      </c>
      <c r="AD404" s="40">
        <v>3.0997707947839351E-2</v>
      </c>
      <c r="AE404" s="98">
        <v>1</v>
      </c>
      <c r="AF404" s="38">
        <v>3.048780487804878E-2</v>
      </c>
      <c r="AG404" s="39">
        <v>494</v>
      </c>
      <c r="AH404" s="41">
        <v>0.13284800635211602</v>
      </c>
      <c r="AI404" s="183">
        <v>0</v>
      </c>
      <c r="AJ404" s="42">
        <v>0</v>
      </c>
      <c r="AK404" s="43">
        <v>337</v>
      </c>
      <c r="AL404" s="44">
        <v>0</v>
      </c>
      <c r="AM404" s="178">
        <v>0</v>
      </c>
      <c r="AN404" s="42">
        <v>0</v>
      </c>
      <c r="AO404" s="43">
        <v>337</v>
      </c>
      <c r="AP404" s="45">
        <v>0</v>
      </c>
      <c r="AQ404" s="65">
        <v>0</v>
      </c>
      <c r="AR404" s="38">
        <v>0</v>
      </c>
      <c r="AS404" s="39">
        <v>565</v>
      </c>
      <c r="AT404" s="40">
        <v>0</v>
      </c>
      <c r="AU404" s="98">
        <v>0</v>
      </c>
      <c r="AV404" s="38">
        <v>0</v>
      </c>
      <c r="AW404" s="39">
        <v>565</v>
      </c>
      <c r="AX404" s="41">
        <v>0</v>
      </c>
      <c r="AY404" s="183">
        <v>1</v>
      </c>
      <c r="AZ404" s="42">
        <v>4.0202621210902948E-5</v>
      </c>
      <c r="BA404" s="43">
        <v>349</v>
      </c>
      <c r="BB404" s="44">
        <v>1.5003083867581757E-2</v>
      </c>
      <c r="BC404" s="178">
        <v>1</v>
      </c>
      <c r="BD404" s="42">
        <v>3.0487804878048782E-3</v>
      </c>
      <c r="BE404" s="43">
        <v>341</v>
      </c>
      <c r="BF404" s="45">
        <v>6.4299263167964624E-2</v>
      </c>
      <c r="BG404" s="159">
        <v>0</v>
      </c>
      <c r="BH404" s="83">
        <v>0</v>
      </c>
      <c r="BI404" s="84">
        <v>467</v>
      </c>
      <c r="BJ404" s="85">
        <v>0</v>
      </c>
      <c r="BK404" s="156">
        <v>0</v>
      </c>
      <c r="BL404" s="83">
        <v>0</v>
      </c>
      <c r="BM404" s="84">
        <v>467</v>
      </c>
      <c r="BN404" s="86">
        <v>0</v>
      </c>
      <c r="BO404" s="195">
        <v>328</v>
      </c>
      <c r="BP404" s="75">
        <v>1.3186459757176168E-2</v>
      </c>
      <c r="BQ404" s="164">
        <v>12</v>
      </c>
      <c r="BR404" s="76">
        <v>482</v>
      </c>
      <c r="BS404" s="77">
        <v>0.23333212743651849</v>
      </c>
      <c r="BT404" s="159">
        <v>24874</v>
      </c>
      <c r="BU404" s="153">
        <v>708</v>
      </c>
    </row>
    <row r="405" spans="1:73">
      <c r="A405" s="34">
        <f t="shared" si="48"/>
        <v>1</v>
      </c>
      <c r="B405" s="35">
        <f t="shared" si="49"/>
        <v>0</v>
      </c>
      <c r="C405" s="35">
        <f t="shared" si="50"/>
        <v>0</v>
      </c>
      <c r="D405" s="35">
        <f t="shared" si="51"/>
        <v>0</v>
      </c>
      <c r="E405" s="35">
        <f t="shared" si="52"/>
        <v>1</v>
      </c>
      <c r="F405" s="35">
        <f t="shared" si="53"/>
        <v>1</v>
      </c>
      <c r="G405" s="35">
        <f t="shared" si="54"/>
        <v>1</v>
      </c>
      <c r="H405" s="35">
        <f t="shared" si="55"/>
        <v>0</v>
      </c>
      <c r="I405" s="48">
        <v>481</v>
      </c>
      <c r="J405" s="49" t="s">
        <v>453</v>
      </c>
      <c r="K405" s="65">
        <v>28</v>
      </c>
      <c r="L405" s="38">
        <v>2.5706940874035988E-3</v>
      </c>
      <c r="M405" s="39">
        <v>316</v>
      </c>
      <c r="N405" s="40">
        <v>0.34063845769102025</v>
      </c>
      <c r="O405" s="98">
        <v>12</v>
      </c>
      <c r="P405" s="38">
        <v>8.615384615384615E-2</v>
      </c>
      <c r="Q405" s="39">
        <v>335</v>
      </c>
      <c r="R405" s="41">
        <v>0.6451662231075812</v>
      </c>
      <c r="S405" s="183">
        <v>4</v>
      </c>
      <c r="T405" s="42">
        <v>3.6724201248622841E-4</v>
      </c>
      <c r="U405" s="43">
        <v>301</v>
      </c>
      <c r="V405" s="44">
        <v>0.13671225880236101</v>
      </c>
      <c r="W405" s="178">
        <v>3</v>
      </c>
      <c r="X405" s="42">
        <v>1.2307692307692308E-2</v>
      </c>
      <c r="Y405" s="43">
        <v>322</v>
      </c>
      <c r="Z405" s="45">
        <v>0.2589318078231499</v>
      </c>
      <c r="AA405" s="65">
        <v>73</v>
      </c>
      <c r="AB405" s="38">
        <v>6.7021667278736692E-3</v>
      </c>
      <c r="AC405" s="39">
        <v>303</v>
      </c>
      <c r="AD405" s="40">
        <v>0.51676184435459604</v>
      </c>
      <c r="AE405" s="98">
        <v>14</v>
      </c>
      <c r="AF405" s="38">
        <v>0.22461538461538461</v>
      </c>
      <c r="AG405" s="39">
        <v>291</v>
      </c>
      <c r="AH405" s="41">
        <v>0.97874235818309729</v>
      </c>
      <c r="AI405" s="183">
        <v>18</v>
      </c>
      <c r="AJ405" s="42">
        <v>1.6525890561880279E-3</v>
      </c>
      <c r="AK405" s="43">
        <v>108</v>
      </c>
      <c r="AL405" s="44">
        <v>0.86854680793803418</v>
      </c>
      <c r="AM405" s="178">
        <v>5</v>
      </c>
      <c r="AN405" s="42">
        <v>5.5384615384615386E-2</v>
      </c>
      <c r="AO405" s="43">
        <v>60</v>
      </c>
      <c r="AP405" s="45">
        <v>1.6450199647680563</v>
      </c>
      <c r="AQ405" s="65">
        <v>136</v>
      </c>
      <c r="AR405" s="38">
        <v>1.2486228424531766E-2</v>
      </c>
      <c r="AS405" s="39">
        <v>294</v>
      </c>
      <c r="AT405" s="40">
        <v>0.5390610319868393</v>
      </c>
      <c r="AU405" s="98">
        <v>34</v>
      </c>
      <c r="AV405" s="38">
        <v>0.41846153846153844</v>
      </c>
      <c r="AW405" s="39">
        <v>267</v>
      </c>
      <c r="AX405" s="41">
        <v>1.0209768221381665</v>
      </c>
      <c r="AY405" s="183">
        <v>38</v>
      </c>
      <c r="AZ405" s="42">
        <v>3.4887991186191699E-3</v>
      </c>
      <c r="BA405" s="43">
        <v>75</v>
      </c>
      <c r="BB405" s="44">
        <v>1.3019734583772207</v>
      </c>
      <c r="BC405" s="178">
        <v>6</v>
      </c>
      <c r="BD405" s="42">
        <v>0.11692307692307692</v>
      </c>
      <c r="BE405" s="43">
        <v>34</v>
      </c>
      <c r="BF405" s="45">
        <v>2.4659262034631109</v>
      </c>
      <c r="BG405" s="159">
        <v>28</v>
      </c>
      <c r="BH405" s="83">
        <v>2.5706940874035988E-3</v>
      </c>
      <c r="BI405" s="84">
        <v>237</v>
      </c>
      <c r="BJ405" s="85">
        <v>0.46186003436107892</v>
      </c>
      <c r="BK405" s="156">
        <v>14</v>
      </c>
      <c r="BL405" s="83">
        <v>8.615384615384615E-2</v>
      </c>
      <c r="BM405" s="84">
        <v>222</v>
      </c>
      <c r="BN405" s="86">
        <v>0.87475881611511319</v>
      </c>
      <c r="BO405" s="195">
        <v>325</v>
      </c>
      <c r="BP405" s="75">
        <v>2.983841351450606E-2</v>
      </c>
      <c r="BQ405" s="164">
        <v>88</v>
      </c>
      <c r="BR405" s="76">
        <v>360</v>
      </c>
      <c r="BS405" s="77">
        <v>0.52798557254014677</v>
      </c>
      <c r="BT405" s="159">
        <v>10892</v>
      </c>
      <c r="BU405" s="153">
        <v>3490</v>
      </c>
    </row>
    <row r="406" spans="1:73">
      <c r="A406" s="34">
        <f t="shared" si="48"/>
        <v>2</v>
      </c>
      <c r="B406" s="35">
        <f t="shared" si="49"/>
        <v>1</v>
      </c>
      <c r="C406" s="35">
        <f t="shared" si="50"/>
        <v>1</v>
      </c>
      <c r="D406" s="35">
        <f t="shared" si="51"/>
        <v>0</v>
      </c>
      <c r="E406" s="35">
        <f t="shared" si="52"/>
        <v>0</v>
      </c>
      <c r="F406" s="35">
        <f t="shared" si="53"/>
        <v>0</v>
      </c>
      <c r="G406" s="35">
        <f t="shared" si="54"/>
        <v>0</v>
      </c>
      <c r="H406" s="35">
        <f t="shared" si="55"/>
        <v>0</v>
      </c>
      <c r="I406" s="48">
        <v>326</v>
      </c>
      <c r="J406" s="49" t="s">
        <v>297</v>
      </c>
      <c r="K406" s="65">
        <v>107</v>
      </c>
      <c r="L406" s="38">
        <v>1.0501521248405143E-2</v>
      </c>
      <c r="M406" s="39">
        <v>92</v>
      </c>
      <c r="N406" s="40">
        <v>1.3915393585703542</v>
      </c>
      <c r="O406" s="98">
        <v>7</v>
      </c>
      <c r="P406" s="38">
        <v>0.33542319749216298</v>
      </c>
      <c r="Q406" s="39">
        <v>60</v>
      </c>
      <c r="R406" s="41">
        <v>2.5118288634758321</v>
      </c>
      <c r="S406" s="183">
        <v>25</v>
      </c>
      <c r="T406" s="42">
        <v>2.4536264599077438E-3</v>
      </c>
      <c r="U406" s="43">
        <v>111</v>
      </c>
      <c r="V406" s="44">
        <v>0.91340534085491487</v>
      </c>
      <c r="W406" s="178">
        <v>2</v>
      </c>
      <c r="X406" s="42">
        <v>7.8369905956112859E-2</v>
      </c>
      <c r="Y406" s="43">
        <v>70</v>
      </c>
      <c r="Z406" s="45">
        <v>1.6487624910369068</v>
      </c>
      <c r="AA406" s="65">
        <v>62</v>
      </c>
      <c r="AB406" s="38">
        <v>6.0849936205712041E-3</v>
      </c>
      <c r="AC406" s="39">
        <v>319</v>
      </c>
      <c r="AD406" s="40">
        <v>0.46917551501288129</v>
      </c>
      <c r="AE406" s="98">
        <v>9</v>
      </c>
      <c r="AF406" s="38">
        <v>0.19435736677115986</v>
      </c>
      <c r="AG406" s="39">
        <v>327</v>
      </c>
      <c r="AH406" s="41">
        <v>0.84689562920897543</v>
      </c>
      <c r="AI406" s="183">
        <v>0</v>
      </c>
      <c r="AJ406" s="42">
        <v>0</v>
      </c>
      <c r="AK406" s="43">
        <v>337</v>
      </c>
      <c r="AL406" s="44">
        <v>0</v>
      </c>
      <c r="AM406" s="178">
        <v>0</v>
      </c>
      <c r="AN406" s="42">
        <v>0</v>
      </c>
      <c r="AO406" s="43">
        <v>337</v>
      </c>
      <c r="AP406" s="45">
        <v>0</v>
      </c>
      <c r="AQ406" s="65">
        <v>110</v>
      </c>
      <c r="AR406" s="38">
        <v>1.0795956423594072E-2</v>
      </c>
      <c r="AS406" s="39">
        <v>312</v>
      </c>
      <c r="AT406" s="40">
        <v>0.46608785400350433</v>
      </c>
      <c r="AU406" s="98">
        <v>10</v>
      </c>
      <c r="AV406" s="38">
        <v>0.34482758620689657</v>
      </c>
      <c r="AW406" s="39">
        <v>350</v>
      </c>
      <c r="AX406" s="41">
        <v>0.84132217848606528</v>
      </c>
      <c r="AY406" s="183">
        <v>0</v>
      </c>
      <c r="AZ406" s="42">
        <v>0</v>
      </c>
      <c r="BA406" s="43">
        <v>356</v>
      </c>
      <c r="BB406" s="44">
        <v>0</v>
      </c>
      <c r="BC406" s="178">
        <v>0</v>
      </c>
      <c r="BD406" s="42">
        <v>0</v>
      </c>
      <c r="BE406" s="43">
        <v>356</v>
      </c>
      <c r="BF406" s="45">
        <v>0</v>
      </c>
      <c r="BG406" s="159">
        <v>15</v>
      </c>
      <c r="BH406" s="83">
        <v>1.4721758759446463E-3</v>
      </c>
      <c r="BI406" s="84">
        <v>306</v>
      </c>
      <c r="BJ406" s="85">
        <v>0.26449634905259556</v>
      </c>
      <c r="BK406" s="156">
        <v>2</v>
      </c>
      <c r="BL406" s="83">
        <v>4.7021943573667714E-2</v>
      </c>
      <c r="BM406" s="84">
        <v>324</v>
      </c>
      <c r="BN406" s="86">
        <v>0.47743497856708211</v>
      </c>
      <c r="BO406" s="195">
        <v>319</v>
      </c>
      <c r="BP406" s="75">
        <v>3.1308273628422811E-2</v>
      </c>
      <c r="BQ406" s="164">
        <v>30</v>
      </c>
      <c r="BR406" s="76">
        <v>346</v>
      </c>
      <c r="BS406" s="77">
        <v>0.55399449333692352</v>
      </c>
      <c r="BT406" s="159">
        <v>10189</v>
      </c>
      <c r="BU406" s="153">
        <v>1084</v>
      </c>
    </row>
    <row r="407" spans="1:73">
      <c r="A407" s="34">
        <f t="shared" si="48"/>
        <v>1</v>
      </c>
      <c r="B407" s="35">
        <f t="shared" si="49"/>
        <v>0</v>
      </c>
      <c r="C407" s="35">
        <f t="shared" si="50"/>
        <v>0</v>
      </c>
      <c r="D407" s="35">
        <f t="shared" si="51"/>
        <v>1</v>
      </c>
      <c r="E407" s="35">
        <f t="shared" si="52"/>
        <v>0</v>
      </c>
      <c r="F407" s="35">
        <f t="shared" si="53"/>
        <v>0</v>
      </c>
      <c r="G407" s="35">
        <f t="shared" si="54"/>
        <v>0</v>
      </c>
      <c r="H407" s="35">
        <f t="shared" si="55"/>
        <v>0</v>
      </c>
      <c r="I407" s="48">
        <v>219</v>
      </c>
      <c r="J407" s="49" t="s">
        <v>189</v>
      </c>
      <c r="K407" s="65">
        <v>0</v>
      </c>
      <c r="L407" s="38">
        <v>0</v>
      </c>
      <c r="M407" s="39">
        <v>517</v>
      </c>
      <c r="N407" s="40">
        <v>0</v>
      </c>
      <c r="O407" s="98">
        <v>0</v>
      </c>
      <c r="P407" s="38">
        <v>0</v>
      </c>
      <c r="Q407" s="39">
        <v>517</v>
      </c>
      <c r="R407" s="41">
        <v>0</v>
      </c>
      <c r="S407" s="183">
        <v>0</v>
      </c>
      <c r="T407" s="42">
        <v>0</v>
      </c>
      <c r="U407" s="43">
        <v>396</v>
      </c>
      <c r="V407" s="44">
        <v>0</v>
      </c>
      <c r="W407" s="178">
        <v>0</v>
      </c>
      <c r="X407" s="42">
        <v>0</v>
      </c>
      <c r="Y407" s="43">
        <v>396</v>
      </c>
      <c r="Z407" s="45">
        <v>0</v>
      </c>
      <c r="AA407" s="65">
        <v>238</v>
      </c>
      <c r="AB407" s="38">
        <v>1.2835032087580219E-2</v>
      </c>
      <c r="AC407" s="39">
        <v>163</v>
      </c>
      <c r="AD407" s="40">
        <v>0.98962844752038148</v>
      </c>
      <c r="AE407" s="98">
        <v>2</v>
      </c>
      <c r="AF407" s="38">
        <v>0.75316455696202533</v>
      </c>
      <c r="AG407" s="39">
        <v>84</v>
      </c>
      <c r="AH407" s="41">
        <v>3.2818502429973373</v>
      </c>
      <c r="AI407" s="183">
        <v>0</v>
      </c>
      <c r="AJ407" s="42">
        <v>0</v>
      </c>
      <c r="AK407" s="43">
        <v>337</v>
      </c>
      <c r="AL407" s="44">
        <v>0</v>
      </c>
      <c r="AM407" s="178">
        <v>0</v>
      </c>
      <c r="AN407" s="42">
        <v>0</v>
      </c>
      <c r="AO407" s="43">
        <v>337</v>
      </c>
      <c r="AP407" s="45">
        <v>0</v>
      </c>
      <c r="AQ407" s="65">
        <v>78</v>
      </c>
      <c r="AR407" s="38">
        <v>4.2064390875262902E-3</v>
      </c>
      <c r="AS407" s="39">
        <v>428</v>
      </c>
      <c r="AT407" s="40">
        <v>0.18160226758759887</v>
      </c>
      <c r="AU407" s="98">
        <v>1</v>
      </c>
      <c r="AV407" s="38">
        <v>0.24683544303797469</v>
      </c>
      <c r="AW407" s="39">
        <v>437</v>
      </c>
      <c r="AX407" s="41">
        <v>0.60223758472641764</v>
      </c>
      <c r="AY407" s="183">
        <v>0</v>
      </c>
      <c r="AZ407" s="42">
        <v>0</v>
      </c>
      <c r="BA407" s="43">
        <v>356</v>
      </c>
      <c r="BB407" s="44">
        <v>0</v>
      </c>
      <c r="BC407" s="178">
        <v>0</v>
      </c>
      <c r="BD407" s="42">
        <v>0</v>
      </c>
      <c r="BE407" s="43">
        <v>356</v>
      </c>
      <c r="BF407" s="45">
        <v>0</v>
      </c>
      <c r="BG407" s="159">
        <v>0</v>
      </c>
      <c r="BH407" s="83">
        <v>0</v>
      </c>
      <c r="BI407" s="84">
        <v>467</v>
      </c>
      <c r="BJ407" s="85">
        <v>0</v>
      </c>
      <c r="BK407" s="156">
        <v>0</v>
      </c>
      <c r="BL407" s="83">
        <v>0</v>
      </c>
      <c r="BM407" s="84">
        <v>467</v>
      </c>
      <c r="BN407" s="86">
        <v>0</v>
      </c>
      <c r="BO407" s="195">
        <v>316</v>
      </c>
      <c r="BP407" s="75">
        <v>1.7041471175106508E-2</v>
      </c>
      <c r="BQ407" s="164">
        <v>3</v>
      </c>
      <c r="BR407" s="76">
        <v>453</v>
      </c>
      <c r="BS407" s="77">
        <v>0.30154588852188047</v>
      </c>
      <c r="BT407" s="159">
        <v>18543</v>
      </c>
      <c r="BU407" s="153">
        <v>233</v>
      </c>
    </row>
    <row r="408" spans="1:73">
      <c r="A408" s="34">
        <f t="shared" si="48"/>
        <v>1</v>
      </c>
      <c r="B408" s="35">
        <f t="shared" si="49"/>
        <v>0</v>
      </c>
      <c r="C408" s="35">
        <f t="shared" si="50"/>
        <v>0</v>
      </c>
      <c r="D408" s="35">
        <f t="shared" si="51"/>
        <v>1</v>
      </c>
      <c r="E408" s="35">
        <f t="shared" si="52"/>
        <v>0</v>
      </c>
      <c r="F408" s="35">
        <f t="shared" si="53"/>
        <v>0</v>
      </c>
      <c r="G408" s="35">
        <f t="shared" si="54"/>
        <v>0</v>
      </c>
      <c r="H408" s="35">
        <f t="shared" si="55"/>
        <v>1</v>
      </c>
      <c r="I408" s="48">
        <v>627</v>
      </c>
      <c r="J408" s="49" t="s">
        <v>601</v>
      </c>
      <c r="K408" s="65">
        <v>7</v>
      </c>
      <c r="L408" s="38">
        <v>9.1947983712071461E-4</v>
      </c>
      <c r="M408" s="39">
        <v>422</v>
      </c>
      <c r="N408" s="40">
        <v>0.12183876530837361</v>
      </c>
      <c r="O408" s="98">
        <v>8</v>
      </c>
      <c r="P408" s="38">
        <v>2.2950819672131147E-2</v>
      </c>
      <c r="Q408" s="39">
        <v>463</v>
      </c>
      <c r="R408" s="41">
        <v>0.17186805123767532</v>
      </c>
      <c r="S408" s="183">
        <v>8</v>
      </c>
      <c r="T408" s="42">
        <v>1.0508340995665309E-3</v>
      </c>
      <c r="U408" s="43">
        <v>211</v>
      </c>
      <c r="V408" s="44">
        <v>0.39119136289907164</v>
      </c>
      <c r="W408" s="178">
        <v>4</v>
      </c>
      <c r="X408" s="42">
        <v>2.6229508196721311E-2</v>
      </c>
      <c r="Y408" s="43">
        <v>241</v>
      </c>
      <c r="Z408" s="45">
        <v>0.55182188552474565</v>
      </c>
      <c r="AA408" s="65">
        <v>83</v>
      </c>
      <c r="AB408" s="38">
        <v>1.0902403783002758E-2</v>
      </c>
      <c r="AC408" s="39">
        <v>191</v>
      </c>
      <c r="AD408" s="40">
        <v>0.84061565692956985</v>
      </c>
      <c r="AE408" s="98">
        <v>5</v>
      </c>
      <c r="AF408" s="38">
        <v>0.27213114754098361</v>
      </c>
      <c r="AG408" s="39">
        <v>238</v>
      </c>
      <c r="AH408" s="41">
        <v>1.1857882376819695</v>
      </c>
      <c r="AI408" s="183">
        <v>0</v>
      </c>
      <c r="AJ408" s="42">
        <v>0</v>
      </c>
      <c r="AK408" s="43">
        <v>337</v>
      </c>
      <c r="AL408" s="44">
        <v>0</v>
      </c>
      <c r="AM408" s="178">
        <v>0</v>
      </c>
      <c r="AN408" s="42">
        <v>0</v>
      </c>
      <c r="AO408" s="43">
        <v>337</v>
      </c>
      <c r="AP408" s="45">
        <v>0</v>
      </c>
      <c r="AQ408" s="65">
        <v>41</v>
      </c>
      <c r="AR408" s="38">
        <v>5.3855247602784713E-3</v>
      </c>
      <c r="AS408" s="39">
        <v>399</v>
      </c>
      <c r="AT408" s="40">
        <v>0.2325062810289934</v>
      </c>
      <c r="AU408" s="98">
        <v>13</v>
      </c>
      <c r="AV408" s="38">
        <v>0.13442622950819672</v>
      </c>
      <c r="AW408" s="39">
        <v>489</v>
      </c>
      <c r="AX408" s="41">
        <v>0.32797772794096114</v>
      </c>
      <c r="AY408" s="183">
        <v>0</v>
      </c>
      <c r="AZ408" s="42">
        <v>0</v>
      </c>
      <c r="BA408" s="43">
        <v>356</v>
      </c>
      <c r="BB408" s="44">
        <v>0</v>
      </c>
      <c r="BC408" s="178">
        <v>0</v>
      </c>
      <c r="BD408" s="42">
        <v>0</v>
      </c>
      <c r="BE408" s="43">
        <v>356</v>
      </c>
      <c r="BF408" s="45">
        <v>0</v>
      </c>
      <c r="BG408" s="159">
        <v>166</v>
      </c>
      <c r="BH408" s="83">
        <v>2.1804807566005516E-2</v>
      </c>
      <c r="BI408" s="84">
        <v>17</v>
      </c>
      <c r="BJ408" s="85">
        <v>3.9175292077804165</v>
      </c>
      <c r="BK408" s="156">
        <v>11</v>
      </c>
      <c r="BL408" s="83">
        <v>0.54426229508196722</v>
      </c>
      <c r="BM408" s="84">
        <v>17</v>
      </c>
      <c r="BN408" s="86">
        <v>5.5261402961838826</v>
      </c>
      <c r="BO408" s="195">
        <v>305</v>
      </c>
      <c r="BP408" s="75">
        <v>4.0063050045973991E-2</v>
      </c>
      <c r="BQ408" s="164">
        <v>41</v>
      </c>
      <c r="BR408" s="76">
        <v>263</v>
      </c>
      <c r="BS408" s="77">
        <v>0.70890874965402084</v>
      </c>
      <c r="BT408" s="159">
        <v>7613</v>
      </c>
      <c r="BU408" s="153">
        <v>1526</v>
      </c>
    </row>
    <row r="409" spans="1:73">
      <c r="A409" s="34">
        <f t="shared" si="48"/>
        <v>1</v>
      </c>
      <c r="B409" s="35">
        <f t="shared" si="49"/>
        <v>0</v>
      </c>
      <c r="C409" s="35">
        <f t="shared" si="50"/>
        <v>0</v>
      </c>
      <c r="D409" s="35">
        <f t="shared" si="51"/>
        <v>1</v>
      </c>
      <c r="E409" s="35">
        <f t="shared" si="52"/>
        <v>0</v>
      </c>
      <c r="F409" s="35">
        <f t="shared" si="53"/>
        <v>0</v>
      </c>
      <c r="G409" s="35">
        <f t="shared" si="54"/>
        <v>0</v>
      </c>
      <c r="H409" s="35">
        <f t="shared" si="55"/>
        <v>0</v>
      </c>
      <c r="I409" s="48">
        <v>134</v>
      </c>
      <c r="J409" s="49" t="s">
        <v>104</v>
      </c>
      <c r="K409" s="65">
        <v>18</v>
      </c>
      <c r="L409" s="38">
        <v>1.3679890560875513E-3</v>
      </c>
      <c r="M409" s="39">
        <v>388</v>
      </c>
      <c r="N409" s="40">
        <v>0.18126998637730082</v>
      </c>
      <c r="O409" s="98">
        <v>2</v>
      </c>
      <c r="P409" s="38">
        <v>5.9405940594059403E-2</v>
      </c>
      <c r="Q409" s="39">
        <v>389</v>
      </c>
      <c r="R409" s="41">
        <v>0.4448635555374057</v>
      </c>
      <c r="S409" s="183">
        <v>0</v>
      </c>
      <c r="T409" s="42">
        <v>0</v>
      </c>
      <c r="U409" s="43">
        <v>396</v>
      </c>
      <c r="V409" s="44">
        <v>0</v>
      </c>
      <c r="W409" s="178">
        <v>0</v>
      </c>
      <c r="X409" s="42">
        <v>0</v>
      </c>
      <c r="Y409" s="43">
        <v>396</v>
      </c>
      <c r="Z409" s="45">
        <v>0</v>
      </c>
      <c r="AA409" s="65">
        <v>280</v>
      </c>
      <c r="AB409" s="38">
        <v>2.1279829761361908E-2</v>
      </c>
      <c r="AC409" s="39">
        <v>100</v>
      </c>
      <c r="AD409" s="40">
        <v>1.6407535833597484</v>
      </c>
      <c r="AE409" s="98">
        <v>6</v>
      </c>
      <c r="AF409" s="38">
        <v>0.92409240924092406</v>
      </c>
      <c r="AG409" s="39">
        <v>56</v>
      </c>
      <c r="AH409" s="41">
        <v>4.0266537634911996</v>
      </c>
      <c r="AI409" s="183">
        <v>4</v>
      </c>
      <c r="AJ409" s="42">
        <v>3.0399756801945582E-4</v>
      </c>
      <c r="AK409" s="43">
        <v>263</v>
      </c>
      <c r="AL409" s="44">
        <v>0.15977118832752474</v>
      </c>
      <c r="AM409" s="178">
        <v>1</v>
      </c>
      <c r="AN409" s="42">
        <v>1.3201320132013201E-2</v>
      </c>
      <c r="AO409" s="43">
        <v>248</v>
      </c>
      <c r="AP409" s="45">
        <v>0.39210230183323674</v>
      </c>
      <c r="AQ409" s="65">
        <v>1</v>
      </c>
      <c r="AR409" s="38">
        <v>7.5999392004863956E-5</v>
      </c>
      <c r="AS409" s="39">
        <v>558</v>
      </c>
      <c r="AT409" s="40">
        <v>3.2810797057038965E-3</v>
      </c>
      <c r="AU409" s="98">
        <v>1</v>
      </c>
      <c r="AV409" s="38">
        <v>3.3003300330033004E-3</v>
      </c>
      <c r="AW409" s="39">
        <v>559</v>
      </c>
      <c r="AX409" s="41">
        <v>8.0522584739590401E-3</v>
      </c>
      <c r="AY409" s="183">
        <v>0</v>
      </c>
      <c r="AZ409" s="42">
        <v>0</v>
      </c>
      <c r="BA409" s="43">
        <v>356</v>
      </c>
      <c r="BB409" s="44">
        <v>0</v>
      </c>
      <c r="BC409" s="178">
        <v>0</v>
      </c>
      <c r="BD409" s="42">
        <v>0</v>
      </c>
      <c r="BE409" s="43">
        <v>356</v>
      </c>
      <c r="BF409" s="45">
        <v>0</v>
      </c>
      <c r="BG409" s="159">
        <v>0</v>
      </c>
      <c r="BH409" s="83">
        <v>0</v>
      </c>
      <c r="BI409" s="84">
        <v>467</v>
      </c>
      <c r="BJ409" s="85">
        <v>0</v>
      </c>
      <c r="BK409" s="156">
        <v>0</v>
      </c>
      <c r="BL409" s="83">
        <v>0</v>
      </c>
      <c r="BM409" s="84">
        <v>467</v>
      </c>
      <c r="BN409" s="86">
        <v>0</v>
      </c>
      <c r="BO409" s="195">
        <v>303</v>
      </c>
      <c r="BP409" s="75">
        <v>2.302781577747378E-2</v>
      </c>
      <c r="BQ409" s="164">
        <v>10</v>
      </c>
      <c r="BR409" s="76">
        <v>408</v>
      </c>
      <c r="BS409" s="77">
        <v>0.40747322211711046</v>
      </c>
      <c r="BT409" s="159">
        <v>13158</v>
      </c>
      <c r="BU409" s="153">
        <v>485</v>
      </c>
    </row>
    <row r="410" spans="1:73">
      <c r="A410" s="34">
        <f t="shared" si="48"/>
        <v>1</v>
      </c>
      <c r="B410" s="35">
        <f t="shared" si="49"/>
        <v>0</v>
      </c>
      <c r="C410" s="35">
        <f t="shared" si="50"/>
        <v>0</v>
      </c>
      <c r="D410" s="35">
        <f t="shared" si="51"/>
        <v>0</v>
      </c>
      <c r="E410" s="35">
        <f t="shared" si="52"/>
        <v>1</v>
      </c>
      <c r="F410" s="35">
        <f t="shared" si="53"/>
        <v>0</v>
      </c>
      <c r="G410" s="35">
        <f t="shared" si="54"/>
        <v>0</v>
      </c>
      <c r="H410" s="35">
        <f t="shared" si="55"/>
        <v>1</v>
      </c>
      <c r="I410" s="47">
        <v>20</v>
      </c>
      <c r="J410" s="37" t="s">
        <v>668</v>
      </c>
      <c r="K410" s="65">
        <v>16</v>
      </c>
      <c r="L410" s="38">
        <v>1.6927634363097758E-3</v>
      </c>
      <c r="M410" s="39">
        <v>368</v>
      </c>
      <c r="N410" s="40">
        <v>0.22430530688414202</v>
      </c>
      <c r="O410" s="98">
        <v>11</v>
      </c>
      <c r="P410" s="38">
        <v>5.3156146179401995E-2</v>
      </c>
      <c r="Q410" s="39">
        <v>403</v>
      </c>
      <c r="R410" s="41">
        <v>0.39806174183192006</v>
      </c>
      <c r="S410" s="183">
        <v>2</v>
      </c>
      <c r="T410" s="42">
        <v>2.1159542953872197E-4</v>
      </c>
      <c r="U410" s="43">
        <v>341</v>
      </c>
      <c r="V410" s="44">
        <v>7.8770097485998544E-2</v>
      </c>
      <c r="W410" s="178">
        <v>1</v>
      </c>
      <c r="X410" s="42">
        <v>6.6445182724252493E-3</v>
      </c>
      <c r="Y410" s="43">
        <v>356</v>
      </c>
      <c r="Z410" s="45">
        <v>0.13978876668193307</v>
      </c>
      <c r="AA410" s="65">
        <v>24</v>
      </c>
      <c r="AB410" s="38">
        <v>2.5391451544646637E-3</v>
      </c>
      <c r="AC410" s="39">
        <v>403</v>
      </c>
      <c r="AD410" s="40">
        <v>0.19577748307098336</v>
      </c>
      <c r="AE410" s="98">
        <v>3</v>
      </c>
      <c r="AF410" s="38">
        <v>7.9734219269102985E-2</v>
      </c>
      <c r="AG410" s="39">
        <v>441</v>
      </c>
      <c r="AH410" s="41">
        <v>0.34743505182852402</v>
      </c>
      <c r="AI410" s="183">
        <v>35</v>
      </c>
      <c r="AJ410" s="42">
        <v>3.7029200169276344E-3</v>
      </c>
      <c r="AK410" s="43">
        <v>39</v>
      </c>
      <c r="AL410" s="44">
        <v>1.9461337642952545</v>
      </c>
      <c r="AM410" s="178">
        <v>3</v>
      </c>
      <c r="AN410" s="42">
        <v>0.11627906976744186</v>
      </c>
      <c r="AO410" s="43">
        <v>18</v>
      </c>
      <c r="AP410" s="45">
        <v>3.4536917864962424</v>
      </c>
      <c r="AQ410" s="65">
        <v>53</v>
      </c>
      <c r="AR410" s="38">
        <v>5.607278882776132E-3</v>
      </c>
      <c r="AS410" s="39">
        <v>394</v>
      </c>
      <c r="AT410" s="40">
        <v>0.24207994907803101</v>
      </c>
      <c r="AU410" s="98">
        <v>9</v>
      </c>
      <c r="AV410" s="38">
        <v>0.17607973421926909</v>
      </c>
      <c r="AW410" s="39">
        <v>469</v>
      </c>
      <c r="AX410" s="41">
        <v>0.42960537818374822</v>
      </c>
      <c r="AY410" s="183">
        <v>0</v>
      </c>
      <c r="AZ410" s="42">
        <v>0</v>
      </c>
      <c r="BA410" s="43">
        <v>356</v>
      </c>
      <c r="BB410" s="44">
        <v>0</v>
      </c>
      <c r="BC410" s="178">
        <v>0</v>
      </c>
      <c r="BD410" s="42">
        <v>0</v>
      </c>
      <c r="BE410" s="43">
        <v>356</v>
      </c>
      <c r="BF410" s="45">
        <v>0</v>
      </c>
      <c r="BG410" s="159">
        <v>171</v>
      </c>
      <c r="BH410" s="83">
        <v>1.8091409225560729E-2</v>
      </c>
      <c r="BI410" s="84">
        <v>24</v>
      </c>
      <c r="BJ410" s="85">
        <v>3.2503668668709915</v>
      </c>
      <c r="BK410" s="156">
        <v>13</v>
      </c>
      <c r="BL410" s="83">
        <v>0.56810631229235875</v>
      </c>
      <c r="BM410" s="84">
        <v>14</v>
      </c>
      <c r="BN410" s="86">
        <v>5.7682393457044867</v>
      </c>
      <c r="BO410" s="195">
        <v>301</v>
      </c>
      <c r="BP410" s="75">
        <v>3.1845112145577656E-2</v>
      </c>
      <c r="BQ410" s="164">
        <v>40</v>
      </c>
      <c r="BR410" s="76">
        <v>337</v>
      </c>
      <c r="BS410" s="77">
        <v>0.56349375815888891</v>
      </c>
      <c r="BT410" s="159">
        <v>9452</v>
      </c>
      <c r="BU410" s="153">
        <v>737</v>
      </c>
    </row>
    <row r="411" spans="1:73">
      <c r="A411" s="34">
        <f t="shared" si="48"/>
        <v>2</v>
      </c>
      <c r="B411" s="35">
        <f t="shared" si="49"/>
        <v>1</v>
      </c>
      <c r="C411" s="35">
        <f t="shared" si="50"/>
        <v>1</v>
      </c>
      <c r="D411" s="35">
        <f t="shared" si="51"/>
        <v>0</v>
      </c>
      <c r="E411" s="35">
        <f t="shared" si="52"/>
        <v>0</v>
      </c>
      <c r="F411" s="35">
        <f t="shared" si="53"/>
        <v>0</v>
      </c>
      <c r="G411" s="35">
        <f t="shared" si="54"/>
        <v>0</v>
      </c>
      <c r="H411" s="35">
        <f t="shared" si="55"/>
        <v>1</v>
      </c>
      <c r="I411" s="48">
        <v>210</v>
      </c>
      <c r="J411" s="49" t="s">
        <v>180</v>
      </c>
      <c r="K411" s="65">
        <v>194</v>
      </c>
      <c r="L411" s="38">
        <v>1.8800271344122491E-2</v>
      </c>
      <c r="M411" s="39">
        <v>35</v>
      </c>
      <c r="N411" s="40">
        <v>2.491193124150648</v>
      </c>
      <c r="O411" s="98">
        <v>7</v>
      </c>
      <c r="P411" s="38">
        <v>0.65540540540540537</v>
      </c>
      <c r="Q411" s="39">
        <v>17</v>
      </c>
      <c r="R411" s="41">
        <v>4.9080273126125711</v>
      </c>
      <c r="S411" s="183">
        <v>19</v>
      </c>
      <c r="T411" s="42">
        <v>1.8412636883418936E-3</v>
      </c>
      <c r="U411" s="43">
        <v>145</v>
      </c>
      <c r="V411" s="44">
        <v>0.68544259459809598</v>
      </c>
      <c r="W411" s="178">
        <v>3</v>
      </c>
      <c r="X411" s="42">
        <v>6.4189189189189186E-2</v>
      </c>
      <c r="Y411" s="43">
        <v>97</v>
      </c>
      <c r="Z411" s="45">
        <v>1.3504256024560393</v>
      </c>
      <c r="AA411" s="65">
        <v>7</v>
      </c>
      <c r="AB411" s="38">
        <v>6.78360306231224E-4</v>
      </c>
      <c r="AC411" s="39">
        <v>498</v>
      </c>
      <c r="AD411" s="40">
        <v>5.2304088695240745E-2</v>
      </c>
      <c r="AE411" s="98">
        <v>3</v>
      </c>
      <c r="AF411" s="38">
        <v>2.364864864864865E-2</v>
      </c>
      <c r="AG411" s="39">
        <v>506</v>
      </c>
      <c r="AH411" s="41">
        <v>0.10304696708934406</v>
      </c>
      <c r="AI411" s="183">
        <v>3</v>
      </c>
      <c r="AJ411" s="42">
        <v>2.9072584552766739E-4</v>
      </c>
      <c r="AK411" s="43">
        <v>265</v>
      </c>
      <c r="AL411" s="44">
        <v>0.15279600465259988</v>
      </c>
      <c r="AM411" s="178">
        <v>1</v>
      </c>
      <c r="AN411" s="42">
        <v>1.0135135135135136E-2</v>
      </c>
      <c r="AO411" s="43">
        <v>264</v>
      </c>
      <c r="AP411" s="45">
        <v>0.30103124355271305</v>
      </c>
      <c r="AQ411" s="65">
        <v>12</v>
      </c>
      <c r="AR411" s="38">
        <v>1.1629033821106696E-3</v>
      </c>
      <c r="AS411" s="39">
        <v>509</v>
      </c>
      <c r="AT411" s="40">
        <v>5.0205384360095202E-2</v>
      </c>
      <c r="AU411" s="98">
        <v>1</v>
      </c>
      <c r="AV411" s="38">
        <v>4.0540540540540543E-2</v>
      </c>
      <c r="AW411" s="39">
        <v>533</v>
      </c>
      <c r="AX411" s="41">
        <v>9.8912202065253627E-2</v>
      </c>
      <c r="AY411" s="183">
        <v>0</v>
      </c>
      <c r="AZ411" s="42">
        <v>0</v>
      </c>
      <c r="BA411" s="43">
        <v>356</v>
      </c>
      <c r="BB411" s="44">
        <v>0</v>
      </c>
      <c r="BC411" s="178">
        <v>0</v>
      </c>
      <c r="BD411" s="42">
        <v>0</v>
      </c>
      <c r="BE411" s="43">
        <v>356</v>
      </c>
      <c r="BF411" s="45">
        <v>0</v>
      </c>
      <c r="BG411" s="159">
        <v>61</v>
      </c>
      <c r="BH411" s="83">
        <v>5.9114255257292376E-3</v>
      </c>
      <c r="BI411" s="84">
        <v>93</v>
      </c>
      <c r="BJ411" s="85">
        <v>1.062067715413707</v>
      </c>
      <c r="BK411" s="156">
        <v>4</v>
      </c>
      <c r="BL411" s="83">
        <v>0.20608108108108109</v>
      </c>
      <c r="BM411" s="84">
        <v>76</v>
      </c>
      <c r="BN411" s="86">
        <v>2.0924340648506421</v>
      </c>
      <c r="BO411" s="195">
        <v>296</v>
      </c>
      <c r="BP411" s="75">
        <v>2.8684950092063184E-2</v>
      </c>
      <c r="BQ411" s="164">
        <v>19</v>
      </c>
      <c r="BR411" s="76">
        <v>369</v>
      </c>
      <c r="BS411" s="77">
        <v>0.50757523654133285</v>
      </c>
      <c r="BT411" s="159">
        <v>10319</v>
      </c>
      <c r="BU411" s="153">
        <v>535</v>
      </c>
    </row>
    <row r="412" spans="1:73">
      <c r="A412" s="34">
        <f t="shared" si="48"/>
        <v>0</v>
      </c>
      <c r="B412" s="35">
        <f t="shared" si="49"/>
        <v>0</v>
      </c>
      <c r="C412" s="35">
        <f t="shared" si="50"/>
        <v>0</v>
      </c>
      <c r="D412" s="35">
        <f t="shared" si="51"/>
        <v>0</v>
      </c>
      <c r="E412" s="35">
        <f t="shared" si="52"/>
        <v>0</v>
      </c>
      <c r="F412" s="35">
        <f t="shared" si="53"/>
        <v>1</v>
      </c>
      <c r="G412" s="35">
        <f t="shared" si="54"/>
        <v>0</v>
      </c>
      <c r="H412" s="35">
        <f t="shared" si="55"/>
        <v>0</v>
      </c>
      <c r="I412" s="48">
        <v>648</v>
      </c>
      <c r="J412" s="49" t="s">
        <v>622</v>
      </c>
      <c r="K412" s="65">
        <v>0</v>
      </c>
      <c r="L412" s="38">
        <v>0</v>
      </c>
      <c r="M412" s="39">
        <v>517</v>
      </c>
      <c r="N412" s="40">
        <v>0</v>
      </c>
      <c r="O412" s="98">
        <v>0</v>
      </c>
      <c r="P412" s="38">
        <v>0</v>
      </c>
      <c r="Q412" s="39">
        <v>517</v>
      </c>
      <c r="R412" s="41">
        <v>0</v>
      </c>
      <c r="S412" s="183">
        <v>0</v>
      </c>
      <c r="T412" s="42">
        <v>0</v>
      </c>
      <c r="U412" s="43">
        <v>396</v>
      </c>
      <c r="V412" s="44">
        <v>0</v>
      </c>
      <c r="W412" s="178">
        <v>0</v>
      </c>
      <c r="X412" s="42">
        <v>0</v>
      </c>
      <c r="Y412" s="43">
        <v>396</v>
      </c>
      <c r="Z412" s="45">
        <v>0</v>
      </c>
      <c r="AA412" s="65">
        <v>5</v>
      </c>
      <c r="AB412" s="38">
        <v>2.4582104228121925E-3</v>
      </c>
      <c r="AC412" s="39">
        <v>407</v>
      </c>
      <c r="AD412" s="40">
        <v>0.18953711590328318</v>
      </c>
      <c r="AE412" s="98">
        <v>1</v>
      </c>
      <c r="AF412" s="38">
        <v>1.7123287671232876E-2</v>
      </c>
      <c r="AG412" s="39">
        <v>513</v>
      </c>
      <c r="AH412" s="41">
        <v>7.4613263841599414E-2</v>
      </c>
      <c r="AI412" s="183">
        <v>0</v>
      </c>
      <c r="AJ412" s="42">
        <v>0</v>
      </c>
      <c r="AK412" s="43">
        <v>337</v>
      </c>
      <c r="AL412" s="44">
        <v>0</v>
      </c>
      <c r="AM412" s="178">
        <v>0</v>
      </c>
      <c r="AN412" s="42">
        <v>0</v>
      </c>
      <c r="AO412" s="43">
        <v>337</v>
      </c>
      <c r="AP412" s="45">
        <v>0</v>
      </c>
      <c r="AQ412" s="65">
        <v>287</v>
      </c>
      <c r="AR412" s="38">
        <v>0.14110127826941987</v>
      </c>
      <c r="AS412" s="39">
        <v>15</v>
      </c>
      <c r="AT412" s="40">
        <v>6.0916874249341628</v>
      </c>
      <c r="AU412" s="98">
        <v>2</v>
      </c>
      <c r="AV412" s="38">
        <v>0.98287671232876717</v>
      </c>
      <c r="AW412" s="39">
        <v>23</v>
      </c>
      <c r="AX412" s="41">
        <v>2.3980563327190141</v>
      </c>
      <c r="AY412" s="183">
        <v>0</v>
      </c>
      <c r="AZ412" s="42">
        <v>0</v>
      </c>
      <c r="BA412" s="43">
        <v>356</v>
      </c>
      <c r="BB412" s="44">
        <v>0</v>
      </c>
      <c r="BC412" s="178">
        <v>0</v>
      </c>
      <c r="BD412" s="42">
        <v>0</v>
      </c>
      <c r="BE412" s="43">
        <v>356</v>
      </c>
      <c r="BF412" s="45">
        <v>0</v>
      </c>
      <c r="BG412" s="159">
        <v>0</v>
      </c>
      <c r="BH412" s="83">
        <v>0</v>
      </c>
      <c r="BI412" s="84">
        <v>467</v>
      </c>
      <c r="BJ412" s="85">
        <v>0</v>
      </c>
      <c r="BK412" s="156">
        <v>0</v>
      </c>
      <c r="BL412" s="83">
        <v>0</v>
      </c>
      <c r="BM412" s="84">
        <v>467</v>
      </c>
      <c r="BN412" s="86">
        <v>0</v>
      </c>
      <c r="BO412" s="195">
        <v>292</v>
      </c>
      <c r="BP412" s="75">
        <v>0.14355948869223206</v>
      </c>
      <c r="BQ412" s="164">
        <v>3</v>
      </c>
      <c r="BR412" s="76">
        <v>34</v>
      </c>
      <c r="BS412" s="77">
        <v>2.5402603524443315</v>
      </c>
      <c r="BT412" s="159">
        <v>2034</v>
      </c>
      <c r="BU412" s="153">
        <v>163</v>
      </c>
    </row>
    <row r="413" spans="1:73">
      <c r="A413" s="34">
        <f t="shared" si="48"/>
        <v>1</v>
      </c>
      <c r="B413" s="35">
        <f t="shared" si="49"/>
        <v>0</v>
      </c>
      <c r="C413" s="35">
        <f t="shared" si="50"/>
        <v>0</v>
      </c>
      <c r="D413" s="35">
        <f t="shared" si="51"/>
        <v>1</v>
      </c>
      <c r="E413" s="35">
        <f t="shared" si="52"/>
        <v>0</v>
      </c>
      <c r="F413" s="35">
        <f t="shared" si="53"/>
        <v>0</v>
      </c>
      <c r="G413" s="35">
        <f t="shared" si="54"/>
        <v>0</v>
      </c>
      <c r="H413" s="35">
        <f t="shared" si="55"/>
        <v>0</v>
      </c>
      <c r="I413" s="48">
        <v>149</v>
      </c>
      <c r="J413" s="49" t="s">
        <v>119</v>
      </c>
      <c r="K413" s="65">
        <v>16</v>
      </c>
      <c r="L413" s="38">
        <v>3.1086069555080632E-3</v>
      </c>
      <c r="M413" s="39">
        <v>282</v>
      </c>
      <c r="N413" s="40">
        <v>0.41191640968892762</v>
      </c>
      <c r="O413" s="98">
        <v>3</v>
      </c>
      <c r="P413" s="38">
        <v>5.4982817869415807E-2</v>
      </c>
      <c r="Q413" s="39">
        <v>399</v>
      </c>
      <c r="R413" s="41">
        <v>0.41174083948937434</v>
      </c>
      <c r="S413" s="183">
        <v>4</v>
      </c>
      <c r="T413" s="42">
        <v>7.7715173887701579E-4</v>
      </c>
      <c r="U413" s="43">
        <v>237</v>
      </c>
      <c r="V413" s="44">
        <v>0.28930831996800399</v>
      </c>
      <c r="W413" s="178">
        <v>1</v>
      </c>
      <c r="X413" s="42">
        <v>1.3745704467353952E-2</v>
      </c>
      <c r="Y413" s="43">
        <v>309</v>
      </c>
      <c r="Z413" s="45">
        <v>0.28918500873719488</v>
      </c>
      <c r="AA413" s="65">
        <v>176</v>
      </c>
      <c r="AB413" s="38">
        <v>3.419467651058869E-2</v>
      </c>
      <c r="AC413" s="39">
        <v>58</v>
      </c>
      <c r="AD413" s="40">
        <v>2.6365360365075161</v>
      </c>
      <c r="AE413" s="98">
        <v>6</v>
      </c>
      <c r="AF413" s="38">
        <v>0.60481099656357384</v>
      </c>
      <c r="AG413" s="39">
        <v>101</v>
      </c>
      <c r="AH413" s="41">
        <v>2.6354122717164792</v>
      </c>
      <c r="AI413" s="183">
        <v>0</v>
      </c>
      <c r="AJ413" s="42">
        <v>0</v>
      </c>
      <c r="AK413" s="43">
        <v>337</v>
      </c>
      <c r="AL413" s="44">
        <v>0</v>
      </c>
      <c r="AM413" s="178">
        <v>0</v>
      </c>
      <c r="AN413" s="42">
        <v>0</v>
      </c>
      <c r="AO413" s="43">
        <v>337</v>
      </c>
      <c r="AP413" s="45">
        <v>0</v>
      </c>
      <c r="AQ413" s="65">
        <v>95</v>
      </c>
      <c r="AR413" s="38">
        <v>1.8457353798329124E-2</v>
      </c>
      <c r="AS413" s="39">
        <v>190</v>
      </c>
      <c r="AT413" s="40">
        <v>0.79684912433008115</v>
      </c>
      <c r="AU413" s="98">
        <v>6</v>
      </c>
      <c r="AV413" s="38">
        <v>0.32646048109965636</v>
      </c>
      <c r="AW413" s="39">
        <v>372</v>
      </c>
      <c r="AX413" s="41">
        <v>0.79650948513027831</v>
      </c>
      <c r="AY413" s="183">
        <v>0</v>
      </c>
      <c r="AZ413" s="42">
        <v>0</v>
      </c>
      <c r="BA413" s="43">
        <v>356</v>
      </c>
      <c r="BB413" s="44">
        <v>0</v>
      </c>
      <c r="BC413" s="178">
        <v>0</v>
      </c>
      <c r="BD413" s="42">
        <v>0</v>
      </c>
      <c r="BE413" s="43">
        <v>356</v>
      </c>
      <c r="BF413" s="45">
        <v>0</v>
      </c>
      <c r="BG413" s="159">
        <v>0</v>
      </c>
      <c r="BH413" s="83">
        <v>0</v>
      </c>
      <c r="BI413" s="84">
        <v>467</v>
      </c>
      <c r="BJ413" s="85">
        <v>0</v>
      </c>
      <c r="BK413" s="156">
        <v>0</v>
      </c>
      <c r="BL413" s="83">
        <v>0</v>
      </c>
      <c r="BM413" s="84">
        <v>467</v>
      </c>
      <c r="BN413" s="86">
        <v>0</v>
      </c>
      <c r="BO413" s="195">
        <v>291</v>
      </c>
      <c r="BP413" s="75">
        <v>5.6537789003302898E-2</v>
      </c>
      <c r="BQ413" s="164">
        <v>16</v>
      </c>
      <c r="BR413" s="76">
        <v>158</v>
      </c>
      <c r="BS413" s="77">
        <v>1.0004264094855662</v>
      </c>
      <c r="BT413" s="159">
        <v>5147</v>
      </c>
      <c r="BU413" s="153">
        <v>220</v>
      </c>
    </row>
    <row r="414" spans="1:73">
      <c r="A414" s="34">
        <f t="shared" si="48"/>
        <v>1</v>
      </c>
      <c r="B414" s="35">
        <f t="shared" si="49"/>
        <v>1</v>
      </c>
      <c r="C414" s="35">
        <f t="shared" si="50"/>
        <v>0</v>
      </c>
      <c r="D414" s="35">
        <f t="shared" si="51"/>
        <v>0</v>
      </c>
      <c r="E414" s="35">
        <f t="shared" si="52"/>
        <v>0</v>
      </c>
      <c r="F414" s="35">
        <f t="shared" si="53"/>
        <v>1</v>
      </c>
      <c r="G414" s="35">
        <f t="shared" si="54"/>
        <v>0</v>
      </c>
      <c r="H414" s="35">
        <f t="shared" si="55"/>
        <v>0</v>
      </c>
      <c r="I414" s="48">
        <v>468</v>
      </c>
      <c r="J414" s="49" t="s">
        <v>440</v>
      </c>
      <c r="K414" s="65">
        <v>39</v>
      </c>
      <c r="L414" s="38">
        <v>5.679335954565312E-3</v>
      </c>
      <c r="M414" s="39">
        <v>177</v>
      </c>
      <c r="N414" s="40">
        <v>0.75255949346591944</v>
      </c>
      <c r="O414" s="98">
        <v>3</v>
      </c>
      <c r="P414" s="38">
        <v>0.13541666666666666</v>
      </c>
      <c r="Q414" s="39">
        <v>226</v>
      </c>
      <c r="R414" s="41">
        <v>1.0140726535080098</v>
      </c>
      <c r="S414" s="183">
        <v>0</v>
      </c>
      <c r="T414" s="42">
        <v>0</v>
      </c>
      <c r="U414" s="43">
        <v>396</v>
      </c>
      <c r="V414" s="44">
        <v>0</v>
      </c>
      <c r="W414" s="178">
        <v>0</v>
      </c>
      <c r="X414" s="42">
        <v>0</v>
      </c>
      <c r="Y414" s="43">
        <v>396</v>
      </c>
      <c r="Z414" s="45">
        <v>0</v>
      </c>
      <c r="AA414" s="65">
        <v>0</v>
      </c>
      <c r="AB414" s="38">
        <v>0</v>
      </c>
      <c r="AC414" s="39">
        <v>538</v>
      </c>
      <c r="AD414" s="40">
        <v>0</v>
      </c>
      <c r="AE414" s="98">
        <v>0</v>
      </c>
      <c r="AF414" s="38">
        <v>0</v>
      </c>
      <c r="AG414" s="39">
        <v>538</v>
      </c>
      <c r="AH414" s="41">
        <v>0</v>
      </c>
      <c r="AI414" s="183">
        <v>1</v>
      </c>
      <c r="AJ414" s="42">
        <v>1.45623998835008E-4</v>
      </c>
      <c r="AK414" s="43">
        <v>304</v>
      </c>
      <c r="AL414" s="44">
        <v>7.6535215378388338E-2</v>
      </c>
      <c r="AM414" s="178">
        <v>1</v>
      </c>
      <c r="AN414" s="42">
        <v>3.472222222222222E-3</v>
      </c>
      <c r="AO414" s="43">
        <v>312</v>
      </c>
      <c r="AP414" s="45">
        <v>0.10313107418009612</v>
      </c>
      <c r="AQ414" s="65">
        <v>248</v>
      </c>
      <c r="AR414" s="38">
        <v>3.6114751711081985E-2</v>
      </c>
      <c r="AS414" s="39">
        <v>69</v>
      </c>
      <c r="AT414" s="40">
        <v>1.5591621957736514</v>
      </c>
      <c r="AU414" s="98">
        <v>25</v>
      </c>
      <c r="AV414" s="38">
        <v>0.86111111111111116</v>
      </c>
      <c r="AW414" s="39">
        <v>42</v>
      </c>
      <c r="AX414" s="41">
        <v>2.1009684401638129</v>
      </c>
      <c r="AY414" s="183">
        <v>0</v>
      </c>
      <c r="AZ414" s="42">
        <v>0</v>
      </c>
      <c r="BA414" s="43">
        <v>356</v>
      </c>
      <c r="BB414" s="44">
        <v>0</v>
      </c>
      <c r="BC414" s="178">
        <v>0</v>
      </c>
      <c r="BD414" s="42">
        <v>0</v>
      </c>
      <c r="BE414" s="43">
        <v>356</v>
      </c>
      <c r="BF414" s="45">
        <v>0</v>
      </c>
      <c r="BG414" s="159">
        <v>0</v>
      </c>
      <c r="BH414" s="83">
        <v>0</v>
      </c>
      <c r="BI414" s="84">
        <v>467</v>
      </c>
      <c r="BJ414" s="85">
        <v>0</v>
      </c>
      <c r="BK414" s="156">
        <v>0</v>
      </c>
      <c r="BL414" s="83">
        <v>0</v>
      </c>
      <c r="BM414" s="84">
        <v>467</v>
      </c>
      <c r="BN414" s="86">
        <v>0</v>
      </c>
      <c r="BO414" s="195">
        <v>288</v>
      </c>
      <c r="BP414" s="75">
        <v>4.1939711664482307E-2</v>
      </c>
      <c r="BQ414" s="164">
        <v>29</v>
      </c>
      <c r="BR414" s="76">
        <v>244</v>
      </c>
      <c r="BS414" s="77">
        <v>0.74211595279940679</v>
      </c>
      <c r="BT414" s="159">
        <v>6867</v>
      </c>
      <c r="BU414" s="153">
        <v>267</v>
      </c>
    </row>
    <row r="415" spans="1:73">
      <c r="A415" s="34">
        <f t="shared" si="48"/>
        <v>1</v>
      </c>
      <c r="B415" s="35">
        <f t="shared" si="49"/>
        <v>0</v>
      </c>
      <c r="C415" s="35">
        <f t="shared" si="50"/>
        <v>0</v>
      </c>
      <c r="D415" s="35">
        <f t="shared" si="51"/>
        <v>1</v>
      </c>
      <c r="E415" s="35">
        <f t="shared" si="52"/>
        <v>0</v>
      </c>
      <c r="F415" s="35">
        <f t="shared" si="53"/>
        <v>1</v>
      </c>
      <c r="G415" s="35">
        <f t="shared" si="54"/>
        <v>0</v>
      </c>
      <c r="H415" s="35">
        <f t="shared" si="55"/>
        <v>0</v>
      </c>
      <c r="I415" s="48">
        <v>473</v>
      </c>
      <c r="J415" s="49" t="s">
        <v>445</v>
      </c>
      <c r="K415" s="65">
        <v>0</v>
      </c>
      <c r="L415" s="38">
        <v>0</v>
      </c>
      <c r="M415" s="39">
        <v>517</v>
      </c>
      <c r="N415" s="40">
        <v>0</v>
      </c>
      <c r="O415" s="98">
        <v>0</v>
      </c>
      <c r="P415" s="38">
        <v>0</v>
      </c>
      <c r="Q415" s="39">
        <v>517</v>
      </c>
      <c r="R415" s="41">
        <v>0</v>
      </c>
      <c r="S415" s="183">
        <v>0</v>
      </c>
      <c r="T415" s="42">
        <v>0</v>
      </c>
      <c r="U415" s="43">
        <v>396</v>
      </c>
      <c r="V415" s="44">
        <v>0</v>
      </c>
      <c r="W415" s="178">
        <v>0</v>
      </c>
      <c r="X415" s="42">
        <v>0</v>
      </c>
      <c r="Y415" s="43">
        <v>396</v>
      </c>
      <c r="Z415" s="45">
        <v>0</v>
      </c>
      <c r="AA415" s="65">
        <v>85</v>
      </c>
      <c r="AB415" s="38">
        <v>1.6925527678215851E-2</v>
      </c>
      <c r="AC415" s="39">
        <v>126</v>
      </c>
      <c r="AD415" s="40">
        <v>1.3050207872767277</v>
      </c>
      <c r="AE415" s="98">
        <v>7</v>
      </c>
      <c r="AF415" s="38">
        <v>0.2951388888888889</v>
      </c>
      <c r="AG415" s="39">
        <v>219</v>
      </c>
      <c r="AH415" s="41">
        <v>1.2860425059364566</v>
      </c>
      <c r="AI415" s="183">
        <v>0</v>
      </c>
      <c r="AJ415" s="42">
        <v>0</v>
      </c>
      <c r="AK415" s="43">
        <v>337</v>
      </c>
      <c r="AL415" s="44">
        <v>0</v>
      </c>
      <c r="AM415" s="178">
        <v>0</v>
      </c>
      <c r="AN415" s="42">
        <v>0</v>
      </c>
      <c r="AO415" s="43">
        <v>337</v>
      </c>
      <c r="AP415" s="45">
        <v>0</v>
      </c>
      <c r="AQ415" s="65">
        <v>199</v>
      </c>
      <c r="AR415" s="38">
        <v>3.9625647152528871E-2</v>
      </c>
      <c r="AS415" s="39">
        <v>62</v>
      </c>
      <c r="AT415" s="40">
        <v>1.7107361423263086</v>
      </c>
      <c r="AU415" s="98">
        <v>12</v>
      </c>
      <c r="AV415" s="38">
        <v>0.69097222222222221</v>
      </c>
      <c r="AW415" s="39">
        <v>68</v>
      </c>
      <c r="AX415" s="41">
        <v>1.6858577402927368</v>
      </c>
      <c r="AY415" s="183">
        <v>4</v>
      </c>
      <c r="AZ415" s="42">
        <v>7.9649542015133412E-4</v>
      </c>
      <c r="BA415" s="43">
        <v>234</v>
      </c>
      <c r="BB415" s="44">
        <v>0.2972415038807078</v>
      </c>
      <c r="BC415" s="178">
        <v>1</v>
      </c>
      <c r="BD415" s="42">
        <v>1.3888888888888888E-2</v>
      </c>
      <c r="BE415" s="43">
        <v>279</v>
      </c>
      <c r="BF415" s="45">
        <v>0.29291886554294994</v>
      </c>
      <c r="BG415" s="159">
        <v>0</v>
      </c>
      <c r="BH415" s="83">
        <v>0</v>
      </c>
      <c r="BI415" s="84">
        <v>467</v>
      </c>
      <c r="BJ415" s="85">
        <v>0</v>
      </c>
      <c r="BK415" s="156">
        <v>0</v>
      </c>
      <c r="BL415" s="83">
        <v>0</v>
      </c>
      <c r="BM415" s="84">
        <v>467</v>
      </c>
      <c r="BN415" s="86">
        <v>0</v>
      </c>
      <c r="BO415" s="195">
        <v>288</v>
      </c>
      <c r="BP415" s="75">
        <v>5.7347670250896057E-2</v>
      </c>
      <c r="BQ415" s="164">
        <v>20</v>
      </c>
      <c r="BR415" s="76">
        <v>156</v>
      </c>
      <c r="BS415" s="77">
        <v>1.014757118254386</v>
      </c>
      <c r="BT415" s="159">
        <v>5022</v>
      </c>
      <c r="BU415" s="153">
        <v>306</v>
      </c>
    </row>
    <row r="416" spans="1:73">
      <c r="A416" s="34">
        <f t="shared" si="48"/>
        <v>0</v>
      </c>
      <c r="B416" s="35">
        <f t="shared" si="49"/>
        <v>0</v>
      </c>
      <c r="C416" s="35">
        <f t="shared" si="50"/>
        <v>0</v>
      </c>
      <c r="D416" s="35">
        <f t="shared" si="51"/>
        <v>0</v>
      </c>
      <c r="E416" s="35">
        <f t="shared" si="52"/>
        <v>0</v>
      </c>
      <c r="F416" s="35">
        <f t="shared" si="53"/>
        <v>1</v>
      </c>
      <c r="G416" s="35">
        <f t="shared" si="54"/>
        <v>0</v>
      </c>
      <c r="H416" s="35">
        <f t="shared" si="55"/>
        <v>0</v>
      </c>
      <c r="I416" s="51">
        <v>21</v>
      </c>
      <c r="J416" s="49" t="s">
        <v>669</v>
      </c>
      <c r="K416" s="65">
        <v>6</v>
      </c>
      <c r="L416" s="38">
        <v>1.2513034410844631E-3</v>
      </c>
      <c r="M416" s="39">
        <v>399</v>
      </c>
      <c r="N416" s="40">
        <v>0.16580816689277192</v>
      </c>
      <c r="O416" s="98">
        <v>3</v>
      </c>
      <c r="P416" s="38">
        <v>2.0905923344947737E-2</v>
      </c>
      <c r="Q416" s="39">
        <v>467</v>
      </c>
      <c r="R416" s="41">
        <v>0.1565547704156027</v>
      </c>
      <c r="S416" s="183">
        <v>0</v>
      </c>
      <c r="T416" s="42">
        <v>0</v>
      </c>
      <c r="U416" s="43">
        <v>396</v>
      </c>
      <c r="V416" s="44">
        <v>0</v>
      </c>
      <c r="W416" s="178">
        <v>1</v>
      </c>
      <c r="X416" s="42">
        <v>0</v>
      </c>
      <c r="Y416" s="43">
        <v>396</v>
      </c>
      <c r="Z416" s="45">
        <v>0</v>
      </c>
      <c r="AA416" s="65">
        <v>6</v>
      </c>
      <c r="AB416" s="38">
        <v>1.2513034410844631E-3</v>
      </c>
      <c r="AC416" s="39">
        <v>461</v>
      </c>
      <c r="AD416" s="40">
        <v>9.6480123565533607E-2</v>
      </c>
      <c r="AE416" s="98">
        <v>2</v>
      </c>
      <c r="AF416" s="38">
        <v>2.0905923344947737E-2</v>
      </c>
      <c r="AG416" s="39">
        <v>508</v>
      </c>
      <c r="AH416" s="41">
        <v>9.109577578430815E-2</v>
      </c>
      <c r="AI416" s="183">
        <v>0</v>
      </c>
      <c r="AJ416" s="42">
        <v>0</v>
      </c>
      <c r="AK416" s="43">
        <v>337</v>
      </c>
      <c r="AL416" s="44">
        <v>0</v>
      </c>
      <c r="AM416" s="178">
        <v>0</v>
      </c>
      <c r="AN416" s="42">
        <v>0</v>
      </c>
      <c r="AO416" s="43">
        <v>337</v>
      </c>
      <c r="AP416" s="45">
        <v>0</v>
      </c>
      <c r="AQ416" s="65">
        <v>261</v>
      </c>
      <c r="AR416" s="38">
        <v>5.4431699687174137E-2</v>
      </c>
      <c r="AS416" s="39">
        <v>41</v>
      </c>
      <c r="AT416" s="40">
        <v>2.3499496572173384</v>
      </c>
      <c r="AU416" s="98">
        <v>9</v>
      </c>
      <c r="AV416" s="38">
        <v>0.90940766550522645</v>
      </c>
      <c r="AW416" s="39">
        <v>35</v>
      </c>
      <c r="AX416" s="41">
        <v>2.2188040309968735</v>
      </c>
      <c r="AY416" s="183">
        <v>0</v>
      </c>
      <c r="AZ416" s="42">
        <v>0</v>
      </c>
      <c r="BA416" s="43">
        <v>356</v>
      </c>
      <c r="BB416" s="44">
        <v>0</v>
      </c>
      <c r="BC416" s="178">
        <v>0</v>
      </c>
      <c r="BD416" s="42">
        <v>0</v>
      </c>
      <c r="BE416" s="43">
        <v>356</v>
      </c>
      <c r="BF416" s="45">
        <v>0</v>
      </c>
      <c r="BG416" s="159">
        <v>14</v>
      </c>
      <c r="BH416" s="83">
        <v>2.9197080291970801E-3</v>
      </c>
      <c r="BI416" s="84">
        <v>215</v>
      </c>
      <c r="BJ416" s="85">
        <v>0.52456511931813055</v>
      </c>
      <c r="BK416" s="156">
        <v>5</v>
      </c>
      <c r="BL416" s="83">
        <v>4.878048780487805E-2</v>
      </c>
      <c r="BM416" s="84">
        <v>321</v>
      </c>
      <c r="BN416" s="86">
        <v>0.49529027044845264</v>
      </c>
      <c r="BO416" s="195">
        <v>287</v>
      </c>
      <c r="BP416" s="75">
        <v>5.9854014598540145E-2</v>
      </c>
      <c r="BQ416" s="164">
        <v>20</v>
      </c>
      <c r="BR416" s="76">
        <v>144</v>
      </c>
      <c r="BS416" s="77">
        <v>1.0591064485138615</v>
      </c>
      <c r="BT416" s="159">
        <v>4795</v>
      </c>
      <c r="BU416" s="153">
        <v>543</v>
      </c>
    </row>
    <row r="417" spans="1:73">
      <c r="A417" s="34">
        <f t="shared" si="48"/>
        <v>2</v>
      </c>
      <c r="B417" s="35">
        <f t="shared" si="49"/>
        <v>0</v>
      </c>
      <c r="C417" s="35">
        <f t="shared" si="50"/>
        <v>0</v>
      </c>
      <c r="D417" s="35">
        <f t="shared" si="51"/>
        <v>1</v>
      </c>
      <c r="E417" s="35">
        <f t="shared" si="52"/>
        <v>1</v>
      </c>
      <c r="F417" s="35">
        <f t="shared" si="53"/>
        <v>1</v>
      </c>
      <c r="G417" s="35">
        <f t="shared" si="54"/>
        <v>1</v>
      </c>
      <c r="H417" s="35">
        <f t="shared" si="55"/>
        <v>0</v>
      </c>
      <c r="I417" s="48">
        <v>655</v>
      </c>
      <c r="J417" s="49" t="s">
        <v>629</v>
      </c>
      <c r="K417" s="65">
        <v>10</v>
      </c>
      <c r="L417" s="38">
        <v>8.9031339031339033E-4</v>
      </c>
      <c r="M417" s="39">
        <v>425</v>
      </c>
      <c r="N417" s="40">
        <v>0.11797396727368847</v>
      </c>
      <c r="O417" s="98">
        <v>4</v>
      </c>
      <c r="P417" s="38">
        <v>3.5842293906810034E-2</v>
      </c>
      <c r="Q417" s="39">
        <v>436</v>
      </c>
      <c r="R417" s="41">
        <v>0.26840632681767007</v>
      </c>
      <c r="S417" s="183">
        <v>4</v>
      </c>
      <c r="T417" s="42">
        <v>3.5612535612535614E-4</v>
      </c>
      <c r="U417" s="43">
        <v>305</v>
      </c>
      <c r="V417" s="44">
        <v>0.13257388914488216</v>
      </c>
      <c r="W417" s="178">
        <v>2</v>
      </c>
      <c r="X417" s="42">
        <v>1.4336917562724014E-2</v>
      </c>
      <c r="Y417" s="43">
        <v>304</v>
      </c>
      <c r="Z417" s="45">
        <v>0.30162307362911728</v>
      </c>
      <c r="AA417" s="65">
        <v>67</v>
      </c>
      <c r="AB417" s="38">
        <v>5.9650997150997153E-3</v>
      </c>
      <c r="AC417" s="39">
        <v>321</v>
      </c>
      <c r="AD417" s="40">
        <v>0.45993125144351193</v>
      </c>
      <c r="AE417" s="98">
        <v>5</v>
      </c>
      <c r="AF417" s="38">
        <v>0.24014336917562723</v>
      </c>
      <c r="AG417" s="39">
        <v>274</v>
      </c>
      <c r="AH417" s="41">
        <v>1.0464042249441226</v>
      </c>
      <c r="AI417" s="183">
        <v>27</v>
      </c>
      <c r="AJ417" s="42">
        <v>2.403846153846154E-3</v>
      </c>
      <c r="AK417" s="43">
        <v>71</v>
      </c>
      <c r="AL417" s="44">
        <v>1.2633829903927709</v>
      </c>
      <c r="AM417" s="178">
        <v>4</v>
      </c>
      <c r="AN417" s="42">
        <v>9.6774193548387094E-2</v>
      </c>
      <c r="AO417" s="43">
        <v>28</v>
      </c>
      <c r="AP417" s="45">
        <v>2.8743628416646145</v>
      </c>
      <c r="AQ417" s="65">
        <v>143</v>
      </c>
      <c r="AR417" s="38">
        <v>1.2731481481481481E-2</v>
      </c>
      <c r="AS417" s="39">
        <v>288</v>
      </c>
      <c r="AT417" s="40">
        <v>0.54964920653260485</v>
      </c>
      <c r="AU417" s="98">
        <v>9</v>
      </c>
      <c r="AV417" s="38">
        <v>0.51254480286738346</v>
      </c>
      <c r="AW417" s="39">
        <v>171</v>
      </c>
      <c r="AX417" s="41">
        <v>1.250524399348284</v>
      </c>
      <c r="AY417" s="183">
        <v>25</v>
      </c>
      <c r="AZ417" s="42">
        <v>2.2257834757834758E-3</v>
      </c>
      <c r="BA417" s="43">
        <v>128</v>
      </c>
      <c r="BB417" s="44">
        <v>0.83063280832048758</v>
      </c>
      <c r="BC417" s="178">
        <v>4</v>
      </c>
      <c r="BD417" s="42">
        <v>8.9605734767025089E-2</v>
      </c>
      <c r="BE417" s="43">
        <v>49</v>
      </c>
      <c r="BF417" s="45">
        <v>1.8897991325351609</v>
      </c>
      <c r="BG417" s="159">
        <v>3</v>
      </c>
      <c r="BH417" s="83">
        <v>2.6709401709401712E-4</v>
      </c>
      <c r="BI417" s="84">
        <v>415</v>
      </c>
      <c r="BJ417" s="85">
        <v>4.7987060194033052E-2</v>
      </c>
      <c r="BK417" s="156">
        <v>1</v>
      </c>
      <c r="BL417" s="83">
        <v>1.0752688172043012E-2</v>
      </c>
      <c r="BM417" s="84">
        <v>425</v>
      </c>
      <c r="BN417" s="86">
        <v>0.10917688757197075</v>
      </c>
      <c r="BO417" s="195">
        <v>279</v>
      </c>
      <c r="BP417" s="75">
        <v>2.4839743589743588E-2</v>
      </c>
      <c r="BQ417" s="164">
        <v>29</v>
      </c>
      <c r="BR417" s="76">
        <v>394</v>
      </c>
      <c r="BS417" s="77">
        <v>0.43953497174389944</v>
      </c>
      <c r="BT417" s="159">
        <v>11232</v>
      </c>
      <c r="BU417" s="153">
        <v>509</v>
      </c>
    </row>
    <row r="418" spans="1:73">
      <c r="A418" s="34">
        <f t="shared" si="48"/>
        <v>0</v>
      </c>
      <c r="B418" s="35">
        <f t="shared" si="49"/>
        <v>0</v>
      </c>
      <c r="C418" s="35">
        <f t="shared" si="50"/>
        <v>0</v>
      </c>
      <c r="D418" s="35">
        <f t="shared" si="51"/>
        <v>0</v>
      </c>
      <c r="E418" s="35">
        <f t="shared" si="52"/>
        <v>0</v>
      </c>
      <c r="F418" s="35">
        <f t="shared" si="53"/>
        <v>1</v>
      </c>
      <c r="G418" s="35">
        <f t="shared" si="54"/>
        <v>1</v>
      </c>
      <c r="H418" s="35">
        <f t="shared" si="55"/>
        <v>0</v>
      </c>
      <c r="I418" s="48">
        <v>458</v>
      </c>
      <c r="J418" s="49" t="s">
        <v>430</v>
      </c>
      <c r="K418" s="65">
        <v>0</v>
      </c>
      <c r="L418" s="38">
        <v>0</v>
      </c>
      <c r="M418" s="39">
        <v>517</v>
      </c>
      <c r="N418" s="40">
        <v>0</v>
      </c>
      <c r="O418" s="98">
        <v>0</v>
      </c>
      <c r="P418" s="38">
        <v>0</v>
      </c>
      <c r="Q418" s="39">
        <v>517</v>
      </c>
      <c r="R418" s="41">
        <v>0</v>
      </c>
      <c r="S418" s="183">
        <v>0</v>
      </c>
      <c r="T418" s="42">
        <v>0</v>
      </c>
      <c r="U418" s="43">
        <v>396</v>
      </c>
      <c r="V418" s="44">
        <v>0</v>
      </c>
      <c r="W418" s="178">
        <v>0</v>
      </c>
      <c r="X418" s="42">
        <v>0</v>
      </c>
      <c r="Y418" s="43">
        <v>396</v>
      </c>
      <c r="Z418" s="45">
        <v>0</v>
      </c>
      <c r="AA418" s="65">
        <v>16</v>
      </c>
      <c r="AB418" s="38">
        <v>8.1670154662855392E-4</v>
      </c>
      <c r="AC418" s="39">
        <v>483</v>
      </c>
      <c r="AD418" s="40">
        <v>6.2970710019462486E-2</v>
      </c>
      <c r="AE418" s="98">
        <v>4</v>
      </c>
      <c r="AF418" s="38">
        <v>5.8181818181818182E-2</v>
      </c>
      <c r="AG418" s="39">
        <v>460</v>
      </c>
      <c r="AH418" s="41">
        <v>0.25352230448578361</v>
      </c>
      <c r="AI418" s="183">
        <v>0</v>
      </c>
      <c r="AJ418" s="42">
        <v>0</v>
      </c>
      <c r="AK418" s="43">
        <v>337</v>
      </c>
      <c r="AL418" s="44">
        <v>0</v>
      </c>
      <c r="AM418" s="178">
        <v>0</v>
      </c>
      <c r="AN418" s="42">
        <v>0</v>
      </c>
      <c r="AO418" s="43">
        <v>337</v>
      </c>
      <c r="AP418" s="45">
        <v>0</v>
      </c>
      <c r="AQ418" s="65">
        <v>209</v>
      </c>
      <c r="AR418" s="38">
        <v>1.0668163952835485E-2</v>
      </c>
      <c r="AS418" s="39">
        <v>315</v>
      </c>
      <c r="AT418" s="40">
        <v>0.46057074036237255</v>
      </c>
      <c r="AU418" s="98">
        <v>6</v>
      </c>
      <c r="AV418" s="38">
        <v>0.76</v>
      </c>
      <c r="AW418" s="39">
        <v>58</v>
      </c>
      <c r="AX418" s="41">
        <v>1.8542740813832879</v>
      </c>
      <c r="AY418" s="183">
        <v>50</v>
      </c>
      <c r="AZ418" s="42">
        <v>2.5521923332142309E-3</v>
      </c>
      <c r="BA418" s="43">
        <v>107</v>
      </c>
      <c r="BB418" s="44">
        <v>0.95244425532700894</v>
      </c>
      <c r="BC418" s="178">
        <v>4</v>
      </c>
      <c r="BD418" s="42">
        <v>0.18181818181818182</v>
      </c>
      <c r="BE418" s="43">
        <v>18</v>
      </c>
      <c r="BF418" s="45">
        <v>3.8345742398349811</v>
      </c>
      <c r="BG418" s="159">
        <v>0</v>
      </c>
      <c r="BH418" s="83">
        <v>0</v>
      </c>
      <c r="BI418" s="84">
        <v>467</v>
      </c>
      <c r="BJ418" s="85">
        <v>0</v>
      </c>
      <c r="BK418" s="156">
        <v>0</v>
      </c>
      <c r="BL418" s="83">
        <v>0</v>
      </c>
      <c r="BM418" s="84">
        <v>467</v>
      </c>
      <c r="BN418" s="86">
        <v>0</v>
      </c>
      <c r="BO418" s="195">
        <v>275</v>
      </c>
      <c r="BP418" s="75">
        <v>1.403705783267827E-2</v>
      </c>
      <c r="BQ418" s="164">
        <v>14</v>
      </c>
      <c r="BR418" s="76">
        <v>476</v>
      </c>
      <c r="BS418" s="77">
        <v>0.2483833134413371</v>
      </c>
      <c r="BT418" s="159">
        <v>19591</v>
      </c>
      <c r="BU418" s="153">
        <v>289</v>
      </c>
    </row>
    <row r="419" spans="1:73">
      <c r="A419" s="34">
        <f t="shared" si="48"/>
        <v>1</v>
      </c>
      <c r="B419" s="35">
        <f t="shared" si="49"/>
        <v>1</v>
      </c>
      <c r="C419" s="35">
        <f t="shared" si="50"/>
        <v>0</v>
      </c>
      <c r="D419" s="35">
        <f t="shared" si="51"/>
        <v>0</v>
      </c>
      <c r="E419" s="35">
        <f t="shared" si="52"/>
        <v>0</v>
      </c>
      <c r="F419" s="35">
        <f t="shared" si="53"/>
        <v>1</v>
      </c>
      <c r="G419" s="35">
        <f t="shared" si="54"/>
        <v>0</v>
      </c>
      <c r="H419" s="35">
        <f t="shared" si="55"/>
        <v>1</v>
      </c>
      <c r="I419" s="51">
        <v>13</v>
      </c>
      <c r="J419" s="49" t="s">
        <v>661</v>
      </c>
      <c r="K419" s="65">
        <v>57</v>
      </c>
      <c r="L419" s="38">
        <v>3.0530262453133368E-3</v>
      </c>
      <c r="M419" s="39">
        <v>286</v>
      </c>
      <c r="N419" s="40">
        <v>0.40455150093106551</v>
      </c>
      <c r="O419" s="98">
        <v>16</v>
      </c>
      <c r="P419" s="38">
        <v>0.21033210332103322</v>
      </c>
      <c r="Q419" s="39">
        <v>111</v>
      </c>
      <c r="R419" s="41">
        <v>1.5750796366721063</v>
      </c>
      <c r="S419" s="183">
        <v>0</v>
      </c>
      <c r="T419" s="42">
        <v>0</v>
      </c>
      <c r="U419" s="43">
        <v>396</v>
      </c>
      <c r="V419" s="44">
        <v>0</v>
      </c>
      <c r="W419" s="178">
        <v>0</v>
      </c>
      <c r="X419" s="42">
        <v>0</v>
      </c>
      <c r="Y419" s="43">
        <v>396</v>
      </c>
      <c r="Z419" s="45">
        <v>0</v>
      </c>
      <c r="AA419" s="65">
        <v>7</v>
      </c>
      <c r="AB419" s="38">
        <v>3.7493304767005891E-4</v>
      </c>
      <c r="AC419" s="39">
        <v>511</v>
      </c>
      <c r="AD419" s="40">
        <v>2.89087247587675E-2</v>
      </c>
      <c r="AE419" s="98">
        <v>4</v>
      </c>
      <c r="AF419" s="38">
        <v>2.5830258302583026E-2</v>
      </c>
      <c r="AG419" s="39">
        <v>503</v>
      </c>
      <c r="AH419" s="41">
        <v>0.11255314486511381</v>
      </c>
      <c r="AI419" s="183">
        <v>0</v>
      </c>
      <c r="AJ419" s="42">
        <v>0</v>
      </c>
      <c r="AK419" s="43">
        <v>337</v>
      </c>
      <c r="AL419" s="44">
        <v>0</v>
      </c>
      <c r="AM419" s="178">
        <v>0</v>
      </c>
      <c r="AN419" s="42">
        <v>0</v>
      </c>
      <c r="AO419" s="43">
        <v>337</v>
      </c>
      <c r="AP419" s="45">
        <v>0</v>
      </c>
      <c r="AQ419" s="65">
        <v>151</v>
      </c>
      <c r="AR419" s="38">
        <v>8.0878414568827002E-3</v>
      </c>
      <c r="AS419" s="39">
        <v>355</v>
      </c>
      <c r="AT419" s="40">
        <v>0.34917190476247634</v>
      </c>
      <c r="AU419" s="98">
        <v>19</v>
      </c>
      <c r="AV419" s="38">
        <v>0.55719557195571956</v>
      </c>
      <c r="AW419" s="39">
        <v>135</v>
      </c>
      <c r="AX419" s="41">
        <v>1.3594648780776677</v>
      </c>
      <c r="AY419" s="183">
        <v>4</v>
      </c>
      <c r="AZ419" s="42">
        <v>2.1424745581146223E-4</v>
      </c>
      <c r="BA419" s="43">
        <v>313</v>
      </c>
      <c r="BB419" s="44">
        <v>7.9954302757842238E-2</v>
      </c>
      <c r="BC419" s="178">
        <v>2</v>
      </c>
      <c r="BD419" s="42">
        <v>1.4760147601476014E-2</v>
      </c>
      <c r="BE419" s="43">
        <v>270</v>
      </c>
      <c r="BF419" s="45">
        <v>0.31129384972830104</v>
      </c>
      <c r="BG419" s="159">
        <v>52</v>
      </c>
      <c r="BH419" s="83">
        <v>2.785216925549009E-3</v>
      </c>
      <c r="BI419" s="84">
        <v>223</v>
      </c>
      <c r="BJ419" s="85">
        <v>0.5004019697405413</v>
      </c>
      <c r="BK419" s="156">
        <v>8</v>
      </c>
      <c r="BL419" s="83">
        <v>0.1918819188191882</v>
      </c>
      <c r="BM419" s="84">
        <v>80</v>
      </c>
      <c r="BN419" s="86">
        <v>1.9482635730555371</v>
      </c>
      <c r="BO419" s="195">
        <v>271</v>
      </c>
      <c r="BP419" s="75">
        <v>1.4515265131226567E-2</v>
      </c>
      <c r="BQ419" s="164">
        <v>49</v>
      </c>
      <c r="BR419" s="76">
        <v>470</v>
      </c>
      <c r="BS419" s="77">
        <v>0.25684510897862839</v>
      </c>
      <c r="BT419" s="159">
        <v>18670</v>
      </c>
      <c r="BU419" s="153">
        <v>2551</v>
      </c>
    </row>
    <row r="420" spans="1:73">
      <c r="A420" s="34">
        <f t="shared" si="48"/>
        <v>1</v>
      </c>
      <c r="B420" s="35">
        <f t="shared" si="49"/>
        <v>1</v>
      </c>
      <c r="C420" s="35">
        <f t="shared" si="50"/>
        <v>0</v>
      </c>
      <c r="D420" s="35">
        <f t="shared" si="51"/>
        <v>0</v>
      </c>
      <c r="E420" s="35">
        <f t="shared" si="52"/>
        <v>0</v>
      </c>
      <c r="F420" s="35">
        <f t="shared" si="53"/>
        <v>0</v>
      </c>
      <c r="G420" s="35">
        <f t="shared" si="54"/>
        <v>0</v>
      </c>
      <c r="H420" s="35">
        <f t="shared" si="55"/>
        <v>0</v>
      </c>
      <c r="I420" s="48">
        <v>366</v>
      </c>
      <c r="J420" s="49" t="s">
        <v>337</v>
      </c>
      <c r="K420" s="65">
        <v>270</v>
      </c>
      <c r="L420" s="38">
        <v>4.0952525405733353E-2</v>
      </c>
      <c r="M420" s="39">
        <v>11</v>
      </c>
      <c r="N420" s="40">
        <v>5.4265519810841587</v>
      </c>
      <c r="O420" s="98">
        <v>51</v>
      </c>
      <c r="P420" s="38">
        <v>0.99630996309963105</v>
      </c>
      <c r="Q420" s="39">
        <v>7</v>
      </c>
      <c r="R420" s="41">
        <v>7.460903542131029</v>
      </c>
      <c r="S420" s="183">
        <v>0</v>
      </c>
      <c r="T420" s="42">
        <v>0</v>
      </c>
      <c r="U420" s="43">
        <v>396</v>
      </c>
      <c r="V420" s="44">
        <v>0</v>
      </c>
      <c r="W420" s="178">
        <v>0</v>
      </c>
      <c r="X420" s="42">
        <v>0</v>
      </c>
      <c r="Y420" s="43">
        <v>396</v>
      </c>
      <c r="Z420" s="45">
        <v>0</v>
      </c>
      <c r="AA420" s="65">
        <v>0</v>
      </c>
      <c r="AB420" s="38">
        <v>0</v>
      </c>
      <c r="AC420" s="39">
        <v>538</v>
      </c>
      <c r="AD420" s="40">
        <v>0</v>
      </c>
      <c r="AE420" s="98">
        <v>0</v>
      </c>
      <c r="AF420" s="38">
        <v>0</v>
      </c>
      <c r="AG420" s="39">
        <v>538</v>
      </c>
      <c r="AH420" s="41">
        <v>0</v>
      </c>
      <c r="AI420" s="183">
        <v>0</v>
      </c>
      <c r="AJ420" s="42">
        <v>0</v>
      </c>
      <c r="AK420" s="43">
        <v>337</v>
      </c>
      <c r="AL420" s="44">
        <v>0</v>
      </c>
      <c r="AM420" s="178">
        <v>0</v>
      </c>
      <c r="AN420" s="42">
        <v>0</v>
      </c>
      <c r="AO420" s="43">
        <v>337</v>
      </c>
      <c r="AP420" s="45">
        <v>0</v>
      </c>
      <c r="AQ420" s="65">
        <v>1</v>
      </c>
      <c r="AR420" s="38">
        <v>1.5167602002123465E-4</v>
      </c>
      <c r="AS420" s="39">
        <v>554</v>
      </c>
      <c r="AT420" s="40">
        <v>6.5482249002960522E-3</v>
      </c>
      <c r="AU420" s="98">
        <v>1</v>
      </c>
      <c r="AV420" s="38">
        <v>3.6900369003690036E-3</v>
      </c>
      <c r="AW420" s="39">
        <v>558</v>
      </c>
      <c r="AX420" s="41">
        <v>9.0030786627660116E-3</v>
      </c>
      <c r="AY420" s="183">
        <v>0</v>
      </c>
      <c r="AZ420" s="42">
        <v>0</v>
      </c>
      <c r="BA420" s="43">
        <v>356</v>
      </c>
      <c r="BB420" s="44">
        <v>0</v>
      </c>
      <c r="BC420" s="178">
        <v>0</v>
      </c>
      <c r="BD420" s="42">
        <v>0</v>
      </c>
      <c r="BE420" s="43">
        <v>356</v>
      </c>
      <c r="BF420" s="45">
        <v>0</v>
      </c>
      <c r="BG420" s="159">
        <v>0</v>
      </c>
      <c r="BH420" s="83">
        <v>0</v>
      </c>
      <c r="BI420" s="84">
        <v>467</v>
      </c>
      <c r="BJ420" s="85">
        <v>0</v>
      </c>
      <c r="BK420" s="156">
        <v>0</v>
      </c>
      <c r="BL420" s="83">
        <v>0</v>
      </c>
      <c r="BM420" s="84">
        <v>467</v>
      </c>
      <c r="BN420" s="86">
        <v>0</v>
      </c>
      <c r="BO420" s="195">
        <v>271</v>
      </c>
      <c r="BP420" s="75">
        <v>4.1104201425754591E-2</v>
      </c>
      <c r="BQ420" s="164">
        <v>52</v>
      </c>
      <c r="BR420" s="76">
        <v>252</v>
      </c>
      <c r="BS420" s="77">
        <v>0.7273317434598805</v>
      </c>
      <c r="BT420" s="159">
        <v>6593</v>
      </c>
      <c r="BU420" s="153">
        <v>643</v>
      </c>
    </row>
    <row r="421" spans="1:73">
      <c r="A421" s="34">
        <f t="shared" si="48"/>
        <v>1</v>
      </c>
      <c r="B421" s="35">
        <f t="shared" si="49"/>
        <v>0</v>
      </c>
      <c r="C421" s="35">
        <f t="shared" si="50"/>
        <v>0</v>
      </c>
      <c r="D421" s="35">
        <f t="shared" si="51"/>
        <v>0</v>
      </c>
      <c r="E421" s="35">
        <f t="shared" si="52"/>
        <v>1</v>
      </c>
      <c r="F421" s="35">
        <f t="shared" si="53"/>
        <v>0</v>
      </c>
      <c r="G421" s="35">
        <f t="shared" si="54"/>
        <v>0</v>
      </c>
      <c r="H421" s="35">
        <f t="shared" si="55"/>
        <v>1</v>
      </c>
      <c r="I421" s="36">
        <v>145</v>
      </c>
      <c r="J421" s="37" t="s">
        <v>115</v>
      </c>
      <c r="K421" s="65">
        <v>29</v>
      </c>
      <c r="L421" s="38">
        <v>1.1480601741884403E-2</v>
      </c>
      <c r="M421" s="39">
        <v>75</v>
      </c>
      <c r="N421" s="40">
        <v>1.5212757091102138</v>
      </c>
      <c r="O421" s="98">
        <v>3</v>
      </c>
      <c r="P421" s="38">
        <v>0.10820895522388059</v>
      </c>
      <c r="Q421" s="39">
        <v>294</v>
      </c>
      <c r="R421" s="41">
        <v>0.81032671279170476</v>
      </c>
      <c r="S421" s="183">
        <v>1</v>
      </c>
      <c r="T421" s="42">
        <v>3.9588281868566902E-4</v>
      </c>
      <c r="U421" s="43">
        <v>298</v>
      </c>
      <c r="V421" s="44">
        <v>0.147374299571983</v>
      </c>
      <c r="W421" s="178">
        <v>1</v>
      </c>
      <c r="X421" s="42">
        <v>3.7313432835820895E-3</v>
      </c>
      <c r="Y421" s="43">
        <v>372</v>
      </c>
      <c r="Z421" s="45">
        <v>7.8500781289667643E-2</v>
      </c>
      <c r="AA421" s="65">
        <v>11</v>
      </c>
      <c r="AB421" s="38">
        <v>4.3547110055423598E-3</v>
      </c>
      <c r="AC421" s="39">
        <v>353</v>
      </c>
      <c r="AD421" s="40">
        <v>0.33576432551227703</v>
      </c>
      <c r="AE421" s="98">
        <v>1</v>
      </c>
      <c r="AF421" s="38">
        <v>4.1044776119402986E-2</v>
      </c>
      <c r="AG421" s="39">
        <v>481</v>
      </c>
      <c r="AH421" s="41">
        <v>0.17884910705911741</v>
      </c>
      <c r="AI421" s="183">
        <v>96</v>
      </c>
      <c r="AJ421" s="42">
        <v>3.800475059382423E-2</v>
      </c>
      <c r="AK421" s="43">
        <v>3</v>
      </c>
      <c r="AL421" s="44">
        <v>19.97405506901255</v>
      </c>
      <c r="AM421" s="178">
        <v>1</v>
      </c>
      <c r="AN421" s="42">
        <v>0.35820895522388058</v>
      </c>
      <c r="AO421" s="43">
        <v>6</v>
      </c>
      <c r="AP421" s="45">
        <v>10.639432607952603</v>
      </c>
      <c r="AQ421" s="65">
        <v>0</v>
      </c>
      <c r="AR421" s="38">
        <v>0</v>
      </c>
      <c r="AS421" s="39">
        <v>565</v>
      </c>
      <c r="AT421" s="40">
        <v>0</v>
      </c>
      <c r="AU421" s="98">
        <v>1</v>
      </c>
      <c r="AV421" s="38">
        <v>0</v>
      </c>
      <c r="AW421" s="39">
        <v>565</v>
      </c>
      <c r="AX421" s="41">
        <v>0</v>
      </c>
      <c r="AY421" s="183">
        <v>0</v>
      </c>
      <c r="AZ421" s="42">
        <v>0</v>
      </c>
      <c r="BA421" s="43">
        <v>356</v>
      </c>
      <c r="BB421" s="44">
        <v>0</v>
      </c>
      <c r="BC421" s="178">
        <v>0</v>
      </c>
      <c r="BD421" s="42">
        <v>0</v>
      </c>
      <c r="BE421" s="43">
        <v>356</v>
      </c>
      <c r="BF421" s="45">
        <v>0</v>
      </c>
      <c r="BG421" s="159">
        <v>131</v>
      </c>
      <c r="BH421" s="83">
        <v>5.1860649247822646E-2</v>
      </c>
      <c r="BI421" s="84">
        <v>4</v>
      </c>
      <c r="BJ421" s="85">
        <v>9.3174685237554336</v>
      </c>
      <c r="BK421" s="156">
        <v>1</v>
      </c>
      <c r="BL421" s="83">
        <v>0.48880597014925375</v>
      </c>
      <c r="BM421" s="84">
        <v>23</v>
      </c>
      <c r="BN421" s="86">
        <v>4.9630672436168641</v>
      </c>
      <c r="BO421" s="195">
        <v>268</v>
      </c>
      <c r="BP421" s="75">
        <v>0.1060965954077593</v>
      </c>
      <c r="BQ421" s="164">
        <v>8</v>
      </c>
      <c r="BR421" s="76">
        <v>58</v>
      </c>
      <c r="BS421" s="77">
        <v>1.8773609275068524</v>
      </c>
      <c r="BT421" s="159">
        <v>2526</v>
      </c>
      <c r="BU421" s="153">
        <v>78</v>
      </c>
    </row>
    <row r="422" spans="1:73">
      <c r="A422" s="34">
        <f t="shared" si="48"/>
        <v>1</v>
      </c>
      <c r="B422" s="35">
        <f t="shared" si="49"/>
        <v>0</v>
      </c>
      <c r="C422" s="35">
        <f t="shared" si="50"/>
        <v>0</v>
      </c>
      <c r="D422" s="35">
        <f t="shared" si="51"/>
        <v>0</v>
      </c>
      <c r="E422" s="35">
        <f t="shared" si="52"/>
        <v>1</v>
      </c>
      <c r="F422" s="35">
        <f t="shared" si="53"/>
        <v>1</v>
      </c>
      <c r="G422" s="35">
        <f t="shared" si="54"/>
        <v>1</v>
      </c>
      <c r="H422" s="35">
        <f t="shared" si="55"/>
        <v>1</v>
      </c>
      <c r="I422" s="48">
        <v>501</v>
      </c>
      <c r="J422" s="49" t="s">
        <v>473</v>
      </c>
      <c r="K422" s="65">
        <v>34</v>
      </c>
      <c r="L422" s="38">
        <v>1.834862385321101E-2</v>
      </c>
      <c r="M422" s="39">
        <v>37</v>
      </c>
      <c r="N422" s="40">
        <v>2.4313460558129707</v>
      </c>
      <c r="O422" s="98">
        <v>2</v>
      </c>
      <c r="P422" s="38">
        <v>0.12734082397003746</v>
      </c>
      <c r="Q422" s="39">
        <v>247</v>
      </c>
      <c r="R422" s="41">
        <v>0.95359641055895827</v>
      </c>
      <c r="S422" s="183">
        <v>0</v>
      </c>
      <c r="T422" s="42">
        <v>0</v>
      </c>
      <c r="U422" s="43">
        <v>396</v>
      </c>
      <c r="V422" s="44">
        <v>0</v>
      </c>
      <c r="W422" s="178">
        <v>0</v>
      </c>
      <c r="X422" s="42">
        <v>0</v>
      </c>
      <c r="Y422" s="43">
        <v>396</v>
      </c>
      <c r="Z422" s="45">
        <v>0</v>
      </c>
      <c r="AA422" s="65">
        <v>16</v>
      </c>
      <c r="AB422" s="38">
        <v>8.634646519158122E-3</v>
      </c>
      <c r="AC422" s="39">
        <v>252</v>
      </c>
      <c r="AD422" s="40">
        <v>0.66576318402120327</v>
      </c>
      <c r="AE422" s="98">
        <v>4</v>
      </c>
      <c r="AF422" s="38">
        <v>5.9925093632958802E-2</v>
      </c>
      <c r="AG422" s="39">
        <v>459</v>
      </c>
      <c r="AH422" s="41">
        <v>0.26111847840296065</v>
      </c>
      <c r="AI422" s="183">
        <v>23</v>
      </c>
      <c r="AJ422" s="42">
        <v>1.24123043712898E-2</v>
      </c>
      <c r="AK422" s="43">
        <v>6</v>
      </c>
      <c r="AL422" s="44">
        <v>6.5235015931343936</v>
      </c>
      <c r="AM422" s="178">
        <v>1</v>
      </c>
      <c r="AN422" s="42">
        <v>8.6142322097378279E-2</v>
      </c>
      <c r="AO422" s="43">
        <v>33</v>
      </c>
      <c r="AP422" s="45">
        <v>2.5585776605578903</v>
      </c>
      <c r="AQ422" s="65">
        <v>146</v>
      </c>
      <c r="AR422" s="38">
        <v>7.8791149487317858E-2</v>
      </c>
      <c r="AS422" s="39">
        <v>24</v>
      </c>
      <c r="AT422" s="40">
        <v>3.4016067070033311</v>
      </c>
      <c r="AU422" s="98">
        <v>13</v>
      </c>
      <c r="AV422" s="38">
        <v>0.54681647940074907</v>
      </c>
      <c r="AW422" s="39">
        <v>142</v>
      </c>
      <c r="AX422" s="41">
        <v>1.3341416118764047</v>
      </c>
      <c r="AY422" s="183">
        <v>14</v>
      </c>
      <c r="AZ422" s="42">
        <v>7.5553157042633568E-3</v>
      </c>
      <c r="BA422" s="43">
        <v>26</v>
      </c>
      <c r="BB422" s="44">
        <v>2.8195433964982195</v>
      </c>
      <c r="BC422" s="178">
        <v>3</v>
      </c>
      <c r="BD422" s="42">
        <v>5.2434456928838954E-2</v>
      </c>
      <c r="BE422" s="43">
        <v>98</v>
      </c>
      <c r="BF422" s="45">
        <v>1.1058509980048448</v>
      </c>
      <c r="BG422" s="159">
        <v>34</v>
      </c>
      <c r="BH422" s="83">
        <v>1.834862385321101E-2</v>
      </c>
      <c r="BI422" s="84">
        <v>22</v>
      </c>
      <c r="BJ422" s="85">
        <v>3.296578960852472</v>
      </c>
      <c r="BK422" s="156">
        <v>2</v>
      </c>
      <c r="BL422" s="83">
        <v>0.12734082397003746</v>
      </c>
      <c r="BM422" s="84">
        <v>132</v>
      </c>
      <c r="BN422" s="86">
        <v>1.2929487584365973</v>
      </c>
      <c r="BO422" s="195">
        <v>267</v>
      </c>
      <c r="BP422" s="75">
        <v>0.14409066378845117</v>
      </c>
      <c r="BQ422" s="164">
        <v>25</v>
      </c>
      <c r="BR422" s="76">
        <v>33</v>
      </c>
      <c r="BS422" s="77">
        <v>2.5496594040111975</v>
      </c>
      <c r="BT422" s="159">
        <v>1853</v>
      </c>
      <c r="BU422" s="153">
        <v>127</v>
      </c>
    </row>
    <row r="423" spans="1:73">
      <c r="A423" s="34">
        <f t="shared" si="48"/>
        <v>2</v>
      </c>
      <c r="B423" s="35">
        <f t="shared" si="49"/>
        <v>1</v>
      </c>
      <c r="C423" s="35">
        <f t="shared" si="50"/>
        <v>0</v>
      </c>
      <c r="D423" s="35">
        <f t="shared" si="51"/>
        <v>1</v>
      </c>
      <c r="E423" s="35">
        <f t="shared" si="52"/>
        <v>0</v>
      </c>
      <c r="F423" s="35">
        <f t="shared" si="53"/>
        <v>0</v>
      </c>
      <c r="G423" s="35">
        <f t="shared" si="54"/>
        <v>0</v>
      </c>
      <c r="H423" s="35">
        <f t="shared" si="55"/>
        <v>1</v>
      </c>
      <c r="I423" s="48">
        <v>539</v>
      </c>
      <c r="J423" s="49" t="s">
        <v>511</v>
      </c>
      <c r="K423" s="65">
        <v>42</v>
      </c>
      <c r="L423" s="38">
        <v>1.1191345359588584E-3</v>
      </c>
      <c r="M423" s="39">
        <v>410</v>
      </c>
      <c r="N423" s="40">
        <v>0.14829468202605689</v>
      </c>
      <c r="O423" s="98">
        <v>10</v>
      </c>
      <c r="P423" s="38">
        <v>0.15730337078651685</v>
      </c>
      <c r="Q423" s="39">
        <v>185</v>
      </c>
      <c r="R423" s="41">
        <v>1.1779720365728308</v>
      </c>
      <c r="S423" s="183">
        <v>6</v>
      </c>
      <c r="T423" s="42">
        <v>1.5987636227983692E-4</v>
      </c>
      <c r="U423" s="43">
        <v>353</v>
      </c>
      <c r="V423" s="44">
        <v>5.9516770612405727E-2</v>
      </c>
      <c r="W423" s="178">
        <v>2</v>
      </c>
      <c r="X423" s="42">
        <v>2.247191011235955E-2</v>
      </c>
      <c r="Y423" s="43">
        <v>255</v>
      </c>
      <c r="Z423" s="45">
        <v>0.47276875023889725</v>
      </c>
      <c r="AA423" s="65">
        <v>86</v>
      </c>
      <c r="AB423" s="38">
        <v>2.2915611926776626E-3</v>
      </c>
      <c r="AC423" s="39">
        <v>412</v>
      </c>
      <c r="AD423" s="40">
        <v>0.17668784386616168</v>
      </c>
      <c r="AE423" s="98">
        <v>14</v>
      </c>
      <c r="AF423" s="38">
        <v>0.32209737827715357</v>
      </c>
      <c r="AG423" s="39">
        <v>197</v>
      </c>
      <c r="AH423" s="41">
        <v>1.4035118214159135</v>
      </c>
      <c r="AI423" s="183">
        <v>4</v>
      </c>
      <c r="AJ423" s="42">
        <v>1.0658424151989128E-4</v>
      </c>
      <c r="AK423" s="43">
        <v>311</v>
      </c>
      <c r="AL423" s="44">
        <v>5.6017194596540559E-2</v>
      </c>
      <c r="AM423" s="178">
        <v>1</v>
      </c>
      <c r="AN423" s="42">
        <v>1.4981273408239701E-2</v>
      </c>
      <c r="AO423" s="43">
        <v>233</v>
      </c>
      <c r="AP423" s="45">
        <v>0.44497002792311136</v>
      </c>
      <c r="AQ423" s="65">
        <v>100</v>
      </c>
      <c r="AR423" s="38">
        <v>2.6646060379972819E-3</v>
      </c>
      <c r="AS423" s="39">
        <v>461</v>
      </c>
      <c r="AT423" s="40">
        <v>0.11503756233220142</v>
      </c>
      <c r="AU423" s="98">
        <v>14</v>
      </c>
      <c r="AV423" s="38">
        <v>0.37453183520599254</v>
      </c>
      <c r="AW423" s="39">
        <v>317</v>
      </c>
      <c r="AX423" s="41">
        <v>0.91379562457287988</v>
      </c>
      <c r="AY423" s="183">
        <v>0</v>
      </c>
      <c r="AZ423" s="42">
        <v>0</v>
      </c>
      <c r="BA423" s="43">
        <v>356</v>
      </c>
      <c r="BB423" s="44">
        <v>0</v>
      </c>
      <c r="BC423" s="178">
        <v>0</v>
      </c>
      <c r="BD423" s="42">
        <v>0</v>
      </c>
      <c r="BE423" s="43">
        <v>356</v>
      </c>
      <c r="BF423" s="45">
        <v>0</v>
      </c>
      <c r="BG423" s="159">
        <v>29</v>
      </c>
      <c r="BH423" s="83">
        <v>7.7273575101921186E-4</v>
      </c>
      <c r="BI423" s="84">
        <v>365</v>
      </c>
      <c r="BJ423" s="85">
        <v>0.13883245084141149</v>
      </c>
      <c r="BK423" s="156">
        <v>6</v>
      </c>
      <c r="BL423" s="83">
        <v>0.10861423220973783</v>
      </c>
      <c r="BM423" s="84">
        <v>167</v>
      </c>
      <c r="BN423" s="86">
        <v>1.1028092351370977</v>
      </c>
      <c r="BO423" s="195">
        <v>267</v>
      </c>
      <c r="BP423" s="75">
        <v>7.1144981214527432E-3</v>
      </c>
      <c r="BQ423" s="164">
        <v>47</v>
      </c>
      <c r="BR423" s="76">
        <v>538</v>
      </c>
      <c r="BS423" s="77">
        <v>0.12588981522643153</v>
      </c>
      <c r="BT423" s="159">
        <v>37529</v>
      </c>
      <c r="BU423" s="153">
        <v>1265</v>
      </c>
    </row>
    <row r="424" spans="1:73">
      <c r="A424" s="34">
        <f t="shared" si="48"/>
        <v>1</v>
      </c>
      <c r="B424" s="35">
        <f t="shared" si="49"/>
        <v>1</v>
      </c>
      <c r="C424" s="35">
        <f t="shared" si="50"/>
        <v>0</v>
      </c>
      <c r="D424" s="35">
        <f t="shared" si="51"/>
        <v>0</v>
      </c>
      <c r="E424" s="35">
        <f t="shared" si="52"/>
        <v>0</v>
      </c>
      <c r="F424" s="35">
        <f t="shared" si="53"/>
        <v>1</v>
      </c>
      <c r="G424" s="35">
        <f t="shared" si="54"/>
        <v>0</v>
      </c>
      <c r="H424" s="35">
        <f t="shared" si="55"/>
        <v>0</v>
      </c>
      <c r="I424" s="48">
        <v>291</v>
      </c>
      <c r="J424" s="49" t="s">
        <v>262</v>
      </c>
      <c r="K424" s="65">
        <v>48</v>
      </c>
      <c r="L424" s="38">
        <v>4.7151277013752456E-3</v>
      </c>
      <c r="M424" s="39">
        <v>207</v>
      </c>
      <c r="N424" s="40">
        <v>0.62479383909692843</v>
      </c>
      <c r="O424" s="98">
        <v>12</v>
      </c>
      <c r="P424" s="38">
        <v>0.18181818181818182</v>
      </c>
      <c r="Q424" s="39">
        <v>141</v>
      </c>
      <c r="R424" s="41">
        <v>1.3615520942205448</v>
      </c>
      <c r="S424" s="183">
        <v>3</v>
      </c>
      <c r="T424" s="42">
        <v>2.9469548133595285E-4</v>
      </c>
      <c r="U424" s="43">
        <v>320</v>
      </c>
      <c r="V424" s="44">
        <v>0.10970554441615789</v>
      </c>
      <c r="W424" s="178">
        <v>2</v>
      </c>
      <c r="X424" s="42">
        <v>1.1363636363636364E-2</v>
      </c>
      <c r="Y424" s="43">
        <v>328</v>
      </c>
      <c r="Z424" s="45">
        <v>0.23907056120035147</v>
      </c>
      <c r="AA424" s="65">
        <v>1</v>
      </c>
      <c r="AB424" s="38">
        <v>9.8231827111984279E-5</v>
      </c>
      <c r="AC424" s="39">
        <v>529</v>
      </c>
      <c r="AD424" s="40">
        <v>7.5740372052510415E-3</v>
      </c>
      <c r="AE424" s="98">
        <v>1</v>
      </c>
      <c r="AF424" s="38">
        <v>3.787878787878788E-3</v>
      </c>
      <c r="AG424" s="39">
        <v>526</v>
      </c>
      <c r="AH424" s="41">
        <v>1.6505358364959873E-2</v>
      </c>
      <c r="AI424" s="183">
        <v>2</v>
      </c>
      <c r="AJ424" s="42">
        <v>1.9646365422396856E-4</v>
      </c>
      <c r="AK424" s="43">
        <v>289</v>
      </c>
      <c r="AL424" s="44">
        <v>0.10325487701441899</v>
      </c>
      <c r="AM424" s="178">
        <v>1</v>
      </c>
      <c r="AN424" s="42">
        <v>7.575757575757576E-3</v>
      </c>
      <c r="AO424" s="43">
        <v>282</v>
      </c>
      <c r="AP424" s="45">
        <v>0.22501325275657336</v>
      </c>
      <c r="AQ424" s="65">
        <v>210</v>
      </c>
      <c r="AR424" s="38">
        <v>2.0628683693516701E-2</v>
      </c>
      <c r="AS424" s="39">
        <v>159</v>
      </c>
      <c r="AT424" s="40">
        <v>0.89059074864507792</v>
      </c>
      <c r="AU424" s="98">
        <v>14</v>
      </c>
      <c r="AV424" s="38">
        <v>0.79545454545454541</v>
      </c>
      <c r="AW424" s="39">
        <v>50</v>
      </c>
      <c r="AX424" s="41">
        <v>1.9407772980985367</v>
      </c>
      <c r="AY424" s="183">
        <v>0</v>
      </c>
      <c r="AZ424" s="42">
        <v>0</v>
      </c>
      <c r="BA424" s="43">
        <v>356</v>
      </c>
      <c r="BB424" s="44">
        <v>0</v>
      </c>
      <c r="BC424" s="178">
        <v>0</v>
      </c>
      <c r="BD424" s="42">
        <v>0</v>
      </c>
      <c r="BE424" s="43">
        <v>356</v>
      </c>
      <c r="BF424" s="45">
        <v>0</v>
      </c>
      <c r="BG424" s="159">
        <v>0</v>
      </c>
      <c r="BH424" s="83">
        <v>0</v>
      </c>
      <c r="BI424" s="84">
        <v>467</v>
      </c>
      <c r="BJ424" s="85">
        <v>0</v>
      </c>
      <c r="BK424" s="156">
        <v>1</v>
      </c>
      <c r="BL424" s="83">
        <v>0</v>
      </c>
      <c r="BM424" s="84">
        <v>467</v>
      </c>
      <c r="BN424" s="86">
        <v>0</v>
      </c>
      <c r="BO424" s="195">
        <v>264</v>
      </c>
      <c r="BP424" s="75">
        <v>2.5933202357563849E-2</v>
      </c>
      <c r="BQ424" s="164">
        <v>31</v>
      </c>
      <c r="BR424" s="76">
        <v>386</v>
      </c>
      <c r="BS424" s="77">
        <v>0.45888353574499663</v>
      </c>
      <c r="BT424" s="159">
        <v>10180</v>
      </c>
      <c r="BU424" s="153">
        <v>943</v>
      </c>
    </row>
    <row r="425" spans="1:73">
      <c r="A425" s="34">
        <f t="shared" si="48"/>
        <v>2</v>
      </c>
      <c r="B425" s="35">
        <f t="shared" si="49"/>
        <v>0</v>
      </c>
      <c r="C425" s="35">
        <f t="shared" si="50"/>
        <v>1</v>
      </c>
      <c r="D425" s="35">
        <f t="shared" si="51"/>
        <v>1</v>
      </c>
      <c r="E425" s="35">
        <f t="shared" si="52"/>
        <v>0</v>
      </c>
      <c r="F425" s="35">
        <f t="shared" si="53"/>
        <v>0</v>
      </c>
      <c r="G425" s="35">
        <f t="shared" si="54"/>
        <v>0</v>
      </c>
      <c r="H425" s="35">
        <f t="shared" si="55"/>
        <v>0</v>
      </c>
      <c r="I425" s="48">
        <v>508</v>
      </c>
      <c r="J425" s="49" t="s">
        <v>480</v>
      </c>
      <c r="K425" s="65">
        <v>32</v>
      </c>
      <c r="L425" s="38">
        <v>6.3617025506451164E-4</v>
      </c>
      <c r="M425" s="39">
        <v>443</v>
      </c>
      <c r="N425" s="40">
        <v>8.4297877205976438E-2</v>
      </c>
      <c r="O425" s="98">
        <v>4</v>
      </c>
      <c r="P425" s="38">
        <v>0.12121212121212122</v>
      </c>
      <c r="Q425" s="39">
        <v>254</v>
      </c>
      <c r="R425" s="41">
        <v>0.90770139614702983</v>
      </c>
      <c r="S425" s="183">
        <v>15</v>
      </c>
      <c r="T425" s="42">
        <v>2.9820480706148984E-4</v>
      </c>
      <c r="U425" s="43">
        <v>318</v>
      </c>
      <c r="V425" s="44">
        <v>0.11101195226302532</v>
      </c>
      <c r="W425" s="178">
        <v>1</v>
      </c>
      <c r="X425" s="42">
        <v>5.6818181818181816E-2</v>
      </c>
      <c r="Y425" s="43">
        <v>118</v>
      </c>
      <c r="Z425" s="45">
        <v>1.1953528060017573</v>
      </c>
      <c r="AA425" s="65">
        <v>99</v>
      </c>
      <c r="AB425" s="38">
        <v>1.9681517266058328E-3</v>
      </c>
      <c r="AC425" s="39">
        <v>425</v>
      </c>
      <c r="AD425" s="40">
        <v>0.15175177782143703</v>
      </c>
      <c r="AE425" s="98">
        <v>9</v>
      </c>
      <c r="AF425" s="38">
        <v>0.375</v>
      </c>
      <c r="AG425" s="39">
        <v>167</v>
      </c>
      <c r="AH425" s="41">
        <v>1.6340304781310273</v>
      </c>
      <c r="AI425" s="183">
        <v>6</v>
      </c>
      <c r="AJ425" s="42">
        <v>1.1928192282459593E-4</v>
      </c>
      <c r="AK425" s="43">
        <v>310</v>
      </c>
      <c r="AL425" s="44">
        <v>6.2690680980902094E-2</v>
      </c>
      <c r="AM425" s="178">
        <v>2</v>
      </c>
      <c r="AN425" s="42">
        <v>2.2727272727272728E-2</v>
      </c>
      <c r="AO425" s="43">
        <v>183</v>
      </c>
      <c r="AP425" s="45">
        <v>0.67503975826972007</v>
      </c>
      <c r="AQ425" s="65">
        <v>102</v>
      </c>
      <c r="AR425" s="38">
        <v>2.0277926880181308E-3</v>
      </c>
      <c r="AS425" s="39">
        <v>475</v>
      </c>
      <c r="AT425" s="40">
        <v>8.7544771879296449E-2</v>
      </c>
      <c r="AU425" s="98">
        <v>15</v>
      </c>
      <c r="AV425" s="38">
        <v>0.38636363636363635</v>
      </c>
      <c r="AW425" s="39">
        <v>303</v>
      </c>
      <c r="AX425" s="41">
        <v>0.94266325907643211</v>
      </c>
      <c r="AY425" s="183">
        <v>0</v>
      </c>
      <c r="AZ425" s="42">
        <v>0</v>
      </c>
      <c r="BA425" s="43">
        <v>356</v>
      </c>
      <c r="BB425" s="44">
        <v>0</v>
      </c>
      <c r="BC425" s="178">
        <v>0</v>
      </c>
      <c r="BD425" s="42">
        <v>0</v>
      </c>
      <c r="BE425" s="43">
        <v>356</v>
      </c>
      <c r="BF425" s="45">
        <v>0</v>
      </c>
      <c r="BG425" s="159">
        <v>10</v>
      </c>
      <c r="BH425" s="83">
        <v>1.9880320470765989E-4</v>
      </c>
      <c r="BI425" s="84">
        <v>432</v>
      </c>
      <c r="BJ425" s="85">
        <v>3.5717690178417867E-2</v>
      </c>
      <c r="BK425" s="156">
        <v>1</v>
      </c>
      <c r="BL425" s="83">
        <v>3.787878787878788E-2</v>
      </c>
      <c r="BM425" s="84">
        <v>347</v>
      </c>
      <c r="BN425" s="86">
        <v>0.38460039940126056</v>
      </c>
      <c r="BO425" s="195">
        <v>264</v>
      </c>
      <c r="BP425" s="75">
        <v>5.2484046042822214E-3</v>
      </c>
      <c r="BQ425" s="164">
        <v>32</v>
      </c>
      <c r="BR425" s="76">
        <v>554</v>
      </c>
      <c r="BS425" s="77">
        <v>9.2869612808573712E-2</v>
      </c>
      <c r="BT425" s="159">
        <v>50301</v>
      </c>
      <c r="BU425" s="153">
        <v>2009</v>
      </c>
    </row>
    <row r="426" spans="1:73">
      <c r="A426" s="34">
        <f t="shared" si="48"/>
        <v>1</v>
      </c>
      <c r="B426" s="35">
        <f t="shared" si="49"/>
        <v>0</v>
      </c>
      <c r="C426" s="35">
        <f t="shared" si="50"/>
        <v>0</v>
      </c>
      <c r="D426" s="35">
        <f t="shared" si="51"/>
        <v>1</v>
      </c>
      <c r="E426" s="35">
        <f t="shared" si="52"/>
        <v>0</v>
      </c>
      <c r="F426" s="35">
        <f t="shared" si="53"/>
        <v>0</v>
      </c>
      <c r="G426" s="35">
        <f t="shared" si="54"/>
        <v>0</v>
      </c>
      <c r="H426" s="35">
        <f t="shared" si="55"/>
        <v>0</v>
      </c>
      <c r="I426" s="48">
        <v>124</v>
      </c>
      <c r="J426" s="49" t="s">
        <v>94</v>
      </c>
      <c r="K426" s="65">
        <v>31</v>
      </c>
      <c r="L426" s="38">
        <v>2.2185643741501468E-3</v>
      </c>
      <c r="M426" s="39">
        <v>341</v>
      </c>
      <c r="N426" s="40">
        <v>0.2939783268658136</v>
      </c>
      <c r="O426" s="98">
        <v>1</v>
      </c>
      <c r="P426" s="38">
        <v>0.1183206106870229</v>
      </c>
      <c r="Q426" s="39">
        <v>260</v>
      </c>
      <c r="R426" s="41">
        <v>0.88604821398703393</v>
      </c>
      <c r="S426" s="183">
        <v>0</v>
      </c>
      <c r="T426" s="42">
        <v>0</v>
      </c>
      <c r="U426" s="43">
        <v>396</v>
      </c>
      <c r="V426" s="44">
        <v>0</v>
      </c>
      <c r="W426" s="178">
        <v>0</v>
      </c>
      <c r="X426" s="42">
        <v>0</v>
      </c>
      <c r="Y426" s="43">
        <v>396</v>
      </c>
      <c r="Z426" s="45">
        <v>0</v>
      </c>
      <c r="AA426" s="65">
        <v>199</v>
      </c>
      <c r="AB426" s="38">
        <v>1.4241751950189651E-2</v>
      </c>
      <c r="AC426" s="39">
        <v>147</v>
      </c>
      <c r="AD426" s="40">
        <v>1.0980917520318947</v>
      </c>
      <c r="AE426" s="98">
        <v>9</v>
      </c>
      <c r="AF426" s="38">
        <v>0.75954198473282442</v>
      </c>
      <c r="AG426" s="39">
        <v>82</v>
      </c>
      <c r="AH426" s="41">
        <v>3.3096393399295105</v>
      </c>
      <c r="AI426" s="183">
        <v>0</v>
      </c>
      <c r="AJ426" s="42">
        <v>0</v>
      </c>
      <c r="AK426" s="43">
        <v>337</v>
      </c>
      <c r="AL426" s="44">
        <v>0</v>
      </c>
      <c r="AM426" s="178">
        <v>0</v>
      </c>
      <c r="AN426" s="42">
        <v>0</v>
      </c>
      <c r="AO426" s="43">
        <v>337</v>
      </c>
      <c r="AP426" s="45">
        <v>0</v>
      </c>
      <c r="AQ426" s="65">
        <v>32</v>
      </c>
      <c r="AR426" s="38">
        <v>2.2901309668646678E-3</v>
      </c>
      <c r="AS426" s="39">
        <v>472</v>
      </c>
      <c r="AT426" s="40">
        <v>9.8870557257915978E-2</v>
      </c>
      <c r="AU426" s="98">
        <v>3</v>
      </c>
      <c r="AV426" s="38">
        <v>0.12213740458015267</v>
      </c>
      <c r="AW426" s="39">
        <v>497</v>
      </c>
      <c r="AX426" s="41">
        <v>0.29799503115842307</v>
      </c>
      <c r="AY426" s="183">
        <v>0</v>
      </c>
      <c r="AZ426" s="42">
        <v>0</v>
      </c>
      <c r="BA426" s="43">
        <v>356</v>
      </c>
      <c r="BB426" s="44">
        <v>0</v>
      </c>
      <c r="BC426" s="178">
        <v>0</v>
      </c>
      <c r="BD426" s="42">
        <v>0</v>
      </c>
      <c r="BE426" s="43">
        <v>356</v>
      </c>
      <c r="BF426" s="45">
        <v>0</v>
      </c>
      <c r="BG426" s="159">
        <v>0</v>
      </c>
      <c r="BH426" s="83">
        <v>0</v>
      </c>
      <c r="BI426" s="84">
        <v>467</v>
      </c>
      <c r="BJ426" s="85">
        <v>0</v>
      </c>
      <c r="BK426" s="156">
        <v>0</v>
      </c>
      <c r="BL426" s="83">
        <v>0</v>
      </c>
      <c r="BM426" s="84">
        <v>467</v>
      </c>
      <c r="BN426" s="86">
        <v>0</v>
      </c>
      <c r="BO426" s="195">
        <v>262</v>
      </c>
      <c r="BP426" s="75">
        <v>1.8750447291204467E-2</v>
      </c>
      <c r="BQ426" s="164">
        <v>13</v>
      </c>
      <c r="BR426" s="76">
        <v>446</v>
      </c>
      <c r="BS426" s="77">
        <v>0.33178592566985932</v>
      </c>
      <c r="BT426" s="159">
        <v>13973</v>
      </c>
      <c r="BU426" s="153">
        <v>1033</v>
      </c>
    </row>
    <row r="427" spans="1:73">
      <c r="A427" s="34">
        <f t="shared" si="48"/>
        <v>2</v>
      </c>
      <c r="B427" s="35">
        <f t="shared" si="49"/>
        <v>1</v>
      </c>
      <c r="C427" s="35">
        <f t="shared" si="50"/>
        <v>0</v>
      </c>
      <c r="D427" s="35">
        <f t="shared" si="51"/>
        <v>1</v>
      </c>
      <c r="E427" s="35">
        <f t="shared" si="52"/>
        <v>0</v>
      </c>
      <c r="F427" s="35">
        <f t="shared" si="53"/>
        <v>0</v>
      </c>
      <c r="G427" s="35">
        <f t="shared" si="54"/>
        <v>0</v>
      </c>
      <c r="H427" s="35">
        <f t="shared" si="55"/>
        <v>0</v>
      </c>
      <c r="I427" s="48">
        <v>385</v>
      </c>
      <c r="J427" s="49" t="s">
        <v>356</v>
      </c>
      <c r="K427" s="65">
        <v>48</v>
      </c>
      <c r="L427" s="38">
        <v>1.818250691314065E-3</v>
      </c>
      <c r="M427" s="39">
        <v>362</v>
      </c>
      <c r="N427" s="40">
        <v>0.24093341725090842</v>
      </c>
      <c r="O427" s="98">
        <v>14</v>
      </c>
      <c r="P427" s="38">
        <v>0.18320610687022901</v>
      </c>
      <c r="Q427" s="39">
        <v>139</v>
      </c>
      <c r="R427" s="41">
        <v>1.3719456216573427</v>
      </c>
      <c r="S427" s="183">
        <v>0</v>
      </c>
      <c r="T427" s="42">
        <v>0</v>
      </c>
      <c r="U427" s="43">
        <v>396</v>
      </c>
      <c r="V427" s="44">
        <v>0</v>
      </c>
      <c r="W427" s="178">
        <v>0</v>
      </c>
      <c r="X427" s="42">
        <v>0</v>
      </c>
      <c r="Y427" s="43">
        <v>396</v>
      </c>
      <c r="Z427" s="45">
        <v>0</v>
      </c>
      <c r="AA427" s="65">
        <v>88</v>
      </c>
      <c r="AB427" s="38">
        <v>3.3334596007424523E-3</v>
      </c>
      <c r="AC427" s="39">
        <v>378</v>
      </c>
      <c r="AD427" s="40">
        <v>0.2570220648491266</v>
      </c>
      <c r="AE427" s="98">
        <v>13</v>
      </c>
      <c r="AF427" s="38">
        <v>0.33587786259541985</v>
      </c>
      <c r="AG427" s="39">
        <v>187</v>
      </c>
      <c r="AH427" s="41">
        <v>1.463559105094457</v>
      </c>
      <c r="AI427" s="183">
        <v>4</v>
      </c>
      <c r="AJ427" s="42">
        <v>1.5152089094283875E-4</v>
      </c>
      <c r="AK427" s="43">
        <v>303</v>
      </c>
      <c r="AL427" s="44">
        <v>7.9634429183437661E-2</v>
      </c>
      <c r="AM427" s="178">
        <v>2</v>
      </c>
      <c r="AN427" s="42">
        <v>1.5267175572519083E-2</v>
      </c>
      <c r="AO427" s="43">
        <v>231</v>
      </c>
      <c r="AP427" s="45">
        <v>0.45346182234912491</v>
      </c>
      <c r="AQ427" s="65">
        <v>91</v>
      </c>
      <c r="AR427" s="38">
        <v>3.4471002689495816E-3</v>
      </c>
      <c r="AS427" s="39">
        <v>441</v>
      </c>
      <c r="AT427" s="40">
        <v>0.14881975286398427</v>
      </c>
      <c r="AU427" s="98">
        <v>24</v>
      </c>
      <c r="AV427" s="38">
        <v>0.34732824427480918</v>
      </c>
      <c r="AW427" s="39">
        <v>348</v>
      </c>
      <c r="AX427" s="41">
        <v>0.84742336985676581</v>
      </c>
      <c r="AY427" s="183">
        <v>9</v>
      </c>
      <c r="AZ427" s="42">
        <v>3.4092200462138716E-4</v>
      </c>
      <c r="BA427" s="43">
        <v>281</v>
      </c>
      <c r="BB427" s="44">
        <v>0.1272275606310867</v>
      </c>
      <c r="BC427" s="178">
        <v>3</v>
      </c>
      <c r="BD427" s="42">
        <v>3.4351145038167941E-2</v>
      </c>
      <c r="BE427" s="43">
        <v>173</v>
      </c>
      <c r="BF427" s="45">
        <v>0.724471087297067</v>
      </c>
      <c r="BG427" s="159">
        <v>22</v>
      </c>
      <c r="BH427" s="83">
        <v>8.3336490018561307E-4</v>
      </c>
      <c r="BI427" s="84">
        <v>358</v>
      </c>
      <c r="BJ427" s="85">
        <v>0.14972529921823227</v>
      </c>
      <c r="BK427" s="156">
        <v>6</v>
      </c>
      <c r="BL427" s="83">
        <v>8.3969465648854963E-2</v>
      </c>
      <c r="BM427" s="84">
        <v>226</v>
      </c>
      <c r="BN427" s="86">
        <v>0.85257981668798521</v>
      </c>
      <c r="BO427" s="195">
        <v>262</v>
      </c>
      <c r="BP427" s="75">
        <v>9.9246183567559369E-3</v>
      </c>
      <c r="BQ427" s="164">
        <v>62</v>
      </c>
      <c r="BR427" s="76">
        <v>510</v>
      </c>
      <c r="BS427" s="77">
        <v>0.17561440734061684</v>
      </c>
      <c r="BT427" s="159">
        <v>26399</v>
      </c>
      <c r="BU427" s="153">
        <v>2213</v>
      </c>
    </row>
    <row r="428" spans="1:73">
      <c r="A428" s="34">
        <f t="shared" si="48"/>
        <v>2</v>
      </c>
      <c r="B428" s="35">
        <f t="shared" si="49"/>
        <v>0</v>
      </c>
      <c r="C428" s="35">
        <f t="shared" si="50"/>
        <v>1</v>
      </c>
      <c r="D428" s="35">
        <f t="shared" si="51"/>
        <v>0</v>
      </c>
      <c r="E428" s="35">
        <f t="shared" si="52"/>
        <v>1</v>
      </c>
      <c r="F428" s="35">
        <f t="shared" si="53"/>
        <v>1</v>
      </c>
      <c r="G428" s="35">
        <f t="shared" si="54"/>
        <v>1</v>
      </c>
      <c r="H428" s="35">
        <f t="shared" si="55"/>
        <v>0</v>
      </c>
      <c r="I428" s="48">
        <v>135</v>
      </c>
      <c r="J428" s="49" t="s">
        <v>105</v>
      </c>
      <c r="K428" s="65">
        <v>12</v>
      </c>
      <c r="L428" s="38">
        <v>5.2029136316337154E-4</v>
      </c>
      <c r="M428" s="39">
        <v>453</v>
      </c>
      <c r="N428" s="40">
        <v>6.8942955276694542E-2</v>
      </c>
      <c r="O428" s="98">
        <v>5</v>
      </c>
      <c r="P428" s="38">
        <v>4.5977011494252873E-2</v>
      </c>
      <c r="Q428" s="39">
        <v>414</v>
      </c>
      <c r="R428" s="41">
        <v>0.34430052957301127</v>
      </c>
      <c r="S428" s="183">
        <v>29</v>
      </c>
      <c r="T428" s="42">
        <v>1.257370794311481E-3</v>
      </c>
      <c r="U428" s="43">
        <v>188</v>
      </c>
      <c r="V428" s="44">
        <v>0.46807825792776808</v>
      </c>
      <c r="W428" s="178">
        <v>4</v>
      </c>
      <c r="X428" s="42">
        <v>0.1111111111111111</v>
      </c>
      <c r="Y428" s="43">
        <v>40</v>
      </c>
      <c r="Z428" s="45">
        <v>2.3375788206256587</v>
      </c>
      <c r="AA428" s="65">
        <v>0</v>
      </c>
      <c r="AB428" s="38">
        <v>0</v>
      </c>
      <c r="AC428" s="39">
        <v>538</v>
      </c>
      <c r="AD428" s="40">
        <v>0</v>
      </c>
      <c r="AE428" s="98">
        <v>0</v>
      </c>
      <c r="AF428" s="38">
        <v>0</v>
      </c>
      <c r="AG428" s="39">
        <v>538</v>
      </c>
      <c r="AH428" s="41">
        <v>0</v>
      </c>
      <c r="AI428" s="183">
        <v>10</v>
      </c>
      <c r="AJ428" s="42">
        <v>4.3357613596947626E-4</v>
      </c>
      <c r="AK428" s="43">
        <v>237</v>
      </c>
      <c r="AL428" s="44">
        <v>0.22787344953320879</v>
      </c>
      <c r="AM428" s="178">
        <v>2</v>
      </c>
      <c r="AN428" s="42">
        <v>3.8314176245210725E-2</v>
      </c>
      <c r="AO428" s="43">
        <v>107</v>
      </c>
      <c r="AP428" s="45">
        <v>1.1379980599183019</v>
      </c>
      <c r="AQ428" s="65">
        <v>179</v>
      </c>
      <c r="AR428" s="38">
        <v>7.7610128338536245E-3</v>
      </c>
      <c r="AS428" s="39">
        <v>361</v>
      </c>
      <c r="AT428" s="40">
        <v>0.3350619134326086</v>
      </c>
      <c r="AU428" s="98">
        <v>35</v>
      </c>
      <c r="AV428" s="38">
        <v>0.68582375478927204</v>
      </c>
      <c r="AW428" s="39">
        <v>70</v>
      </c>
      <c r="AX428" s="41">
        <v>1.6732963327667298</v>
      </c>
      <c r="AY428" s="183">
        <v>19</v>
      </c>
      <c r="AZ428" s="42">
        <v>8.2379465834200481E-4</v>
      </c>
      <c r="BA428" s="43">
        <v>231</v>
      </c>
      <c r="BB428" s="44">
        <v>0.3074292167153288</v>
      </c>
      <c r="BC428" s="178">
        <v>3</v>
      </c>
      <c r="BD428" s="42">
        <v>7.2796934865900387E-2</v>
      </c>
      <c r="BE428" s="43">
        <v>67</v>
      </c>
      <c r="BF428" s="45">
        <v>1.5352988814664963</v>
      </c>
      <c r="BG428" s="159">
        <v>12</v>
      </c>
      <c r="BH428" s="83">
        <v>5.2029136316337154E-4</v>
      </c>
      <c r="BI428" s="84">
        <v>381</v>
      </c>
      <c r="BJ428" s="85">
        <v>9.3477395091810481E-2</v>
      </c>
      <c r="BK428" s="156">
        <v>6</v>
      </c>
      <c r="BL428" s="83">
        <v>4.5977011494252873E-2</v>
      </c>
      <c r="BM428" s="84">
        <v>327</v>
      </c>
      <c r="BN428" s="86">
        <v>0.46682531237670244</v>
      </c>
      <c r="BO428" s="195">
        <v>261</v>
      </c>
      <c r="BP428" s="75">
        <v>1.131633714880333E-2</v>
      </c>
      <c r="BQ428" s="164">
        <v>55</v>
      </c>
      <c r="BR428" s="76">
        <v>498</v>
      </c>
      <c r="BS428" s="77">
        <v>0.20024063094586297</v>
      </c>
      <c r="BT428" s="159">
        <v>23064</v>
      </c>
      <c r="BU428" s="153">
        <v>1209</v>
      </c>
    </row>
    <row r="429" spans="1:73">
      <c r="A429" s="34">
        <f t="shared" si="48"/>
        <v>2</v>
      </c>
      <c r="B429" s="35">
        <f t="shared" si="49"/>
        <v>1</v>
      </c>
      <c r="C429" s="35">
        <f t="shared" si="50"/>
        <v>1</v>
      </c>
      <c r="D429" s="35">
        <f t="shared" si="51"/>
        <v>0</v>
      </c>
      <c r="E429" s="35">
        <f t="shared" si="52"/>
        <v>0</v>
      </c>
      <c r="F429" s="35">
        <f t="shared" si="53"/>
        <v>0</v>
      </c>
      <c r="G429" s="35">
        <f t="shared" si="54"/>
        <v>0</v>
      </c>
      <c r="H429" s="35">
        <f t="shared" si="55"/>
        <v>1</v>
      </c>
      <c r="I429" s="48">
        <v>391</v>
      </c>
      <c r="J429" s="49" t="s">
        <v>709</v>
      </c>
      <c r="K429" s="65">
        <v>34</v>
      </c>
      <c r="L429" s="38">
        <v>3.4315704481227291E-3</v>
      </c>
      <c r="M429" s="39">
        <v>261</v>
      </c>
      <c r="N429" s="40">
        <v>0.45471177244867123</v>
      </c>
      <c r="O429" s="98">
        <v>7</v>
      </c>
      <c r="P429" s="38">
        <v>0.13600000000000001</v>
      </c>
      <c r="Q429" s="39">
        <v>223</v>
      </c>
      <c r="R429" s="41">
        <v>1.0184409664769676</v>
      </c>
      <c r="S429" s="183">
        <v>49</v>
      </c>
      <c r="T429" s="42">
        <v>4.9454985870004036E-3</v>
      </c>
      <c r="U429" s="43">
        <v>40</v>
      </c>
      <c r="V429" s="44">
        <v>1.8410482998811692</v>
      </c>
      <c r="W429" s="178">
        <v>5</v>
      </c>
      <c r="X429" s="42">
        <v>0.19600000000000001</v>
      </c>
      <c r="Y429" s="43">
        <v>18</v>
      </c>
      <c r="Z429" s="45">
        <v>4.1234890395836619</v>
      </c>
      <c r="AA429" s="65">
        <v>42</v>
      </c>
      <c r="AB429" s="38">
        <v>4.2389987888574888E-3</v>
      </c>
      <c r="AC429" s="39">
        <v>355</v>
      </c>
      <c r="AD429" s="40">
        <v>0.32684248561537499</v>
      </c>
      <c r="AE429" s="98">
        <v>5</v>
      </c>
      <c r="AF429" s="38">
        <v>0.16800000000000001</v>
      </c>
      <c r="AG429" s="39">
        <v>358</v>
      </c>
      <c r="AH429" s="41">
        <v>0.73204565420270018</v>
      </c>
      <c r="AI429" s="183">
        <v>8</v>
      </c>
      <c r="AJ429" s="42">
        <v>8.0742834073475975E-4</v>
      </c>
      <c r="AK429" s="43">
        <v>194</v>
      </c>
      <c r="AL429" s="44">
        <v>0.42435795236446727</v>
      </c>
      <c r="AM429" s="178">
        <v>1</v>
      </c>
      <c r="AN429" s="42">
        <v>3.2000000000000001E-2</v>
      </c>
      <c r="AO429" s="43">
        <v>131</v>
      </c>
      <c r="AP429" s="45">
        <v>0.95045597964376594</v>
      </c>
      <c r="AQ429" s="65">
        <v>77</v>
      </c>
      <c r="AR429" s="38">
        <v>7.7714977795720628E-3</v>
      </c>
      <c r="AS429" s="39">
        <v>360</v>
      </c>
      <c r="AT429" s="40">
        <v>0.33551457419349962</v>
      </c>
      <c r="AU429" s="98">
        <v>19</v>
      </c>
      <c r="AV429" s="38">
        <v>0.308</v>
      </c>
      <c r="AW429" s="39">
        <v>385</v>
      </c>
      <c r="AX429" s="41">
        <v>0.75146896982375344</v>
      </c>
      <c r="AY429" s="183">
        <v>0</v>
      </c>
      <c r="AZ429" s="42">
        <v>0</v>
      </c>
      <c r="BA429" s="43">
        <v>356</v>
      </c>
      <c r="BB429" s="44">
        <v>0</v>
      </c>
      <c r="BC429" s="178">
        <v>0</v>
      </c>
      <c r="BD429" s="42">
        <v>0</v>
      </c>
      <c r="BE429" s="43">
        <v>356</v>
      </c>
      <c r="BF429" s="45">
        <v>0</v>
      </c>
      <c r="BG429" s="159">
        <v>40</v>
      </c>
      <c r="BH429" s="83">
        <v>4.0371417036737991E-3</v>
      </c>
      <c r="BI429" s="84">
        <v>159</v>
      </c>
      <c r="BJ429" s="85">
        <v>0.72532722392595772</v>
      </c>
      <c r="BK429" s="156">
        <v>6</v>
      </c>
      <c r="BL429" s="83">
        <v>0.16</v>
      </c>
      <c r="BM429" s="84">
        <v>97</v>
      </c>
      <c r="BN429" s="86">
        <v>1.6245520870709247</v>
      </c>
      <c r="BO429" s="195">
        <v>250</v>
      </c>
      <c r="BP429" s="75">
        <v>2.5232135647961243E-2</v>
      </c>
      <c r="BQ429" s="164">
        <v>43</v>
      </c>
      <c r="BR429" s="76">
        <v>390</v>
      </c>
      <c r="BS429" s="77">
        <v>0.44647828142816043</v>
      </c>
      <c r="BT429" s="159">
        <v>9908</v>
      </c>
      <c r="BU429" s="153">
        <v>1208</v>
      </c>
    </row>
    <row r="430" spans="1:73">
      <c r="A430" s="34">
        <f t="shared" si="48"/>
        <v>1</v>
      </c>
      <c r="B430" s="35">
        <f t="shared" si="49"/>
        <v>1</v>
      </c>
      <c r="C430" s="35">
        <f t="shared" si="50"/>
        <v>0</v>
      </c>
      <c r="D430" s="35">
        <f t="shared" si="51"/>
        <v>0</v>
      </c>
      <c r="E430" s="35">
        <f t="shared" si="52"/>
        <v>0</v>
      </c>
      <c r="F430" s="35">
        <f t="shared" si="53"/>
        <v>0</v>
      </c>
      <c r="G430" s="35">
        <f t="shared" si="54"/>
        <v>0</v>
      </c>
      <c r="H430" s="35">
        <f t="shared" si="55"/>
        <v>1</v>
      </c>
      <c r="I430" s="48">
        <v>360</v>
      </c>
      <c r="J430" s="49" t="s">
        <v>331</v>
      </c>
      <c r="K430" s="65">
        <v>48</v>
      </c>
      <c r="L430" s="38">
        <v>1.1664641555285541E-2</v>
      </c>
      <c r="M430" s="39">
        <v>72</v>
      </c>
      <c r="N430" s="40">
        <v>1.5456625229663989</v>
      </c>
      <c r="O430" s="98">
        <v>4</v>
      </c>
      <c r="P430" s="38">
        <v>0.19354838709677419</v>
      </c>
      <c r="Q430" s="39">
        <v>127</v>
      </c>
      <c r="R430" s="41">
        <v>1.4493941648154185</v>
      </c>
      <c r="S430" s="183">
        <v>2</v>
      </c>
      <c r="T430" s="42">
        <v>4.8602673147023087E-4</v>
      </c>
      <c r="U430" s="43">
        <v>288</v>
      </c>
      <c r="V430" s="44">
        <v>0.18093194688642969</v>
      </c>
      <c r="W430" s="178">
        <v>1</v>
      </c>
      <c r="X430" s="42">
        <v>8.0645161290322578E-3</v>
      </c>
      <c r="Y430" s="43">
        <v>345</v>
      </c>
      <c r="Z430" s="45">
        <v>0.16966297891637847</v>
      </c>
      <c r="AA430" s="65">
        <v>42</v>
      </c>
      <c r="AB430" s="38">
        <v>1.0206561360874849E-2</v>
      </c>
      <c r="AC430" s="39">
        <v>209</v>
      </c>
      <c r="AD430" s="40">
        <v>0.78696363243672796</v>
      </c>
      <c r="AE430" s="98">
        <v>11</v>
      </c>
      <c r="AF430" s="38">
        <v>0.16935483870967741</v>
      </c>
      <c r="AG430" s="39">
        <v>355</v>
      </c>
      <c r="AH430" s="41">
        <v>0.73794924818820573</v>
      </c>
      <c r="AI430" s="183">
        <v>0</v>
      </c>
      <c r="AJ430" s="42">
        <v>0</v>
      </c>
      <c r="AK430" s="43">
        <v>337</v>
      </c>
      <c r="AL430" s="44">
        <v>0</v>
      </c>
      <c r="AM430" s="178">
        <v>0</v>
      </c>
      <c r="AN430" s="42">
        <v>0</v>
      </c>
      <c r="AO430" s="43">
        <v>337</v>
      </c>
      <c r="AP430" s="45">
        <v>0</v>
      </c>
      <c r="AQ430" s="65">
        <v>78</v>
      </c>
      <c r="AR430" s="38">
        <v>1.8955042527339004E-2</v>
      </c>
      <c r="AS430" s="39">
        <v>183</v>
      </c>
      <c r="AT430" s="40">
        <v>0.81833556449012057</v>
      </c>
      <c r="AU430" s="98">
        <v>12</v>
      </c>
      <c r="AV430" s="38">
        <v>0.31451612903225806</v>
      </c>
      <c r="AW430" s="39">
        <v>380</v>
      </c>
      <c r="AX430" s="41">
        <v>0.76736724505462883</v>
      </c>
      <c r="AY430" s="183">
        <v>2</v>
      </c>
      <c r="AZ430" s="42">
        <v>4.8602673147023087E-4</v>
      </c>
      <c r="BA430" s="43">
        <v>257</v>
      </c>
      <c r="BB430" s="44">
        <v>0.18137871597678185</v>
      </c>
      <c r="BC430" s="178">
        <v>1</v>
      </c>
      <c r="BD430" s="42">
        <v>8.0645161290322578E-3</v>
      </c>
      <c r="BE430" s="43">
        <v>303</v>
      </c>
      <c r="BF430" s="45">
        <v>0.17008192192816446</v>
      </c>
      <c r="BG430" s="159">
        <v>76</v>
      </c>
      <c r="BH430" s="83">
        <v>1.8469015795868772E-2</v>
      </c>
      <c r="BI430" s="84">
        <v>21</v>
      </c>
      <c r="BJ430" s="85">
        <v>3.3182090050670565</v>
      </c>
      <c r="BK430" s="156">
        <v>11</v>
      </c>
      <c r="BL430" s="83">
        <v>0.30645161290322581</v>
      </c>
      <c r="BM430" s="84">
        <v>41</v>
      </c>
      <c r="BN430" s="86">
        <v>3.1115412958011661</v>
      </c>
      <c r="BO430" s="195">
        <v>248</v>
      </c>
      <c r="BP430" s="75">
        <v>6.026731470230863E-2</v>
      </c>
      <c r="BQ430" s="164">
        <v>40</v>
      </c>
      <c r="BR430" s="76">
        <v>143</v>
      </c>
      <c r="BS430" s="77">
        <v>1.0664197224522702</v>
      </c>
      <c r="BT430" s="159">
        <v>4115</v>
      </c>
      <c r="BU430" s="153">
        <v>864</v>
      </c>
    </row>
    <row r="431" spans="1:73">
      <c r="A431" s="34">
        <f t="shared" si="48"/>
        <v>2</v>
      </c>
      <c r="B431" s="35">
        <f t="shared" si="49"/>
        <v>0</v>
      </c>
      <c r="C431" s="35">
        <f t="shared" si="50"/>
        <v>0</v>
      </c>
      <c r="D431" s="35">
        <f t="shared" si="51"/>
        <v>1</v>
      </c>
      <c r="E431" s="35">
        <f t="shared" si="52"/>
        <v>1</v>
      </c>
      <c r="F431" s="35">
        <f t="shared" si="53"/>
        <v>1</v>
      </c>
      <c r="G431" s="35">
        <f t="shared" si="54"/>
        <v>0</v>
      </c>
      <c r="H431" s="35">
        <f t="shared" si="55"/>
        <v>1</v>
      </c>
      <c r="I431" s="48">
        <v>139</v>
      </c>
      <c r="J431" s="49" t="s">
        <v>109</v>
      </c>
      <c r="K431" s="65">
        <v>25</v>
      </c>
      <c r="L431" s="38">
        <v>3.072763028515241E-3</v>
      </c>
      <c r="M431" s="39">
        <v>284</v>
      </c>
      <c r="N431" s="40">
        <v>0.40716678970565051</v>
      </c>
      <c r="O431" s="98">
        <v>9</v>
      </c>
      <c r="P431" s="38">
        <v>0.1016260162601626</v>
      </c>
      <c r="Q431" s="39">
        <v>305</v>
      </c>
      <c r="R431" s="41">
        <v>0.76103013396473529</v>
      </c>
      <c r="S431" s="183">
        <v>5</v>
      </c>
      <c r="T431" s="42">
        <v>6.1455260570304814E-4</v>
      </c>
      <c r="U431" s="43">
        <v>261</v>
      </c>
      <c r="V431" s="44">
        <v>0.22877795029426565</v>
      </c>
      <c r="W431" s="178">
        <v>3</v>
      </c>
      <c r="X431" s="42">
        <v>2.032520325203252E-2</v>
      </c>
      <c r="Y431" s="43">
        <v>269</v>
      </c>
      <c r="Z431" s="45">
        <v>0.42760588182176684</v>
      </c>
      <c r="AA431" s="65">
        <v>58</v>
      </c>
      <c r="AB431" s="38">
        <v>7.1288102261553585E-3</v>
      </c>
      <c r="AC431" s="39">
        <v>286</v>
      </c>
      <c r="AD431" s="40">
        <v>0.54965763611952123</v>
      </c>
      <c r="AE431" s="98">
        <v>11</v>
      </c>
      <c r="AF431" s="38">
        <v>0.23577235772357724</v>
      </c>
      <c r="AG431" s="39">
        <v>276</v>
      </c>
      <c r="AH431" s="41">
        <v>1.0273579157896973</v>
      </c>
      <c r="AI431" s="183">
        <v>10</v>
      </c>
      <c r="AJ431" s="42">
        <v>1.2291052114060963E-3</v>
      </c>
      <c r="AK431" s="43">
        <v>140</v>
      </c>
      <c r="AL431" s="44">
        <v>0.64597753687732629</v>
      </c>
      <c r="AM431" s="178">
        <v>2</v>
      </c>
      <c r="AN431" s="42">
        <v>4.065040650406504E-2</v>
      </c>
      <c r="AO431" s="43">
        <v>98</v>
      </c>
      <c r="AP431" s="45">
        <v>1.2073881855230766</v>
      </c>
      <c r="AQ431" s="65">
        <v>111</v>
      </c>
      <c r="AR431" s="38">
        <v>1.3643067846607669E-2</v>
      </c>
      <c r="AS431" s="39">
        <v>267</v>
      </c>
      <c r="AT431" s="40">
        <v>0.58900462035513246</v>
      </c>
      <c r="AU431" s="98">
        <v>24</v>
      </c>
      <c r="AV431" s="38">
        <v>0.45121951219512196</v>
      </c>
      <c r="AW431" s="39">
        <v>226</v>
      </c>
      <c r="AX431" s="41">
        <v>1.100900850628717</v>
      </c>
      <c r="AY431" s="183">
        <v>0</v>
      </c>
      <c r="AZ431" s="42">
        <v>0</v>
      </c>
      <c r="BA431" s="43">
        <v>356</v>
      </c>
      <c r="BB431" s="44">
        <v>0</v>
      </c>
      <c r="BC431" s="178">
        <v>1</v>
      </c>
      <c r="BD431" s="42">
        <v>0</v>
      </c>
      <c r="BE431" s="43">
        <v>356</v>
      </c>
      <c r="BF431" s="45">
        <v>0</v>
      </c>
      <c r="BG431" s="159">
        <v>37</v>
      </c>
      <c r="BH431" s="83">
        <v>4.5476892822025562E-3</v>
      </c>
      <c r="BI431" s="84">
        <v>131</v>
      </c>
      <c r="BJ431" s="85">
        <v>0.81705401604707584</v>
      </c>
      <c r="BK431" s="156">
        <v>5</v>
      </c>
      <c r="BL431" s="83">
        <v>0.15040650406504066</v>
      </c>
      <c r="BM431" s="84">
        <v>102</v>
      </c>
      <c r="BN431" s="86">
        <v>1.5271450005493956</v>
      </c>
      <c r="BO431" s="195">
        <v>246</v>
      </c>
      <c r="BP431" s="75">
        <v>3.023598820058997E-2</v>
      </c>
      <c r="BQ431" s="164">
        <v>55</v>
      </c>
      <c r="BR431" s="76">
        <v>355</v>
      </c>
      <c r="BS431" s="77">
        <v>0.53502058792919993</v>
      </c>
      <c r="BT431" s="159">
        <v>8136</v>
      </c>
      <c r="BU431" s="153">
        <v>1387</v>
      </c>
    </row>
    <row r="432" spans="1:73">
      <c r="A432" s="34">
        <f t="shared" si="48"/>
        <v>1</v>
      </c>
      <c r="B432" s="35">
        <f t="shared" si="49"/>
        <v>0</v>
      </c>
      <c r="C432" s="35">
        <f t="shared" si="50"/>
        <v>0</v>
      </c>
      <c r="D432" s="35">
        <f t="shared" si="51"/>
        <v>1</v>
      </c>
      <c r="E432" s="35">
        <f t="shared" si="52"/>
        <v>0</v>
      </c>
      <c r="F432" s="35">
        <f t="shared" si="53"/>
        <v>0</v>
      </c>
      <c r="G432" s="35">
        <f t="shared" si="54"/>
        <v>0</v>
      </c>
      <c r="H432" s="35">
        <f t="shared" si="55"/>
        <v>1</v>
      </c>
      <c r="I432" s="48">
        <v>361</v>
      </c>
      <c r="J432" s="49" t="s">
        <v>332</v>
      </c>
      <c r="K432" s="65">
        <v>10</v>
      </c>
      <c r="L432" s="38">
        <v>5.387931034482759E-3</v>
      </c>
      <c r="M432" s="39">
        <v>188</v>
      </c>
      <c r="N432" s="40">
        <v>0.71394590539766645</v>
      </c>
      <c r="O432" s="98">
        <v>7</v>
      </c>
      <c r="P432" s="38">
        <v>4.0816326530612242E-2</v>
      </c>
      <c r="Q432" s="39">
        <v>424</v>
      </c>
      <c r="R432" s="41">
        <v>0.30565455176379575</v>
      </c>
      <c r="S432" s="183">
        <v>0</v>
      </c>
      <c r="T432" s="42">
        <v>0</v>
      </c>
      <c r="U432" s="43">
        <v>396</v>
      </c>
      <c r="V432" s="44">
        <v>0</v>
      </c>
      <c r="W432" s="178">
        <v>0</v>
      </c>
      <c r="X432" s="42">
        <v>0</v>
      </c>
      <c r="Y432" s="43">
        <v>396</v>
      </c>
      <c r="Z432" s="45">
        <v>0</v>
      </c>
      <c r="AA432" s="65">
        <v>124</v>
      </c>
      <c r="AB432" s="38">
        <v>6.6810344827586202E-2</v>
      </c>
      <c r="AC432" s="39">
        <v>30</v>
      </c>
      <c r="AD432" s="40">
        <v>5.151324700933456</v>
      </c>
      <c r="AE432" s="98">
        <v>14</v>
      </c>
      <c r="AF432" s="38">
        <v>0.5061224489795918</v>
      </c>
      <c r="AG432" s="39">
        <v>119</v>
      </c>
      <c r="AH432" s="41">
        <v>2.2053853527972502</v>
      </c>
      <c r="AI432" s="183">
        <v>0</v>
      </c>
      <c r="AJ432" s="42">
        <v>0</v>
      </c>
      <c r="AK432" s="43">
        <v>337</v>
      </c>
      <c r="AL432" s="44">
        <v>0</v>
      </c>
      <c r="AM432" s="178">
        <v>0</v>
      </c>
      <c r="AN432" s="42">
        <v>0</v>
      </c>
      <c r="AO432" s="43">
        <v>337</v>
      </c>
      <c r="AP432" s="45">
        <v>0</v>
      </c>
      <c r="AQ432" s="65">
        <v>80</v>
      </c>
      <c r="AR432" s="38">
        <v>4.3103448275862072E-2</v>
      </c>
      <c r="AS432" s="39">
        <v>49</v>
      </c>
      <c r="AT432" s="40">
        <v>1.8608813261918911</v>
      </c>
      <c r="AU432" s="98">
        <v>27</v>
      </c>
      <c r="AV432" s="38">
        <v>0.32653061224489793</v>
      </c>
      <c r="AW432" s="39">
        <v>371</v>
      </c>
      <c r="AX432" s="41">
        <v>0.79668059350517195</v>
      </c>
      <c r="AY432" s="183">
        <v>0</v>
      </c>
      <c r="AZ432" s="42">
        <v>0</v>
      </c>
      <c r="BA432" s="43">
        <v>356</v>
      </c>
      <c r="BB432" s="44">
        <v>0</v>
      </c>
      <c r="BC432" s="178">
        <v>0</v>
      </c>
      <c r="BD432" s="42">
        <v>0</v>
      </c>
      <c r="BE432" s="43">
        <v>356</v>
      </c>
      <c r="BF432" s="45">
        <v>0</v>
      </c>
      <c r="BG432" s="159">
        <v>31</v>
      </c>
      <c r="BH432" s="83">
        <v>1.670258620689655E-2</v>
      </c>
      <c r="BI432" s="84">
        <v>27</v>
      </c>
      <c r="BJ432" s="85">
        <v>3.0008459883406524</v>
      </c>
      <c r="BK432" s="156">
        <v>9</v>
      </c>
      <c r="BL432" s="83">
        <v>0.12653061224489795</v>
      </c>
      <c r="BM432" s="84">
        <v>133</v>
      </c>
      <c r="BN432" s="86">
        <v>1.2847223137550678</v>
      </c>
      <c r="BO432" s="195">
        <v>245</v>
      </c>
      <c r="BP432" s="75">
        <v>0.1320043103448276</v>
      </c>
      <c r="BQ432" s="164">
        <v>57</v>
      </c>
      <c r="BR432" s="76">
        <v>41</v>
      </c>
      <c r="BS432" s="77">
        <v>2.3357934677491432</v>
      </c>
      <c r="BT432" s="159">
        <v>1856</v>
      </c>
      <c r="BU432" s="153">
        <v>754</v>
      </c>
    </row>
    <row r="433" spans="1:73">
      <c r="A433" s="34">
        <f t="shared" si="48"/>
        <v>2</v>
      </c>
      <c r="B433" s="35">
        <f t="shared" si="49"/>
        <v>0</v>
      </c>
      <c r="C433" s="35">
        <f t="shared" si="50"/>
        <v>0</v>
      </c>
      <c r="D433" s="35">
        <f t="shared" si="51"/>
        <v>1</v>
      </c>
      <c r="E433" s="35">
        <f t="shared" si="52"/>
        <v>1</v>
      </c>
      <c r="F433" s="35">
        <f t="shared" si="53"/>
        <v>0</v>
      </c>
      <c r="G433" s="35">
        <f t="shared" si="54"/>
        <v>1</v>
      </c>
      <c r="H433" s="35">
        <f t="shared" si="55"/>
        <v>0</v>
      </c>
      <c r="I433" s="48">
        <v>523</v>
      </c>
      <c r="J433" s="49" t="s">
        <v>495</v>
      </c>
      <c r="K433" s="65">
        <v>0</v>
      </c>
      <c r="L433" s="38">
        <v>0</v>
      </c>
      <c r="M433" s="39">
        <v>517</v>
      </c>
      <c r="N433" s="40">
        <v>0</v>
      </c>
      <c r="O433" s="98">
        <v>1</v>
      </c>
      <c r="P433" s="38">
        <v>0</v>
      </c>
      <c r="Q433" s="39">
        <v>517</v>
      </c>
      <c r="R433" s="41">
        <v>0</v>
      </c>
      <c r="S433" s="183">
        <v>0</v>
      </c>
      <c r="T433" s="42">
        <v>0</v>
      </c>
      <c r="U433" s="43">
        <v>396</v>
      </c>
      <c r="V433" s="44">
        <v>0</v>
      </c>
      <c r="W433" s="178">
        <v>0</v>
      </c>
      <c r="X433" s="42">
        <v>0</v>
      </c>
      <c r="Y433" s="43">
        <v>396</v>
      </c>
      <c r="Z433" s="45">
        <v>0</v>
      </c>
      <c r="AA433" s="65">
        <v>168</v>
      </c>
      <c r="AB433" s="38">
        <v>0.10262675626145389</v>
      </c>
      <c r="AC433" s="39">
        <v>22</v>
      </c>
      <c r="AD433" s="40">
        <v>7.9129024984169476</v>
      </c>
      <c r="AE433" s="98">
        <v>2</v>
      </c>
      <c r="AF433" s="38">
        <v>0.68852459016393441</v>
      </c>
      <c r="AG433" s="39">
        <v>97</v>
      </c>
      <c r="AH433" s="41">
        <v>3.0001871073881157</v>
      </c>
      <c r="AI433" s="183">
        <v>36</v>
      </c>
      <c r="AJ433" s="42">
        <v>2.1991447770311544E-2</v>
      </c>
      <c r="AK433" s="43">
        <v>4</v>
      </c>
      <c r="AL433" s="44">
        <v>11.557986355603015</v>
      </c>
      <c r="AM433" s="178">
        <v>1</v>
      </c>
      <c r="AN433" s="42">
        <v>0.14754098360655737</v>
      </c>
      <c r="AO433" s="43">
        <v>14</v>
      </c>
      <c r="AP433" s="45">
        <v>4.3822253159804783</v>
      </c>
      <c r="AQ433" s="65">
        <v>0</v>
      </c>
      <c r="AR433" s="38">
        <v>0</v>
      </c>
      <c r="AS433" s="39">
        <v>565</v>
      </c>
      <c r="AT433" s="40">
        <v>0</v>
      </c>
      <c r="AU433" s="98">
        <v>0</v>
      </c>
      <c r="AV433" s="38">
        <v>0</v>
      </c>
      <c r="AW433" s="39">
        <v>565</v>
      </c>
      <c r="AX433" s="41">
        <v>0</v>
      </c>
      <c r="AY433" s="183">
        <v>40</v>
      </c>
      <c r="AZ433" s="42">
        <v>2.4434941967012829E-2</v>
      </c>
      <c r="BA433" s="43">
        <v>4</v>
      </c>
      <c r="BB433" s="44">
        <v>9.1187955558272122</v>
      </c>
      <c r="BC433" s="178">
        <v>1</v>
      </c>
      <c r="BD433" s="42">
        <v>0.16393442622950818</v>
      </c>
      <c r="BE433" s="43">
        <v>19</v>
      </c>
      <c r="BF433" s="45">
        <v>3.4574030031299006</v>
      </c>
      <c r="BG433" s="159">
        <v>0</v>
      </c>
      <c r="BH433" s="83">
        <v>0</v>
      </c>
      <c r="BI433" s="84">
        <v>467</v>
      </c>
      <c r="BJ433" s="85">
        <v>0</v>
      </c>
      <c r="BK433" s="156">
        <v>0</v>
      </c>
      <c r="BL433" s="83">
        <v>0</v>
      </c>
      <c r="BM433" s="84">
        <v>467</v>
      </c>
      <c r="BN433" s="86">
        <v>0</v>
      </c>
      <c r="BO433" s="195">
        <v>244</v>
      </c>
      <c r="BP433" s="75">
        <v>0.14905314599877825</v>
      </c>
      <c r="BQ433" s="164">
        <v>5</v>
      </c>
      <c r="BR433" s="76">
        <v>30</v>
      </c>
      <c r="BS433" s="77">
        <v>2.6374696694519542</v>
      </c>
      <c r="BT433" s="159">
        <v>1637</v>
      </c>
      <c r="BU433" s="153">
        <v>51</v>
      </c>
    </row>
    <row r="434" spans="1:73">
      <c r="A434" s="34">
        <f t="shared" si="48"/>
        <v>1</v>
      </c>
      <c r="B434" s="35">
        <f t="shared" si="49"/>
        <v>0</v>
      </c>
      <c r="C434" s="35">
        <f t="shared" si="50"/>
        <v>0</v>
      </c>
      <c r="D434" s="35">
        <f t="shared" si="51"/>
        <v>1</v>
      </c>
      <c r="E434" s="35">
        <f t="shared" si="52"/>
        <v>0</v>
      </c>
      <c r="F434" s="35">
        <f t="shared" si="53"/>
        <v>1</v>
      </c>
      <c r="G434" s="35">
        <f t="shared" si="54"/>
        <v>0</v>
      </c>
      <c r="H434" s="35">
        <f t="shared" si="55"/>
        <v>0</v>
      </c>
      <c r="I434" s="48">
        <v>221</v>
      </c>
      <c r="J434" s="49" t="s">
        <v>191</v>
      </c>
      <c r="K434" s="65">
        <v>0</v>
      </c>
      <c r="L434" s="38">
        <v>0</v>
      </c>
      <c r="M434" s="39">
        <v>517</v>
      </c>
      <c r="N434" s="40">
        <v>0</v>
      </c>
      <c r="O434" s="98">
        <v>1</v>
      </c>
      <c r="P434" s="38">
        <v>0</v>
      </c>
      <c r="Q434" s="39">
        <v>517</v>
      </c>
      <c r="R434" s="41">
        <v>0</v>
      </c>
      <c r="S434" s="183">
        <v>4</v>
      </c>
      <c r="T434" s="42">
        <v>1.6500288755053212E-4</v>
      </c>
      <c r="U434" s="43">
        <v>352</v>
      </c>
      <c r="V434" s="44">
        <v>6.142520925976884E-2</v>
      </c>
      <c r="W434" s="178">
        <v>1</v>
      </c>
      <c r="X434" s="42">
        <v>1.646090534979424E-2</v>
      </c>
      <c r="Y434" s="43">
        <v>290</v>
      </c>
      <c r="Z434" s="45">
        <v>0.34630797342602354</v>
      </c>
      <c r="AA434" s="65">
        <v>61</v>
      </c>
      <c r="AB434" s="38">
        <v>2.5162940351456152E-3</v>
      </c>
      <c r="AC434" s="39">
        <v>404</v>
      </c>
      <c r="AD434" s="40">
        <v>0.19401557725091959</v>
      </c>
      <c r="AE434" s="98">
        <v>6</v>
      </c>
      <c r="AF434" s="38">
        <v>0.25102880658436216</v>
      </c>
      <c r="AG434" s="39">
        <v>255</v>
      </c>
      <c r="AH434" s="41">
        <v>1.0938365889272172</v>
      </c>
      <c r="AI434" s="183">
        <v>0</v>
      </c>
      <c r="AJ434" s="42">
        <v>0</v>
      </c>
      <c r="AK434" s="43">
        <v>337</v>
      </c>
      <c r="AL434" s="44">
        <v>0</v>
      </c>
      <c r="AM434" s="178">
        <v>0</v>
      </c>
      <c r="AN434" s="42">
        <v>0</v>
      </c>
      <c r="AO434" s="43">
        <v>337</v>
      </c>
      <c r="AP434" s="45">
        <v>0</v>
      </c>
      <c r="AQ434" s="65">
        <v>172</v>
      </c>
      <c r="AR434" s="38">
        <v>7.0951241646728816E-3</v>
      </c>
      <c r="AS434" s="39">
        <v>368</v>
      </c>
      <c r="AT434" s="40">
        <v>0.30631387030922042</v>
      </c>
      <c r="AU434" s="98">
        <v>11</v>
      </c>
      <c r="AV434" s="38">
        <v>0.70781893004115226</v>
      </c>
      <c r="AW434" s="39">
        <v>66</v>
      </c>
      <c r="AX434" s="41">
        <v>1.7269609161681043</v>
      </c>
      <c r="AY434" s="183">
        <v>0</v>
      </c>
      <c r="AZ434" s="42">
        <v>0</v>
      </c>
      <c r="BA434" s="43">
        <v>356</v>
      </c>
      <c r="BB434" s="44">
        <v>0</v>
      </c>
      <c r="BC434" s="178">
        <v>0</v>
      </c>
      <c r="BD434" s="42">
        <v>0</v>
      </c>
      <c r="BE434" s="43">
        <v>356</v>
      </c>
      <c r="BF434" s="45">
        <v>0</v>
      </c>
      <c r="BG434" s="159">
        <v>6</v>
      </c>
      <c r="BH434" s="83">
        <v>2.4750433132579819E-4</v>
      </c>
      <c r="BI434" s="84">
        <v>421</v>
      </c>
      <c r="BJ434" s="85">
        <v>4.4467507639582467E-2</v>
      </c>
      <c r="BK434" s="156">
        <v>1</v>
      </c>
      <c r="BL434" s="83">
        <v>2.4691358024691357E-2</v>
      </c>
      <c r="BM434" s="84">
        <v>391</v>
      </c>
      <c r="BN434" s="86">
        <v>0.25070248257267352</v>
      </c>
      <c r="BO434" s="195">
        <v>243</v>
      </c>
      <c r="BP434" s="75">
        <v>1.0023925418694827E-2</v>
      </c>
      <c r="BQ434" s="164">
        <v>20</v>
      </c>
      <c r="BR434" s="76">
        <v>509</v>
      </c>
      <c r="BS434" s="77">
        <v>0.17737162864628692</v>
      </c>
      <c r="BT434" s="159">
        <v>24242</v>
      </c>
      <c r="BU434" s="153">
        <v>1797</v>
      </c>
    </row>
    <row r="435" spans="1:73">
      <c r="A435" s="34">
        <f t="shared" si="48"/>
        <v>1</v>
      </c>
      <c r="B435" s="35">
        <f t="shared" si="49"/>
        <v>1</v>
      </c>
      <c r="C435" s="35">
        <f t="shared" si="50"/>
        <v>0</v>
      </c>
      <c r="D435" s="35">
        <f t="shared" si="51"/>
        <v>0</v>
      </c>
      <c r="E435" s="35">
        <f t="shared" si="52"/>
        <v>0</v>
      </c>
      <c r="F435" s="35">
        <f t="shared" si="53"/>
        <v>0</v>
      </c>
      <c r="G435" s="35">
        <f t="shared" si="54"/>
        <v>0</v>
      </c>
      <c r="H435" s="35">
        <f t="shared" si="55"/>
        <v>0</v>
      </c>
      <c r="I435" s="48">
        <v>606</v>
      </c>
      <c r="J435" s="49" t="s">
        <v>579</v>
      </c>
      <c r="K435" s="65">
        <v>209</v>
      </c>
      <c r="L435" s="38">
        <v>1.6457988818017168E-2</v>
      </c>
      <c r="M435" s="39">
        <v>44</v>
      </c>
      <c r="N435" s="40">
        <v>2.1808211078618509</v>
      </c>
      <c r="O435" s="98">
        <v>4</v>
      </c>
      <c r="P435" s="38">
        <v>0.86008230452674894</v>
      </c>
      <c r="Q435" s="39">
        <v>12</v>
      </c>
      <c r="R435" s="41">
        <v>6.4407577461173497</v>
      </c>
      <c r="S435" s="183">
        <v>1</v>
      </c>
      <c r="T435" s="42">
        <v>7.8746357980943386E-5</v>
      </c>
      <c r="U435" s="43">
        <v>375</v>
      </c>
      <c r="V435" s="44">
        <v>2.9314708301348854E-2</v>
      </c>
      <c r="W435" s="178">
        <v>1</v>
      </c>
      <c r="X435" s="42">
        <v>4.11522633744856E-3</v>
      </c>
      <c r="Y435" s="43">
        <v>369</v>
      </c>
      <c r="Z435" s="45">
        <v>8.6576993356505885E-2</v>
      </c>
      <c r="AA435" s="65">
        <v>0</v>
      </c>
      <c r="AB435" s="38">
        <v>0</v>
      </c>
      <c r="AC435" s="39">
        <v>538</v>
      </c>
      <c r="AD435" s="40">
        <v>0</v>
      </c>
      <c r="AE435" s="98">
        <v>0</v>
      </c>
      <c r="AF435" s="38">
        <v>0</v>
      </c>
      <c r="AG435" s="39">
        <v>538</v>
      </c>
      <c r="AH435" s="41">
        <v>0</v>
      </c>
      <c r="AI435" s="183">
        <v>0</v>
      </c>
      <c r="AJ435" s="42">
        <v>0</v>
      </c>
      <c r="AK435" s="43">
        <v>337</v>
      </c>
      <c r="AL435" s="44">
        <v>0</v>
      </c>
      <c r="AM435" s="178">
        <v>0</v>
      </c>
      <c r="AN435" s="42">
        <v>0</v>
      </c>
      <c r="AO435" s="43">
        <v>337</v>
      </c>
      <c r="AP435" s="45">
        <v>0</v>
      </c>
      <c r="AQ435" s="65">
        <v>31</v>
      </c>
      <c r="AR435" s="38">
        <v>2.4411370974092446E-3</v>
      </c>
      <c r="AS435" s="39">
        <v>465</v>
      </c>
      <c r="AT435" s="40">
        <v>0.10538986139044082</v>
      </c>
      <c r="AU435" s="98">
        <v>2</v>
      </c>
      <c r="AV435" s="38">
        <v>0.12757201646090535</v>
      </c>
      <c r="AW435" s="39">
        <v>494</v>
      </c>
      <c r="AX435" s="41">
        <v>0.31125458372797227</v>
      </c>
      <c r="AY435" s="183">
        <v>0</v>
      </c>
      <c r="AZ435" s="42">
        <v>0</v>
      </c>
      <c r="BA435" s="43">
        <v>356</v>
      </c>
      <c r="BB435" s="44">
        <v>0</v>
      </c>
      <c r="BC435" s="178">
        <v>0</v>
      </c>
      <c r="BD435" s="42">
        <v>0</v>
      </c>
      <c r="BE435" s="43">
        <v>356</v>
      </c>
      <c r="BF435" s="45">
        <v>0</v>
      </c>
      <c r="BG435" s="159">
        <v>2</v>
      </c>
      <c r="BH435" s="83">
        <v>1.5749271596188677E-4</v>
      </c>
      <c r="BI435" s="84">
        <v>436</v>
      </c>
      <c r="BJ435" s="85">
        <v>2.8295700979047125E-2</v>
      </c>
      <c r="BK435" s="156">
        <v>2</v>
      </c>
      <c r="BL435" s="83">
        <v>8.23045267489712E-3</v>
      </c>
      <c r="BM435" s="84">
        <v>433</v>
      </c>
      <c r="BN435" s="86">
        <v>8.3567494190891184E-2</v>
      </c>
      <c r="BO435" s="195">
        <v>243</v>
      </c>
      <c r="BP435" s="75">
        <v>1.9135364989369241E-2</v>
      </c>
      <c r="BQ435" s="164">
        <v>9</v>
      </c>
      <c r="BR435" s="76">
        <v>442</v>
      </c>
      <c r="BS435" s="77">
        <v>0.33859697784418363</v>
      </c>
      <c r="BT435" s="159">
        <v>12699</v>
      </c>
      <c r="BU435" s="153">
        <v>665</v>
      </c>
    </row>
    <row r="436" spans="1:73">
      <c r="A436" s="34">
        <f t="shared" si="48"/>
        <v>1</v>
      </c>
      <c r="B436" s="35">
        <f t="shared" si="49"/>
        <v>0</v>
      </c>
      <c r="C436" s="35">
        <f t="shared" si="50"/>
        <v>0</v>
      </c>
      <c r="D436" s="35">
        <f t="shared" si="51"/>
        <v>1</v>
      </c>
      <c r="E436" s="35">
        <f t="shared" si="52"/>
        <v>0</v>
      </c>
      <c r="F436" s="35">
        <f t="shared" si="53"/>
        <v>1</v>
      </c>
      <c r="G436" s="35">
        <f t="shared" si="54"/>
        <v>0</v>
      </c>
      <c r="H436" s="35">
        <f t="shared" si="55"/>
        <v>0</v>
      </c>
      <c r="I436" s="51">
        <v>14</v>
      </c>
      <c r="J436" s="49" t="s">
        <v>662</v>
      </c>
      <c r="K436" s="65">
        <v>22</v>
      </c>
      <c r="L436" s="38">
        <v>4.2730062541273357E-4</v>
      </c>
      <c r="M436" s="39">
        <v>462</v>
      </c>
      <c r="N436" s="40">
        <v>5.662090511827976E-2</v>
      </c>
      <c r="O436" s="98">
        <v>5</v>
      </c>
      <c r="P436" s="38">
        <v>9.0909090909090912E-2</v>
      </c>
      <c r="Q436" s="39">
        <v>324</v>
      </c>
      <c r="R436" s="41">
        <v>0.6807760471102724</v>
      </c>
      <c r="S436" s="183">
        <v>0</v>
      </c>
      <c r="T436" s="42">
        <v>0</v>
      </c>
      <c r="U436" s="43">
        <v>396</v>
      </c>
      <c r="V436" s="44">
        <v>0</v>
      </c>
      <c r="W436" s="178">
        <v>0</v>
      </c>
      <c r="X436" s="42">
        <v>0</v>
      </c>
      <c r="Y436" s="43">
        <v>396</v>
      </c>
      <c r="Z436" s="45">
        <v>0</v>
      </c>
      <c r="AA436" s="65">
        <v>61</v>
      </c>
      <c r="AB436" s="38">
        <v>1.1847880977353066E-3</v>
      </c>
      <c r="AC436" s="39">
        <v>466</v>
      </c>
      <c r="AD436" s="40">
        <v>9.135154456972365E-2</v>
      </c>
      <c r="AE436" s="98">
        <v>12</v>
      </c>
      <c r="AF436" s="38">
        <v>0.25206611570247933</v>
      </c>
      <c r="AG436" s="39">
        <v>253</v>
      </c>
      <c r="AH436" s="41">
        <v>1.0983565748318751</v>
      </c>
      <c r="AI436" s="183">
        <v>0</v>
      </c>
      <c r="AJ436" s="42">
        <v>0</v>
      </c>
      <c r="AK436" s="43">
        <v>337</v>
      </c>
      <c r="AL436" s="44">
        <v>0</v>
      </c>
      <c r="AM436" s="178">
        <v>0</v>
      </c>
      <c r="AN436" s="42">
        <v>0</v>
      </c>
      <c r="AO436" s="43">
        <v>337</v>
      </c>
      <c r="AP436" s="45">
        <v>0</v>
      </c>
      <c r="AQ436" s="65">
        <v>155</v>
      </c>
      <c r="AR436" s="38">
        <v>3.0105271335897138E-3</v>
      </c>
      <c r="AS436" s="39">
        <v>451</v>
      </c>
      <c r="AT436" s="40">
        <v>0.12997182241747349</v>
      </c>
      <c r="AU436" s="98">
        <v>11</v>
      </c>
      <c r="AV436" s="38">
        <v>0.64049586776859502</v>
      </c>
      <c r="AW436" s="39">
        <v>93</v>
      </c>
      <c r="AX436" s="41">
        <v>1.5627037984689516</v>
      </c>
      <c r="AY436" s="183">
        <v>0</v>
      </c>
      <c r="AZ436" s="42">
        <v>0</v>
      </c>
      <c r="BA436" s="43">
        <v>356</v>
      </c>
      <c r="BB436" s="44">
        <v>0</v>
      </c>
      <c r="BC436" s="178">
        <v>0</v>
      </c>
      <c r="BD436" s="42">
        <v>0</v>
      </c>
      <c r="BE436" s="43">
        <v>356</v>
      </c>
      <c r="BF436" s="45">
        <v>0</v>
      </c>
      <c r="BG436" s="159">
        <v>4</v>
      </c>
      <c r="BH436" s="83">
        <v>7.7691022802315197E-5</v>
      </c>
      <c r="BI436" s="84">
        <v>447</v>
      </c>
      <c r="BJ436" s="85">
        <v>1.3958245221338594E-2</v>
      </c>
      <c r="BK436" s="156">
        <v>4</v>
      </c>
      <c r="BL436" s="83">
        <v>1.6528925619834711E-2</v>
      </c>
      <c r="BM436" s="84">
        <v>414</v>
      </c>
      <c r="BN436" s="86">
        <v>0.16782562882964097</v>
      </c>
      <c r="BO436" s="195">
        <v>242</v>
      </c>
      <c r="BP436" s="75">
        <v>4.7003068795400688E-3</v>
      </c>
      <c r="BQ436" s="164">
        <v>32</v>
      </c>
      <c r="BR436" s="76">
        <v>561</v>
      </c>
      <c r="BS436" s="77">
        <v>8.3171118253383969E-2</v>
      </c>
      <c r="BT436" s="159">
        <v>51486</v>
      </c>
      <c r="BU436" s="153">
        <v>4669</v>
      </c>
    </row>
    <row r="437" spans="1:73">
      <c r="A437" s="34">
        <f t="shared" si="48"/>
        <v>2</v>
      </c>
      <c r="B437" s="35">
        <f t="shared" si="49"/>
        <v>0</v>
      </c>
      <c r="C437" s="35">
        <f t="shared" si="50"/>
        <v>1</v>
      </c>
      <c r="D437" s="35">
        <f t="shared" si="51"/>
        <v>0</v>
      </c>
      <c r="E437" s="35">
        <f t="shared" si="52"/>
        <v>1</v>
      </c>
      <c r="F437" s="35">
        <f t="shared" si="53"/>
        <v>0</v>
      </c>
      <c r="G437" s="35">
        <f t="shared" si="54"/>
        <v>0</v>
      </c>
      <c r="H437" s="35">
        <f t="shared" si="55"/>
        <v>0</v>
      </c>
      <c r="I437" s="48">
        <v>649</v>
      </c>
      <c r="J437" s="49" t="s">
        <v>623</v>
      </c>
      <c r="K437" s="65">
        <v>14</v>
      </c>
      <c r="L437" s="38">
        <v>5.5205047318611991E-3</v>
      </c>
      <c r="M437" s="39">
        <v>184</v>
      </c>
      <c r="N437" s="40">
        <v>0.73151302862196244</v>
      </c>
      <c r="O437" s="98">
        <v>4</v>
      </c>
      <c r="P437" s="38">
        <v>5.8333333333333334E-2</v>
      </c>
      <c r="Q437" s="39">
        <v>395</v>
      </c>
      <c r="R437" s="41">
        <v>0.43683129689575811</v>
      </c>
      <c r="S437" s="183">
        <v>202</v>
      </c>
      <c r="T437" s="42">
        <v>7.9652996845425872E-2</v>
      </c>
      <c r="U437" s="43">
        <v>2</v>
      </c>
      <c r="V437" s="44">
        <v>29.65222046735153</v>
      </c>
      <c r="W437" s="178">
        <v>2</v>
      </c>
      <c r="X437" s="42">
        <v>0.84166666666666667</v>
      </c>
      <c r="Y437" s="43">
        <v>2</v>
      </c>
      <c r="Z437" s="45">
        <v>17.707159566239365</v>
      </c>
      <c r="AA437" s="65">
        <v>0</v>
      </c>
      <c r="AB437" s="38">
        <v>0</v>
      </c>
      <c r="AC437" s="39">
        <v>538</v>
      </c>
      <c r="AD437" s="40">
        <v>0</v>
      </c>
      <c r="AE437" s="98">
        <v>0</v>
      </c>
      <c r="AF437" s="38">
        <v>0</v>
      </c>
      <c r="AG437" s="39">
        <v>538</v>
      </c>
      <c r="AH437" s="41">
        <v>0</v>
      </c>
      <c r="AI437" s="183">
        <v>10</v>
      </c>
      <c r="AJ437" s="42">
        <v>3.9432176656151417E-3</v>
      </c>
      <c r="AK437" s="43">
        <v>37</v>
      </c>
      <c r="AL437" s="44">
        <v>2.0724263564802552</v>
      </c>
      <c r="AM437" s="178">
        <v>1</v>
      </c>
      <c r="AN437" s="42">
        <v>4.1666666666666664E-2</v>
      </c>
      <c r="AO437" s="43">
        <v>95</v>
      </c>
      <c r="AP437" s="45">
        <v>1.2375728901611533</v>
      </c>
      <c r="AQ437" s="65">
        <v>2</v>
      </c>
      <c r="AR437" s="38">
        <v>7.8864353312302837E-4</v>
      </c>
      <c r="AS437" s="39">
        <v>521</v>
      </c>
      <c r="AT437" s="40">
        <v>3.4047670952406836E-2</v>
      </c>
      <c r="AU437" s="98">
        <v>2</v>
      </c>
      <c r="AV437" s="38">
        <v>8.3333333333333332E-3</v>
      </c>
      <c r="AW437" s="39">
        <v>556</v>
      </c>
      <c r="AX437" s="41">
        <v>2.0331952646746577E-2</v>
      </c>
      <c r="AY437" s="183">
        <v>7</v>
      </c>
      <c r="AZ437" s="42">
        <v>2.7602523659305996E-3</v>
      </c>
      <c r="BA437" s="43">
        <v>94</v>
      </c>
      <c r="BB437" s="44">
        <v>1.0300894940282337</v>
      </c>
      <c r="BC437" s="178">
        <v>1</v>
      </c>
      <c r="BD437" s="42">
        <v>2.9166666666666667E-2</v>
      </c>
      <c r="BE437" s="43">
        <v>211</v>
      </c>
      <c r="BF437" s="45">
        <v>0.61512961764019491</v>
      </c>
      <c r="BG437" s="159">
        <v>5</v>
      </c>
      <c r="BH437" s="83">
        <v>1.9716088328075709E-3</v>
      </c>
      <c r="BI437" s="84">
        <v>276</v>
      </c>
      <c r="BJ437" s="85">
        <v>0.35422624875090636</v>
      </c>
      <c r="BK437" s="156">
        <v>2</v>
      </c>
      <c r="BL437" s="83">
        <v>2.0833333333333332E-2</v>
      </c>
      <c r="BM437" s="84">
        <v>399</v>
      </c>
      <c r="BN437" s="86">
        <v>0.2115302196706933</v>
      </c>
      <c r="BO437" s="195">
        <v>240</v>
      </c>
      <c r="BP437" s="75">
        <v>9.4637223974763401E-2</v>
      </c>
      <c r="BQ437" s="164">
        <v>12</v>
      </c>
      <c r="BR437" s="76">
        <v>70</v>
      </c>
      <c r="BS437" s="77">
        <v>1.6745893296114374</v>
      </c>
      <c r="BT437" s="159">
        <v>2536</v>
      </c>
      <c r="BU437" s="153">
        <v>125</v>
      </c>
    </row>
    <row r="438" spans="1:73">
      <c r="A438" s="34">
        <f t="shared" si="48"/>
        <v>2</v>
      </c>
      <c r="B438" s="35">
        <f t="shared" si="49"/>
        <v>0</v>
      </c>
      <c r="C438" s="35">
        <f t="shared" si="50"/>
        <v>0</v>
      </c>
      <c r="D438" s="35">
        <f t="shared" si="51"/>
        <v>1</v>
      </c>
      <c r="E438" s="35">
        <f t="shared" si="52"/>
        <v>1</v>
      </c>
      <c r="F438" s="35">
        <f t="shared" si="53"/>
        <v>1</v>
      </c>
      <c r="G438" s="35">
        <f t="shared" si="54"/>
        <v>0</v>
      </c>
      <c r="H438" s="35">
        <f t="shared" si="55"/>
        <v>0</v>
      </c>
      <c r="I438" s="48">
        <v>573</v>
      </c>
      <c r="J438" s="49" t="s">
        <v>546</v>
      </c>
      <c r="K438" s="65">
        <v>31</v>
      </c>
      <c r="L438" s="38">
        <v>4.2326597487711637E-3</v>
      </c>
      <c r="M438" s="39">
        <v>226</v>
      </c>
      <c r="N438" s="40">
        <v>0.56086280192463323</v>
      </c>
      <c r="O438" s="98">
        <v>14</v>
      </c>
      <c r="P438" s="38">
        <v>0.13025210084033614</v>
      </c>
      <c r="Q438" s="39">
        <v>238</v>
      </c>
      <c r="R438" s="41">
        <v>0.97539761371681888</v>
      </c>
      <c r="S438" s="183">
        <v>10</v>
      </c>
      <c r="T438" s="42">
        <v>1.3653741125068269E-3</v>
      </c>
      <c r="U438" s="43">
        <v>179</v>
      </c>
      <c r="V438" s="44">
        <v>0.50828438110162355</v>
      </c>
      <c r="W438" s="178">
        <v>2</v>
      </c>
      <c r="X438" s="42">
        <v>4.2016806722689079E-2</v>
      </c>
      <c r="Y438" s="43">
        <v>170</v>
      </c>
      <c r="Z438" s="45">
        <v>0.88395837754751805</v>
      </c>
      <c r="AA438" s="65">
        <v>60</v>
      </c>
      <c r="AB438" s="38">
        <v>8.1922446750409619E-3</v>
      </c>
      <c r="AC438" s="39">
        <v>261</v>
      </c>
      <c r="AD438" s="40">
        <v>0.63165236550619019</v>
      </c>
      <c r="AE438" s="98">
        <v>13</v>
      </c>
      <c r="AF438" s="38">
        <v>0.25210084033613445</v>
      </c>
      <c r="AG438" s="39">
        <v>252</v>
      </c>
      <c r="AH438" s="41">
        <v>1.0985078844578333</v>
      </c>
      <c r="AI438" s="183">
        <v>22</v>
      </c>
      <c r="AJ438" s="42">
        <v>3.0038230475150189E-3</v>
      </c>
      <c r="AK438" s="43">
        <v>56</v>
      </c>
      <c r="AL438" s="44">
        <v>1.5787112408621844</v>
      </c>
      <c r="AM438" s="178">
        <v>5</v>
      </c>
      <c r="AN438" s="42">
        <v>9.2436974789915971E-2</v>
      </c>
      <c r="AO438" s="43">
        <v>31</v>
      </c>
      <c r="AP438" s="45">
        <v>2.74553985716424</v>
      </c>
      <c r="AQ438" s="65">
        <v>99</v>
      </c>
      <c r="AR438" s="38">
        <v>1.3517203713817587E-2</v>
      </c>
      <c r="AS438" s="39">
        <v>270</v>
      </c>
      <c r="AT438" s="40">
        <v>0.58357075778229595</v>
      </c>
      <c r="AU438" s="98">
        <v>28</v>
      </c>
      <c r="AV438" s="38">
        <v>0.41596638655462187</v>
      </c>
      <c r="AW438" s="39">
        <v>273</v>
      </c>
      <c r="AX438" s="41">
        <v>1.0148890648880224</v>
      </c>
      <c r="AY438" s="183">
        <v>1</v>
      </c>
      <c r="AZ438" s="42">
        <v>1.3653741125068268E-4</v>
      </c>
      <c r="BA438" s="43">
        <v>328</v>
      </c>
      <c r="BB438" s="44">
        <v>5.0953947040173211E-2</v>
      </c>
      <c r="BC438" s="178">
        <v>1</v>
      </c>
      <c r="BD438" s="42">
        <v>4.2016806722689074E-3</v>
      </c>
      <c r="BE438" s="43">
        <v>335</v>
      </c>
      <c r="BF438" s="45">
        <v>8.8614110584421826E-2</v>
      </c>
      <c r="BG438" s="159">
        <v>15</v>
      </c>
      <c r="BH438" s="83">
        <v>2.0480611687602405E-3</v>
      </c>
      <c r="BI438" s="84">
        <v>270</v>
      </c>
      <c r="BJ438" s="85">
        <v>0.36796194709132934</v>
      </c>
      <c r="BK438" s="156">
        <v>8</v>
      </c>
      <c r="BL438" s="83">
        <v>6.3025210084033612E-2</v>
      </c>
      <c r="BM438" s="84">
        <v>282</v>
      </c>
      <c r="BN438" s="86">
        <v>0.6399233536256268</v>
      </c>
      <c r="BO438" s="195">
        <v>238</v>
      </c>
      <c r="BP438" s="75">
        <v>3.2495903877662477E-2</v>
      </c>
      <c r="BQ438" s="164">
        <v>71</v>
      </c>
      <c r="BR438" s="76">
        <v>325</v>
      </c>
      <c r="BS438" s="77">
        <v>0.57500940543357226</v>
      </c>
      <c r="BT438" s="159">
        <v>7324</v>
      </c>
      <c r="BU438" s="153">
        <v>2546</v>
      </c>
    </row>
    <row r="439" spans="1:73">
      <c r="A439" s="34">
        <f t="shared" si="48"/>
        <v>0</v>
      </c>
      <c r="B439" s="35">
        <f t="shared" si="49"/>
        <v>0</v>
      </c>
      <c r="C439" s="35">
        <f t="shared" si="50"/>
        <v>0</v>
      </c>
      <c r="D439" s="35">
        <f t="shared" si="51"/>
        <v>0</v>
      </c>
      <c r="E439" s="35">
        <f t="shared" si="52"/>
        <v>0</v>
      </c>
      <c r="F439" s="35">
        <f t="shared" si="53"/>
        <v>1</v>
      </c>
      <c r="G439" s="35">
        <f t="shared" si="54"/>
        <v>0</v>
      </c>
      <c r="H439" s="35">
        <f t="shared" si="55"/>
        <v>0</v>
      </c>
      <c r="I439" s="48">
        <v>578</v>
      </c>
      <c r="J439" s="49" t="s">
        <v>551</v>
      </c>
      <c r="K439" s="65">
        <v>28</v>
      </c>
      <c r="L439" s="38">
        <v>2.2043772634230828E-3</v>
      </c>
      <c r="M439" s="39">
        <v>343</v>
      </c>
      <c r="N439" s="40">
        <v>0.29209841608963888</v>
      </c>
      <c r="O439" s="98">
        <v>13</v>
      </c>
      <c r="P439" s="38">
        <v>0.11965811965811966</v>
      </c>
      <c r="Q439" s="39">
        <v>257</v>
      </c>
      <c r="R439" s="41">
        <v>0.89606419876052945</v>
      </c>
      <c r="S439" s="183">
        <v>3</v>
      </c>
      <c r="T439" s="42">
        <v>2.3618327822390176E-4</v>
      </c>
      <c r="U439" s="43">
        <v>335</v>
      </c>
      <c r="V439" s="44">
        <v>8.7923353972326188E-2</v>
      </c>
      <c r="W439" s="178">
        <v>2</v>
      </c>
      <c r="X439" s="42">
        <v>1.282051282051282E-2</v>
      </c>
      <c r="Y439" s="43">
        <v>314</v>
      </c>
      <c r="Z439" s="45">
        <v>0.26972063314911449</v>
      </c>
      <c r="AA439" s="65">
        <v>29</v>
      </c>
      <c r="AB439" s="38">
        <v>2.2831050228310501E-3</v>
      </c>
      <c r="AC439" s="39">
        <v>413</v>
      </c>
      <c r="AD439" s="40">
        <v>0.17603584189373425</v>
      </c>
      <c r="AE439" s="98">
        <v>8</v>
      </c>
      <c r="AF439" s="38">
        <v>0.12393162393162394</v>
      </c>
      <c r="AG439" s="39">
        <v>399</v>
      </c>
      <c r="AH439" s="41">
        <v>0.54002146855612299</v>
      </c>
      <c r="AI439" s="183">
        <v>0</v>
      </c>
      <c r="AJ439" s="42">
        <v>0</v>
      </c>
      <c r="AK439" s="43">
        <v>337</v>
      </c>
      <c r="AL439" s="44">
        <v>0</v>
      </c>
      <c r="AM439" s="178">
        <v>0</v>
      </c>
      <c r="AN439" s="42">
        <v>0</v>
      </c>
      <c r="AO439" s="43">
        <v>337</v>
      </c>
      <c r="AP439" s="45">
        <v>0</v>
      </c>
      <c r="AQ439" s="65">
        <v>153</v>
      </c>
      <c r="AR439" s="38">
        <v>1.2045347189418989E-2</v>
      </c>
      <c r="AS439" s="39">
        <v>302</v>
      </c>
      <c r="AT439" s="40">
        <v>0.52002711033307636</v>
      </c>
      <c r="AU439" s="98">
        <v>42</v>
      </c>
      <c r="AV439" s="38">
        <v>0.65384615384615385</v>
      </c>
      <c r="AW439" s="39">
        <v>88</v>
      </c>
      <c r="AX439" s="41">
        <v>1.5952762845908852</v>
      </c>
      <c r="AY439" s="183">
        <v>0</v>
      </c>
      <c r="AZ439" s="42">
        <v>0</v>
      </c>
      <c r="BA439" s="43">
        <v>356</v>
      </c>
      <c r="BB439" s="44">
        <v>0</v>
      </c>
      <c r="BC439" s="178">
        <v>0</v>
      </c>
      <c r="BD439" s="42">
        <v>0</v>
      </c>
      <c r="BE439" s="43">
        <v>356</v>
      </c>
      <c r="BF439" s="45">
        <v>0</v>
      </c>
      <c r="BG439" s="159">
        <v>21</v>
      </c>
      <c r="BH439" s="83">
        <v>1.6532829475673122E-3</v>
      </c>
      <c r="BI439" s="84">
        <v>298</v>
      </c>
      <c r="BJ439" s="85">
        <v>0.2970346890801176</v>
      </c>
      <c r="BK439" s="156">
        <v>10</v>
      </c>
      <c r="BL439" s="83">
        <v>8.9743589743589744E-2</v>
      </c>
      <c r="BM439" s="84">
        <v>208</v>
      </c>
      <c r="BN439" s="86">
        <v>0.91120710011990969</v>
      </c>
      <c r="BO439" s="195">
        <v>234</v>
      </c>
      <c r="BP439" s="75">
        <v>1.8422295701464336E-2</v>
      </c>
      <c r="BQ439" s="164">
        <v>75</v>
      </c>
      <c r="BR439" s="76">
        <v>450</v>
      </c>
      <c r="BS439" s="77">
        <v>0.32597933997773892</v>
      </c>
      <c r="BT439" s="159">
        <v>12702</v>
      </c>
      <c r="BU439" s="153">
        <v>2970</v>
      </c>
    </row>
    <row r="440" spans="1:73">
      <c r="A440" s="34">
        <f t="shared" si="48"/>
        <v>0</v>
      </c>
      <c r="B440" s="35">
        <f t="shared" si="49"/>
        <v>0</v>
      </c>
      <c r="C440" s="35">
        <f t="shared" si="50"/>
        <v>0</v>
      </c>
      <c r="D440" s="35">
        <f t="shared" si="51"/>
        <v>0</v>
      </c>
      <c r="E440" s="35">
        <f t="shared" si="52"/>
        <v>0</v>
      </c>
      <c r="F440" s="35">
        <f t="shared" si="53"/>
        <v>0</v>
      </c>
      <c r="G440" s="35">
        <f t="shared" si="54"/>
        <v>0</v>
      </c>
      <c r="H440" s="35">
        <f t="shared" si="55"/>
        <v>1</v>
      </c>
      <c r="I440" s="48">
        <v>148</v>
      </c>
      <c r="J440" s="49" t="s">
        <v>118</v>
      </c>
      <c r="K440" s="65">
        <v>8</v>
      </c>
      <c r="L440" s="38">
        <v>2.8234629773417097E-4</v>
      </c>
      <c r="M440" s="39">
        <v>480</v>
      </c>
      <c r="N440" s="40">
        <v>3.7413244876630732E-2</v>
      </c>
      <c r="O440" s="98">
        <v>1</v>
      </c>
      <c r="P440" s="38">
        <v>3.4632034632034632E-2</v>
      </c>
      <c r="Q440" s="39">
        <v>438</v>
      </c>
      <c r="R440" s="41">
        <v>0.25934325604200853</v>
      </c>
      <c r="S440" s="183">
        <v>0</v>
      </c>
      <c r="T440" s="42">
        <v>0</v>
      </c>
      <c r="U440" s="43">
        <v>396</v>
      </c>
      <c r="V440" s="44">
        <v>0</v>
      </c>
      <c r="W440" s="178">
        <v>0</v>
      </c>
      <c r="X440" s="42">
        <v>0</v>
      </c>
      <c r="Y440" s="43">
        <v>396</v>
      </c>
      <c r="Z440" s="45">
        <v>0</v>
      </c>
      <c r="AA440" s="65">
        <v>0</v>
      </c>
      <c r="AB440" s="38">
        <v>0</v>
      </c>
      <c r="AC440" s="39">
        <v>538</v>
      </c>
      <c r="AD440" s="40">
        <v>0</v>
      </c>
      <c r="AE440" s="98">
        <v>0</v>
      </c>
      <c r="AF440" s="38">
        <v>0</v>
      </c>
      <c r="AG440" s="39">
        <v>538</v>
      </c>
      <c r="AH440" s="41">
        <v>0</v>
      </c>
      <c r="AI440" s="183">
        <v>3</v>
      </c>
      <c r="AJ440" s="42">
        <v>1.0587986165031411E-4</v>
      </c>
      <c r="AK440" s="43">
        <v>312</v>
      </c>
      <c r="AL440" s="44">
        <v>5.5646995553405028E-2</v>
      </c>
      <c r="AM440" s="178">
        <v>1</v>
      </c>
      <c r="AN440" s="42">
        <v>1.2987012987012988E-2</v>
      </c>
      <c r="AO440" s="43">
        <v>249</v>
      </c>
      <c r="AP440" s="45">
        <v>0.38573700472555433</v>
      </c>
      <c r="AQ440" s="65">
        <v>65</v>
      </c>
      <c r="AR440" s="38">
        <v>2.294063669090139E-3</v>
      </c>
      <c r="AS440" s="39">
        <v>471</v>
      </c>
      <c r="AT440" s="40">
        <v>9.9040341635398169E-2</v>
      </c>
      <c r="AU440" s="98">
        <v>4</v>
      </c>
      <c r="AV440" s="38">
        <v>0.2813852813852814</v>
      </c>
      <c r="AW440" s="39">
        <v>407</v>
      </c>
      <c r="AX440" s="41">
        <v>0.6865334659940403</v>
      </c>
      <c r="AY440" s="183">
        <v>0</v>
      </c>
      <c r="AZ440" s="42">
        <v>0</v>
      </c>
      <c r="BA440" s="43">
        <v>356</v>
      </c>
      <c r="BB440" s="44">
        <v>0</v>
      </c>
      <c r="BC440" s="178">
        <v>0</v>
      </c>
      <c r="BD440" s="42">
        <v>0</v>
      </c>
      <c r="BE440" s="43">
        <v>356</v>
      </c>
      <c r="BF440" s="45">
        <v>0</v>
      </c>
      <c r="BG440" s="159">
        <v>155</v>
      </c>
      <c r="BH440" s="83">
        <v>5.4704595185995622E-3</v>
      </c>
      <c r="BI440" s="84">
        <v>102</v>
      </c>
      <c r="BJ440" s="85">
        <v>0.98284219565897002</v>
      </c>
      <c r="BK440" s="156">
        <v>4</v>
      </c>
      <c r="BL440" s="83">
        <v>0.67099567099567103</v>
      </c>
      <c r="BM440" s="84">
        <v>9</v>
      </c>
      <c r="BN440" s="86">
        <v>6.8129213608223305</v>
      </c>
      <c r="BO440" s="195">
        <v>231</v>
      </c>
      <c r="BP440" s="75">
        <v>8.1527493470741862E-3</v>
      </c>
      <c r="BQ440" s="164">
        <v>10</v>
      </c>
      <c r="BR440" s="76">
        <v>521</v>
      </c>
      <c r="BS440" s="77">
        <v>0.14426149130544777</v>
      </c>
      <c r="BT440" s="159">
        <v>28334</v>
      </c>
      <c r="BU440" s="153">
        <v>728</v>
      </c>
    </row>
    <row r="441" spans="1:73">
      <c r="A441" s="34">
        <f t="shared" si="48"/>
        <v>2</v>
      </c>
      <c r="B441" s="35">
        <f t="shared" si="49"/>
        <v>1</v>
      </c>
      <c r="C441" s="35">
        <f t="shared" si="50"/>
        <v>1</v>
      </c>
      <c r="D441" s="35">
        <f t="shared" si="51"/>
        <v>0</v>
      </c>
      <c r="E441" s="35">
        <f t="shared" si="52"/>
        <v>0</v>
      </c>
      <c r="F441" s="35">
        <f t="shared" si="53"/>
        <v>0</v>
      </c>
      <c r="G441" s="35">
        <f t="shared" si="54"/>
        <v>0</v>
      </c>
      <c r="H441" s="35">
        <f t="shared" si="55"/>
        <v>0</v>
      </c>
      <c r="I441" s="48">
        <v>112</v>
      </c>
      <c r="J441" s="49" t="s">
        <v>82</v>
      </c>
      <c r="K441" s="65">
        <v>78</v>
      </c>
      <c r="L441" s="38">
        <v>4.0328835117108735E-3</v>
      </c>
      <c r="M441" s="39">
        <v>231</v>
      </c>
      <c r="N441" s="40">
        <v>0.53439078037645094</v>
      </c>
      <c r="O441" s="98">
        <v>8</v>
      </c>
      <c r="P441" s="38">
        <v>0.33913043478260868</v>
      </c>
      <c r="Q441" s="39">
        <v>57</v>
      </c>
      <c r="R441" s="41">
        <v>2.5395906453070158</v>
      </c>
      <c r="S441" s="183">
        <v>20</v>
      </c>
      <c r="T441" s="42">
        <v>1.0340726953104802E-3</v>
      </c>
      <c r="U441" s="43">
        <v>216</v>
      </c>
      <c r="V441" s="44">
        <v>0.38495163716336184</v>
      </c>
      <c r="W441" s="178">
        <v>8</v>
      </c>
      <c r="X441" s="42">
        <v>8.6956521739130432E-2</v>
      </c>
      <c r="Y441" s="43">
        <v>59</v>
      </c>
      <c r="Z441" s="45">
        <v>1.8294095117939937</v>
      </c>
      <c r="AA441" s="65">
        <v>35</v>
      </c>
      <c r="AB441" s="38">
        <v>1.8096272167933405E-3</v>
      </c>
      <c r="AC441" s="39">
        <v>437</v>
      </c>
      <c r="AD441" s="40">
        <v>0.13952895177244951</v>
      </c>
      <c r="AE441" s="98">
        <v>3</v>
      </c>
      <c r="AF441" s="38">
        <v>0.15217391304347827</v>
      </c>
      <c r="AG441" s="39">
        <v>373</v>
      </c>
      <c r="AH441" s="41">
        <v>0.66308483170534438</v>
      </c>
      <c r="AI441" s="183">
        <v>4</v>
      </c>
      <c r="AJ441" s="42">
        <v>2.0681453906209606E-4</v>
      </c>
      <c r="AK441" s="43">
        <v>288</v>
      </c>
      <c r="AL441" s="44">
        <v>0.10869496385986095</v>
      </c>
      <c r="AM441" s="178">
        <v>2</v>
      </c>
      <c r="AN441" s="42">
        <v>1.7391304347826087E-2</v>
      </c>
      <c r="AO441" s="43">
        <v>213</v>
      </c>
      <c r="AP441" s="45">
        <v>0.51655216284987271</v>
      </c>
      <c r="AQ441" s="65">
        <v>76</v>
      </c>
      <c r="AR441" s="38">
        <v>3.9294762421798251E-3</v>
      </c>
      <c r="AS441" s="39">
        <v>435</v>
      </c>
      <c r="AT441" s="40">
        <v>0.16964510389026122</v>
      </c>
      <c r="AU441" s="98">
        <v>15</v>
      </c>
      <c r="AV441" s="38">
        <v>0.33043478260869563</v>
      </c>
      <c r="AW441" s="39">
        <v>367</v>
      </c>
      <c r="AX441" s="41">
        <v>0.80620612234055988</v>
      </c>
      <c r="AY441" s="183">
        <v>8</v>
      </c>
      <c r="AZ441" s="42">
        <v>4.1362907812419211E-4</v>
      </c>
      <c r="BA441" s="43">
        <v>267</v>
      </c>
      <c r="BB441" s="44">
        <v>0.15436087404879939</v>
      </c>
      <c r="BC441" s="178">
        <v>3</v>
      </c>
      <c r="BD441" s="42">
        <v>3.4782608695652174E-2</v>
      </c>
      <c r="BE441" s="43">
        <v>172</v>
      </c>
      <c r="BF441" s="45">
        <v>0.73357072414234414</v>
      </c>
      <c r="BG441" s="159">
        <v>9</v>
      </c>
      <c r="BH441" s="83">
        <v>4.6533271288971617E-4</v>
      </c>
      <c r="BI441" s="84">
        <v>392</v>
      </c>
      <c r="BJ441" s="85">
        <v>8.3603328695421003E-2</v>
      </c>
      <c r="BK441" s="156">
        <v>3</v>
      </c>
      <c r="BL441" s="83">
        <v>3.9130434782608699E-2</v>
      </c>
      <c r="BM441" s="84">
        <v>342</v>
      </c>
      <c r="BN441" s="86">
        <v>0.39730893433799791</v>
      </c>
      <c r="BO441" s="195">
        <v>230</v>
      </c>
      <c r="BP441" s="75">
        <v>1.1891835996070525E-2</v>
      </c>
      <c r="BQ441" s="164">
        <v>42</v>
      </c>
      <c r="BR441" s="76">
        <v>495</v>
      </c>
      <c r="BS441" s="77">
        <v>0.21042398363057738</v>
      </c>
      <c r="BT441" s="159">
        <v>19341</v>
      </c>
      <c r="BU441" s="153">
        <v>1946</v>
      </c>
    </row>
    <row r="442" spans="1:73">
      <c r="A442" s="34">
        <f t="shared" si="48"/>
        <v>2</v>
      </c>
      <c r="B442" s="35">
        <f t="shared" si="49"/>
        <v>1</v>
      </c>
      <c r="C442" s="35">
        <f t="shared" si="50"/>
        <v>0</v>
      </c>
      <c r="D442" s="35">
        <f t="shared" si="51"/>
        <v>0</v>
      </c>
      <c r="E442" s="35">
        <f t="shared" si="52"/>
        <v>1</v>
      </c>
      <c r="F442" s="35">
        <f t="shared" si="53"/>
        <v>1</v>
      </c>
      <c r="G442" s="35">
        <f t="shared" si="54"/>
        <v>0</v>
      </c>
      <c r="H442" s="35">
        <f t="shared" si="55"/>
        <v>0</v>
      </c>
      <c r="I442" s="48">
        <v>401</v>
      </c>
      <c r="J442" s="49" t="s">
        <v>372</v>
      </c>
      <c r="K442" s="65">
        <v>62</v>
      </c>
      <c r="L442" s="38">
        <v>4.3591366097166561E-3</v>
      </c>
      <c r="M442" s="39">
        <v>223</v>
      </c>
      <c r="N442" s="40">
        <v>0.57762204335175615</v>
      </c>
      <c r="O442" s="98">
        <v>8</v>
      </c>
      <c r="P442" s="38">
        <v>0.27074235807860264</v>
      </c>
      <c r="Q442" s="39">
        <v>82</v>
      </c>
      <c r="R442" s="41">
        <v>2.0274640354987152</v>
      </c>
      <c r="S442" s="183">
        <v>2</v>
      </c>
      <c r="T442" s="42">
        <v>1.4061730999085988E-4</v>
      </c>
      <c r="U442" s="43">
        <v>360</v>
      </c>
      <c r="V442" s="44">
        <v>5.2347251735756044E-2</v>
      </c>
      <c r="W442" s="178">
        <v>2</v>
      </c>
      <c r="X442" s="42">
        <v>8.7336244541484712E-3</v>
      </c>
      <c r="Y442" s="43">
        <v>340</v>
      </c>
      <c r="Z442" s="45">
        <v>0.18373981996184216</v>
      </c>
      <c r="AA442" s="65">
        <v>43</v>
      </c>
      <c r="AB442" s="38">
        <v>3.0232721648034873E-3</v>
      </c>
      <c r="AC442" s="39">
        <v>387</v>
      </c>
      <c r="AD442" s="40">
        <v>0.2331054662326226</v>
      </c>
      <c r="AE442" s="98">
        <v>4</v>
      </c>
      <c r="AF442" s="38">
        <v>0.18777292576419213</v>
      </c>
      <c r="AG442" s="39">
        <v>333</v>
      </c>
      <c r="AH442" s="41">
        <v>0.81820448977739935</v>
      </c>
      <c r="AI442" s="183">
        <v>12</v>
      </c>
      <c r="AJ442" s="42">
        <v>8.4370385994515925E-4</v>
      </c>
      <c r="AK442" s="43">
        <v>190</v>
      </c>
      <c r="AL442" s="44">
        <v>0.44342317992271058</v>
      </c>
      <c r="AM442" s="178">
        <v>3</v>
      </c>
      <c r="AN442" s="42">
        <v>5.2401746724890827E-2</v>
      </c>
      <c r="AO442" s="43">
        <v>64</v>
      </c>
      <c r="AP442" s="45">
        <v>1.5564235474515815</v>
      </c>
      <c r="AQ442" s="65">
        <v>99</v>
      </c>
      <c r="AR442" s="38">
        <v>6.9605568445475635E-3</v>
      </c>
      <c r="AS442" s="39">
        <v>373</v>
      </c>
      <c r="AT442" s="40">
        <v>0.30050426984444456</v>
      </c>
      <c r="AU442" s="98">
        <v>24</v>
      </c>
      <c r="AV442" s="38">
        <v>0.43231441048034935</v>
      </c>
      <c r="AW442" s="39">
        <v>251</v>
      </c>
      <c r="AX442" s="41">
        <v>1.054775534687115</v>
      </c>
      <c r="AY442" s="183">
        <v>0</v>
      </c>
      <c r="AZ442" s="42">
        <v>0</v>
      </c>
      <c r="BA442" s="43">
        <v>356</v>
      </c>
      <c r="BB442" s="44">
        <v>0</v>
      </c>
      <c r="BC442" s="178">
        <v>0</v>
      </c>
      <c r="BD442" s="42">
        <v>0</v>
      </c>
      <c r="BE442" s="43">
        <v>356</v>
      </c>
      <c r="BF442" s="45">
        <v>0</v>
      </c>
      <c r="BG442" s="159">
        <v>11</v>
      </c>
      <c r="BH442" s="83">
        <v>7.7339520494972935E-4</v>
      </c>
      <c r="BI442" s="84">
        <v>364</v>
      </c>
      <c r="BJ442" s="85">
        <v>0.13895093067784975</v>
      </c>
      <c r="BK442" s="156">
        <v>4</v>
      </c>
      <c r="BL442" s="83">
        <v>4.8034934497816595E-2</v>
      </c>
      <c r="BM442" s="84">
        <v>322</v>
      </c>
      <c r="BN442" s="86">
        <v>0.48772033181714441</v>
      </c>
      <c r="BO442" s="195">
        <v>229</v>
      </c>
      <c r="BP442" s="75">
        <v>1.6100681993953456E-2</v>
      </c>
      <c r="BQ442" s="164">
        <v>45</v>
      </c>
      <c r="BR442" s="76">
        <v>455</v>
      </c>
      <c r="BS442" s="77">
        <v>0.28489878648312145</v>
      </c>
      <c r="BT442" s="159">
        <v>14223</v>
      </c>
      <c r="BU442" s="153">
        <v>1540</v>
      </c>
    </row>
    <row r="443" spans="1:73">
      <c r="A443" s="34">
        <f t="shared" si="48"/>
        <v>1</v>
      </c>
      <c r="B443" s="35">
        <f t="shared" si="49"/>
        <v>0</v>
      </c>
      <c r="C443" s="35">
        <f t="shared" si="50"/>
        <v>0</v>
      </c>
      <c r="D443" s="35">
        <f t="shared" si="51"/>
        <v>1</v>
      </c>
      <c r="E443" s="35">
        <f t="shared" si="52"/>
        <v>0</v>
      </c>
      <c r="F443" s="35">
        <f t="shared" si="53"/>
        <v>0</v>
      </c>
      <c r="G443" s="35">
        <f t="shared" si="54"/>
        <v>0</v>
      </c>
      <c r="H443" s="35">
        <f t="shared" si="55"/>
        <v>0</v>
      </c>
      <c r="I443" s="48">
        <v>203</v>
      </c>
      <c r="J443" s="49" t="s">
        <v>173</v>
      </c>
      <c r="K443" s="65">
        <v>16</v>
      </c>
      <c r="L443" s="38">
        <v>2.9750836742283376E-3</v>
      </c>
      <c r="M443" s="39">
        <v>293</v>
      </c>
      <c r="N443" s="40">
        <v>0.39422345865915026</v>
      </c>
      <c r="O443" s="98">
        <v>1</v>
      </c>
      <c r="P443" s="38">
        <v>7.2072072072072071E-2</v>
      </c>
      <c r="Q443" s="39">
        <v>364</v>
      </c>
      <c r="R443" s="41">
        <v>0.53971434365499071</v>
      </c>
      <c r="S443" s="183">
        <v>0</v>
      </c>
      <c r="T443" s="42">
        <v>0</v>
      </c>
      <c r="U443" s="43">
        <v>396</v>
      </c>
      <c r="V443" s="44">
        <v>0</v>
      </c>
      <c r="W443" s="178">
        <v>0</v>
      </c>
      <c r="X443" s="42">
        <v>0</v>
      </c>
      <c r="Y443" s="43">
        <v>396</v>
      </c>
      <c r="Z443" s="45">
        <v>0</v>
      </c>
      <c r="AA443" s="65">
        <v>206</v>
      </c>
      <c r="AB443" s="38">
        <v>3.8304202305689851E-2</v>
      </c>
      <c r="AC443" s="39">
        <v>49</v>
      </c>
      <c r="AD443" s="40">
        <v>2.9533956754161133</v>
      </c>
      <c r="AE443" s="98">
        <v>1</v>
      </c>
      <c r="AF443" s="38">
        <v>0.92792792792792789</v>
      </c>
      <c r="AG443" s="39">
        <v>55</v>
      </c>
      <c r="AH443" s="41">
        <v>4.0433667086485476</v>
      </c>
      <c r="AI443" s="183">
        <v>0</v>
      </c>
      <c r="AJ443" s="42">
        <v>0</v>
      </c>
      <c r="AK443" s="43">
        <v>337</v>
      </c>
      <c r="AL443" s="44">
        <v>0</v>
      </c>
      <c r="AM443" s="178">
        <v>0</v>
      </c>
      <c r="AN443" s="42">
        <v>0</v>
      </c>
      <c r="AO443" s="43">
        <v>337</v>
      </c>
      <c r="AP443" s="45">
        <v>0</v>
      </c>
      <c r="AQ443" s="65">
        <v>0</v>
      </c>
      <c r="AR443" s="38">
        <v>0</v>
      </c>
      <c r="AS443" s="39">
        <v>565</v>
      </c>
      <c r="AT443" s="40">
        <v>0</v>
      </c>
      <c r="AU443" s="98">
        <v>0</v>
      </c>
      <c r="AV443" s="38">
        <v>0</v>
      </c>
      <c r="AW443" s="39">
        <v>565</v>
      </c>
      <c r="AX443" s="41">
        <v>0</v>
      </c>
      <c r="AY443" s="183">
        <v>0</v>
      </c>
      <c r="AZ443" s="42">
        <v>0</v>
      </c>
      <c r="BA443" s="43">
        <v>356</v>
      </c>
      <c r="BB443" s="44">
        <v>0</v>
      </c>
      <c r="BC443" s="178">
        <v>0</v>
      </c>
      <c r="BD443" s="42">
        <v>0</v>
      </c>
      <c r="BE443" s="43">
        <v>356</v>
      </c>
      <c r="BF443" s="45">
        <v>0</v>
      </c>
      <c r="BG443" s="159">
        <v>0</v>
      </c>
      <c r="BH443" s="83">
        <v>0</v>
      </c>
      <c r="BI443" s="84">
        <v>467</v>
      </c>
      <c r="BJ443" s="85">
        <v>0</v>
      </c>
      <c r="BK443" s="156">
        <v>0</v>
      </c>
      <c r="BL443" s="83">
        <v>0</v>
      </c>
      <c r="BM443" s="84">
        <v>467</v>
      </c>
      <c r="BN443" s="86">
        <v>0</v>
      </c>
      <c r="BO443" s="195">
        <v>222</v>
      </c>
      <c r="BP443" s="75">
        <v>4.1279285979918187E-2</v>
      </c>
      <c r="BQ443" s="164">
        <v>2</v>
      </c>
      <c r="BR443" s="76">
        <v>250</v>
      </c>
      <c r="BS443" s="77">
        <v>0.73042983439987175</v>
      </c>
      <c r="BT443" s="159">
        <v>5378</v>
      </c>
      <c r="BU443" s="153">
        <v>57</v>
      </c>
    </row>
    <row r="444" spans="1:73">
      <c r="A444" s="34">
        <f t="shared" si="48"/>
        <v>1</v>
      </c>
      <c r="B444" s="35">
        <f t="shared" si="49"/>
        <v>0</v>
      </c>
      <c r="C444" s="35">
        <f t="shared" si="50"/>
        <v>0</v>
      </c>
      <c r="D444" s="35">
        <f t="shared" si="51"/>
        <v>1</v>
      </c>
      <c r="E444" s="35">
        <f t="shared" si="52"/>
        <v>0</v>
      </c>
      <c r="F444" s="35">
        <f t="shared" si="53"/>
        <v>0</v>
      </c>
      <c r="G444" s="35">
        <f t="shared" si="54"/>
        <v>0</v>
      </c>
      <c r="H444" s="35">
        <f t="shared" si="55"/>
        <v>0</v>
      </c>
      <c r="I444" s="48">
        <v>463</v>
      </c>
      <c r="J444" s="49" t="s">
        <v>435</v>
      </c>
      <c r="K444" s="65">
        <v>6</v>
      </c>
      <c r="L444" s="38">
        <v>3.2858707557502738E-3</v>
      </c>
      <c r="M444" s="39">
        <v>268</v>
      </c>
      <c r="N444" s="40">
        <v>0.43540534515380142</v>
      </c>
      <c r="O444" s="98">
        <v>1</v>
      </c>
      <c r="P444" s="38">
        <v>2.7149321266968326E-2</v>
      </c>
      <c r="Q444" s="39">
        <v>456</v>
      </c>
      <c r="R444" s="41">
        <v>0.20330868375238903</v>
      </c>
      <c r="S444" s="183">
        <v>0</v>
      </c>
      <c r="T444" s="42">
        <v>0</v>
      </c>
      <c r="U444" s="43">
        <v>396</v>
      </c>
      <c r="V444" s="44">
        <v>0</v>
      </c>
      <c r="W444" s="178">
        <v>0</v>
      </c>
      <c r="X444" s="42">
        <v>0</v>
      </c>
      <c r="Y444" s="43">
        <v>396</v>
      </c>
      <c r="Z444" s="45">
        <v>0</v>
      </c>
      <c r="AA444" s="65">
        <v>202</v>
      </c>
      <c r="AB444" s="38">
        <v>0.11062431544359255</v>
      </c>
      <c r="AC444" s="39">
        <v>19</v>
      </c>
      <c r="AD444" s="40">
        <v>8.52954389232751</v>
      </c>
      <c r="AE444" s="98">
        <v>5</v>
      </c>
      <c r="AF444" s="38">
        <v>0.91402714932126694</v>
      </c>
      <c r="AG444" s="39">
        <v>60</v>
      </c>
      <c r="AH444" s="41">
        <v>3.9827952528804524</v>
      </c>
      <c r="AI444" s="183">
        <v>0</v>
      </c>
      <c r="AJ444" s="42">
        <v>0</v>
      </c>
      <c r="AK444" s="43">
        <v>337</v>
      </c>
      <c r="AL444" s="44">
        <v>0</v>
      </c>
      <c r="AM444" s="178">
        <v>0</v>
      </c>
      <c r="AN444" s="42">
        <v>0</v>
      </c>
      <c r="AO444" s="43">
        <v>337</v>
      </c>
      <c r="AP444" s="45">
        <v>0</v>
      </c>
      <c r="AQ444" s="65">
        <v>13</v>
      </c>
      <c r="AR444" s="38">
        <v>7.1193866374589269E-3</v>
      </c>
      <c r="AS444" s="39">
        <v>366</v>
      </c>
      <c r="AT444" s="40">
        <v>0.30736134062402759</v>
      </c>
      <c r="AU444" s="98">
        <v>1</v>
      </c>
      <c r="AV444" s="38">
        <v>5.8823529411764705E-2</v>
      </c>
      <c r="AW444" s="39">
        <v>517</v>
      </c>
      <c r="AX444" s="41">
        <v>0.14351966574174055</v>
      </c>
      <c r="AY444" s="183">
        <v>0</v>
      </c>
      <c r="AZ444" s="42">
        <v>0</v>
      </c>
      <c r="BA444" s="43">
        <v>356</v>
      </c>
      <c r="BB444" s="44">
        <v>0</v>
      </c>
      <c r="BC444" s="178">
        <v>0</v>
      </c>
      <c r="BD444" s="42">
        <v>0</v>
      </c>
      <c r="BE444" s="43">
        <v>356</v>
      </c>
      <c r="BF444" s="45">
        <v>0</v>
      </c>
      <c r="BG444" s="159">
        <v>0</v>
      </c>
      <c r="BH444" s="83">
        <v>0</v>
      </c>
      <c r="BI444" s="84">
        <v>467</v>
      </c>
      <c r="BJ444" s="85">
        <v>0</v>
      </c>
      <c r="BK444" s="156">
        <v>0</v>
      </c>
      <c r="BL444" s="83">
        <v>0</v>
      </c>
      <c r="BM444" s="84">
        <v>467</v>
      </c>
      <c r="BN444" s="86">
        <v>0</v>
      </c>
      <c r="BO444" s="195">
        <v>221</v>
      </c>
      <c r="BP444" s="75">
        <v>0.12102957283680175</v>
      </c>
      <c r="BQ444" s="164">
        <v>7</v>
      </c>
      <c r="BR444" s="76">
        <v>50</v>
      </c>
      <c r="BS444" s="77">
        <v>2.1415973834353501</v>
      </c>
      <c r="BT444" s="159">
        <v>1826</v>
      </c>
      <c r="BU444" s="153">
        <v>103</v>
      </c>
    </row>
    <row r="445" spans="1:73">
      <c r="A445" s="34">
        <f t="shared" si="48"/>
        <v>1</v>
      </c>
      <c r="B445" s="35">
        <f t="shared" si="49"/>
        <v>0</v>
      </c>
      <c r="C445" s="35">
        <f t="shared" si="50"/>
        <v>0</v>
      </c>
      <c r="D445" s="35">
        <f t="shared" si="51"/>
        <v>1</v>
      </c>
      <c r="E445" s="35">
        <f t="shared" si="52"/>
        <v>0</v>
      </c>
      <c r="F445" s="35">
        <f t="shared" si="53"/>
        <v>0</v>
      </c>
      <c r="G445" s="35">
        <f t="shared" si="54"/>
        <v>0</v>
      </c>
      <c r="H445" s="35">
        <f t="shared" si="55"/>
        <v>0</v>
      </c>
      <c r="I445" s="48">
        <v>507</v>
      </c>
      <c r="J445" s="49" t="s">
        <v>479</v>
      </c>
      <c r="K445" s="65">
        <v>12</v>
      </c>
      <c r="L445" s="38">
        <v>3.3276024624258224E-4</v>
      </c>
      <c r="M445" s="39">
        <v>475</v>
      </c>
      <c r="N445" s="40">
        <v>4.4093514516712409E-2</v>
      </c>
      <c r="O445" s="98">
        <v>5</v>
      </c>
      <c r="P445" s="38">
        <v>5.4298642533936653E-2</v>
      </c>
      <c r="Q445" s="39">
        <v>400</v>
      </c>
      <c r="R445" s="41">
        <v>0.40661736750477806</v>
      </c>
      <c r="S445" s="183">
        <v>0</v>
      </c>
      <c r="T445" s="42">
        <v>0</v>
      </c>
      <c r="U445" s="43">
        <v>396</v>
      </c>
      <c r="V445" s="44">
        <v>0</v>
      </c>
      <c r="W445" s="178">
        <v>0</v>
      </c>
      <c r="X445" s="42">
        <v>0</v>
      </c>
      <c r="Y445" s="43">
        <v>396</v>
      </c>
      <c r="Z445" s="45">
        <v>0</v>
      </c>
      <c r="AA445" s="65">
        <v>118</v>
      </c>
      <c r="AB445" s="38">
        <v>3.2721424213853919E-3</v>
      </c>
      <c r="AC445" s="39">
        <v>380</v>
      </c>
      <c r="AD445" s="40">
        <v>0.2522942835238135</v>
      </c>
      <c r="AE445" s="98">
        <v>15</v>
      </c>
      <c r="AF445" s="38">
        <v>0.5339366515837104</v>
      </c>
      <c r="AG445" s="39">
        <v>113</v>
      </c>
      <c r="AH445" s="41">
        <v>2.3265833655440264</v>
      </c>
      <c r="AI445" s="183">
        <v>0</v>
      </c>
      <c r="AJ445" s="42">
        <v>0</v>
      </c>
      <c r="AK445" s="43">
        <v>337</v>
      </c>
      <c r="AL445" s="44">
        <v>0</v>
      </c>
      <c r="AM445" s="178">
        <v>0</v>
      </c>
      <c r="AN445" s="42">
        <v>0</v>
      </c>
      <c r="AO445" s="43">
        <v>337</v>
      </c>
      <c r="AP445" s="45">
        <v>0</v>
      </c>
      <c r="AQ445" s="65">
        <v>86</v>
      </c>
      <c r="AR445" s="38">
        <v>2.3847817647385059E-3</v>
      </c>
      <c r="AS445" s="39">
        <v>467</v>
      </c>
      <c r="AT445" s="40">
        <v>0.10295686379064004</v>
      </c>
      <c r="AU445" s="98">
        <v>18</v>
      </c>
      <c r="AV445" s="38">
        <v>0.38914027149321267</v>
      </c>
      <c r="AW445" s="39">
        <v>299</v>
      </c>
      <c r="AX445" s="41">
        <v>0.94943778875305285</v>
      </c>
      <c r="AY445" s="183">
        <v>2</v>
      </c>
      <c r="AZ445" s="42">
        <v>5.5460041040430373E-5</v>
      </c>
      <c r="BA445" s="43">
        <v>346</v>
      </c>
      <c r="BB445" s="44">
        <v>2.0696950148201911E-2</v>
      </c>
      <c r="BC445" s="178">
        <v>2</v>
      </c>
      <c r="BD445" s="42">
        <v>9.0497737556561094E-3</v>
      </c>
      <c r="BE445" s="43">
        <v>295</v>
      </c>
      <c r="BF445" s="45">
        <v>0.19086116125875471</v>
      </c>
      <c r="BG445" s="159">
        <v>3</v>
      </c>
      <c r="BH445" s="83">
        <v>8.319006156064556E-5</v>
      </c>
      <c r="BI445" s="84">
        <v>446</v>
      </c>
      <c r="BJ445" s="85">
        <v>1.4946222064760113E-2</v>
      </c>
      <c r="BK445" s="156">
        <v>2</v>
      </c>
      <c r="BL445" s="83">
        <v>1.3574660633484163E-2</v>
      </c>
      <c r="BM445" s="84">
        <v>419</v>
      </c>
      <c r="BN445" s="86">
        <v>0.13782964539628886</v>
      </c>
      <c r="BO445" s="195">
        <v>221</v>
      </c>
      <c r="BP445" s="75">
        <v>6.1283345349675555E-3</v>
      </c>
      <c r="BQ445" s="164">
        <v>42</v>
      </c>
      <c r="BR445" s="76">
        <v>544</v>
      </c>
      <c r="BS445" s="77">
        <v>0.10843982092376875</v>
      </c>
      <c r="BT445" s="159">
        <v>36062</v>
      </c>
      <c r="BU445" s="153">
        <v>2261</v>
      </c>
    </row>
    <row r="446" spans="1:73">
      <c r="A446" s="34">
        <f t="shared" si="48"/>
        <v>1</v>
      </c>
      <c r="B446" s="35">
        <f t="shared" si="49"/>
        <v>0</v>
      </c>
      <c r="C446" s="35">
        <f t="shared" si="50"/>
        <v>0</v>
      </c>
      <c r="D446" s="35">
        <f t="shared" si="51"/>
        <v>1</v>
      </c>
      <c r="E446" s="35">
        <f t="shared" si="52"/>
        <v>0</v>
      </c>
      <c r="F446" s="35">
        <f t="shared" si="53"/>
        <v>0</v>
      </c>
      <c r="G446" s="35">
        <f t="shared" si="54"/>
        <v>1</v>
      </c>
      <c r="H446" s="35">
        <f t="shared" si="55"/>
        <v>0</v>
      </c>
      <c r="I446" s="48">
        <v>281</v>
      </c>
      <c r="J446" s="49" t="s">
        <v>251</v>
      </c>
      <c r="K446" s="65">
        <v>14</v>
      </c>
      <c r="L446" s="38">
        <v>4.0899795501022499E-3</v>
      </c>
      <c r="M446" s="39">
        <v>230</v>
      </c>
      <c r="N446" s="40">
        <v>0.54195648278857633</v>
      </c>
      <c r="O446" s="98">
        <v>3</v>
      </c>
      <c r="P446" s="38">
        <v>6.4220183486238536E-2</v>
      </c>
      <c r="Q446" s="39">
        <v>376</v>
      </c>
      <c r="R446" s="41">
        <v>0.48091518924303644</v>
      </c>
      <c r="S446" s="183">
        <v>0</v>
      </c>
      <c r="T446" s="42">
        <v>0</v>
      </c>
      <c r="U446" s="43">
        <v>396</v>
      </c>
      <c r="V446" s="44">
        <v>0</v>
      </c>
      <c r="W446" s="178">
        <v>0</v>
      </c>
      <c r="X446" s="42">
        <v>0</v>
      </c>
      <c r="Y446" s="43">
        <v>396</v>
      </c>
      <c r="Z446" s="45">
        <v>0</v>
      </c>
      <c r="AA446" s="65">
        <v>159</v>
      </c>
      <c r="AB446" s="38">
        <v>4.6450482033304118E-2</v>
      </c>
      <c r="AC446" s="39">
        <v>39</v>
      </c>
      <c r="AD446" s="40">
        <v>3.5815039734628806</v>
      </c>
      <c r="AE446" s="98">
        <v>11</v>
      </c>
      <c r="AF446" s="38">
        <v>0.72935779816513757</v>
      </c>
      <c r="AG446" s="39">
        <v>87</v>
      </c>
      <c r="AH446" s="41">
        <v>3.1781143244383281</v>
      </c>
      <c r="AI446" s="183">
        <v>0</v>
      </c>
      <c r="AJ446" s="42">
        <v>0</v>
      </c>
      <c r="AK446" s="43">
        <v>337</v>
      </c>
      <c r="AL446" s="44">
        <v>0</v>
      </c>
      <c r="AM446" s="178">
        <v>0</v>
      </c>
      <c r="AN446" s="42">
        <v>0</v>
      </c>
      <c r="AO446" s="43">
        <v>337</v>
      </c>
      <c r="AP446" s="45">
        <v>0</v>
      </c>
      <c r="AQ446" s="65">
        <v>9</v>
      </c>
      <c r="AR446" s="38">
        <v>2.6292725679228747E-3</v>
      </c>
      <c r="AS446" s="39">
        <v>462</v>
      </c>
      <c r="AT446" s="40">
        <v>0.11351212997629764</v>
      </c>
      <c r="AU446" s="98">
        <v>3</v>
      </c>
      <c r="AV446" s="38">
        <v>4.1284403669724773E-2</v>
      </c>
      <c r="AW446" s="39">
        <v>532</v>
      </c>
      <c r="AX446" s="41">
        <v>0.10072710485544176</v>
      </c>
      <c r="AY446" s="183">
        <v>22</v>
      </c>
      <c r="AZ446" s="42">
        <v>6.4271107215892491E-3</v>
      </c>
      <c r="BA446" s="43">
        <v>31</v>
      </c>
      <c r="BB446" s="44">
        <v>2.3985122929269735</v>
      </c>
      <c r="BC446" s="178">
        <v>3</v>
      </c>
      <c r="BD446" s="42">
        <v>0.10091743119266056</v>
      </c>
      <c r="BE446" s="43">
        <v>40</v>
      </c>
      <c r="BF446" s="45">
        <v>2.1283646010093245</v>
      </c>
      <c r="BG446" s="159">
        <v>14</v>
      </c>
      <c r="BH446" s="83">
        <v>4.0899795501022499E-3</v>
      </c>
      <c r="BI446" s="84">
        <v>156</v>
      </c>
      <c r="BJ446" s="85">
        <v>0.73482025916752447</v>
      </c>
      <c r="BK446" s="156">
        <v>2</v>
      </c>
      <c r="BL446" s="83">
        <v>6.4220183486238536E-2</v>
      </c>
      <c r="BM446" s="84">
        <v>281</v>
      </c>
      <c r="BN446" s="86">
        <v>0.65205645696654091</v>
      </c>
      <c r="BO446" s="195">
        <v>218</v>
      </c>
      <c r="BP446" s="75">
        <v>6.3686824423020746E-2</v>
      </c>
      <c r="BQ446" s="164">
        <v>22</v>
      </c>
      <c r="BR446" s="76">
        <v>129</v>
      </c>
      <c r="BS446" s="77">
        <v>1.1269273562384654</v>
      </c>
      <c r="BT446" s="159">
        <v>3423</v>
      </c>
      <c r="BU446" s="153">
        <v>207</v>
      </c>
    </row>
    <row r="447" spans="1:73">
      <c r="A447" s="34">
        <f t="shared" si="48"/>
        <v>1</v>
      </c>
      <c r="B447" s="35">
        <f t="shared" si="49"/>
        <v>0</v>
      </c>
      <c r="C447" s="35">
        <f t="shared" si="50"/>
        <v>0</v>
      </c>
      <c r="D447" s="35">
        <f t="shared" si="51"/>
        <v>1</v>
      </c>
      <c r="E447" s="35">
        <f t="shared" si="52"/>
        <v>0</v>
      </c>
      <c r="F447" s="35">
        <f t="shared" si="53"/>
        <v>0</v>
      </c>
      <c r="G447" s="35">
        <f t="shared" si="54"/>
        <v>0</v>
      </c>
      <c r="H447" s="35">
        <f t="shared" si="55"/>
        <v>0</v>
      </c>
      <c r="I447" s="48">
        <v>452</v>
      </c>
      <c r="J447" s="49" t="s">
        <v>424</v>
      </c>
      <c r="K447" s="65">
        <v>2</v>
      </c>
      <c r="L447" s="38">
        <v>5.8275058275058275E-4</v>
      </c>
      <c r="M447" s="39">
        <v>448</v>
      </c>
      <c r="N447" s="40">
        <v>7.7219324033687003E-2</v>
      </c>
      <c r="O447" s="98">
        <v>1</v>
      </c>
      <c r="P447" s="38">
        <v>9.2165898617511521E-3</v>
      </c>
      <c r="Q447" s="39">
        <v>492</v>
      </c>
      <c r="R447" s="41">
        <v>6.9018769753115175E-2</v>
      </c>
      <c r="S447" s="183">
        <v>0</v>
      </c>
      <c r="T447" s="42">
        <v>0</v>
      </c>
      <c r="U447" s="43">
        <v>396</v>
      </c>
      <c r="V447" s="44">
        <v>0</v>
      </c>
      <c r="W447" s="178">
        <v>0</v>
      </c>
      <c r="X447" s="42">
        <v>0</v>
      </c>
      <c r="Y447" s="43">
        <v>396</v>
      </c>
      <c r="Z447" s="45">
        <v>0</v>
      </c>
      <c r="AA447" s="65">
        <v>172</v>
      </c>
      <c r="AB447" s="38">
        <v>5.011655011655012E-2</v>
      </c>
      <c r="AC447" s="39">
        <v>37</v>
      </c>
      <c r="AD447" s="40">
        <v>3.8641713825484745</v>
      </c>
      <c r="AE447" s="98">
        <v>2</v>
      </c>
      <c r="AF447" s="38">
        <v>0.79262672811059909</v>
      </c>
      <c r="AG447" s="39">
        <v>76</v>
      </c>
      <c r="AH447" s="41">
        <v>3.453803284037317</v>
      </c>
      <c r="AI447" s="183">
        <v>0</v>
      </c>
      <c r="AJ447" s="42">
        <v>0</v>
      </c>
      <c r="AK447" s="43">
        <v>337</v>
      </c>
      <c r="AL447" s="44">
        <v>0</v>
      </c>
      <c r="AM447" s="178">
        <v>0</v>
      </c>
      <c r="AN447" s="42">
        <v>0</v>
      </c>
      <c r="AO447" s="43">
        <v>337</v>
      </c>
      <c r="AP447" s="45">
        <v>0</v>
      </c>
      <c r="AQ447" s="65">
        <v>41</v>
      </c>
      <c r="AR447" s="38">
        <v>1.1946386946386946E-2</v>
      </c>
      <c r="AS447" s="39">
        <v>303</v>
      </c>
      <c r="AT447" s="40">
        <v>0.51575475450866159</v>
      </c>
      <c r="AU447" s="98">
        <v>1</v>
      </c>
      <c r="AV447" s="38">
        <v>0.1889400921658986</v>
      </c>
      <c r="AW447" s="39">
        <v>464</v>
      </c>
      <c r="AX447" s="41">
        <v>0.46098252083867808</v>
      </c>
      <c r="AY447" s="183">
        <v>2</v>
      </c>
      <c r="AZ447" s="42">
        <v>5.8275058275058275E-4</v>
      </c>
      <c r="BA447" s="43">
        <v>248</v>
      </c>
      <c r="BB447" s="44">
        <v>0.21747477163300039</v>
      </c>
      <c r="BC447" s="178">
        <v>1</v>
      </c>
      <c r="BD447" s="42">
        <v>9.2165898617511521E-3</v>
      </c>
      <c r="BE447" s="43">
        <v>294</v>
      </c>
      <c r="BF447" s="45">
        <v>0.1943793393464737</v>
      </c>
      <c r="BG447" s="159">
        <v>0</v>
      </c>
      <c r="BH447" s="83">
        <v>0</v>
      </c>
      <c r="BI447" s="84">
        <v>467</v>
      </c>
      <c r="BJ447" s="85">
        <v>0</v>
      </c>
      <c r="BK447" s="156">
        <v>0</v>
      </c>
      <c r="BL447" s="83">
        <v>0</v>
      </c>
      <c r="BM447" s="84">
        <v>467</v>
      </c>
      <c r="BN447" s="86">
        <v>0</v>
      </c>
      <c r="BO447" s="195">
        <v>217</v>
      </c>
      <c r="BP447" s="75">
        <v>6.3228438228438225E-2</v>
      </c>
      <c r="BQ447" s="164">
        <v>5</v>
      </c>
      <c r="BR447" s="76">
        <v>131</v>
      </c>
      <c r="BS447" s="77">
        <v>1.1188162917117439</v>
      </c>
      <c r="BT447" s="159">
        <v>3432</v>
      </c>
      <c r="BU447" s="153">
        <v>106</v>
      </c>
    </row>
    <row r="448" spans="1:73">
      <c r="A448" s="34">
        <f t="shared" si="48"/>
        <v>1</v>
      </c>
      <c r="B448" s="35">
        <f t="shared" si="49"/>
        <v>1</v>
      </c>
      <c r="C448" s="35">
        <f t="shared" si="50"/>
        <v>0</v>
      </c>
      <c r="D448" s="35">
        <f t="shared" si="51"/>
        <v>0</v>
      </c>
      <c r="E448" s="35">
        <f t="shared" si="52"/>
        <v>0</v>
      </c>
      <c r="F448" s="35">
        <f t="shared" si="53"/>
        <v>1</v>
      </c>
      <c r="G448" s="35">
        <f t="shared" si="54"/>
        <v>0</v>
      </c>
      <c r="H448" s="35">
        <f t="shared" si="55"/>
        <v>1</v>
      </c>
      <c r="I448" s="48">
        <v>220</v>
      </c>
      <c r="J448" s="49" t="s">
        <v>190</v>
      </c>
      <c r="K448" s="65">
        <v>31</v>
      </c>
      <c r="L448" s="38">
        <v>1.0101668404588113E-3</v>
      </c>
      <c r="M448" s="39">
        <v>416</v>
      </c>
      <c r="N448" s="40">
        <v>0.13385555139781066</v>
      </c>
      <c r="O448" s="98">
        <v>4</v>
      </c>
      <c r="P448" s="38">
        <v>0.14418604651162792</v>
      </c>
      <c r="Q448" s="39">
        <v>209</v>
      </c>
      <c r="R448" s="41">
        <v>1.0797424747190831</v>
      </c>
      <c r="S448" s="183">
        <v>1</v>
      </c>
      <c r="T448" s="42">
        <v>3.2586027111574558E-5</v>
      </c>
      <c r="U448" s="43">
        <v>388</v>
      </c>
      <c r="V448" s="44">
        <v>1.2130718219461323E-2</v>
      </c>
      <c r="W448" s="178">
        <v>1</v>
      </c>
      <c r="X448" s="42">
        <v>4.6511627906976744E-3</v>
      </c>
      <c r="Y448" s="43">
        <v>365</v>
      </c>
      <c r="Z448" s="45">
        <v>9.7852136677353152E-2</v>
      </c>
      <c r="AA448" s="65">
        <v>14</v>
      </c>
      <c r="AB448" s="38">
        <v>4.5620437956204378E-4</v>
      </c>
      <c r="AC448" s="39">
        <v>509</v>
      </c>
      <c r="AD448" s="40">
        <v>3.5175045049934128E-2</v>
      </c>
      <c r="AE448" s="98">
        <v>3</v>
      </c>
      <c r="AF448" s="38">
        <v>6.5116279069767441E-2</v>
      </c>
      <c r="AG448" s="39">
        <v>452</v>
      </c>
      <c r="AH448" s="41">
        <v>0.28373862565996133</v>
      </c>
      <c r="AI448" s="183">
        <v>0</v>
      </c>
      <c r="AJ448" s="42">
        <v>0</v>
      </c>
      <c r="AK448" s="43">
        <v>337</v>
      </c>
      <c r="AL448" s="44">
        <v>0</v>
      </c>
      <c r="AM448" s="178">
        <v>0</v>
      </c>
      <c r="AN448" s="42">
        <v>0</v>
      </c>
      <c r="AO448" s="43">
        <v>337</v>
      </c>
      <c r="AP448" s="45">
        <v>0</v>
      </c>
      <c r="AQ448" s="65">
        <v>98</v>
      </c>
      <c r="AR448" s="38">
        <v>3.1934306569343066E-3</v>
      </c>
      <c r="AS448" s="39">
        <v>447</v>
      </c>
      <c r="AT448" s="40">
        <v>0.1378682150426839</v>
      </c>
      <c r="AU448" s="98">
        <v>8</v>
      </c>
      <c r="AV448" s="38">
        <v>0.45581395348837211</v>
      </c>
      <c r="AW448" s="39">
        <v>221</v>
      </c>
      <c r="AX448" s="41">
        <v>1.1121105261662314</v>
      </c>
      <c r="AY448" s="183">
        <v>0</v>
      </c>
      <c r="AZ448" s="42">
        <v>0</v>
      </c>
      <c r="BA448" s="43">
        <v>356</v>
      </c>
      <c r="BB448" s="44">
        <v>0</v>
      </c>
      <c r="BC448" s="178">
        <v>0</v>
      </c>
      <c r="BD448" s="42">
        <v>0</v>
      </c>
      <c r="BE448" s="43">
        <v>356</v>
      </c>
      <c r="BF448" s="45">
        <v>0</v>
      </c>
      <c r="BG448" s="159">
        <v>71</v>
      </c>
      <c r="BH448" s="83">
        <v>2.3136079249217937E-3</v>
      </c>
      <c r="BI448" s="84">
        <v>250</v>
      </c>
      <c r="BJ448" s="85">
        <v>0.41567102088825081</v>
      </c>
      <c r="BK448" s="156">
        <v>5</v>
      </c>
      <c r="BL448" s="83">
        <v>0.33023255813953489</v>
      </c>
      <c r="BM448" s="84">
        <v>38</v>
      </c>
      <c r="BN448" s="86">
        <v>3.352999947152199</v>
      </c>
      <c r="BO448" s="195">
        <v>215</v>
      </c>
      <c r="BP448" s="75">
        <v>7.0059958289885298E-3</v>
      </c>
      <c r="BQ448" s="164">
        <v>21</v>
      </c>
      <c r="BR448" s="76">
        <v>539</v>
      </c>
      <c r="BS448" s="77">
        <v>0.12396988590509593</v>
      </c>
      <c r="BT448" s="159">
        <v>30688</v>
      </c>
      <c r="BU448" s="153">
        <v>1968</v>
      </c>
    </row>
    <row r="449" spans="1:73">
      <c r="A449" s="34">
        <f t="shared" si="48"/>
        <v>1</v>
      </c>
      <c r="B449" s="35">
        <f t="shared" si="49"/>
        <v>0</v>
      </c>
      <c r="C449" s="35">
        <f t="shared" si="50"/>
        <v>0</v>
      </c>
      <c r="D449" s="35">
        <f t="shared" si="51"/>
        <v>1</v>
      </c>
      <c r="E449" s="35">
        <f t="shared" si="52"/>
        <v>0</v>
      </c>
      <c r="F449" s="35">
        <f t="shared" si="53"/>
        <v>0</v>
      </c>
      <c r="G449" s="35">
        <f t="shared" si="54"/>
        <v>0</v>
      </c>
      <c r="H449" s="35">
        <f t="shared" si="55"/>
        <v>0</v>
      </c>
      <c r="I449" s="48">
        <v>244</v>
      </c>
      <c r="J449" s="49" t="s">
        <v>214</v>
      </c>
      <c r="K449" s="65">
        <v>0</v>
      </c>
      <c r="L449" s="38">
        <v>0</v>
      </c>
      <c r="M449" s="39">
        <v>517</v>
      </c>
      <c r="N449" s="40">
        <v>0</v>
      </c>
      <c r="O449" s="98">
        <v>0</v>
      </c>
      <c r="P449" s="38">
        <v>0</v>
      </c>
      <c r="Q449" s="39">
        <v>517</v>
      </c>
      <c r="R449" s="41">
        <v>0</v>
      </c>
      <c r="S449" s="183">
        <v>0</v>
      </c>
      <c r="T449" s="42">
        <v>0</v>
      </c>
      <c r="U449" s="43">
        <v>396</v>
      </c>
      <c r="V449" s="44">
        <v>0</v>
      </c>
      <c r="W449" s="178">
        <v>0</v>
      </c>
      <c r="X449" s="42">
        <v>0</v>
      </c>
      <c r="Y449" s="43">
        <v>396</v>
      </c>
      <c r="Z449" s="45">
        <v>0</v>
      </c>
      <c r="AA449" s="65">
        <v>202</v>
      </c>
      <c r="AB449" s="38">
        <v>2.8644356211003971E-2</v>
      </c>
      <c r="AC449" s="39">
        <v>68</v>
      </c>
      <c r="AD449" s="40">
        <v>2.2085858121653477</v>
      </c>
      <c r="AE449" s="98">
        <v>3</v>
      </c>
      <c r="AF449" s="38">
        <v>0.96190476190476193</v>
      </c>
      <c r="AG449" s="39">
        <v>42</v>
      </c>
      <c r="AH449" s="41">
        <v>4.1914178613646671</v>
      </c>
      <c r="AI449" s="183">
        <v>0</v>
      </c>
      <c r="AJ449" s="42">
        <v>0</v>
      </c>
      <c r="AK449" s="43">
        <v>337</v>
      </c>
      <c r="AL449" s="44">
        <v>0</v>
      </c>
      <c r="AM449" s="178">
        <v>0</v>
      </c>
      <c r="AN449" s="42">
        <v>0</v>
      </c>
      <c r="AO449" s="43">
        <v>337</v>
      </c>
      <c r="AP449" s="45">
        <v>0</v>
      </c>
      <c r="AQ449" s="65">
        <v>3</v>
      </c>
      <c r="AR449" s="38">
        <v>4.2541123085649462E-4</v>
      </c>
      <c r="AS449" s="39">
        <v>541</v>
      </c>
      <c r="AT449" s="40">
        <v>1.8366043718513275E-2</v>
      </c>
      <c r="AU449" s="98">
        <v>2</v>
      </c>
      <c r="AV449" s="38">
        <v>1.4285714285714285E-2</v>
      </c>
      <c r="AW449" s="39">
        <v>549</v>
      </c>
      <c r="AX449" s="41">
        <v>3.4854775965851272E-2</v>
      </c>
      <c r="AY449" s="183">
        <v>0</v>
      </c>
      <c r="AZ449" s="42">
        <v>0</v>
      </c>
      <c r="BA449" s="43">
        <v>356</v>
      </c>
      <c r="BB449" s="44">
        <v>0</v>
      </c>
      <c r="BC449" s="178">
        <v>0</v>
      </c>
      <c r="BD449" s="42">
        <v>0</v>
      </c>
      <c r="BE449" s="43">
        <v>356</v>
      </c>
      <c r="BF449" s="45">
        <v>0</v>
      </c>
      <c r="BG449" s="159">
        <v>5</v>
      </c>
      <c r="BH449" s="83">
        <v>7.0901871809415766E-4</v>
      </c>
      <c r="BI449" s="84">
        <v>370</v>
      </c>
      <c r="BJ449" s="85">
        <v>0.12738482229612855</v>
      </c>
      <c r="BK449" s="156">
        <v>2</v>
      </c>
      <c r="BL449" s="83">
        <v>2.3809523809523808E-2</v>
      </c>
      <c r="BM449" s="84">
        <v>394</v>
      </c>
      <c r="BN449" s="86">
        <v>0.24174882248079235</v>
      </c>
      <c r="BO449" s="195">
        <v>210</v>
      </c>
      <c r="BP449" s="75">
        <v>2.9778786159954624E-2</v>
      </c>
      <c r="BQ449" s="164">
        <v>7</v>
      </c>
      <c r="BR449" s="76">
        <v>361</v>
      </c>
      <c r="BS449" s="77">
        <v>0.52693047680201077</v>
      </c>
      <c r="BT449" s="159">
        <v>7052</v>
      </c>
      <c r="BU449" s="153">
        <v>99</v>
      </c>
    </row>
    <row r="450" spans="1:73">
      <c r="A450" s="34">
        <f t="shared" si="48"/>
        <v>1</v>
      </c>
      <c r="B450" s="35">
        <f t="shared" si="49"/>
        <v>0</v>
      </c>
      <c r="C450" s="35">
        <f t="shared" si="50"/>
        <v>0</v>
      </c>
      <c r="D450" s="35">
        <f t="shared" si="51"/>
        <v>1</v>
      </c>
      <c r="E450" s="35">
        <f t="shared" si="52"/>
        <v>0</v>
      </c>
      <c r="F450" s="35">
        <f t="shared" si="53"/>
        <v>1</v>
      </c>
      <c r="G450" s="35">
        <f t="shared" si="54"/>
        <v>1</v>
      </c>
      <c r="H450" s="35">
        <f t="shared" si="55"/>
        <v>0</v>
      </c>
      <c r="I450" s="48">
        <v>472</v>
      </c>
      <c r="J450" s="49" t="s">
        <v>444</v>
      </c>
      <c r="K450" s="65">
        <v>4</v>
      </c>
      <c r="L450" s="38">
        <v>4.1373603640877118E-4</v>
      </c>
      <c r="M450" s="39">
        <v>466</v>
      </c>
      <c r="N450" s="40">
        <v>5.4823483674723575E-2</v>
      </c>
      <c r="O450" s="98">
        <v>3</v>
      </c>
      <c r="P450" s="38">
        <v>1.932367149758454E-2</v>
      </c>
      <c r="Q450" s="39">
        <v>472</v>
      </c>
      <c r="R450" s="41">
        <v>0.14470601967561345</v>
      </c>
      <c r="S450" s="183">
        <v>0</v>
      </c>
      <c r="T450" s="42">
        <v>0</v>
      </c>
      <c r="U450" s="43">
        <v>396</v>
      </c>
      <c r="V450" s="44">
        <v>0</v>
      </c>
      <c r="W450" s="178">
        <v>0</v>
      </c>
      <c r="X450" s="42">
        <v>0</v>
      </c>
      <c r="Y450" s="43">
        <v>396</v>
      </c>
      <c r="Z450" s="45">
        <v>0</v>
      </c>
      <c r="AA450" s="65">
        <v>65</v>
      </c>
      <c r="AB450" s="38">
        <v>6.7232105916425321E-3</v>
      </c>
      <c r="AC450" s="39">
        <v>302</v>
      </c>
      <c r="AD450" s="40">
        <v>0.51838440408715503</v>
      </c>
      <c r="AE450" s="98">
        <v>13</v>
      </c>
      <c r="AF450" s="38">
        <v>0.3140096618357488</v>
      </c>
      <c r="AG450" s="39">
        <v>203</v>
      </c>
      <c r="AH450" s="41">
        <v>1.3682702876459487</v>
      </c>
      <c r="AI450" s="183">
        <v>0</v>
      </c>
      <c r="AJ450" s="42">
        <v>0</v>
      </c>
      <c r="AK450" s="43">
        <v>337</v>
      </c>
      <c r="AL450" s="44">
        <v>0</v>
      </c>
      <c r="AM450" s="178">
        <v>0</v>
      </c>
      <c r="AN450" s="42">
        <v>0</v>
      </c>
      <c r="AO450" s="43">
        <v>337</v>
      </c>
      <c r="AP450" s="45">
        <v>0</v>
      </c>
      <c r="AQ450" s="65">
        <v>124</v>
      </c>
      <c r="AR450" s="38">
        <v>1.2825817128671908E-2</v>
      </c>
      <c r="AS450" s="39">
        <v>286</v>
      </c>
      <c r="AT450" s="40">
        <v>0.55372190723922554</v>
      </c>
      <c r="AU450" s="98">
        <v>20</v>
      </c>
      <c r="AV450" s="38">
        <v>0.59903381642512077</v>
      </c>
      <c r="AW450" s="39">
        <v>112</v>
      </c>
      <c r="AX450" s="41">
        <v>1.4615432627226523</v>
      </c>
      <c r="AY450" s="183">
        <v>14</v>
      </c>
      <c r="AZ450" s="42">
        <v>1.4480761274306992E-3</v>
      </c>
      <c r="BA450" s="43">
        <v>177</v>
      </c>
      <c r="BB450" s="44">
        <v>0.54040276310624757</v>
      </c>
      <c r="BC450" s="178">
        <v>5</v>
      </c>
      <c r="BD450" s="42">
        <v>6.7632850241545889E-2</v>
      </c>
      <c r="BE450" s="43">
        <v>76</v>
      </c>
      <c r="BF450" s="45">
        <v>1.4263875191656692</v>
      </c>
      <c r="BG450" s="159">
        <v>0</v>
      </c>
      <c r="BH450" s="83">
        <v>0</v>
      </c>
      <c r="BI450" s="84">
        <v>467</v>
      </c>
      <c r="BJ450" s="85">
        <v>0</v>
      </c>
      <c r="BK450" s="156">
        <v>0</v>
      </c>
      <c r="BL450" s="83">
        <v>0</v>
      </c>
      <c r="BM450" s="84">
        <v>467</v>
      </c>
      <c r="BN450" s="86">
        <v>0</v>
      </c>
      <c r="BO450" s="195">
        <v>207</v>
      </c>
      <c r="BP450" s="75">
        <v>2.1410839884153911E-2</v>
      </c>
      <c r="BQ450" s="164">
        <v>41</v>
      </c>
      <c r="BR450" s="76">
        <v>420</v>
      </c>
      <c r="BS450" s="77">
        <v>0.37886111301811098</v>
      </c>
      <c r="BT450" s="159">
        <v>9668</v>
      </c>
      <c r="BU450" s="153">
        <v>698</v>
      </c>
    </row>
    <row r="451" spans="1:73">
      <c r="A451" s="34">
        <f t="shared" si="48"/>
        <v>2</v>
      </c>
      <c r="B451" s="35">
        <f t="shared" si="49"/>
        <v>1</v>
      </c>
      <c r="C451" s="35">
        <f t="shared" si="50"/>
        <v>1</v>
      </c>
      <c r="D451" s="35">
        <f t="shared" si="51"/>
        <v>0</v>
      </c>
      <c r="E451" s="35">
        <f t="shared" si="52"/>
        <v>0</v>
      </c>
      <c r="F451" s="35">
        <f t="shared" si="53"/>
        <v>0</v>
      </c>
      <c r="G451" s="35">
        <f t="shared" si="54"/>
        <v>0</v>
      </c>
      <c r="H451" s="35">
        <f t="shared" si="55"/>
        <v>1</v>
      </c>
      <c r="I451" s="51">
        <v>27</v>
      </c>
      <c r="J451" s="49" t="s">
        <v>675</v>
      </c>
      <c r="K451" s="65">
        <v>65</v>
      </c>
      <c r="L451" s="38">
        <v>1.1218501898515705E-2</v>
      </c>
      <c r="M451" s="39">
        <v>82</v>
      </c>
      <c r="N451" s="40">
        <v>1.4865452886982133</v>
      </c>
      <c r="O451" s="98">
        <v>33</v>
      </c>
      <c r="P451" s="38">
        <v>0.3155339805825243</v>
      </c>
      <c r="Q451" s="39">
        <v>67</v>
      </c>
      <c r="R451" s="41">
        <v>2.3628877363293435</v>
      </c>
      <c r="S451" s="183">
        <v>15</v>
      </c>
      <c r="T451" s="42">
        <v>2.5888850535036242E-3</v>
      </c>
      <c r="U451" s="43">
        <v>109</v>
      </c>
      <c r="V451" s="44">
        <v>0.96375771673842525</v>
      </c>
      <c r="W451" s="178">
        <v>10</v>
      </c>
      <c r="X451" s="42">
        <v>7.281553398058252E-2</v>
      </c>
      <c r="Y451" s="43">
        <v>79</v>
      </c>
      <c r="Z451" s="45">
        <v>1.5319084504100191</v>
      </c>
      <c r="AA451" s="65">
        <v>8</v>
      </c>
      <c r="AB451" s="38">
        <v>1.380738695201933E-3</v>
      </c>
      <c r="AC451" s="39">
        <v>455</v>
      </c>
      <c r="AD451" s="40">
        <v>0.10646006040656625</v>
      </c>
      <c r="AE451" s="98">
        <v>5</v>
      </c>
      <c r="AF451" s="38">
        <v>3.8834951456310676E-2</v>
      </c>
      <c r="AG451" s="39">
        <v>484</v>
      </c>
      <c r="AH451" s="41">
        <v>0.16921998479026817</v>
      </c>
      <c r="AI451" s="183">
        <v>5</v>
      </c>
      <c r="AJ451" s="42">
        <v>8.6296168450120819E-4</v>
      </c>
      <c r="AK451" s="43">
        <v>182</v>
      </c>
      <c r="AL451" s="44">
        <v>0.45354446324076003</v>
      </c>
      <c r="AM451" s="178">
        <v>3</v>
      </c>
      <c r="AN451" s="42">
        <v>2.4271844660194174E-2</v>
      </c>
      <c r="AO451" s="43">
        <v>177</v>
      </c>
      <c r="AP451" s="45">
        <v>0.72091624669581755</v>
      </c>
      <c r="AQ451" s="65">
        <v>79</v>
      </c>
      <c r="AR451" s="38">
        <v>1.3634794615119088E-2</v>
      </c>
      <c r="AS451" s="39">
        <v>268</v>
      </c>
      <c r="AT451" s="40">
        <v>0.58864744470909525</v>
      </c>
      <c r="AU451" s="98">
        <v>33</v>
      </c>
      <c r="AV451" s="38">
        <v>0.38349514563106796</v>
      </c>
      <c r="AW451" s="39">
        <v>306</v>
      </c>
      <c r="AX451" s="41">
        <v>0.93566461694736669</v>
      </c>
      <c r="AY451" s="183">
        <v>1</v>
      </c>
      <c r="AZ451" s="42">
        <v>1.7259233690024162E-4</v>
      </c>
      <c r="BA451" s="43">
        <v>322</v>
      </c>
      <c r="BB451" s="44">
        <v>6.4409166054923819E-2</v>
      </c>
      <c r="BC451" s="178">
        <v>2</v>
      </c>
      <c r="BD451" s="42">
        <v>4.8543689320388345E-3</v>
      </c>
      <c r="BE451" s="43">
        <v>327</v>
      </c>
      <c r="BF451" s="45">
        <v>0.10237940931598249</v>
      </c>
      <c r="BG451" s="159">
        <v>33</v>
      </c>
      <c r="BH451" s="83">
        <v>5.695547117707974E-3</v>
      </c>
      <c r="BI451" s="84">
        <v>98</v>
      </c>
      <c r="BJ451" s="85">
        <v>1.0232822335335123</v>
      </c>
      <c r="BK451" s="156">
        <v>18</v>
      </c>
      <c r="BL451" s="83">
        <v>0.16019417475728157</v>
      </c>
      <c r="BM451" s="84">
        <v>96</v>
      </c>
      <c r="BN451" s="86">
        <v>1.6265236308659137</v>
      </c>
      <c r="BO451" s="195">
        <v>206</v>
      </c>
      <c r="BP451" s="75">
        <v>3.5554021401449774E-2</v>
      </c>
      <c r="BQ451" s="164">
        <v>104</v>
      </c>
      <c r="BR451" s="76">
        <v>300</v>
      </c>
      <c r="BS451" s="77">
        <v>0.62912226672584326</v>
      </c>
      <c r="BT451" s="159">
        <v>5794</v>
      </c>
      <c r="BU451" s="153">
        <v>2043</v>
      </c>
    </row>
    <row r="452" spans="1:73">
      <c r="A452" s="34">
        <f t="shared" si="48"/>
        <v>1</v>
      </c>
      <c r="B452" s="35">
        <f t="shared" si="49"/>
        <v>0</v>
      </c>
      <c r="C452" s="35">
        <f t="shared" si="50"/>
        <v>0</v>
      </c>
      <c r="D452" s="35">
        <f t="shared" si="51"/>
        <v>1</v>
      </c>
      <c r="E452" s="35">
        <f t="shared" si="52"/>
        <v>0</v>
      </c>
      <c r="F452" s="35">
        <f t="shared" si="53"/>
        <v>1</v>
      </c>
      <c r="G452" s="35">
        <f t="shared" si="54"/>
        <v>0</v>
      </c>
      <c r="H452" s="35">
        <f t="shared" si="55"/>
        <v>0</v>
      </c>
      <c r="I452" s="48">
        <v>442</v>
      </c>
      <c r="J452" s="49" t="s">
        <v>413</v>
      </c>
      <c r="K452" s="65">
        <v>26</v>
      </c>
      <c r="L452" s="38">
        <v>3.6910846110164677E-3</v>
      </c>
      <c r="M452" s="39">
        <v>247</v>
      </c>
      <c r="N452" s="40">
        <v>0.48909956858134285</v>
      </c>
      <c r="O452" s="98">
        <v>15</v>
      </c>
      <c r="P452" s="38">
        <v>0.1326530612244898</v>
      </c>
      <c r="Q452" s="39">
        <v>233</v>
      </c>
      <c r="R452" s="41">
        <v>0.99337729323233626</v>
      </c>
      <c r="S452" s="183">
        <v>0</v>
      </c>
      <c r="T452" s="42">
        <v>0</v>
      </c>
      <c r="U452" s="43">
        <v>396</v>
      </c>
      <c r="V452" s="44">
        <v>0</v>
      </c>
      <c r="W452" s="178">
        <v>0</v>
      </c>
      <c r="X452" s="42">
        <v>0</v>
      </c>
      <c r="Y452" s="43">
        <v>396</v>
      </c>
      <c r="Z452" s="45">
        <v>0</v>
      </c>
      <c r="AA452" s="65">
        <v>67</v>
      </c>
      <c r="AB452" s="38">
        <v>9.5116411130039755E-3</v>
      </c>
      <c r="AC452" s="39">
        <v>229</v>
      </c>
      <c r="AD452" s="40">
        <v>0.73338271098999519</v>
      </c>
      <c r="AE452" s="98">
        <v>8</v>
      </c>
      <c r="AF452" s="38">
        <v>0.34183673469387754</v>
      </c>
      <c r="AG452" s="39">
        <v>183</v>
      </c>
      <c r="AH452" s="41">
        <v>1.4895243814255621</v>
      </c>
      <c r="AI452" s="183">
        <v>2</v>
      </c>
      <c r="AJ452" s="42">
        <v>2.8392958546280523E-4</v>
      </c>
      <c r="AK452" s="43">
        <v>266</v>
      </c>
      <c r="AL452" s="44">
        <v>0.14922411243707914</v>
      </c>
      <c r="AM452" s="178">
        <v>2</v>
      </c>
      <c r="AN452" s="42">
        <v>1.020408163265306E-2</v>
      </c>
      <c r="AO452" s="43">
        <v>263</v>
      </c>
      <c r="AP452" s="45">
        <v>0.30307907514150695</v>
      </c>
      <c r="AQ452" s="65">
        <v>84</v>
      </c>
      <c r="AR452" s="38">
        <v>1.192504258943782E-2</v>
      </c>
      <c r="AS452" s="39">
        <v>304</v>
      </c>
      <c r="AT452" s="40">
        <v>0.51483326639448568</v>
      </c>
      <c r="AU452" s="98">
        <v>15</v>
      </c>
      <c r="AV452" s="38">
        <v>0.42857142857142855</v>
      </c>
      <c r="AW452" s="39">
        <v>257</v>
      </c>
      <c r="AX452" s="41">
        <v>1.0456432789755381</v>
      </c>
      <c r="AY452" s="183">
        <v>0</v>
      </c>
      <c r="AZ452" s="42">
        <v>0</v>
      </c>
      <c r="BA452" s="43">
        <v>356</v>
      </c>
      <c r="BB452" s="44">
        <v>0</v>
      </c>
      <c r="BC452" s="178">
        <v>0</v>
      </c>
      <c r="BD452" s="42">
        <v>0</v>
      </c>
      <c r="BE452" s="43">
        <v>356</v>
      </c>
      <c r="BF452" s="45">
        <v>0</v>
      </c>
      <c r="BG452" s="159">
        <v>17</v>
      </c>
      <c r="BH452" s="83">
        <v>2.4134014764338445E-3</v>
      </c>
      <c r="BI452" s="84">
        <v>245</v>
      </c>
      <c r="BJ452" s="85">
        <v>0.4336002849559647</v>
      </c>
      <c r="BK452" s="156">
        <v>11</v>
      </c>
      <c r="BL452" s="83">
        <v>8.673469387755102E-2</v>
      </c>
      <c r="BM452" s="84">
        <v>221</v>
      </c>
      <c r="BN452" s="86">
        <v>0.88065642475145789</v>
      </c>
      <c r="BO452" s="195">
        <v>196</v>
      </c>
      <c r="BP452" s="75">
        <v>2.7825099375354913E-2</v>
      </c>
      <c r="BQ452" s="164">
        <v>51</v>
      </c>
      <c r="BR452" s="76">
        <v>375</v>
      </c>
      <c r="BS452" s="77">
        <v>0.49236032664876883</v>
      </c>
      <c r="BT452" s="159">
        <v>7044</v>
      </c>
      <c r="BU452" s="153">
        <v>2481</v>
      </c>
    </row>
    <row r="453" spans="1:73">
      <c r="A453" s="34">
        <f t="shared" si="48"/>
        <v>1</v>
      </c>
      <c r="B453" s="35">
        <f t="shared" si="49"/>
        <v>1</v>
      </c>
      <c r="C453" s="35">
        <f t="shared" si="50"/>
        <v>0</v>
      </c>
      <c r="D453" s="35">
        <f t="shared" si="51"/>
        <v>0</v>
      </c>
      <c r="E453" s="35">
        <f t="shared" si="52"/>
        <v>0</v>
      </c>
      <c r="F453" s="35">
        <f t="shared" si="53"/>
        <v>1</v>
      </c>
      <c r="G453" s="35">
        <f t="shared" si="54"/>
        <v>0</v>
      </c>
      <c r="H453" s="35">
        <f t="shared" si="55"/>
        <v>1</v>
      </c>
      <c r="I453" s="48">
        <v>359</v>
      </c>
      <c r="J453" s="49" t="s">
        <v>330</v>
      </c>
      <c r="K453" s="65">
        <v>33</v>
      </c>
      <c r="L453" s="38">
        <v>9.3696763202725727E-3</v>
      </c>
      <c r="M453" s="39">
        <v>105</v>
      </c>
      <c r="N453" s="40">
        <v>1.2415604433218703</v>
      </c>
      <c r="O453" s="98">
        <v>24</v>
      </c>
      <c r="P453" s="38">
        <v>0.16923076923076924</v>
      </c>
      <c r="Q453" s="39">
        <v>163</v>
      </c>
      <c r="R453" s="41">
        <v>1.2672907953898918</v>
      </c>
      <c r="S453" s="183">
        <v>2</v>
      </c>
      <c r="T453" s="42">
        <v>5.6785917092561046E-4</v>
      </c>
      <c r="U453" s="43">
        <v>271</v>
      </c>
      <c r="V453" s="44">
        <v>0.21139550296355997</v>
      </c>
      <c r="W453" s="178">
        <v>3</v>
      </c>
      <c r="X453" s="42">
        <v>1.0256410256410256E-2</v>
      </c>
      <c r="Y453" s="43">
        <v>332</v>
      </c>
      <c r="Z453" s="45">
        <v>0.21577650651929159</v>
      </c>
      <c r="AA453" s="65">
        <v>33</v>
      </c>
      <c r="AB453" s="38">
        <v>9.3696763202725727E-3</v>
      </c>
      <c r="AC453" s="39">
        <v>235</v>
      </c>
      <c r="AD453" s="40">
        <v>0.72243670037820418</v>
      </c>
      <c r="AE453" s="98">
        <v>16</v>
      </c>
      <c r="AF453" s="38">
        <v>0.16923076923076924</v>
      </c>
      <c r="AG453" s="39">
        <v>356</v>
      </c>
      <c r="AH453" s="41">
        <v>0.73740862602836099</v>
      </c>
      <c r="AI453" s="183">
        <v>5</v>
      </c>
      <c r="AJ453" s="42">
        <v>1.4196479273140261E-3</v>
      </c>
      <c r="AK453" s="43">
        <v>128</v>
      </c>
      <c r="AL453" s="44">
        <v>0.74612056218539569</v>
      </c>
      <c r="AM453" s="178">
        <v>4</v>
      </c>
      <c r="AN453" s="42">
        <v>2.564102564102564E-2</v>
      </c>
      <c r="AO453" s="43">
        <v>168</v>
      </c>
      <c r="AP453" s="45">
        <v>0.76158331702224824</v>
      </c>
      <c r="AQ453" s="65">
        <v>90</v>
      </c>
      <c r="AR453" s="38">
        <v>2.5553662691652469E-2</v>
      </c>
      <c r="AS453" s="39">
        <v>109</v>
      </c>
      <c r="AT453" s="40">
        <v>1.1032141422738979</v>
      </c>
      <c r="AU453" s="98">
        <v>40</v>
      </c>
      <c r="AV453" s="38">
        <v>0.46153846153846156</v>
      </c>
      <c r="AW453" s="39">
        <v>213</v>
      </c>
      <c r="AX453" s="41">
        <v>1.126077377358272</v>
      </c>
      <c r="AY453" s="183">
        <v>4</v>
      </c>
      <c r="AZ453" s="42">
        <v>1.1357183418512209E-3</v>
      </c>
      <c r="BA453" s="43">
        <v>200</v>
      </c>
      <c r="BB453" s="44">
        <v>0.4238349893494931</v>
      </c>
      <c r="BC453" s="178">
        <v>3</v>
      </c>
      <c r="BD453" s="42">
        <v>2.0512820512820513E-2</v>
      </c>
      <c r="BE453" s="43">
        <v>243</v>
      </c>
      <c r="BF453" s="45">
        <v>0.43261863218651064</v>
      </c>
      <c r="BG453" s="159">
        <v>28</v>
      </c>
      <c r="BH453" s="83">
        <v>7.9500283929585455E-3</v>
      </c>
      <c r="BI453" s="84">
        <v>66</v>
      </c>
      <c r="BJ453" s="85">
        <v>1.4283303504431777</v>
      </c>
      <c r="BK453" s="156">
        <v>14</v>
      </c>
      <c r="BL453" s="83">
        <v>0.14358974358974358</v>
      </c>
      <c r="BM453" s="84">
        <v>112</v>
      </c>
      <c r="BN453" s="86">
        <v>1.4579313601918553</v>
      </c>
      <c r="BO453" s="195">
        <v>195</v>
      </c>
      <c r="BP453" s="75">
        <v>5.536626916524702E-2</v>
      </c>
      <c r="BQ453" s="164">
        <v>104</v>
      </c>
      <c r="BR453" s="76">
        <v>162</v>
      </c>
      <c r="BS453" s="77">
        <v>0.97969656833173391</v>
      </c>
      <c r="BT453" s="159">
        <v>3522</v>
      </c>
      <c r="BU453" s="153">
        <v>1356</v>
      </c>
    </row>
    <row r="454" spans="1:73">
      <c r="A454" s="34">
        <f t="shared" si="48"/>
        <v>1</v>
      </c>
      <c r="B454" s="35">
        <f t="shared" si="49"/>
        <v>0</v>
      </c>
      <c r="C454" s="35">
        <f t="shared" si="50"/>
        <v>0</v>
      </c>
      <c r="D454" s="35">
        <f t="shared" si="51"/>
        <v>1</v>
      </c>
      <c r="E454" s="35">
        <f t="shared" si="52"/>
        <v>0</v>
      </c>
      <c r="F454" s="35">
        <f t="shared" si="53"/>
        <v>0</v>
      </c>
      <c r="G454" s="35">
        <f t="shared" si="54"/>
        <v>0</v>
      </c>
      <c r="H454" s="35">
        <f t="shared" si="55"/>
        <v>0</v>
      </c>
      <c r="I454" s="48">
        <v>454</v>
      </c>
      <c r="J454" s="49" t="s">
        <v>426</v>
      </c>
      <c r="K454" s="65">
        <v>0</v>
      </c>
      <c r="L454" s="38">
        <v>0</v>
      </c>
      <c r="M454" s="39">
        <v>517</v>
      </c>
      <c r="N454" s="40">
        <v>0</v>
      </c>
      <c r="O454" s="98">
        <v>0</v>
      </c>
      <c r="P454" s="38">
        <v>0</v>
      </c>
      <c r="Q454" s="39">
        <v>517</v>
      </c>
      <c r="R454" s="41">
        <v>0</v>
      </c>
      <c r="S454" s="183">
        <v>0</v>
      </c>
      <c r="T454" s="42">
        <v>0</v>
      </c>
      <c r="U454" s="43">
        <v>396</v>
      </c>
      <c r="V454" s="44">
        <v>0</v>
      </c>
      <c r="W454" s="178">
        <v>0</v>
      </c>
      <c r="X454" s="42">
        <v>0</v>
      </c>
      <c r="Y454" s="43">
        <v>396</v>
      </c>
      <c r="Z454" s="45">
        <v>0</v>
      </c>
      <c r="AA454" s="65">
        <v>162</v>
      </c>
      <c r="AB454" s="38">
        <v>1.9811666870490401E-2</v>
      </c>
      <c r="AC454" s="39">
        <v>106</v>
      </c>
      <c r="AD454" s="40">
        <v>1.5275527941068618</v>
      </c>
      <c r="AE454" s="98">
        <v>4</v>
      </c>
      <c r="AF454" s="38">
        <v>0.84375</v>
      </c>
      <c r="AG454" s="39">
        <v>68</v>
      </c>
      <c r="AH454" s="41">
        <v>3.676568575794811</v>
      </c>
      <c r="AI454" s="183">
        <v>0</v>
      </c>
      <c r="AJ454" s="42">
        <v>0</v>
      </c>
      <c r="AK454" s="43">
        <v>337</v>
      </c>
      <c r="AL454" s="44">
        <v>0</v>
      </c>
      <c r="AM454" s="178">
        <v>0</v>
      </c>
      <c r="AN454" s="42">
        <v>0</v>
      </c>
      <c r="AO454" s="43">
        <v>337</v>
      </c>
      <c r="AP454" s="45">
        <v>0</v>
      </c>
      <c r="AQ454" s="65">
        <v>27</v>
      </c>
      <c r="AR454" s="38">
        <v>3.3019444784150665E-3</v>
      </c>
      <c r="AS454" s="39">
        <v>444</v>
      </c>
      <c r="AT454" s="40">
        <v>0.14255302222411648</v>
      </c>
      <c r="AU454" s="98">
        <v>4</v>
      </c>
      <c r="AV454" s="38">
        <v>0.140625</v>
      </c>
      <c r="AW454" s="39">
        <v>486</v>
      </c>
      <c r="AX454" s="41">
        <v>0.34310170091384845</v>
      </c>
      <c r="AY454" s="183">
        <v>3</v>
      </c>
      <c r="AZ454" s="42">
        <v>3.6688271982389631E-4</v>
      </c>
      <c r="BA454" s="43">
        <v>275</v>
      </c>
      <c r="BB454" s="44">
        <v>0.13691575447800977</v>
      </c>
      <c r="BC454" s="178">
        <v>2</v>
      </c>
      <c r="BD454" s="42">
        <v>1.5625E-2</v>
      </c>
      <c r="BE454" s="43">
        <v>266</v>
      </c>
      <c r="BF454" s="45">
        <v>0.32953372373581868</v>
      </c>
      <c r="BG454" s="159">
        <v>0</v>
      </c>
      <c r="BH454" s="83">
        <v>0</v>
      </c>
      <c r="BI454" s="84">
        <v>467</v>
      </c>
      <c r="BJ454" s="85">
        <v>0</v>
      </c>
      <c r="BK454" s="156">
        <v>0</v>
      </c>
      <c r="BL454" s="83">
        <v>0</v>
      </c>
      <c r="BM454" s="84">
        <v>467</v>
      </c>
      <c r="BN454" s="86">
        <v>0</v>
      </c>
      <c r="BO454" s="195">
        <v>192</v>
      </c>
      <c r="BP454" s="75">
        <v>2.3480494068729364E-2</v>
      </c>
      <c r="BQ454" s="164">
        <v>10</v>
      </c>
      <c r="BR454" s="76">
        <v>406</v>
      </c>
      <c r="BS454" s="77">
        <v>0.4154832862805044</v>
      </c>
      <c r="BT454" s="159">
        <v>8177</v>
      </c>
      <c r="BU454" s="153">
        <v>113</v>
      </c>
    </row>
    <row r="455" spans="1:73">
      <c r="A455" s="34">
        <f t="shared" ref="A455:A518" si="56">SUM(B455:E455)</f>
        <v>1</v>
      </c>
      <c r="B455" s="35">
        <f t="shared" si="49"/>
        <v>1</v>
      </c>
      <c r="C455" s="35">
        <f t="shared" si="50"/>
        <v>0</v>
      </c>
      <c r="D455" s="35">
        <f t="shared" si="51"/>
        <v>0</v>
      </c>
      <c r="E455" s="35">
        <f t="shared" si="52"/>
        <v>0</v>
      </c>
      <c r="F455" s="35">
        <f t="shared" si="53"/>
        <v>1</v>
      </c>
      <c r="G455" s="35">
        <f t="shared" si="54"/>
        <v>0</v>
      </c>
      <c r="H455" s="35">
        <f t="shared" si="55"/>
        <v>1</v>
      </c>
      <c r="I455" s="48">
        <v>102</v>
      </c>
      <c r="J455" s="49" t="s">
        <v>72</v>
      </c>
      <c r="K455" s="65">
        <v>32</v>
      </c>
      <c r="L455" s="38">
        <v>6.6311623184201255E-4</v>
      </c>
      <c r="M455" s="39">
        <v>437</v>
      </c>
      <c r="N455" s="40">
        <v>8.7868444398487691E-2</v>
      </c>
      <c r="O455" s="98">
        <v>10</v>
      </c>
      <c r="P455" s="38">
        <v>0.16842105263157894</v>
      </c>
      <c r="Q455" s="39">
        <v>165</v>
      </c>
      <c r="R455" s="41">
        <v>1.2612272030674518</v>
      </c>
      <c r="S455" s="183">
        <v>0</v>
      </c>
      <c r="T455" s="42">
        <v>0</v>
      </c>
      <c r="U455" s="43">
        <v>396</v>
      </c>
      <c r="V455" s="44">
        <v>0</v>
      </c>
      <c r="W455" s="178">
        <v>0</v>
      </c>
      <c r="X455" s="42">
        <v>0</v>
      </c>
      <c r="Y455" s="43">
        <v>396</v>
      </c>
      <c r="Z455" s="45">
        <v>0</v>
      </c>
      <c r="AA455" s="65">
        <v>35</v>
      </c>
      <c r="AB455" s="38">
        <v>7.2528337857720123E-4</v>
      </c>
      <c r="AC455" s="39">
        <v>494</v>
      </c>
      <c r="AD455" s="40">
        <v>5.5922031129803887E-2</v>
      </c>
      <c r="AE455" s="98">
        <v>2</v>
      </c>
      <c r="AF455" s="38">
        <v>0.18421052631578946</v>
      </c>
      <c r="AG455" s="39">
        <v>336</v>
      </c>
      <c r="AH455" s="41">
        <v>0.80268163838015372</v>
      </c>
      <c r="AI455" s="183">
        <v>0</v>
      </c>
      <c r="AJ455" s="42">
        <v>0</v>
      </c>
      <c r="AK455" s="43">
        <v>337</v>
      </c>
      <c r="AL455" s="44">
        <v>0</v>
      </c>
      <c r="AM455" s="178">
        <v>0</v>
      </c>
      <c r="AN455" s="42">
        <v>0</v>
      </c>
      <c r="AO455" s="43">
        <v>337</v>
      </c>
      <c r="AP455" s="45">
        <v>0</v>
      </c>
      <c r="AQ455" s="65">
        <v>92</v>
      </c>
      <c r="AR455" s="38">
        <v>1.9064591665457862E-3</v>
      </c>
      <c r="AS455" s="39">
        <v>481</v>
      </c>
      <c r="AT455" s="40">
        <v>8.2306506882399905E-2</v>
      </c>
      <c r="AU455" s="98">
        <v>9</v>
      </c>
      <c r="AV455" s="38">
        <v>0.48421052631578948</v>
      </c>
      <c r="AW455" s="39">
        <v>196</v>
      </c>
      <c r="AX455" s="41">
        <v>1.1813934590530641</v>
      </c>
      <c r="AY455" s="183">
        <v>0</v>
      </c>
      <c r="AZ455" s="42">
        <v>0</v>
      </c>
      <c r="BA455" s="43">
        <v>356</v>
      </c>
      <c r="BB455" s="44">
        <v>0</v>
      </c>
      <c r="BC455" s="178">
        <v>0</v>
      </c>
      <c r="BD455" s="42">
        <v>0</v>
      </c>
      <c r="BE455" s="43">
        <v>356</v>
      </c>
      <c r="BF455" s="45">
        <v>0</v>
      </c>
      <c r="BG455" s="159">
        <v>31</v>
      </c>
      <c r="BH455" s="83">
        <v>6.4239384959694965E-4</v>
      </c>
      <c r="BI455" s="84">
        <v>376</v>
      </c>
      <c r="BJ455" s="85">
        <v>0.11541476167934706</v>
      </c>
      <c r="BK455" s="156">
        <v>4</v>
      </c>
      <c r="BL455" s="83">
        <v>0.16315789473684211</v>
      </c>
      <c r="BM455" s="84">
        <v>93</v>
      </c>
      <c r="BN455" s="86">
        <v>1.6566156151052192</v>
      </c>
      <c r="BO455" s="195">
        <v>190</v>
      </c>
      <c r="BP455" s="75">
        <v>3.9372526265619495E-3</v>
      </c>
      <c r="BQ455" s="164">
        <v>25</v>
      </c>
      <c r="BR455" s="76">
        <v>568</v>
      </c>
      <c r="BS455" s="77">
        <v>6.966900506489343E-2</v>
      </c>
      <c r="BT455" s="159">
        <v>48257</v>
      </c>
      <c r="BU455" s="153">
        <v>2944</v>
      </c>
    </row>
    <row r="456" spans="1:73">
      <c r="A456" s="34">
        <f t="shared" si="56"/>
        <v>1</v>
      </c>
      <c r="B456" s="35">
        <f t="shared" ref="B456:B519" si="57">IF(R456&gt;1,1,0)</f>
        <v>0</v>
      </c>
      <c r="C456" s="35">
        <f t="shared" ref="C456:C519" si="58">IF(Z456&gt;1,1,0)</f>
        <v>0</v>
      </c>
      <c r="D456" s="35">
        <f t="shared" ref="D456:D519" si="59">IF(AH456&gt;1,1,0)</f>
        <v>1</v>
      </c>
      <c r="E456" s="35">
        <f t="shared" ref="E456:E519" si="60">IF(AP456&gt;1,1,0)</f>
        <v>0</v>
      </c>
      <c r="F456" s="35">
        <f t="shared" ref="F456:F519" si="61">IF(AX456&gt;1,1,0)</f>
        <v>1</v>
      </c>
      <c r="G456" s="35">
        <f t="shared" ref="G456:G519" si="62">IF(BF456&gt;1,1,0)</f>
        <v>0</v>
      </c>
      <c r="H456" s="35">
        <f t="shared" ref="H456:H519" si="63">IF(BN456&gt;1,1,0)</f>
        <v>0</v>
      </c>
      <c r="I456" s="48">
        <v>177</v>
      </c>
      <c r="J456" s="49" t="s">
        <v>147</v>
      </c>
      <c r="K456" s="65">
        <v>0</v>
      </c>
      <c r="L456" s="38">
        <v>0</v>
      </c>
      <c r="M456" s="39">
        <v>517</v>
      </c>
      <c r="N456" s="40">
        <v>0</v>
      </c>
      <c r="O456" s="98">
        <v>0</v>
      </c>
      <c r="P456" s="38">
        <v>0</v>
      </c>
      <c r="Q456" s="39">
        <v>517</v>
      </c>
      <c r="R456" s="41">
        <v>0</v>
      </c>
      <c r="S456" s="183">
        <v>0</v>
      </c>
      <c r="T456" s="42">
        <v>0</v>
      </c>
      <c r="U456" s="43">
        <v>396</v>
      </c>
      <c r="V456" s="44">
        <v>0</v>
      </c>
      <c r="W456" s="178">
        <v>0</v>
      </c>
      <c r="X456" s="42">
        <v>0</v>
      </c>
      <c r="Y456" s="43">
        <v>396</v>
      </c>
      <c r="Z456" s="45">
        <v>0</v>
      </c>
      <c r="AA456" s="65">
        <v>80</v>
      </c>
      <c r="AB456" s="38">
        <v>1.5107451750575971E-3</v>
      </c>
      <c r="AC456" s="39">
        <v>451</v>
      </c>
      <c r="AD456" s="40">
        <v>0.11648404086483453</v>
      </c>
      <c r="AE456" s="98">
        <v>3</v>
      </c>
      <c r="AF456" s="38">
        <v>0.42105263157894735</v>
      </c>
      <c r="AG456" s="39">
        <v>144</v>
      </c>
      <c r="AH456" s="41">
        <v>1.8347008877260655</v>
      </c>
      <c r="AI456" s="183">
        <v>0</v>
      </c>
      <c r="AJ456" s="42">
        <v>0</v>
      </c>
      <c r="AK456" s="43">
        <v>337</v>
      </c>
      <c r="AL456" s="44">
        <v>0</v>
      </c>
      <c r="AM456" s="178">
        <v>0</v>
      </c>
      <c r="AN456" s="42">
        <v>0</v>
      </c>
      <c r="AO456" s="43">
        <v>337</v>
      </c>
      <c r="AP456" s="45">
        <v>0</v>
      </c>
      <c r="AQ456" s="65">
        <v>105</v>
      </c>
      <c r="AR456" s="38">
        <v>1.9828530422630964E-3</v>
      </c>
      <c r="AS456" s="39">
        <v>477</v>
      </c>
      <c r="AT456" s="40">
        <v>8.5604617415180093E-2</v>
      </c>
      <c r="AU456" s="98">
        <v>9</v>
      </c>
      <c r="AV456" s="38">
        <v>0.55263157894736847</v>
      </c>
      <c r="AW456" s="39">
        <v>139</v>
      </c>
      <c r="AX456" s="41">
        <v>1.3483294913105626</v>
      </c>
      <c r="AY456" s="183">
        <v>3</v>
      </c>
      <c r="AZ456" s="42">
        <v>5.6652944064659894E-5</v>
      </c>
      <c r="BA456" s="43">
        <v>344</v>
      </c>
      <c r="BB456" s="44">
        <v>2.1142125700923178E-2</v>
      </c>
      <c r="BC456" s="178">
        <v>1</v>
      </c>
      <c r="BD456" s="42">
        <v>1.5789473684210527E-2</v>
      </c>
      <c r="BE456" s="43">
        <v>265</v>
      </c>
      <c r="BF456" s="45">
        <v>0.33300249977514307</v>
      </c>
      <c r="BG456" s="159">
        <v>2</v>
      </c>
      <c r="BH456" s="83">
        <v>3.776862937643993E-5</v>
      </c>
      <c r="BI456" s="84">
        <v>458</v>
      </c>
      <c r="BJ456" s="85">
        <v>6.7856461595520532E-3</v>
      </c>
      <c r="BK456" s="156">
        <v>1</v>
      </c>
      <c r="BL456" s="83">
        <v>1.0526315789473684E-2</v>
      </c>
      <c r="BM456" s="84">
        <v>426</v>
      </c>
      <c r="BN456" s="86">
        <v>0.10687842678098187</v>
      </c>
      <c r="BO456" s="195">
        <v>190</v>
      </c>
      <c r="BP456" s="75">
        <v>3.5880197907617933E-3</v>
      </c>
      <c r="BQ456" s="164">
        <v>14</v>
      </c>
      <c r="BR456" s="76">
        <v>570</v>
      </c>
      <c r="BS456" s="77">
        <v>6.3489390365535414E-2</v>
      </c>
      <c r="BT456" s="159">
        <v>52954</v>
      </c>
      <c r="BU456" s="153">
        <v>1454</v>
      </c>
    </row>
    <row r="457" spans="1:73">
      <c r="A457" s="34">
        <f t="shared" si="56"/>
        <v>1</v>
      </c>
      <c r="B457" s="35">
        <f t="shared" si="57"/>
        <v>0</v>
      </c>
      <c r="C457" s="35">
        <f t="shared" si="58"/>
        <v>0</v>
      </c>
      <c r="D457" s="35">
        <f t="shared" si="59"/>
        <v>1</v>
      </c>
      <c r="E457" s="35">
        <f t="shared" si="60"/>
        <v>0</v>
      </c>
      <c r="F457" s="35">
        <f t="shared" si="61"/>
        <v>0</v>
      </c>
      <c r="G457" s="35">
        <f t="shared" si="62"/>
        <v>0</v>
      </c>
      <c r="H457" s="35">
        <f t="shared" si="63"/>
        <v>0</v>
      </c>
      <c r="I457" s="48">
        <v>328</v>
      </c>
      <c r="J457" s="49" t="s">
        <v>299</v>
      </c>
      <c r="K457" s="65">
        <v>6</v>
      </c>
      <c r="L457" s="38">
        <v>3.9344262295081967E-3</v>
      </c>
      <c r="M457" s="39">
        <v>237</v>
      </c>
      <c r="N457" s="40">
        <v>0.52134436737760093</v>
      </c>
      <c r="O457" s="98">
        <v>1</v>
      </c>
      <c r="P457" s="38">
        <v>3.1746031746031744E-2</v>
      </c>
      <c r="Q457" s="39">
        <v>447</v>
      </c>
      <c r="R457" s="41">
        <v>0.23773131803850781</v>
      </c>
      <c r="S457" s="183">
        <v>4</v>
      </c>
      <c r="T457" s="42">
        <v>2.6229508196721311E-3</v>
      </c>
      <c r="U457" s="43">
        <v>108</v>
      </c>
      <c r="V457" s="44">
        <v>0.97643929368873206</v>
      </c>
      <c r="W457" s="178">
        <v>1</v>
      </c>
      <c r="X457" s="42">
        <v>2.1164021164021163E-2</v>
      </c>
      <c r="Y457" s="43">
        <v>261</v>
      </c>
      <c r="Z457" s="45">
        <v>0.44525310869060164</v>
      </c>
      <c r="AA457" s="65">
        <v>150</v>
      </c>
      <c r="AB457" s="38">
        <v>9.8360655737704916E-2</v>
      </c>
      <c r="AC457" s="39">
        <v>24</v>
      </c>
      <c r="AD457" s="40">
        <v>7.5839703687989122</v>
      </c>
      <c r="AE457" s="98">
        <v>4</v>
      </c>
      <c r="AF457" s="38">
        <v>0.79365079365079361</v>
      </c>
      <c r="AG457" s="39">
        <v>75</v>
      </c>
      <c r="AH457" s="41">
        <v>3.4582655621820679</v>
      </c>
      <c r="AI457" s="183">
        <v>0</v>
      </c>
      <c r="AJ457" s="42">
        <v>0</v>
      </c>
      <c r="AK457" s="43">
        <v>337</v>
      </c>
      <c r="AL457" s="44">
        <v>0</v>
      </c>
      <c r="AM457" s="178">
        <v>0</v>
      </c>
      <c r="AN457" s="42">
        <v>0</v>
      </c>
      <c r="AO457" s="43">
        <v>337</v>
      </c>
      <c r="AP457" s="45">
        <v>0</v>
      </c>
      <c r="AQ457" s="65">
        <v>29</v>
      </c>
      <c r="AR457" s="38">
        <v>1.9016393442622952E-2</v>
      </c>
      <c r="AS457" s="39">
        <v>181</v>
      </c>
      <c r="AT457" s="40">
        <v>0.82098423361436346</v>
      </c>
      <c r="AU457" s="98">
        <v>1</v>
      </c>
      <c r="AV457" s="38">
        <v>0.15343915343915343</v>
      </c>
      <c r="AW457" s="39">
        <v>481</v>
      </c>
      <c r="AX457" s="41">
        <v>0.37436611222580995</v>
      </c>
      <c r="AY457" s="183">
        <v>0</v>
      </c>
      <c r="AZ457" s="42">
        <v>0</v>
      </c>
      <c r="BA457" s="43">
        <v>356</v>
      </c>
      <c r="BB457" s="44">
        <v>0</v>
      </c>
      <c r="BC457" s="178">
        <v>0</v>
      </c>
      <c r="BD457" s="42">
        <v>0</v>
      </c>
      <c r="BE457" s="43">
        <v>356</v>
      </c>
      <c r="BF457" s="45">
        <v>0</v>
      </c>
      <c r="BG457" s="159">
        <v>0</v>
      </c>
      <c r="BH457" s="83">
        <v>0</v>
      </c>
      <c r="BI457" s="84">
        <v>467</v>
      </c>
      <c r="BJ457" s="85">
        <v>0</v>
      </c>
      <c r="BK457" s="156">
        <v>0</v>
      </c>
      <c r="BL457" s="83">
        <v>0</v>
      </c>
      <c r="BM457" s="84">
        <v>467</v>
      </c>
      <c r="BN457" s="86">
        <v>0</v>
      </c>
      <c r="BO457" s="195">
        <v>189</v>
      </c>
      <c r="BP457" s="75">
        <v>0.12393442622950819</v>
      </c>
      <c r="BQ457" s="164">
        <v>7</v>
      </c>
      <c r="BR457" s="76">
        <v>45</v>
      </c>
      <c r="BS457" s="77">
        <v>2.1929982624045912</v>
      </c>
      <c r="BT457" s="159">
        <v>1525</v>
      </c>
      <c r="BU457" s="153">
        <v>102</v>
      </c>
    </row>
    <row r="458" spans="1:73">
      <c r="A458" s="34">
        <f t="shared" si="56"/>
        <v>3</v>
      </c>
      <c r="B458" s="35">
        <f t="shared" si="57"/>
        <v>1</v>
      </c>
      <c r="C458" s="35">
        <f t="shared" si="58"/>
        <v>1</v>
      </c>
      <c r="D458" s="35">
        <f t="shared" si="59"/>
        <v>0</v>
      </c>
      <c r="E458" s="35">
        <f t="shared" si="60"/>
        <v>1</v>
      </c>
      <c r="F458" s="35">
        <f t="shared" si="61"/>
        <v>0</v>
      </c>
      <c r="G458" s="35">
        <f t="shared" si="62"/>
        <v>0</v>
      </c>
      <c r="H458" s="35">
        <f t="shared" si="63"/>
        <v>0</v>
      </c>
      <c r="I458" s="48">
        <v>432</v>
      </c>
      <c r="J458" s="49" t="s">
        <v>403</v>
      </c>
      <c r="K458" s="65">
        <v>38</v>
      </c>
      <c r="L458" s="38">
        <v>9.1083413231064243E-3</v>
      </c>
      <c r="M458" s="39">
        <v>108</v>
      </c>
      <c r="N458" s="40">
        <v>1.2069313714258538</v>
      </c>
      <c r="O458" s="98">
        <v>11</v>
      </c>
      <c r="P458" s="38">
        <v>0.20430107526881722</v>
      </c>
      <c r="Q458" s="39">
        <v>117</v>
      </c>
      <c r="R458" s="41">
        <v>1.5299160628607196</v>
      </c>
      <c r="S458" s="183">
        <v>14</v>
      </c>
      <c r="T458" s="42">
        <v>3.3557046979865771E-3</v>
      </c>
      <c r="U458" s="43">
        <v>68</v>
      </c>
      <c r="V458" s="44">
        <v>1.2492197339558022</v>
      </c>
      <c r="W458" s="178">
        <v>3</v>
      </c>
      <c r="X458" s="42">
        <v>7.5268817204301078E-2</v>
      </c>
      <c r="Y458" s="43">
        <v>75</v>
      </c>
      <c r="Z458" s="45">
        <v>1.5835211365528656</v>
      </c>
      <c r="AA458" s="65">
        <v>40</v>
      </c>
      <c r="AB458" s="38">
        <v>9.5877277085330784E-3</v>
      </c>
      <c r="AC458" s="39">
        <v>226</v>
      </c>
      <c r="AD458" s="40">
        <v>0.73924926893054277</v>
      </c>
      <c r="AE458" s="98">
        <v>11</v>
      </c>
      <c r="AF458" s="38">
        <v>0.21505376344086022</v>
      </c>
      <c r="AG458" s="39">
        <v>301</v>
      </c>
      <c r="AH458" s="41">
        <v>0.93707841039772166</v>
      </c>
      <c r="AI458" s="183">
        <v>18</v>
      </c>
      <c r="AJ458" s="42">
        <v>4.314477468839885E-3</v>
      </c>
      <c r="AK458" s="43">
        <v>31</v>
      </c>
      <c r="AL458" s="44">
        <v>2.2675483777711096</v>
      </c>
      <c r="AM458" s="178">
        <v>4</v>
      </c>
      <c r="AN458" s="42">
        <v>9.6774193548387094E-2</v>
      </c>
      <c r="AO458" s="43">
        <v>28</v>
      </c>
      <c r="AP458" s="45">
        <v>2.8743628416646145</v>
      </c>
      <c r="AQ458" s="65">
        <v>63</v>
      </c>
      <c r="AR458" s="38">
        <v>1.5100671140939598E-2</v>
      </c>
      <c r="AS458" s="39">
        <v>239</v>
      </c>
      <c r="AT458" s="40">
        <v>0.65193292098803168</v>
      </c>
      <c r="AU458" s="98">
        <v>18</v>
      </c>
      <c r="AV458" s="38">
        <v>0.33870967741935482</v>
      </c>
      <c r="AW458" s="39">
        <v>357</v>
      </c>
      <c r="AX458" s="41">
        <v>0.82639549467421558</v>
      </c>
      <c r="AY458" s="183">
        <v>1</v>
      </c>
      <c r="AZ458" s="42">
        <v>2.3969319271332693E-4</v>
      </c>
      <c r="BA458" s="43">
        <v>303</v>
      </c>
      <c r="BB458" s="44">
        <v>8.9450313547993446E-2</v>
      </c>
      <c r="BC458" s="178">
        <v>2</v>
      </c>
      <c r="BD458" s="42">
        <v>5.3763440860215058E-3</v>
      </c>
      <c r="BE458" s="43">
        <v>325</v>
      </c>
      <c r="BF458" s="45">
        <v>0.11338794795210966</v>
      </c>
      <c r="BG458" s="159">
        <v>12</v>
      </c>
      <c r="BH458" s="83">
        <v>2.8763183125599234E-3</v>
      </c>
      <c r="BI458" s="84">
        <v>216</v>
      </c>
      <c r="BJ458" s="85">
        <v>0.51676956864753509</v>
      </c>
      <c r="BK458" s="156">
        <v>8</v>
      </c>
      <c r="BL458" s="83">
        <v>6.4516129032258063E-2</v>
      </c>
      <c r="BM458" s="84">
        <v>279</v>
      </c>
      <c r="BN458" s="86">
        <v>0.65506132543182438</v>
      </c>
      <c r="BO458" s="195">
        <v>186</v>
      </c>
      <c r="BP458" s="75">
        <v>4.4582933844678811E-2</v>
      </c>
      <c r="BQ458" s="164">
        <v>57</v>
      </c>
      <c r="BR458" s="76">
        <v>227</v>
      </c>
      <c r="BS458" s="77">
        <v>0.78888731266019152</v>
      </c>
      <c r="BT458" s="159">
        <v>4172</v>
      </c>
      <c r="BU458" s="153">
        <v>1688</v>
      </c>
    </row>
    <row r="459" spans="1:73">
      <c r="A459" s="34">
        <f t="shared" si="56"/>
        <v>1</v>
      </c>
      <c r="B459" s="35">
        <f t="shared" si="57"/>
        <v>1</v>
      </c>
      <c r="C459" s="35">
        <f t="shared" si="58"/>
        <v>0</v>
      </c>
      <c r="D459" s="35">
        <f t="shared" si="59"/>
        <v>0</v>
      </c>
      <c r="E459" s="35">
        <f t="shared" si="60"/>
        <v>0</v>
      </c>
      <c r="F459" s="35">
        <f t="shared" si="61"/>
        <v>1</v>
      </c>
      <c r="G459" s="35">
        <f t="shared" si="62"/>
        <v>1</v>
      </c>
      <c r="H459" s="35">
        <f t="shared" si="63"/>
        <v>0</v>
      </c>
      <c r="I459" s="48">
        <v>536</v>
      </c>
      <c r="J459" s="49" t="s">
        <v>508</v>
      </c>
      <c r="K459" s="65">
        <v>26</v>
      </c>
      <c r="L459" s="38">
        <v>2.1233156390363414E-3</v>
      </c>
      <c r="M459" s="39">
        <v>351</v>
      </c>
      <c r="N459" s="40">
        <v>0.28135707317982683</v>
      </c>
      <c r="O459" s="98">
        <v>4</v>
      </c>
      <c r="P459" s="38">
        <v>0.14207650273224043</v>
      </c>
      <c r="Q459" s="39">
        <v>214</v>
      </c>
      <c r="R459" s="41">
        <v>1.0639450790903708</v>
      </c>
      <c r="S459" s="183">
        <v>0</v>
      </c>
      <c r="T459" s="42">
        <v>0</v>
      </c>
      <c r="U459" s="43">
        <v>396</v>
      </c>
      <c r="V459" s="44">
        <v>0</v>
      </c>
      <c r="W459" s="178">
        <v>0</v>
      </c>
      <c r="X459" s="42">
        <v>0</v>
      </c>
      <c r="Y459" s="43">
        <v>396</v>
      </c>
      <c r="Z459" s="45">
        <v>0</v>
      </c>
      <c r="AA459" s="65">
        <v>23</v>
      </c>
      <c r="AB459" s="38">
        <v>1.8783176806859943E-3</v>
      </c>
      <c r="AC459" s="39">
        <v>430</v>
      </c>
      <c r="AD459" s="40">
        <v>0.14482524060738905</v>
      </c>
      <c r="AE459" s="98">
        <v>1</v>
      </c>
      <c r="AF459" s="38">
        <v>0.12568306010928962</v>
      </c>
      <c r="AG459" s="39">
        <v>395</v>
      </c>
      <c r="AH459" s="41">
        <v>0.54765320214227509</v>
      </c>
      <c r="AI459" s="183">
        <v>4</v>
      </c>
      <c r="AJ459" s="42">
        <v>3.2666394446712944E-4</v>
      </c>
      <c r="AK459" s="43">
        <v>256</v>
      </c>
      <c r="AL459" s="44">
        <v>0.1716838951419821</v>
      </c>
      <c r="AM459" s="178">
        <v>2</v>
      </c>
      <c r="AN459" s="42">
        <v>2.185792349726776E-2</v>
      </c>
      <c r="AO459" s="43">
        <v>185</v>
      </c>
      <c r="AP459" s="45">
        <v>0.6492185653304412</v>
      </c>
      <c r="AQ459" s="65">
        <v>113</v>
      </c>
      <c r="AR459" s="38">
        <v>9.2282564311964074E-3</v>
      </c>
      <c r="AS459" s="39">
        <v>336</v>
      </c>
      <c r="AT459" s="40">
        <v>0.39840640953406792</v>
      </c>
      <c r="AU459" s="98">
        <v>9</v>
      </c>
      <c r="AV459" s="38">
        <v>0.61748633879781423</v>
      </c>
      <c r="AW459" s="39">
        <v>104</v>
      </c>
      <c r="AX459" s="41">
        <v>1.5065643600540086</v>
      </c>
      <c r="AY459" s="183">
        <v>17</v>
      </c>
      <c r="AZ459" s="42">
        <v>1.3883217639853E-3</v>
      </c>
      <c r="BA459" s="43">
        <v>185</v>
      </c>
      <c r="BB459" s="44">
        <v>0.51810322891611982</v>
      </c>
      <c r="BC459" s="178">
        <v>1</v>
      </c>
      <c r="BD459" s="42">
        <v>9.2896174863387984E-2</v>
      </c>
      <c r="BE459" s="43">
        <v>46</v>
      </c>
      <c r="BF459" s="45">
        <v>1.9591950351069438</v>
      </c>
      <c r="BG459" s="159">
        <v>0</v>
      </c>
      <c r="BH459" s="83">
        <v>0</v>
      </c>
      <c r="BI459" s="84">
        <v>467</v>
      </c>
      <c r="BJ459" s="85">
        <v>0</v>
      </c>
      <c r="BK459" s="156">
        <v>0</v>
      </c>
      <c r="BL459" s="83">
        <v>0</v>
      </c>
      <c r="BM459" s="84">
        <v>467</v>
      </c>
      <c r="BN459" s="86">
        <v>0</v>
      </c>
      <c r="BO459" s="195">
        <v>183</v>
      </c>
      <c r="BP459" s="75">
        <v>1.4944875459371171E-2</v>
      </c>
      <c r="BQ459" s="164">
        <v>17</v>
      </c>
      <c r="BR459" s="76">
        <v>464</v>
      </c>
      <c r="BS459" s="77">
        <v>0.2644469895197743</v>
      </c>
      <c r="BT459" s="159">
        <v>12245</v>
      </c>
      <c r="BU459" s="153">
        <v>464</v>
      </c>
    </row>
    <row r="460" spans="1:73">
      <c r="A460" s="34">
        <f t="shared" si="56"/>
        <v>1</v>
      </c>
      <c r="B460" s="35">
        <f t="shared" si="57"/>
        <v>0</v>
      </c>
      <c r="C460" s="35">
        <f t="shared" si="58"/>
        <v>0</v>
      </c>
      <c r="D460" s="35">
        <f t="shared" si="59"/>
        <v>1</v>
      </c>
      <c r="E460" s="35">
        <f t="shared" si="60"/>
        <v>0</v>
      </c>
      <c r="F460" s="35">
        <f t="shared" si="61"/>
        <v>1</v>
      </c>
      <c r="G460" s="35">
        <f t="shared" si="62"/>
        <v>0</v>
      </c>
      <c r="H460" s="35">
        <f t="shared" si="63"/>
        <v>0</v>
      </c>
      <c r="I460" s="51">
        <v>36</v>
      </c>
      <c r="J460" s="49" t="s">
        <v>684</v>
      </c>
      <c r="K460" s="65">
        <v>14</v>
      </c>
      <c r="L460" s="38">
        <v>2.7290448343079921E-2</v>
      </c>
      <c r="M460" s="39">
        <v>26</v>
      </c>
      <c r="N460" s="40">
        <v>3.6162125547471664</v>
      </c>
      <c r="O460" s="98">
        <v>12</v>
      </c>
      <c r="P460" s="38">
        <v>7.6923076923076927E-2</v>
      </c>
      <c r="Q460" s="39">
        <v>354</v>
      </c>
      <c r="R460" s="41">
        <v>0.57604127063176891</v>
      </c>
      <c r="S460" s="183">
        <v>3</v>
      </c>
      <c r="T460" s="42">
        <v>5.8479532163742687E-3</v>
      </c>
      <c r="U460" s="43">
        <v>30</v>
      </c>
      <c r="V460" s="44">
        <v>2.1770028112212225</v>
      </c>
      <c r="W460" s="178">
        <v>2</v>
      </c>
      <c r="X460" s="42">
        <v>1.6483516483516484E-2</v>
      </c>
      <c r="Y460" s="43">
        <v>289</v>
      </c>
      <c r="Z460" s="45">
        <v>0.3467836711917186</v>
      </c>
      <c r="AA460" s="65">
        <v>48</v>
      </c>
      <c r="AB460" s="38">
        <v>9.3567251461988299E-2</v>
      </c>
      <c r="AC460" s="39">
        <v>26</v>
      </c>
      <c r="AD460" s="40">
        <v>7.2143811695397053</v>
      </c>
      <c r="AE460" s="98">
        <v>6</v>
      </c>
      <c r="AF460" s="38">
        <v>0.26373626373626374</v>
      </c>
      <c r="AG460" s="39">
        <v>249</v>
      </c>
      <c r="AH460" s="41">
        <v>1.1492082483558872</v>
      </c>
      <c r="AI460" s="183">
        <v>6</v>
      </c>
      <c r="AJ460" s="42">
        <v>1.1695906432748537E-2</v>
      </c>
      <c r="AK460" s="43">
        <v>8</v>
      </c>
      <c r="AL460" s="44">
        <v>6.1469862456537152</v>
      </c>
      <c r="AM460" s="178">
        <v>2</v>
      </c>
      <c r="AN460" s="42">
        <v>3.2967032967032968E-2</v>
      </c>
      <c r="AO460" s="43">
        <v>127</v>
      </c>
      <c r="AP460" s="45">
        <v>0.97917855045717639</v>
      </c>
      <c r="AQ460" s="65">
        <v>110</v>
      </c>
      <c r="AR460" s="38">
        <v>0.21442495126705652</v>
      </c>
      <c r="AS460" s="39">
        <v>8</v>
      </c>
      <c r="AT460" s="40">
        <v>9.2572497942333438</v>
      </c>
      <c r="AU460" s="98">
        <v>8</v>
      </c>
      <c r="AV460" s="38">
        <v>0.60439560439560436</v>
      </c>
      <c r="AW460" s="39">
        <v>111</v>
      </c>
      <c r="AX460" s="41">
        <v>1.4746251370167847</v>
      </c>
      <c r="AY460" s="183">
        <v>0</v>
      </c>
      <c r="AZ460" s="42">
        <v>0</v>
      </c>
      <c r="BA460" s="43">
        <v>356</v>
      </c>
      <c r="BB460" s="44">
        <v>0</v>
      </c>
      <c r="BC460" s="178">
        <v>0</v>
      </c>
      <c r="BD460" s="42">
        <v>0</v>
      </c>
      <c r="BE460" s="43">
        <v>356</v>
      </c>
      <c r="BF460" s="45">
        <v>0</v>
      </c>
      <c r="BG460" s="159">
        <v>1</v>
      </c>
      <c r="BH460" s="83">
        <v>1.9493177387914229E-3</v>
      </c>
      <c r="BI460" s="84">
        <v>280</v>
      </c>
      <c r="BJ460" s="85">
        <v>0.35022135159153939</v>
      </c>
      <c r="BK460" s="156">
        <v>1</v>
      </c>
      <c r="BL460" s="83">
        <v>5.4945054945054949E-3</v>
      </c>
      <c r="BM460" s="84">
        <v>448</v>
      </c>
      <c r="BN460" s="86">
        <v>5.578818980325978E-2</v>
      </c>
      <c r="BO460" s="195">
        <v>182</v>
      </c>
      <c r="BP460" s="75">
        <v>0.35477582846003897</v>
      </c>
      <c r="BQ460" s="164">
        <v>31</v>
      </c>
      <c r="BR460" s="76">
        <v>14</v>
      </c>
      <c r="BS460" s="77">
        <v>6.2776969969202252</v>
      </c>
      <c r="BT460" s="159">
        <v>513</v>
      </c>
      <c r="BU460" s="153">
        <v>186</v>
      </c>
    </row>
    <row r="461" spans="1:73">
      <c r="A461" s="34">
        <f t="shared" si="56"/>
        <v>1</v>
      </c>
      <c r="B461" s="35">
        <f t="shared" si="57"/>
        <v>0</v>
      </c>
      <c r="C461" s="35">
        <f t="shared" si="58"/>
        <v>0</v>
      </c>
      <c r="D461" s="35">
        <f t="shared" si="59"/>
        <v>1</v>
      </c>
      <c r="E461" s="35">
        <f t="shared" si="60"/>
        <v>0</v>
      </c>
      <c r="F461" s="35">
        <f t="shared" si="61"/>
        <v>0</v>
      </c>
      <c r="G461" s="35">
        <f t="shared" si="62"/>
        <v>0</v>
      </c>
      <c r="H461" s="35">
        <f t="shared" si="63"/>
        <v>0</v>
      </c>
      <c r="I461" s="48">
        <v>192</v>
      </c>
      <c r="J461" s="49" t="s">
        <v>162</v>
      </c>
      <c r="K461" s="65">
        <v>5</v>
      </c>
      <c r="L461" s="38">
        <v>2.1226014603498047E-4</v>
      </c>
      <c r="M461" s="39">
        <v>488</v>
      </c>
      <c r="N461" s="40">
        <v>2.8126243853329701E-2</v>
      </c>
      <c r="O461" s="98">
        <v>2</v>
      </c>
      <c r="P461" s="38">
        <v>2.8248587570621469E-2</v>
      </c>
      <c r="Q461" s="39">
        <v>453</v>
      </c>
      <c r="R461" s="41">
        <v>0.2115405796105366</v>
      </c>
      <c r="S461" s="183">
        <v>0</v>
      </c>
      <c r="T461" s="42">
        <v>0</v>
      </c>
      <c r="U461" s="43">
        <v>396</v>
      </c>
      <c r="V461" s="44">
        <v>0</v>
      </c>
      <c r="W461" s="178">
        <v>0</v>
      </c>
      <c r="X461" s="42">
        <v>0</v>
      </c>
      <c r="Y461" s="43">
        <v>396</v>
      </c>
      <c r="Z461" s="45">
        <v>0</v>
      </c>
      <c r="AA461" s="65">
        <v>96</v>
      </c>
      <c r="AB461" s="38">
        <v>4.0753948038716251E-3</v>
      </c>
      <c r="AC461" s="39">
        <v>358</v>
      </c>
      <c r="AD461" s="40">
        <v>0.31422801324281452</v>
      </c>
      <c r="AE461" s="98">
        <v>7</v>
      </c>
      <c r="AF461" s="38">
        <v>0.5423728813559322</v>
      </c>
      <c r="AG461" s="39">
        <v>110</v>
      </c>
      <c r="AH461" s="41">
        <v>2.3633435163928982</v>
      </c>
      <c r="AI461" s="183">
        <v>0</v>
      </c>
      <c r="AJ461" s="42">
        <v>0</v>
      </c>
      <c r="AK461" s="43">
        <v>337</v>
      </c>
      <c r="AL461" s="44">
        <v>0</v>
      </c>
      <c r="AM461" s="178">
        <v>0</v>
      </c>
      <c r="AN461" s="42">
        <v>0</v>
      </c>
      <c r="AO461" s="43">
        <v>337</v>
      </c>
      <c r="AP461" s="45">
        <v>0</v>
      </c>
      <c r="AQ461" s="65">
        <v>65</v>
      </c>
      <c r="AR461" s="38">
        <v>2.7593818984547464E-3</v>
      </c>
      <c r="AS461" s="39">
        <v>455</v>
      </c>
      <c r="AT461" s="40">
        <v>0.1191292681226597</v>
      </c>
      <c r="AU461" s="98">
        <v>4</v>
      </c>
      <c r="AV461" s="38">
        <v>0.3672316384180791</v>
      </c>
      <c r="AW461" s="39">
        <v>326</v>
      </c>
      <c r="AX461" s="41">
        <v>0.89598435392442544</v>
      </c>
      <c r="AY461" s="183">
        <v>0</v>
      </c>
      <c r="AZ461" s="42">
        <v>0</v>
      </c>
      <c r="BA461" s="43">
        <v>356</v>
      </c>
      <c r="BB461" s="44">
        <v>0</v>
      </c>
      <c r="BC461" s="178">
        <v>0</v>
      </c>
      <c r="BD461" s="42">
        <v>0</v>
      </c>
      <c r="BE461" s="43">
        <v>356</v>
      </c>
      <c r="BF461" s="45">
        <v>0</v>
      </c>
      <c r="BG461" s="159">
        <v>11</v>
      </c>
      <c r="BH461" s="83">
        <v>4.6697232127695704E-4</v>
      </c>
      <c r="BI461" s="84">
        <v>390</v>
      </c>
      <c r="BJ461" s="85">
        <v>8.3897906564402144E-2</v>
      </c>
      <c r="BK461" s="156">
        <v>5</v>
      </c>
      <c r="BL461" s="83">
        <v>6.2146892655367235E-2</v>
      </c>
      <c r="BM461" s="84">
        <v>288</v>
      </c>
      <c r="BN461" s="86">
        <v>0.63100540105155978</v>
      </c>
      <c r="BO461" s="195">
        <v>177</v>
      </c>
      <c r="BP461" s="75">
        <v>7.5140091696383089E-3</v>
      </c>
      <c r="BQ461" s="164">
        <v>18</v>
      </c>
      <c r="BR461" s="76">
        <v>529</v>
      </c>
      <c r="BS461" s="77">
        <v>0.13295909420836607</v>
      </c>
      <c r="BT461" s="159">
        <v>23556</v>
      </c>
      <c r="BU461" s="153">
        <v>1243</v>
      </c>
    </row>
    <row r="462" spans="1:73">
      <c r="A462" s="34">
        <f t="shared" si="56"/>
        <v>3</v>
      </c>
      <c r="B462" s="35">
        <f t="shared" si="57"/>
        <v>1</v>
      </c>
      <c r="C462" s="35">
        <f t="shared" si="58"/>
        <v>1</v>
      </c>
      <c r="D462" s="35">
        <f t="shared" si="59"/>
        <v>0</v>
      </c>
      <c r="E462" s="35">
        <f t="shared" si="60"/>
        <v>1</v>
      </c>
      <c r="F462" s="35">
        <f t="shared" si="61"/>
        <v>1</v>
      </c>
      <c r="G462" s="35">
        <f t="shared" si="62"/>
        <v>0</v>
      </c>
      <c r="H462" s="35">
        <f t="shared" si="63"/>
        <v>0</v>
      </c>
      <c r="I462" s="48">
        <v>495</v>
      </c>
      <c r="J462" s="49" t="s">
        <v>467</v>
      </c>
      <c r="K462" s="65">
        <v>35</v>
      </c>
      <c r="L462" s="38">
        <v>1.1554968636513702E-2</v>
      </c>
      <c r="M462" s="39">
        <v>74</v>
      </c>
      <c r="N462" s="40">
        <v>1.5311299443589441</v>
      </c>
      <c r="O462" s="98">
        <v>4</v>
      </c>
      <c r="P462" s="38">
        <v>0.20114942528735633</v>
      </c>
      <c r="Q462" s="39">
        <v>119</v>
      </c>
      <c r="R462" s="41">
        <v>1.5063148168819245</v>
      </c>
      <c r="S462" s="183">
        <v>9</v>
      </c>
      <c r="T462" s="42">
        <v>2.9712776493892373E-3</v>
      </c>
      <c r="U462" s="43">
        <v>91</v>
      </c>
      <c r="V462" s="44">
        <v>1.1061100450542958</v>
      </c>
      <c r="W462" s="178">
        <v>1</v>
      </c>
      <c r="X462" s="42">
        <v>5.1724137931034482E-2</v>
      </c>
      <c r="Y462" s="43">
        <v>130</v>
      </c>
      <c r="Z462" s="45">
        <v>1.0881832440843584</v>
      </c>
      <c r="AA462" s="65">
        <v>14</v>
      </c>
      <c r="AB462" s="38">
        <v>4.6219874546054801E-3</v>
      </c>
      <c r="AC462" s="39">
        <v>346</v>
      </c>
      <c r="AD462" s="40">
        <v>0.35637232832366406</v>
      </c>
      <c r="AE462" s="98">
        <v>2</v>
      </c>
      <c r="AF462" s="38">
        <v>8.0459770114942528E-2</v>
      </c>
      <c r="AG462" s="39">
        <v>439</v>
      </c>
      <c r="AH462" s="41">
        <v>0.3505965776832855</v>
      </c>
      <c r="AI462" s="183">
        <v>22</v>
      </c>
      <c r="AJ462" s="42">
        <v>7.263123142951469E-3</v>
      </c>
      <c r="AK462" s="43">
        <v>13</v>
      </c>
      <c r="AL462" s="44">
        <v>3.8172601941481146</v>
      </c>
      <c r="AM462" s="178">
        <v>2</v>
      </c>
      <c r="AN462" s="42">
        <v>0.12643678160919541</v>
      </c>
      <c r="AO462" s="43">
        <v>17</v>
      </c>
      <c r="AP462" s="45">
        <v>3.7553935977303969</v>
      </c>
      <c r="AQ462" s="65">
        <v>93</v>
      </c>
      <c r="AR462" s="38">
        <v>3.0703202377022121E-2</v>
      </c>
      <c r="AS462" s="39">
        <v>83</v>
      </c>
      <c r="AT462" s="40">
        <v>1.3255323702184298</v>
      </c>
      <c r="AU462" s="98">
        <v>14</v>
      </c>
      <c r="AV462" s="38">
        <v>0.53448275862068961</v>
      </c>
      <c r="AW462" s="39">
        <v>156</v>
      </c>
      <c r="AX462" s="41">
        <v>1.3040493766534009</v>
      </c>
      <c r="AY462" s="183">
        <v>0</v>
      </c>
      <c r="AZ462" s="42">
        <v>0</v>
      </c>
      <c r="BA462" s="43">
        <v>356</v>
      </c>
      <c r="BB462" s="44">
        <v>0</v>
      </c>
      <c r="BC462" s="178">
        <v>0</v>
      </c>
      <c r="BD462" s="42">
        <v>0</v>
      </c>
      <c r="BE462" s="43">
        <v>356</v>
      </c>
      <c r="BF462" s="45">
        <v>0</v>
      </c>
      <c r="BG462" s="159">
        <v>1</v>
      </c>
      <c r="BH462" s="83">
        <v>3.3014196104324861E-4</v>
      </c>
      <c r="BI462" s="84">
        <v>409</v>
      </c>
      <c r="BJ462" s="85">
        <v>5.9314477836401362E-2</v>
      </c>
      <c r="BK462" s="156">
        <v>1</v>
      </c>
      <c r="BL462" s="83">
        <v>5.7471264367816091E-3</v>
      </c>
      <c r="BM462" s="84">
        <v>446</v>
      </c>
      <c r="BN462" s="86">
        <v>5.8353164047087805E-2</v>
      </c>
      <c r="BO462" s="195">
        <v>174</v>
      </c>
      <c r="BP462" s="75">
        <v>5.7444701221525257E-2</v>
      </c>
      <c r="BQ462" s="164">
        <v>24</v>
      </c>
      <c r="BR462" s="76">
        <v>155</v>
      </c>
      <c r="BS462" s="77">
        <v>1.016474064517527</v>
      </c>
      <c r="BT462" s="159">
        <v>3029</v>
      </c>
      <c r="BU462" s="153">
        <v>669</v>
      </c>
    </row>
    <row r="463" spans="1:73">
      <c r="A463" s="34">
        <f t="shared" si="56"/>
        <v>1</v>
      </c>
      <c r="B463" s="35">
        <f t="shared" si="57"/>
        <v>1</v>
      </c>
      <c r="C463" s="35">
        <f t="shared" si="58"/>
        <v>0</v>
      </c>
      <c r="D463" s="35">
        <f t="shared" si="59"/>
        <v>0</v>
      </c>
      <c r="E463" s="35">
        <f t="shared" si="60"/>
        <v>0</v>
      </c>
      <c r="F463" s="35">
        <f t="shared" si="61"/>
        <v>0</v>
      </c>
      <c r="G463" s="35">
        <f t="shared" si="62"/>
        <v>0</v>
      </c>
      <c r="H463" s="35">
        <f t="shared" si="63"/>
        <v>1</v>
      </c>
      <c r="I463" s="47">
        <v>6</v>
      </c>
      <c r="J463" s="37" t="s">
        <v>654</v>
      </c>
      <c r="K463" s="65">
        <v>50</v>
      </c>
      <c r="L463" s="38">
        <v>3.5927283178846018E-3</v>
      </c>
      <c r="M463" s="39">
        <v>251</v>
      </c>
      <c r="N463" s="40">
        <v>0.47606653747864808</v>
      </c>
      <c r="O463" s="98">
        <v>10</v>
      </c>
      <c r="P463" s="38">
        <v>0.28901734104046245</v>
      </c>
      <c r="Q463" s="39">
        <v>75</v>
      </c>
      <c r="R463" s="41">
        <v>2.1643169127783226</v>
      </c>
      <c r="S463" s="183">
        <v>7</v>
      </c>
      <c r="T463" s="42">
        <v>5.029819645038442E-4</v>
      </c>
      <c r="U463" s="43">
        <v>284</v>
      </c>
      <c r="V463" s="44">
        <v>0.18724382877285359</v>
      </c>
      <c r="W463" s="178">
        <v>2</v>
      </c>
      <c r="X463" s="42">
        <v>4.046242774566474E-2</v>
      </c>
      <c r="Y463" s="43">
        <v>182</v>
      </c>
      <c r="Z463" s="45">
        <v>0.85125702716425722</v>
      </c>
      <c r="AA463" s="65">
        <v>3</v>
      </c>
      <c r="AB463" s="38">
        <v>2.1556369907307609E-4</v>
      </c>
      <c r="AC463" s="39">
        <v>518</v>
      </c>
      <c r="AD463" s="40">
        <v>1.662075851464876E-2</v>
      </c>
      <c r="AE463" s="98">
        <v>1</v>
      </c>
      <c r="AF463" s="38">
        <v>1.7341040462427744E-2</v>
      </c>
      <c r="AG463" s="39">
        <v>512</v>
      </c>
      <c r="AH463" s="41">
        <v>7.556210303496079E-2</v>
      </c>
      <c r="AI463" s="183">
        <v>0</v>
      </c>
      <c r="AJ463" s="42">
        <v>0</v>
      </c>
      <c r="AK463" s="43">
        <v>337</v>
      </c>
      <c r="AL463" s="44">
        <v>0</v>
      </c>
      <c r="AM463" s="178">
        <v>0</v>
      </c>
      <c r="AN463" s="42">
        <v>0</v>
      </c>
      <c r="AO463" s="43">
        <v>337</v>
      </c>
      <c r="AP463" s="45">
        <v>0</v>
      </c>
      <c r="AQ463" s="65">
        <v>9</v>
      </c>
      <c r="AR463" s="38">
        <v>6.4669109721922824E-4</v>
      </c>
      <c r="AS463" s="39">
        <v>528</v>
      </c>
      <c r="AT463" s="40">
        <v>2.7919236969811512E-2</v>
      </c>
      <c r="AU463" s="98">
        <v>8</v>
      </c>
      <c r="AV463" s="38">
        <v>5.2023121387283239E-2</v>
      </c>
      <c r="AW463" s="39">
        <v>521</v>
      </c>
      <c r="AX463" s="41">
        <v>0.12692779686986302</v>
      </c>
      <c r="AY463" s="183">
        <v>3</v>
      </c>
      <c r="AZ463" s="42">
        <v>2.1556369907307609E-4</v>
      </c>
      <c r="BA463" s="43">
        <v>311</v>
      </c>
      <c r="BB463" s="44">
        <v>8.0445507247731973E-2</v>
      </c>
      <c r="BC463" s="178">
        <v>1</v>
      </c>
      <c r="BD463" s="42">
        <v>1.7341040462427744E-2</v>
      </c>
      <c r="BE463" s="43">
        <v>253</v>
      </c>
      <c r="BF463" s="45">
        <v>0.36572528877038829</v>
      </c>
      <c r="BG463" s="159">
        <v>101</v>
      </c>
      <c r="BH463" s="83">
        <v>7.2573112021268949E-3</v>
      </c>
      <c r="BI463" s="84">
        <v>71</v>
      </c>
      <c r="BJ463" s="85">
        <v>1.3038743184603312</v>
      </c>
      <c r="BK463" s="156">
        <v>18</v>
      </c>
      <c r="BL463" s="83">
        <v>0.58381502890173409</v>
      </c>
      <c r="BM463" s="84">
        <v>13</v>
      </c>
      <c r="BN463" s="86">
        <v>5.9277370229105264</v>
      </c>
      <c r="BO463" s="195">
        <v>173</v>
      </c>
      <c r="BP463" s="75">
        <v>1.2430839979880721E-2</v>
      </c>
      <c r="BQ463" s="164">
        <v>40</v>
      </c>
      <c r="BR463" s="76">
        <v>489</v>
      </c>
      <c r="BS463" s="77">
        <v>0.2199615660109239</v>
      </c>
      <c r="BT463" s="159">
        <v>13917</v>
      </c>
      <c r="BU463" s="153">
        <v>1783</v>
      </c>
    </row>
    <row r="464" spans="1:73">
      <c r="A464" s="34">
        <f t="shared" si="56"/>
        <v>3</v>
      </c>
      <c r="B464" s="35">
        <f t="shared" si="57"/>
        <v>1</v>
      </c>
      <c r="C464" s="35">
        <f t="shared" si="58"/>
        <v>0</v>
      </c>
      <c r="D464" s="35">
        <f t="shared" si="59"/>
        <v>1</v>
      </c>
      <c r="E464" s="35">
        <f t="shared" si="60"/>
        <v>1</v>
      </c>
      <c r="F464" s="35">
        <f t="shared" si="61"/>
        <v>0</v>
      </c>
      <c r="G464" s="35">
        <f t="shared" si="62"/>
        <v>0</v>
      </c>
      <c r="H464" s="35">
        <f t="shared" si="63"/>
        <v>0</v>
      </c>
      <c r="I464" s="48">
        <v>567</v>
      </c>
      <c r="J464" s="49" t="s">
        <v>540</v>
      </c>
      <c r="K464" s="65">
        <v>29</v>
      </c>
      <c r="L464" s="38">
        <v>4.7131480578579557E-3</v>
      </c>
      <c r="M464" s="39">
        <v>208</v>
      </c>
      <c r="N464" s="40">
        <v>0.62453151978098487</v>
      </c>
      <c r="O464" s="98">
        <v>6</v>
      </c>
      <c r="P464" s="38">
        <v>0.17159763313609466</v>
      </c>
      <c r="Q464" s="39">
        <v>158</v>
      </c>
      <c r="R464" s="41">
        <v>1.2850151421785614</v>
      </c>
      <c r="S464" s="183">
        <v>2</v>
      </c>
      <c r="T464" s="42">
        <v>3.2504469364537625E-4</v>
      </c>
      <c r="U464" s="43">
        <v>312</v>
      </c>
      <c r="V464" s="44">
        <v>0.12100356922438781</v>
      </c>
      <c r="W464" s="178">
        <v>1</v>
      </c>
      <c r="X464" s="42">
        <v>1.1834319526627219E-2</v>
      </c>
      <c r="Y464" s="43">
        <v>326</v>
      </c>
      <c r="Z464" s="45">
        <v>0.24897289213764412</v>
      </c>
      <c r="AA464" s="65">
        <v>52</v>
      </c>
      <c r="AB464" s="38">
        <v>8.4511620347797814E-3</v>
      </c>
      <c r="AC464" s="39">
        <v>255</v>
      </c>
      <c r="AD464" s="40">
        <v>0.65161585161249658</v>
      </c>
      <c r="AE464" s="98">
        <v>12</v>
      </c>
      <c r="AF464" s="38">
        <v>0.30769230769230771</v>
      </c>
      <c r="AG464" s="39">
        <v>204</v>
      </c>
      <c r="AH464" s="41">
        <v>1.3407429564152018</v>
      </c>
      <c r="AI464" s="183">
        <v>32</v>
      </c>
      <c r="AJ464" s="42">
        <v>5.2007150983260199E-3</v>
      </c>
      <c r="AK464" s="43">
        <v>24</v>
      </c>
      <c r="AL464" s="44">
        <v>2.7333259171312476</v>
      </c>
      <c r="AM464" s="178">
        <v>1</v>
      </c>
      <c r="AN464" s="42">
        <v>0.1893491124260355</v>
      </c>
      <c r="AO464" s="43">
        <v>10</v>
      </c>
      <c r="AP464" s="45">
        <v>5.6239998795489106</v>
      </c>
      <c r="AQ464" s="65">
        <v>43</v>
      </c>
      <c r="AR464" s="38">
        <v>6.9884609133755889E-3</v>
      </c>
      <c r="AS464" s="39">
        <v>372</v>
      </c>
      <c r="AT464" s="40">
        <v>0.3017089567705234</v>
      </c>
      <c r="AU464" s="98">
        <v>12</v>
      </c>
      <c r="AV464" s="38">
        <v>0.25443786982248523</v>
      </c>
      <c r="AW464" s="39">
        <v>432</v>
      </c>
      <c r="AX464" s="41">
        <v>0.62078624649238068</v>
      </c>
      <c r="AY464" s="183">
        <v>4</v>
      </c>
      <c r="AZ464" s="42">
        <v>6.5008938729075249E-4</v>
      </c>
      <c r="BA464" s="43">
        <v>242</v>
      </c>
      <c r="BB464" s="44">
        <v>0.2426047184282325</v>
      </c>
      <c r="BC464" s="178">
        <v>3</v>
      </c>
      <c r="BD464" s="42">
        <v>2.3668639053254437E-2</v>
      </c>
      <c r="BE464" s="43">
        <v>232</v>
      </c>
      <c r="BF464" s="45">
        <v>0.49917534483058923</v>
      </c>
      <c r="BG464" s="159">
        <v>7</v>
      </c>
      <c r="BH464" s="83">
        <v>1.1376564277588168E-3</v>
      </c>
      <c r="BI464" s="84">
        <v>331</v>
      </c>
      <c r="BJ464" s="85">
        <v>0.2043953963213421</v>
      </c>
      <c r="BK464" s="156">
        <v>7</v>
      </c>
      <c r="BL464" s="83">
        <v>4.142011834319527E-2</v>
      </c>
      <c r="BM464" s="84">
        <v>335</v>
      </c>
      <c r="BN464" s="86">
        <v>0.42055712313226601</v>
      </c>
      <c r="BO464" s="195">
        <v>169</v>
      </c>
      <c r="BP464" s="75">
        <v>2.7466276613034291E-2</v>
      </c>
      <c r="BQ464" s="164">
        <v>42</v>
      </c>
      <c r="BR464" s="76">
        <v>376</v>
      </c>
      <c r="BS464" s="77">
        <v>0.48601101985629519</v>
      </c>
      <c r="BT464" s="159">
        <v>6153</v>
      </c>
      <c r="BU464" s="153">
        <v>1215</v>
      </c>
    </row>
    <row r="465" spans="1:73">
      <c r="A465" s="34">
        <f t="shared" si="56"/>
        <v>2</v>
      </c>
      <c r="B465" s="35">
        <f t="shared" si="57"/>
        <v>0</v>
      </c>
      <c r="C465" s="35">
        <f t="shared" si="58"/>
        <v>1</v>
      </c>
      <c r="D465" s="35">
        <f t="shared" si="59"/>
        <v>1</v>
      </c>
      <c r="E465" s="35">
        <f t="shared" si="60"/>
        <v>0</v>
      </c>
      <c r="F465" s="35">
        <f t="shared" si="61"/>
        <v>0</v>
      </c>
      <c r="G465" s="35">
        <f t="shared" si="62"/>
        <v>0</v>
      </c>
      <c r="H465" s="35">
        <f t="shared" si="63"/>
        <v>0</v>
      </c>
      <c r="I465" s="48">
        <v>106</v>
      </c>
      <c r="J465" s="49" t="s">
        <v>76</v>
      </c>
      <c r="K465" s="65">
        <v>7</v>
      </c>
      <c r="L465" s="38">
        <v>1.4905351021016544E-4</v>
      </c>
      <c r="M465" s="39">
        <v>499</v>
      </c>
      <c r="N465" s="40">
        <v>1.9750836196423743E-2</v>
      </c>
      <c r="O465" s="98">
        <v>2</v>
      </c>
      <c r="P465" s="38">
        <v>4.1916167664670656E-2</v>
      </c>
      <c r="Q465" s="39">
        <v>421</v>
      </c>
      <c r="R465" s="41">
        <v>0.31389075226042495</v>
      </c>
      <c r="S465" s="183">
        <v>15</v>
      </c>
      <c r="T465" s="42">
        <v>3.194003790217831E-4</v>
      </c>
      <c r="U465" s="43">
        <v>313</v>
      </c>
      <c r="V465" s="44">
        <v>0.11890237443907835</v>
      </c>
      <c r="W465" s="178">
        <v>1</v>
      </c>
      <c r="X465" s="42">
        <v>8.9820359281437126E-2</v>
      </c>
      <c r="Y465" s="43">
        <v>56</v>
      </c>
      <c r="Z465" s="45">
        <v>1.8896595256554727</v>
      </c>
      <c r="AA465" s="65">
        <v>88</v>
      </c>
      <c r="AB465" s="38">
        <v>1.8738155569277943E-3</v>
      </c>
      <c r="AC465" s="39">
        <v>431</v>
      </c>
      <c r="AD465" s="40">
        <v>0.14447811021340404</v>
      </c>
      <c r="AE465" s="98">
        <v>1</v>
      </c>
      <c r="AF465" s="38">
        <v>0.52694610778443118</v>
      </c>
      <c r="AG465" s="39">
        <v>115</v>
      </c>
      <c r="AH465" s="41">
        <v>2.2961226678727411</v>
      </c>
      <c r="AI465" s="183">
        <v>4</v>
      </c>
      <c r="AJ465" s="42">
        <v>8.5173434405808829E-5</v>
      </c>
      <c r="AK465" s="43">
        <v>316</v>
      </c>
      <c r="AL465" s="44">
        <v>4.4764373996839447E-2</v>
      </c>
      <c r="AM465" s="178">
        <v>2</v>
      </c>
      <c r="AN465" s="42">
        <v>2.3952095808383235E-2</v>
      </c>
      <c r="AO465" s="43">
        <v>179</v>
      </c>
      <c r="AP465" s="45">
        <v>0.71141914643994453</v>
      </c>
      <c r="AQ465" s="65">
        <v>53</v>
      </c>
      <c r="AR465" s="38">
        <v>1.1285480058769669E-3</v>
      </c>
      <c r="AS465" s="39">
        <v>510</v>
      </c>
      <c r="AT465" s="40">
        <v>4.8722178708463029E-2</v>
      </c>
      <c r="AU465" s="98">
        <v>9</v>
      </c>
      <c r="AV465" s="38">
        <v>0.31736526946107785</v>
      </c>
      <c r="AW465" s="39">
        <v>376</v>
      </c>
      <c r="AX465" s="41">
        <v>0.77431867564855228</v>
      </c>
      <c r="AY465" s="183">
        <v>0</v>
      </c>
      <c r="AZ465" s="42">
        <v>0</v>
      </c>
      <c r="BA465" s="43">
        <v>356</v>
      </c>
      <c r="BB465" s="44">
        <v>0</v>
      </c>
      <c r="BC465" s="178">
        <v>0</v>
      </c>
      <c r="BD465" s="42">
        <v>0</v>
      </c>
      <c r="BE465" s="43">
        <v>356</v>
      </c>
      <c r="BF465" s="45">
        <v>0</v>
      </c>
      <c r="BG465" s="159">
        <v>0</v>
      </c>
      <c r="BH465" s="83">
        <v>0</v>
      </c>
      <c r="BI465" s="84">
        <v>467</v>
      </c>
      <c r="BJ465" s="85">
        <v>0</v>
      </c>
      <c r="BK465" s="156">
        <v>0</v>
      </c>
      <c r="BL465" s="83">
        <v>0</v>
      </c>
      <c r="BM465" s="84">
        <v>467</v>
      </c>
      <c r="BN465" s="86">
        <v>0</v>
      </c>
      <c r="BO465" s="195">
        <v>167</v>
      </c>
      <c r="BP465" s="75">
        <v>3.5559908864425185E-3</v>
      </c>
      <c r="BQ465" s="164">
        <v>15</v>
      </c>
      <c r="BR465" s="76">
        <v>571</v>
      </c>
      <c r="BS465" s="77">
        <v>6.2922644436613134E-2</v>
      </c>
      <c r="BT465" s="159">
        <v>46963</v>
      </c>
      <c r="BU465" s="153">
        <v>1578</v>
      </c>
    </row>
    <row r="466" spans="1:73">
      <c r="A466" s="34">
        <f t="shared" si="56"/>
        <v>0</v>
      </c>
      <c r="B466" s="35">
        <f t="shared" si="57"/>
        <v>0</v>
      </c>
      <c r="C466" s="35">
        <f t="shared" si="58"/>
        <v>0</v>
      </c>
      <c r="D466" s="35">
        <f t="shared" si="59"/>
        <v>0</v>
      </c>
      <c r="E466" s="35">
        <f t="shared" si="60"/>
        <v>0</v>
      </c>
      <c r="F466" s="35">
        <f t="shared" si="61"/>
        <v>1</v>
      </c>
      <c r="G466" s="35">
        <f t="shared" si="62"/>
        <v>0</v>
      </c>
      <c r="H466" s="35">
        <f t="shared" si="63"/>
        <v>0</v>
      </c>
      <c r="I466" s="48">
        <v>362</v>
      </c>
      <c r="J466" s="49" t="s">
        <v>333</v>
      </c>
      <c r="K466" s="65">
        <v>13</v>
      </c>
      <c r="L466" s="38">
        <v>3.4611288604898829E-3</v>
      </c>
      <c r="M466" s="39">
        <v>258</v>
      </c>
      <c r="N466" s="40">
        <v>0.45862850919688219</v>
      </c>
      <c r="O466" s="98">
        <v>13</v>
      </c>
      <c r="P466" s="38">
        <v>7.8313253012048195E-2</v>
      </c>
      <c r="Q466" s="39">
        <v>353</v>
      </c>
      <c r="R466" s="41">
        <v>0.58645165504077679</v>
      </c>
      <c r="S466" s="183">
        <v>1</v>
      </c>
      <c r="T466" s="42">
        <v>2.6624068157614486E-4</v>
      </c>
      <c r="U466" s="43">
        <v>328</v>
      </c>
      <c r="V466" s="44">
        <v>9.9112747795215422E-2</v>
      </c>
      <c r="W466" s="178">
        <v>1</v>
      </c>
      <c r="X466" s="42">
        <v>6.024096385542169E-3</v>
      </c>
      <c r="Y466" s="43">
        <v>361</v>
      </c>
      <c r="Z466" s="45">
        <v>0.12673620111825862</v>
      </c>
      <c r="AA466" s="65">
        <v>34</v>
      </c>
      <c r="AB466" s="38">
        <v>9.0521831735889246E-3</v>
      </c>
      <c r="AC466" s="39">
        <v>244</v>
      </c>
      <c r="AD466" s="40">
        <v>0.69795680444129149</v>
      </c>
      <c r="AE466" s="98">
        <v>18</v>
      </c>
      <c r="AF466" s="38">
        <v>0.20481927710843373</v>
      </c>
      <c r="AG466" s="39">
        <v>309</v>
      </c>
      <c r="AH466" s="41">
        <v>0.89248251014385416</v>
      </c>
      <c r="AI466" s="183">
        <v>0</v>
      </c>
      <c r="AJ466" s="42">
        <v>0</v>
      </c>
      <c r="AK466" s="43">
        <v>337</v>
      </c>
      <c r="AL466" s="44">
        <v>0</v>
      </c>
      <c r="AM466" s="178">
        <v>0</v>
      </c>
      <c r="AN466" s="42">
        <v>0</v>
      </c>
      <c r="AO466" s="43">
        <v>337</v>
      </c>
      <c r="AP466" s="45">
        <v>0</v>
      </c>
      <c r="AQ466" s="65">
        <v>112</v>
      </c>
      <c r="AR466" s="38">
        <v>2.9818956336528223E-2</v>
      </c>
      <c r="AS466" s="39">
        <v>86</v>
      </c>
      <c r="AT466" s="40">
        <v>1.2873573051057001</v>
      </c>
      <c r="AU466" s="98">
        <v>47</v>
      </c>
      <c r="AV466" s="38">
        <v>0.67469879518072284</v>
      </c>
      <c r="AW466" s="39">
        <v>76</v>
      </c>
      <c r="AX466" s="41">
        <v>1.6461532745317708</v>
      </c>
      <c r="AY466" s="183">
        <v>5</v>
      </c>
      <c r="AZ466" s="42">
        <v>1.3312034078807242E-3</v>
      </c>
      <c r="BA466" s="43">
        <v>188</v>
      </c>
      <c r="BB466" s="44">
        <v>0.49678741762809991</v>
      </c>
      <c r="BC466" s="178">
        <v>2</v>
      </c>
      <c r="BD466" s="42">
        <v>3.0120481927710843E-2</v>
      </c>
      <c r="BE466" s="43">
        <v>205</v>
      </c>
      <c r="BF466" s="45">
        <v>0.63524573250278293</v>
      </c>
      <c r="BG466" s="159">
        <v>1</v>
      </c>
      <c r="BH466" s="83">
        <v>2.6624068157614486E-4</v>
      </c>
      <c r="BI466" s="84">
        <v>416</v>
      </c>
      <c r="BJ466" s="85">
        <v>4.783374690267831E-2</v>
      </c>
      <c r="BK466" s="156">
        <v>3</v>
      </c>
      <c r="BL466" s="83">
        <v>6.024096385542169E-3</v>
      </c>
      <c r="BM466" s="84">
        <v>445</v>
      </c>
      <c r="BN466" s="86">
        <v>6.1165364724055898E-2</v>
      </c>
      <c r="BO466" s="195">
        <v>166</v>
      </c>
      <c r="BP466" s="75">
        <v>4.4195953141640043E-2</v>
      </c>
      <c r="BQ466" s="164">
        <v>84</v>
      </c>
      <c r="BR466" s="76">
        <v>228</v>
      </c>
      <c r="BS466" s="77">
        <v>0.78203975597100694</v>
      </c>
      <c r="BT466" s="159">
        <v>3756</v>
      </c>
      <c r="BU466" s="153">
        <v>1505</v>
      </c>
    </row>
    <row r="467" spans="1:73">
      <c r="A467" s="34">
        <f t="shared" si="56"/>
        <v>1</v>
      </c>
      <c r="B467" s="35">
        <f t="shared" si="57"/>
        <v>0</v>
      </c>
      <c r="C467" s="35">
        <f t="shared" si="58"/>
        <v>0</v>
      </c>
      <c r="D467" s="35">
        <f t="shared" si="59"/>
        <v>1</v>
      </c>
      <c r="E467" s="35">
        <f t="shared" si="60"/>
        <v>0</v>
      </c>
      <c r="F467" s="35">
        <f t="shared" si="61"/>
        <v>0</v>
      </c>
      <c r="G467" s="35">
        <f t="shared" si="62"/>
        <v>1</v>
      </c>
      <c r="H467" s="35">
        <f t="shared" si="63"/>
        <v>0</v>
      </c>
      <c r="I467" s="48">
        <v>455</v>
      </c>
      <c r="J467" s="49" t="s">
        <v>427</v>
      </c>
      <c r="K467" s="65">
        <v>0</v>
      </c>
      <c r="L467" s="38">
        <v>0</v>
      </c>
      <c r="M467" s="39">
        <v>517</v>
      </c>
      <c r="N467" s="40">
        <v>0</v>
      </c>
      <c r="O467" s="98">
        <v>0</v>
      </c>
      <c r="P467" s="38">
        <v>0</v>
      </c>
      <c r="Q467" s="39">
        <v>517</v>
      </c>
      <c r="R467" s="41">
        <v>0</v>
      </c>
      <c r="S467" s="183">
        <v>0</v>
      </c>
      <c r="T467" s="42">
        <v>0</v>
      </c>
      <c r="U467" s="43">
        <v>396</v>
      </c>
      <c r="V467" s="44">
        <v>0</v>
      </c>
      <c r="W467" s="178">
        <v>0</v>
      </c>
      <c r="X467" s="42">
        <v>0</v>
      </c>
      <c r="Y467" s="43">
        <v>396</v>
      </c>
      <c r="Z467" s="45">
        <v>0</v>
      </c>
      <c r="AA467" s="65">
        <v>130</v>
      </c>
      <c r="AB467" s="38">
        <v>0.10726072607260725</v>
      </c>
      <c r="AC467" s="39">
        <v>20</v>
      </c>
      <c r="AD467" s="40">
        <v>8.2701987107501882</v>
      </c>
      <c r="AE467" s="98">
        <v>8</v>
      </c>
      <c r="AF467" s="38">
        <v>0.7831325301204819</v>
      </c>
      <c r="AG467" s="39">
        <v>79</v>
      </c>
      <c r="AH467" s="41">
        <v>3.412433127020619</v>
      </c>
      <c r="AI467" s="183">
        <v>0</v>
      </c>
      <c r="AJ467" s="42">
        <v>0</v>
      </c>
      <c r="AK467" s="43">
        <v>337</v>
      </c>
      <c r="AL467" s="44">
        <v>0</v>
      </c>
      <c r="AM467" s="178">
        <v>0</v>
      </c>
      <c r="AN467" s="42">
        <v>0</v>
      </c>
      <c r="AO467" s="43">
        <v>337</v>
      </c>
      <c r="AP467" s="45">
        <v>0</v>
      </c>
      <c r="AQ467" s="65">
        <v>21</v>
      </c>
      <c r="AR467" s="38">
        <v>1.7326732673267328E-2</v>
      </c>
      <c r="AS467" s="39">
        <v>214</v>
      </c>
      <c r="AT467" s="40">
        <v>0.7480374439939681</v>
      </c>
      <c r="AU467" s="98">
        <v>7</v>
      </c>
      <c r="AV467" s="38">
        <v>0.12650602409638553</v>
      </c>
      <c r="AW467" s="39">
        <v>495</v>
      </c>
      <c r="AX467" s="41">
        <v>0.30865373897470705</v>
      </c>
      <c r="AY467" s="183">
        <v>15</v>
      </c>
      <c r="AZ467" s="42">
        <v>1.2376237623762377E-2</v>
      </c>
      <c r="BA467" s="43">
        <v>11</v>
      </c>
      <c r="BB467" s="44">
        <v>4.6186473777503547</v>
      </c>
      <c r="BC467" s="178">
        <v>2</v>
      </c>
      <c r="BD467" s="42">
        <v>9.036144578313253E-2</v>
      </c>
      <c r="BE467" s="43">
        <v>47</v>
      </c>
      <c r="BF467" s="45">
        <v>1.905737197508349</v>
      </c>
      <c r="BG467" s="159">
        <v>0</v>
      </c>
      <c r="BH467" s="83">
        <v>0</v>
      </c>
      <c r="BI467" s="84">
        <v>467</v>
      </c>
      <c r="BJ467" s="85">
        <v>0</v>
      </c>
      <c r="BK467" s="156">
        <v>0</v>
      </c>
      <c r="BL467" s="83">
        <v>0</v>
      </c>
      <c r="BM467" s="84">
        <v>467</v>
      </c>
      <c r="BN467" s="86">
        <v>0</v>
      </c>
      <c r="BO467" s="195">
        <v>166</v>
      </c>
      <c r="BP467" s="75">
        <v>0.13696369636963696</v>
      </c>
      <c r="BQ467" s="164">
        <v>17</v>
      </c>
      <c r="BR467" s="76">
        <v>38</v>
      </c>
      <c r="BS467" s="77">
        <v>2.4235489467220312</v>
      </c>
      <c r="BT467" s="159">
        <v>1212</v>
      </c>
      <c r="BU467" s="153">
        <v>55</v>
      </c>
    </row>
    <row r="468" spans="1:73">
      <c r="A468" s="34">
        <f t="shared" si="56"/>
        <v>0</v>
      </c>
      <c r="B468" s="35">
        <f t="shared" si="57"/>
        <v>0</v>
      </c>
      <c r="C468" s="35">
        <f t="shared" si="58"/>
        <v>0</v>
      </c>
      <c r="D468" s="35">
        <f t="shared" si="59"/>
        <v>0</v>
      </c>
      <c r="E468" s="35">
        <f t="shared" si="60"/>
        <v>0</v>
      </c>
      <c r="F468" s="35">
        <f t="shared" si="61"/>
        <v>1</v>
      </c>
      <c r="G468" s="35">
        <f t="shared" si="62"/>
        <v>0</v>
      </c>
      <c r="H468" s="35">
        <f t="shared" si="63"/>
        <v>0</v>
      </c>
      <c r="I468" s="48">
        <v>262</v>
      </c>
      <c r="J468" s="49" t="s">
        <v>232</v>
      </c>
      <c r="K468" s="65">
        <v>0</v>
      </c>
      <c r="L468" s="38">
        <v>0</v>
      </c>
      <c r="M468" s="39">
        <v>517</v>
      </c>
      <c r="N468" s="40">
        <v>0</v>
      </c>
      <c r="O468" s="98">
        <v>0</v>
      </c>
      <c r="P468" s="38">
        <v>0</v>
      </c>
      <c r="Q468" s="39">
        <v>517</v>
      </c>
      <c r="R468" s="41">
        <v>0</v>
      </c>
      <c r="S468" s="183">
        <v>0</v>
      </c>
      <c r="T468" s="42">
        <v>0</v>
      </c>
      <c r="U468" s="43">
        <v>396</v>
      </c>
      <c r="V468" s="44">
        <v>0</v>
      </c>
      <c r="W468" s="178">
        <v>0</v>
      </c>
      <c r="X468" s="42">
        <v>0</v>
      </c>
      <c r="Y468" s="43">
        <v>396</v>
      </c>
      <c r="Z468" s="45">
        <v>0</v>
      </c>
      <c r="AA468" s="65">
        <v>0</v>
      </c>
      <c r="AB468" s="38">
        <v>0</v>
      </c>
      <c r="AC468" s="39">
        <v>538</v>
      </c>
      <c r="AD468" s="40">
        <v>0</v>
      </c>
      <c r="AE468" s="98">
        <v>0</v>
      </c>
      <c r="AF468" s="38">
        <v>0</v>
      </c>
      <c r="AG468" s="39">
        <v>538</v>
      </c>
      <c r="AH468" s="41">
        <v>0</v>
      </c>
      <c r="AI468" s="183">
        <v>0</v>
      </c>
      <c r="AJ468" s="42">
        <v>0</v>
      </c>
      <c r="AK468" s="43">
        <v>337</v>
      </c>
      <c r="AL468" s="44">
        <v>0</v>
      </c>
      <c r="AM468" s="178">
        <v>0</v>
      </c>
      <c r="AN468" s="42">
        <v>0</v>
      </c>
      <c r="AO468" s="43">
        <v>337</v>
      </c>
      <c r="AP468" s="45">
        <v>0</v>
      </c>
      <c r="AQ468" s="65">
        <v>150</v>
      </c>
      <c r="AR468" s="38">
        <v>1.8239299610894943E-2</v>
      </c>
      <c r="AS468" s="39">
        <v>195</v>
      </c>
      <c r="AT468" s="40">
        <v>0.78743519153061536</v>
      </c>
      <c r="AU468" s="98">
        <v>1</v>
      </c>
      <c r="AV468" s="38">
        <v>0.9375</v>
      </c>
      <c r="AW468" s="39">
        <v>31</v>
      </c>
      <c r="AX468" s="41">
        <v>2.2873446727589899</v>
      </c>
      <c r="AY468" s="183">
        <v>0</v>
      </c>
      <c r="AZ468" s="42">
        <v>0</v>
      </c>
      <c r="BA468" s="43">
        <v>356</v>
      </c>
      <c r="BB468" s="44">
        <v>0</v>
      </c>
      <c r="BC468" s="178">
        <v>0</v>
      </c>
      <c r="BD468" s="42">
        <v>0</v>
      </c>
      <c r="BE468" s="43">
        <v>356</v>
      </c>
      <c r="BF468" s="45">
        <v>0</v>
      </c>
      <c r="BG468" s="159">
        <v>10</v>
      </c>
      <c r="BH468" s="83">
        <v>1.2159533073929961E-3</v>
      </c>
      <c r="BI468" s="84">
        <v>323</v>
      </c>
      <c r="BJ468" s="85">
        <v>0.21846249193392475</v>
      </c>
      <c r="BK468" s="156">
        <v>1</v>
      </c>
      <c r="BL468" s="83">
        <v>6.25E-2</v>
      </c>
      <c r="BM468" s="84">
        <v>286</v>
      </c>
      <c r="BN468" s="86">
        <v>0.63459065901207989</v>
      </c>
      <c r="BO468" s="195">
        <v>160</v>
      </c>
      <c r="BP468" s="75">
        <v>1.9455252918287938E-2</v>
      </c>
      <c r="BQ468" s="164">
        <v>2</v>
      </c>
      <c r="BR468" s="76">
        <v>436</v>
      </c>
      <c r="BS468" s="77">
        <v>0.34425733948561976</v>
      </c>
      <c r="BT468" s="159">
        <v>8224</v>
      </c>
      <c r="BU468" s="153">
        <v>151</v>
      </c>
    </row>
    <row r="469" spans="1:73">
      <c r="A469" s="34">
        <f t="shared" si="56"/>
        <v>1</v>
      </c>
      <c r="B469" s="35">
        <f t="shared" si="57"/>
        <v>0</v>
      </c>
      <c r="C469" s="35">
        <f t="shared" si="58"/>
        <v>0</v>
      </c>
      <c r="D469" s="35">
        <f t="shared" si="59"/>
        <v>1</v>
      </c>
      <c r="E469" s="35">
        <f t="shared" si="60"/>
        <v>0</v>
      </c>
      <c r="F469" s="35">
        <f t="shared" si="61"/>
        <v>1</v>
      </c>
      <c r="G469" s="35">
        <f t="shared" si="62"/>
        <v>0</v>
      </c>
      <c r="H469" s="35">
        <f t="shared" si="63"/>
        <v>0</v>
      </c>
      <c r="I469" s="48">
        <v>237</v>
      </c>
      <c r="J469" s="49" t="s">
        <v>207</v>
      </c>
      <c r="K469" s="65">
        <v>3</v>
      </c>
      <c r="L469" s="38">
        <v>1.0210332856851133E-4</v>
      </c>
      <c r="M469" s="39">
        <v>506</v>
      </c>
      <c r="N469" s="40">
        <v>1.3529544623423206E-2</v>
      </c>
      <c r="O469" s="98">
        <v>1</v>
      </c>
      <c r="P469" s="38">
        <v>0.02</v>
      </c>
      <c r="Q469" s="39">
        <v>469</v>
      </c>
      <c r="R469" s="41">
        <v>0.14977073036425992</v>
      </c>
      <c r="S469" s="183">
        <v>4</v>
      </c>
      <c r="T469" s="42">
        <v>1.3613777142468177E-4</v>
      </c>
      <c r="U469" s="43">
        <v>361</v>
      </c>
      <c r="V469" s="44">
        <v>5.0679665198942084E-2</v>
      </c>
      <c r="W469" s="178">
        <v>1</v>
      </c>
      <c r="X469" s="42">
        <v>2.6666666666666668E-2</v>
      </c>
      <c r="Y469" s="43">
        <v>234</v>
      </c>
      <c r="Z469" s="45">
        <v>0.56101891695015815</v>
      </c>
      <c r="AA469" s="65">
        <v>46</v>
      </c>
      <c r="AB469" s="38">
        <v>1.5655843713838404E-3</v>
      </c>
      <c r="AC469" s="39">
        <v>448</v>
      </c>
      <c r="AD469" s="40">
        <v>0.12071234573803546</v>
      </c>
      <c r="AE469" s="98">
        <v>2</v>
      </c>
      <c r="AF469" s="38">
        <v>0.30666666666666664</v>
      </c>
      <c r="AG469" s="39">
        <v>207</v>
      </c>
      <c r="AH469" s="41">
        <v>1.336273813227151</v>
      </c>
      <c r="AI469" s="183">
        <v>0</v>
      </c>
      <c r="AJ469" s="42">
        <v>0</v>
      </c>
      <c r="AK469" s="43">
        <v>337</v>
      </c>
      <c r="AL469" s="44">
        <v>0</v>
      </c>
      <c r="AM469" s="178">
        <v>0</v>
      </c>
      <c r="AN469" s="42">
        <v>0</v>
      </c>
      <c r="AO469" s="43">
        <v>337</v>
      </c>
      <c r="AP469" s="45">
        <v>0</v>
      </c>
      <c r="AQ469" s="65">
        <v>95</v>
      </c>
      <c r="AR469" s="38">
        <v>3.2332720713361923E-3</v>
      </c>
      <c r="AS469" s="39">
        <v>445</v>
      </c>
      <c r="AT469" s="40">
        <v>0.13958826638509728</v>
      </c>
      <c r="AU469" s="98">
        <v>8</v>
      </c>
      <c r="AV469" s="38">
        <v>0.6333333333333333</v>
      </c>
      <c r="AW469" s="39">
        <v>95</v>
      </c>
      <c r="AX469" s="41">
        <v>1.5452284011527397</v>
      </c>
      <c r="AY469" s="183">
        <v>0</v>
      </c>
      <c r="AZ469" s="42">
        <v>0</v>
      </c>
      <c r="BA469" s="43">
        <v>356</v>
      </c>
      <c r="BB469" s="44">
        <v>0</v>
      </c>
      <c r="BC469" s="178">
        <v>0</v>
      </c>
      <c r="BD469" s="42">
        <v>0</v>
      </c>
      <c r="BE469" s="43">
        <v>356</v>
      </c>
      <c r="BF469" s="45">
        <v>0</v>
      </c>
      <c r="BG469" s="159">
        <v>2</v>
      </c>
      <c r="BH469" s="83">
        <v>6.8068885712340885E-5</v>
      </c>
      <c r="BI469" s="84">
        <v>448</v>
      </c>
      <c r="BJ469" s="85">
        <v>1.2229497880774603E-2</v>
      </c>
      <c r="BK469" s="156">
        <v>1</v>
      </c>
      <c r="BL469" s="83">
        <v>1.3333333333333334E-2</v>
      </c>
      <c r="BM469" s="84">
        <v>421</v>
      </c>
      <c r="BN469" s="86">
        <v>0.13537934058924372</v>
      </c>
      <c r="BO469" s="195">
        <v>150</v>
      </c>
      <c r="BP469" s="75">
        <v>5.1051664284255662E-3</v>
      </c>
      <c r="BQ469" s="164">
        <v>13</v>
      </c>
      <c r="BR469" s="76">
        <v>558</v>
      </c>
      <c r="BS469" s="77">
        <v>9.0335038031247983E-2</v>
      </c>
      <c r="BT469" s="159">
        <v>29382</v>
      </c>
      <c r="BU469" s="153">
        <v>772</v>
      </c>
    </row>
    <row r="470" spans="1:73">
      <c r="A470" s="34">
        <f t="shared" si="56"/>
        <v>1</v>
      </c>
      <c r="B470" s="35">
        <f t="shared" si="57"/>
        <v>0</v>
      </c>
      <c r="C470" s="35">
        <f t="shared" si="58"/>
        <v>0</v>
      </c>
      <c r="D470" s="35">
        <f t="shared" si="59"/>
        <v>1</v>
      </c>
      <c r="E470" s="35">
        <f t="shared" si="60"/>
        <v>0</v>
      </c>
      <c r="F470" s="35">
        <f t="shared" si="61"/>
        <v>0</v>
      </c>
      <c r="G470" s="35">
        <f t="shared" si="62"/>
        <v>0</v>
      </c>
      <c r="H470" s="35">
        <f t="shared" si="63"/>
        <v>0</v>
      </c>
      <c r="I470" s="48">
        <v>248</v>
      </c>
      <c r="J470" s="49" t="s">
        <v>218</v>
      </c>
      <c r="K470" s="65">
        <v>0</v>
      </c>
      <c r="L470" s="38">
        <v>0</v>
      </c>
      <c r="M470" s="39">
        <v>517</v>
      </c>
      <c r="N470" s="40">
        <v>0</v>
      </c>
      <c r="O470" s="98">
        <v>0</v>
      </c>
      <c r="P470" s="38">
        <v>0</v>
      </c>
      <c r="Q470" s="39">
        <v>517</v>
      </c>
      <c r="R470" s="41">
        <v>0</v>
      </c>
      <c r="S470" s="183">
        <v>0</v>
      </c>
      <c r="T470" s="42">
        <v>0</v>
      </c>
      <c r="U470" s="43">
        <v>396</v>
      </c>
      <c r="V470" s="44">
        <v>0</v>
      </c>
      <c r="W470" s="178">
        <v>0</v>
      </c>
      <c r="X470" s="42">
        <v>0</v>
      </c>
      <c r="Y470" s="43">
        <v>396</v>
      </c>
      <c r="Z470" s="45">
        <v>0</v>
      </c>
      <c r="AA470" s="65">
        <v>150</v>
      </c>
      <c r="AB470" s="38">
        <v>1.3457742687959805E-2</v>
      </c>
      <c r="AC470" s="39">
        <v>156</v>
      </c>
      <c r="AD470" s="40">
        <v>1.0376417380601417</v>
      </c>
      <c r="AE470" s="98">
        <v>1</v>
      </c>
      <c r="AF470" s="38">
        <v>1</v>
      </c>
      <c r="AG470" s="39">
        <v>1</v>
      </c>
      <c r="AH470" s="41">
        <v>4.3574146083494059</v>
      </c>
      <c r="AI470" s="183">
        <v>0</v>
      </c>
      <c r="AJ470" s="42">
        <v>0</v>
      </c>
      <c r="AK470" s="43">
        <v>337</v>
      </c>
      <c r="AL470" s="44">
        <v>0</v>
      </c>
      <c r="AM470" s="178">
        <v>0</v>
      </c>
      <c r="AN470" s="42">
        <v>0</v>
      </c>
      <c r="AO470" s="43">
        <v>337</v>
      </c>
      <c r="AP470" s="45">
        <v>0</v>
      </c>
      <c r="AQ470" s="65">
        <v>0</v>
      </c>
      <c r="AR470" s="38">
        <v>0</v>
      </c>
      <c r="AS470" s="39">
        <v>565</v>
      </c>
      <c r="AT470" s="40">
        <v>0</v>
      </c>
      <c r="AU470" s="98">
        <v>0</v>
      </c>
      <c r="AV470" s="38">
        <v>0</v>
      </c>
      <c r="AW470" s="39">
        <v>565</v>
      </c>
      <c r="AX470" s="41">
        <v>0</v>
      </c>
      <c r="AY470" s="183">
        <v>0</v>
      </c>
      <c r="AZ470" s="42">
        <v>0</v>
      </c>
      <c r="BA470" s="43">
        <v>356</v>
      </c>
      <c r="BB470" s="44">
        <v>0</v>
      </c>
      <c r="BC470" s="178">
        <v>0</v>
      </c>
      <c r="BD470" s="42">
        <v>0</v>
      </c>
      <c r="BE470" s="43">
        <v>356</v>
      </c>
      <c r="BF470" s="45">
        <v>0</v>
      </c>
      <c r="BG470" s="159">
        <v>0</v>
      </c>
      <c r="BH470" s="83">
        <v>0</v>
      </c>
      <c r="BI470" s="84">
        <v>467</v>
      </c>
      <c r="BJ470" s="85">
        <v>0</v>
      </c>
      <c r="BK470" s="156">
        <v>0</v>
      </c>
      <c r="BL470" s="83">
        <v>0</v>
      </c>
      <c r="BM470" s="84">
        <v>467</v>
      </c>
      <c r="BN470" s="86">
        <v>0</v>
      </c>
      <c r="BO470" s="195">
        <v>150</v>
      </c>
      <c r="BP470" s="75">
        <v>1.3457742687959805E-2</v>
      </c>
      <c r="BQ470" s="164">
        <v>1</v>
      </c>
      <c r="BR470" s="76">
        <v>480</v>
      </c>
      <c r="BS470" s="77">
        <v>0.23813243203248952</v>
      </c>
      <c r="BT470" s="159">
        <v>11146</v>
      </c>
      <c r="BU470" s="153">
        <v>285</v>
      </c>
    </row>
    <row r="471" spans="1:73">
      <c r="A471" s="34">
        <f t="shared" si="56"/>
        <v>2</v>
      </c>
      <c r="B471" s="35">
        <f t="shared" si="57"/>
        <v>1</v>
      </c>
      <c r="C471" s="35">
        <f t="shared" si="58"/>
        <v>0</v>
      </c>
      <c r="D471" s="35">
        <f t="shared" si="59"/>
        <v>0</v>
      </c>
      <c r="E471" s="35">
        <f t="shared" si="60"/>
        <v>1</v>
      </c>
      <c r="F471" s="35">
        <f t="shared" si="61"/>
        <v>0</v>
      </c>
      <c r="G471" s="35">
        <f t="shared" si="62"/>
        <v>0</v>
      </c>
      <c r="H471" s="35">
        <f t="shared" si="63"/>
        <v>1</v>
      </c>
      <c r="I471" s="51">
        <v>30</v>
      </c>
      <c r="J471" s="49" t="s">
        <v>678</v>
      </c>
      <c r="K471" s="65">
        <v>30</v>
      </c>
      <c r="L471" s="38">
        <v>4.9636002647253478E-3</v>
      </c>
      <c r="M471" s="39">
        <v>196</v>
      </c>
      <c r="N471" s="40">
        <v>0.65771853098183441</v>
      </c>
      <c r="O471" s="98">
        <v>12</v>
      </c>
      <c r="P471" s="38">
        <v>0.20408163265306123</v>
      </c>
      <c r="Q471" s="39">
        <v>118</v>
      </c>
      <c r="R471" s="41">
        <v>1.5282727588189788</v>
      </c>
      <c r="S471" s="183">
        <v>0</v>
      </c>
      <c r="T471" s="42">
        <v>0</v>
      </c>
      <c r="U471" s="43">
        <v>396</v>
      </c>
      <c r="V471" s="44">
        <v>0</v>
      </c>
      <c r="W471" s="178">
        <v>0</v>
      </c>
      <c r="X471" s="42">
        <v>0</v>
      </c>
      <c r="Y471" s="43">
        <v>396</v>
      </c>
      <c r="Z471" s="45">
        <v>0</v>
      </c>
      <c r="AA471" s="65">
        <v>0</v>
      </c>
      <c r="AB471" s="38">
        <v>0</v>
      </c>
      <c r="AC471" s="39">
        <v>538</v>
      </c>
      <c r="AD471" s="40">
        <v>0</v>
      </c>
      <c r="AE471" s="98">
        <v>1</v>
      </c>
      <c r="AF471" s="38">
        <v>0</v>
      </c>
      <c r="AG471" s="39">
        <v>538</v>
      </c>
      <c r="AH471" s="41">
        <v>0</v>
      </c>
      <c r="AI471" s="183">
        <v>10</v>
      </c>
      <c r="AJ471" s="42">
        <v>1.6545334215751159E-3</v>
      </c>
      <c r="AK471" s="43">
        <v>107</v>
      </c>
      <c r="AL471" s="44">
        <v>0.86956870285141086</v>
      </c>
      <c r="AM471" s="178">
        <v>1</v>
      </c>
      <c r="AN471" s="42">
        <v>6.8027210884353748E-2</v>
      </c>
      <c r="AO471" s="43">
        <v>42</v>
      </c>
      <c r="AP471" s="45">
        <v>2.0205271676100467</v>
      </c>
      <c r="AQ471" s="65">
        <v>36</v>
      </c>
      <c r="AR471" s="38">
        <v>5.9563203176704171E-3</v>
      </c>
      <c r="AS471" s="39">
        <v>388</v>
      </c>
      <c r="AT471" s="40">
        <v>0.25714892184570937</v>
      </c>
      <c r="AU471" s="98">
        <v>7</v>
      </c>
      <c r="AV471" s="38">
        <v>0.24489795918367346</v>
      </c>
      <c r="AW471" s="39">
        <v>439</v>
      </c>
      <c r="AX471" s="41">
        <v>0.59751044512887896</v>
      </c>
      <c r="AY471" s="183">
        <v>0</v>
      </c>
      <c r="AZ471" s="42">
        <v>0</v>
      </c>
      <c r="BA471" s="43">
        <v>356</v>
      </c>
      <c r="BB471" s="44">
        <v>0</v>
      </c>
      <c r="BC471" s="178">
        <v>0</v>
      </c>
      <c r="BD471" s="42">
        <v>0</v>
      </c>
      <c r="BE471" s="43">
        <v>356</v>
      </c>
      <c r="BF471" s="45">
        <v>0</v>
      </c>
      <c r="BG471" s="159">
        <v>71</v>
      </c>
      <c r="BH471" s="83">
        <v>1.1747187293183322E-2</v>
      </c>
      <c r="BI471" s="84">
        <v>39</v>
      </c>
      <c r="BJ471" s="85">
        <v>2.1105414111546392</v>
      </c>
      <c r="BK471" s="156">
        <v>8</v>
      </c>
      <c r="BL471" s="83">
        <v>0.48299319727891155</v>
      </c>
      <c r="BM471" s="84">
        <v>25</v>
      </c>
      <c r="BN471" s="86">
        <v>4.9040475417532159</v>
      </c>
      <c r="BO471" s="195">
        <v>147</v>
      </c>
      <c r="BP471" s="75">
        <v>2.4321641297154202E-2</v>
      </c>
      <c r="BQ471" s="164">
        <v>29</v>
      </c>
      <c r="BR471" s="76">
        <v>399</v>
      </c>
      <c r="BS471" s="77">
        <v>0.43036724117892883</v>
      </c>
      <c r="BT471" s="159">
        <v>6044</v>
      </c>
      <c r="BU471" s="153">
        <v>553</v>
      </c>
    </row>
    <row r="472" spans="1:73">
      <c r="A472" s="34">
        <f t="shared" si="56"/>
        <v>1</v>
      </c>
      <c r="B472" s="35">
        <f t="shared" si="57"/>
        <v>1</v>
      </c>
      <c r="C472" s="35">
        <f t="shared" si="58"/>
        <v>0</v>
      </c>
      <c r="D472" s="35">
        <f t="shared" si="59"/>
        <v>0</v>
      </c>
      <c r="E472" s="35">
        <f t="shared" si="60"/>
        <v>0</v>
      </c>
      <c r="F472" s="35">
        <f t="shared" si="61"/>
        <v>0</v>
      </c>
      <c r="G472" s="35">
        <f t="shared" si="62"/>
        <v>0</v>
      </c>
      <c r="H472" s="35">
        <f t="shared" si="63"/>
        <v>1</v>
      </c>
      <c r="I472" s="48">
        <v>49</v>
      </c>
      <c r="J472" s="49" t="s">
        <v>19</v>
      </c>
      <c r="K472" s="65">
        <v>28</v>
      </c>
      <c r="L472" s="38">
        <v>5.7072971871178152E-3</v>
      </c>
      <c r="M472" s="39">
        <v>175</v>
      </c>
      <c r="N472" s="40">
        <v>0.75626459053619921</v>
      </c>
      <c r="O472" s="98">
        <v>1</v>
      </c>
      <c r="P472" s="38">
        <v>0.19047619047619047</v>
      </c>
      <c r="Q472" s="39">
        <v>131</v>
      </c>
      <c r="R472" s="41">
        <v>1.4263879082310467</v>
      </c>
      <c r="S472" s="183">
        <v>0</v>
      </c>
      <c r="T472" s="42">
        <v>0</v>
      </c>
      <c r="U472" s="43">
        <v>396</v>
      </c>
      <c r="V472" s="44">
        <v>0</v>
      </c>
      <c r="W472" s="178">
        <v>0</v>
      </c>
      <c r="X472" s="42">
        <v>0</v>
      </c>
      <c r="Y472" s="43">
        <v>396</v>
      </c>
      <c r="Z472" s="45">
        <v>0</v>
      </c>
      <c r="AA472" s="65">
        <v>0</v>
      </c>
      <c r="AB472" s="38">
        <v>0</v>
      </c>
      <c r="AC472" s="39">
        <v>538</v>
      </c>
      <c r="AD472" s="40">
        <v>0</v>
      </c>
      <c r="AE472" s="98">
        <v>0</v>
      </c>
      <c r="AF472" s="38">
        <v>0</v>
      </c>
      <c r="AG472" s="39">
        <v>538</v>
      </c>
      <c r="AH472" s="41">
        <v>0</v>
      </c>
      <c r="AI472" s="183">
        <v>0</v>
      </c>
      <c r="AJ472" s="42">
        <v>0</v>
      </c>
      <c r="AK472" s="43">
        <v>337</v>
      </c>
      <c r="AL472" s="44">
        <v>0</v>
      </c>
      <c r="AM472" s="178">
        <v>0</v>
      </c>
      <c r="AN472" s="42">
        <v>0</v>
      </c>
      <c r="AO472" s="43">
        <v>337</v>
      </c>
      <c r="AP472" s="45">
        <v>0</v>
      </c>
      <c r="AQ472" s="65">
        <v>11</v>
      </c>
      <c r="AR472" s="38">
        <v>2.242152466367713E-3</v>
      </c>
      <c r="AS472" s="39">
        <v>473</v>
      </c>
      <c r="AT472" s="40">
        <v>9.6799207999219442E-2</v>
      </c>
      <c r="AU472" s="98">
        <v>4</v>
      </c>
      <c r="AV472" s="38">
        <v>7.4829931972789115E-2</v>
      </c>
      <c r="AW472" s="39">
        <v>507</v>
      </c>
      <c r="AX472" s="41">
        <v>0.1825726360116019</v>
      </c>
      <c r="AY472" s="183">
        <v>0</v>
      </c>
      <c r="AZ472" s="42">
        <v>0</v>
      </c>
      <c r="BA472" s="43">
        <v>356</v>
      </c>
      <c r="BB472" s="44">
        <v>0</v>
      </c>
      <c r="BC472" s="178">
        <v>0</v>
      </c>
      <c r="BD472" s="42">
        <v>0</v>
      </c>
      <c r="BE472" s="43">
        <v>356</v>
      </c>
      <c r="BF472" s="45">
        <v>0</v>
      </c>
      <c r="BG472" s="159">
        <v>108</v>
      </c>
      <c r="BH472" s="83">
        <v>2.2013860578883E-2</v>
      </c>
      <c r="BI472" s="84">
        <v>16</v>
      </c>
      <c r="BJ472" s="85">
        <v>3.9550884149159495</v>
      </c>
      <c r="BK472" s="156">
        <v>4</v>
      </c>
      <c r="BL472" s="83">
        <v>0.73469387755102045</v>
      </c>
      <c r="BM472" s="84">
        <v>6</v>
      </c>
      <c r="BN472" s="86">
        <v>7.4596779508358786</v>
      </c>
      <c r="BO472" s="195">
        <v>147</v>
      </c>
      <c r="BP472" s="75">
        <v>2.9963310232368527E-2</v>
      </c>
      <c r="BQ472" s="164">
        <v>9</v>
      </c>
      <c r="BR472" s="76">
        <v>358</v>
      </c>
      <c r="BS472" s="77">
        <v>0.53019559838676023</v>
      </c>
      <c r="BT472" s="159">
        <v>4906</v>
      </c>
      <c r="BU472" s="153">
        <v>101</v>
      </c>
    </row>
    <row r="473" spans="1:73">
      <c r="A473" s="34">
        <f t="shared" si="56"/>
        <v>1</v>
      </c>
      <c r="B473" s="35">
        <f t="shared" si="57"/>
        <v>0</v>
      </c>
      <c r="C473" s="35">
        <f t="shared" si="58"/>
        <v>0</v>
      </c>
      <c r="D473" s="35">
        <f t="shared" si="59"/>
        <v>1</v>
      </c>
      <c r="E473" s="35">
        <f t="shared" si="60"/>
        <v>0</v>
      </c>
      <c r="F473" s="35">
        <f t="shared" si="61"/>
        <v>1</v>
      </c>
      <c r="G473" s="35">
        <f t="shared" si="62"/>
        <v>0</v>
      </c>
      <c r="H473" s="35">
        <f t="shared" si="63"/>
        <v>0</v>
      </c>
      <c r="I473" s="48">
        <v>184</v>
      </c>
      <c r="J473" s="49" t="s">
        <v>154</v>
      </c>
      <c r="K473" s="65">
        <v>3</v>
      </c>
      <c r="L473" s="38">
        <v>1.6358580075249469E-4</v>
      </c>
      <c r="M473" s="39">
        <v>496</v>
      </c>
      <c r="N473" s="40">
        <v>2.1676486183838852E-2</v>
      </c>
      <c r="O473" s="98">
        <v>1</v>
      </c>
      <c r="P473" s="38">
        <v>2.1126760563380281E-2</v>
      </c>
      <c r="Q473" s="39">
        <v>465</v>
      </c>
      <c r="R473" s="41">
        <v>0.15820851799041541</v>
      </c>
      <c r="S473" s="183">
        <v>0</v>
      </c>
      <c r="T473" s="42">
        <v>0</v>
      </c>
      <c r="U473" s="43">
        <v>396</v>
      </c>
      <c r="V473" s="44">
        <v>0</v>
      </c>
      <c r="W473" s="178">
        <v>0</v>
      </c>
      <c r="X473" s="42">
        <v>0</v>
      </c>
      <c r="Y473" s="43">
        <v>396</v>
      </c>
      <c r="Z473" s="45">
        <v>0</v>
      </c>
      <c r="AA473" s="65">
        <v>47</v>
      </c>
      <c r="AB473" s="38">
        <v>2.5628442117890836E-3</v>
      </c>
      <c r="AC473" s="39">
        <v>402</v>
      </c>
      <c r="AD473" s="40">
        <v>0.19760476804757149</v>
      </c>
      <c r="AE473" s="98">
        <v>3</v>
      </c>
      <c r="AF473" s="38">
        <v>0.33098591549295775</v>
      </c>
      <c r="AG473" s="39">
        <v>190</v>
      </c>
      <c r="AH473" s="41">
        <v>1.442242863326916</v>
      </c>
      <c r="AI473" s="183">
        <v>0</v>
      </c>
      <c r="AJ473" s="42">
        <v>0</v>
      </c>
      <c r="AK473" s="43">
        <v>337</v>
      </c>
      <c r="AL473" s="44">
        <v>0</v>
      </c>
      <c r="AM473" s="178">
        <v>0</v>
      </c>
      <c r="AN473" s="42">
        <v>0</v>
      </c>
      <c r="AO473" s="43">
        <v>337</v>
      </c>
      <c r="AP473" s="45">
        <v>0</v>
      </c>
      <c r="AQ473" s="65">
        <v>92</v>
      </c>
      <c r="AR473" s="38">
        <v>5.016631223076504E-3</v>
      </c>
      <c r="AS473" s="39">
        <v>405</v>
      </c>
      <c r="AT473" s="40">
        <v>0.21658024443121068</v>
      </c>
      <c r="AU473" s="98">
        <v>8</v>
      </c>
      <c r="AV473" s="38">
        <v>0.647887323943662</v>
      </c>
      <c r="AW473" s="39">
        <v>91</v>
      </c>
      <c r="AX473" s="41">
        <v>1.5807377269019873</v>
      </c>
      <c r="AY473" s="183">
        <v>0</v>
      </c>
      <c r="AZ473" s="42">
        <v>0</v>
      </c>
      <c r="BA473" s="43">
        <v>356</v>
      </c>
      <c r="BB473" s="44">
        <v>0</v>
      </c>
      <c r="BC473" s="178">
        <v>0</v>
      </c>
      <c r="BD473" s="42">
        <v>0</v>
      </c>
      <c r="BE473" s="43">
        <v>356</v>
      </c>
      <c r="BF473" s="45">
        <v>0</v>
      </c>
      <c r="BG473" s="159">
        <v>0</v>
      </c>
      <c r="BH473" s="83">
        <v>0</v>
      </c>
      <c r="BI473" s="84">
        <v>467</v>
      </c>
      <c r="BJ473" s="85">
        <v>0</v>
      </c>
      <c r="BK473" s="156">
        <v>0</v>
      </c>
      <c r="BL473" s="83">
        <v>0</v>
      </c>
      <c r="BM473" s="84">
        <v>467</v>
      </c>
      <c r="BN473" s="86">
        <v>0</v>
      </c>
      <c r="BO473" s="195">
        <v>142</v>
      </c>
      <c r="BP473" s="75">
        <v>7.7430612356180813E-3</v>
      </c>
      <c r="BQ473" s="164">
        <v>12</v>
      </c>
      <c r="BR473" s="76">
        <v>527</v>
      </c>
      <c r="BS473" s="77">
        <v>0.13701213094703318</v>
      </c>
      <c r="BT473" s="159">
        <v>18339</v>
      </c>
      <c r="BU473" s="153">
        <v>671</v>
      </c>
    </row>
    <row r="474" spans="1:73">
      <c r="A474" s="34">
        <f t="shared" si="56"/>
        <v>1</v>
      </c>
      <c r="B474" s="35">
        <f t="shared" si="57"/>
        <v>0</v>
      </c>
      <c r="C474" s="35">
        <f t="shared" si="58"/>
        <v>0</v>
      </c>
      <c r="D474" s="35">
        <f t="shared" si="59"/>
        <v>1</v>
      </c>
      <c r="E474" s="35">
        <f t="shared" si="60"/>
        <v>0</v>
      </c>
      <c r="F474" s="35">
        <f t="shared" si="61"/>
        <v>0</v>
      </c>
      <c r="G474" s="35">
        <f t="shared" si="62"/>
        <v>0</v>
      </c>
      <c r="H474" s="35">
        <f t="shared" si="63"/>
        <v>0</v>
      </c>
      <c r="I474" s="48">
        <v>129</v>
      </c>
      <c r="J474" s="49" t="s">
        <v>99</v>
      </c>
      <c r="K474" s="65">
        <v>0</v>
      </c>
      <c r="L474" s="38">
        <v>0</v>
      </c>
      <c r="M474" s="39">
        <v>517</v>
      </c>
      <c r="N474" s="40">
        <v>0</v>
      </c>
      <c r="O474" s="98">
        <v>0</v>
      </c>
      <c r="P474" s="38">
        <v>0</v>
      </c>
      <c r="Q474" s="39">
        <v>517</v>
      </c>
      <c r="R474" s="41">
        <v>0</v>
      </c>
      <c r="S474" s="183">
        <v>2</v>
      </c>
      <c r="T474" s="42">
        <v>8.3322917968587265E-5</v>
      </c>
      <c r="U474" s="43">
        <v>374</v>
      </c>
      <c r="V474" s="44">
        <v>3.1018412758307638E-2</v>
      </c>
      <c r="W474" s="178">
        <v>1</v>
      </c>
      <c r="X474" s="42">
        <v>1.4285714285714285E-2</v>
      </c>
      <c r="Y474" s="43">
        <v>305</v>
      </c>
      <c r="Z474" s="45">
        <v>0.30054584836615611</v>
      </c>
      <c r="AA474" s="65">
        <v>129</v>
      </c>
      <c r="AB474" s="38">
        <v>5.3743282089738784E-3</v>
      </c>
      <c r="AC474" s="39">
        <v>335</v>
      </c>
      <c r="AD474" s="40">
        <v>0.4143805832054232</v>
      </c>
      <c r="AE474" s="98">
        <v>6</v>
      </c>
      <c r="AF474" s="38">
        <v>0.92142857142857137</v>
      </c>
      <c r="AG474" s="39">
        <v>57</v>
      </c>
      <c r="AH474" s="41">
        <v>4.0150463176933808</v>
      </c>
      <c r="AI474" s="183">
        <v>4</v>
      </c>
      <c r="AJ474" s="42">
        <v>1.6664583593717453E-4</v>
      </c>
      <c r="AK474" s="43">
        <v>296</v>
      </c>
      <c r="AL474" s="44">
        <v>8.7583606049809234E-2</v>
      </c>
      <c r="AM474" s="178">
        <v>1</v>
      </c>
      <c r="AN474" s="42">
        <v>2.8571428571428571E-2</v>
      </c>
      <c r="AO474" s="43">
        <v>149</v>
      </c>
      <c r="AP474" s="45">
        <v>0.84862141039621952</v>
      </c>
      <c r="AQ474" s="65">
        <v>0</v>
      </c>
      <c r="AR474" s="38">
        <v>0</v>
      </c>
      <c r="AS474" s="39">
        <v>565</v>
      </c>
      <c r="AT474" s="40">
        <v>0</v>
      </c>
      <c r="AU474" s="98">
        <v>0</v>
      </c>
      <c r="AV474" s="38">
        <v>0</v>
      </c>
      <c r="AW474" s="39">
        <v>565</v>
      </c>
      <c r="AX474" s="41">
        <v>0</v>
      </c>
      <c r="AY474" s="183">
        <v>0</v>
      </c>
      <c r="AZ474" s="42">
        <v>0</v>
      </c>
      <c r="BA474" s="43">
        <v>356</v>
      </c>
      <c r="BB474" s="44">
        <v>0</v>
      </c>
      <c r="BC474" s="178">
        <v>0</v>
      </c>
      <c r="BD474" s="42">
        <v>0</v>
      </c>
      <c r="BE474" s="43">
        <v>356</v>
      </c>
      <c r="BF474" s="45">
        <v>0</v>
      </c>
      <c r="BG474" s="159">
        <v>5</v>
      </c>
      <c r="BH474" s="83">
        <v>2.0830729492146816E-4</v>
      </c>
      <c r="BI474" s="84">
        <v>427</v>
      </c>
      <c r="BJ474" s="85">
        <v>3.7425228797746055E-2</v>
      </c>
      <c r="BK474" s="156">
        <v>1</v>
      </c>
      <c r="BL474" s="83">
        <v>3.5714285714285712E-2</v>
      </c>
      <c r="BM474" s="84">
        <v>354</v>
      </c>
      <c r="BN474" s="86">
        <v>0.36262323372118849</v>
      </c>
      <c r="BO474" s="195">
        <v>140</v>
      </c>
      <c r="BP474" s="75">
        <v>5.8326042578011085E-3</v>
      </c>
      <c r="BQ474" s="164">
        <v>9</v>
      </c>
      <c r="BR474" s="76">
        <v>549</v>
      </c>
      <c r="BS474" s="77">
        <v>0.10320692475684372</v>
      </c>
      <c r="BT474" s="159">
        <v>24003</v>
      </c>
      <c r="BU474" s="153">
        <v>957</v>
      </c>
    </row>
    <row r="475" spans="1:73">
      <c r="A475" s="34">
        <f t="shared" si="56"/>
        <v>2</v>
      </c>
      <c r="B475" s="35">
        <f t="shared" si="57"/>
        <v>1</v>
      </c>
      <c r="C475" s="35">
        <f t="shared" si="58"/>
        <v>1</v>
      </c>
      <c r="D475" s="35">
        <f t="shared" si="59"/>
        <v>0</v>
      </c>
      <c r="E475" s="35">
        <f t="shared" si="60"/>
        <v>0</v>
      </c>
      <c r="F475" s="35">
        <f t="shared" si="61"/>
        <v>1</v>
      </c>
      <c r="G475" s="35">
        <f t="shared" si="62"/>
        <v>1</v>
      </c>
      <c r="H475" s="35">
        <f t="shared" si="63"/>
        <v>0</v>
      </c>
      <c r="I475" s="48">
        <v>639</v>
      </c>
      <c r="J475" s="49" t="s">
        <v>714</v>
      </c>
      <c r="K475" s="65">
        <v>40</v>
      </c>
      <c r="L475" s="38">
        <v>8.4208753499926314E-4</v>
      </c>
      <c r="M475" s="39">
        <v>429</v>
      </c>
      <c r="N475" s="40">
        <v>0.11158363827440003</v>
      </c>
      <c r="O475" s="98">
        <v>5</v>
      </c>
      <c r="P475" s="38">
        <v>0.28776978417266186</v>
      </c>
      <c r="Q475" s="39">
        <v>76</v>
      </c>
      <c r="R475" s="41">
        <v>2.1549745376152507</v>
      </c>
      <c r="S475" s="183">
        <v>9</v>
      </c>
      <c r="T475" s="42">
        <v>1.8946969537483421E-4</v>
      </c>
      <c r="U475" s="43">
        <v>346</v>
      </c>
      <c r="V475" s="44">
        <v>7.053340616975351E-2</v>
      </c>
      <c r="W475" s="178">
        <v>1</v>
      </c>
      <c r="X475" s="42">
        <v>6.4748201438848921E-2</v>
      </c>
      <c r="Y475" s="43">
        <v>96</v>
      </c>
      <c r="Z475" s="45">
        <v>1.3621862192135135</v>
      </c>
      <c r="AA475" s="65">
        <v>6</v>
      </c>
      <c r="AB475" s="38">
        <v>1.2631313024988948E-4</v>
      </c>
      <c r="AC475" s="39">
        <v>527</v>
      </c>
      <c r="AD475" s="40">
        <v>9.7392095428882261E-3</v>
      </c>
      <c r="AE475" s="98">
        <v>3</v>
      </c>
      <c r="AF475" s="38">
        <v>4.3165467625899283E-2</v>
      </c>
      <c r="AG475" s="39">
        <v>474</v>
      </c>
      <c r="AH475" s="41">
        <v>0.18808983920932687</v>
      </c>
      <c r="AI475" s="183">
        <v>0</v>
      </c>
      <c r="AJ475" s="42">
        <v>0</v>
      </c>
      <c r="AK475" s="43">
        <v>337</v>
      </c>
      <c r="AL475" s="44">
        <v>0</v>
      </c>
      <c r="AM475" s="178">
        <v>0</v>
      </c>
      <c r="AN475" s="42">
        <v>0</v>
      </c>
      <c r="AO475" s="43">
        <v>337</v>
      </c>
      <c r="AP475" s="45">
        <v>0</v>
      </c>
      <c r="AQ475" s="65">
        <v>70</v>
      </c>
      <c r="AR475" s="38">
        <v>1.4736531862487106E-3</v>
      </c>
      <c r="AS475" s="39">
        <v>495</v>
      </c>
      <c r="AT475" s="40">
        <v>6.362121373730302E-2</v>
      </c>
      <c r="AU475" s="98">
        <v>10</v>
      </c>
      <c r="AV475" s="38">
        <v>0.50359712230215825</v>
      </c>
      <c r="AW475" s="39">
        <v>175</v>
      </c>
      <c r="AX475" s="41">
        <v>1.2286935412422391</v>
      </c>
      <c r="AY475" s="183">
        <v>8</v>
      </c>
      <c r="AZ475" s="42">
        <v>1.6841750699985263E-4</v>
      </c>
      <c r="BA475" s="43">
        <v>323</v>
      </c>
      <c r="BB475" s="44">
        <v>6.2851175027427403E-2</v>
      </c>
      <c r="BC475" s="178">
        <v>1</v>
      </c>
      <c r="BD475" s="42">
        <v>5.7553956834532377E-2</v>
      </c>
      <c r="BE475" s="43">
        <v>92</v>
      </c>
      <c r="BF475" s="45">
        <v>1.2138220615304975</v>
      </c>
      <c r="BG475" s="159">
        <v>6</v>
      </c>
      <c r="BH475" s="83">
        <v>1.2631313024988948E-4</v>
      </c>
      <c r="BI475" s="84">
        <v>438</v>
      </c>
      <c r="BJ475" s="85">
        <v>2.2693865817535595E-2</v>
      </c>
      <c r="BK475" s="156">
        <v>5</v>
      </c>
      <c r="BL475" s="83">
        <v>4.3165467625899283E-2</v>
      </c>
      <c r="BM475" s="84">
        <v>331</v>
      </c>
      <c r="BN475" s="86">
        <v>0.43827844075654443</v>
      </c>
      <c r="BO475" s="195">
        <v>139</v>
      </c>
      <c r="BP475" s="75">
        <v>2.9262541841224396E-3</v>
      </c>
      <c r="BQ475" s="164">
        <v>25</v>
      </c>
      <c r="BR475" s="76">
        <v>578</v>
      </c>
      <c r="BS475" s="77">
        <v>5.1779562276351214E-2</v>
      </c>
      <c r="BT475" s="159">
        <v>47501</v>
      </c>
      <c r="BU475" s="153">
        <v>3301</v>
      </c>
    </row>
    <row r="476" spans="1:73">
      <c r="A476" s="34">
        <f t="shared" si="56"/>
        <v>1</v>
      </c>
      <c r="B476" s="35">
        <f t="shared" si="57"/>
        <v>0</v>
      </c>
      <c r="C476" s="35">
        <f t="shared" si="58"/>
        <v>0</v>
      </c>
      <c r="D476" s="35">
        <f t="shared" si="59"/>
        <v>1</v>
      </c>
      <c r="E476" s="35">
        <f t="shared" si="60"/>
        <v>0</v>
      </c>
      <c r="F476" s="35">
        <f t="shared" si="61"/>
        <v>1</v>
      </c>
      <c r="G476" s="35">
        <f t="shared" si="62"/>
        <v>0</v>
      </c>
      <c r="H476" s="35">
        <f t="shared" si="63"/>
        <v>0</v>
      </c>
      <c r="I476" s="48">
        <v>253</v>
      </c>
      <c r="J476" s="49" t="s">
        <v>223</v>
      </c>
      <c r="K476" s="65">
        <v>2</v>
      </c>
      <c r="L476" s="38">
        <v>5.3106744556558679E-4</v>
      </c>
      <c r="M476" s="39">
        <v>451</v>
      </c>
      <c r="N476" s="40">
        <v>7.0370876283487455E-2</v>
      </c>
      <c r="O476" s="98">
        <v>1</v>
      </c>
      <c r="P476" s="38">
        <v>1.4492753623188406E-2</v>
      </c>
      <c r="Q476" s="39">
        <v>483</v>
      </c>
      <c r="R476" s="41">
        <v>0.10852951475671009</v>
      </c>
      <c r="S476" s="183">
        <v>0</v>
      </c>
      <c r="T476" s="42">
        <v>0</v>
      </c>
      <c r="U476" s="43">
        <v>396</v>
      </c>
      <c r="V476" s="44">
        <v>0</v>
      </c>
      <c r="W476" s="178">
        <v>0</v>
      </c>
      <c r="X476" s="42">
        <v>0</v>
      </c>
      <c r="Y476" s="43">
        <v>396</v>
      </c>
      <c r="Z476" s="45">
        <v>0</v>
      </c>
      <c r="AA476" s="65">
        <v>38</v>
      </c>
      <c r="AB476" s="38">
        <v>1.009028146574615E-2</v>
      </c>
      <c r="AC476" s="39">
        <v>211</v>
      </c>
      <c r="AD476" s="40">
        <v>0.77799802243210647</v>
      </c>
      <c r="AE476" s="98">
        <v>2</v>
      </c>
      <c r="AF476" s="38">
        <v>0.27536231884057971</v>
      </c>
      <c r="AG476" s="39">
        <v>233</v>
      </c>
      <c r="AH476" s="41">
        <v>1.1998677907049089</v>
      </c>
      <c r="AI476" s="183">
        <v>0</v>
      </c>
      <c r="AJ476" s="42">
        <v>0</v>
      </c>
      <c r="AK476" s="43">
        <v>337</v>
      </c>
      <c r="AL476" s="44">
        <v>0</v>
      </c>
      <c r="AM476" s="178">
        <v>0</v>
      </c>
      <c r="AN476" s="42">
        <v>0</v>
      </c>
      <c r="AO476" s="43">
        <v>337</v>
      </c>
      <c r="AP476" s="45">
        <v>0</v>
      </c>
      <c r="AQ476" s="65">
        <v>98</v>
      </c>
      <c r="AR476" s="38">
        <v>2.6022304832713755E-2</v>
      </c>
      <c r="AS476" s="39">
        <v>104</v>
      </c>
      <c r="AT476" s="40">
        <v>1.1234465701619447</v>
      </c>
      <c r="AU476" s="98">
        <v>3</v>
      </c>
      <c r="AV476" s="38">
        <v>0.71014492753623193</v>
      </c>
      <c r="AW476" s="39">
        <v>61</v>
      </c>
      <c r="AX476" s="41">
        <v>1.7326359646792735</v>
      </c>
      <c r="AY476" s="183">
        <v>0</v>
      </c>
      <c r="AZ476" s="42">
        <v>0</v>
      </c>
      <c r="BA476" s="43">
        <v>356</v>
      </c>
      <c r="BB476" s="44">
        <v>0</v>
      </c>
      <c r="BC476" s="178">
        <v>0</v>
      </c>
      <c r="BD476" s="42">
        <v>0</v>
      </c>
      <c r="BE476" s="43">
        <v>356</v>
      </c>
      <c r="BF476" s="45">
        <v>0</v>
      </c>
      <c r="BG476" s="159">
        <v>0</v>
      </c>
      <c r="BH476" s="83">
        <v>0</v>
      </c>
      <c r="BI476" s="84">
        <v>467</v>
      </c>
      <c r="BJ476" s="85">
        <v>0</v>
      </c>
      <c r="BK476" s="156">
        <v>0</v>
      </c>
      <c r="BL476" s="83">
        <v>0</v>
      </c>
      <c r="BM476" s="84">
        <v>467</v>
      </c>
      <c r="BN476" s="86">
        <v>0</v>
      </c>
      <c r="BO476" s="195">
        <v>138</v>
      </c>
      <c r="BP476" s="75">
        <v>3.6643653744025492E-2</v>
      </c>
      <c r="BQ476" s="164">
        <v>6</v>
      </c>
      <c r="BR476" s="76">
        <v>292</v>
      </c>
      <c r="BS476" s="77">
        <v>0.64840312279325496</v>
      </c>
      <c r="BT476" s="159">
        <v>3766</v>
      </c>
      <c r="BU476" s="153">
        <v>290</v>
      </c>
    </row>
    <row r="477" spans="1:73">
      <c r="A477" s="34">
        <f t="shared" si="56"/>
        <v>2</v>
      </c>
      <c r="B477" s="35">
        <f t="shared" si="57"/>
        <v>0</v>
      </c>
      <c r="C477" s="35">
        <f t="shared" si="58"/>
        <v>1</v>
      </c>
      <c r="D477" s="35">
        <f t="shared" si="59"/>
        <v>1</v>
      </c>
      <c r="E477" s="35">
        <f t="shared" si="60"/>
        <v>0</v>
      </c>
      <c r="F477" s="35">
        <f t="shared" si="61"/>
        <v>1</v>
      </c>
      <c r="G477" s="35">
        <f t="shared" si="62"/>
        <v>0</v>
      </c>
      <c r="H477" s="35">
        <f t="shared" si="63"/>
        <v>0</v>
      </c>
      <c r="I477" s="48">
        <v>92</v>
      </c>
      <c r="J477" s="49" t="s">
        <v>62</v>
      </c>
      <c r="K477" s="65">
        <v>1</v>
      </c>
      <c r="L477" s="38">
        <v>9.2064076597311723E-5</v>
      </c>
      <c r="M477" s="39">
        <v>509</v>
      </c>
      <c r="N477" s="40">
        <v>1.219925980867307E-2</v>
      </c>
      <c r="O477" s="98">
        <v>1</v>
      </c>
      <c r="P477" s="38">
        <v>7.2992700729927005E-3</v>
      </c>
      <c r="Q477" s="39">
        <v>502</v>
      </c>
      <c r="R477" s="41">
        <v>5.4660850497905075E-2</v>
      </c>
      <c r="S477" s="183">
        <v>11</v>
      </c>
      <c r="T477" s="42">
        <v>1.0127048425704289E-3</v>
      </c>
      <c r="U477" s="43">
        <v>217</v>
      </c>
      <c r="V477" s="44">
        <v>0.37699708045545199</v>
      </c>
      <c r="W477" s="178">
        <v>1</v>
      </c>
      <c r="X477" s="42">
        <v>8.0291970802919707E-2</v>
      </c>
      <c r="Y477" s="43">
        <v>65</v>
      </c>
      <c r="Z477" s="45">
        <v>1.6891992937367899</v>
      </c>
      <c r="AA477" s="65">
        <v>54</v>
      </c>
      <c r="AB477" s="38">
        <v>4.9714601362548334E-3</v>
      </c>
      <c r="AC477" s="39">
        <v>339</v>
      </c>
      <c r="AD477" s="40">
        <v>0.38331796469072021</v>
      </c>
      <c r="AE477" s="98">
        <v>1</v>
      </c>
      <c r="AF477" s="38">
        <v>0.39416058394160586</v>
      </c>
      <c r="AG477" s="39">
        <v>153</v>
      </c>
      <c r="AH477" s="41">
        <v>1.7175210865026855</v>
      </c>
      <c r="AI477" s="183">
        <v>2</v>
      </c>
      <c r="AJ477" s="42">
        <v>1.8412815319462345E-4</v>
      </c>
      <c r="AK477" s="43">
        <v>292</v>
      </c>
      <c r="AL477" s="44">
        <v>9.6771740748184995E-2</v>
      </c>
      <c r="AM477" s="178">
        <v>1</v>
      </c>
      <c r="AN477" s="42">
        <v>1.4598540145985401E-2</v>
      </c>
      <c r="AO477" s="43">
        <v>238</v>
      </c>
      <c r="AP477" s="45">
        <v>0.43360218049441873</v>
      </c>
      <c r="AQ477" s="65">
        <v>64</v>
      </c>
      <c r="AR477" s="38">
        <v>5.8921009022279503E-3</v>
      </c>
      <c r="AS477" s="39">
        <v>390</v>
      </c>
      <c r="AT477" s="40">
        <v>0.25437641255106974</v>
      </c>
      <c r="AU477" s="98">
        <v>3</v>
      </c>
      <c r="AV477" s="38">
        <v>0.46715328467153283</v>
      </c>
      <c r="AW477" s="39">
        <v>208</v>
      </c>
      <c r="AX477" s="41">
        <v>1.1397766155256475</v>
      </c>
      <c r="AY477" s="183">
        <v>0</v>
      </c>
      <c r="AZ477" s="42">
        <v>0</v>
      </c>
      <c r="BA477" s="43">
        <v>356</v>
      </c>
      <c r="BB477" s="44">
        <v>0</v>
      </c>
      <c r="BC477" s="178">
        <v>0</v>
      </c>
      <c r="BD477" s="42">
        <v>0</v>
      </c>
      <c r="BE477" s="43">
        <v>356</v>
      </c>
      <c r="BF477" s="45">
        <v>0</v>
      </c>
      <c r="BG477" s="159">
        <v>5</v>
      </c>
      <c r="BH477" s="83">
        <v>4.6032038298655866E-4</v>
      </c>
      <c r="BI477" s="84">
        <v>394</v>
      </c>
      <c r="BJ477" s="85">
        <v>8.2702795694374762E-2</v>
      </c>
      <c r="BK477" s="156">
        <v>1</v>
      </c>
      <c r="BL477" s="83">
        <v>3.6496350364963501E-2</v>
      </c>
      <c r="BM477" s="84">
        <v>353</v>
      </c>
      <c r="BN477" s="86">
        <v>0.37056388847420724</v>
      </c>
      <c r="BO477" s="195">
        <v>137</v>
      </c>
      <c r="BP477" s="75">
        <v>1.2612778493831706E-2</v>
      </c>
      <c r="BQ477" s="164">
        <v>8</v>
      </c>
      <c r="BR477" s="76">
        <v>488</v>
      </c>
      <c r="BS477" s="77">
        <v>0.22318093658532839</v>
      </c>
      <c r="BT477" s="159">
        <v>10862</v>
      </c>
      <c r="BU477" s="153">
        <v>189</v>
      </c>
    </row>
    <row r="478" spans="1:73">
      <c r="A478" s="34">
        <f t="shared" si="56"/>
        <v>1</v>
      </c>
      <c r="B478" s="35">
        <f t="shared" si="57"/>
        <v>0</v>
      </c>
      <c r="C478" s="35">
        <f t="shared" si="58"/>
        <v>0</v>
      </c>
      <c r="D478" s="35">
        <f t="shared" si="59"/>
        <v>1</v>
      </c>
      <c r="E478" s="35">
        <f t="shared" si="60"/>
        <v>0</v>
      </c>
      <c r="F478" s="35">
        <f t="shared" si="61"/>
        <v>0</v>
      </c>
      <c r="G478" s="35">
        <f t="shared" si="62"/>
        <v>0</v>
      </c>
      <c r="H478" s="35">
        <f t="shared" si="63"/>
        <v>0</v>
      </c>
      <c r="I478" s="48">
        <v>296</v>
      </c>
      <c r="J478" s="49" t="s">
        <v>267</v>
      </c>
      <c r="K478" s="65">
        <v>0</v>
      </c>
      <c r="L478" s="38">
        <v>0</v>
      </c>
      <c r="M478" s="39">
        <v>517</v>
      </c>
      <c r="N478" s="40">
        <v>0</v>
      </c>
      <c r="O478" s="98">
        <v>0</v>
      </c>
      <c r="P478" s="38">
        <v>0</v>
      </c>
      <c r="Q478" s="39">
        <v>517</v>
      </c>
      <c r="R478" s="41">
        <v>0</v>
      </c>
      <c r="S478" s="183">
        <v>0</v>
      </c>
      <c r="T478" s="42">
        <v>0</v>
      </c>
      <c r="U478" s="43">
        <v>396</v>
      </c>
      <c r="V478" s="44">
        <v>0</v>
      </c>
      <c r="W478" s="178">
        <v>0</v>
      </c>
      <c r="X478" s="42">
        <v>0</v>
      </c>
      <c r="Y478" s="43">
        <v>396</v>
      </c>
      <c r="Z478" s="45">
        <v>0</v>
      </c>
      <c r="AA478" s="65">
        <v>129</v>
      </c>
      <c r="AB478" s="38">
        <v>3.0210772833723653E-2</v>
      </c>
      <c r="AC478" s="39">
        <v>63</v>
      </c>
      <c r="AD478" s="40">
        <v>2.3293623275596658</v>
      </c>
      <c r="AE478" s="98">
        <v>4</v>
      </c>
      <c r="AF478" s="38">
        <v>0.94160583941605835</v>
      </c>
      <c r="AG478" s="39">
        <v>50</v>
      </c>
      <c r="AH478" s="41">
        <v>4.1029670399786378</v>
      </c>
      <c r="AI478" s="183">
        <v>0</v>
      </c>
      <c r="AJ478" s="42">
        <v>0</v>
      </c>
      <c r="AK478" s="43">
        <v>337</v>
      </c>
      <c r="AL478" s="44">
        <v>0</v>
      </c>
      <c r="AM478" s="178">
        <v>0</v>
      </c>
      <c r="AN478" s="42">
        <v>0</v>
      </c>
      <c r="AO478" s="43">
        <v>337</v>
      </c>
      <c r="AP478" s="45">
        <v>0</v>
      </c>
      <c r="AQ478" s="65">
        <v>5</v>
      </c>
      <c r="AR478" s="38">
        <v>1.17096018735363E-3</v>
      </c>
      <c r="AS478" s="39">
        <v>508</v>
      </c>
      <c r="AT478" s="40">
        <v>5.055321635556425E-2</v>
      </c>
      <c r="AU478" s="98">
        <v>4</v>
      </c>
      <c r="AV478" s="38">
        <v>3.6496350364963501E-2</v>
      </c>
      <c r="AW478" s="39">
        <v>536</v>
      </c>
      <c r="AX478" s="41">
        <v>8.9045048087941198E-2</v>
      </c>
      <c r="AY478" s="183">
        <v>0</v>
      </c>
      <c r="AZ478" s="42">
        <v>0</v>
      </c>
      <c r="BA478" s="43">
        <v>356</v>
      </c>
      <c r="BB478" s="44">
        <v>0</v>
      </c>
      <c r="BC478" s="178">
        <v>0</v>
      </c>
      <c r="BD478" s="42">
        <v>0</v>
      </c>
      <c r="BE478" s="43">
        <v>356</v>
      </c>
      <c r="BF478" s="45">
        <v>0</v>
      </c>
      <c r="BG478" s="159">
        <v>3</v>
      </c>
      <c r="BH478" s="83">
        <v>7.0257611241217799E-4</v>
      </c>
      <c r="BI478" s="84">
        <v>372</v>
      </c>
      <c r="BJ478" s="85">
        <v>0.12622732086636515</v>
      </c>
      <c r="BK478" s="156">
        <v>1</v>
      </c>
      <c r="BL478" s="83">
        <v>2.1897810218978103E-2</v>
      </c>
      <c r="BM478" s="84">
        <v>398</v>
      </c>
      <c r="BN478" s="86">
        <v>0.22233833308452436</v>
      </c>
      <c r="BO478" s="195">
        <v>137</v>
      </c>
      <c r="BP478" s="75">
        <v>3.2084309133489461E-2</v>
      </c>
      <c r="BQ478" s="164">
        <v>9</v>
      </c>
      <c r="BR478" s="76">
        <v>335</v>
      </c>
      <c r="BS478" s="77">
        <v>0.56772630753860354</v>
      </c>
      <c r="BT478" s="159">
        <v>4270</v>
      </c>
      <c r="BU478" s="153">
        <v>465</v>
      </c>
    </row>
    <row r="479" spans="1:73">
      <c r="A479" s="34">
        <f t="shared" si="56"/>
        <v>3</v>
      </c>
      <c r="B479" s="35">
        <f t="shared" si="57"/>
        <v>1</v>
      </c>
      <c r="C479" s="35">
        <f t="shared" si="58"/>
        <v>1</v>
      </c>
      <c r="D479" s="35">
        <f t="shared" si="59"/>
        <v>0</v>
      </c>
      <c r="E479" s="35">
        <f t="shared" si="60"/>
        <v>1</v>
      </c>
      <c r="F479" s="35">
        <f t="shared" si="61"/>
        <v>0</v>
      </c>
      <c r="G479" s="35">
        <f t="shared" si="62"/>
        <v>0</v>
      </c>
      <c r="H479" s="35">
        <f t="shared" si="63"/>
        <v>0</v>
      </c>
      <c r="I479" s="48">
        <v>486</v>
      </c>
      <c r="J479" s="49" t="s">
        <v>458</v>
      </c>
      <c r="K479" s="65">
        <v>43</v>
      </c>
      <c r="L479" s="38">
        <v>9.6846846846846846E-3</v>
      </c>
      <c r="M479" s="39">
        <v>100</v>
      </c>
      <c r="N479" s="40">
        <v>1.2833016850895713</v>
      </c>
      <c r="O479" s="98">
        <v>3</v>
      </c>
      <c r="P479" s="38">
        <v>0.31386861313868614</v>
      </c>
      <c r="Q479" s="39">
        <v>68</v>
      </c>
      <c r="R479" s="41">
        <v>2.3504165714099186</v>
      </c>
      <c r="S479" s="183">
        <v>22</v>
      </c>
      <c r="T479" s="42">
        <v>4.9549549549549547E-3</v>
      </c>
      <c r="U479" s="43">
        <v>38</v>
      </c>
      <c r="V479" s="44">
        <v>1.8445685981563602</v>
      </c>
      <c r="W479" s="178">
        <v>4</v>
      </c>
      <c r="X479" s="42">
        <v>0.16058394160583941</v>
      </c>
      <c r="Y479" s="43">
        <v>22</v>
      </c>
      <c r="Z479" s="45">
        <v>3.3783985874735798</v>
      </c>
      <c r="AA479" s="65">
        <v>21</v>
      </c>
      <c r="AB479" s="38">
        <v>4.72972972972973E-3</v>
      </c>
      <c r="AC479" s="39">
        <v>344</v>
      </c>
      <c r="AD479" s="40">
        <v>0.36467965624742521</v>
      </c>
      <c r="AE479" s="98">
        <v>6</v>
      </c>
      <c r="AF479" s="38">
        <v>0.15328467153284672</v>
      </c>
      <c r="AG479" s="39">
        <v>372</v>
      </c>
      <c r="AH479" s="41">
        <v>0.66792486697326658</v>
      </c>
      <c r="AI479" s="183">
        <v>15</v>
      </c>
      <c r="AJ479" s="42">
        <v>3.3783783783783786E-3</v>
      </c>
      <c r="AK479" s="43">
        <v>42</v>
      </c>
      <c r="AL479" s="44">
        <v>1.7755652837952458</v>
      </c>
      <c r="AM479" s="178">
        <v>1</v>
      </c>
      <c r="AN479" s="42">
        <v>0.10948905109489052</v>
      </c>
      <c r="AO479" s="43">
        <v>21</v>
      </c>
      <c r="AP479" s="45">
        <v>3.2520163537081408</v>
      </c>
      <c r="AQ479" s="65">
        <v>32</v>
      </c>
      <c r="AR479" s="38">
        <v>7.2072072072072073E-3</v>
      </c>
      <c r="AS479" s="39">
        <v>365</v>
      </c>
      <c r="AT479" s="40">
        <v>0.31115276949659004</v>
      </c>
      <c r="AU479" s="98">
        <v>7</v>
      </c>
      <c r="AV479" s="38">
        <v>0.23357664233576642</v>
      </c>
      <c r="AW479" s="39">
        <v>448</v>
      </c>
      <c r="AX479" s="41">
        <v>0.56988830776282373</v>
      </c>
      <c r="AY479" s="183">
        <v>0</v>
      </c>
      <c r="AZ479" s="42">
        <v>0</v>
      </c>
      <c r="BA479" s="43">
        <v>356</v>
      </c>
      <c r="BB479" s="44">
        <v>0</v>
      </c>
      <c r="BC479" s="178">
        <v>0</v>
      </c>
      <c r="BD479" s="42">
        <v>0</v>
      </c>
      <c r="BE479" s="43">
        <v>356</v>
      </c>
      <c r="BF479" s="45">
        <v>0</v>
      </c>
      <c r="BG479" s="159">
        <v>4</v>
      </c>
      <c r="BH479" s="83">
        <v>9.0090090090090091E-4</v>
      </c>
      <c r="BI479" s="84">
        <v>351</v>
      </c>
      <c r="BJ479" s="85">
        <v>0.16185905708690065</v>
      </c>
      <c r="BK479" s="156">
        <v>1</v>
      </c>
      <c r="BL479" s="83">
        <v>2.9197080291970802E-2</v>
      </c>
      <c r="BM479" s="84">
        <v>378</v>
      </c>
      <c r="BN479" s="86">
        <v>0.29645111077936581</v>
      </c>
      <c r="BO479" s="195">
        <v>137</v>
      </c>
      <c r="BP479" s="75">
        <v>3.0855855855855856E-2</v>
      </c>
      <c r="BQ479" s="164">
        <v>22</v>
      </c>
      <c r="BR479" s="76">
        <v>348</v>
      </c>
      <c r="BS479" s="77">
        <v>0.54598903900672013</v>
      </c>
      <c r="BT479" s="159">
        <v>4440</v>
      </c>
      <c r="BU479" s="153">
        <v>856</v>
      </c>
    </row>
    <row r="480" spans="1:73">
      <c r="A480" s="34">
        <f t="shared" si="56"/>
        <v>2</v>
      </c>
      <c r="B480" s="35">
        <f t="shared" si="57"/>
        <v>0</v>
      </c>
      <c r="C480" s="35">
        <f t="shared" si="58"/>
        <v>1</v>
      </c>
      <c r="D480" s="35">
        <f t="shared" si="59"/>
        <v>0</v>
      </c>
      <c r="E480" s="35">
        <f t="shared" si="60"/>
        <v>1</v>
      </c>
      <c r="F480" s="35">
        <f t="shared" si="61"/>
        <v>0</v>
      </c>
      <c r="G480" s="35">
        <f t="shared" si="62"/>
        <v>1</v>
      </c>
      <c r="H480" s="35">
        <f t="shared" si="63"/>
        <v>1</v>
      </c>
      <c r="I480" s="48">
        <v>662</v>
      </c>
      <c r="J480" s="49" t="s">
        <v>636</v>
      </c>
      <c r="K480" s="65">
        <v>17</v>
      </c>
      <c r="L480" s="38">
        <v>7.5994635672776041E-3</v>
      </c>
      <c r="M480" s="39">
        <v>132</v>
      </c>
      <c r="N480" s="40">
        <v>1.0069924544974149</v>
      </c>
      <c r="O480" s="98">
        <v>9</v>
      </c>
      <c r="P480" s="38">
        <v>0.12408759124087591</v>
      </c>
      <c r="Q480" s="39">
        <v>250</v>
      </c>
      <c r="R480" s="41">
        <v>0.92923445846438635</v>
      </c>
      <c r="S480" s="183">
        <v>14</v>
      </c>
      <c r="T480" s="42">
        <v>6.2583817612874388E-3</v>
      </c>
      <c r="U480" s="43">
        <v>28</v>
      </c>
      <c r="V480" s="44">
        <v>2.3297920116511435</v>
      </c>
      <c r="W480" s="178">
        <v>9</v>
      </c>
      <c r="X480" s="42">
        <v>0.10218978102189781</v>
      </c>
      <c r="Y480" s="43">
        <v>42</v>
      </c>
      <c r="Z480" s="45">
        <v>2.1498900102104601</v>
      </c>
      <c r="AA480" s="65">
        <v>28</v>
      </c>
      <c r="AB480" s="38">
        <v>1.2516763522574878E-2</v>
      </c>
      <c r="AC480" s="39">
        <v>166</v>
      </c>
      <c r="AD480" s="40">
        <v>0.9650887639627882</v>
      </c>
      <c r="AE480" s="98">
        <v>9</v>
      </c>
      <c r="AF480" s="38">
        <v>0.20437956204379562</v>
      </c>
      <c r="AG480" s="39">
        <v>310</v>
      </c>
      <c r="AH480" s="41">
        <v>0.89056648929768878</v>
      </c>
      <c r="AI480" s="183">
        <v>15</v>
      </c>
      <c r="AJ480" s="42">
        <v>6.7054090299508273E-3</v>
      </c>
      <c r="AK480" s="43">
        <v>19</v>
      </c>
      <c r="AL480" s="44">
        <v>3.5241438802194418</v>
      </c>
      <c r="AM480" s="178">
        <v>8</v>
      </c>
      <c r="AN480" s="42">
        <v>0.10948905109489052</v>
      </c>
      <c r="AO480" s="43">
        <v>21</v>
      </c>
      <c r="AP480" s="45">
        <v>3.2520163537081408</v>
      </c>
      <c r="AQ480" s="65">
        <v>31</v>
      </c>
      <c r="AR480" s="38">
        <v>1.3857845328565042E-2</v>
      </c>
      <c r="AS480" s="39">
        <v>262</v>
      </c>
      <c r="AT480" s="40">
        <v>0.59827708976182747</v>
      </c>
      <c r="AU480" s="98">
        <v>10</v>
      </c>
      <c r="AV480" s="38">
        <v>0.22627737226277372</v>
      </c>
      <c r="AW480" s="39">
        <v>450</v>
      </c>
      <c r="AX480" s="41">
        <v>0.55207929814523549</v>
      </c>
      <c r="AY480" s="183">
        <v>17</v>
      </c>
      <c r="AZ480" s="42">
        <v>7.5994635672776041E-3</v>
      </c>
      <c r="BA480" s="43">
        <v>25</v>
      </c>
      <c r="BB480" s="44">
        <v>2.8360187921671378</v>
      </c>
      <c r="BC480" s="178">
        <v>7</v>
      </c>
      <c r="BD480" s="42">
        <v>0.12408759124087591</v>
      </c>
      <c r="BE480" s="43">
        <v>31</v>
      </c>
      <c r="BF480" s="45">
        <v>2.6170269447048957</v>
      </c>
      <c r="BG480" s="159">
        <v>15</v>
      </c>
      <c r="BH480" s="83">
        <v>6.7054090299508273E-3</v>
      </c>
      <c r="BI480" s="84">
        <v>79</v>
      </c>
      <c r="BJ480" s="85">
        <v>1.2047176130965114</v>
      </c>
      <c r="BK480" s="156">
        <v>8</v>
      </c>
      <c r="BL480" s="83">
        <v>0.10948905109489052</v>
      </c>
      <c r="BM480" s="84">
        <v>162</v>
      </c>
      <c r="BN480" s="86">
        <v>1.1116916654226219</v>
      </c>
      <c r="BO480" s="195">
        <v>137</v>
      </c>
      <c r="BP480" s="75">
        <v>6.1242735806884219E-2</v>
      </c>
      <c r="BQ480" s="164">
        <v>60</v>
      </c>
      <c r="BR480" s="76">
        <v>137</v>
      </c>
      <c r="BS480" s="77">
        <v>1.0836796303933112</v>
      </c>
      <c r="BT480" s="159">
        <v>2237</v>
      </c>
      <c r="BU480" s="153">
        <v>650</v>
      </c>
    </row>
    <row r="481" spans="1:73">
      <c r="A481" s="34">
        <f t="shared" si="56"/>
        <v>0</v>
      </c>
      <c r="B481" s="35">
        <f t="shared" si="57"/>
        <v>0</v>
      </c>
      <c r="C481" s="35">
        <f t="shared" si="58"/>
        <v>0</v>
      </c>
      <c r="D481" s="35">
        <f t="shared" si="59"/>
        <v>0</v>
      </c>
      <c r="E481" s="35">
        <f t="shared" si="60"/>
        <v>0</v>
      </c>
      <c r="F481" s="35">
        <f t="shared" si="61"/>
        <v>1</v>
      </c>
      <c r="G481" s="35">
        <f t="shared" si="62"/>
        <v>0</v>
      </c>
      <c r="H481" s="35">
        <f t="shared" si="63"/>
        <v>0</v>
      </c>
      <c r="I481" s="51">
        <v>18</v>
      </c>
      <c r="J481" s="49" t="s">
        <v>666</v>
      </c>
      <c r="K481" s="65">
        <v>1</v>
      </c>
      <c r="L481" s="38">
        <v>1.0889687465969727E-4</v>
      </c>
      <c r="M481" s="39">
        <v>505</v>
      </c>
      <c r="N481" s="40">
        <v>1.4429746274834683E-2</v>
      </c>
      <c r="O481" s="98">
        <v>1</v>
      </c>
      <c r="P481" s="38">
        <v>7.4074074074074077E-3</v>
      </c>
      <c r="Q481" s="39">
        <v>501</v>
      </c>
      <c r="R481" s="41">
        <v>5.5470640875651823E-2</v>
      </c>
      <c r="S481" s="183">
        <v>5</v>
      </c>
      <c r="T481" s="42">
        <v>5.4448437329848633E-4</v>
      </c>
      <c r="U481" s="43">
        <v>277</v>
      </c>
      <c r="V481" s="44">
        <v>0.202693825938598</v>
      </c>
      <c r="W481" s="178">
        <v>2</v>
      </c>
      <c r="X481" s="42">
        <v>3.7037037037037035E-2</v>
      </c>
      <c r="Y481" s="43">
        <v>193</v>
      </c>
      <c r="Z481" s="45">
        <v>0.7791929402085529</v>
      </c>
      <c r="AA481" s="65">
        <v>0</v>
      </c>
      <c r="AB481" s="38">
        <v>0</v>
      </c>
      <c r="AC481" s="39">
        <v>538</v>
      </c>
      <c r="AD481" s="40">
        <v>0</v>
      </c>
      <c r="AE481" s="98">
        <v>0</v>
      </c>
      <c r="AF481" s="38">
        <v>0</v>
      </c>
      <c r="AG481" s="39">
        <v>538</v>
      </c>
      <c r="AH481" s="41">
        <v>0</v>
      </c>
      <c r="AI481" s="183">
        <v>0</v>
      </c>
      <c r="AJ481" s="42">
        <v>0</v>
      </c>
      <c r="AK481" s="43">
        <v>337</v>
      </c>
      <c r="AL481" s="44">
        <v>0</v>
      </c>
      <c r="AM481" s="178">
        <v>0</v>
      </c>
      <c r="AN481" s="42">
        <v>0</v>
      </c>
      <c r="AO481" s="43">
        <v>337</v>
      </c>
      <c r="AP481" s="45">
        <v>0</v>
      </c>
      <c r="AQ481" s="65">
        <v>129</v>
      </c>
      <c r="AR481" s="38">
        <v>1.4047696831100947E-2</v>
      </c>
      <c r="AS481" s="39">
        <v>256</v>
      </c>
      <c r="AT481" s="40">
        <v>0.6064734436488175</v>
      </c>
      <c r="AU481" s="98">
        <v>21</v>
      </c>
      <c r="AV481" s="38">
        <v>0.9555555555555556</v>
      </c>
      <c r="AW481" s="39">
        <v>29</v>
      </c>
      <c r="AX481" s="41">
        <v>2.3313972368269407</v>
      </c>
      <c r="AY481" s="183">
        <v>0</v>
      </c>
      <c r="AZ481" s="42">
        <v>0</v>
      </c>
      <c r="BA481" s="43">
        <v>356</v>
      </c>
      <c r="BB481" s="44">
        <v>0</v>
      </c>
      <c r="BC481" s="178">
        <v>0</v>
      </c>
      <c r="BD481" s="42">
        <v>0</v>
      </c>
      <c r="BE481" s="43">
        <v>356</v>
      </c>
      <c r="BF481" s="45">
        <v>0</v>
      </c>
      <c r="BG481" s="159">
        <v>0</v>
      </c>
      <c r="BH481" s="83">
        <v>0</v>
      </c>
      <c r="BI481" s="84">
        <v>467</v>
      </c>
      <c r="BJ481" s="85">
        <v>0</v>
      </c>
      <c r="BK481" s="156">
        <v>0</v>
      </c>
      <c r="BL481" s="83">
        <v>0</v>
      </c>
      <c r="BM481" s="84">
        <v>467</v>
      </c>
      <c r="BN481" s="86">
        <v>0</v>
      </c>
      <c r="BO481" s="195">
        <v>135</v>
      </c>
      <c r="BP481" s="75">
        <v>1.470107807905913E-2</v>
      </c>
      <c r="BQ481" s="164">
        <v>24</v>
      </c>
      <c r="BR481" s="76">
        <v>467</v>
      </c>
      <c r="BS481" s="77">
        <v>0.26013303699125723</v>
      </c>
      <c r="BT481" s="159">
        <v>9183</v>
      </c>
      <c r="BU481" s="153">
        <v>2613</v>
      </c>
    </row>
    <row r="482" spans="1:73">
      <c r="A482" s="34">
        <f t="shared" si="56"/>
        <v>2</v>
      </c>
      <c r="B482" s="35">
        <f t="shared" si="57"/>
        <v>1</v>
      </c>
      <c r="C482" s="35">
        <f t="shared" si="58"/>
        <v>1</v>
      </c>
      <c r="D482" s="35">
        <f t="shared" si="59"/>
        <v>0</v>
      </c>
      <c r="E482" s="35">
        <f t="shared" si="60"/>
        <v>0</v>
      </c>
      <c r="F482" s="35">
        <f t="shared" si="61"/>
        <v>1</v>
      </c>
      <c r="G482" s="35">
        <f t="shared" si="62"/>
        <v>0</v>
      </c>
      <c r="H482" s="35">
        <f t="shared" si="63"/>
        <v>0</v>
      </c>
      <c r="I482" s="48">
        <v>110</v>
      </c>
      <c r="J482" s="49" t="s">
        <v>80</v>
      </c>
      <c r="K482" s="65">
        <v>31</v>
      </c>
      <c r="L482" s="38">
        <v>1.6435160640441099E-3</v>
      </c>
      <c r="M482" s="39">
        <v>371</v>
      </c>
      <c r="N482" s="40">
        <v>0.21777961834885026</v>
      </c>
      <c r="O482" s="98">
        <v>5</v>
      </c>
      <c r="P482" s="38">
        <v>0.22962962962962963</v>
      </c>
      <c r="Q482" s="39">
        <v>102</v>
      </c>
      <c r="R482" s="41">
        <v>1.7195898671452063</v>
      </c>
      <c r="S482" s="183">
        <v>28</v>
      </c>
      <c r="T482" s="42">
        <v>1.4844661223624219E-3</v>
      </c>
      <c r="U482" s="43">
        <v>168</v>
      </c>
      <c r="V482" s="44">
        <v>0.55261846358430788</v>
      </c>
      <c r="W482" s="178">
        <v>1</v>
      </c>
      <c r="X482" s="42">
        <v>0.2074074074074074</v>
      </c>
      <c r="Y482" s="43">
        <v>15</v>
      </c>
      <c r="Z482" s="45">
        <v>4.3634804651678962</v>
      </c>
      <c r="AA482" s="65">
        <v>0</v>
      </c>
      <c r="AB482" s="38">
        <v>0</v>
      </c>
      <c r="AC482" s="39">
        <v>538</v>
      </c>
      <c r="AD482" s="40">
        <v>0</v>
      </c>
      <c r="AE482" s="98">
        <v>0</v>
      </c>
      <c r="AF482" s="38">
        <v>0</v>
      </c>
      <c r="AG482" s="39">
        <v>538</v>
      </c>
      <c r="AH482" s="41">
        <v>0</v>
      </c>
      <c r="AI482" s="183">
        <v>0</v>
      </c>
      <c r="AJ482" s="42">
        <v>0</v>
      </c>
      <c r="AK482" s="43">
        <v>337</v>
      </c>
      <c r="AL482" s="44">
        <v>0</v>
      </c>
      <c r="AM482" s="178">
        <v>0</v>
      </c>
      <c r="AN482" s="42">
        <v>0</v>
      </c>
      <c r="AO482" s="43">
        <v>337</v>
      </c>
      <c r="AP482" s="45">
        <v>0</v>
      </c>
      <c r="AQ482" s="65">
        <v>67</v>
      </c>
      <c r="AR482" s="38">
        <v>3.5521153642243666E-3</v>
      </c>
      <c r="AS482" s="39">
        <v>440</v>
      </c>
      <c r="AT482" s="40">
        <v>0.1533535114745348</v>
      </c>
      <c r="AU482" s="98">
        <v>9</v>
      </c>
      <c r="AV482" s="38">
        <v>0.49629629629629629</v>
      </c>
      <c r="AW482" s="39">
        <v>184</v>
      </c>
      <c r="AX482" s="41">
        <v>1.2108807354062405</v>
      </c>
      <c r="AY482" s="183">
        <v>1</v>
      </c>
      <c r="AZ482" s="42">
        <v>5.3016647227229353E-5</v>
      </c>
      <c r="BA482" s="43">
        <v>347</v>
      </c>
      <c r="BB482" s="44">
        <v>1.9785108054407204E-2</v>
      </c>
      <c r="BC482" s="178">
        <v>1</v>
      </c>
      <c r="BD482" s="42">
        <v>7.4074074074074077E-3</v>
      </c>
      <c r="BE482" s="43">
        <v>310</v>
      </c>
      <c r="BF482" s="45">
        <v>0.15622339495623996</v>
      </c>
      <c r="BG482" s="159">
        <v>8</v>
      </c>
      <c r="BH482" s="83">
        <v>4.2413317781783482E-4</v>
      </c>
      <c r="BI482" s="84">
        <v>397</v>
      </c>
      <c r="BJ482" s="85">
        <v>7.6201273827360722E-2</v>
      </c>
      <c r="BK482" s="156">
        <v>2</v>
      </c>
      <c r="BL482" s="83">
        <v>5.9259259259259262E-2</v>
      </c>
      <c r="BM482" s="84">
        <v>297</v>
      </c>
      <c r="BN482" s="86">
        <v>0.6016859581744165</v>
      </c>
      <c r="BO482" s="195">
        <v>135</v>
      </c>
      <c r="BP482" s="75">
        <v>7.157247375675962E-3</v>
      </c>
      <c r="BQ482" s="164">
        <v>18</v>
      </c>
      <c r="BR482" s="76">
        <v>534</v>
      </c>
      <c r="BS482" s="77">
        <v>0.12664625589495893</v>
      </c>
      <c r="BT482" s="159">
        <v>18862</v>
      </c>
      <c r="BU482" s="153">
        <v>1466</v>
      </c>
    </row>
    <row r="483" spans="1:73">
      <c r="A483" s="34">
        <f t="shared" si="56"/>
        <v>1</v>
      </c>
      <c r="B483" s="35">
        <f t="shared" si="57"/>
        <v>0</v>
      </c>
      <c r="C483" s="35">
        <f t="shared" si="58"/>
        <v>1</v>
      </c>
      <c r="D483" s="35">
        <f t="shared" si="59"/>
        <v>0</v>
      </c>
      <c r="E483" s="35">
        <f t="shared" si="60"/>
        <v>0</v>
      </c>
      <c r="F483" s="35">
        <f t="shared" si="61"/>
        <v>1</v>
      </c>
      <c r="G483" s="35">
        <f t="shared" si="62"/>
        <v>0</v>
      </c>
      <c r="H483" s="35">
        <f t="shared" si="63"/>
        <v>1</v>
      </c>
      <c r="I483" s="48">
        <v>386</v>
      </c>
      <c r="J483" s="49" t="s">
        <v>357</v>
      </c>
      <c r="K483" s="65">
        <v>8</v>
      </c>
      <c r="L483" s="38">
        <v>6.4355240929933231E-4</v>
      </c>
      <c r="M483" s="39">
        <v>441</v>
      </c>
      <c r="N483" s="40">
        <v>8.5276074357208201E-2</v>
      </c>
      <c r="O483" s="98">
        <v>3</v>
      </c>
      <c r="P483" s="38">
        <v>5.9701492537313432E-2</v>
      </c>
      <c r="Q483" s="39">
        <v>388</v>
      </c>
      <c r="R483" s="41">
        <v>0.44707680705749231</v>
      </c>
      <c r="S483" s="183">
        <v>8</v>
      </c>
      <c r="T483" s="42">
        <v>6.4355240929933231E-4</v>
      </c>
      <c r="U483" s="43">
        <v>259</v>
      </c>
      <c r="V483" s="44">
        <v>0.2395736341203952</v>
      </c>
      <c r="W483" s="178">
        <v>1</v>
      </c>
      <c r="X483" s="42">
        <v>5.9701492537313432E-2</v>
      </c>
      <c r="Y483" s="43">
        <v>112</v>
      </c>
      <c r="Z483" s="45">
        <v>1.2560125006346823</v>
      </c>
      <c r="AA483" s="65">
        <v>20</v>
      </c>
      <c r="AB483" s="38">
        <v>1.6088810232483307E-3</v>
      </c>
      <c r="AC483" s="39">
        <v>445</v>
      </c>
      <c r="AD483" s="40">
        <v>0.12405067774025517</v>
      </c>
      <c r="AE483" s="98">
        <v>6</v>
      </c>
      <c r="AF483" s="38">
        <v>0.14925373134328357</v>
      </c>
      <c r="AG483" s="39">
        <v>377</v>
      </c>
      <c r="AH483" s="41">
        <v>0.65036038930588147</v>
      </c>
      <c r="AI483" s="183">
        <v>0</v>
      </c>
      <c r="AJ483" s="42">
        <v>0</v>
      </c>
      <c r="AK483" s="43">
        <v>337</v>
      </c>
      <c r="AL483" s="44">
        <v>0</v>
      </c>
      <c r="AM483" s="178">
        <v>0</v>
      </c>
      <c r="AN483" s="42">
        <v>0</v>
      </c>
      <c r="AO483" s="43">
        <v>337</v>
      </c>
      <c r="AP483" s="45">
        <v>0</v>
      </c>
      <c r="AQ483" s="65">
        <v>83</v>
      </c>
      <c r="AR483" s="38">
        <v>6.676856246480573E-3</v>
      </c>
      <c r="AS483" s="39">
        <v>377</v>
      </c>
      <c r="AT483" s="40">
        <v>0.28825622087644642</v>
      </c>
      <c r="AU483" s="98">
        <v>10</v>
      </c>
      <c r="AV483" s="38">
        <v>0.61940298507462688</v>
      </c>
      <c r="AW483" s="39">
        <v>103</v>
      </c>
      <c r="AX483" s="41">
        <v>1.5112406594148948</v>
      </c>
      <c r="AY483" s="183">
        <v>0</v>
      </c>
      <c r="AZ483" s="42">
        <v>0</v>
      </c>
      <c r="BA483" s="43">
        <v>356</v>
      </c>
      <c r="BB483" s="44">
        <v>0</v>
      </c>
      <c r="BC483" s="178">
        <v>0</v>
      </c>
      <c r="BD483" s="42">
        <v>0</v>
      </c>
      <c r="BE483" s="43">
        <v>356</v>
      </c>
      <c r="BF483" s="45">
        <v>0</v>
      </c>
      <c r="BG483" s="159">
        <v>15</v>
      </c>
      <c r="BH483" s="83">
        <v>1.206660767436248E-3</v>
      </c>
      <c r="BI483" s="84">
        <v>324</v>
      </c>
      <c r="BJ483" s="85">
        <v>0.2167929611854956</v>
      </c>
      <c r="BK483" s="156">
        <v>2</v>
      </c>
      <c r="BL483" s="83">
        <v>0.11194029850746269</v>
      </c>
      <c r="BM483" s="84">
        <v>156</v>
      </c>
      <c r="BN483" s="86">
        <v>1.1365802847977551</v>
      </c>
      <c r="BO483" s="195">
        <v>134</v>
      </c>
      <c r="BP483" s="75">
        <v>1.0779502855763816E-2</v>
      </c>
      <c r="BQ483" s="164">
        <v>22</v>
      </c>
      <c r="BR483" s="76">
        <v>502</v>
      </c>
      <c r="BS483" s="77">
        <v>0.19074144086888861</v>
      </c>
      <c r="BT483" s="159">
        <v>12431</v>
      </c>
      <c r="BU483" s="153">
        <v>1077</v>
      </c>
    </row>
    <row r="484" spans="1:73">
      <c r="A484" s="34">
        <f t="shared" si="56"/>
        <v>1</v>
      </c>
      <c r="B484" s="35">
        <f t="shared" si="57"/>
        <v>1</v>
      </c>
      <c r="C484" s="35">
        <f t="shared" si="58"/>
        <v>0</v>
      </c>
      <c r="D484" s="35">
        <f t="shared" si="59"/>
        <v>0</v>
      </c>
      <c r="E484" s="35">
        <f t="shared" si="60"/>
        <v>0</v>
      </c>
      <c r="F484" s="35">
        <f t="shared" si="61"/>
        <v>1</v>
      </c>
      <c r="G484" s="35">
        <f t="shared" si="62"/>
        <v>0</v>
      </c>
      <c r="H484" s="35">
        <f t="shared" si="63"/>
        <v>1</v>
      </c>
      <c r="I484" s="48">
        <v>542</v>
      </c>
      <c r="J484" s="49" t="s">
        <v>514</v>
      </c>
      <c r="K484" s="65">
        <v>28</v>
      </c>
      <c r="L484" s="38">
        <v>3.3609410634977792E-3</v>
      </c>
      <c r="M484" s="39">
        <v>266</v>
      </c>
      <c r="N484" s="40">
        <v>0.44535278852125709</v>
      </c>
      <c r="O484" s="98">
        <v>2</v>
      </c>
      <c r="P484" s="38">
        <v>0.20895522388059701</v>
      </c>
      <c r="Q484" s="39">
        <v>113</v>
      </c>
      <c r="R484" s="41">
        <v>1.564768824701223</v>
      </c>
      <c r="S484" s="183">
        <v>2</v>
      </c>
      <c r="T484" s="42">
        <v>2.4006721882126995E-4</v>
      </c>
      <c r="U484" s="43">
        <v>333</v>
      </c>
      <c r="V484" s="44">
        <v>8.9369218753770033E-2</v>
      </c>
      <c r="W484" s="178">
        <v>1</v>
      </c>
      <c r="X484" s="42">
        <v>1.4925373134328358E-2</v>
      </c>
      <c r="Y484" s="43">
        <v>299</v>
      </c>
      <c r="Z484" s="45">
        <v>0.31400312515867057</v>
      </c>
      <c r="AA484" s="65">
        <v>4</v>
      </c>
      <c r="AB484" s="38">
        <v>4.8013443764253989E-4</v>
      </c>
      <c r="AC484" s="39">
        <v>506</v>
      </c>
      <c r="AD484" s="40">
        <v>3.7020141039229675E-2</v>
      </c>
      <c r="AE484" s="98">
        <v>1</v>
      </c>
      <c r="AF484" s="38">
        <v>2.9850746268656716E-2</v>
      </c>
      <c r="AG484" s="39">
        <v>495</v>
      </c>
      <c r="AH484" s="41">
        <v>0.13007207786117631</v>
      </c>
      <c r="AI484" s="183">
        <v>1</v>
      </c>
      <c r="AJ484" s="42">
        <v>1.2003360941063497E-4</v>
      </c>
      <c r="AK484" s="43">
        <v>308</v>
      </c>
      <c r="AL484" s="44">
        <v>6.3085742888415883E-2</v>
      </c>
      <c r="AM484" s="178">
        <v>1</v>
      </c>
      <c r="AN484" s="42">
        <v>7.462686567164179E-3</v>
      </c>
      <c r="AO484" s="43">
        <v>284</v>
      </c>
      <c r="AP484" s="45">
        <v>0.22165484599901256</v>
      </c>
      <c r="AQ484" s="65">
        <v>66</v>
      </c>
      <c r="AR484" s="38">
        <v>7.9222182211019093E-3</v>
      </c>
      <c r="AS484" s="39">
        <v>358</v>
      </c>
      <c r="AT484" s="40">
        <v>0.34202154443224386</v>
      </c>
      <c r="AU484" s="98">
        <v>5</v>
      </c>
      <c r="AV484" s="38">
        <v>0.4925373134328358</v>
      </c>
      <c r="AW484" s="39">
        <v>188</v>
      </c>
      <c r="AX484" s="41">
        <v>1.2017094400166632</v>
      </c>
      <c r="AY484" s="183">
        <v>2</v>
      </c>
      <c r="AZ484" s="42">
        <v>2.4006721882126995E-4</v>
      </c>
      <c r="BA484" s="43">
        <v>302</v>
      </c>
      <c r="BB484" s="44">
        <v>8.9589895119968468E-2</v>
      </c>
      <c r="BC484" s="178">
        <v>1</v>
      </c>
      <c r="BD484" s="42">
        <v>1.4925373134328358E-2</v>
      </c>
      <c r="BE484" s="43">
        <v>268</v>
      </c>
      <c r="BF484" s="45">
        <v>0.31477848237451334</v>
      </c>
      <c r="BG484" s="159">
        <v>31</v>
      </c>
      <c r="BH484" s="83">
        <v>3.7210418917296845E-3</v>
      </c>
      <c r="BI484" s="84">
        <v>175</v>
      </c>
      <c r="BJ484" s="85">
        <v>0.66853560849360838</v>
      </c>
      <c r="BK484" s="156">
        <v>2</v>
      </c>
      <c r="BL484" s="83">
        <v>0.23134328358208955</v>
      </c>
      <c r="BM484" s="84">
        <v>64</v>
      </c>
      <c r="BN484" s="86">
        <v>2.3489325885820271</v>
      </c>
      <c r="BO484" s="195">
        <v>134</v>
      </c>
      <c r="BP484" s="75">
        <v>1.6084503661025085E-2</v>
      </c>
      <c r="BQ484" s="164">
        <v>13</v>
      </c>
      <c r="BR484" s="76">
        <v>456</v>
      </c>
      <c r="BS484" s="77">
        <v>0.28461251367676804</v>
      </c>
      <c r="BT484" s="159">
        <v>8331</v>
      </c>
      <c r="BU484" s="153">
        <v>295</v>
      </c>
    </row>
    <row r="485" spans="1:73">
      <c r="A485" s="34">
        <f t="shared" si="56"/>
        <v>3</v>
      </c>
      <c r="B485" s="35">
        <f t="shared" si="57"/>
        <v>1</v>
      </c>
      <c r="C485" s="35">
        <f t="shared" si="58"/>
        <v>1</v>
      </c>
      <c r="D485" s="35">
        <f t="shared" si="59"/>
        <v>1</v>
      </c>
      <c r="E485" s="35">
        <f t="shared" si="60"/>
        <v>0</v>
      </c>
      <c r="F485" s="35">
        <f t="shared" si="61"/>
        <v>0</v>
      </c>
      <c r="G485" s="35">
        <f t="shared" si="62"/>
        <v>0</v>
      </c>
      <c r="H485" s="35">
        <f t="shared" si="63"/>
        <v>0</v>
      </c>
      <c r="I485" s="48">
        <v>101</v>
      </c>
      <c r="J485" s="49" t="s">
        <v>71</v>
      </c>
      <c r="K485" s="65">
        <v>24</v>
      </c>
      <c r="L485" s="38">
        <v>5.4779512462339083E-4</v>
      </c>
      <c r="M485" s="39">
        <v>450</v>
      </c>
      <c r="N485" s="40">
        <v>7.2587433602742751E-2</v>
      </c>
      <c r="O485" s="98">
        <v>5</v>
      </c>
      <c r="P485" s="38">
        <v>0.18461538461538463</v>
      </c>
      <c r="Q485" s="39">
        <v>138</v>
      </c>
      <c r="R485" s="41">
        <v>1.3824990495162455</v>
      </c>
      <c r="S485" s="183">
        <v>21</v>
      </c>
      <c r="T485" s="42">
        <v>4.7932073404546697E-4</v>
      </c>
      <c r="U485" s="43">
        <v>290</v>
      </c>
      <c r="V485" s="44">
        <v>0.17843552211940589</v>
      </c>
      <c r="W485" s="178">
        <v>2</v>
      </c>
      <c r="X485" s="42">
        <v>0.16153846153846155</v>
      </c>
      <c r="Y485" s="43">
        <v>21</v>
      </c>
      <c r="Z485" s="45">
        <v>3.3984799776788424</v>
      </c>
      <c r="AA485" s="65">
        <v>42</v>
      </c>
      <c r="AB485" s="38">
        <v>9.5864146809093395E-4</v>
      </c>
      <c r="AC485" s="39">
        <v>475</v>
      </c>
      <c r="AD485" s="40">
        <v>7.3914802964419227E-2</v>
      </c>
      <c r="AE485" s="98">
        <v>5</v>
      </c>
      <c r="AF485" s="38">
        <v>0.32307692307692309</v>
      </c>
      <c r="AG485" s="39">
        <v>196</v>
      </c>
      <c r="AH485" s="41">
        <v>1.4077801042359619</v>
      </c>
      <c r="AI485" s="183">
        <v>0</v>
      </c>
      <c r="AJ485" s="42">
        <v>0</v>
      </c>
      <c r="AK485" s="43">
        <v>337</v>
      </c>
      <c r="AL485" s="44">
        <v>0</v>
      </c>
      <c r="AM485" s="178">
        <v>0</v>
      </c>
      <c r="AN485" s="42">
        <v>0</v>
      </c>
      <c r="AO485" s="43">
        <v>337</v>
      </c>
      <c r="AP485" s="45">
        <v>0</v>
      </c>
      <c r="AQ485" s="65">
        <v>34</v>
      </c>
      <c r="AR485" s="38">
        <v>7.7604309321647037E-4</v>
      </c>
      <c r="AS485" s="39">
        <v>522</v>
      </c>
      <c r="AT485" s="40">
        <v>3.3503679131291965E-2</v>
      </c>
      <c r="AU485" s="98">
        <v>15</v>
      </c>
      <c r="AV485" s="38">
        <v>0.26153846153846155</v>
      </c>
      <c r="AW485" s="39">
        <v>423</v>
      </c>
      <c r="AX485" s="41">
        <v>0.63811051383635409</v>
      </c>
      <c r="AY485" s="183">
        <v>0</v>
      </c>
      <c r="AZ485" s="42">
        <v>0</v>
      </c>
      <c r="BA485" s="43">
        <v>356</v>
      </c>
      <c r="BB485" s="44">
        <v>0</v>
      </c>
      <c r="BC485" s="178">
        <v>0</v>
      </c>
      <c r="BD485" s="42">
        <v>0</v>
      </c>
      <c r="BE485" s="43">
        <v>356</v>
      </c>
      <c r="BF485" s="45">
        <v>0</v>
      </c>
      <c r="BG485" s="159">
        <v>9</v>
      </c>
      <c r="BH485" s="83">
        <v>2.0542317173377156E-4</v>
      </c>
      <c r="BI485" s="84">
        <v>429</v>
      </c>
      <c r="BJ485" s="85">
        <v>3.6907056977497889E-2</v>
      </c>
      <c r="BK485" s="156">
        <v>2</v>
      </c>
      <c r="BL485" s="83">
        <v>6.9230769230769235E-2</v>
      </c>
      <c r="BM485" s="84">
        <v>264</v>
      </c>
      <c r="BN485" s="86">
        <v>0.7029311915210732</v>
      </c>
      <c r="BO485" s="195">
        <v>130</v>
      </c>
      <c r="BP485" s="75">
        <v>2.9672235917100336E-3</v>
      </c>
      <c r="BQ485" s="164">
        <v>29</v>
      </c>
      <c r="BR485" s="76">
        <v>576</v>
      </c>
      <c r="BS485" s="77">
        <v>5.2504508866130534E-2</v>
      </c>
      <c r="BT485" s="159">
        <v>43812</v>
      </c>
      <c r="BU485" s="153">
        <v>2890</v>
      </c>
    </row>
    <row r="486" spans="1:73">
      <c r="A486" s="34">
        <f t="shared" si="56"/>
        <v>2</v>
      </c>
      <c r="B486" s="35">
        <f t="shared" si="57"/>
        <v>1</v>
      </c>
      <c r="C486" s="35">
        <f t="shared" si="58"/>
        <v>0</v>
      </c>
      <c r="D486" s="35">
        <f t="shared" si="59"/>
        <v>1</v>
      </c>
      <c r="E486" s="35">
        <f t="shared" si="60"/>
        <v>0</v>
      </c>
      <c r="F486" s="35">
        <f t="shared" si="61"/>
        <v>0</v>
      </c>
      <c r="G486" s="35">
        <f t="shared" si="62"/>
        <v>0</v>
      </c>
      <c r="H486" s="35">
        <f t="shared" si="63"/>
        <v>1</v>
      </c>
      <c r="I486" s="48">
        <v>343</v>
      </c>
      <c r="J486" s="49" t="s">
        <v>314</v>
      </c>
      <c r="K486" s="65">
        <v>27</v>
      </c>
      <c r="L486" s="38">
        <v>3.3881289998745137E-3</v>
      </c>
      <c r="M486" s="39">
        <v>263</v>
      </c>
      <c r="N486" s="40">
        <v>0.44895541738345918</v>
      </c>
      <c r="O486" s="98">
        <v>1</v>
      </c>
      <c r="P486" s="38">
        <v>0.20930232558139536</v>
      </c>
      <c r="Q486" s="39">
        <v>112</v>
      </c>
      <c r="R486" s="41">
        <v>1.5673681084631852</v>
      </c>
      <c r="S486" s="183">
        <v>3</v>
      </c>
      <c r="T486" s="42">
        <v>3.7645877776383487E-4</v>
      </c>
      <c r="U486" s="43">
        <v>299</v>
      </c>
      <c r="V486" s="44">
        <v>0.14014336079263237</v>
      </c>
      <c r="W486" s="178">
        <v>1</v>
      </c>
      <c r="X486" s="42">
        <v>2.3255813953488372E-2</v>
      </c>
      <c r="Y486" s="43">
        <v>252</v>
      </c>
      <c r="Z486" s="45">
        <v>0.48926068338676576</v>
      </c>
      <c r="AA486" s="65">
        <v>45</v>
      </c>
      <c r="AB486" s="38">
        <v>5.6468816664575231E-3</v>
      </c>
      <c r="AC486" s="39">
        <v>329</v>
      </c>
      <c r="AD486" s="40">
        <v>0.4353954628843647</v>
      </c>
      <c r="AE486" s="98">
        <v>1</v>
      </c>
      <c r="AF486" s="38">
        <v>0.34883720930232559</v>
      </c>
      <c r="AG486" s="39">
        <v>181</v>
      </c>
      <c r="AH486" s="41">
        <v>1.5200283517497928</v>
      </c>
      <c r="AI486" s="183">
        <v>0</v>
      </c>
      <c r="AJ486" s="42">
        <v>0</v>
      </c>
      <c r="AK486" s="43">
        <v>337</v>
      </c>
      <c r="AL486" s="44">
        <v>0</v>
      </c>
      <c r="AM486" s="178">
        <v>0</v>
      </c>
      <c r="AN486" s="42">
        <v>0</v>
      </c>
      <c r="AO486" s="43">
        <v>337</v>
      </c>
      <c r="AP486" s="45">
        <v>0</v>
      </c>
      <c r="AQ486" s="65">
        <v>38</v>
      </c>
      <c r="AR486" s="38">
        <v>4.7684778516752417E-3</v>
      </c>
      <c r="AS486" s="39">
        <v>412</v>
      </c>
      <c r="AT486" s="40">
        <v>0.20586685621417633</v>
      </c>
      <c r="AU486" s="98">
        <v>8</v>
      </c>
      <c r="AV486" s="38">
        <v>0.29457364341085274</v>
      </c>
      <c r="AW486" s="39">
        <v>399</v>
      </c>
      <c r="AX486" s="41">
        <v>0.71871088425708829</v>
      </c>
      <c r="AY486" s="183">
        <v>0</v>
      </c>
      <c r="AZ486" s="42">
        <v>0</v>
      </c>
      <c r="BA486" s="43">
        <v>356</v>
      </c>
      <c r="BB486" s="44">
        <v>0</v>
      </c>
      <c r="BC486" s="178">
        <v>0</v>
      </c>
      <c r="BD486" s="42">
        <v>0</v>
      </c>
      <c r="BE486" s="43">
        <v>356</v>
      </c>
      <c r="BF486" s="45">
        <v>0</v>
      </c>
      <c r="BG486" s="159">
        <v>16</v>
      </c>
      <c r="BH486" s="83">
        <v>2.0077801480737861E-3</v>
      </c>
      <c r="BI486" s="84">
        <v>273</v>
      </c>
      <c r="BJ486" s="85">
        <v>0.36072491578157306</v>
      </c>
      <c r="BK486" s="156">
        <v>3</v>
      </c>
      <c r="BL486" s="83">
        <v>0.12403100775193798</v>
      </c>
      <c r="BM486" s="84">
        <v>138</v>
      </c>
      <c r="BN486" s="86">
        <v>1.2593427031557556</v>
      </c>
      <c r="BO486" s="195">
        <v>129</v>
      </c>
      <c r="BP486" s="75">
        <v>1.6187727443844897E-2</v>
      </c>
      <c r="BQ486" s="164">
        <v>14</v>
      </c>
      <c r="BR486" s="76">
        <v>454</v>
      </c>
      <c r="BS486" s="77">
        <v>0.28643904068181081</v>
      </c>
      <c r="BT486" s="159">
        <v>7969</v>
      </c>
      <c r="BU486" s="153">
        <v>389</v>
      </c>
    </row>
    <row r="487" spans="1:73">
      <c r="A487" s="34">
        <f t="shared" si="56"/>
        <v>1</v>
      </c>
      <c r="B487" s="35">
        <f t="shared" si="57"/>
        <v>1</v>
      </c>
      <c r="C487" s="35">
        <f t="shared" si="58"/>
        <v>0</v>
      </c>
      <c r="D487" s="35">
        <f t="shared" si="59"/>
        <v>0</v>
      </c>
      <c r="E487" s="35">
        <f t="shared" si="60"/>
        <v>0</v>
      </c>
      <c r="F487" s="35">
        <f t="shared" si="61"/>
        <v>1</v>
      </c>
      <c r="G487" s="35">
        <f t="shared" si="62"/>
        <v>0</v>
      </c>
      <c r="H487" s="35">
        <f t="shared" si="63"/>
        <v>1</v>
      </c>
      <c r="I487" s="48">
        <v>374</v>
      </c>
      <c r="J487" s="49" t="s">
        <v>345</v>
      </c>
      <c r="K487" s="65">
        <v>19</v>
      </c>
      <c r="L487" s="38">
        <v>3.512014787430684E-3</v>
      </c>
      <c r="M487" s="39">
        <v>254</v>
      </c>
      <c r="N487" s="40">
        <v>0.46537131992501496</v>
      </c>
      <c r="O487" s="98">
        <v>4</v>
      </c>
      <c r="P487" s="38">
        <v>0.14728682170542637</v>
      </c>
      <c r="Q487" s="39">
        <v>202</v>
      </c>
      <c r="R487" s="41">
        <v>1.1029627429926119</v>
      </c>
      <c r="S487" s="183">
        <v>0</v>
      </c>
      <c r="T487" s="42">
        <v>0</v>
      </c>
      <c r="U487" s="43">
        <v>396</v>
      </c>
      <c r="V487" s="44">
        <v>0</v>
      </c>
      <c r="W487" s="178">
        <v>0</v>
      </c>
      <c r="X487" s="42">
        <v>0</v>
      </c>
      <c r="Y487" s="43">
        <v>396</v>
      </c>
      <c r="Z487" s="45">
        <v>0</v>
      </c>
      <c r="AA487" s="65">
        <v>10</v>
      </c>
      <c r="AB487" s="38">
        <v>1.8484288354898336E-3</v>
      </c>
      <c r="AC487" s="39">
        <v>433</v>
      </c>
      <c r="AD487" s="40">
        <v>0.14252070009141515</v>
      </c>
      <c r="AE487" s="98">
        <v>2</v>
      </c>
      <c r="AF487" s="38">
        <v>7.7519379844961239E-2</v>
      </c>
      <c r="AG487" s="39">
        <v>444</v>
      </c>
      <c r="AH487" s="41">
        <v>0.33778407816662059</v>
      </c>
      <c r="AI487" s="183">
        <v>1</v>
      </c>
      <c r="AJ487" s="42">
        <v>1.8484288354898336E-4</v>
      </c>
      <c r="AK487" s="43">
        <v>291</v>
      </c>
      <c r="AL487" s="44">
        <v>9.7147379667909928E-2</v>
      </c>
      <c r="AM487" s="178">
        <v>1</v>
      </c>
      <c r="AN487" s="42">
        <v>7.7519379844961239E-3</v>
      </c>
      <c r="AO487" s="43">
        <v>277</v>
      </c>
      <c r="AP487" s="45">
        <v>0.23024611909974949</v>
      </c>
      <c r="AQ487" s="65">
        <v>80</v>
      </c>
      <c r="AR487" s="38">
        <v>1.4787430683918669E-2</v>
      </c>
      <c r="AS487" s="39">
        <v>247</v>
      </c>
      <c r="AT487" s="40">
        <v>0.63840956403182059</v>
      </c>
      <c r="AU487" s="98">
        <v>10</v>
      </c>
      <c r="AV487" s="38">
        <v>0.62015503875968991</v>
      </c>
      <c r="AW487" s="39">
        <v>102</v>
      </c>
      <c r="AX487" s="41">
        <v>1.5130755458043963</v>
      </c>
      <c r="AY487" s="183">
        <v>5</v>
      </c>
      <c r="AZ487" s="42">
        <v>9.2421441774491681E-4</v>
      </c>
      <c r="BA487" s="43">
        <v>221</v>
      </c>
      <c r="BB487" s="44">
        <v>0.34490453615732775</v>
      </c>
      <c r="BC487" s="178">
        <v>3</v>
      </c>
      <c r="BD487" s="42">
        <v>3.875968992248062E-2</v>
      </c>
      <c r="BE487" s="43">
        <v>154</v>
      </c>
      <c r="BF487" s="45">
        <v>0.81744799686404634</v>
      </c>
      <c r="BG487" s="159">
        <v>14</v>
      </c>
      <c r="BH487" s="83">
        <v>2.5878003696857672E-3</v>
      </c>
      <c r="BI487" s="84">
        <v>236</v>
      </c>
      <c r="BJ487" s="85">
        <v>0.46493340982078302</v>
      </c>
      <c r="BK487" s="156">
        <v>4</v>
      </c>
      <c r="BL487" s="83">
        <v>0.10852713178294573</v>
      </c>
      <c r="BM487" s="84">
        <v>168</v>
      </c>
      <c r="BN487" s="86">
        <v>1.1019248652612861</v>
      </c>
      <c r="BO487" s="195">
        <v>129</v>
      </c>
      <c r="BP487" s="75">
        <v>2.3844731977818855E-2</v>
      </c>
      <c r="BQ487" s="164">
        <v>24</v>
      </c>
      <c r="BR487" s="76">
        <v>403</v>
      </c>
      <c r="BS487" s="77">
        <v>0.42192841315958418</v>
      </c>
      <c r="BT487" s="159">
        <v>5410</v>
      </c>
      <c r="BU487" s="153">
        <v>322</v>
      </c>
    </row>
    <row r="488" spans="1:73">
      <c r="A488" s="34">
        <f t="shared" si="56"/>
        <v>0</v>
      </c>
      <c r="B488" s="35">
        <f t="shared" si="57"/>
        <v>0</v>
      </c>
      <c r="C488" s="35">
        <f t="shared" si="58"/>
        <v>0</v>
      </c>
      <c r="D488" s="35">
        <f t="shared" si="59"/>
        <v>0</v>
      </c>
      <c r="E488" s="35">
        <f t="shared" si="60"/>
        <v>0</v>
      </c>
      <c r="F488" s="35">
        <f t="shared" si="61"/>
        <v>1</v>
      </c>
      <c r="G488" s="35">
        <f t="shared" si="62"/>
        <v>0</v>
      </c>
      <c r="H488" s="35">
        <f t="shared" si="63"/>
        <v>0</v>
      </c>
      <c r="I488" s="48">
        <v>502</v>
      </c>
      <c r="J488" s="49" t="s">
        <v>474</v>
      </c>
      <c r="K488" s="65">
        <v>0</v>
      </c>
      <c r="L488" s="38">
        <v>0</v>
      </c>
      <c r="M488" s="39">
        <v>517</v>
      </c>
      <c r="N488" s="40">
        <v>0</v>
      </c>
      <c r="O488" s="98">
        <v>1</v>
      </c>
      <c r="P488" s="38">
        <v>0</v>
      </c>
      <c r="Q488" s="39">
        <v>517</v>
      </c>
      <c r="R488" s="41">
        <v>0</v>
      </c>
      <c r="S488" s="183">
        <v>0</v>
      </c>
      <c r="T488" s="42">
        <v>0</v>
      </c>
      <c r="U488" s="43">
        <v>396</v>
      </c>
      <c r="V488" s="44">
        <v>0</v>
      </c>
      <c r="W488" s="178">
        <v>1</v>
      </c>
      <c r="X488" s="42">
        <v>0</v>
      </c>
      <c r="Y488" s="43">
        <v>396</v>
      </c>
      <c r="Z488" s="45">
        <v>0</v>
      </c>
      <c r="AA488" s="65">
        <v>0</v>
      </c>
      <c r="AB488" s="38">
        <v>0</v>
      </c>
      <c r="AC488" s="39">
        <v>538</v>
      </c>
      <c r="AD488" s="40">
        <v>0</v>
      </c>
      <c r="AE488" s="98">
        <v>1</v>
      </c>
      <c r="AF488" s="38">
        <v>0</v>
      </c>
      <c r="AG488" s="39">
        <v>538</v>
      </c>
      <c r="AH488" s="41">
        <v>0</v>
      </c>
      <c r="AI488" s="183">
        <v>0</v>
      </c>
      <c r="AJ488" s="42">
        <v>0</v>
      </c>
      <c r="AK488" s="43">
        <v>337</v>
      </c>
      <c r="AL488" s="44">
        <v>0</v>
      </c>
      <c r="AM488" s="178">
        <v>0</v>
      </c>
      <c r="AN488" s="42">
        <v>0</v>
      </c>
      <c r="AO488" s="43">
        <v>337</v>
      </c>
      <c r="AP488" s="45">
        <v>0</v>
      </c>
      <c r="AQ488" s="65">
        <v>129</v>
      </c>
      <c r="AR488" s="38">
        <v>4.018691588785047E-2</v>
      </c>
      <c r="AS488" s="39">
        <v>59</v>
      </c>
      <c r="AT488" s="40">
        <v>1.7349674869243277</v>
      </c>
      <c r="AU488" s="98">
        <v>2</v>
      </c>
      <c r="AV488" s="38">
        <v>1</v>
      </c>
      <c r="AW488" s="39">
        <v>1</v>
      </c>
      <c r="AX488" s="41">
        <v>2.4398343176095891</v>
      </c>
      <c r="AY488" s="183">
        <v>0</v>
      </c>
      <c r="AZ488" s="42">
        <v>0</v>
      </c>
      <c r="BA488" s="43">
        <v>356</v>
      </c>
      <c r="BB488" s="44">
        <v>0</v>
      </c>
      <c r="BC488" s="178">
        <v>0</v>
      </c>
      <c r="BD488" s="42">
        <v>0</v>
      </c>
      <c r="BE488" s="43">
        <v>356</v>
      </c>
      <c r="BF488" s="45">
        <v>0</v>
      </c>
      <c r="BG488" s="159">
        <v>0</v>
      </c>
      <c r="BH488" s="83">
        <v>0</v>
      </c>
      <c r="BI488" s="84">
        <v>467</v>
      </c>
      <c r="BJ488" s="85">
        <v>0</v>
      </c>
      <c r="BK488" s="156">
        <v>1</v>
      </c>
      <c r="BL488" s="83">
        <v>0</v>
      </c>
      <c r="BM488" s="84">
        <v>467</v>
      </c>
      <c r="BN488" s="86">
        <v>0</v>
      </c>
      <c r="BO488" s="195">
        <v>129</v>
      </c>
      <c r="BP488" s="75">
        <v>4.018691588785047E-2</v>
      </c>
      <c r="BQ488" s="164">
        <v>6</v>
      </c>
      <c r="BR488" s="76">
        <v>262</v>
      </c>
      <c r="BS488" s="77">
        <v>0.71110053432814657</v>
      </c>
      <c r="BT488" s="159">
        <v>3210</v>
      </c>
      <c r="BU488" s="153">
        <v>231</v>
      </c>
    </row>
    <row r="489" spans="1:73">
      <c r="A489" s="34">
        <f t="shared" si="56"/>
        <v>2</v>
      </c>
      <c r="B489" s="35">
        <f t="shared" si="57"/>
        <v>0</v>
      </c>
      <c r="C489" s="35">
        <f t="shared" si="58"/>
        <v>1</v>
      </c>
      <c r="D489" s="35">
        <f t="shared" si="59"/>
        <v>1</v>
      </c>
      <c r="E489" s="35">
        <f t="shared" si="60"/>
        <v>0</v>
      </c>
      <c r="F489" s="35">
        <f t="shared" si="61"/>
        <v>0</v>
      </c>
      <c r="G489" s="35">
        <f t="shared" si="62"/>
        <v>0</v>
      </c>
      <c r="H489" s="35">
        <f t="shared" si="63"/>
        <v>1</v>
      </c>
      <c r="I489" s="48">
        <v>590</v>
      </c>
      <c r="J489" s="49" t="s">
        <v>563</v>
      </c>
      <c r="K489" s="65">
        <v>14</v>
      </c>
      <c r="L489" s="38">
        <v>2.6748184944593045E-3</v>
      </c>
      <c r="M489" s="39">
        <v>308</v>
      </c>
      <c r="N489" s="40">
        <v>0.3544358121102974</v>
      </c>
      <c r="O489" s="98">
        <v>5</v>
      </c>
      <c r="P489" s="38">
        <v>0.10852713178294573</v>
      </c>
      <c r="Q489" s="39">
        <v>292</v>
      </c>
      <c r="R489" s="41">
        <v>0.81270938957350336</v>
      </c>
      <c r="S489" s="183">
        <v>16</v>
      </c>
      <c r="T489" s="42">
        <v>3.0569354222392052E-3</v>
      </c>
      <c r="U489" s="43">
        <v>87</v>
      </c>
      <c r="V489" s="44">
        <v>1.137997648357139</v>
      </c>
      <c r="W489" s="178">
        <v>4</v>
      </c>
      <c r="X489" s="42">
        <v>0.12403100775193798</v>
      </c>
      <c r="Y489" s="43">
        <v>33</v>
      </c>
      <c r="Z489" s="45">
        <v>2.6093903113960843</v>
      </c>
      <c r="AA489" s="65">
        <v>33</v>
      </c>
      <c r="AB489" s="38">
        <v>6.3049293083683611E-3</v>
      </c>
      <c r="AC489" s="39">
        <v>312</v>
      </c>
      <c r="AD489" s="40">
        <v>0.48613337002904761</v>
      </c>
      <c r="AE489" s="98">
        <v>4</v>
      </c>
      <c r="AF489" s="38">
        <v>0.2558139534883721</v>
      </c>
      <c r="AG489" s="39">
        <v>251</v>
      </c>
      <c r="AH489" s="41">
        <v>1.114687457949848</v>
      </c>
      <c r="AI489" s="183">
        <v>0</v>
      </c>
      <c r="AJ489" s="42">
        <v>0</v>
      </c>
      <c r="AK489" s="43">
        <v>337</v>
      </c>
      <c r="AL489" s="44">
        <v>0</v>
      </c>
      <c r="AM489" s="178">
        <v>0</v>
      </c>
      <c r="AN489" s="42">
        <v>0</v>
      </c>
      <c r="AO489" s="43">
        <v>337</v>
      </c>
      <c r="AP489" s="45">
        <v>0</v>
      </c>
      <c r="AQ489" s="65">
        <v>51</v>
      </c>
      <c r="AR489" s="38">
        <v>9.7439816583874666E-3</v>
      </c>
      <c r="AS489" s="39">
        <v>331</v>
      </c>
      <c r="AT489" s="40">
        <v>0.4206715294517091</v>
      </c>
      <c r="AU489" s="98">
        <v>12</v>
      </c>
      <c r="AV489" s="38">
        <v>0.39534883720930231</v>
      </c>
      <c r="AW489" s="39">
        <v>289</v>
      </c>
      <c r="AX489" s="41">
        <v>0.9645856604503027</v>
      </c>
      <c r="AY489" s="183">
        <v>0</v>
      </c>
      <c r="AZ489" s="42">
        <v>0</v>
      </c>
      <c r="BA489" s="43">
        <v>356</v>
      </c>
      <c r="BB489" s="44">
        <v>0</v>
      </c>
      <c r="BC489" s="178">
        <v>1</v>
      </c>
      <c r="BD489" s="42">
        <v>0</v>
      </c>
      <c r="BE489" s="43">
        <v>356</v>
      </c>
      <c r="BF489" s="45">
        <v>0</v>
      </c>
      <c r="BG489" s="159">
        <v>15</v>
      </c>
      <c r="BH489" s="83">
        <v>2.8658769583492548E-3</v>
      </c>
      <c r="BI489" s="84">
        <v>218</v>
      </c>
      <c r="BJ489" s="85">
        <v>0.51489363784808861</v>
      </c>
      <c r="BK489" s="156">
        <v>4</v>
      </c>
      <c r="BL489" s="83">
        <v>0.11627906976744186</v>
      </c>
      <c r="BM489" s="84">
        <v>148</v>
      </c>
      <c r="BN489" s="86">
        <v>1.1806337842085208</v>
      </c>
      <c r="BO489" s="195">
        <v>129</v>
      </c>
      <c r="BP489" s="75">
        <v>2.4646541841803593E-2</v>
      </c>
      <c r="BQ489" s="164">
        <v>30</v>
      </c>
      <c r="BR489" s="76">
        <v>397</v>
      </c>
      <c r="BS489" s="77">
        <v>0.43611630018978803</v>
      </c>
      <c r="BT489" s="159">
        <v>5234</v>
      </c>
      <c r="BU489" s="153">
        <v>788</v>
      </c>
    </row>
    <row r="490" spans="1:73">
      <c r="A490" s="34">
        <f t="shared" si="56"/>
        <v>1</v>
      </c>
      <c r="B490" s="35">
        <f t="shared" si="57"/>
        <v>0</v>
      </c>
      <c r="C490" s="35">
        <f t="shared" si="58"/>
        <v>0</v>
      </c>
      <c r="D490" s="35">
        <f t="shared" si="59"/>
        <v>1</v>
      </c>
      <c r="E490" s="35">
        <f t="shared" si="60"/>
        <v>0</v>
      </c>
      <c r="F490" s="35">
        <f t="shared" si="61"/>
        <v>0</v>
      </c>
      <c r="G490" s="35">
        <f t="shared" si="62"/>
        <v>0</v>
      </c>
      <c r="H490" s="35">
        <f t="shared" si="63"/>
        <v>0</v>
      </c>
      <c r="I490" s="48">
        <v>180</v>
      </c>
      <c r="J490" s="49" t="s">
        <v>150</v>
      </c>
      <c r="K490" s="65">
        <v>15</v>
      </c>
      <c r="L490" s="38">
        <v>1.0143359480659995E-3</v>
      </c>
      <c r="M490" s="39">
        <v>415</v>
      </c>
      <c r="N490" s="40">
        <v>0.13440799300967701</v>
      </c>
      <c r="O490" s="98">
        <v>2</v>
      </c>
      <c r="P490" s="38">
        <v>0.1171875</v>
      </c>
      <c r="Q490" s="39">
        <v>264</v>
      </c>
      <c r="R490" s="41">
        <v>0.87756287322808546</v>
      </c>
      <c r="S490" s="183">
        <v>0</v>
      </c>
      <c r="T490" s="42">
        <v>0</v>
      </c>
      <c r="U490" s="43">
        <v>396</v>
      </c>
      <c r="V490" s="44">
        <v>0</v>
      </c>
      <c r="W490" s="178">
        <v>0</v>
      </c>
      <c r="X490" s="42">
        <v>0</v>
      </c>
      <c r="Y490" s="43">
        <v>396</v>
      </c>
      <c r="Z490" s="45">
        <v>0</v>
      </c>
      <c r="AA490" s="65">
        <v>102</v>
      </c>
      <c r="AB490" s="38">
        <v>6.8974844468487964E-3</v>
      </c>
      <c r="AC490" s="39">
        <v>295</v>
      </c>
      <c r="AD490" s="40">
        <v>0.53182156291888505</v>
      </c>
      <c r="AE490" s="98">
        <v>2</v>
      </c>
      <c r="AF490" s="38">
        <v>0.796875</v>
      </c>
      <c r="AG490" s="39">
        <v>74</v>
      </c>
      <c r="AH490" s="41">
        <v>3.472314766028433</v>
      </c>
      <c r="AI490" s="183">
        <v>0</v>
      </c>
      <c r="AJ490" s="42">
        <v>0</v>
      </c>
      <c r="AK490" s="43">
        <v>337</v>
      </c>
      <c r="AL490" s="44">
        <v>0</v>
      </c>
      <c r="AM490" s="178">
        <v>0</v>
      </c>
      <c r="AN490" s="42">
        <v>0</v>
      </c>
      <c r="AO490" s="43">
        <v>337</v>
      </c>
      <c r="AP490" s="45">
        <v>0</v>
      </c>
      <c r="AQ490" s="65">
        <v>0</v>
      </c>
      <c r="AR490" s="38">
        <v>0</v>
      </c>
      <c r="AS490" s="39">
        <v>565</v>
      </c>
      <c r="AT490" s="40">
        <v>0</v>
      </c>
      <c r="AU490" s="98">
        <v>0</v>
      </c>
      <c r="AV490" s="38">
        <v>0</v>
      </c>
      <c r="AW490" s="39">
        <v>565</v>
      </c>
      <c r="AX490" s="41">
        <v>0</v>
      </c>
      <c r="AY490" s="183">
        <v>0</v>
      </c>
      <c r="AZ490" s="42">
        <v>0</v>
      </c>
      <c r="BA490" s="43">
        <v>356</v>
      </c>
      <c r="BB490" s="44">
        <v>0</v>
      </c>
      <c r="BC490" s="178">
        <v>0</v>
      </c>
      <c r="BD490" s="42">
        <v>0</v>
      </c>
      <c r="BE490" s="43">
        <v>356</v>
      </c>
      <c r="BF490" s="45">
        <v>0</v>
      </c>
      <c r="BG490" s="159">
        <v>11</v>
      </c>
      <c r="BH490" s="83">
        <v>7.4384636191506632E-4</v>
      </c>
      <c r="BI490" s="84">
        <v>367</v>
      </c>
      <c r="BJ490" s="85">
        <v>0.13364208054037444</v>
      </c>
      <c r="BK490" s="156">
        <v>1</v>
      </c>
      <c r="BL490" s="83">
        <v>8.59375E-2</v>
      </c>
      <c r="BM490" s="84">
        <v>223</v>
      </c>
      <c r="BN490" s="86">
        <v>0.87256215614160992</v>
      </c>
      <c r="BO490" s="195">
        <v>128</v>
      </c>
      <c r="BP490" s="75">
        <v>8.655666756829862E-3</v>
      </c>
      <c r="BQ490" s="164">
        <v>5</v>
      </c>
      <c r="BR490" s="76">
        <v>519</v>
      </c>
      <c r="BS490" s="77">
        <v>0.15316052799187108</v>
      </c>
      <c r="BT490" s="159">
        <v>14788</v>
      </c>
      <c r="BU490" s="153">
        <v>264</v>
      </c>
    </row>
    <row r="491" spans="1:73">
      <c r="A491" s="34">
        <f t="shared" si="56"/>
        <v>0</v>
      </c>
      <c r="B491" s="35">
        <f t="shared" si="57"/>
        <v>0</v>
      </c>
      <c r="C491" s="35">
        <f t="shared" si="58"/>
        <v>0</v>
      </c>
      <c r="D491" s="35">
        <f t="shared" si="59"/>
        <v>0</v>
      </c>
      <c r="E491" s="35">
        <f t="shared" si="60"/>
        <v>0</v>
      </c>
      <c r="F491" s="35">
        <f t="shared" si="61"/>
        <v>1</v>
      </c>
      <c r="G491" s="35">
        <f t="shared" si="62"/>
        <v>0</v>
      </c>
      <c r="H491" s="35">
        <f t="shared" si="63"/>
        <v>1</v>
      </c>
      <c r="I491" s="48">
        <v>640</v>
      </c>
      <c r="J491" s="49" t="s">
        <v>614</v>
      </c>
      <c r="K491" s="65">
        <v>0</v>
      </c>
      <c r="L491" s="38">
        <v>0</v>
      </c>
      <c r="M491" s="39">
        <v>517</v>
      </c>
      <c r="N491" s="40">
        <v>0</v>
      </c>
      <c r="O491" s="98">
        <v>0</v>
      </c>
      <c r="P491" s="38">
        <v>0</v>
      </c>
      <c r="Q491" s="39">
        <v>517</v>
      </c>
      <c r="R491" s="41">
        <v>0</v>
      </c>
      <c r="S491" s="183">
        <v>0</v>
      </c>
      <c r="T491" s="42">
        <v>0</v>
      </c>
      <c r="U491" s="43">
        <v>396</v>
      </c>
      <c r="V491" s="44">
        <v>0</v>
      </c>
      <c r="W491" s="178">
        <v>0</v>
      </c>
      <c r="X491" s="42">
        <v>0</v>
      </c>
      <c r="Y491" s="43">
        <v>396</v>
      </c>
      <c r="Z491" s="45">
        <v>0</v>
      </c>
      <c r="AA491" s="65">
        <v>0</v>
      </c>
      <c r="AB491" s="38">
        <v>0</v>
      </c>
      <c r="AC491" s="39">
        <v>538</v>
      </c>
      <c r="AD491" s="40">
        <v>0</v>
      </c>
      <c r="AE491" s="98">
        <v>0</v>
      </c>
      <c r="AF491" s="38">
        <v>0</v>
      </c>
      <c r="AG491" s="39">
        <v>538</v>
      </c>
      <c r="AH491" s="41">
        <v>0</v>
      </c>
      <c r="AI491" s="183">
        <v>0</v>
      </c>
      <c r="AJ491" s="42">
        <v>0</v>
      </c>
      <c r="AK491" s="43">
        <v>337</v>
      </c>
      <c r="AL491" s="44">
        <v>0</v>
      </c>
      <c r="AM491" s="178">
        <v>0</v>
      </c>
      <c r="AN491" s="42">
        <v>0</v>
      </c>
      <c r="AO491" s="43">
        <v>337</v>
      </c>
      <c r="AP491" s="45">
        <v>0</v>
      </c>
      <c r="AQ491" s="65">
        <v>98</v>
      </c>
      <c r="AR491" s="38">
        <v>9.8098098098098104E-3</v>
      </c>
      <c r="AS491" s="39">
        <v>329</v>
      </c>
      <c r="AT491" s="40">
        <v>0.42351349181480319</v>
      </c>
      <c r="AU491" s="98">
        <v>4</v>
      </c>
      <c r="AV491" s="38">
        <v>0.79032258064516125</v>
      </c>
      <c r="AW491" s="39">
        <v>53</v>
      </c>
      <c r="AX491" s="41">
        <v>1.9282561542398364</v>
      </c>
      <c r="AY491" s="183">
        <v>0</v>
      </c>
      <c r="AZ491" s="42">
        <v>0</v>
      </c>
      <c r="BA491" s="43">
        <v>356</v>
      </c>
      <c r="BB491" s="44">
        <v>0</v>
      </c>
      <c r="BC491" s="178">
        <v>0</v>
      </c>
      <c r="BD491" s="42">
        <v>0</v>
      </c>
      <c r="BE491" s="43">
        <v>356</v>
      </c>
      <c r="BF491" s="45">
        <v>0</v>
      </c>
      <c r="BG491" s="159">
        <v>26</v>
      </c>
      <c r="BH491" s="83">
        <v>2.6026026026026027E-3</v>
      </c>
      <c r="BI491" s="84">
        <v>234</v>
      </c>
      <c r="BJ491" s="85">
        <v>0.46759283158437964</v>
      </c>
      <c r="BK491" s="156">
        <v>2</v>
      </c>
      <c r="BL491" s="83">
        <v>0.20967741935483872</v>
      </c>
      <c r="BM491" s="84">
        <v>72</v>
      </c>
      <c r="BN491" s="86">
        <v>2.1289493076534294</v>
      </c>
      <c r="BO491" s="195">
        <v>124</v>
      </c>
      <c r="BP491" s="75">
        <v>1.2412412412412413E-2</v>
      </c>
      <c r="BQ491" s="164">
        <v>6</v>
      </c>
      <c r="BR491" s="76">
        <v>490</v>
      </c>
      <c r="BS491" s="77">
        <v>0.21963549338794255</v>
      </c>
      <c r="BT491" s="159">
        <v>9990</v>
      </c>
      <c r="BU491" s="153">
        <v>534</v>
      </c>
    </row>
    <row r="492" spans="1:73">
      <c r="A492" s="34">
        <f t="shared" si="56"/>
        <v>1</v>
      </c>
      <c r="B492" s="35">
        <f t="shared" si="57"/>
        <v>1</v>
      </c>
      <c r="C492" s="35">
        <f t="shared" si="58"/>
        <v>0</v>
      </c>
      <c r="D492" s="35">
        <f t="shared" si="59"/>
        <v>0</v>
      </c>
      <c r="E492" s="35">
        <f t="shared" si="60"/>
        <v>0</v>
      </c>
      <c r="F492" s="35">
        <f t="shared" si="61"/>
        <v>1</v>
      </c>
      <c r="G492" s="35">
        <f t="shared" si="62"/>
        <v>0</v>
      </c>
      <c r="H492" s="35">
        <f t="shared" si="63"/>
        <v>0</v>
      </c>
      <c r="I492" s="48">
        <v>81</v>
      </c>
      <c r="J492" s="49" t="s">
        <v>51</v>
      </c>
      <c r="K492" s="65">
        <v>19</v>
      </c>
      <c r="L492" s="38">
        <v>4.7858942065491186E-4</v>
      </c>
      <c r="M492" s="39">
        <v>459</v>
      </c>
      <c r="N492" s="40">
        <v>6.3417099264340832E-2</v>
      </c>
      <c r="O492" s="98">
        <v>4</v>
      </c>
      <c r="P492" s="38">
        <v>0.15447154471544716</v>
      </c>
      <c r="Q492" s="39">
        <v>190</v>
      </c>
      <c r="R492" s="41">
        <v>1.1567658036263977</v>
      </c>
      <c r="S492" s="183">
        <v>0</v>
      </c>
      <c r="T492" s="42">
        <v>0</v>
      </c>
      <c r="U492" s="43">
        <v>396</v>
      </c>
      <c r="V492" s="44">
        <v>0</v>
      </c>
      <c r="W492" s="178">
        <v>0</v>
      </c>
      <c r="X492" s="42">
        <v>0</v>
      </c>
      <c r="Y492" s="43">
        <v>396</v>
      </c>
      <c r="Z492" s="45">
        <v>0</v>
      </c>
      <c r="AA492" s="65">
        <v>28</v>
      </c>
      <c r="AB492" s="38">
        <v>7.0528967254408065E-4</v>
      </c>
      <c r="AC492" s="39">
        <v>496</v>
      </c>
      <c r="AD492" s="40">
        <v>5.4380442442940984E-2</v>
      </c>
      <c r="AE492" s="98">
        <v>3</v>
      </c>
      <c r="AF492" s="38">
        <v>0.22764227642276422</v>
      </c>
      <c r="AG492" s="39">
        <v>286</v>
      </c>
      <c r="AH492" s="41">
        <v>0.99193178076246635</v>
      </c>
      <c r="AI492" s="183">
        <v>0</v>
      </c>
      <c r="AJ492" s="42">
        <v>0</v>
      </c>
      <c r="AK492" s="43">
        <v>337</v>
      </c>
      <c r="AL492" s="44">
        <v>0</v>
      </c>
      <c r="AM492" s="178">
        <v>0</v>
      </c>
      <c r="AN492" s="42">
        <v>0</v>
      </c>
      <c r="AO492" s="43">
        <v>337</v>
      </c>
      <c r="AP492" s="45">
        <v>0</v>
      </c>
      <c r="AQ492" s="65">
        <v>66</v>
      </c>
      <c r="AR492" s="38">
        <v>1.6624685138539044E-3</v>
      </c>
      <c r="AS492" s="39">
        <v>488</v>
      </c>
      <c r="AT492" s="40">
        <v>7.1772833417255003E-2</v>
      </c>
      <c r="AU492" s="98">
        <v>9</v>
      </c>
      <c r="AV492" s="38">
        <v>0.53658536585365857</v>
      </c>
      <c r="AW492" s="39">
        <v>154</v>
      </c>
      <c r="AX492" s="41">
        <v>1.3091793899368529</v>
      </c>
      <c r="AY492" s="183">
        <v>2</v>
      </c>
      <c r="AZ492" s="42">
        <v>5.0377833753148616E-5</v>
      </c>
      <c r="BA492" s="43">
        <v>348</v>
      </c>
      <c r="BB492" s="44">
        <v>1.880033794066643E-2</v>
      </c>
      <c r="BC492" s="178">
        <v>2</v>
      </c>
      <c r="BD492" s="42">
        <v>1.6260162601626018E-2</v>
      </c>
      <c r="BE492" s="43">
        <v>260</v>
      </c>
      <c r="BF492" s="45">
        <v>0.34292940356247803</v>
      </c>
      <c r="BG492" s="159">
        <v>8</v>
      </c>
      <c r="BH492" s="83">
        <v>2.0151133501259446E-4</v>
      </c>
      <c r="BI492" s="84">
        <v>431</v>
      </c>
      <c r="BJ492" s="85">
        <v>3.6204242491981807E-2</v>
      </c>
      <c r="BK492" s="156">
        <v>1</v>
      </c>
      <c r="BL492" s="83">
        <v>6.5040650406504072E-2</v>
      </c>
      <c r="BM492" s="84">
        <v>278</v>
      </c>
      <c r="BN492" s="86">
        <v>0.66038702726460352</v>
      </c>
      <c r="BO492" s="195">
        <v>123</v>
      </c>
      <c r="BP492" s="75">
        <v>3.0982367758186397E-3</v>
      </c>
      <c r="BQ492" s="164">
        <v>19</v>
      </c>
      <c r="BR492" s="76">
        <v>575</v>
      </c>
      <c r="BS492" s="77">
        <v>5.4822764526347233E-2</v>
      </c>
      <c r="BT492" s="159">
        <v>39700</v>
      </c>
      <c r="BU492" s="153">
        <v>927</v>
      </c>
    </row>
    <row r="493" spans="1:73">
      <c r="A493" s="34">
        <f t="shared" si="56"/>
        <v>1</v>
      </c>
      <c r="B493" s="35">
        <f t="shared" si="57"/>
        <v>0</v>
      </c>
      <c r="C493" s="35">
        <f t="shared" si="58"/>
        <v>0</v>
      </c>
      <c r="D493" s="35">
        <f t="shared" si="59"/>
        <v>1</v>
      </c>
      <c r="E493" s="35">
        <f t="shared" si="60"/>
        <v>0</v>
      </c>
      <c r="F493" s="35">
        <f t="shared" si="61"/>
        <v>0</v>
      </c>
      <c r="G493" s="35">
        <f t="shared" si="62"/>
        <v>0</v>
      </c>
      <c r="H493" s="35">
        <f t="shared" si="63"/>
        <v>0</v>
      </c>
      <c r="I493" s="48">
        <v>150</v>
      </c>
      <c r="J493" s="49" t="s">
        <v>120</v>
      </c>
      <c r="K493" s="65">
        <v>6</v>
      </c>
      <c r="L493" s="38">
        <v>7.7180344738873169E-4</v>
      </c>
      <c r="M493" s="39">
        <v>432</v>
      </c>
      <c r="N493" s="40">
        <v>0.10227040908809382</v>
      </c>
      <c r="O493" s="98">
        <v>1</v>
      </c>
      <c r="P493" s="38">
        <v>4.878048780487805E-2</v>
      </c>
      <c r="Q493" s="39">
        <v>408</v>
      </c>
      <c r="R493" s="41">
        <v>0.365294464303073</v>
      </c>
      <c r="S493" s="183">
        <v>0</v>
      </c>
      <c r="T493" s="42">
        <v>0</v>
      </c>
      <c r="U493" s="43">
        <v>396</v>
      </c>
      <c r="V493" s="44">
        <v>0</v>
      </c>
      <c r="W493" s="178">
        <v>0</v>
      </c>
      <c r="X493" s="42">
        <v>0</v>
      </c>
      <c r="Y493" s="43">
        <v>396</v>
      </c>
      <c r="Z493" s="45">
        <v>0</v>
      </c>
      <c r="AA493" s="65">
        <v>105</v>
      </c>
      <c r="AB493" s="38">
        <v>1.3506560329302805E-2</v>
      </c>
      <c r="AC493" s="39">
        <v>155</v>
      </c>
      <c r="AD493" s="40">
        <v>1.0414057587719114</v>
      </c>
      <c r="AE493" s="98">
        <v>1</v>
      </c>
      <c r="AF493" s="38">
        <v>0.85365853658536583</v>
      </c>
      <c r="AG493" s="39">
        <v>66</v>
      </c>
      <c r="AH493" s="41">
        <v>3.719744177859249</v>
      </c>
      <c r="AI493" s="183">
        <v>0</v>
      </c>
      <c r="AJ493" s="42">
        <v>0</v>
      </c>
      <c r="AK493" s="43">
        <v>337</v>
      </c>
      <c r="AL493" s="44">
        <v>0</v>
      </c>
      <c r="AM493" s="178">
        <v>0</v>
      </c>
      <c r="AN493" s="42">
        <v>0</v>
      </c>
      <c r="AO493" s="43">
        <v>337</v>
      </c>
      <c r="AP493" s="45">
        <v>0</v>
      </c>
      <c r="AQ493" s="65">
        <v>12</v>
      </c>
      <c r="AR493" s="38">
        <v>1.5436068947774634E-3</v>
      </c>
      <c r="AS493" s="39">
        <v>492</v>
      </c>
      <c r="AT493" s="40">
        <v>6.6641286494960442E-2</v>
      </c>
      <c r="AU493" s="98">
        <v>3</v>
      </c>
      <c r="AV493" s="38">
        <v>9.7560975609756101E-2</v>
      </c>
      <c r="AW493" s="39">
        <v>503</v>
      </c>
      <c r="AX493" s="41">
        <v>0.23803261635215506</v>
      </c>
      <c r="AY493" s="183">
        <v>0</v>
      </c>
      <c r="AZ493" s="42">
        <v>0</v>
      </c>
      <c r="BA493" s="43">
        <v>356</v>
      </c>
      <c r="BB493" s="44">
        <v>0</v>
      </c>
      <c r="BC493" s="178">
        <v>0</v>
      </c>
      <c r="BD493" s="42">
        <v>0</v>
      </c>
      <c r="BE493" s="43">
        <v>356</v>
      </c>
      <c r="BF493" s="45">
        <v>0</v>
      </c>
      <c r="BG493" s="159">
        <v>0</v>
      </c>
      <c r="BH493" s="83">
        <v>0</v>
      </c>
      <c r="BI493" s="84">
        <v>467</v>
      </c>
      <c r="BJ493" s="85">
        <v>0</v>
      </c>
      <c r="BK493" s="156">
        <v>0</v>
      </c>
      <c r="BL493" s="83">
        <v>0</v>
      </c>
      <c r="BM493" s="84">
        <v>467</v>
      </c>
      <c r="BN493" s="86">
        <v>0</v>
      </c>
      <c r="BO493" s="195">
        <v>123</v>
      </c>
      <c r="BP493" s="75">
        <v>1.5821970671469E-2</v>
      </c>
      <c r="BQ493" s="164">
        <v>5</v>
      </c>
      <c r="BR493" s="76">
        <v>459</v>
      </c>
      <c r="BS493" s="77">
        <v>0.2799670377792623</v>
      </c>
      <c r="BT493" s="159">
        <v>7774</v>
      </c>
      <c r="BU493" s="153">
        <v>217</v>
      </c>
    </row>
    <row r="494" spans="1:73">
      <c r="A494" s="34">
        <f t="shared" si="56"/>
        <v>0</v>
      </c>
      <c r="B494" s="35">
        <f t="shared" si="57"/>
        <v>0</v>
      </c>
      <c r="C494" s="35">
        <f t="shared" si="58"/>
        <v>0</v>
      </c>
      <c r="D494" s="35">
        <f t="shared" si="59"/>
        <v>0</v>
      </c>
      <c r="E494" s="35">
        <f t="shared" si="60"/>
        <v>0</v>
      </c>
      <c r="F494" s="35">
        <f t="shared" si="61"/>
        <v>1</v>
      </c>
      <c r="G494" s="35">
        <f t="shared" si="62"/>
        <v>0</v>
      </c>
      <c r="H494" s="35">
        <f t="shared" si="63"/>
        <v>1</v>
      </c>
      <c r="I494" s="48">
        <v>532</v>
      </c>
      <c r="J494" s="49" t="s">
        <v>504</v>
      </c>
      <c r="K494" s="65">
        <v>0</v>
      </c>
      <c r="L494" s="38">
        <v>0</v>
      </c>
      <c r="M494" s="39">
        <v>517</v>
      </c>
      <c r="N494" s="40">
        <v>0</v>
      </c>
      <c r="O494" s="98">
        <v>0</v>
      </c>
      <c r="P494" s="38">
        <v>0</v>
      </c>
      <c r="Q494" s="39">
        <v>517</v>
      </c>
      <c r="R494" s="41">
        <v>0</v>
      </c>
      <c r="S494" s="183">
        <v>0</v>
      </c>
      <c r="T494" s="42">
        <v>0</v>
      </c>
      <c r="U494" s="43">
        <v>396</v>
      </c>
      <c r="V494" s="44">
        <v>0</v>
      </c>
      <c r="W494" s="178">
        <v>0</v>
      </c>
      <c r="X494" s="42">
        <v>0</v>
      </c>
      <c r="Y494" s="43">
        <v>396</v>
      </c>
      <c r="Z494" s="45">
        <v>0</v>
      </c>
      <c r="AA494" s="65">
        <v>20</v>
      </c>
      <c r="AB494" s="38">
        <v>3.1147796293412239E-3</v>
      </c>
      <c r="AC494" s="39">
        <v>384</v>
      </c>
      <c r="AD494" s="40">
        <v>0.24016103021166671</v>
      </c>
      <c r="AE494" s="98">
        <v>4</v>
      </c>
      <c r="AF494" s="38">
        <v>0.16260162601626016</v>
      </c>
      <c r="AG494" s="39">
        <v>366</v>
      </c>
      <c r="AH494" s="41">
        <v>0.70852270054461886</v>
      </c>
      <c r="AI494" s="183">
        <v>3</v>
      </c>
      <c r="AJ494" s="42">
        <v>4.6721694440118362E-4</v>
      </c>
      <c r="AK494" s="43">
        <v>229</v>
      </c>
      <c r="AL494" s="44">
        <v>0.24555395919797199</v>
      </c>
      <c r="AM494" s="178">
        <v>1</v>
      </c>
      <c r="AN494" s="42">
        <v>2.4390243902439025E-2</v>
      </c>
      <c r="AO494" s="43">
        <v>174</v>
      </c>
      <c r="AP494" s="45">
        <v>0.72443291131384602</v>
      </c>
      <c r="AQ494" s="65">
        <v>82</v>
      </c>
      <c r="AR494" s="38">
        <v>1.277059648029902E-2</v>
      </c>
      <c r="AS494" s="39">
        <v>287</v>
      </c>
      <c r="AT494" s="40">
        <v>0.55133789673687172</v>
      </c>
      <c r="AU494" s="98">
        <v>4</v>
      </c>
      <c r="AV494" s="38">
        <v>0.66666666666666663</v>
      </c>
      <c r="AW494" s="39">
        <v>77</v>
      </c>
      <c r="AX494" s="41">
        <v>1.6265562117397261</v>
      </c>
      <c r="AY494" s="183">
        <v>0</v>
      </c>
      <c r="AZ494" s="42">
        <v>0</v>
      </c>
      <c r="BA494" s="43">
        <v>356</v>
      </c>
      <c r="BB494" s="44">
        <v>0</v>
      </c>
      <c r="BC494" s="178">
        <v>0</v>
      </c>
      <c r="BD494" s="42">
        <v>0</v>
      </c>
      <c r="BE494" s="43">
        <v>356</v>
      </c>
      <c r="BF494" s="45">
        <v>0</v>
      </c>
      <c r="BG494" s="159">
        <v>18</v>
      </c>
      <c r="BH494" s="83">
        <v>2.8033016664071016E-3</v>
      </c>
      <c r="BI494" s="84">
        <v>221</v>
      </c>
      <c r="BJ494" s="85">
        <v>0.5036511385448178</v>
      </c>
      <c r="BK494" s="156">
        <v>4</v>
      </c>
      <c r="BL494" s="83">
        <v>0.14634146341463414</v>
      </c>
      <c r="BM494" s="84">
        <v>109</v>
      </c>
      <c r="BN494" s="86">
        <v>1.4858708113453578</v>
      </c>
      <c r="BO494" s="195">
        <v>123</v>
      </c>
      <c r="BP494" s="75">
        <v>1.9155894720448527E-2</v>
      </c>
      <c r="BQ494" s="164">
        <v>13</v>
      </c>
      <c r="BR494" s="76">
        <v>440</v>
      </c>
      <c r="BS494" s="77">
        <v>0.3389602478891115</v>
      </c>
      <c r="BT494" s="159">
        <v>6421</v>
      </c>
      <c r="BU494" s="153">
        <v>890</v>
      </c>
    </row>
    <row r="495" spans="1:73">
      <c r="A495" s="34">
        <f t="shared" si="56"/>
        <v>2</v>
      </c>
      <c r="B495" s="35">
        <f t="shared" si="57"/>
        <v>1</v>
      </c>
      <c r="C495" s="35">
        <f t="shared" si="58"/>
        <v>1</v>
      </c>
      <c r="D495" s="35">
        <f t="shared" si="59"/>
        <v>0</v>
      </c>
      <c r="E495" s="35">
        <f t="shared" si="60"/>
        <v>0</v>
      </c>
      <c r="F495" s="35">
        <f t="shared" si="61"/>
        <v>1</v>
      </c>
      <c r="G495" s="35">
        <f t="shared" si="62"/>
        <v>0</v>
      </c>
      <c r="H495" s="35">
        <f t="shared" si="63"/>
        <v>0</v>
      </c>
      <c r="I495" s="48">
        <v>205</v>
      </c>
      <c r="J495" s="49" t="s">
        <v>175</v>
      </c>
      <c r="K495" s="65">
        <v>49</v>
      </c>
      <c r="L495" s="38">
        <v>9.6439607156212478E-4</v>
      </c>
      <c r="M495" s="39">
        <v>420</v>
      </c>
      <c r="N495" s="40">
        <v>0.1277905418734582</v>
      </c>
      <c r="O495" s="98">
        <v>7</v>
      </c>
      <c r="P495" s="38">
        <v>0.40163934426229508</v>
      </c>
      <c r="Q495" s="39">
        <v>43</v>
      </c>
      <c r="R495" s="41">
        <v>3.0076908966593181</v>
      </c>
      <c r="S495" s="183">
        <v>8</v>
      </c>
      <c r="T495" s="42">
        <v>1.5745241984687752E-4</v>
      </c>
      <c r="U495" s="43">
        <v>354</v>
      </c>
      <c r="V495" s="44">
        <v>5.861441566948046E-2</v>
      </c>
      <c r="W495" s="178">
        <v>1</v>
      </c>
      <c r="X495" s="42">
        <v>6.5573770491803282E-2</v>
      </c>
      <c r="Y495" s="43">
        <v>91</v>
      </c>
      <c r="Z495" s="45">
        <v>1.3795547138118642</v>
      </c>
      <c r="AA495" s="65">
        <v>1</v>
      </c>
      <c r="AB495" s="38">
        <v>1.9681552480859689E-5</v>
      </c>
      <c r="AC495" s="39">
        <v>536</v>
      </c>
      <c r="AD495" s="40">
        <v>1.5175204934058061E-3</v>
      </c>
      <c r="AE495" s="98">
        <v>1</v>
      </c>
      <c r="AF495" s="38">
        <v>8.1967213114754103E-3</v>
      </c>
      <c r="AG495" s="39">
        <v>521</v>
      </c>
      <c r="AH495" s="41">
        <v>3.5716513183191856E-2</v>
      </c>
      <c r="AI495" s="183">
        <v>0</v>
      </c>
      <c r="AJ495" s="42">
        <v>0</v>
      </c>
      <c r="AK495" s="43">
        <v>337</v>
      </c>
      <c r="AL495" s="44">
        <v>0</v>
      </c>
      <c r="AM495" s="178">
        <v>0</v>
      </c>
      <c r="AN495" s="42">
        <v>0</v>
      </c>
      <c r="AO495" s="43">
        <v>337</v>
      </c>
      <c r="AP495" s="45">
        <v>0</v>
      </c>
      <c r="AQ495" s="65">
        <v>62</v>
      </c>
      <c r="AR495" s="38">
        <v>1.2202562538133007E-3</v>
      </c>
      <c r="AS495" s="39">
        <v>506</v>
      </c>
      <c r="AT495" s="40">
        <v>5.2681448160649021E-2</v>
      </c>
      <c r="AU495" s="98">
        <v>13</v>
      </c>
      <c r="AV495" s="38">
        <v>0.50819672131147542</v>
      </c>
      <c r="AW495" s="39">
        <v>173</v>
      </c>
      <c r="AX495" s="41">
        <v>1.2399158007524143</v>
      </c>
      <c r="AY495" s="183">
        <v>0</v>
      </c>
      <c r="AZ495" s="42">
        <v>0</v>
      </c>
      <c r="BA495" s="43">
        <v>356</v>
      </c>
      <c r="BB495" s="44">
        <v>0</v>
      </c>
      <c r="BC495" s="178">
        <v>0</v>
      </c>
      <c r="BD495" s="42">
        <v>0</v>
      </c>
      <c r="BE495" s="43">
        <v>356</v>
      </c>
      <c r="BF495" s="45">
        <v>0</v>
      </c>
      <c r="BG495" s="159">
        <v>2</v>
      </c>
      <c r="BH495" s="83">
        <v>3.9363104961719379E-5</v>
      </c>
      <c r="BI495" s="84">
        <v>456</v>
      </c>
      <c r="BJ495" s="85">
        <v>7.0721153089594252E-3</v>
      </c>
      <c r="BK495" s="156">
        <v>1</v>
      </c>
      <c r="BL495" s="83">
        <v>1.6393442622950821E-2</v>
      </c>
      <c r="BM495" s="84">
        <v>415</v>
      </c>
      <c r="BN495" s="86">
        <v>0.16645000892120129</v>
      </c>
      <c r="BO495" s="195">
        <v>122</v>
      </c>
      <c r="BP495" s="75">
        <v>2.4011494026648823E-3</v>
      </c>
      <c r="BQ495" s="164">
        <v>23</v>
      </c>
      <c r="BR495" s="76">
        <v>582</v>
      </c>
      <c r="BS495" s="77">
        <v>4.2487923880541331E-2</v>
      </c>
      <c r="BT495" s="159">
        <v>50809</v>
      </c>
      <c r="BU495" s="153">
        <v>1044</v>
      </c>
    </row>
    <row r="496" spans="1:73">
      <c r="A496" s="34">
        <f t="shared" si="56"/>
        <v>3</v>
      </c>
      <c r="B496" s="35">
        <f t="shared" si="57"/>
        <v>1</v>
      </c>
      <c r="C496" s="35">
        <f t="shared" si="58"/>
        <v>1</v>
      </c>
      <c r="D496" s="35">
        <f t="shared" si="59"/>
        <v>0</v>
      </c>
      <c r="E496" s="35">
        <f t="shared" si="60"/>
        <v>1</v>
      </c>
      <c r="F496" s="35">
        <f t="shared" si="61"/>
        <v>1</v>
      </c>
      <c r="G496" s="35">
        <f t="shared" si="62"/>
        <v>1</v>
      </c>
      <c r="H496" s="35">
        <f t="shared" si="63"/>
        <v>0</v>
      </c>
      <c r="I496" s="48">
        <v>577</v>
      </c>
      <c r="J496" s="49" t="s">
        <v>550</v>
      </c>
      <c r="K496" s="65">
        <v>20</v>
      </c>
      <c r="L496" s="38">
        <v>4.110152075626798E-3</v>
      </c>
      <c r="M496" s="39">
        <v>229</v>
      </c>
      <c r="N496" s="40">
        <v>0.54462951106373569</v>
      </c>
      <c r="O496" s="98">
        <v>17</v>
      </c>
      <c r="P496" s="38">
        <v>0.16393442622950818</v>
      </c>
      <c r="Q496" s="39">
        <v>176</v>
      </c>
      <c r="R496" s="41">
        <v>1.2276289374119664</v>
      </c>
      <c r="S496" s="183">
        <v>9</v>
      </c>
      <c r="T496" s="42">
        <v>1.8495684340320592E-3</v>
      </c>
      <c r="U496" s="43">
        <v>144</v>
      </c>
      <c r="V496" s="44">
        <v>0.68853418135418454</v>
      </c>
      <c r="W496" s="178">
        <v>4</v>
      </c>
      <c r="X496" s="42">
        <v>7.3770491803278687E-2</v>
      </c>
      <c r="Y496" s="43">
        <v>76</v>
      </c>
      <c r="Z496" s="45">
        <v>1.5519990530383472</v>
      </c>
      <c r="AA496" s="65">
        <v>3</v>
      </c>
      <c r="AB496" s="38">
        <v>6.1652281134401974E-4</v>
      </c>
      <c r="AC496" s="39">
        <v>500</v>
      </c>
      <c r="AD496" s="40">
        <v>4.7536189118036747E-2</v>
      </c>
      <c r="AE496" s="98">
        <v>4</v>
      </c>
      <c r="AF496" s="38">
        <v>2.4590163934426229E-2</v>
      </c>
      <c r="AG496" s="39">
        <v>504</v>
      </c>
      <c r="AH496" s="41">
        <v>0.10714953954957555</v>
      </c>
      <c r="AI496" s="183">
        <v>16</v>
      </c>
      <c r="AJ496" s="42">
        <v>3.2881216605014385E-3</v>
      </c>
      <c r="AK496" s="43">
        <v>49</v>
      </c>
      <c r="AL496" s="44">
        <v>1.7281293021073332</v>
      </c>
      <c r="AM496" s="178">
        <v>10</v>
      </c>
      <c r="AN496" s="42">
        <v>0.13114754098360656</v>
      </c>
      <c r="AO496" s="43">
        <v>16</v>
      </c>
      <c r="AP496" s="45">
        <v>3.8953113919826472</v>
      </c>
      <c r="AQ496" s="65">
        <v>53</v>
      </c>
      <c r="AR496" s="38">
        <v>1.0891903000411015E-2</v>
      </c>
      <c r="AS496" s="39">
        <v>311</v>
      </c>
      <c r="AT496" s="40">
        <v>0.47023010248367225</v>
      </c>
      <c r="AU496" s="98">
        <v>16</v>
      </c>
      <c r="AV496" s="38">
        <v>0.4344262295081967</v>
      </c>
      <c r="AW496" s="39">
        <v>249</v>
      </c>
      <c r="AX496" s="41">
        <v>1.0599280232238379</v>
      </c>
      <c r="AY496" s="183">
        <v>11</v>
      </c>
      <c r="AZ496" s="42">
        <v>2.2605836415947392E-3</v>
      </c>
      <c r="BA496" s="43">
        <v>126</v>
      </c>
      <c r="BB496" s="44">
        <v>0.84361976764170066</v>
      </c>
      <c r="BC496" s="178">
        <v>9</v>
      </c>
      <c r="BD496" s="42">
        <v>9.0163934426229511E-2</v>
      </c>
      <c r="BE496" s="43">
        <v>48</v>
      </c>
      <c r="BF496" s="45">
        <v>1.9015716517214456</v>
      </c>
      <c r="BG496" s="159">
        <v>10</v>
      </c>
      <c r="BH496" s="83">
        <v>2.055076037813399E-3</v>
      </c>
      <c r="BI496" s="84">
        <v>267</v>
      </c>
      <c r="BJ496" s="85">
        <v>0.36922226339182018</v>
      </c>
      <c r="BK496" s="156">
        <v>8</v>
      </c>
      <c r="BL496" s="83">
        <v>8.1967213114754092E-2</v>
      </c>
      <c r="BM496" s="84">
        <v>235</v>
      </c>
      <c r="BN496" s="86">
        <v>0.83225004460600638</v>
      </c>
      <c r="BO496" s="195">
        <v>122</v>
      </c>
      <c r="BP496" s="75">
        <v>2.5071927661323469E-2</v>
      </c>
      <c r="BQ496" s="164">
        <v>68</v>
      </c>
      <c r="BR496" s="76">
        <v>391</v>
      </c>
      <c r="BS496" s="77">
        <v>0.44364342878060509</v>
      </c>
      <c r="BT496" s="159">
        <v>4866</v>
      </c>
      <c r="BU496" s="153">
        <v>2020</v>
      </c>
    </row>
    <row r="497" spans="1:73">
      <c r="A497" s="34">
        <f t="shared" si="56"/>
        <v>1</v>
      </c>
      <c r="B497" s="35">
        <f t="shared" si="57"/>
        <v>1</v>
      </c>
      <c r="C497" s="35">
        <f t="shared" si="58"/>
        <v>0</v>
      </c>
      <c r="D497" s="35">
        <f t="shared" si="59"/>
        <v>0</v>
      </c>
      <c r="E497" s="35">
        <f t="shared" si="60"/>
        <v>0</v>
      </c>
      <c r="F497" s="35">
        <f t="shared" si="61"/>
        <v>0</v>
      </c>
      <c r="G497" s="35">
        <f t="shared" si="62"/>
        <v>1</v>
      </c>
      <c r="H497" s="35">
        <f t="shared" si="63"/>
        <v>0</v>
      </c>
      <c r="I497" s="48">
        <v>54</v>
      </c>
      <c r="J497" s="49" t="s">
        <v>24</v>
      </c>
      <c r="K497" s="65">
        <v>52</v>
      </c>
      <c r="L497" s="38">
        <v>1.0993657505285413E-2</v>
      </c>
      <c r="M497" s="39">
        <v>85</v>
      </c>
      <c r="N497" s="40">
        <v>1.456751526886672</v>
      </c>
      <c r="O497" s="98">
        <v>7</v>
      </c>
      <c r="P497" s="38">
        <v>0.42975206611570249</v>
      </c>
      <c r="Q497" s="39">
        <v>38</v>
      </c>
      <c r="R497" s="41">
        <v>3.218214040884924</v>
      </c>
      <c r="S497" s="183">
        <v>0</v>
      </c>
      <c r="T497" s="42">
        <v>0</v>
      </c>
      <c r="U497" s="43">
        <v>396</v>
      </c>
      <c r="V497" s="44">
        <v>0</v>
      </c>
      <c r="W497" s="178">
        <v>0</v>
      </c>
      <c r="X497" s="42">
        <v>0</v>
      </c>
      <c r="Y497" s="43">
        <v>396</v>
      </c>
      <c r="Z497" s="45">
        <v>0</v>
      </c>
      <c r="AA497" s="65">
        <v>0</v>
      </c>
      <c r="AB497" s="38">
        <v>0</v>
      </c>
      <c r="AC497" s="39">
        <v>538</v>
      </c>
      <c r="AD497" s="40">
        <v>0</v>
      </c>
      <c r="AE497" s="98">
        <v>0</v>
      </c>
      <c r="AF497" s="38">
        <v>0</v>
      </c>
      <c r="AG497" s="39">
        <v>538</v>
      </c>
      <c r="AH497" s="41">
        <v>0</v>
      </c>
      <c r="AI497" s="183">
        <v>0</v>
      </c>
      <c r="AJ497" s="42">
        <v>0</v>
      </c>
      <c r="AK497" s="43">
        <v>337</v>
      </c>
      <c r="AL497" s="44">
        <v>0</v>
      </c>
      <c r="AM497" s="178">
        <v>0</v>
      </c>
      <c r="AN497" s="42">
        <v>0</v>
      </c>
      <c r="AO497" s="43">
        <v>337</v>
      </c>
      <c r="AP497" s="45">
        <v>0</v>
      </c>
      <c r="AQ497" s="65">
        <v>25</v>
      </c>
      <c r="AR497" s="38">
        <v>5.2854122621564482E-3</v>
      </c>
      <c r="AS497" s="39">
        <v>402</v>
      </c>
      <c r="AT497" s="40">
        <v>0.22818417953304371</v>
      </c>
      <c r="AU497" s="98">
        <v>8</v>
      </c>
      <c r="AV497" s="38">
        <v>0.20661157024793389</v>
      </c>
      <c r="AW497" s="39">
        <v>455</v>
      </c>
      <c r="AX497" s="41">
        <v>0.50409799950611345</v>
      </c>
      <c r="AY497" s="183">
        <v>44</v>
      </c>
      <c r="AZ497" s="42">
        <v>9.3023255813953487E-3</v>
      </c>
      <c r="BA497" s="43">
        <v>17</v>
      </c>
      <c r="BB497" s="44">
        <v>3.471504261602127</v>
      </c>
      <c r="BC497" s="178">
        <v>2</v>
      </c>
      <c r="BD497" s="42">
        <v>0.36363636363636365</v>
      </c>
      <c r="BE497" s="43">
        <v>8</v>
      </c>
      <c r="BF497" s="45">
        <v>7.6691484796699623</v>
      </c>
      <c r="BG497" s="159">
        <v>0</v>
      </c>
      <c r="BH497" s="83">
        <v>0</v>
      </c>
      <c r="BI497" s="84">
        <v>467</v>
      </c>
      <c r="BJ497" s="85">
        <v>0</v>
      </c>
      <c r="BK497" s="156">
        <v>0</v>
      </c>
      <c r="BL497" s="83">
        <v>0</v>
      </c>
      <c r="BM497" s="84">
        <v>467</v>
      </c>
      <c r="BN497" s="86">
        <v>0</v>
      </c>
      <c r="BO497" s="195">
        <v>121</v>
      </c>
      <c r="BP497" s="75">
        <v>2.5581395348837209E-2</v>
      </c>
      <c r="BQ497" s="164">
        <v>17</v>
      </c>
      <c r="BR497" s="76">
        <v>387</v>
      </c>
      <c r="BS497" s="77">
        <v>0.45265837150039395</v>
      </c>
      <c r="BT497" s="159">
        <v>4730</v>
      </c>
      <c r="BU497" s="153">
        <v>284</v>
      </c>
    </row>
    <row r="498" spans="1:73">
      <c r="A498" s="34">
        <f t="shared" si="56"/>
        <v>2</v>
      </c>
      <c r="B498" s="35">
        <f t="shared" si="57"/>
        <v>1</v>
      </c>
      <c r="C498" s="35">
        <f t="shared" si="58"/>
        <v>0</v>
      </c>
      <c r="D498" s="35">
        <f t="shared" si="59"/>
        <v>1</v>
      </c>
      <c r="E498" s="35">
        <f t="shared" si="60"/>
        <v>0</v>
      </c>
      <c r="F498" s="35">
        <f t="shared" si="61"/>
        <v>0</v>
      </c>
      <c r="G498" s="35">
        <f t="shared" si="62"/>
        <v>0</v>
      </c>
      <c r="H498" s="35">
        <f t="shared" si="63"/>
        <v>0</v>
      </c>
      <c r="I498" s="48">
        <v>198</v>
      </c>
      <c r="J498" s="49" t="s">
        <v>168</v>
      </c>
      <c r="K498" s="65">
        <v>29</v>
      </c>
      <c r="L498" s="38">
        <v>1.705681684507705E-3</v>
      </c>
      <c r="M498" s="39">
        <v>367</v>
      </c>
      <c r="N498" s="40">
        <v>0.22601708276746266</v>
      </c>
      <c r="O498" s="98">
        <v>1</v>
      </c>
      <c r="P498" s="38">
        <v>0.23966942148760331</v>
      </c>
      <c r="Q498" s="39">
        <v>98</v>
      </c>
      <c r="R498" s="41">
        <v>1.7947732151089</v>
      </c>
      <c r="S498" s="183">
        <v>0</v>
      </c>
      <c r="T498" s="42">
        <v>0</v>
      </c>
      <c r="U498" s="43">
        <v>396</v>
      </c>
      <c r="V498" s="44">
        <v>0</v>
      </c>
      <c r="W498" s="178">
        <v>0</v>
      </c>
      <c r="X498" s="42">
        <v>0</v>
      </c>
      <c r="Y498" s="43">
        <v>396</v>
      </c>
      <c r="Z498" s="45">
        <v>0</v>
      </c>
      <c r="AA498" s="65">
        <v>84</v>
      </c>
      <c r="AB498" s="38">
        <v>4.9405952240912836E-3</v>
      </c>
      <c r="AC498" s="39">
        <v>341</v>
      </c>
      <c r="AD498" s="40">
        <v>0.38093816580133344</v>
      </c>
      <c r="AE498" s="98">
        <v>3</v>
      </c>
      <c r="AF498" s="38">
        <v>0.69421487603305787</v>
      </c>
      <c r="AG498" s="39">
        <v>96</v>
      </c>
      <c r="AH498" s="41">
        <v>3.0249820421599183</v>
      </c>
      <c r="AI498" s="183">
        <v>0</v>
      </c>
      <c r="AJ498" s="42">
        <v>0</v>
      </c>
      <c r="AK498" s="43">
        <v>337</v>
      </c>
      <c r="AL498" s="44">
        <v>0</v>
      </c>
      <c r="AM498" s="178">
        <v>0</v>
      </c>
      <c r="AN498" s="42">
        <v>0</v>
      </c>
      <c r="AO498" s="43">
        <v>337</v>
      </c>
      <c r="AP498" s="45">
        <v>0</v>
      </c>
      <c r="AQ498" s="65">
        <v>8</v>
      </c>
      <c r="AR498" s="38">
        <v>4.7053287848488413E-4</v>
      </c>
      <c r="AS498" s="39">
        <v>539</v>
      </c>
      <c r="AT498" s="40">
        <v>2.0314055648818666E-2</v>
      </c>
      <c r="AU498" s="98">
        <v>2</v>
      </c>
      <c r="AV498" s="38">
        <v>6.6115702479338845E-2</v>
      </c>
      <c r="AW498" s="39">
        <v>511</v>
      </c>
      <c r="AX498" s="41">
        <v>0.16131135984195633</v>
      </c>
      <c r="AY498" s="183">
        <v>0</v>
      </c>
      <c r="AZ498" s="42">
        <v>0</v>
      </c>
      <c r="BA498" s="43">
        <v>356</v>
      </c>
      <c r="BB498" s="44">
        <v>0</v>
      </c>
      <c r="BC498" s="178">
        <v>0</v>
      </c>
      <c r="BD498" s="42">
        <v>0</v>
      </c>
      <c r="BE498" s="43">
        <v>356</v>
      </c>
      <c r="BF498" s="45">
        <v>0</v>
      </c>
      <c r="BG498" s="159">
        <v>0</v>
      </c>
      <c r="BH498" s="83">
        <v>0</v>
      </c>
      <c r="BI498" s="84">
        <v>467</v>
      </c>
      <c r="BJ498" s="85">
        <v>0</v>
      </c>
      <c r="BK498" s="156">
        <v>0</v>
      </c>
      <c r="BL498" s="83">
        <v>0</v>
      </c>
      <c r="BM498" s="84">
        <v>467</v>
      </c>
      <c r="BN498" s="86">
        <v>0</v>
      </c>
      <c r="BO498" s="195">
        <v>121</v>
      </c>
      <c r="BP498" s="75">
        <v>7.1168097870838729E-3</v>
      </c>
      <c r="BQ498" s="164">
        <v>6</v>
      </c>
      <c r="BR498" s="76">
        <v>536</v>
      </c>
      <c r="BS498" s="77">
        <v>0.1259307197504331</v>
      </c>
      <c r="BT498" s="159">
        <v>17002</v>
      </c>
      <c r="BU498" s="153">
        <v>348</v>
      </c>
    </row>
    <row r="499" spans="1:73">
      <c r="A499" s="34">
        <f t="shared" si="56"/>
        <v>0</v>
      </c>
      <c r="B499" s="35">
        <f t="shared" si="57"/>
        <v>0</v>
      </c>
      <c r="C499" s="35">
        <f t="shared" si="58"/>
        <v>0</v>
      </c>
      <c r="D499" s="35">
        <f t="shared" si="59"/>
        <v>0</v>
      </c>
      <c r="E499" s="35">
        <f t="shared" si="60"/>
        <v>0</v>
      </c>
      <c r="F499" s="35">
        <f t="shared" si="61"/>
        <v>0</v>
      </c>
      <c r="G499" s="35">
        <f t="shared" si="62"/>
        <v>0</v>
      </c>
      <c r="H499" s="35">
        <f t="shared" si="63"/>
        <v>1</v>
      </c>
      <c r="I499" s="48">
        <v>357</v>
      </c>
      <c r="J499" s="49" t="s">
        <v>328</v>
      </c>
      <c r="K499" s="65">
        <v>13</v>
      </c>
      <c r="L499" s="38">
        <v>3.5961272475795295E-3</v>
      </c>
      <c r="M499" s="39">
        <v>250</v>
      </c>
      <c r="N499" s="40">
        <v>0.47651692407842033</v>
      </c>
      <c r="O499" s="98">
        <v>6</v>
      </c>
      <c r="P499" s="38">
        <v>0.11016949152542373</v>
      </c>
      <c r="Q499" s="39">
        <v>287</v>
      </c>
      <c r="R499" s="41">
        <v>0.82500826048109277</v>
      </c>
      <c r="S499" s="183">
        <v>4</v>
      </c>
      <c r="T499" s="42">
        <v>1.1065006915629322E-3</v>
      </c>
      <c r="U499" s="43">
        <v>205</v>
      </c>
      <c r="V499" s="44">
        <v>0.41191422486177492</v>
      </c>
      <c r="W499" s="178">
        <v>1</v>
      </c>
      <c r="X499" s="42">
        <v>3.3898305084745763E-2</v>
      </c>
      <c r="Y499" s="43">
        <v>204</v>
      </c>
      <c r="Z499" s="45">
        <v>0.71315964019087896</v>
      </c>
      <c r="AA499" s="65">
        <v>0</v>
      </c>
      <c r="AB499" s="38">
        <v>0</v>
      </c>
      <c r="AC499" s="39">
        <v>538</v>
      </c>
      <c r="AD499" s="40">
        <v>0</v>
      </c>
      <c r="AE499" s="98">
        <v>0</v>
      </c>
      <c r="AF499" s="38">
        <v>0</v>
      </c>
      <c r="AG499" s="39">
        <v>538</v>
      </c>
      <c r="AH499" s="41">
        <v>0</v>
      </c>
      <c r="AI499" s="183">
        <v>3</v>
      </c>
      <c r="AJ499" s="42">
        <v>8.2987551867219915E-4</v>
      </c>
      <c r="AK499" s="43">
        <v>191</v>
      </c>
      <c r="AL499" s="44">
        <v>0.43615545560447527</v>
      </c>
      <c r="AM499" s="178">
        <v>1</v>
      </c>
      <c r="AN499" s="42">
        <v>2.5423728813559324E-2</v>
      </c>
      <c r="AO499" s="43">
        <v>170</v>
      </c>
      <c r="AP499" s="45">
        <v>0.75512922111528014</v>
      </c>
      <c r="AQ499" s="65">
        <v>39</v>
      </c>
      <c r="AR499" s="38">
        <v>1.0788381742738589E-2</v>
      </c>
      <c r="AS499" s="39">
        <v>313</v>
      </c>
      <c r="AT499" s="40">
        <v>0.46576083649748906</v>
      </c>
      <c r="AU499" s="98">
        <v>15</v>
      </c>
      <c r="AV499" s="38">
        <v>0.33050847457627119</v>
      </c>
      <c r="AW499" s="39">
        <v>366</v>
      </c>
      <c r="AX499" s="41">
        <v>0.80638591853198283</v>
      </c>
      <c r="AY499" s="183">
        <v>0</v>
      </c>
      <c r="AZ499" s="42">
        <v>0</v>
      </c>
      <c r="BA499" s="43">
        <v>356</v>
      </c>
      <c r="BB499" s="44">
        <v>0</v>
      </c>
      <c r="BC499" s="178">
        <v>0</v>
      </c>
      <c r="BD499" s="42">
        <v>0</v>
      </c>
      <c r="BE499" s="43">
        <v>356</v>
      </c>
      <c r="BF499" s="45">
        <v>0</v>
      </c>
      <c r="BG499" s="159">
        <v>59</v>
      </c>
      <c r="BH499" s="83">
        <v>1.6320885200553251E-2</v>
      </c>
      <c r="BI499" s="84">
        <v>28</v>
      </c>
      <c r="BJ499" s="85">
        <v>2.9322682292174616</v>
      </c>
      <c r="BK499" s="156">
        <v>11</v>
      </c>
      <c r="BL499" s="83">
        <v>0.5</v>
      </c>
      <c r="BM499" s="84">
        <v>21</v>
      </c>
      <c r="BN499" s="86">
        <v>5.0767252720966392</v>
      </c>
      <c r="BO499" s="195">
        <v>118</v>
      </c>
      <c r="BP499" s="75">
        <v>3.2641770401106503E-2</v>
      </c>
      <c r="BQ499" s="164">
        <v>34</v>
      </c>
      <c r="BR499" s="76">
        <v>323</v>
      </c>
      <c r="BS499" s="77">
        <v>0.57759048836740834</v>
      </c>
      <c r="BT499" s="159">
        <v>3615</v>
      </c>
      <c r="BU499" s="153">
        <v>740</v>
      </c>
    </row>
    <row r="500" spans="1:73">
      <c r="A500" s="34">
        <f t="shared" si="56"/>
        <v>2</v>
      </c>
      <c r="B500" s="35">
        <f t="shared" si="57"/>
        <v>1</v>
      </c>
      <c r="C500" s="35">
        <f t="shared" si="58"/>
        <v>0</v>
      </c>
      <c r="D500" s="35">
        <f t="shared" si="59"/>
        <v>1</v>
      </c>
      <c r="E500" s="35">
        <f t="shared" si="60"/>
        <v>0</v>
      </c>
      <c r="F500" s="35">
        <f t="shared" si="61"/>
        <v>0</v>
      </c>
      <c r="G500" s="35">
        <f t="shared" si="62"/>
        <v>0</v>
      </c>
      <c r="H500" s="35">
        <f t="shared" si="63"/>
        <v>0</v>
      </c>
      <c r="I500" s="48">
        <v>546</v>
      </c>
      <c r="J500" s="49" t="s">
        <v>518</v>
      </c>
      <c r="K500" s="65">
        <v>20</v>
      </c>
      <c r="L500" s="38">
        <v>1.7349063150589867E-3</v>
      </c>
      <c r="M500" s="39">
        <v>365</v>
      </c>
      <c r="N500" s="40">
        <v>0.22988959063464068</v>
      </c>
      <c r="O500" s="98">
        <v>7</v>
      </c>
      <c r="P500" s="38">
        <v>0.16949152542372881</v>
      </c>
      <c r="Q500" s="39">
        <v>162</v>
      </c>
      <c r="R500" s="41">
        <v>1.2692434776632195</v>
      </c>
      <c r="S500" s="183">
        <v>1</v>
      </c>
      <c r="T500" s="42">
        <v>8.6745315752949337E-5</v>
      </c>
      <c r="U500" s="43">
        <v>372</v>
      </c>
      <c r="V500" s="44">
        <v>3.229246015950981E-2</v>
      </c>
      <c r="W500" s="178">
        <v>1</v>
      </c>
      <c r="X500" s="42">
        <v>8.4745762711864406E-3</v>
      </c>
      <c r="Y500" s="43">
        <v>342</v>
      </c>
      <c r="Z500" s="45">
        <v>0.17828991004771974</v>
      </c>
      <c r="AA500" s="65">
        <v>65</v>
      </c>
      <c r="AB500" s="38">
        <v>5.6384455239417075E-3</v>
      </c>
      <c r="AC500" s="39">
        <v>330</v>
      </c>
      <c r="AD500" s="40">
        <v>0.43474500509321778</v>
      </c>
      <c r="AE500" s="98">
        <v>10</v>
      </c>
      <c r="AF500" s="38">
        <v>0.55084745762711862</v>
      </c>
      <c r="AG500" s="39">
        <v>108</v>
      </c>
      <c r="AH500" s="41">
        <v>2.4002707588365371</v>
      </c>
      <c r="AI500" s="183">
        <v>0</v>
      </c>
      <c r="AJ500" s="42">
        <v>0</v>
      </c>
      <c r="AK500" s="43">
        <v>337</v>
      </c>
      <c r="AL500" s="44">
        <v>0</v>
      </c>
      <c r="AM500" s="178">
        <v>0</v>
      </c>
      <c r="AN500" s="42">
        <v>0</v>
      </c>
      <c r="AO500" s="43">
        <v>337</v>
      </c>
      <c r="AP500" s="45">
        <v>0</v>
      </c>
      <c r="AQ500" s="65">
        <v>28</v>
      </c>
      <c r="AR500" s="38">
        <v>2.4288688410825814E-3</v>
      </c>
      <c r="AS500" s="39">
        <v>466</v>
      </c>
      <c r="AT500" s="40">
        <v>0.10486021074724604</v>
      </c>
      <c r="AU500" s="98">
        <v>5</v>
      </c>
      <c r="AV500" s="38">
        <v>0.23728813559322035</v>
      </c>
      <c r="AW500" s="39">
        <v>445</v>
      </c>
      <c r="AX500" s="41">
        <v>0.57894373638193641</v>
      </c>
      <c r="AY500" s="183">
        <v>2</v>
      </c>
      <c r="AZ500" s="42">
        <v>1.7349063150589867E-4</v>
      </c>
      <c r="BA500" s="43">
        <v>321</v>
      </c>
      <c r="BB500" s="44">
        <v>6.4744397661732941E-2</v>
      </c>
      <c r="BC500" s="178">
        <v>1</v>
      </c>
      <c r="BD500" s="42">
        <v>1.6949152542372881E-2</v>
      </c>
      <c r="BE500" s="43">
        <v>257</v>
      </c>
      <c r="BF500" s="45">
        <v>0.35746031049309146</v>
      </c>
      <c r="BG500" s="159">
        <v>2</v>
      </c>
      <c r="BH500" s="83">
        <v>1.7349063150589867E-4</v>
      </c>
      <c r="BI500" s="84">
        <v>435</v>
      </c>
      <c r="BJ500" s="85">
        <v>3.1169943332140824E-2</v>
      </c>
      <c r="BK500" s="156">
        <v>1</v>
      </c>
      <c r="BL500" s="83">
        <v>1.6949152542372881E-2</v>
      </c>
      <c r="BM500" s="84">
        <v>413</v>
      </c>
      <c r="BN500" s="86">
        <v>0.17209238210497083</v>
      </c>
      <c r="BO500" s="195">
        <v>118</v>
      </c>
      <c r="BP500" s="75">
        <v>1.0235947258848022E-2</v>
      </c>
      <c r="BQ500" s="164">
        <v>25</v>
      </c>
      <c r="BR500" s="76">
        <v>505</v>
      </c>
      <c r="BS500" s="77">
        <v>0.18112331848093172</v>
      </c>
      <c r="BT500" s="159">
        <v>11528</v>
      </c>
      <c r="BU500" s="153">
        <v>896</v>
      </c>
    </row>
    <row r="501" spans="1:73">
      <c r="A501" s="34">
        <f t="shared" si="56"/>
        <v>1</v>
      </c>
      <c r="B501" s="35">
        <f t="shared" si="57"/>
        <v>0</v>
      </c>
      <c r="C501" s="35">
        <f t="shared" si="58"/>
        <v>1</v>
      </c>
      <c r="D501" s="35">
        <f t="shared" si="59"/>
        <v>0</v>
      </c>
      <c r="E501" s="35">
        <f t="shared" si="60"/>
        <v>0</v>
      </c>
      <c r="F501" s="35">
        <f t="shared" si="61"/>
        <v>1</v>
      </c>
      <c r="G501" s="35">
        <f t="shared" si="62"/>
        <v>0</v>
      </c>
      <c r="H501" s="35">
        <f t="shared" si="63"/>
        <v>0</v>
      </c>
      <c r="I501" s="48">
        <v>570</v>
      </c>
      <c r="J501" s="49" t="s">
        <v>543</v>
      </c>
      <c r="K501" s="65">
        <v>13</v>
      </c>
      <c r="L501" s="38">
        <v>3.4908700322234159E-3</v>
      </c>
      <c r="M501" s="39">
        <v>256</v>
      </c>
      <c r="N501" s="40">
        <v>0.46256946308901442</v>
      </c>
      <c r="O501" s="98">
        <v>4</v>
      </c>
      <c r="P501" s="38">
        <v>0.1111111111111111</v>
      </c>
      <c r="Q501" s="39">
        <v>284</v>
      </c>
      <c r="R501" s="41">
        <v>0.83205961313477728</v>
      </c>
      <c r="S501" s="183">
        <v>10</v>
      </c>
      <c r="T501" s="42">
        <v>2.6852846401718583E-3</v>
      </c>
      <c r="U501" s="43">
        <v>104</v>
      </c>
      <c r="V501" s="44">
        <v>0.9996441480097451</v>
      </c>
      <c r="W501" s="178">
        <v>2</v>
      </c>
      <c r="X501" s="42">
        <v>8.5470085470085472E-2</v>
      </c>
      <c r="Y501" s="43">
        <v>61</v>
      </c>
      <c r="Z501" s="45">
        <v>1.7981375543274298</v>
      </c>
      <c r="AA501" s="65">
        <v>4</v>
      </c>
      <c r="AB501" s="38">
        <v>1.0741138560687433E-3</v>
      </c>
      <c r="AC501" s="39">
        <v>470</v>
      </c>
      <c r="AD501" s="40">
        <v>8.2818151180940505E-2</v>
      </c>
      <c r="AE501" s="98">
        <v>7</v>
      </c>
      <c r="AF501" s="38">
        <v>3.4188034188034191E-2</v>
      </c>
      <c r="AG501" s="39">
        <v>487</v>
      </c>
      <c r="AH501" s="41">
        <v>0.1489714396016891</v>
      </c>
      <c r="AI501" s="183">
        <v>3</v>
      </c>
      <c r="AJ501" s="42">
        <v>8.055853920515575E-4</v>
      </c>
      <c r="AK501" s="43">
        <v>195</v>
      </c>
      <c r="AL501" s="44">
        <v>0.42338935875676104</v>
      </c>
      <c r="AM501" s="178">
        <v>1</v>
      </c>
      <c r="AN501" s="42">
        <v>2.564102564102564E-2</v>
      </c>
      <c r="AO501" s="43">
        <v>168</v>
      </c>
      <c r="AP501" s="45">
        <v>0.76158331702224824</v>
      </c>
      <c r="AQ501" s="65">
        <v>71</v>
      </c>
      <c r="AR501" s="38">
        <v>1.9065520945220193E-2</v>
      </c>
      <c r="AS501" s="39">
        <v>180</v>
      </c>
      <c r="AT501" s="40">
        <v>0.82310518810507061</v>
      </c>
      <c r="AU501" s="98">
        <v>15</v>
      </c>
      <c r="AV501" s="38">
        <v>0.60683760683760679</v>
      </c>
      <c r="AW501" s="39">
        <v>109</v>
      </c>
      <c r="AX501" s="41">
        <v>1.4805832183784686</v>
      </c>
      <c r="AY501" s="183">
        <v>5</v>
      </c>
      <c r="AZ501" s="42">
        <v>1.3426423200859291E-3</v>
      </c>
      <c r="BA501" s="43">
        <v>186</v>
      </c>
      <c r="BB501" s="44">
        <v>0.50105626761845956</v>
      </c>
      <c r="BC501" s="178">
        <v>2</v>
      </c>
      <c r="BD501" s="42">
        <v>4.2735042735042736E-2</v>
      </c>
      <c r="BE501" s="43">
        <v>135</v>
      </c>
      <c r="BF501" s="45">
        <v>0.90128881705523056</v>
      </c>
      <c r="BG501" s="159">
        <v>11</v>
      </c>
      <c r="BH501" s="83">
        <v>2.9538131041890441E-3</v>
      </c>
      <c r="BI501" s="84">
        <v>212</v>
      </c>
      <c r="BJ501" s="85">
        <v>0.5306925582790164</v>
      </c>
      <c r="BK501" s="156">
        <v>4</v>
      </c>
      <c r="BL501" s="83">
        <v>9.4017094017094016E-2</v>
      </c>
      <c r="BM501" s="84">
        <v>198</v>
      </c>
      <c r="BN501" s="86">
        <v>0.9545979144113339</v>
      </c>
      <c r="BO501" s="195">
        <v>117</v>
      </c>
      <c r="BP501" s="75">
        <v>3.1417830290010738E-2</v>
      </c>
      <c r="BQ501" s="164">
        <v>35</v>
      </c>
      <c r="BR501" s="76">
        <v>342</v>
      </c>
      <c r="BS501" s="77">
        <v>0.5559330795377605</v>
      </c>
      <c r="BT501" s="159">
        <v>3724</v>
      </c>
      <c r="BU501" s="153">
        <v>1041</v>
      </c>
    </row>
    <row r="502" spans="1:73">
      <c r="A502" s="34">
        <f t="shared" si="56"/>
        <v>2</v>
      </c>
      <c r="B502" s="35">
        <f t="shared" si="57"/>
        <v>1</v>
      </c>
      <c r="C502" s="35">
        <f t="shared" si="58"/>
        <v>1</v>
      </c>
      <c r="D502" s="35">
        <f t="shared" si="59"/>
        <v>0</v>
      </c>
      <c r="E502" s="35">
        <f t="shared" si="60"/>
        <v>0</v>
      </c>
      <c r="F502" s="35">
        <f t="shared" si="61"/>
        <v>0</v>
      </c>
      <c r="G502" s="35">
        <f t="shared" si="62"/>
        <v>1</v>
      </c>
      <c r="H502" s="35">
        <f t="shared" si="63"/>
        <v>0</v>
      </c>
      <c r="I502" s="48">
        <v>299</v>
      </c>
      <c r="J502" s="49" t="s">
        <v>270</v>
      </c>
      <c r="K502" s="65">
        <v>31</v>
      </c>
      <c r="L502" s="38">
        <v>3.8428164125449363E-3</v>
      </c>
      <c r="M502" s="39">
        <v>241</v>
      </c>
      <c r="N502" s="40">
        <v>0.50920530076806914</v>
      </c>
      <c r="O502" s="98">
        <v>3</v>
      </c>
      <c r="P502" s="38">
        <v>0.26956521739130435</v>
      </c>
      <c r="Q502" s="39">
        <v>83</v>
      </c>
      <c r="R502" s="41">
        <v>2.0186489744748077</v>
      </c>
      <c r="S502" s="183">
        <v>18</v>
      </c>
      <c r="T502" s="42">
        <v>2.2313127556712531E-3</v>
      </c>
      <c r="U502" s="43">
        <v>124</v>
      </c>
      <c r="V502" s="44">
        <v>0.83064517824952555</v>
      </c>
      <c r="W502" s="178">
        <v>3</v>
      </c>
      <c r="X502" s="42">
        <v>0.15652173913043479</v>
      </c>
      <c r="Y502" s="43">
        <v>24</v>
      </c>
      <c r="Z502" s="45">
        <v>3.2929371212291891</v>
      </c>
      <c r="AA502" s="65">
        <v>7</v>
      </c>
      <c r="AB502" s="38">
        <v>8.6773273831659847E-4</v>
      </c>
      <c r="AC502" s="39">
        <v>481</v>
      </c>
      <c r="AD502" s="40">
        <v>6.6905403650203199E-2</v>
      </c>
      <c r="AE502" s="98">
        <v>3</v>
      </c>
      <c r="AF502" s="38">
        <v>6.0869565217391307E-2</v>
      </c>
      <c r="AG502" s="39">
        <v>458</v>
      </c>
      <c r="AH502" s="41">
        <v>0.26523393268213774</v>
      </c>
      <c r="AI502" s="183">
        <v>0</v>
      </c>
      <c r="AJ502" s="42">
        <v>0</v>
      </c>
      <c r="AK502" s="43">
        <v>337</v>
      </c>
      <c r="AL502" s="44">
        <v>0</v>
      </c>
      <c r="AM502" s="178">
        <v>0</v>
      </c>
      <c r="AN502" s="42">
        <v>0</v>
      </c>
      <c r="AO502" s="43">
        <v>337</v>
      </c>
      <c r="AP502" s="45">
        <v>0</v>
      </c>
      <c r="AQ502" s="65">
        <v>45</v>
      </c>
      <c r="AR502" s="38">
        <v>5.5782818891781331E-3</v>
      </c>
      <c r="AS502" s="39">
        <v>396</v>
      </c>
      <c r="AT502" s="40">
        <v>0.24082807791549946</v>
      </c>
      <c r="AU502" s="98">
        <v>8</v>
      </c>
      <c r="AV502" s="38">
        <v>0.39130434782608697</v>
      </c>
      <c r="AW502" s="39">
        <v>296</v>
      </c>
      <c r="AX502" s="41">
        <v>0.95471777645592626</v>
      </c>
      <c r="AY502" s="183">
        <v>14</v>
      </c>
      <c r="AZ502" s="42">
        <v>1.7354654766331969E-3</v>
      </c>
      <c r="BA502" s="43">
        <v>151</v>
      </c>
      <c r="BB502" s="44">
        <v>0.6476526482845173</v>
      </c>
      <c r="BC502" s="178">
        <v>1</v>
      </c>
      <c r="BD502" s="42">
        <v>0.12173913043478261</v>
      </c>
      <c r="BE502" s="43">
        <v>32</v>
      </c>
      <c r="BF502" s="45">
        <v>2.5674975344982047</v>
      </c>
      <c r="BG502" s="159">
        <v>0</v>
      </c>
      <c r="BH502" s="83">
        <v>0</v>
      </c>
      <c r="BI502" s="84">
        <v>467</v>
      </c>
      <c r="BJ502" s="85">
        <v>0</v>
      </c>
      <c r="BK502" s="156">
        <v>0</v>
      </c>
      <c r="BL502" s="83">
        <v>0</v>
      </c>
      <c r="BM502" s="84">
        <v>467</v>
      </c>
      <c r="BN502" s="86">
        <v>0</v>
      </c>
      <c r="BO502" s="195">
        <v>115</v>
      </c>
      <c r="BP502" s="75">
        <v>1.4255609272344118E-2</v>
      </c>
      <c r="BQ502" s="164">
        <v>18</v>
      </c>
      <c r="BR502" s="76">
        <v>473</v>
      </c>
      <c r="BS502" s="77">
        <v>0.2522505434113671</v>
      </c>
      <c r="BT502" s="159">
        <v>8067</v>
      </c>
      <c r="BU502" s="153">
        <v>518</v>
      </c>
    </row>
    <row r="503" spans="1:73">
      <c r="A503" s="34">
        <f t="shared" si="56"/>
        <v>1</v>
      </c>
      <c r="B503" s="35">
        <f t="shared" si="57"/>
        <v>0</v>
      </c>
      <c r="C503" s="35">
        <f t="shared" si="58"/>
        <v>0</v>
      </c>
      <c r="D503" s="35">
        <f t="shared" si="59"/>
        <v>1</v>
      </c>
      <c r="E503" s="35">
        <f t="shared" si="60"/>
        <v>0</v>
      </c>
      <c r="F503" s="35">
        <f t="shared" si="61"/>
        <v>0</v>
      </c>
      <c r="G503" s="35">
        <f t="shared" si="62"/>
        <v>0</v>
      </c>
      <c r="H503" s="35">
        <f t="shared" si="63"/>
        <v>0</v>
      </c>
      <c r="I503" s="48">
        <v>316</v>
      </c>
      <c r="J503" s="49" t="s">
        <v>712</v>
      </c>
      <c r="K503" s="65">
        <v>1</v>
      </c>
      <c r="L503" s="38">
        <v>2.5367833587011668E-4</v>
      </c>
      <c r="M503" s="39">
        <v>482</v>
      </c>
      <c r="N503" s="40">
        <v>3.3614500264283836E-2</v>
      </c>
      <c r="O503" s="98">
        <v>1</v>
      </c>
      <c r="P503" s="38">
        <v>8.8495575221238937E-3</v>
      </c>
      <c r="Q503" s="39">
        <v>496</v>
      </c>
      <c r="R503" s="41">
        <v>6.6270234674451284E-2</v>
      </c>
      <c r="S503" s="183">
        <v>0</v>
      </c>
      <c r="T503" s="42">
        <v>0</v>
      </c>
      <c r="U503" s="43">
        <v>396</v>
      </c>
      <c r="V503" s="44">
        <v>0</v>
      </c>
      <c r="W503" s="178">
        <v>0</v>
      </c>
      <c r="X503" s="42">
        <v>0</v>
      </c>
      <c r="Y503" s="43">
        <v>396</v>
      </c>
      <c r="Z503" s="45">
        <v>0</v>
      </c>
      <c r="AA503" s="65">
        <v>110</v>
      </c>
      <c r="AB503" s="38">
        <v>2.7904616945712835E-2</v>
      </c>
      <c r="AC503" s="39">
        <v>69</v>
      </c>
      <c r="AD503" s="40">
        <v>2.1515491787011962</v>
      </c>
      <c r="AE503" s="98">
        <v>3</v>
      </c>
      <c r="AF503" s="38">
        <v>0.97345132743362828</v>
      </c>
      <c r="AG503" s="39">
        <v>38</v>
      </c>
      <c r="AH503" s="41">
        <v>4.2417310346764125</v>
      </c>
      <c r="AI503" s="183">
        <v>0</v>
      </c>
      <c r="AJ503" s="42">
        <v>0</v>
      </c>
      <c r="AK503" s="43">
        <v>337</v>
      </c>
      <c r="AL503" s="44">
        <v>0</v>
      </c>
      <c r="AM503" s="178">
        <v>0</v>
      </c>
      <c r="AN503" s="42">
        <v>0</v>
      </c>
      <c r="AO503" s="43">
        <v>337</v>
      </c>
      <c r="AP503" s="45">
        <v>0</v>
      </c>
      <c r="AQ503" s="65">
        <v>2</v>
      </c>
      <c r="AR503" s="38">
        <v>5.0735667174023336E-4</v>
      </c>
      <c r="AS503" s="39">
        <v>534</v>
      </c>
      <c r="AT503" s="40">
        <v>2.1903828902918251E-2</v>
      </c>
      <c r="AU503" s="98">
        <v>1</v>
      </c>
      <c r="AV503" s="38">
        <v>1.7699115044247787E-2</v>
      </c>
      <c r="AW503" s="39">
        <v>546</v>
      </c>
      <c r="AX503" s="41">
        <v>4.3182908276275911E-2</v>
      </c>
      <c r="AY503" s="183">
        <v>0</v>
      </c>
      <c r="AZ503" s="42">
        <v>0</v>
      </c>
      <c r="BA503" s="43">
        <v>356</v>
      </c>
      <c r="BB503" s="44">
        <v>0</v>
      </c>
      <c r="BC503" s="178">
        <v>0</v>
      </c>
      <c r="BD503" s="42">
        <v>0</v>
      </c>
      <c r="BE503" s="43">
        <v>356</v>
      </c>
      <c r="BF503" s="45">
        <v>0</v>
      </c>
      <c r="BG503" s="159">
        <v>0</v>
      </c>
      <c r="BH503" s="83">
        <v>0</v>
      </c>
      <c r="BI503" s="84">
        <v>467</v>
      </c>
      <c r="BJ503" s="85">
        <v>0</v>
      </c>
      <c r="BK503" s="156">
        <v>0</v>
      </c>
      <c r="BL503" s="83">
        <v>0</v>
      </c>
      <c r="BM503" s="84">
        <v>467</v>
      </c>
      <c r="BN503" s="86">
        <v>0</v>
      </c>
      <c r="BO503" s="195">
        <v>113</v>
      </c>
      <c r="BP503" s="75">
        <v>2.8665651953323185E-2</v>
      </c>
      <c r="BQ503" s="164">
        <v>5</v>
      </c>
      <c r="BR503" s="76">
        <v>370</v>
      </c>
      <c r="BS503" s="77">
        <v>0.5072337593100904</v>
      </c>
      <c r="BT503" s="159">
        <v>3942</v>
      </c>
      <c r="BU503" s="153">
        <v>119</v>
      </c>
    </row>
    <row r="504" spans="1:73">
      <c r="A504" s="34">
        <f t="shared" si="56"/>
        <v>1</v>
      </c>
      <c r="B504" s="35">
        <f t="shared" si="57"/>
        <v>0</v>
      </c>
      <c r="C504" s="35">
        <f t="shared" si="58"/>
        <v>0</v>
      </c>
      <c r="D504" s="35">
        <f t="shared" si="59"/>
        <v>1</v>
      </c>
      <c r="E504" s="35">
        <f t="shared" si="60"/>
        <v>0</v>
      </c>
      <c r="F504" s="35">
        <f t="shared" si="61"/>
        <v>1</v>
      </c>
      <c r="G504" s="35">
        <f t="shared" si="62"/>
        <v>0</v>
      </c>
      <c r="H504" s="35">
        <f t="shared" si="63"/>
        <v>0</v>
      </c>
      <c r="I504" s="48">
        <v>525</v>
      </c>
      <c r="J504" s="49" t="s">
        <v>497</v>
      </c>
      <c r="K504" s="65">
        <v>0</v>
      </c>
      <c r="L504" s="38">
        <v>0</v>
      </c>
      <c r="M504" s="39">
        <v>517</v>
      </c>
      <c r="N504" s="40">
        <v>0</v>
      </c>
      <c r="O504" s="98">
        <v>0</v>
      </c>
      <c r="P504" s="38">
        <v>0</v>
      </c>
      <c r="Q504" s="39">
        <v>517</v>
      </c>
      <c r="R504" s="41">
        <v>0</v>
      </c>
      <c r="S504" s="183">
        <v>5</v>
      </c>
      <c r="T504" s="42">
        <v>6.4333504889346369E-4</v>
      </c>
      <c r="U504" s="43">
        <v>260</v>
      </c>
      <c r="V504" s="44">
        <v>0.23949271790969445</v>
      </c>
      <c r="W504" s="178">
        <v>1</v>
      </c>
      <c r="X504" s="42">
        <v>4.4247787610619468E-2</v>
      </c>
      <c r="Y504" s="43">
        <v>164</v>
      </c>
      <c r="Z504" s="45">
        <v>0.93089422060313842</v>
      </c>
      <c r="AA504" s="65">
        <v>61</v>
      </c>
      <c r="AB504" s="38">
        <v>7.8486875965002572E-3</v>
      </c>
      <c r="AC504" s="39">
        <v>267</v>
      </c>
      <c r="AD504" s="40">
        <v>0.60516284401914466</v>
      </c>
      <c r="AE504" s="98">
        <v>2</v>
      </c>
      <c r="AF504" s="38">
        <v>0.53982300884955747</v>
      </c>
      <c r="AG504" s="39">
        <v>111</v>
      </c>
      <c r="AH504" s="41">
        <v>2.3522326646841925</v>
      </c>
      <c r="AI504" s="183">
        <v>0</v>
      </c>
      <c r="AJ504" s="42">
        <v>0</v>
      </c>
      <c r="AK504" s="43">
        <v>337</v>
      </c>
      <c r="AL504" s="44">
        <v>0</v>
      </c>
      <c r="AM504" s="178">
        <v>0</v>
      </c>
      <c r="AN504" s="42">
        <v>0</v>
      </c>
      <c r="AO504" s="43">
        <v>337</v>
      </c>
      <c r="AP504" s="45">
        <v>0</v>
      </c>
      <c r="AQ504" s="65">
        <v>47</v>
      </c>
      <c r="AR504" s="38">
        <v>6.0473494595985593E-3</v>
      </c>
      <c r="AS504" s="39">
        <v>386</v>
      </c>
      <c r="AT504" s="40">
        <v>0.26107887262990709</v>
      </c>
      <c r="AU504" s="98">
        <v>3</v>
      </c>
      <c r="AV504" s="38">
        <v>0.41592920353982299</v>
      </c>
      <c r="AW504" s="39">
        <v>274</v>
      </c>
      <c r="AX504" s="41">
        <v>1.014798344492484</v>
      </c>
      <c r="AY504" s="183">
        <v>0</v>
      </c>
      <c r="AZ504" s="42">
        <v>0</v>
      </c>
      <c r="BA504" s="43">
        <v>356</v>
      </c>
      <c r="BB504" s="44">
        <v>0</v>
      </c>
      <c r="BC504" s="178">
        <v>0</v>
      </c>
      <c r="BD504" s="42">
        <v>0</v>
      </c>
      <c r="BE504" s="43">
        <v>356</v>
      </c>
      <c r="BF504" s="45">
        <v>0</v>
      </c>
      <c r="BG504" s="159">
        <v>0</v>
      </c>
      <c r="BH504" s="83">
        <v>0</v>
      </c>
      <c r="BI504" s="84">
        <v>467</v>
      </c>
      <c r="BJ504" s="85">
        <v>0</v>
      </c>
      <c r="BK504" s="156">
        <v>0</v>
      </c>
      <c r="BL504" s="83">
        <v>0</v>
      </c>
      <c r="BM504" s="84">
        <v>467</v>
      </c>
      <c r="BN504" s="86">
        <v>0</v>
      </c>
      <c r="BO504" s="195">
        <v>113</v>
      </c>
      <c r="BP504" s="75">
        <v>1.4539372104992281E-2</v>
      </c>
      <c r="BQ504" s="164">
        <v>6</v>
      </c>
      <c r="BR504" s="76">
        <v>468</v>
      </c>
      <c r="BS504" s="77">
        <v>0.25727167771492238</v>
      </c>
      <c r="BT504" s="159">
        <v>7772</v>
      </c>
      <c r="BU504" s="153">
        <v>307</v>
      </c>
    </row>
    <row r="505" spans="1:73">
      <c r="A505" s="34">
        <f t="shared" si="56"/>
        <v>1</v>
      </c>
      <c r="B505" s="35">
        <f t="shared" si="57"/>
        <v>1</v>
      </c>
      <c r="C505" s="35">
        <f t="shared" si="58"/>
        <v>0</v>
      </c>
      <c r="D505" s="35">
        <f t="shared" si="59"/>
        <v>0</v>
      </c>
      <c r="E505" s="35">
        <f t="shared" si="60"/>
        <v>0</v>
      </c>
      <c r="F505" s="35">
        <f t="shared" si="61"/>
        <v>0</v>
      </c>
      <c r="G505" s="35">
        <f t="shared" si="62"/>
        <v>0</v>
      </c>
      <c r="H505" s="35">
        <f t="shared" si="63"/>
        <v>0</v>
      </c>
      <c r="I505" s="48">
        <v>358</v>
      </c>
      <c r="J505" s="49" t="s">
        <v>329</v>
      </c>
      <c r="K505" s="65">
        <v>64</v>
      </c>
      <c r="L505" s="38">
        <v>3.5145524437122461E-2</v>
      </c>
      <c r="M505" s="39">
        <v>17</v>
      </c>
      <c r="N505" s="40">
        <v>4.6570758059723456</v>
      </c>
      <c r="O505" s="98">
        <v>6</v>
      </c>
      <c r="P505" s="38">
        <v>0.5714285714285714</v>
      </c>
      <c r="Q505" s="39">
        <v>24</v>
      </c>
      <c r="R505" s="41">
        <v>4.2791637246931407</v>
      </c>
      <c r="S505" s="183">
        <v>0</v>
      </c>
      <c r="T505" s="42">
        <v>0</v>
      </c>
      <c r="U505" s="43">
        <v>396</v>
      </c>
      <c r="V505" s="44">
        <v>0</v>
      </c>
      <c r="W505" s="178">
        <v>0</v>
      </c>
      <c r="X505" s="42">
        <v>0</v>
      </c>
      <c r="Y505" s="43">
        <v>396</v>
      </c>
      <c r="Z505" s="45">
        <v>0</v>
      </c>
      <c r="AA505" s="65">
        <v>3</v>
      </c>
      <c r="AB505" s="38">
        <v>1.6474464579901153E-3</v>
      </c>
      <c r="AC505" s="39">
        <v>443</v>
      </c>
      <c r="AD505" s="40">
        <v>0.12702421540272751</v>
      </c>
      <c r="AE505" s="98">
        <v>2</v>
      </c>
      <c r="AF505" s="38">
        <v>2.6785714285714284E-2</v>
      </c>
      <c r="AG505" s="39">
        <v>500</v>
      </c>
      <c r="AH505" s="41">
        <v>0.11671646272364479</v>
      </c>
      <c r="AI505" s="183">
        <v>3</v>
      </c>
      <c r="AJ505" s="42">
        <v>1.6474464579901153E-3</v>
      </c>
      <c r="AK505" s="43">
        <v>109</v>
      </c>
      <c r="AL505" s="44">
        <v>0.86584402636473268</v>
      </c>
      <c r="AM505" s="178">
        <v>1</v>
      </c>
      <c r="AN505" s="42">
        <v>2.6785714285714284E-2</v>
      </c>
      <c r="AO505" s="43">
        <v>160</v>
      </c>
      <c r="AP505" s="45">
        <v>0.79558257224645579</v>
      </c>
      <c r="AQ505" s="65">
        <v>37</v>
      </c>
      <c r="AR505" s="38">
        <v>2.0318506315211423E-2</v>
      </c>
      <c r="AS505" s="39">
        <v>163</v>
      </c>
      <c r="AT505" s="40">
        <v>0.87719963229166353</v>
      </c>
      <c r="AU505" s="98">
        <v>9</v>
      </c>
      <c r="AV505" s="38">
        <v>0.33035714285714285</v>
      </c>
      <c r="AW505" s="39">
        <v>368</v>
      </c>
      <c r="AX505" s="41">
        <v>0.80601669421031064</v>
      </c>
      <c r="AY505" s="183">
        <v>1</v>
      </c>
      <c r="AZ505" s="42">
        <v>5.4914881933003845E-4</v>
      </c>
      <c r="BA505" s="43">
        <v>252</v>
      </c>
      <c r="BB505" s="44">
        <v>0.20493504015498554</v>
      </c>
      <c r="BC505" s="178">
        <v>3</v>
      </c>
      <c r="BD505" s="42">
        <v>8.9285714285714281E-3</v>
      </c>
      <c r="BE505" s="43">
        <v>298</v>
      </c>
      <c r="BF505" s="45">
        <v>0.18830498499189638</v>
      </c>
      <c r="BG505" s="159">
        <v>4</v>
      </c>
      <c r="BH505" s="83">
        <v>2.1965952773201538E-3</v>
      </c>
      <c r="BI505" s="84">
        <v>258</v>
      </c>
      <c r="BJ505" s="85">
        <v>0.39464811283132284</v>
      </c>
      <c r="BK505" s="156">
        <v>3</v>
      </c>
      <c r="BL505" s="83">
        <v>3.5714285714285712E-2</v>
      </c>
      <c r="BM505" s="84">
        <v>354</v>
      </c>
      <c r="BN505" s="86">
        <v>0.36262323372118849</v>
      </c>
      <c r="BO505" s="195">
        <v>112</v>
      </c>
      <c r="BP505" s="75">
        <v>6.1504667764964306E-2</v>
      </c>
      <c r="BQ505" s="164">
        <v>24</v>
      </c>
      <c r="BR505" s="76">
        <v>135</v>
      </c>
      <c r="BS505" s="77">
        <v>1.0883144711426775</v>
      </c>
      <c r="BT505" s="159">
        <v>1821</v>
      </c>
      <c r="BU505" s="153">
        <v>464</v>
      </c>
    </row>
    <row r="506" spans="1:73">
      <c r="A506" s="34">
        <f t="shared" si="56"/>
        <v>0</v>
      </c>
      <c r="B506" s="35">
        <f t="shared" si="57"/>
        <v>0</v>
      </c>
      <c r="C506" s="35">
        <f t="shared" si="58"/>
        <v>0</v>
      </c>
      <c r="D506" s="35">
        <f t="shared" si="59"/>
        <v>0</v>
      </c>
      <c r="E506" s="35">
        <f t="shared" si="60"/>
        <v>0</v>
      </c>
      <c r="F506" s="35">
        <f t="shared" si="61"/>
        <v>0</v>
      </c>
      <c r="G506" s="35">
        <f t="shared" si="62"/>
        <v>1</v>
      </c>
      <c r="H506" s="35">
        <f t="shared" si="63"/>
        <v>0</v>
      </c>
      <c r="I506" s="48">
        <v>444</v>
      </c>
      <c r="J506" s="49" t="s">
        <v>416</v>
      </c>
      <c r="K506" s="65">
        <v>0</v>
      </c>
      <c r="L506" s="38">
        <v>0</v>
      </c>
      <c r="M506" s="39">
        <v>517</v>
      </c>
      <c r="N506" s="40">
        <v>0</v>
      </c>
      <c r="O506" s="98">
        <v>0</v>
      </c>
      <c r="P506" s="38">
        <v>0</v>
      </c>
      <c r="Q506" s="39">
        <v>517</v>
      </c>
      <c r="R506" s="41">
        <v>0</v>
      </c>
      <c r="S506" s="183">
        <v>3</v>
      </c>
      <c r="T506" s="42">
        <v>8.7328617587983576E-5</v>
      </c>
      <c r="U506" s="43">
        <v>371</v>
      </c>
      <c r="V506" s="44">
        <v>3.2509604464136678E-2</v>
      </c>
      <c r="W506" s="178">
        <v>1</v>
      </c>
      <c r="X506" s="42">
        <v>2.7272727272727271E-2</v>
      </c>
      <c r="Y506" s="43">
        <v>229</v>
      </c>
      <c r="Z506" s="45">
        <v>0.57376934688084347</v>
      </c>
      <c r="AA506" s="65">
        <v>0</v>
      </c>
      <c r="AB506" s="38">
        <v>0</v>
      </c>
      <c r="AC506" s="39">
        <v>538</v>
      </c>
      <c r="AD506" s="40">
        <v>0</v>
      </c>
      <c r="AE506" s="98">
        <v>0</v>
      </c>
      <c r="AF506" s="38">
        <v>0</v>
      </c>
      <c r="AG506" s="39">
        <v>538</v>
      </c>
      <c r="AH506" s="41">
        <v>0</v>
      </c>
      <c r="AI506" s="183">
        <v>0</v>
      </c>
      <c r="AJ506" s="42">
        <v>0</v>
      </c>
      <c r="AK506" s="43">
        <v>337</v>
      </c>
      <c r="AL506" s="44">
        <v>0</v>
      </c>
      <c r="AM506" s="178">
        <v>0</v>
      </c>
      <c r="AN506" s="42">
        <v>0</v>
      </c>
      <c r="AO506" s="43">
        <v>337</v>
      </c>
      <c r="AP506" s="45">
        <v>0</v>
      </c>
      <c r="AQ506" s="65">
        <v>2</v>
      </c>
      <c r="AR506" s="38">
        <v>5.8219078391989053E-5</v>
      </c>
      <c r="AS506" s="39">
        <v>561</v>
      </c>
      <c r="AT506" s="40">
        <v>2.5134600627398987E-3</v>
      </c>
      <c r="AU506" s="98">
        <v>1</v>
      </c>
      <c r="AV506" s="38">
        <v>1.8181818181818181E-2</v>
      </c>
      <c r="AW506" s="39">
        <v>545</v>
      </c>
      <c r="AX506" s="41">
        <v>4.4360623956537983E-2</v>
      </c>
      <c r="AY506" s="183">
        <v>103</v>
      </c>
      <c r="AZ506" s="42">
        <v>2.9982825371874361E-3</v>
      </c>
      <c r="BA506" s="43">
        <v>82</v>
      </c>
      <c r="BB506" s="44">
        <v>1.1189191900733428</v>
      </c>
      <c r="BC506" s="178">
        <v>1</v>
      </c>
      <c r="BD506" s="42">
        <v>0.9363636363636364</v>
      </c>
      <c r="BE506" s="43">
        <v>2</v>
      </c>
      <c r="BF506" s="45">
        <v>19.748057335150154</v>
      </c>
      <c r="BG506" s="159">
        <v>2</v>
      </c>
      <c r="BH506" s="83">
        <v>5.8219078391989053E-5</v>
      </c>
      <c r="BI506" s="84">
        <v>451</v>
      </c>
      <c r="BJ506" s="85">
        <v>1.0459846497625228E-2</v>
      </c>
      <c r="BK506" s="156">
        <v>1</v>
      </c>
      <c r="BL506" s="83">
        <v>1.8181818181818181E-2</v>
      </c>
      <c r="BM506" s="84">
        <v>410</v>
      </c>
      <c r="BN506" s="86">
        <v>0.18460819171260506</v>
      </c>
      <c r="BO506" s="195">
        <v>110</v>
      </c>
      <c r="BP506" s="75">
        <v>3.2020493115593979E-3</v>
      </c>
      <c r="BQ506" s="164">
        <v>4</v>
      </c>
      <c r="BR506" s="76">
        <v>573</v>
      </c>
      <c r="BS506" s="77">
        <v>5.665970941261881E-2</v>
      </c>
      <c r="BT506" s="159">
        <v>34353</v>
      </c>
      <c r="BU506" s="153">
        <v>97</v>
      </c>
    </row>
    <row r="507" spans="1:73">
      <c r="A507" s="34">
        <f t="shared" si="56"/>
        <v>2</v>
      </c>
      <c r="B507" s="35">
        <f t="shared" si="57"/>
        <v>1</v>
      </c>
      <c r="C507" s="35">
        <f t="shared" si="58"/>
        <v>0</v>
      </c>
      <c r="D507" s="35">
        <f t="shared" si="59"/>
        <v>1</v>
      </c>
      <c r="E507" s="35">
        <f t="shared" si="60"/>
        <v>0</v>
      </c>
      <c r="F507" s="35">
        <f t="shared" si="61"/>
        <v>0</v>
      </c>
      <c r="G507" s="35">
        <f t="shared" si="62"/>
        <v>1</v>
      </c>
      <c r="H507" s="35">
        <f t="shared" si="63"/>
        <v>1</v>
      </c>
      <c r="I507" s="48">
        <v>512</v>
      </c>
      <c r="J507" s="49" t="s">
        <v>484</v>
      </c>
      <c r="K507" s="65">
        <v>17</v>
      </c>
      <c r="L507" s="38">
        <v>1.1143887250081941E-3</v>
      </c>
      <c r="M507" s="39">
        <v>411</v>
      </c>
      <c r="N507" s="40">
        <v>0.14766582239991591</v>
      </c>
      <c r="O507" s="98">
        <v>7</v>
      </c>
      <c r="P507" s="38">
        <v>0.15454545454545454</v>
      </c>
      <c r="Q507" s="39">
        <v>189</v>
      </c>
      <c r="R507" s="41">
        <v>1.157319280087463</v>
      </c>
      <c r="S507" s="183">
        <v>1</v>
      </c>
      <c r="T507" s="42">
        <v>6.555227794165847E-5</v>
      </c>
      <c r="U507" s="43">
        <v>380</v>
      </c>
      <c r="V507" s="44">
        <v>2.440298136472167E-2</v>
      </c>
      <c r="W507" s="178">
        <v>1</v>
      </c>
      <c r="X507" s="42">
        <v>9.0909090909090905E-3</v>
      </c>
      <c r="Y507" s="43">
        <v>337</v>
      </c>
      <c r="Z507" s="45">
        <v>0.19125644896028116</v>
      </c>
      <c r="AA507" s="65">
        <v>30</v>
      </c>
      <c r="AB507" s="38">
        <v>1.9665683382497543E-3</v>
      </c>
      <c r="AC507" s="39">
        <v>426</v>
      </c>
      <c r="AD507" s="40">
        <v>0.15162969272262658</v>
      </c>
      <c r="AE507" s="98">
        <v>6</v>
      </c>
      <c r="AF507" s="38">
        <v>0.27272727272727271</v>
      </c>
      <c r="AG507" s="39">
        <v>237</v>
      </c>
      <c r="AH507" s="41">
        <v>1.1883858022771105</v>
      </c>
      <c r="AI507" s="183">
        <v>0</v>
      </c>
      <c r="AJ507" s="42">
        <v>0</v>
      </c>
      <c r="AK507" s="43">
        <v>337</v>
      </c>
      <c r="AL507" s="44">
        <v>0</v>
      </c>
      <c r="AM507" s="178">
        <v>0</v>
      </c>
      <c r="AN507" s="42">
        <v>0</v>
      </c>
      <c r="AO507" s="43">
        <v>337</v>
      </c>
      <c r="AP507" s="45">
        <v>0</v>
      </c>
      <c r="AQ507" s="65">
        <v>41</v>
      </c>
      <c r="AR507" s="38">
        <v>2.6876433956079973E-3</v>
      </c>
      <c r="AS507" s="39">
        <v>460</v>
      </c>
      <c r="AT507" s="40">
        <v>0.11603214142731738</v>
      </c>
      <c r="AU507" s="98">
        <v>10</v>
      </c>
      <c r="AV507" s="38">
        <v>0.37272727272727274</v>
      </c>
      <c r="AW507" s="39">
        <v>319</v>
      </c>
      <c r="AX507" s="41">
        <v>0.90939279110902871</v>
      </c>
      <c r="AY507" s="183">
        <v>9</v>
      </c>
      <c r="AZ507" s="42">
        <v>5.8997050147492625E-4</v>
      </c>
      <c r="BA507" s="43">
        <v>247</v>
      </c>
      <c r="BB507" s="44">
        <v>0.22016914933464818</v>
      </c>
      <c r="BC507" s="178">
        <v>2</v>
      </c>
      <c r="BD507" s="42">
        <v>8.1818181818181818E-2</v>
      </c>
      <c r="BE507" s="43">
        <v>56</v>
      </c>
      <c r="BF507" s="45">
        <v>1.7255584079257413</v>
      </c>
      <c r="BG507" s="159">
        <v>12</v>
      </c>
      <c r="BH507" s="83">
        <v>7.866273352999017E-4</v>
      </c>
      <c r="BI507" s="84">
        <v>361</v>
      </c>
      <c r="BJ507" s="85">
        <v>0.14132826223516989</v>
      </c>
      <c r="BK507" s="156">
        <v>5</v>
      </c>
      <c r="BL507" s="83">
        <v>0.10909090909090909</v>
      </c>
      <c r="BM507" s="84">
        <v>165</v>
      </c>
      <c r="BN507" s="86">
        <v>1.1076491502756303</v>
      </c>
      <c r="BO507" s="195">
        <v>110</v>
      </c>
      <c r="BP507" s="75">
        <v>7.2107505735824317E-3</v>
      </c>
      <c r="BQ507" s="164">
        <v>31</v>
      </c>
      <c r="BR507" s="76">
        <v>532</v>
      </c>
      <c r="BS507" s="77">
        <v>0.12759298573921299</v>
      </c>
      <c r="BT507" s="159">
        <v>15255</v>
      </c>
      <c r="BU507" s="153">
        <v>1699</v>
      </c>
    </row>
    <row r="508" spans="1:73">
      <c r="A508" s="34">
        <f t="shared" si="56"/>
        <v>1</v>
      </c>
      <c r="B508" s="35">
        <f t="shared" si="57"/>
        <v>0</v>
      </c>
      <c r="C508" s="35">
        <f t="shared" si="58"/>
        <v>0</v>
      </c>
      <c r="D508" s="35">
        <f t="shared" si="59"/>
        <v>1</v>
      </c>
      <c r="E508" s="35">
        <f t="shared" si="60"/>
        <v>0</v>
      </c>
      <c r="F508" s="35">
        <f t="shared" si="61"/>
        <v>0</v>
      </c>
      <c r="G508" s="35">
        <f t="shared" si="62"/>
        <v>0</v>
      </c>
      <c r="H508" s="35">
        <f t="shared" si="63"/>
        <v>0</v>
      </c>
      <c r="I508" s="48">
        <v>130</v>
      </c>
      <c r="J508" s="49" t="s">
        <v>100</v>
      </c>
      <c r="K508" s="65">
        <v>0</v>
      </c>
      <c r="L508" s="38">
        <v>0</v>
      </c>
      <c r="M508" s="39">
        <v>517</v>
      </c>
      <c r="N508" s="40">
        <v>0</v>
      </c>
      <c r="O508" s="98">
        <v>0</v>
      </c>
      <c r="P508" s="38">
        <v>0</v>
      </c>
      <c r="Q508" s="39">
        <v>517</v>
      </c>
      <c r="R508" s="41">
        <v>0</v>
      </c>
      <c r="S508" s="183">
        <v>0</v>
      </c>
      <c r="T508" s="42">
        <v>0</v>
      </c>
      <c r="U508" s="43">
        <v>396</v>
      </c>
      <c r="V508" s="44">
        <v>0</v>
      </c>
      <c r="W508" s="178">
        <v>0</v>
      </c>
      <c r="X508" s="42">
        <v>0</v>
      </c>
      <c r="Y508" s="43">
        <v>396</v>
      </c>
      <c r="Z508" s="45">
        <v>0</v>
      </c>
      <c r="AA508" s="65">
        <v>108</v>
      </c>
      <c r="AB508" s="38">
        <v>1.0491548474839713E-2</v>
      </c>
      <c r="AC508" s="39">
        <v>202</v>
      </c>
      <c r="AD508" s="40">
        <v>0.80893719301935163</v>
      </c>
      <c r="AE508" s="98">
        <v>4</v>
      </c>
      <c r="AF508" s="38">
        <v>1</v>
      </c>
      <c r="AG508" s="39">
        <v>1</v>
      </c>
      <c r="AH508" s="41">
        <v>4.3574146083494059</v>
      </c>
      <c r="AI508" s="183">
        <v>0</v>
      </c>
      <c r="AJ508" s="42">
        <v>0</v>
      </c>
      <c r="AK508" s="43">
        <v>337</v>
      </c>
      <c r="AL508" s="44">
        <v>0</v>
      </c>
      <c r="AM508" s="178">
        <v>0</v>
      </c>
      <c r="AN508" s="42">
        <v>0</v>
      </c>
      <c r="AO508" s="43">
        <v>337</v>
      </c>
      <c r="AP508" s="45">
        <v>0</v>
      </c>
      <c r="AQ508" s="65">
        <v>0</v>
      </c>
      <c r="AR508" s="38">
        <v>0</v>
      </c>
      <c r="AS508" s="39">
        <v>565</v>
      </c>
      <c r="AT508" s="40">
        <v>0</v>
      </c>
      <c r="AU508" s="98">
        <v>0</v>
      </c>
      <c r="AV508" s="38">
        <v>0</v>
      </c>
      <c r="AW508" s="39">
        <v>565</v>
      </c>
      <c r="AX508" s="41">
        <v>0</v>
      </c>
      <c r="AY508" s="183">
        <v>0</v>
      </c>
      <c r="AZ508" s="42">
        <v>0</v>
      </c>
      <c r="BA508" s="43">
        <v>356</v>
      </c>
      <c r="BB508" s="44">
        <v>0</v>
      </c>
      <c r="BC508" s="178">
        <v>0</v>
      </c>
      <c r="BD508" s="42">
        <v>0</v>
      </c>
      <c r="BE508" s="43">
        <v>356</v>
      </c>
      <c r="BF508" s="45">
        <v>0</v>
      </c>
      <c r="BG508" s="159">
        <v>0</v>
      </c>
      <c r="BH508" s="83">
        <v>0</v>
      </c>
      <c r="BI508" s="84">
        <v>467</v>
      </c>
      <c r="BJ508" s="85">
        <v>0</v>
      </c>
      <c r="BK508" s="156">
        <v>0</v>
      </c>
      <c r="BL508" s="83">
        <v>0</v>
      </c>
      <c r="BM508" s="84">
        <v>467</v>
      </c>
      <c r="BN508" s="86">
        <v>0</v>
      </c>
      <c r="BO508" s="195">
        <v>108</v>
      </c>
      <c r="BP508" s="75">
        <v>1.0491548474839713E-2</v>
      </c>
      <c r="BQ508" s="164">
        <v>4</v>
      </c>
      <c r="BR508" s="76">
        <v>504</v>
      </c>
      <c r="BS508" s="77">
        <v>0.18564613784268238</v>
      </c>
      <c r="BT508" s="159">
        <v>10294</v>
      </c>
      <c r="BU508" s="153">
        <v>218</v>
      </c>
    </row>
    <row r="509" spans="1:73">
      <c r="A509" s="34">
        <f t="shared" si="56"/>
        <v>2</v>
      </c>
      <c r="B509" s="35">
        <f t="shared" si="57"/>
        <v>0</v>
      </c>
      <c r="C509" s="35">
        <f t="shared" si="58"/>
        <v>1</v>
      </c>
      <c r="D509" s="35">
        <f t="shared" si="59"/>
        <v>0</v>
      </c>
      <c r="E509" s="35">
        <f t="shared" si="60"/>
        <v>1</v>
      </c>
      <c r="F509" s="35">
        <f t="shared" si="61"/>
        <v>1</v>
      </c>
      <c r="G509" s="35">
        <f t="shared" si="62"/>
        <v>1</v>
      </c>
      <c r="H509" s="35">
        <f t="shared" si="63"/>
        <v>0</v>
      </c>
      <c r="I509" s="48">
        <v>576</v>
      </c>
      <c r="J509" s="49" t="s">
        <v>549</v>
      </c>
      <c r="K509" s="65">
        <v>3</v>
      </c>
      <c r="L509" s="38">
        <v>1.1727912431587178E-3</v>
      </c>
      <c r="M509" s="39">
        <v>404</v>
      </c>
      <c r="N509" s="40">
        <v>0.15540464430235368</v>
      </c>
      <c r="O509" s="98">
        <v>3</v>
      </c>
      <c r="P509" s="38">
        <v>2.7777777777777776E-2</v>
      </c>
      <c r="Q509" s="39">
        <v>454</v>
      </c>
      <c r="R509" s="41">
        <v>0.20801490328369432</v>
      </c>
      <c r="S509" s="183">
        <v>10</v>
      </c>
      <c r="T509" s="42">
        <v>3.9093041438623922E-3</v>
      </c>
      <c r="U509" s="43">
        <v>55</v>
      </c>
      <c r="V509" s="44">
        <v>1.4553068049993318</v>
      </c>
      <c r="W509" s="178">
        <v>1</v>
      </c>
      <c r="X509" s="42">
        <v>9.2592592592592587E-2</v>
      </c>
      <c r="Y509" s="43">
        <v>52</v>
      </c>
      <c r="Z509" s="45">
        <v>1.9479823505213822</v>
      </c>
      <c r="AA509" s="65">
        <v>18</v>
      </c>
      <c r="AB509" s="38">
        <v>7.0367474589523062E-3</v>
      </c>
      <c r="AC509" s="39">
        <v>289</v>
      </c>
      <c r="AD509" s="40">
        <v>0.54255925625105583</v>
      </c>
      <c r="AE509" s="98">
        <v>5</v>
      </c>
      <c r="AF509" s="38">
        <v>0.16666666666666666</v>
      </c>
      <c r="AG509" s="39">
        <v>360</v>
      </c>
      <c r="AH509" s="41">
        <v>0.72623576805823431</v>
      </c>
      <c r="AI509" s="183">
        <v>5</v>
      </c>
      <c r="AJ509" s="42">
        <v>1.9546520719311961E-3</v>
      </c>
      <c r="AK509" s="43">
        <v>88</v>
      </c>
      <c r="AL509" s="44">
        <v>1.0273012588025658</v>
      </c>
      <c r="AM509" s="178">
        <v>3</v>
      </c>
      <c r="AN509" s="42">
        <v>4.6296296296296294E-2</v>
      </c>
      <c r="AO509" s="43">
        <v>78</v>
      </c>
      <c r="AP509" s="45">
        <v>1.3750809890679483</v>
      </c>
      <c r="AQ509" s="65">
        <v>48</v>
      </c>
      <c r="AR509" s="38">
        <v>1.8764659890539485E-2</v>
      </c>
      <c r="AS509" s="39">
        <v>185</v>
      </c>
      <c r="AT509" s="40">
        <v>0.81011628023740812</v>
      </c>
      <c r="AU509" s="98">
        <v>14</v>
      </c>
      <c r="AV509" s="38">
        <v>0.44444444444444442</v>
      </c>
      <c r="AW509" s="39">
        <v>234</v>
      </c>
      <c r="AX509" s="41">
        <v>1.084370807826484</v>
      </c>
      <c r="AY509" s="183">
        <v>23</v>
      </c>
      <c r="AZ509" s="42">
        <v>8.9913995308835027E-3</v>
      </c>
      <c r="BA509" s="43">
        <v>18</v>
      </c>
      <c r="BB509" s="44">
        <v>3.3554707923421652</v>
      </c>
      <c r="BC509" s="178">
        <v>3</v>
      </c>
      <c r="BD509" s="42">
        <v>0.21296296296296297</v>
      </c>
      <c r="BE509" s="43">
        <v>15</v>
      </c>
      <c r="BF509" s="45">
        <v>4.4914226049918993</v>
      </c>
      <c r="BG509" s="159">
        <v>1</v>
      </c>
      <c r="BH509" s="83">
        <v>3.9093041438623924E-4</v>
      </c>
      <c r="BI509" s="84">
        <v>407</v>
      </c>
      <c r="BJ509" s="85">
        <v>7.0235947367654303E-2</v>
      </c>
      <c r="BK509" s="156">
        <v>3</v>
      </c>
      <c r="BL509" s="83">
        <v>9.2592592592592587E-3</v>
      </c>
      <c r="BM509" s="84">
        <v>430</v>
      </c>
      <c r="BN509" s="86">
        <v>9.4013430964752578E-2</v>
      </c>
      <c r="BO509" s="195">
        <v>108</v>
      </c>
      <c r="BP509" s="75">
        <v>4.2220484753713837E-2</v>
      </c>
      <c r="BQ509" s="164">
        <v>32</v>
      </c>
      <c r="BR509" s="76">
        <v>240</v>
      </c>
      <c r="BS509" s="77">
        <v>0.74708418410968425</v>
      </c>
      <c r="BT509" s="159">
        <v>2558</v>
      </c>
      <c r="BU509" s="153">
        <v>851</v>
      </c>
    </row>
    <row r="510" spans="1:73">
      <c r="A510" s="34">
        <f t="shared" si="56"/>
        <v>1</v>
      </c>
      <c r="B510" s="35">
        <f t="shared" si="57"/>
        <v>0</v>
      </c>
      <c r="C510" s="35">
        <f t="shared" si="58"/>
        <v>0</v>
      </c>
      <c r="D510" s="35">
        <f t="shared" si="59"/>
        <v>1</v>
      </c>
      <c r="E510" s="35">
        <f t="shared" si="60"/>
        <v>0</v>
      </c>
      <c r="F510" s="35">
        <f t="shared" si="61"/>
        <v>0</v>
      </c>
      <c r="G510" s="35">
        <f t="shared" si="62"/>
        <v>0</v>
      </c>
      <c r="H510" s="35">
        <f t="shared" si="63"/>
        <v>0</v>
      </c>
      <c r="I510" s="48">
        <v>165</v>
      </c>
      <c r="J510" s="49" t="s">
        <v>135</v>
      </c>
      <c r="K510" s="65">
        <v>11</v>
      </c>
      <c r="L510" s="38">
        <v>3.0013642564802184E-3</v>
      </c>
      <c r="M510" s="39">
        <v>291</v>
      </c>
      <c r="N510" s="40">
        <v>0.39770585551429083</v>
      </c>
      <c r="O510" s="98">
        <v>1</v>
      </c>
      <c r="P510" s="38">
        <v>0.10280373831775701</v>
      </c>
      <c r="Q510" s="39">
        <v>303</v>
      </c>
      <c r="R510" s="41">
        <v>0.76984954860133603</v>
      </c>
      <c r="S510" s="183">
        <v>0</v>
      </c>
      <c r="T510" s="42">
        <v>0</v>
      </c>
      <c r="U510" s="43">
        <v>396</v>
      </c>
      <c r="V510" s="44">
        <v>0</v>
      </c>
      <c r="W510" s="178">
        <v>0</v>
      </c>
      <c r="X510" s="42">
        <v>0</v>
      </c>
      <c r="Y510" s="43">
        <v>396</v>
      </c>
      <c r="Z510" s="45">
        <v>0</v>
      </c>
      <c r="AA510" s="65">
        <v>96</v>
      </c>
      <c r="AB510" s="38">
        <v>2.6193724420190995E-2</v>
      </c>
      <c r="AC510" s="39">
        <v>75</v>
      </c>
      <c r="AD510" s="40">
        <v>2.019633036820665</v>
      </c>
      <c r="AE510" s="98">
        <v>1</v>
      </c>
      <c r="AF510" s="38">
        <v>0.89719626168224298</v>
      </c>
      <c r="AG510" s="39">
        <v>63</v>
      </c>
      <c r="AH510" s="41">
        <v>3.9094560972106818</v>
      </c>
      <c r="AI510" s="183">
        <v>0</v>
      </c>
      <c r="AJ510" s="42">
        <v>0</v>
      </c>
      <c r="AK510" s="43">
        <v>337</v>
      </c>
      <c r="AL510" s="44">
        <v>0</v>
      </c>
      <c r="AM510" s="178">
        <v>0</v>
      </c>
      <c r="AN510" s="42">
        <v>0</v>
      </c>
      <c r="AO510" s="43">
        <v>337</v>
      </c>
      <c r="AP510" s="45">
        <v>0</v>
      </c>
      <c r="AQ510" s="65">
        <v>0</v>
      </c>
      <c r="AR510" s="38">
        <v>0</v>
      </c>
      <c r="AS510" s="39">
        <v>565</v>
      </c>
      <c r="AT510" s="40">
        <v>0</v>
      </c>
      <c r="AU510" s="98">
        <v>1</v>
      </c>
      <c r="AV510" s="38">
        <v>0</v>
      </c>
      <c r="AW510" s="39">
        <v>565</v>
      </c>
      <c r="AX510" s="41">
        <v>0</v>
      </c>
      <c r="AY510" s="183">
        <v>0</v>
      </c>
      <c r="AZ510" s="42">
        <v>0</v>
      </c>
      <c r="BA510" s="43">
        <v>356</v>
      </c>
      <c r="BB510" s="44">
        <v>0</v>
      </c>
      <c r="BC510" s="178">
        <v>0</v>
      </c>
      <c r="BD510" s="42">
        <v>0</v>
      </c>
      <c r="BE510" s="43">
        <v>356</v>
      </c>
      <c r="BF510" s="45">
        <v>0</v>
      </c>
      <c r="BG510" s="159">
        <v>0</v>
      </c>
      <c r="BH510" s="83">
        <v>0</v>
      </c>
      <c r="BI510" s="84">
        <v>467</v>
      </c>
      <c r="BJ510" s="85">
        <v>0</v>
      </c>
      <c r="BK510" s="156">
        <v>0</v>
      </c>
      <c r="BL510" s="83">
        <v>0</v>
      </c>
      <c r="BM510" s="84">
        <v>467</v>
      </c>
      <c r="BN510" s="86">
        <v>0</v>
      </c>
      <c r="BO510" s="195">
        <v>107</v>
      </c>
      <c r="BP510" s="75">
        <v>2.9195088676671213E-2</v>
      </c>
      <c r="BQ510" s="164">
        <v>3</v>
      </c>
      <c r="BR510" s="76">
        <v>365</v>
      </c>
      <c r="BS510" s="77">
        <v>0.51660205066930731</v>
      </c>
      <c r="BT510" s="159">
        <v>3665</v>
      </c>
      <c r="BU510" s="153">
        <v>177</v>
      </c>
    </row>
    <row r="511" spans="1:73">
      <c r="A511" s="34">
        <f t="shared" si="56"/>
        <v>1</v>
      </c>
      <c r="B511" s="35">
        <f t="shared" si="57"/>
        <v>0</v>
      </c>
      <c r="C511" s="35">
        <f t="shared" si="58"/>
        <v>0</v>
      </c>
      <c r="D511" s="35">
        <f t="shared" si="59"/>
        <v>1</v>
      </c>
      <c r="E511" s="35">
        <f t="shared" si="60"/>
        <v>0</v>
      </c>
      <c r="F511" s="35">
        <f t="shared" si="61"/>
        <v>0</v>
      </c>
      <c r="G511" s="35">
        <f t="shared" si="62"/>
        <v>0</v>
      </c>
      <c r="H511" s="35">
        <f t="shared" si="63"/>
        <v>0</v>
      </c>
      <c r="I511" s="48">
        <v>168</v>
      </c>
      <c r="J511" s="49" t="s">
        <v>138</v>
      </c>
      <c r="K511" s="65">
        <v>0</v>
      </c>
      <c r="L511" s="38">
        <v>0</v>
      </c>
      <c r="M511" s="39">
        <v>517</v>
      </c>
      <c r="N511" s="40">
        <v>0</v>
      </c>
      <c r="O511" s="98">
        <v>0</v>
      </c>
      <c r="P511" s="38">
        <v>0</v>
      </c>
      <c r="Q511" s="39">
        <v>517</v>
      </c>
      <c r="R511" s="41">
        <v>0</v>
      </c>
      <c r="S511" s="183">
        <v>0</v>
      </c>
      <c r="T511" s="42">
        <v>0</v>
      </c>
      <c r="U511" s="43">
        <v>396</v>
      </c>
      <c r="V511" s="44">
        <v>0</v>
      </c>
      <c r="W511" s="178">
        <v>0</v>
      </c>
      <c r="X511" s="42">
        <v>0</v>
      </c>
      <c r="Y511" s="43">
        <v>396</v>
      </c>
      <c r="Z511" s="45">
        <v>0</v>
      </c>
      <c r="AA511" s="65">
        <v>107</v>
      </c>
      <c r="AB511" s="38">
        <v>1.21480472297911E-2</v>
      </c>
      <c r="AC511" s="39">
        <v>175</v>
      </c>
      <c r="AD511" s="40">
        <v>0.93665937399997168</v>
      </c>
      <c r="AE511" s="98">
        <v>8</v>
      </c>
      <c r="AF511" s="38">
        <v>1</v>
      </c>
      <c r="AG511" s="39">
        <v>1</v>
      </c>
      <c r="AH511" s="41">
        <v>4.3574146083494059</v>
      </c>
      <c r="AI511" s="183">
        <v>0</v>
      </c>
      <c r="AJ511" s="42">
        <v>0</v>
      </c>
      <c r="AK511" s="43">
        <v>337</v>
      </c>
      <c r="AL511" s="44">
        <v>0</v>
      </c>
      <c r="AM511" s="178">
        <v>0</v>
      </c>
      <c r="AN511" s="42">
        <v>0</v>
      </c>
      <c r="AO511" s="43">
        <v>337</v>
      </c>
      <c r="AP511" s="45">
        <v>0</v>
      </c>
      <c r="AQ511" s="65">
        <v>0</v>
      </c>
      <c r="AR511" s="38">
        <v>0</v>
      </c>
      <c r="AS511" s="39">
        <v>565</v>
      </c>
      <c r="AT511" s="40">
        <v>0</v>
      </c>
      <c r="AU511" s="98">
        <v>0</v>
      </c>
      <c r="AV511" s="38">
        <v>0</v>
      </c>
      <c r="AW511" s="39">
        <v>565</v>
      </c>
      <c r="AX511" s="41">
        <v>0</v>
      </c>
      <c r="AY511" s="183">
        <v>0</v>
      </c>
      <c r="AZ511" s="42">
        <v>0</v>
      </c>
      <c r="BA511" s="43">
        <v>356</v>
      </c>
      <c r="BB511" s="44">
        <v>0</v>
      </c>
      <c r="BC511" s="178">
        <v>0</v>
      </c>
      <c r="BD511" s="42">
        <v>0</v>
      </c>
      <c r="BE511" s="43">
        <v>356</v>
      </c>
      <c r="BF511" s="45">
        <v>0</v>
      </c>
      <c r="BG511" s="159">
        <v>0</v>
      </c>
      <c r="BH511" s="83">
        <v>0</v>
      </c>
      <c r="BI511" s="84">
        <v>467</v>
      </c>
      <c r="BJ511" s="85">
        <v>0</v>
      </c>
      <c r="BK511" s="156">
        <v>0</v>
      </c>
      <c r="BL511" s="83">
        <v>0</v>
      </c>
      <c r="BM511" s="84">
        <v>467</v>
      </c>
      <c r="BN511" s="86">
        <v>0</v>
      </c>
      <c r="BO511" s="195">
        <v>107</v>
      </c>
      <c r="BP511" s="75">
        <v>1.21480472297911E-2</v>
      </c>
      <c r="BQ511" s="164">
        <v>8</v>
      </c>
      <c r="BR511" s="76">
        <v>491</v>
      </c>
      <c r="BS511" s="77">
        <v>0.21495759715065982</v>
      </c>
      <c r="BT511" s="159">
        <v>8808</v>
      </c>
      <c r="BU511" s="153">
        <v>449</v>
      </c>
    </row>
    <row r="512" spans="1:73">
      <c r="A512" s="34">
        <f t="shared" si="56"/>
        <v>2</v>
      </c>
      <c r="B512" s="35">
        <f t="shared" si="57"/>
        <v>1</v>
      </c>
      <c r="C512" s="35">
        <f t="shared" si="58"/>
        <v>0</v>
      </c>
      <c r="D512" s="35">
        <f t="shared" si="59"/>
        <v>0</v>
      </c>
      <c r="E512" s="35">
        <f t="shared" si="60"/>
        <v>1</v>
      </c>
      <c r="F512" s="35">
        <f t="shared" si="61"/>
        <v>0</v>
      </c>
      <c r="G512" s="35">
        <f t="shared" si="62"/>
        <v>0</v>
      </c>
      <c r="H512" s="35">
        <f t="shared" si="63"/>
        <v>1</v>
      </c>
      <c r="I512" s="51">
        <v>10</v>
      </c>
      <c r="J512" s="49" t="s">
        <v>658</v>
      </c>
      <c r="K512" s="65">
        <v>50</v>
      </c>
      <c r="L512" s="38">
        <v>9.1996320147194107E-3</v>
      </c>
      <c r="M512" s="39">
        <v>106</v>
      </c>
      <c r="N512" s="40">
        <v>1.219028151258573</v>
      </c>
      <c r="O512" s="98">
        <v>11</v>
      </c>
      <c r="P512" s="38">
        <v>0.47169811320754718</v>
      </c>
      <c r="Q512" s="39">
        <v>33</v>
      </c>
      <c r="R512" s="41">
        <v>3.5323285463268848</v>
      </c>
      <c r="S512" s="183">
        <v>1</v>
      </c>
      <c r="T512" s="42">
        <v>1.8399264029438821E-4</v>
      </c>
      <c r="U512" s="43">
        <v>348</v>
      </c>
      <c r="V512" s="44">
        <v>6.8494476673197621E-2</v>
      </c>
      <c r="W512" s="178">
        <v>1</v>
      </c>
      <c r="X512" s="42">
        <v>9.433962264150943E-3</v>
      </c>
      <c r="Y512" s="43">
        <v>335</v>
      </c>
      <c r="Z512" s="45">
        <v>0.19847367344934838</v>
      </c>
      <c r="AA512" s="65">
        <v>24</v>
      </c>
      <c r="AB512" s="38">
        <v>4.4158233670653175E-3</v>
      </c>
      <c r="AC512" s="39">
        <v>351</v>
      </c>
      <c r="AD512" s="40">
        <v>0.34047631462501099</v>
      </c>
      <c r="AE512" s="98">
        <v>2</v>
      </c>
      <c r="AF512" s="38">
        <v>0.22641509433962265</v>
      </c>
      <c r="AG512" s="39">
        <v>289</v>
      </c>
      <c r="AH512" s="41">
        <v>0.98658443962628062</v>
      </c>
      <c r="AI512" s="183">
        <v>12</v>
      </c>
      <c r="AJ512" s="42">
        <v>2.2079116835326588E-3</v>
      </c>
      <c r="AK512" s="43">
        <v>80</v>
      </c>
      <c r="AL512" s="44">
        <v>1.1604062351500852</v>
      </c>
      <c r="AM512" s="178">
        <v>2</v>
      </c>
      <c r="AN512" s="42">
        <v>0.11320754716981132</v>
      </c>
      <c r="AO512" s="43">
        <v>20</v>
      </c>
      <c r="AP512" s="45">
        <v>3.3624621921359643</v>
      </c>
      <c r="AQ512" s="65">
        <v>1</v>
      </c>
      <c r="AR512" s="38">
        <v>1.8399264029438821E-4</v>
      </c>
      <c r="AS512" s="39">
        <v>551</v>
      </c>
      <c r="AT512" s="40">
        <v>7.9434124687491944E-3</v>
      </c>
      <c r="AU512" s="98">
        <v>2</v>
      </c>
      <c r="AV512" s="38">
        <v>9.433962264150943E-3</v>
      </c>
      <c r="AW512" s="39">
        <v>554</v>
      </c>
      <c r="AX512" s="41">
        <v>2.3017304883109331E-2</v>
      </c>
      <c r="AY512" s="183">
        <v>0</v>
      </c>
      <c r="AZ512" s="42">
        <v>0</v>
      </c>
      <c r="BA512" s="43">
        <v>356</v>
      </c>
      <c r="BB512" s="44">
        <v>0</v>
      </c>
      <c r="BC512" s="178">
        <v>0</v>
      </c>
      <c r="BD512" s="42">
        <v>0</v>
      </c>
      <c r="BE512" s="43">
        <v>356</v>
      </c>
      <c r="BF512" s="45">
        <v>0</v>
      </c>
      <c r="BG512" s="159">
        <v>18</v>
      </c>
      <c r="BH512" s="83">
        <v>3.3118675252989879E-3</v>
      </c>
      <c r="BI512" s="84">
        <v>196</v>
      </c>
      <c r="BJ512" s="85">
        <v>0.59502188787419963</v>
      </c>
      <c r="BK512" s="156">
        <v>7</v>
      </c>
      <c r="BL512" s="83">
        <v>0.16981132075471697</v>
      </c>
      <c r="BM512" s="84">
        <v>87</v>
      </c>
      <c r="BN512" s="86">
        <v>1.7241708471271604</v>
      </c>
      <c r="BO512" s="195">
        <v>106</v>
      </c>
      <c r="BP512" s="75">
        <v>1.9503219871205152E-2</v>
      </c>
      <c r="BQ512" s="164">
        <v>25</v>
      </c>
      <c r="BR512" s="76">
        <v>435</v>
      </c>
      <c r="BS512" s="77">
        <v>0.34510610643117767</v>
      </c>
      <c r="BT512" s="159">
        <v>5435</v>
      </c>
      <c r="BU512" s="153">
        <v>1021</v>
      </c>
    </row>
    <row r="513" spans="1:73">
      <c r="A513" s="34">
        <f t="shared" si="56"/>
        <v>3</v>
      </c>
      <c r="B513" s="35">
        <f t="shared" si="57"/>
        <v>1</v>
      </c>
      <c r="C513" s="35">
        <f t="shared" si="58"/>
        <v>1</v>
      </c>
      <c r="D513" s="35">
        <f t="shared" si="59"/>
        <v>1</v>
      </c>
      <c r="E513" s="35">
        <f t="shared" si="60"/>
        <v>0</v>
      </c>
      <c r="F513" s="35">
        <f t="shared" si="61"/>
        <v>0</v>
      </c>
      <c r="G513" s="35">
        <f t="shared" si="62"/>
        <v>0</v>
      </c>
      <c r="H513" s="35">
        <f t="shared" si="63"/>
        <v>0</v>
      </c>
      <c r="I513" s="48">
        <v>136</v>
      </c>
      <c r="J513" s="49" t="s">
        <v>106</v>
      </c>
      <c r="K513" s="65">
        <v>20</v>
      </c>
      <c r="L513" s="38">
        <v>2.3926306974518482E-3</v>
      </c>
      <c r="M513" s="39">
        <v>325</v>
      </c>
      <c r="N513" s="40">
        <v>0.31704356990502902</v>
      </c>
      <c r="O513" s="98">
        <v>2</v>
      </c>
      <c r="P513" s="38">
        <v>0.18867924528301888</v>
      </c>
      <c r="Q513" s="39">
        <v>133</v>
      </c>
      <c r="R513" s="41">
        <v>1.412931418530754</v>
      </c>
      <c r="S513" s="183">
        <v>20</v>
      </c>
      <c r="T513" s="42">
        <v>2.3926306974518482E-3</v>
      </c>
      <c r="U513" s="43">
        <v>116</v>
      </c>
      <c r="V513" s="44">
        <v>0.89069860203093454</v>
      </c>
      <c r="W513" s="178">
        <v>1</v>
      </c>
      <c r="X513" s="42">
        <v>0.18867924528301888</v>
      </c>
      <c r="Y513" s="43">
        <v>19</v>
      </c>
      <c r="Z513" s="45">
        <v>3.9694734689869682</v>
      </c>
      <c r="AA513" s="65">
        <v>46</v>
      </c>
      <c r="AB513" s="38">
        <v>5.5030506041392514E-3</v>
      </c>
      <c r="AC513" s="39">
        <v>332</v>
      </c>
      <c r="AD513" s="40">
        <v>0.42430555598456254</v>
      </c>
      <c r="AE513" s="98">
        <v>1</v>
      </c>
      <c r="AF513" s="38">
        <v>0.43396226415094341</v>
      </c>
      <c r="AG513" s="39">
        <v>138</v>
      </c>
      <c r="AH513" s="41">
        <v>1.8909535092837044</v>
      </c>
      <c r="AI513" s="183">
        <v>0</v>
      </c>
      <c r="AJ513" s="42">
        <v>0</v>
      </c>
      <c r="AK513" s="43">
        <v>337</v>
      </c>
      <c r="AL513" s="44">
        <v>0</v>
      </c>
      <c r="AM513" s="178">
        <v>0</v>
      </c>
      <c r="AN513" s="42">
        <v>0</v>
      </c>
      <c r="AO513" s="43">
        <v>337</v>
      </c>
      <c r="AP513" s="45">
        <v>0</v>
      </c>
      <c r="AQ513" s="65">
        <v>15</v>
      </c>
      <c r="AR513" s="38">
        <v>1.7944730230888863E-3</v>
      </c>
      <c r="AS513" s="39">
        <v>485</v>
      </c>
      <c r="AT513" s="40">
        <v>7.747179106529227E-2</v>
      </c>
      <c r="AU513" s="98">
        <v>7</v>
      </c>
      <c r="AV513" s="38">
        <v>0.14150943396226415</v>
      </c>
      <c r="AW513" s="39">
        <v>485</v>
      </c>
      <c r="AX513" s="41">
        <v>0.34525957324663997</v>
      </c>
      <c r="AY513" s="183">
        <v>0</v>
      </c>
      <c r="AZ513" s="42">
        <v>0</v>
      </c>
      <c r="BA513" s="43">
        <v>356</v>
      </c>
      <c r="BB513" s="44">
        <v>0</v>
      </c>
      <c r="BC513" s="178">
        <v>0</v>
      </c>
      <c r="BD513" s="42">
        <v>0</v>
      </c>
      <c r="BE513" s="43">
        <v>356</v>
      </c>
      <c r="BF513" s="45">
        <v>0</v>
      </c>
      <c r="BG513" s="159">
        <v>5</v>
      </c>
      <c r="BH513" s="83">
        <v>5.9815767436296205E-4</v>
      </c>
      <c r="BI513" s="84">
        <v>378</v>
      </c>
      <c r="BJ513" s="85">
        <v>0.10746713324946747</v>
      </c>
      <c r="BK513" s="156">
        <v>3</v>
      </c>
      <c r="BL513" s="83">
        <v>4.716981132075472E-2</v>
      </c>
      <c r="BM513" s="84">
        <v>323</v>
      </c>
      <c r="BN513" s="86">
        <v>0.47893634642421129</v>
      </c>
      <c r="BO513" s="195">
        <v>106</v>
      </c>
      <c r="BP513" s="75">
        <v>1.2680942696494796E-2</v>
      </c>
      <c r="BQ513" s="164">
        <v>14</v>
      </c>
      <c r="BR513" s="76">
        <v>487</v>
      </c>
      <c r="BS513" s="77">
        <v>0.22438709037605584</v>
      </c>
      <c r="BT513" s="159">
        <v>8359</v>
      </c>
      <c r="BU513" s="153">
        <v>373</v>
      </c>
    </row>
    <row r="514" spans="1:73">
      <c r="A514" s="34">
        <f t="shared" si="56"/>
        <v>1</v>
      </c>
      <c r="B514" s="35">
        <f t="shared" si="57"/>
        <v>1</v>
      </c>
      <c r="C514" s="35">
        <f t="shared" si="58"/>
        <v>0</v>
      </c>
      <c r="D514" s="35">
        <f t="shared" si="59"/>
        <v>0</v>
      </c>
      <c r="E514" s="35">
        <f t="shared" si="60"/>
        <v>0</v>
      </c>
      <c r="F514" s="35">
        <f t="shared" si="61"/>
        <v>1</v>
      </c>
      <c r="G514" s="35">
        <f t="shared" si="62"/>
        <v>0</v>
      </c>
      <c r="H514" s="35">
        <f t="shared" si="63"/>
        <v>1</v>
      </c>
      <c r="I514" s="48">
        <v>115</v>
      </c>
      <c r="J514" s="49" t="s">
        <v>85</v>
      </c>
      <c r="K514" s="65">
        <v>15</v>
      </c>
      <c r="L514" s="38">
        <v>1.266677926026009E-3</v>
      </c>
      <c r="M514" s="39">
        <v>397</v>
      </c>
      <c r="N514" s="40">
        <v>0.16784541467886366</v>
      </c>
      <c r="O514" s="98">
        <v>5</v>
      </c>
      <c r="P514" s="38">
        <v>0.14423076923076922</v>
      </c>
      <c r="Q514" s="39">
        <v>208</v>
      </c>
      <c r="R514" s="41">
        <v>1.0800773824345666</v>
      </c>
      <c r="S514" s="183">
        <v>0</v>
      </c>
      <c r="T514" s="42">
        <v>0</v>
      </c>
      <c r="U514" s="43">
        <v>396</v>
      </c>
      <c r="V514" s="44">
        <v>0</v>
      </c>
      <c r="W514" s="178">
        <v>0</v>
      </c>
      <c r="X514" s="42">
        <v>0</v>
      </c>
      <c r="Y514" s="43">
        <v>396</v>
      </c>
      <c r="Z514" s="45">
        <v>0</v>
      </c>
      <c r="AA514" s="65">
        <v>0</v>
      </c>
      <c r="AB514" s="38">
        <v>0</v>
      </c>
      <c r="AC514" s="39">
        <v>538</v>
      </c>
      <c r="AD514" s="40">
        <v>0</v>
      </c>
      <c r="AE514" s="98">
        <v>0</v>
      </c>
      <c r="AF514" s="38">
        <v>0</v>
      </c>
      <c r="AG514" s="39">
        <v>538</v>
      </c>
      <c r="AH514" s="41">
        <v>0</v>
      </c>
      <c r="AI514" s="183">
        <v>0</v>
      </c>
      <c r="AJ514" s="42">
        <v>0</v>
      </c>
      <c r="AK514" s="43">
        <v>337</v>
      </c>
      <c r="AL514" s="44">
        <v>0</v>
      </c>
      <c r="AM514" s="178">
        <v>0</v>
      </c>
      <c r="AN514" s="42">
        <v>0</v>
      </c>
      <c r="AO514" s="43">
        <v>337</v>
      </c>
      <c r="AP514" s="45">
        <v>0</v>
      </c>
      <c r="AQ514" s="65">
        <v>69</v>
      </c>
      <c r="AR514" s="38">
        <v>5.8267184597196415E-3</v>
      </c>
      <c r="AS514" s="39">
        <v>391</v>
      </c>
      <c r="AT514" s="40">
        <v>0.25155369253234072</v>
      </c>
      <c r="AU514" s="98">
        <v>12</v>
      </c>
      <c r="AV514" s="38">
        <v>0.66346153846153844</v>
      </c>
      <c r="AW514" s="39">
        <v>81</v>
      </c>
      <c r="AX514" s="41">
        <v>1.6187362299525159</v>
      </c>
      <c r="AY514" s="183">
        <v>0</v>
      </c>
      <c r="AZ514" s="42">
        <v>0</v>
      </c>
      <c r="BA514" s="43">
        <v>356</v>
      </c>
      <c r="BB514" s="44">
        <v>0</v>
      </c>
      <c r="BC514" s="178">
        <v>0</v>
      </c>
      <c r="BD514" s="42">
        <v>0</v>
      </c>
      <c r="BE514" s="43">
        <v>356</v>
      </c>
      <c r="BF514" s="45">
        <v>0</v>
      </c>
      <c r="BG514" s="159">
        <v>20</v>
      </c>
      <c r="BH514" s="83">
        <v>1.6889039013680122E-3</v>
      </c>
      <c r="BI514" s="84">
        <v>295</v>
      </c>
      <c r="BJ514" s="85">
        <v>0.3034344762142539</v>
      </c>
      <c r="BK514" s="156">
        <v>3</v>
      </c>
      <c r="BL514" s="83">
        <v>0.19230769230769232</v>
      </c>
      <c r="BM514" s="84">
        <v>79</v>
      </c>
      <c r="BN514" s="86">
        <v>1.9525866431140921</v>
      </c>
      <c r="BO514" s="195">
        <v>104</v>
      </c>
      <c r="BP514" s="75">
        <v>8.7823002871136625E-3</v>
      </c>
      <c r="BQ514" s="164">
        <v>20</v>
      </c>
      <c r="BR514" s="76">
        <v>518</v>
      </c>
      <c r="BS514" s="77">
        <v>0.15540128643424497</v>
      </c>
      <c r="BT514" s="159">
        <v>11842</v>
      </c>
      <c r="BU514" s="153">
        <v>1279</v>
      </c>
    </row>
    <row r="515" spans="1:73">
      <c r="A515" s="34">
        <f t="shared" si="56"/>
        <v>1</v>
      </c>
      <c r="B515" s="35">
        <f t="shared" si="57"/>
        <v>0</v>
      </c>
      <c r="C515" s="35">
        <f t="shared" si="58"/>
        <v>0</v>
      </c>
      <c r="D515" s="35">
        <f t="shared" si="59"/>
        <v>1</v>
      </c>
      <c r="E515" s="35">
        <f t="shared" si="60"/>
        <v>0</v>
      </c>
      <c r="F515" s="35">
        <f t="shared" si="61"/>
        <v>0</v>
      </c>
      <c r="G515" s="35">
        <f t="shared" si="62"/>
        <v>0</v>
      </c>
      <c r="H515" s="35">
        <f t="shared" si="63"/>
        <v>0</v>
      </c>
      <c r="I515" s="48">
        <v>231</v>
      </c>
      <c r="J515" s="49" t="s">
        <v>201</v>
      </c>
      <c r="K515" s="65">
        <v>0</v>
      </c>
      <c r="L515" s="38">
        <v>0</v>
      </c>
      <c r="M515" s="39">
        <v>517</v>
      </c>
      <c r="N515" s="40">
        <v>0</v>
      </c>
      <c r="O515" s="98">
        <v>0</v>
      </c>
      <c r="P515" s="38">
        <v>0</v>
      </c>
      <c r="Q515" s="39">
        <v>517</v>
      </c>
      <c r="R515" s="41">
        <v>0</v>
      </c>
      <c r="S515" s="183">
        <v>0</v>
      </c>
      <c r="T515" s="42">
        <v>0</v>
      </c>
      <c r="U515" s="43">
        <v>396</v>
      </c>
      <c r="V515" s="44">
        <v>0</v>
      </c>
      <c r="W515" s="178">
        <v>0</v>
      </c>
      <c r="X515" s="42">
        <v>0</v>
      </c>
      <c r="Y515" s="43">
        <v>396</v>
      </c>
      <c r="Z515" s="45">
        <v>0</v>
      </c>
      <c r="AA515" s="65">
        <v>104</v>
      </c>
      <c r="AB515" s="38">
        <v>1.8648018648018648E-2</v>
      </c>
      <c r="AC515" s="39">
        <v>111</v>
      </c>
      <c r="AD515" s="40">
        <v>1.4378312121110604</v>
      </c>
      <c r="AE515" s="98">
        <v>1</v>
      </c>
      <c r="AF515" s="38">
        <v>1</v>
      </c>
      <c r="AG515" s="39">
        <v>1</v>
      </c>
      <c r="AH515" s="41">
        <v>4.3574146083494059</v>
      </c>
      <c r="AI515" s="183">
        <v>0</v>
      </c>
      <c r="AJ515" s="42">
        <v>0</v>
      </c>
      <c r="AK515" s="43">
        <v>337</v>
      </c>
      <c r="AL515" s="44">
        <v>0</v>
      </c>
      <c r="AM515" s="178">
        <v>0</v>
      </c>
      <c r="AN515" s="42">
        <v>0</v>
      </c>
      <c r="AO515" s="43">
        <v>337</v>
      </c>
      <c r="AP515" s="45">
        <v>0</v>
      </c>
      <c r="AQ515" s="65">
        <v>0</v>
      </c>
      <c r="AR515" s="38">
        <v>0</v>
      </c>
      <c r="AS515" s="39">
        <v>565</v>
      </c>
      <c r="AT515" s="40">
        <v>0</v>
      </c>
      <c r="AU515" s="98">
        <v>0</v>
      </c>
      <c r="AV515" s="38">
        <v>0</v>
      </c>
      <c r="AW515" s="39">
        <v>565</v>
      </c>
      <c r="AX515" s="41">
        <v>0</v>
      </c>
      <c r="AY515" s="183">
        <v>0</v>
      </c>
      <c r="AZ515" s="42">
        <v>0</v>
      </c>
      <c r="BA515" s="43">
        <v>356</v>
      </c>
      <c r="BB515" s="44">
        <v>0</v>
      </c>
      <c r="BC515" s="178">
        <v>0</v>
      </c>
      <c r="BD515" s="42">
        <v>0</v>
      </c>
      <c r="BE515" s="43">
        <v>356</v>
      </c>
      <c r="BF515" s="45">
        <v>0</v>
      </c>
      <c r="BG515" s="159">
        <v>0</v>
      </c>
      <c r="BH515" s="83">
        <v>0</v>
      </c>
      <c r="BI515" s="84">
        <v>467</v>
      </c>
      <c r="BJ515" s="85">
        <v>0</v>
      </c>
      <c r="BK515" s="156">
        <v>0</v>
      </c>
      <c r="BL515" s="83">
        <v>0</v>
      </c>
      <c r="BM515" s="84">
        <v>467</v>
      </c>
      <c r="BN515" s="86">
        <v>0</v>
      </c>
      <c r="BO515" s="195">
        <v>104</v>
      </c>
      <c r="BP515" s="75">
        <v>1.8648018648018648E-2</v>
      </c>
      <c r="BQ515" s="164">
        <v>1</v>
      </c>
      <c r="BR515" s="76">
        <v>447</v>
      </c>
      <c r="BS515" s="77">
        <v>0.32997346852327936</v>
      </c>
      <c r="BT515" s="159">
        <v>5577</v>
      </c>
      <c r="BU515" s="153">
        <v>253</v>
      </c>
    </row>
    <row r="516" spans="1:73">
      <c r="A516" s="34">
        <f t="shared" si="56"/>
        <v>1</v>
      </c>
      <c r="B516" s="35">
        <f t="shared" si="57"/>
        <v>0</v>
      </c>
      <c r="C516" s="35">
        <f t="shared" si="58"/>
        <v>0</v>
      </c>
      <c r="D516" s="35">
        <f t="shared" si="59"/>
        <v>1</v>
      </c>
      <c r="E516" s="35">
        <f t="shared" si="60"/>
        <v>0</v>
      </c>
      <c r="F516" s="35">
        <f t="shared" si="61"/>
        <v>0</v>
      </c>
      <c r="G516" s="35">
        <f t="shared" si="62"/>
        <v>0</v>
      </c>
      <c r="H516" s="35">
        <f t="shared" si="63"/>
        <v>1</v>
      </c>
      <c r="I516" s="48">
        <v>579</v>
      </c>
      <c r="J516" s="49" t="s">
        <v>552</v>
      </c>
      <c r="K516" s="65">
        <v>10</v>
      </c>
      <c r="L516" s="38">
        <v>9.3887897849967135E-4</v>
      </c>
      <c r="M516" s="39">
        <v>421</v>
      </c>
      <c r="N516" s="40">
        <v>0.12440931371871833</v>
      </c>
      <c r="O516" s="98">
        <v>8</v>
      </c>
      <c r="P516" s="38">
        <v>9.6153846153846159E-2</v>
      </c>
      <c r="Q516" s="39">
        <v>315</v>
      </c>
      <c r="R516" s="41">
        <v>0.72005158828971116</v>
      </c>
      <c r="S516" s="183">
        <v>3</v>
      </c>
      <c r="T516" s="42">
        <v>2.816636935499014E-4</v>
      </c>
      <c r="U516" s="43">
        <v>324</v>
      </c>
      <c r="V516" s="44">
        <v>0.10485423360778211</v>
      </c>
      <c r="W516" s="178">
        <v>3</v>
      </c>
      <c r="X516" s="42">
        <v>2.8846153846153848E-2</v>
      </c>
      <c r="Y516" s="43">
        <v>223</v>
      </c>
      <c r="Z516" s="45">
        <v>0.60687142458550758</v>
      </c>
      <c r="AA516" s="65">
        <v>25</v>
      </c>
      <c r="AB516" s="38">
        <v>2.3471974462491783E-3</v>
      </c>
      <c r="AC516" s="39">
        <v>410</v>
      </c>
      <c r="AD516" s="40">
        <v>0.18097760480108815</v>
      </c>
      <c r="AE516" s="98">
        <v>5</v>
      </c>
      <c r="AF516" s="38">
        <v>0.24038461538461539</v>
      </c>
      <c r="AG516" s="39">
        <v>273</v>
      </c>
      <c r="AH516" s="41">
        <v>1.0474554346993765</v>
      </c>
      <c r="AI516" s="183">
        <v>1</v>
      </c>
      <c r="AJ516" s="42">
        <v>9.3887897849967135E-5</v>
      </c>
      <c r="AK516" s="43">
        <v>315</v>
      </c>
      <c r="AL516" s="44">
        <v>4.9344411229311116E-2</v>
      </c>
      <c r="AM516" s="178">
        <v>1</v>
      </c>
      <c r="AN516" s="42">
        <v>9.6153846153846159E-3</v>
      </c>
      <c r="AO516" s="43">
        <v>266</v>
      </c>
      <c r="AP516" s="45">
        <v>0.28559374388334313</v>
      </c>
      <c r="AQ516" s="65">
        <v>33</v>
      </c>
      <c r="AR516" s="38">
        <v>3.0983006290489154E-3</v>
      </c>
      <c r="AS516" s="39">
        <v>448</v>
      </c>
      <c r="AT516" s="40">
        <v>0.13376121897779661</v>
      </c>
      <c r="AU516" s="98">
        <v>12</v>
      </c>
      <c r="AV516" s="38">
        <v>0.31730769230769229</v>
      </c>
      <c r="AW516" s="39">
        <v>377</v>
      </c>
      <c r="AX516" s="41">
        <v>0.77417819693381196</v>
      </c>
      <c r="AY516" s="183">
        <v>0</v>
      </c>
      <c r="AZ516" s="42">
        <v>0</v>
      </c>
      <c r="BA516" s="43">
        <v>356</v>
      </c>
      <c r="BB516" s="44">
        <v>0</v>
      </c>
      <c r="BC516" s="178">
        <v>0</v>
      </c>
      <c r="BD516" s="42">
        <v>0</v>
      </c>
      <c r="BE516" s="43">
        <v>356</v>
      </c>
      <c r="BF516" s="45">
        <v>0</v>
      </c>
      <c r="BG516" s="159">
        <v>32</v>
      </c>
      <c r="BH516" s="83">
        <v>3.0044127311989483E-3</v>
      </c>
      <c r="BI516" s="84">
        <v>207</v>
      </c>
      <c r="BJ516" s="85">
        <v>0.53978346706663327</v>
      </c>
      <c r="BK516" s="156">
        <v>10</v>
      </c>
      <c r="BL516" s="83">
        <v>0.30769230769230771</v>
      </c>
      <c r="BM516" s="84">
        <v>40</v>
      </c>
      <c r="BN516" s="86">
        <v>3.1241386289825477</v>
      </c>
      <c r="BO516" s="195">
        <v>104</v>
      </c>
      <c r="BP516" s="75">
        <v>9.7643413763965833E-3</v>
      </c>
      <c r="BQ516" s="164">
        <v>39</v>
      </c>
      <c r="BR516" s="76">
        <v>511</v>
      </c>
      <c r="BS516" s="77">
        <v>0.1727783338610768</v>
      </c>
      <c r="BT516" s="159">
        <v>10651</v>
      </c>
      <c r="BU516" s="153">
        <v>2127</v>
      </c>
    </row>
    <row r="517" spans="1:73">
      <c r="A517" s="34">
        <f t="shared" si="56"/>
        <v>0</v>
      </c>
      <c r="B517" s="35">
        <f t="shared" si="57"/>
        <v>0</v>
      </c>
      <c r="C517" s="35">
        <f t="shared" si="58"/>
        <v>0</v>
      </c>
      <c r="D517" s="35">
        <f t="shared" si="59"/>
        <v>0</v>
      </c>
      <c r="E517" s="35">
        <f t="shared" si="60"/>
        <v>0</v>
      </c>
      <c r="F517" s="35">
        <f t="shared" si="61"/>
        <v>1</v>
      </c>
      <c r="G517" s="35">
        <f t="shared" si="62"/>
        <v>0</v>
      </c>
      <c r="H517" s="35">
        <f t="shared" si="63"/>
        <v>1</v>
      </c>
      <c r="I517" s="48">
        <v>44</v>
      </c>
      <c r="J517" s="49" t="s">
        <v>14</v>
      </c>
      <c r="K517" s="65">
        <v>0</v>
      </c>
      <c r="L517" s="38">
        <v>0</v>
      </c>
      <c r="M517" s="39">
        <v>517</v>
      </c>
      <c r="N517" s="40">
        <v>0</v>
      </c>
      <c r="O517" s="98">
        <v>0</v>
      </c>
      <c r="P517" s="38">
        <v>0</v>
      </c>
      <c r="Q517" s="39">
        <v>517</v>
      </c>
      <c r="R517" s="41">
        <v>0</v>
      </c>
      <c r="S517" s="183">
        <v>0</v>
      </c>
      <c r="T517" s="42">
        <v>0</v>
      </c>
      <c r="U517" s="43">
        <v>396</v>
      </c>
      <c r="V517" s="44">
        <v>0</v>
      </c>
      <c r="W517" s="178">
        <v>0</v>
      </c>
      <c r="X517" s="42">
        <v>0</v>
      </c>
      <c r="Y517" s="43">
        <v>396</v>
      </c>
      <c r="Z517" s="45">
        <v>0</v>
      </c>
      <c r="AA517" s="65">
        <v>0</v>
      </c>
      <c r="AB517" s="38">
        <v>0</v>
      </c>
      <c r="AC517" s="39">
        <v>538</v>
      </c>
      <c r="AD517" s="40">
        <v>0</v>
      </c>
      <c r="AE517" s="98">
        <v>0</v>
      </c>
      <c r="AF517" s="38">
        <v>0</v>
      </c>
      <c r="AG517" s="39">
        <v>538</v>
      </c>
      <c r="AH517" s="41">
        <v>0</v>
      </c>
      <c r="AI517" s="183">
        <v>0</v>
      </c>
      <c r="AJ517" s="42">
        <v>0</v>
      </c>
      <c r="AK517" s="43">
        <v>337</v>
      </c>
      <c r="AL517" s="44">
        <v>0</v>
      </c>
      <c r="AM517" s="178">
        <v>0</v>
      </c>
      <c r="AN517" s="42">
        <v>0</v>
      </c>
      <c r="AO517" s="43">
        <v>337</v>
      </c>
      <c r="AP517" s="45">
        <v>0</v>
      </c>
      <c r="AQ517" s="65">
        <v>78</v>
      </c>
      <c r="AR517" s="38">
        <v>0.24</v>
      </c>
      <c r="AS517" s="39">
        <v>7</v>
      </c>
      <c r="AT517" s="40">
        <v>10.361387224236449</v>
      </c>
      <c r="AU517" s="98">
        <v>4</v>
      </c>
      <c r="AV517" s="38">
        <v>0.79591836734693877</v>
      </c>
      <c r="AW517" s="39">
        <v>49</v>
      </c>
      <c r="AX517" s="41">
        <v>1.9419089466688566</v>
      </c>
      <c r="AY517" s="183">
        <v>4</v>
      </c>
      <c r="AZ517" s="42">
        <v>1.2307692307692308E-2</v>
      </c>
      <c r="BA517" s="43">
        <v>12</v>
      </c>
      <c r="BB517" s="44">
        <v>4.5930671768889679</v>
      </c>
      <c r="BC517" s="178">
        <v>1</v>
      </c>
      <c r="BD517" s="42">
        <v>4.0816326530612242E-2</v>
      </c>
      <c r="BE517" s="43">
        <v>142</v>
      </c>
      <c r="BF517" s="45">
        <v>0.86082278853438343</v>
      </c>
      <c r="BG517" s="159">
        <v>16</v>
      </c>
      <c r="BH517" s="83">
        <v>4.9230769230769231E-2</v>
      </c>
      <c r="BI517" s="84">
        <v>5</v>
      </c>
      <c r="BJ517" s="85">
        <v>8.8449749349641706</v>
      </c>
      <c r="BK517" s="156">
        <v>2</v>
      </c>
      <c r="BL517" s="83">
        <v>0.16326530612244897</v>
      </c>
      <c r="BM517" s="84">
        <v>92</v>
      </c>
      <c r="BN517" s="86">
        <v>1.6577062112968617</v>
      </c>
      <c r="BO517" s="195">
        <v>98</v>
      </c>
      <c r="BP517" s="75">
        <v>0.30153846153846153</v>
      </c>
      <c r="BQ517" s="164">
        <v>7</v>
      </c>
      <c r="BR517" s="76">
        <v>19</v>
      </c>
      <c r="BS517" s="77">
        <v>5.3356709860214275</v>
      </c>
      <c r="BT517" s="159">
        <v>325</v>
      </c>
      <c r="BU517" s="153">
        <v>37</v>
      </c>
    </row>
    <row r="518" spans="1:73">
      <c r="A518" s="34">
        <f t="shared" si="56"/>
        <v>1</v>
      </c>
      <c r="B518" s="35">
        <f t="shared" si="57"/>
        <v>0</v>
      </c>
      <c r="C518" s="35">
        <f t="shared" si="58"/>
        <v>0</v>
      </c>
      <c r="D518" s="35">
        <f t="shared" si="59"/>
        <v>1</v>
      </c>
      <c r="E518" s="35">
        <f t="shared" si="60"/>
        <v>0</v>
      </c>
      <c r="F518" s="35">
        <f t="shared" si="61"/>
        <v>0</v>
      </c>
      <c r="G518" s="35">
        <f t="shared" si="62"/>
        <v>0</v>
      </c>
      <c r="H518" s="35">
        <f t="shared" si="63"/>
        <v>0</v>
      </c>
      <c r="I518" s="48">
        <v>143</v>
      </c>
      <c r="J518" s="49" t="s">
        <v>113</v>
      </c>
      <c r="K518" s="65">
        <v>0</v>
      </c>
      <c r="L518" s="38">
        <v>0</v>
      </c>
      <c r="M518" s="39">
        <v>517</v>
      </c>
      <c r="N518" s="40">
        <v>0</v>
      </c>
      <c r="O518" s="98">
        <v>0</v>
      </c>
      <c r="P518" s="38">
        <v>0</v>
      </c>
      <c r="Q518" s="39">
        <v>517</v>
      </c>
      <c r="R518" s="41">
        <v>0</v>
      </c>
      <c r="S518" s="183">
        <v>0</v>
      </c>
      <c r="T518" s="42">
        <v>0</v>
      </c>
      <c r="U518" s="43">
        <v>396</v>
      </c>
      <c r="V518" s="44">
        <v>0</v>
      </c>
      <c r="W518" s="178">
        <v>0</v>
      </c>
      <c r="X518" s="42">
        <v>0</v>
      </c>
      <c r="Y518" s="43">
        <v>396</v>
      </c>
      <c r="Z518" s="45">
        <v>0</v>
      </c>
      <c r="AA518" s="65">
        <v>92</v>
      </c>
      <c r="AB518" s="38">
        <v>1.6585541734270778E-2</v>
      </c>
      <c r="AC518" s="39">
        <v>129</v>
      </c>
      <c r="AD518" s="40">
        <v>1.2788066134757377</v>
      </c>
      <c r="AE518" s="98">
        <v>1</v>
      </c>
      <c r="AF518" s="38">
        <v>0.94845360824742264</v>
      </c>
      <c r="AG518" s="39">
        <v>47</v>
      </c>
      <c r="AH518" s="41">
        <v>4.1328056079190238</v>
      </c>
      <c r="AI518" s="183">
        <v>0</v>
      </c>
      <c r="AJ518" s="42">
        <v>0</v>
      </c>
      <c r="AK518" s="43">
        <v>337</v>
      </c>
      <c r="AL518" s="44">
        <v>0</v>
      </c>
      <c r="AM518" s="178">
        <v>0</v>
      </c>
      <c r="AN518" s="42">
        <v>0</v>
      </c>
      <c r="AO518" s="43">
        <v>337</v>
      </c>
      <c r="AP518" s="45">
        <v>0</v>
      </c>
      <c r="AQ518" s="65">
        <v>5</v>
      </c>
      <c r="AR518" s="38">
        <v>9.0138813773210744E-4</v>
      </c>
      <c r="AS518" s="39">
        <v>516</v>
      </c>
      <c r="AT518" s="40">
        <v>3.8915131393232265E-2</v>
      </c>
      <c r="AU518" s="98">
        <v>1</v>
      </c>
      <c r="AV518" s="38">
        <v>5.1546391752577317E-2</v>
      </c>
      <c r="AW518" s="39">
        <v>523</v>
      </c>
      <c r="AX518" s="41">
        <v>0.12576465554688604</v>
      </c>
      <c r="AY518" s="183">
        <v>0</v>
      </c>
      <c r="AZ518" s="42">
        <v>0</v>
      </c>
      <c r="BA518" s="43">
        <v>356</v>
      </c>
      <c r="BB518" s="44">
        <v>0</v>
      </c>
      <c r="BC518" s="178">
        <v>0</v>
      </c>
      <c r="BD518" s="42">
        <v>0</v>
      </c>
      <c r="BE518" s="43">
        <v>356</v>
      </c>
      <c r="BF518" s="45">
        <v>0</v>
      </c>
      <c r="BG518" s="159">
        <v>0</v>
      </c>
      <c r="BH518" s="83">
        <v>0</v>
      </c>
      <c r="BI518" s="84">
        <v>467</v>
      </c>
      <c r="BJ518" s="85">
        <v>0</v>
      </c>
      <c r="BK518" s="156">
        <v>0</v>
      </c>
      <c r="BL518" s="83">
        <v>0</v>
      </c>
      <c r="BM518" s="84">
        <v>467</v>
      </c>
      <c r="BN518" s="86">
        <v>0</v>
      </c>
      <c r="BO518" s="195">
        <v>97</v>
      </c>
      <c r="BP518" s="75">
        <v>1.7486929872002885E-2</v>
      </c>
      <c r="BQ518" s="164">
        <v>2</v>
      </c>
      <c r="BR518" s="76">
        <v>451</v>
      </c>
      <c r="BS518" s="77">
        <v>0.30942820321027636</v>
      </c>
      <c r="BT518" s="159">
        <v>5547</v>
      </c>
      <c r="BU518" s="153">
        <v>134</v>
      </c>
    </row>
    <row r="519" spans="1:73">
      <c r="A519" s="34">
        <f t="shared" ref="A519:A582" si="64">SUM(B519:E519)</f>
        <v>2</v>
      </c>
      <c r="B519" s="35">
        <f t="shared" si="57"/>
        <v>1</v>
      </c>
      <c r="C519" s="35">
        <f t="shared" si="58"/>
        <v>1</v>
      </c>
      <c r="D519" s="35">
        <f t="shared" si="59"/>
        <v>0</v>
      </c>
      <c r="E519" s="35">
        <f t="shared" si="60"/>
        <v>0</v>
      </c>
      <c r="F519" s="35">
        <f t="shared" si="61"/>
        <v>0</v>
      </c>
      <c r="G519" s="35">
        <f t="shared" si="62"/>
        <v>0</v>
      </c>
      <c r="H519" s="35">
        <f t="shared" si="63"/>
        <v>1</v>
      </c>
      <c r="I519" s="48">
        <v>116</v>
      </c>
      <c r="J519" s="49" t="s">
        <v>86</v>
      </c>
      <c r="K519" s="65">
        <v>54</v>
      </c>
      <c r="L519" s="38">
        <v>3.0930846646007917E-4</v>
      </c>
      <c r="M519" s="39">
        <v>477</v>
      </c>
      <c r="N519" s="40">
        <v>4.0985957637671322E-2</v>
      </c>
      <c r="O519" s="98">
        <v>3</v>
      </c>
      <c r="P519" s="38">
        <v>0.57446808510638303</v>
      </c>
      <c r="Q519" s="39">
        <v>23</v>
      </c>
      <c r="R519" s="41">
        <v>4.3019252338670402</v>
      </c>
      <c r="S519" s="183">
        <v>6</v>
      </c>
      <c r="T519" s="42">
        <v>3.4367607384453237E-5</v>
      </c>
      <c r="U519" s="43">
        <v>387</v>
      </c>
      <c r="V519" s="44">
        <v>1.2793942619344233E-2</v>
      </c>
      <c r="W519" s="178">
        <v>1</v>
      </c>
      <c r="X519" s="42">
        <v>6.3829787234042548E-2</v>
      </c>
      <c r="Y519" s="43">
        <v>99</v>
      </c>
      <c r="Z519" s="45">
        <v>1.3428644288700591</v>
      </c>
      <c r="AA519" s="65">
        <v>6</v>
      </c>
      <c r="AB519" s="38">
        <v>3.4367607384453237E-5</v>
      </c>
      <c r="AC519" s="39">
        <v>533</v>
      </c>
      <c r="AD519" s="40">
        <v>2.6498696465104485E-3</v>
      </c>
      <c r="AE519" s="98">
        <v>1</v>
      </c>
      <c r="AF519" s="38">
        <v>6.3829787234042548E-2</v>
      </c>
      <c r="AG519" s="39">
        <v>454</v>
      </c>
      <c r="AH519" s="41">
        <v>0.27813284734145144</v>
      </c>
      <c r="AI519" s="183">
        <v>0</v>
      </c>
      <c r="AJ519" s="42">
        <v>0</v>
      </c>
      <c r="AK519" s="43">
        <v>337</v>
      </c>
      <c r="AL519" s="44">
        <v>0</v>
      </c>
      <c r="AM519" s="178">
        <v>0</v>
      </c>
      <c r="AN519" s="42">
        <v>0</v>
      </c>
      <c r="AO519" s="43">
        <v>337</v>
      </c>
      <c r="AP519" s="45">
        <v>0</v>
      </c>
      <c r="AQ519" s="65">
        <v>12</v>
      </c>
      <c r="AR519" s="38">
        <v>6.8735214768906474E-5</v>
      </c>
      <c r="AS519" s="39">
        <v>560</v>
      </c>
      <c r="AT519" s="40">
        <v>2.9674674006737334E-3</v>
      </c>
      <c r="AU519" s="98">
        <v>3</v>
      </c>
      <c r="AV519" s="38">
        <v>0.1276595744680851</v>
      </c>
      <c r="AW519" s="39">
        <v>493</v>
      </c>
      <c r="AX519" s="41">
        <v>0.31146821075867093</v>
      </c>
      <c r="AY519" s="183">
        <v>0</v>
      </c>
      <c r="AZ519" s="42">
        <v>0</v>
      </c>
      <c r="BA519" s="43">
        <v>356</v>
      </c>
      <c r="BB519" s="44">
        <v>0</v>
      </c>
      <c r="BC519" s="178">
        <v>0</v>
      </c>
      <c r="BD519" s="42">
        <v>0</v>
      </c>
      <c r="BE519" s="43">
        <v>356</v>
      </c>
      <c r="BF519" s="45">
        <v>0</v>
      </c>
      <c r="BG519" s="159">
        <v>16</v>
      </c>
      <c r="BH519" s="83">
        <v>9.1646953025208646E-5</v>
      </c>
      <c r="BI519" s="84">
        <v>442</v>
      </c>
      <c r="BJ519" s="85">
        <v>1.6465617235717999E-2</v>
      </c>
      <c r="BK519" s="156">
        <v>7</v>
      </c>
      <c r="BL519" s="83">
        <v>0.1702127659574468</v>
      </c>
      <c r="BM519" s="84">
        <v>86</v>
      </c>
      <c r="BN519" s="86">
        <v>1.7282469011392814</v>
      </c>
      <c r="BO519" s="195">
        <v>94</v>
      </c>
      <c r="BP519" s="75">
        <v>5.3842584902310078E-4</v>
      </c>
      <c r="BQ519" s="164">
        <v>15</v>
      </c>
      <c r="BR519" s="76">
        <v>614</v>
      </c>
      <c r="BS519" s="77">
        <v>9.5273523851619035E-3</v>
      </c>
      <c r="BT519" s="159">
        <v>174583</v>
      </c>
      <c r="BU519" s="153">
        <v>6439</v>
      </c>
    </row>
    <row r="520" spans="1:73">
      <c r="A520" s="34">
        <f t="shared" si="64"/>
        <v>1</v>
      </c>
      <c r="B520" s="35">
        <f t="shared" ref="B520:B583" si="65">IF(R520&gt;1,1,0)</f>
        <v>1</v>
      </c>
      <c r="C520" s="35">
        <f t="shared" ref="C520:C583" si="66">IF(Z520&gt;1,1,0)</f>
        <v>0</v>
      </c>
      <c r="D520" s="35">
        <f t="shared" ref="D520:D583" si="67">IF(AH520&gt;1,1,0)</f>
        <v>0</v>
      </c>
      <c r="E520" s="35">
        <f t="shared" ref="E520:E583" si="68">IF(AP520&gt;1,1,0)</f>
        <v>0</v>
      </c>
      <c r="F520" s="35">
        <f t="shared" ref="F520:F583" si="69">IF(AX520&gt;1,1,0)</f>
        <v>0</v>
      </c>
      <c r="G520" s="35">
        <f t="shared" ref="G520:G583" si="70">IF(BF520&gt;1,1,0)</f>
        <v>0</v>
      </c>
      <c r="H520" s="35">
        <f t="shared" ref="H520:H583" si="71">IF(BN520&gt;1,1,0)</f>
        <v>0</v>
      </c>
      <c r="I520" s="48">
        <v>487</v>
      </c>
      <c r="J520" s="49" t="s">
        <v>459</v>
      </c>
      <c r="K520" s="65">
        <v>57</v>
      </c>
      <c r="L520" s="38">
        <v>4.3149129447388346E-3</v>
      </c>
      <c r="M520" s="39">
        <v>224</v>
      </c>
      <c r="N520" s="40">
        <v>0.57176203803050674</v>
      </c>
      <c r="O520" s="98">
        <v>1</v>
      </c>
      <c r="P520" s="38">
        <v>0.6063829787234043</v>
      </c>
      <c r="Q520" s="39">
        <v>20</v>
      </c>
      <c r="R520" s="41">
        <v>4.5409210801929873</v>
      </c>
      <c r="S520" s="183">
        <v>0</v>
      </c>
      <c r="T520" s="42">
        <v>0</v>
      </c>
      <c r="U520" s="43">
        <v>396</v>
      </c>
      <c r="V520" s="44">
        <v>0</v>
      </c>
      <c r="W520" s="178">
        <v>0</v>
      </c>
      <c r="X520" s="42">
        <v>0</v>
      </c>
      <c r="Y520" s="43">
        <v>396</v>
      </c>
      <c r="Z520" s="45">
        <v>0</v>
      </c>
      <c r="AA520" s="65">
        <v>13</v>
      </c>
      <c r="AB520" s="38">
        <v>9.8410295230885693E-4</v>
      </c>
      <c r="AC520" s="39">
        <v>474</v>
      </c>
      <c r="AD520" s="40">
        <v>7.5877977573271985E-2</v>
      </c>
      <c r="AE520" s="98">
        <v>3</v>
      </c>
      <c r="AF520" s="38">
        <v>0.13829787234042554</v>
      </c>
      <c r="AG520" s="39">
        <v>386</v>
      </c>
      <c r="AH520" s="41">
        <v>0.60262116923981146</v>
      </c>
      <c r="AI520" s="183">
        <v>0</v>
      </c>
      <c r="AJ520" s="42">
        <v>0</v>
      </c>
      <c r="AK520" s="43">
        <v>337</v>
      </c>
      <c r="AL520" s="44">
        <v>0</v>
      </c>
      <c r="AM520" s="178">
        <v>0</v>
      </c>
      <c r="AN520" s="42">
        <v>0</v>
      </c>
      <c r="AO520" s="43">
        <v>337</v>
      </c>
      <c r="AP520" s="45">
        <v>0</v>
      </c>
      <c r="AQ520" s="65">
        <v>24</v>
      </c>
      <c r="AR520" s="38">
        <v>1.8168054504163512E-3</v>
      </c>
      <c r="AS520" s="39">
        <v>482</v>
      </c>
      <c r="AT520" s="40">
        <v>7.8435936595279712E-2</v>
      </c>
      <c r="AU520" s="98">
        <v>5</v>
      </c>
      <c r="AV520" s="38">
        <v>0.25531914893617019</v>
      </c>
      <c r="AW520" s="39">
        <v>430</v>
      </c>
      <c r="AX520" s="41">
        <v>0.62293642151734185</v>
      </c>
      <c r="AY520" s="183">
        <v>0</v>
      </c>
      <c r="AZ520" s="42">
        <v>0</v>
      </c>
      <c r="BA520" s="43">
        <v>356</v>
      </c>
      <c r="BB520" s="44">
        <v>0</v>
      </c>
      <c r="BC520" s="178">
        <v>0</v>
      </c>
      <c r="BD520" s="42">
        <v>0</v>
      </c>
      <c r="BE520" s="43">
        <v>356</v>
      </c>
      <c r="BF520" s="45">
        <v>0</v>
      </c>
      <c r="BG520" s="159">
        <v>0</v>
      </c>
      <c r="BH520" s="83">
        <v>0</v>
      </c>
      <c r="BI520" s="84">
        <v>467</v>
      </c>
      <c r="BJ520" s="85">
        <v>0</v>
      </c>
      <c r="BK520" s="156">
        <v>0</v>
      </c>
      <c r="BL520" s="83">
        <v>0</v>
      </c>
      <c r="BM520" s="84">
        <v>467</v>
      </c>
      <c r="BN520" s="86">
        <v>0</v>
      </c>
      <c r="BO520" s="195">
        <v>94</v>
      </c>
      <c r="BP520" s="75">
        <v>7.1158213474640424E-3</v>
      </c>
      <c r="BQ520" s="164">
        <v>9</v>
      </c>
      <c r="BR520" s="76">
        <v>537</v>
      </c>
      <c r="BS520" s="77">
        <v>0.12591322948211359</v>
      </c>
      <c r="BT520" s="159">
        <v>13210</v>
      </c>
      <c r="BU520" s="153">
        <v>594</v>
      </c>
    </row>
    <row r="521" spans="1:73">
      <c r="A521" s="34">
        <f t="shared" si="64"/>
        <v>2</v>
      </c>
      <c r="B521" s="35">
        <f t="shared" si="65"/>
        <v>1</v>
      </c>
      <c r="C521" s="35">
        <f t="shared" si="66"/>
        <v>0</v>
      </c>
      <c r="D521" s="35">
        <f t="shared" si="67"/>
        <v>1</v>
      </c>
      <c r="E521" s="35">
        <f t="shared" si="68"/>
        <v>0</v>
      </c>
      <c r="F521" s="35">
        <f t="shared" si="69"/>
        <v>0</v>
      </c>
      <c r="G521" s="35">
        <f t="shared" si="70"/>
        <v>0</v>
      </c>
      <c r="H521" s="35">
        <f t="shared" si="71"/>
        <v>0</v>
      </c>
      <c r="I521" s="48">
        <v>217</v>
      </c>
      <c r="J521" s="49" t="s">
        <v>187</v>
      </c>
      <c r="K521" s="65">
        <v>17</v>
      </c>
      <c r="L521" s="38">
        <v>7.3605819189470037E-4</v>
      </c>
      <c r="M521" s="39">
        <v>435</v>
      </c>
      <c r="N521" s="40">
        <v>9.7533863903304346E-2</v>
      </c>
      <c r="O521" s="98">
        <v>3</v>
      </c>
      <c r="P521" s="38">
        <v>0.18681318681318682</v>
      </c>
      <c r="Q521" s="39">
        <v>135</v>
      </c>
      <c r="R521" s="41">
        <v>1.398957371534296</v>
      </c>
      <c r="S521" s="183">
        <v>2</v>
      </c>
      <c r="T521" s="42">
        <v>8.6595081399376517E-5</v>
      </c>
      <c r="U521" s="43">
        <v>373</v>
      </c>
      <c r="V521" s="44">
        <v>3.2236532795187831E-2</v>
      </c>
      <c r="W521" s="178">
        <v>1</v>
      </c>
      <c r="X521" s="42">
        <v>2.197802197802198E-2</v>
      </c>
      <c r="Y521" s="43">
        <v>259</v>
      </c>
      <c r="Z521" s="45">
        <v>0.46237822825562486</v>
      </c>
      <c r="AA521" s="65">
        <v>42</v>
      </c>
      <c r="AB521" s="38">
        <v>1.8184967093869068E-3</v>
      </c>
      <c r="AC521" s="39">
        <v>436</v>
      </c>
      <c r="AD521" s="40">
        <v>0.14021282245744437</v>
      </c>
      <c r="AE521" s="98">
        <v>11</v>
      </c>
      <c r="AF521" s="38">
        <v>0.46153846153846156</v>
      </c>
      <c r="AG521" s="39">
        <v>127</v>
      </c>
      <c r="AH521" s="41">
        <v>2.0111144346228027</v>
      </c>
      <c r="AI521" s="183">
        <v>0</v>
      </c>
      <c r="AJ521" s="42">
        <v>0</v>
      </c>
      <c r="AK521" s="43">
        <v>337</v>
      </c>
      <c r="AL521" s="44">
        <v>0</v>
      </c>
      <c r="AM521" s="178">
        <v>0</v>
      </c>
      <c r="AN521" s="42">
        <v>0</v>
      </c>
      <c r="AO521" s="43">
        <v>337</v>
      </c>
      <c r="AP521" s="45">
        <v>0</v>
      </c>
      <c r="AQ521" s="65">
        <v>30</v>
      </c>
      <c r="AR521" s="38">
        <v>1.2989262209906478E-3</v>
      </c>
      <c r="AS521" s="39">
        <v>503</v>
      </c>
      <c r="AT521" s="40">
        <v>5.6077823130825953E-2</v>
      </c>
      <c r="AU521" s="98">
        <v>2</v>
      </c>
      <c r="AV521" s="38">
        <v>0.32967032967032966</v>
      </c>
      <c r="AW521" s="39">
        <v>369</v>
      </c>
      <c r="AX521" s="41">
        <v>0.8043409838273371</v>
      </c>
      <c r="AY521" s="183">
        <v>0</v>
      </c>
      <c r="AZ521" s="42">
        <v>0</v>
      </c>
      <c r="BA521" s="43">
        <v>356</v>
      </c>
      <c r="BB521" s="44">
        <v>0</v>
      </c>
      <c r="BC521" s="178">
        <v>0</v>
      </c>
      <c r="BD521" s="42">
        <v>0</v>
      </c>
      <c r="BE521" s="43">
        <v>356</v>
      </c>
      <c r="BF521" s="45">
        <v>0</v>
      </c>
      <c r="BG521" s="159">
        <v>0</v>
      </c>
      <c r="BH521" s="83">
        <v>0</v>
      </c>
      <c r="BI521" s="84">
        <v>467</v>
      </c>
      <c r="BJ521" s="85">
        <v>0</v>
      </c>
      <c r="BK521" s="156">
        <v>0</v>
      </c>
      <c r="BL521" s="83">
        <v>0</v>
      </c>
      <c r="BM521" s="84">
        <v>467</v>
      </c>
      <c r="BN521" s="86">
        <v>0</v>
      </c>
      <c r="BO521" s="195">
        <v>91</v>
      </c>
      <c r="BP521" s="75">
        <v>3.9400762036716315E-3</v>
      </c>
      <c r="BQ521" s="164">
        <v>17</v>
      </c>
      <c r="BR521" s="76">
        <v>567</v>
      </c>
      <c r="BS521" s="77">
        <v>6.9718967774075075E-2</v>
      </c>
      <c r="BT521" s="159">
        <v>23096</v>
      </c>
      <c r="BU521" s="153">
        <v>1788</v>
      </c>
    </row>
    <row r="522" spans="1:73">
      <c r="A522" s="34">
        <f t="shared" si="64"/>
        <v>1</v>
      </c>
      <c r="B522" s="35">
        <f t="shared" si="65"/>
        <v>0</v>
      </c>
      <c r="C522" s="35">
        <f t="shared" si="66"/>
        <v>0</v>
      </c>
      <c r="D522" s="35">
        <f t="shared" si="67"/>
        <v>1</v>
      </c>
      <c r="E522" s="35">
        <f t="shared" si="68"/>
        <v>0</v>
      </c>
      <c r="F522" s="35">
        <f t="shared" si="69"/>
        <v>0</v>
      </c>
      <c r="G522" s="35">
        <f t="shared" si="70"/>
        <v>0</v>
      </c>
      <c r="H522" s="35">
        <f t="shared" si="71"/>
        <v>0</v>
      </c>
      <c r="I522" s="48">
        <v>526</v>
      </c>
      <c r="J522" s="49" t="s">
        <v>498</v>
      </c>
      <c r="K522" s="65">
        <v>0</v>
      </c>
      <c r="L522" s="38">
        <v>0</v>
      </c>
      <c r="M522" s="39">
        <v>517</v>
      </c>
      <c r="N522" s="40">
        <v>0</v>
      </c>
      <c r="O522" s="98">
        <v>0</v>
      </c>
      <c r="P522" s="38">
        <v>0</v>
      </c>
      <c r="Q522" s="39">
        <v>517</v>
      </c>
      <c r="R522" s="41">
        <v>0</v>
      </c>
      <c r="S522" s="183">
        <v>0</v>
      </c>
      <c r="T522" s="42">
        <v>0</v>
      </c>
      <c r="U522" s="43">
        <v>396</v>
      </c>
      <c r="V522" s="44">
        <v>0</v>
      </c>
      <c r="W522" s="178">
        <v>0</v>
      </c>
      <c r="X522" s="42">
        <v>0</v>
      </c>
      <c r="Y522" s="43">
        <v>396</v>
      </c>
      <c r="Z522" s="45">
        <v>0</v>
      </c>
      <c r="AA522" s="65">
        <v>89</v>
      </c>
      <c r="AB522" s="38">
        <v>0.13993710691823899</v>
      </c>
      <c r="AC522" s="39">
        <v>17</v>
      </c>
      <c r="AD522" s="40">
        <v>10.789668535694259</v>
      </c>
      <c r="AE522" s="98">
        <v>1</v>
      </c>
      <c r="AF522" s="38">
        <v>1</v>
      </c>
      <c r="AG522" s="39">
        <v>1</v>
      </c>
      <c r="AH522" s="41">
        <v>4.3574146083494059</v>
      </c>
      <c r="AI522" s="183">
        <v>0</v>
      </c>
      <c r="AJ522" s="42">
        <v>0</v>
      </c>
      <c r="AK522" s="43">
        <v>337</v>
      </c>
      <c r="AL522" s="44">
        <v>0</v>
      </c>
      <c r="AM522" s="178">
        <v>0</v>
      </c>
      <c r="AN522" s="42">
        <v>0</v>
      </c>
      <c r="AO522" s="43">
        <v>337</v>
      </c>
      <c r="AP522" s="45">
        <v>0</v>
      </c>
      <c r="AQ522" s="65">
        <v>0</v>
      </c>
      <c r="AR522" s="38">
        <v>0</v>
      </c>
      <c r="AS522" s="39">
        <v>565</v>
      </c>
      <c r="AT522" s="40">
        <v>0</v>
      </c>
      <c r="AU522" s="98">
        <v>0</v>
      </c>
      <c r="AV522" s="38">
        <v>0</v>
      </c>
      <c r="AW522" s="39">
        <v>565</v>
      </c>
      <c r="AX522" s="41">
        <v>0</v>
      </c>
      <c r="AY522" s="183">
        <v>0</v>
      </c>
      <c r="AZ522" s="42">
        <v>0</v>
      </c>
      <c r="BA522" s="43">
        <v>356</v>
      </c>
      <c r="BB522" s="44">
        <v>0</v>
      </c>
      <c r="BC522" s="178">
        <v>0</v>
      </c>
      <c r="BD522" s="42">
        <v>0</v>
      </c>
      <c r="BE522" s="43">
        <v>356</v>
      </c>
      <c r="BF522" s="45">
        <v>0</v>
      </c>
      <c r="BG522" s="159">
        <v>0</v>
      </c>
      <c r="BH522" s="83">
        <v>0</v>
      </c>
      <c r="BI522" s="84">
        <v>467</v>
      </c>
      <c r="BJ522" s="85">
        <v>0</v>
      </c>
      <c r="BK522" s="156">
        <v>0</v>
      </c>
      <c r="BL522" s="83">
        <v>0</v>
      </c>
      <c r="BM522" s="84">
        <v>467</v>
      </c>
      <c r="BN522" s="86">
        <v>0</v>
      </c>
      <c r="BO522" s="195">
        <v>89</v>
      </c>
      <c r="BP522" s="75">
        <v>0.13993710691823899</v>
      </c>
      <c r="BQ522" s="164">
        <v>1</v>
      </c>
      <c r="BR522" s="76">
        <v>35</v>
      </c>
      <c r="BS522" s="77">
        <v>2.4761629327215662</v>
      </c>
      <c r="BT522" s="159">
        <v>636</v>
      </c>
      <c r="BU522" s="153">
        <v>26</v>
      </c>
    </row>
    <row r="523" spans="1:73">
      <c r="A523" s="34">
        <f t="shared" si="64"/>
        <v>2</v>
      </c>
      <c r="B523" s="35">
        <f t="shared" si="65"/>
        <v>0</v>
      </c>
      <c r="C523" s="35">
        <f t="shared" si="66"/>
        <v>0</v>
      </c>
      <c r="D523" s="35">
        <f t="shared" si="67"/>
        <v>1</v>
      </c>
      <c r="E523" s="35">
        <f t="shared" si="68"/>
        <v>1</v>
      </c>
      <c r="F523" s="35">
        <f t="shared" si="69"/>
        <v>1</v>
      </c>
      <c r="G523" s="35">
        <f t="shared" si="70"/>
        <v>0</v>
      </c>
      <c r="H523" s="35">
        <f t="shared" si="71"/>
        <v>0</v>
      </c>
      <c r="I523" s="48">
        <v>569</v>
      </c>
      <c r="J523" s="49" t="s">
        <v>542</v>
      </c>
      <c r="K523" s="65">
        <v>8</v>
      </c>
      <c r="L523" s="38">
        <v>8.8309967987636607E-4</v>
      </c>
      <c r="M523" s="39">
        <v>426</v>
      </c>
      <c r="N523" s="40">
        <v>0.11701809033386193</v>
      </c>
      <c r="O523" s="98">
        <v>2</v>
      </c>
      <c r="P523" s="38">
        <v>9.0909090909090912E-2</v>
      </c>
      <c r="Q523" s="39">
        <v>324</v>
      </c>
      <c r="R523" s="41">
        <v>0.6807760471102724</v>
      </c>
      <c r="S523" s="183">
        <v>0</v>
      </c>
      <c r="T523" s="42">
        <v>0</v>
      </c>
      <c r="U523" s="43">
        <v>396</v>
      </c>
      <c r="V523" s="44">
        <v>0</v>
      </c>
      <c r="W523" s="178">
        <v>0</v>
      </c>
      <c r="X523" s="42">
        <v>0</v>
      </c>
      <c r="Y523" s="43">
        <v>396</v>
      </c>
      <c r="Z523" s="45">
        <v>0</v>
      </c>
      <c r="AA523" s="65">
        <v>34</v>
      </c>
      <c r="AB523" s="38">
        <v>3.7531736394745556E-3</v>
      </c>
      <c r="AC523" s="39">
        <v>371</v>
      </c>
      <c r="AD523" s="40">
        <v>0.28938356965244405</v>
      </c>
      <c r="AE523" s="98">
        <v>3</v>
      </c>
      <c r="AF523" s="38">
        <v>0.38636363636363635</v>
      </c>
      <c r="AG523" s="39">
        <v>158</v>
      </c>
      <c r="AH523" s="41">
        <v>1.6835465532259068</v>
      </c>
      <c r="AI523" s="183">
        <v>5</v>
      </c>
      <c r="AJ523" s="42">
        <v>5.5193729992272875E-4</v>
      </c>
      <c r="AK523" s="43">
        <v>223</v>
      </c>
      <c r="AL523" s="44">
        <v>0.29008020973804655</v>
      </c>
      <c r="AM523" s="178">
        <v>1</v>
      </c>
      <c r="AN523" s="42">
        <v>5.6818181818181816E-2</v>
      </c>
      <c r="AO523" s="43">
        <v>58</v>
      </c>
      <c r="AP523" s="45">
        <v>1.6875993956743001</v>
      </c>
      <c r="AQ523" s="65">
        <v>38</v>
      </c>
      <c r="AR523" s="38">
        <v>4.1947234794127387E-3</v>
      </c>
      <c r="AS523" s="39">
        <v>429</v>
      </c>
      <c r="AT523" s="40">
        <v>0.1810964761199659</v>
      </c>
      <c r="AU523" s="98">
        <v>4</v>
      </c>
      <c r="AV523" s="38">
        <v>0.43181818181818182</v>
      </c>
      <c r="AW523" s="39">
        <v>252</v>
      </c>
      <c r="AX523" s="41">
        <v>1.0535648189677771</v>
      </c>
      <c r="AY523" s="183">
        <v>3</v>
      </c>
      <c r="AZ523" s="42">
        <v>3.3116237995363726E-4</v>
      </c>
      <c r="BA523" s="43">
        <v>283</v>
      </c>
      <c r="BB523" s="44">
        <v>0.12358539842882062</v>
      </c>
      <c r="BC523" s="178">
        <v>1</v>
      </c>
      <c r="BD523" s="42">
        <v>3.4090909090909088E-2</v>
      </c>
      <c r="BE523" s="43">
        <v>176</v>
      </c>
      <c r="BF523" s="45">
        <v>0.71898266996905891</v>
      </c>
      <c r="BG523" s="159">
        <v>0</v>
      </c>
      <c r="BH523" s="83">
        <v>0</v>
      </c>
      <c r="BI523" s="84">
        <v>467</v>
      </c>
      <c r="BJ523" s="85">
        <v>0</v>
      </c>
      <c r="BK523" s="156">
        <v>0</v>
      </c>
      <c r="BL523" s="83">
        <v>0</v>
      </c>
      <c r="BM523" s="84">
        <v>467</v>
      </c>
      <c r="BN523" s="86">
        <v>0</v>
      </c>
      <c r="BO523" s="195">
        <v>88</v>
      </c>
      <c r="BP523" s="75">
        <v>9.7140964786400271E-3</v>
      </c>
      <c r="BQ523" s="164">
        <v>11</v>
      </c>
      <c r="BR523" s="76">
        <v>512</v>
      </c>
      <c r="BS523" s="77">
        <v>0.17188925907510269</v>
      </c>
      <c r="BT523" s="159">
        <v>9059</v>
      </c>
      <c r="BU523" s="153">
        <v>449</v>
      </c>
    </row>
    <row r="524" spans="1:73">
      <c r="A524" s="34">
        <f t="shared" si="64"/>
        <v>0</v>
      </c>
      <c r="B524" s="35">
        <f t="shared" si="65"/>
        <v>0</v>
      </c>
      <c r="C524" s="35">
        <f t="shared" si="66"/>
        <v>0</v>
      </c>
      <c r="D524" s="35">
        <f t="shared" si="67"/>
        <v>0</v>
      </c>
      <c r="E524" s="35">
        <f t="shared" si="68"/>
        <v>0</v>
      </c>
      <c r="F524" s="35">
        <f t="shared" si="69"/>
        <v>1</v>
      </c>
      <c r="G524" s="35">
        <f t="shared" si="70"/>
        <v>0</v>
      </c>
      <c r="H524" s="35">
        <f t="shared" si="71"/>
        <v>0</v>
      </c>
      <c r="I524" s="48">
        <v>70</v>
      </c>
      <c r="J524" s="49" t="s">
        <v>40</v>
      </c>
      <c r="K524" s="65">
        <v>1</v>
      </c>
      <c r="L524" s="38">
        <v>2.6205450733752622E-4</v>
      </c>
      <c r="M524" s="39">
        <v>481</v>
      </c>
      <c r="N524" s="40">
        <v>3.4724413008859249E-2</v>
      </c>
      <c r="O524" s="98">
        <v>1</v>
      </c>
      <c r="P524" s="38">
        <v>1.1627906976744186E-2</v>
      </c>
      <c r="Q524" s="39">
        <v>487</v>
      </c>
      <c r="R524" s="41">
        <v>8.7076006025732511E-2</v>
      </c>
      <c r="S524" s="183">
        <v>1</v>
      </c>
      <c r="T524" s="42">
        <v>2.6205450733752622E-4</v>
      </c>
      <c r="U524" s="43">
        <v>329</v>
      </c>
      <c r="V524" s="44">
        <v>9.7554371257554798E-2</v>
      </c>
      <c r="W524" s="178">
        <v>1</v>
      </c>
      <c r="X524" s="42">
        <v>1.1627906976744186E-2</v>
      </c>
      <c r="Y524" s="43">
        <v>327</v>
      </c>
      <c r="Z524" s="45">
        <v>0.24463034169338288</v>
      </c>
      <c r="AA524" s="65">
        <v>4</v>
      </c>
      <c r="AB524" s="38">
        <v>1.0482180293501049E-3</v>
      </c>
      <c r="AC524" s="39">
        <v>471</v>
      </c>
      <c r="AD524" s="40">
        <v>8.0821487158758504E-2</v>
      </c>
      <c r="AE524" s="98">
        <v>1</v>
      </c>
      <c r="AF524" s="38">
        <v>4.6511627906976744E-2</v>
      </c>
      <c r="AG524" s="39">
        <v>470</v>
      </c>
      <c r="AH524" s="41">
        <v>0.20267044689997235</v>
      </c>
      <c r="AI524" s="183">
        <v>0</v>
      </c>
      <c r="AJ524" s="42">
        <v>0</v>
      </c>
      <c r="AK524" s="43">
        <v>337</v>
      </c>
      <c r="AL524" s="44">
        <v>0</v>
      </c>
      <c r="AM524" s="178">
        <v>0</v>
      </c>
      <c r="AN524" s="42">
        <v>0</v>
      </c>
      <c r="AO524" s="43">
        <v>337</v>
      </c>
      <c r="AP524" s="45">
        <v>0</v>
      </c>
      <c r="AQ524" s="65">
        <v>76</v>
      </c>
      <c r="AR524" s="38">
        <v>1.9916142557651992E-2</v>
      </c>
      <c r="AS524" s="39">
        <v>169</v>
      </c>
      <c r="AT524" s="40">
        <v>0.85982860438719666</v>
      </c>
      <c r="AU524" s="98">
        <v>8</v>
      </c>
      <c r="AV524" s="38">
        <v>0.88372093023255816</v>
      </c>
      <c r="AW524" s="39">
        <v>39</v>
      </c>
      <c r="AX524" s="41">
        <v>2.156132652771265</v>
      </c>
      <c r="AY524" s="183">
        <v>0</v>
      </c>
      <c r="AZ524" s="42">
        <v>0</v>
      </c>
      <c r="BA524" s="43">
        <v>356</v>
      </c>
      <c r="BB524" s="44">
        <v>0</v>
      </c>
      <c r="BC524" s="178">
        <v>0</v>
      </c>
      <c r="BD524" s="42">
        <v>0</v>
      </c>
      <c r="BE524" s="43">
        <v>356</v>
      </c>
      <c r="BF524" s="45">
        <v>0</v>
      </c>
      <c r="BG524" s="159">
        <v>4</v>
      </c>
      <c r="BH524" s="83">
        <v>1.0482180293501049E-3</v>
      </c>
      <c r="BI524" s="84">
        <v>337</v>
      </c>
      <c r="BJ524" s="85">
        <v>0.18832657585582779</v>
      </c>
      <c r="BK524" s="156">
        <v>2</v>
      </c>
      <c r="BL524" s="83">
        <v>4.6511627906976744E-2</v>
      </c>
      <c r="BM524" s="84">
        <v>326</v>
      </c>
      <c r="BN524" s="86">
        <v>0.47225351368340829</v>
      </c>
      <c r="BO524" s="195">
        <v>86</v>
      </c>
      <c r="BP524" s="75">
        <v>2.2536687631027254E-2</v>
      </c>
      <c r="BQ524" s="164">
        <v>13</v>
      </c>
      <c r="BR524" s="76">
        <v>415</v>
      </c>
      <c r="BS524" s="77">
        <v>0.39878279440834213</v>
      </c>
      <c r="BT524" s="159">
        <v>3816</v>
      </c>
      <c r="BU524" s="153">
        <v>355</v>
      </c>
    </row>
    <row r="525" spans="1:73">
      <c r="A525" s="34">
        <f t="shared" si="64"/>
        <v>0</v>
      </c>
      <c r="B525" s="35">
        <f t="shared" si="65"/>
        <v>0</v>
      </c>
      <c r="C525" s="35">
        <f t="shared" si="66"/>
        <v>0</v>
      </c>
      <c r="D525" s="35">
        <f t="shared" si="67"/>
        <v>0</v>
      </c>
      <c r="E525" s="35">
        <f t="shared" si="68"/>
        <v>0</v>
      </c>
      <c r="F525" s="35">
        <f t="shared" si="69"/>
        <v>1</v>
      </c>
      <c r="G525" s="35">
        <f t="shared" si="70"/>
        <v>0</v>
      </c>
      <c r="H525" s="35">
        <f t="shared" si="71"/>
        <v>0</v>
      </c>
      <c r="I525" s="51">
        <v>37</v>
      </c>
      <c r="J525" s="49" t="s">
        <v>685</v>
      </c>
      <c r="K525" s="65">
        <v>9</v>
      </c>
      <c r="L525" s="38">
        <v>1.4308426073131955E-3</v>
      </c>
      <c r="M525" s="39">
        <v>383</v>
      </c>
      <c r="N525" s="40">
        <v>0.18959860737301462</v>
      </c>
      <c r="O525" s="98">
        <v>3</v>
      </c>
      <c r="P525" s="38">
        <v>0.10588235294117647</v>
      </c>
      <c r="Q525" s="39">
        <v>300</v>
      </c>
      <c r="R525" s="41">
        <v>0.79290386663431722</v>
      </c>
      <c r="S525" s="183">
        <v>0</v>
      </c>
      <c r="T525" s="42">
        <v>0</v>
      </c>
      <c r="U525" s="43">
        <v>396</v>
      </c>
      <c r="V525" s="44">
        <v>0</v>
      </c>
      <c r="W525" s="178">
        <v>0</v>
      </c>
      <c r="X525" s="42">
        <v>0</v>
      </c>
      <c r="Y525" s="43">
        <v>396</v>
      </c>
      <c r="Z525" s="45">
        <v>0</v>
      </c>
      <c r="AA525" s="65">
        <v>0</v>
      </c>
      <c r="AB525" s="38">
        <v>0</v>
      </c>
      <c r="AC525" s="39">
        <v>538</v>
      </c>
      <c r="AD525" s="40">
        <v>0</v>
      </c>
      <c r="AE525" s="98">
        <v>0</v>
      </c>
      <c r="AF525" s="38">
        <v>0</v>
      </c>
      <c r="AG525" s="39">
        <v>538</v>
      </c>
      <c r="AH525" s="41">
        <v>0</v>
      </c>
      <c r="AI525" s="183">
        <v>0</v>
      </c>
      <c r="AJ525" s="42">
        <v>0</v>
      </c>
      <c r="AK525" s="43">
        <v>337</v>
      </c>
      <c r="AL525" s="44">
        <v>0</v>
      </c>
      <c r="AM525" s="178">
        <v>0</v>
      </c>
      <c r="AN525" s="42">
        <v>0</v>
      </c>
      <c r="AO525" s="43">
        <v>337</v>
      </c>
      <c r="AP525" s="45">
        <v>0</v>
      </c>
      <c r="AQ525" s="65">
        <v>69</v>
      </c>
      <c r="AR525" s="38">
        <v>1.0969793322734499E-2</v>
      </c>
      <c r="AS525" s="39">
        <v>310</v>
      </c>
      <c r="AT525" s="40">
        <v>0.47359281827789812</v>
      </c>
      <c r="AU525" s="98">
        <v>4</v>
      </c>
      <c r="AV525" s="38">
        <v>0.81176470588235294</v>
      </c>
      <c r="AW525" s="39">
        <v>46</v>
      </c>
      <c r="AX525" s="41">
        <v>1.9805713872360196</v>
      </c>
      <c r="AY525" s="183">
        <v>0</v>
      </c>
      <c r="AZ525" s="42">
        <v>0</v>
      </c>
      <c r="BA525" s="43">
        <v>356</v>
      </c>
      <c r="BB525" s="44">
        <v>0</v>
      </c>
      <c r="BC525" s="178">
        <v>0</v>
      </c>
      <c r="BD525" s="42">
        <v>0</v>
      </c>
      <c r="BE525" s="43">
        <v>356</v>
      </c>
      <c r="BF525" s="45">
        <v>0</v>
      </c>
      <c r="BG525" s="159">
        <v>7</v>
      </c>
      <c r="BH525" s="83">
        <v>1.1128775834658188E-3</v>
      </c>
      <c r="BI525" s="84">
        <v>332</v>
      </c>
      <c r="BJ525" s="85">
        <v>0.19994354110734786</v>
      </c>
      <c r="BK525" s="156">
        <v>2</v>
      </c>
      <c r="BL525" s="83">
        <v>8.2352941176470587E-2</v>
      </c>
      <c r="BM525" s="84">
        <v>234</v>
      </c>
      <c r="BN525" s="86">
        <v>0.83616651540415232</v>
      </c>
      <c r="BO525" s="195">
        <v>85</v>
      </c>
      <c r="BP525" s="75">
        <v>1.3513513513513514E-2</v>
      </c>
      <c r="BQ525" s="164">
        <v>9</v>
      </c>
      <c r="BR525" s="76">
        <v>479</v>
      </c>
      <c r="BS525" s="77">
        <v>0.23911928715622779</v>
      </c>
      <c r="BT525" s="159">
        <v>6290</v>
      </c>
      <c r="BU525" s="153">
        <v>468</v>
      </c>
    </row>
    <row r="526" spans="1:73">
      <c r="A526" s="34">
        <f t="shared" si="64"/>
        <v>1</v>
      </c>
      <c r="B526" s="35">
        <f t="shared" si="65"/>
        <v>0</v>
      </c>
      <c r="C526" s="35">
        <f t="shared" si="66"/>
        <v>0</v>
      </c>
      <c r="D526" s="35">
        <f t="shared" si="67"/>
        <v>1</v>
      </c>
      <c r="E526" s="35">
        <f t="shared" si="68"/>
        <v>0</v>
      </c>
      <c r="F526" s="35">
        <f t="shared" si="69"/>
        <v>0</v>
      </c>
      <c r="G526" s="35">
        <f t="shared" si="70"/>
        <v>0</v>
      </c>
      <c r="H526" s="35">
        <f t="shared" si="71"/>
        <v>0</v>
      </c>
      <c r="I526" s="48">
        <v>249</v>
      </c>
      <c r="J526" s="49" t="s">
        <v>219</v>
      </c>
      <c r="K526" s="65">
        <v>0</v>
      </c>
      <c r="L526" s="38">
        <v>0</v>
      </c>
      <c r="M526" s="39">
        <v>517</v>
      </c>
      <c r="N526" s="40">
        <v>0</v>
      </c>
      <c r="O526" s="98">
        <v>0</v>
      </c>
      <c r="P526" s="38">
        <v>0</v>
      </c>
      <c r="Q526" s="39">
        <v>517</v>
      </c>
      <c r="R526" s="41">
        <v>0</v>
      </c>
      <c r="S526" s="183">
        <v>0</v>
      </c>
      <c r="T526" s="42">
        <v>0</v>
      </c>
      <c r="U526" s="43">
        <v>396</v>
      </c>
      <c r="V526" s="44">
        <v>0</v>
      </c>
      <c r="W526" s="178">
        <v>0</v>
      </c>
      <c r="X526" s="42">
        <v>0</v>
      </c>
      <c r="Y526" s="43">
        <v>396</v>
      </c>
      <c r="Z526" s="45">
        <v>0</v>
      </c>
      <c r="AA526" s="65">
        <v>75</v>
      </c>
      <c r="AB526" s="38">
        <v>1.2853470437017995E-2</v>
      </c>
      <c r="AC526" s="39">
        <v>162</v>
      </c>
      <c r="AD526" s="40">
        <v>0.99105011246086905</v>
      </c>
      <c r="AE526" s="98">
        <v>1</v>
      </c>
      <c r="AF526" s="38">
        <v>0.91463414634146345</v>
      </c>
      <c r="AG526" s="39">
        <v>59</v>
      </c>
      <c r="AH526" s="41">
        <v>3.9854401905634811</v>
      </c>
      <c r="AI526" s="183">
        <v>0</v>
      </c>
      <c r="AJ526" s="42">
        <v>0</v>
      </c>
      <c r="AK526" s="43">
        <v>337</v>
      </c>
      <c r="AL526" s="44">
        <v>0</v>
      </c>
      <c r="AM526" s="178">
        <v>0</v>
      </c>
      <c r="AN526" s="42">
        <v>0</v>
      </c>
      <c r="AO526" s="43">
        <v>337</v>
      </c>
      <c r="AP526" s="45">
        <v>0</v>
      </c>
      <c r="AQ526" s="65">
        <v>4</v>
      </c>
      <c r="AR526" s="38">
        <v>6.8551842330762634E-4</v>
      </c>
      <c r="AS526" s="39">
        <v>526</v>
      </c>
      <c r="AT526" s="40">
        <v>2.959550763849314E-2</v>
      </c>
      <c r="AU526" s="98">
        <v>2</v>
      </c>
      <c r="AV526" s="38">
        <v>4.878048780487805E-2</v>
      </c>
      <c r="AW526" s="39">
        <v>525</v>
      </c>
      <c r="AX526" s="41">
        <v>0.11901630817607753</v>
      </c>
      <c r="AY526" s="183">
        <v>0</v>
      </c>
      <c r="AZ526" s="42">
        <v>0</v>
      </c>
      <c r="BA526" s="43">
        <v>356</v>
      </c>
      <c r="BB526" s="44">
        <v>0</v>
      </c>
      <c r="BC526" s="178">
        <v>0</v>
      </c>
      <c r="BD526" s="42">
        <v>0</v>
      </c>
      <c r="BE526" s="43">
        <v>356</v>
      </c>
      <c r="BF526" s="45">
        <v>0</v>
      </c>
      <c r="BG526" s="159">
        <v>3</v>
      </c>
      <c r="BH526" s="83">
        <v>5.1413881748071976E-4</v>
      </c>
      <c r="BI526" s="84">
        <v>382</v>
      </c>
      <c r="BJ526" s="85">
        <v>9.2372006872215792E-2</v>
      </c>
      <c r="BK526" s="156">
        <v>1</v>
      </c>
      <c r="BL526" s="83">
        <v>3.6585365853658534E-2</v>
      </c>
      <c r="BM526" s="84">
        <v>352</v>
      </c>
      <c r="BN526" s="86">
        <v>0.37146770283633945</v>
      </c>
      <c r="BO526" s="195">
        <v>82</v>
      </c>
      <c r="BP526" s="75">
        <v>1.4053127677806341E-2</v>
      </c>
      <c r="BQ526" s="164">
        <v>4</v>
      </c>
      <c r="BR526" s="76">
        <v>475</v>
      </c>
      <c r="BS526" s="77">
        <v>0.24866766657480552</v>
      </c>
      <c r="BT526" s="159">
        <v>5835</v>
      </c>
      <c r="BU526" s="153">
        <v>300</v>
      </c>
    </row>
    <row r="527" spans="1:73">
      <c r="A527" s="34">
        <f t="shared" si="64"/>
        <v>2</v>
      </c>
      <c r="B527" s="35">
        <f t="shared" si="65"/>
        <v>1</v>
      </c>
      <c r="C527" s="35">
        <f t="shared" si="66"/>
        <v>0</v>
      </c>
      <c r="D527" s="35">
        <f t="shared" si="67"/>
        <v>1</v>
      </c>
      <c r="E527" s="35">
        <f t="shared" si="68"/>
        <v>0</v>
      </c>
      <c r="F527" s="35">
        <f t="shared" si="69"/>
        <v>1</v>
      </c>
      <c r="G527" s="35">
        <f t="shared" si="70"/>
        <v>0</v>
      </c>
      <c r="H527" s="35">
        <f t="shared" si="71"/>
        <v>0</v>
      </c>
      <c r="I527" s="48">
        <v>258</v>
      </c>
      <c r="J527" s="49" t="s">
        <v>228</v>
      </c>
      <c r="K527" s="65">
        <v>12</v>
      </c>
      <c r="L527" s="38">
        <v>6.2357098316358347E-4</v>
      </c>
      <c r="M527" s="39">
        <v>444</v>
      </c>
      <c r="N527" s="40">
        <v>8.2628368348663619E-2</v>
      </c>
      <c r="O527" s="98">
        <v>3</v>
      </c>
      <c r="P527" s="38">
        <v>0.14814814814814814</v>
      </c>
      <c r="Q527" s="39">
        <v>200</v>
      </c>
      <c r="R527" s="41">
        <v>1.1094128175130364</v>
      </c>
      <c r="S527" s="183">
        <v>0</v>
      </c>
      <c r="T527" s="42">
        <v>0</v>
      </c>
      <c r="U527" s="43">
        <v>396</v>
      </c>
      <c r="V527" s="44">
        <v>0</v>
      </c>
      <c r="W527" s="178">
        <v>0</v>
      </c>
      <c r="X527" s="42">
        <v>0</v>
      </c>
      <c r="Y527" s="43">
        <v>396</v>
      </c>
      <c r="Z527" s="45">
        <v>0</v>
      </c>
      <c r="AA527" s="65">
        <v>31</v>
      </c>
      <c r="AB527" s="38">
        <v>1.610891706505924E-3</v>
      </c>
      <c r="AC527" s="39">
        <v>444</v>
      </c>
      <c r="AD527" s="40">
        <v>0.12420570885642922</v>
      </c>
      <c r="AE527" s="98">
        <v>4</v>
      </c>
      <c r="AF527" s="38">
        <v>0.38271604938271603</v>
      </c>
      <c r="AG527" s="39">
        <v>162</v>
      </c>
      <c r="AH527" s="41">
        <v>1.6676525044300194</v>
      </c>
      <c r="AI527" s="183">
        <v>0</v>
      </c>
      <c r="AJ527" s="42">
        <v>0</v>
      </c>
      <c r="AK527" s="43">
        <v>337</v>
      </c>
      <c r="AL527" s="44">
        <v>0</v>
      </c>
      <c r="AM527" s="178">
        <v>0</v>
      </c>
      <c r="AN527" s="42">
        <v>0</v>
      </c>
      <c r="AO527" s="43">
        <v>337</v>
      </c>
      <c r="AP527" s="45">
        <v>0</v>
      </c>
      <c r="AQ527" s="65">
        <v>38</v>
      </c>
      <c r="AR527" s="38">
        <v>1.9746414466846811E-3</v>
      </c>
      <c r="AS527" s="39">
        <v>479</v>
      </c>
      <c r="AT527" s="40">
        <v>8.5250102742193468E-2</v>
      </c>
      <c r="AU527" s="98">
        <v>5</v>
      </c>
      <c r="AV527" s="38">
        <v>0.46913580246913578</v>
      </c>
      <c r="AW527" s="39">
        <v>206</v>
      </c>
      <c r="AX527" s="41">
        <v>1.1446136304835108</v>
      </c>
      <c r="AY527" s="183">
        <v>0</v>
      </c>
      <c r="AZ527" s="42">
        <v>0</v>
      </c>
      <c r="BA527" s="43">
        <v>356</v>
      </c>
      <c r="BB527" s="44">
        <v>0</v>
      </c>
      <c r="BC527" s="178">
        <v>0</v>
      </c>
      <c r="BD527" s="42">
        <v>0</v>
      </c>
      <c r="BE527" s="43">
        <v>356</v>
      </c>
      <c r="BF527" s="45">
        <v>0</v>
      </c>
      <c r="BG527" s="159">
        <v>0</v>
      </c>
      <c r="BH527" s="83">
        <v>0</v>
      </c>
      <c r="BI527" s="84">
        <v>467</v>
      </c>
      <c r="BJ527" s="85">
        <v>0</v>
      </c>
      <c r="BK527" s="156">
        <v>1</v>
      </c>
      <c r="BL527" s="83">
        <v>0</v>
      </c>
      <c r="BM527" s="84">
        <v>467</v>
      </c>
      <c r="BN527" s="86">
        <v>0</v>
      </c>
      <c r="BO527" s="195">
        <v>81</v>
      </c>
      <c r="BP527" s="75">
        <v>4.2091041363541883E-3</v>
      </c>
      <c r="BQ527" s="164">
        <v>13</v>
      </c>
      <c r="BR527" s="76">
        <v>563</v>
      </c>
      <c r="BS527" s="77">
        <v>7.4479370568199407E-2</v>
      </c>
      <c r="BT527" s="159">
        <v>19244</v>
      </c>
      <c r="BU527" s="153">
        <v>1249</v>
      </c>
    </row>
    <row r="528" spans="1:73">
      <c r="A528" s="34">
        <f t="shared" si="64"/>
        <v>0</v>
      </c>
      <c r="B528" s="35">
        <f t="shared" si="65"/>
        <v>0</v>
      </c>
      <c r="C528" s="35">
        <f t="shared" si="66"/>
        <v>0</v>
      </c>
      <c r="D528" s="35">
        <f t="shared" si="67"/>
        <v>0</v>
      </c>
      <c r="E528" s="35">
        <f t="shared" si="68"/>
        <v>0</v>
      </c>
      <c r="F528" s="35">
        <f t="shared" si="69"/>
        <v>1</v>
      </c>
      <c r="G528" s="35">
        <f t="shared" si="70"/>
        <v>0</v>
      </c>
      <c r="H528" s="35">
        <f t="shared" si="71"/>
        <v>1</v>
      </c>
      <c r="I528" s="48">
        <v>245</v>
      </c>
      <c r="J528" s="49" t="s">
        <v>215</v>
      </c>
      <c r="K528" s="65">
        <v>5</v>
      </c>
      <c r="L528" s="38">
        <v>4.0280351244662856E-4</v>
      </c>
      <c r="M528" s="39">
        <v>470</v>
      </c>
      <c r="N528" s="40">
        <v>5.3374832853382299E-2</v>
      </c>
      <c r="O528" s="98">
        <v>4</v>
      </c>
      <c r="P528" s="38">
        <v>6.4102564102564097E-2</v>
      </c>
      <c r="Q528" s="39">
        <v>378</v>
      </c>
      <c r="R528" s="41">
        <v>0.4800343921931407</v>
      </c>
      <c r="S528" s="183">
        <v>0</v>
      </c>
      <c r="T528" s="42">
        <v>0</v>
      </c>
      <c r="U528" s="43">
        <v>396</v>
      </c>
      <c r="V528" s="44">
        <v>0</v>
      </c>
      <c r="W528" s="178">
        <v>0</v>
      </c>
      <c r="X528" s="42">
        <v>0</v>
      </c>
      <c r="Y528" s="43">
        <v>396</v>
      </c>
      <c r="Z528" s="45">
        <v>0</v>
      </c>
      <c r="AA528" s="65">
        <v>6</v>
      </c>
      <c r="AB528" s="38">
        <v>4.8336421493595425E-4</v>
      </c>
      <c r="AC528" s="39">
        <v>505</v>
      </c>
      <c r="AD528" s="40">
        <v>3.7269168814688926E-2</v>
      </c>
      <c r="AE528" s="98">
        <v>1</v>
      </c>
      <c r="AF528" s="38">
        <v>7.6923076923076927E-2</v>
      </c>
      <c r="AG528" s="39">
        <v>445</v>
      </c>
      <c r="AH528" s="41">
        <v>0.33518573910380045</v>
      </c>
      <c r="AI528" s="183">
        <v>0</v>
      </c>
      <c r="AJ528" s="42">
        <v>0</v>
      </c>
      <c r="AK528" s="43">
        <v>337</v>
      </c>
      <c r="AL528" s="44">
        <v>0</v>
      </c>
      <c r="AM528" s="178">
        <v>0</v>
      </c>
      <c r="AN528" s="42">
        <v>0</v>
      </c>
      <c r="AO528" s="43">
        <v>337</v>
      </c>
      <c r="AP528" s="45">
        <v>0</v>
      </c>
      <c r="AQ528" s="65">
        <v>57</v>
      </c>
      <c r="AR528" s="38">
        <v>4.5919600418915657E-3</v>
      </c>
      <c r="AS528" s="39">
        <v>417</v>
      </c>
      <c r="AT528" s="40">
        <v>0.19824615046774807</v>
      </c>
      <c r="AU528" s="98">
        <v>4</v>
      </c>
      <c r="AV528" s="38">
        <v>0.73076923076923073</v>
      </c>
      <c r="AW528" s="39">
        <v>59</v>
      </c>
      <c r="AX528" s="41">
        <v>1.7829558474839304</v>
      </c>
      <c r="AY528" s="183">
        <v>0</v>
      </c>
      <c r="AZ528" s="42">
        <v>0</v>
      </c>
      <c r="BA528" s="43">
        <v>356</v>
      </c>
      <c r="BB528" s="44">
        <v>0</v>
      </c>
      <c r="BC528" s="178">
        <v>0</v>
      </c>
      <c r="BD528" s="42">
        <v>0</v>
      </c>
      <c r="BE528" s="43">
        <v>356</v>
      </c>
      <c r="BF528" s="45">
        <v>0</v>
      </c>
      <c r="BG528" s="159">
        <v>10</v>
      </c>
      <c r="BH528" s="83">
        <v>8.0560702489325712E-4</v>
      </c>
      <c r="BI528" s="84">
        <v>359</v>
      </c>
      <c r="BJ528" s="85">
        <v>0.14473822070930453</v>
      </c>
      <c r="BK528" s="156">
        <v>2</v>
      </c>
      <c r="BL528" s="83">
        <v>0.12820512820512819</v>
      </c>
      <c r="BM528" s="84">
        <v>129</v>
      </c>
      <c r="BN528" s="86">
        <v>1.3017244287427279</v>
      </c>
      <c r="BO528" s="195">
        <v>78</v>
      </c>
      <c r="BP528" s="75">
        <v>6.2837347941674055E-3</v>
      </c>
      <c r="BQ528" s="164">
        <v>11</v>
      </c>
      <c r="BR528" s="76">
        <v>542</v>
      </c>
      <c r="BS528" s="77">
        <v>0.11118960166484708</v>
      </c>
      <c r="BT528" s="159">
        <v>12413</v>
      </c>
      <c r="BU528" s="153">
        <v>471</v>
      </c>
    </row>
    <row r="529" spans="1:73">
      <c r="A529" s="34">
        <f t="shared" si="64"/>
        <v>1</v>
      </c>
      <c r="B529" s="35">
        <f t="shared" si="65"/>
        <v>0</v>
      </c>
      <c r="C529" s="35">
        <f t="shared" si="66"/>
        <v>0</v>
      </c>
      <c r="D529" s="35">
        <f t="shared" si="67"/>
        <v>0</v>
      </c>
      <c r="E529" s="35">
        <f t="shared" si="68"/>
        <v>1</v>
      </c>
      <c r="F529" s="35">
        <f t="shared" si="69"/>
        <v>0</v>
      </c>
      <c r="G529" s="35">
        <f t="shared" si="70"/>
        <v>0</v>
      </c>
      <c r="H529" s="35">
        <f t="shared" si="71"/>
        <v>0</v>
      </c>
      <c r="I529" s="48">
        <v>314</v>
      </c>
      <c r="J529" s="49" t="s">
        <v>285</v>
      </c>
      <c r="K529" s="65">
        <v>2</v>
      </c>
      <c r="L529" s="38">
        <v>1.4419610670511895E-3</v>
      </c>
      <c r="M529" s="39">
        <v>380</v>
      </c>
      <c r="N529" s="40">
        <v>0.19107189623908707</v>
      </c>
      <c r="O529" s="98">
        <v>2</v>
      </c>
      <c r="P529" s="38">
        <v>2.564102564102564E-2</v>
      </c>
      <c r="Q529" s="39">
        <v>458</v>
      </c>
      <c r="R529" s="41">
        <v>0.1920137568772563</v>
      </c>
      <c r="S529" s="183">
        <v>0</v>
      </c>
      <c r="T529" s="42">
        <v>0</v>
      </c>
      <c r="U529" s="43">
        <v>396</v>
      </c>
      <c r="V529" s="44">
        <v>0</v>
      </c>
      <c r="W529" s="178">
        <v>0</v>
      </c>
      <c r="X529" s="42">
        <v>0</v>
      </c>
      <c r="Y529" s="43">
        <v>396</v>
      </c>
      <c r="Z529" s="45">
        <v>0</v>
      </c>
      <c r="AA529" s="65">
        <v>4</v>
      </c>
      <c r="AB529" s="38">
        <v>2.8839221341023791E-3</v>
      </c>
      <c r="AC529" s="39">
        <v>393</v>
      </c>
      <c r="AD529" s="40">
        <v>0.22236106344471696</v>
      </c>
      <c r="AE529" s="98">
        <v>1</v>
      </c>
      <c r="AF529" s="38">
        <v>5.128205128205128E-2</v>
      </c>
      <c r="AG529" s="39">
        <v>466</v>
      </c>
      <c r="AH529" s="41">
        <v>0.22345715940253363</v>
      </c>
      <c r="AI529" s="183">
        <v>70</v>
      </c>
      <c r="AJ529" s="42">
        <v>5.0468637346791634E-2</v>
      </c>
      <c r="AK529" s="43">
        <v>1</v>
      </c>
      <c r="AL529" s="44">
        <v>26.524666676450963</v>
      </c>
      <c r="AM529" s="178">
        <v>1</v>
      </c>
      <c r="AN529" s="42">
        <v>0.89743589743589747</v>
      </c>
      <c r="AO529" s="43">
        <v>4</v>
      </c>
      <c r="AP529" s="45">
        <v>26.655416095778691</v>
      </c>
      <c r="AQ529" s="65">
        <v>2</v>
      </c>
      <c r="AR529" s="38">
        <v>1.4419610670511895E-3</v>
      </c>
      <c r="AS529" s="39">
        <v>497</v>
      </c>
      <c r="AT529" s="40">
        <v>6.2252987408293971E-2</v>
      </c>
      <c r="AU529" s="98">
        <v>1</v>
      </c>
      <c r="AV529" s="38">
        <v>2.564102564102564E-2</v>
      </c>
      <c r="AW529" s="39">
        <v>542</v>
      </c>
      <c r="AX529" s="41">
        <v>6.2559854297681766E-2</v>
      </c>
      <c r="AY529" s="183">
        <v>0</v>
      </c>
      <c r="AZ529" s="42">
        <v>0</v>
      </c>
      <c r="BA529" s="43">
        <v>356</v>
      </c>
      <c r="BB529" s="44">
        <v>0</v>
      </c>
      <c r="BC529" s="178">
        <v>0</v>
      </c>
      <c r="BD529" s="42">
        <v>0</v>
      </c>
      <c r="BE529" s="43">
        <v>356</v>
      </c>
      <c r="BF529" s="45">
        <v>0</v>
      </c>
      <c r="BG529" s="159">
        <v>0</v>
      </c>
      <c r="BH529" s="83">
        <v>0</v>
      </c>
      <c r="BI529" s="84">
        <v>467</v>
      </c>
      <c r="BJ529" s="85">
        <v>0</v>
      </c>
      <c r="BK529" s="156">
        <v>0</v>
      </c>
      <c r="BL529" s="83">
        <v>0</v>
      </c>
      <c r="BM529" s="84">
        <v>467</v>
      </c>
      <c r="BN529" s="86">
        <v>0</v>
      </c>
      <c r="BO529" s="195">
        <v>78</v>
      </c>
      <c r="BP529" s="75">
        <v>5.6236481614996392E-2</v>
      </c>
      <c r="BQ529" s="164">
        <v>5</v>
      </c>
      <c r="BR529" s="76">
        <v>159</v>
      </c>
      <c r="BS529" s="77">
        <v>0.99509482730046617</v>
      </c>
      <c r="BT529" s="159">
        <v>1387</v>
      </c>
      <c r="BU529" s="153">
        <v>148</v>
      </c>
    </row>
    <row r="530" spans="1:73">
      <c r="A530" s="34">
        <f t="shared" si="64"/>
        <v>2</v>
      </c>
      <c r="B530" s="35">
        <f t="shared" si="65"/>
        <v>0</v>
      </c>
      <c r="C530" s="35">
        <f t="shared" si="66"/>
        <v>1</v>
      </c>
      <c r="D530" s="35">
        <f t="shared" si="67"/>
        <v>1</v>
      </c>
      <c r="E530" s="35">
        <f t="shared" si="68"/>
        <v>0</v>
      </c>
      <c r="F530" s="35">
        <f t="shared" si="69"/>
        <v>0</v>
      </c>
      <c r="G530" s="35">
        <f t="shared" si="70"/>
        <v>0</v>
      </c>
      <c r="H530" s="35">
        <f t="shared" si="71"/>
        <v>0</v>
      </c>
      <c r="I530" s="48">
        <v>199</v>
      </c>
      <c r="J530" s="49" t="s">
        <v>169</v>
      </c>
      <c r="K530" s="65">
        <v>0</v>
      </c>
      <c r="L530" s="38">
        <v>0</v>
      </c>
      <c r="M530" s="39">
        <v>517</v>
      </c>
      <c r="N530" s="40">
        <v>0</v>
      </c>
      <c r="O530" s="98">
        <v>0</v>
      </c>
      <c r="P530" s="38">
        <v>0</v>
      </c>
      <c r="Q530" s="39">
        <v>517</v>
      </c>
      <c r="R530" s="41">
        <v>0</v>
      </c>
      <c r="S530" s="183">
        <v>22</v>
      </c>
      <c r="T530" s="42">
        <v>1.6943930991990142E-3</v>
      </c>
      <c r="U530" s="43">
        <v>152</v>
      </c>
      <c r="V530" s="44">
        <v>0.63076745038618609</v>
      </c>
      <c r="W530" s="178">
        <v>1</v>
      </c>
      <c r="X530" s="42">
        <v>0.30555555555555558</v>
      </c>
      <c r="Y530" s="43">
        <v>12</v>
      </c>
      <c r="Z530" s="45">
        <v>6.4283417567205623</v>
      </c>
      <c r="AA530" s="65">
        <v>50</v>
      </c>
      <c r="AB530" s="38">
        <v>3.8508934072704866E-3</v>
      </c>
      <c r="AC530" s="39">
        <v>366</v>
      </c>
      <c r="AD530" s="40">
        <v>0.29691812519044825</v>
      </c>
      <c r="AE530" s="98">
        <v>2</v>
      </c>
      <c r="AF530" s="38">
        <v>0.69444444444444442</v>
      </c>
      <c r="AG530" s="39">
        <v>95</v>
      </c>
      <c r="AH530" s="41">
        <v>3.0259823669093096</v>
      </c>
      <c r="AI530" s="183">
        <v>0</v>
      </c>
      <c r="AJ530" s="42">
        <v>0</v>
      </c>
      <c r="AK530" s="43">
        <v>337</v>
      </c>
      <c r="AL530" s="44">
        <v>0</v>
      </c>
      <c r="AM530" s="178">
        <v>0</v>
      </c>
      <c r="AN530" s="42">
        <v>0</v>
      </c>
      <c r="AO530" s="43">
        <v>337</v>
      </c>
      <c r="AP530" s="45">
        <v>0</v>
      </c>
      <c r="AQ530" s="65">
        <v>0</v>
      </c>
      <c r="AR530" s="38">
        <v>0</v>
      </c>
      <c r="AS530" s="39">
        <v>565</v>
      </c>
      <c r="AT530" s="40">
        <v>0</v>
      </c>
      <c r="AU530" s="98">
        <v>0</v>
      </c>
      <c r="AV530" s="38">
        <v>0</v>
      </c>
      <c r="AW530" s="39">
        <v>565</v>
      </c>
      <c r="AX530" s="41">
        <v>0</v>
      </c>
      <c r="AY530" s="183">
        <v>0</v>
      </c>
      <c r="AZ530" s="42">
        <v>0</v>
      </c>
      <c r="BA530" s="43">
        <v>356</v>
      </c>
      <c r="BB530" s="44">
        <v>0</v>
      </c>
      <c r="BC530" s="178">
        <v>0</v>
      </c>
      <c r="BD530" s="42">
        <v>0</v>
      </c>
      <c r="BE530" s="43">
        <v>356</v>
      </c>
      <c r="BF530" s="45">
        <v>0</v>
      </c>
      <c r="BG530" s="159">
        <v>0</v>
      </c>
      <c r="BH530" s="83">
        <v>0</v>
      </c>
      <c r="BI530" s="84">
        <v>467</v>
      </c>
      <c r="BJ530" s="85">
        <v>0</v>
      </c>
      <c r="BK530" s="156">
        <v>0</v>
      </c>
      <c r="BL530" s="83">
        <v>0</v>
      </c>
      <c r="BM530" s="84">
        <v>467</v>
      </c>
      <c r="BN530" s="86">
        <v>0</v>
      </c>
      <c r="BO530" s="195">
        <v>72</v>
      </c>
      <c r="BP530" s="75">
        <v>5.5452865064695009E-3</v>
      </c>
      <c r="BQ530" s="164">
        <v>3</v>
      </c>
      <c r="BR530" s="76">
        <v>552</v>
      </c>
      <c r="BS530" s="77">
        <v>9.8122886781298643E-2</v>
      </c>
      <c r="BT530" s="159">
        <v>12984</v>
      </c>
      <c r="BU530" s="153">
        <v>128</v>
      </c>
    </row>
    <row r="531" spans="1:73">
      <c r="A531" s="34">
        <f t="shared" si="64"/>
        <v>0</v>
      </c>
      <c r="B531" s="35">
        <f t="shared" si="65"/>
        <v>0</v>
      </c>
      <c r="C531" s="35">
        <f t="shared" si="66"/>
        <v>0</v>
      </c>
      <c r="D531" s="35">
        <f t="shared" si="67"/>
        <v>0</v>
      </c>
      <c r="E531" s="35">
        <f t="shared" si="68"/>
        <v>0</v>
      </c>
      <c r="F531" s="35">
        <f t="shared" si="69"/>
        <v>0</v>
      </c>
      <c r="G531" s="35">
        <f t="shared" si="70"/>
        <v>0</v>
      </c>
      <c r="H531" s="35">
        <f t="shared" si="71"/>
        <v>1</v>
      </c>
      <c r="I531" s="48">
        <v>191</v>
      </c>
      <c r="J531" s="49" t="s">
        <v>161</v>
      </c>
      <c r="K531" s="65">
        <v>0</v>
      </c>
      <c r="L531" s="38">
        <v>0</v>
      </c>
      <c r="M531" s="39">
        <v>517</v>
      </c>
      <c r="N531" s="40">
        <v>0</v>
      </c>
      <c r="O531" s="98">
        <v>0</v>
      </c>
      <c r="P531" s="38">
        <v>0</v>
      </c>
      <c r="Q531" s="39">
        <v>517</v>
      </c>
      <c r="R531" s="41">
        <v>0</v>
      </c>
      <c r="S531" s="183">
        <v>0</v>
      </c>
      <c r="T531" s="42">
        <v>0</v>
      </c>
      <c r="U531" s="43">
        <v>396</v>
      </c>
      <c r="V531" s="44">
        <v>0</v>
      </c>
      <c r="W531" s="178">
        <v>0</v>
      </c>
      <c r="X531" s="42">
        <v>0</v>
      </c>
      <c r="Y531" s="43">
        <v>396</v>
      </c>
      <c r="Z531" s="45">
        <v>0</v>
      </c>
      <c r="AA531" s="65">
        <v>0</v>
      </c>
      <c r="AB531" s="38">
        <v>0</v>
      </c>
      <c r="AC531" s="39">
        <v>538</v>
      </c>
      <c r="AD531" s="40">
        <v>0</v>
      </c>
      <c r="AE531" s="98">
        <v>0</v>
      </c>
      <c r="AF531" s="38">
        <v>0</v>
      </c>
      <c r="AG531" s="39">
        <v>538</v>
      </c>
      <c r="AH531" s="41">
        <v>0</v>
      </c>
      <c r="AI531" s="183">
        <v>0</v>
      </c>
      <c r="AJ531" s="42">
        <v>0</v>
      </c>
      <c r="AK531" s="43">
        <v>337</v>
      </c>
      <c r="AL531" s="44">
        <v>0</v>
      </c>
      <c r="AM531" s="178">
        <v>0</v>
      </c>
      <c r="AN531" s="42">
        <v>0</v>
      </c>
      <c r="AO531" s="43">
        <v>337</v>
      </c>
      <c r="AP531" s="45">
        <v>0</v>
      </c>
      <c r="AQ531" s="65">
        <v>0</v>
      </c>
      <c r="AR531" s="38">
        <v>0</v>
      </c>
      <c r="AS531" s="39">
        <v>565</v>
      </c>
      <c r="AT531" s="40">
        <v>0</v>
      </c>
      <c r="AU531" s="98">
        <v>0</v>
      </c>
      <c r="AV531" s="38">
        <v>0</v>
      </c>
      <c r="AW531" s="39">
        <v>565</v>
      </c>
      <c r="AX531" s="41">
        <v>0</v>
      </c>
      <c r="AY531" s="183">
        <v>0</v>
      </c>
      <c r="AZ531" s="42">
        <v>0</v>
      </c>
      <c r="BA531" s="43">
        <v>356</v>
      </c>
      <c r="BB531" s="44">
        <v>0</v>
      </c>
      <c r="BC531" s="178">
        <v>0</v>
      </c>
      <c r="BD531" s="42">
        <v>0</v>
      </c>
      <c r="BE531" s="43">
        <v>356</v>
      </c>
      <c r="BF531" s="45">
        <v>0</v>
      </c>
      <c r="BG531" s="159">
        <v>71</v>
      </c>
      <c r="BH531" s="83">
        <v>7.7919227392449514E-3</v>
      </c>
      <c r="BI531" s="84">
        <v>69</v>
      </c>
      <c r="BJ531" s="85">
        <v>1.3999245268896663</v>
      </c>
      <c r="BK531" s="156">
        <v>3</v>
      </c>
      <c r="BL531" s="83">
        <v>1</v>
      </c>
      <c r="BM531" s="84">
        <v>1</v>
      </c>
      <c r="BN531" s="86">
        <v>10.153450544193278</v>
      </c>
      <c r="BO531" s="195">
        <v>71</v>
      </c>
      <c r="BP531" s="75">
        <v>7.7919227392449514E-3</v>
      </c>
      <c r="BQ531" s="164">
        <v>3</v>
      </c>
      <c r="BR531" s="76">
        <v>526</v>
      </c>
      <c r="BS531" s="77">
        <v>0.13787672681286442</v>
      </c>
      <c r="BT531" s="159">
        <v>9112</v>
      </c>
      <c r="BU531" s="153">
        <v>477</v>
      </c>
    </row>
    <row r="532" spans="1:73">
      <c r="A532" s="34">
        <f t="shared" si="64"/>
        <v>2</v>
      </c>
      <c r="B532" s="35">
        <f t="shared" si="65"/>
        <v>1</v>
      </c>
      <c r="C532" s="35">
        <f t="shared" si="66"/>
        <v>1</v>
      </c>
      <c r="D532" s="35">
        <f t="shared" si="67"/>
        <v>0</v>
      </c>
      <c r="E532" s="35">
        <f t="shared" si="68"/>
        <v>0</v>
      </c>
      <c r="F532" s="35">
        <f t="shared" si="69"/>
        <v>0</v>
      </c>
      <c r="G532" s="35">
        <f t="shared" si="70"/>
        <v>0</v>
      </c>
      <c r="H532" s="35">
        <f t="shared" si="71"/>
        <v>0</v>
      </c>
      <c r="I532" s="48">
        <v>355</v>
      </c>
      <c r="J532" s="49" t="s">
        <v>326</v>
      </c>
      <c r="K532" s="65">
        <v>18</v>
      </c>
      <c r="L532" s="38">
        <v>3.4351145038167941E-2</v>
      </c>
      <c r="M532" s="39">
        <v>18</v>
      </c>
      <c r="N532" s="40">
        <v>4.5518138945658855</v>
      </c>
      <c r="O532" s="98">
        <v>4</v>
      </c>
      <c r="P532" s="38">
        <v>0.25352112676056338</v>
      </c>
      <c r="Q532" s="39">
        <v>89</v>
      </c>
      <c r="R532" s="41">
        <v>1.8985022158849849</v>
      </c>
      <c r="S532" s="183">
        <v>44</v>
      </c>
      <c r="T532" s="42">
        <v>8.3969465648854963E-2</v>
      </c>
      <c r="U532" s="43">
        <v>1</v>
      </c>
      <c r="V532" s="44">
        <v>31.259101434405498</v>
      </c>
      <c r="W532" s="178">
        <v>1</v>
      </c>
      <c r="X532" s="42">
        <v>0.61971830985915488</v>
      </c>
      <c r="Y532" s="43">
        <v>6</v>
      </c>
      <c r="Z532" s="45">
        <v>13.037763562926209</v>
      </c>
      <c r="AA532" s="65">
        <v>4</v>
      </c>
      <c r="AB532" s="38">
        <v>7.6335877862595417E-3</v>
      </c>
      <c r="AC532" s="39">
        <v>275</v>
      </c>
      <c r="AD532" s="40">
        <v>0.58857785304927945</v>
      </c>
      <c r="AE532" s="98">
        <v>1</v>
      </c>
      <c r="AF532" s="38">
        <v>5.6338028169014086E-2</v>
      </c>
      <c r="AG532" s="39">
        <v>463</v>
      </c>
      <c r="AH532" s="41">
        <v>0.2454881469492623</v>
      </c>
      <c r="AI532" s="183">
        <v>0</v>
      </c>
      <c r="AJ532" s="42">
        <v>0</v>
      </c>
      <c r="AK532" s="43">
        <v>337</v>
      </c>
      <c r="AL532" s="44">
        <v>0</v>
      </c>
      <c r="AM532" s="178">
        <v>0</v>
      </c>
      <c r="AN532" s="42">
        <v>0</v>
      </c>
      <c r="AO532" s="43">
        <v>337</v>
      </c>
      <c r="AP532" s="45">
        <v>0</v>
      </c>
      <c r="AQ532" s="65">
        <v>5</v>
      </c>
      <c r="AR532" s="38">
        <v>9.5419847328244278E-3</v>
      </c>
      <c r="AS532" s="39">
        <v>333</v>
      </c>
      <c r="AT532" s="40">
        <v>0.4119508279356095</v>
      </c>
      <c r="AU532" s="98">
        <v>2</v>
      </c>
      <c r="AV532" s="38">
        <v>7.0422535211267609E-2</v>
      </c>
      <c r="AW532" s="39">
        <v>508</v>
      </c>
      <c r="AX532" s="41">
        <v>0.17181931814152038</v>
      </c>
      <c r="AY532" s="183">
        <v>0</v>
      </c>
      <c r="AZ532" s="42">
        <v>0</v>
      </c>
      <c r="BA532" s="43">
        <v>356</v>
      </c>
      <c r="BB532" s="44">
        <v>0</v>
      </c>
      <c r="BC532" s="178">
        <v>0</v>
      </c>
      <c r="BD532" s="42">
        <v>0</v>
      </c>
      <c r="BE532" s="43">
        <v>356</v>
      </c>
      <c r="BF532" s="45">
        <v>0</v>
      </c>
      <c r="BG532" s="159">
        <v>0</v>
      </c>
      <c r="BH532" s="83">
        <v>0</v>
      </c>
      <c r="BI532" s="84">
        <v>467</v>
      </c>
      <c r="BJ532" s="85">
        <v>0</v>
      </c>
      <c r="BK532" s="156">
        <v>1</v>
      </c>
      <c r="BL532" s="83">
        <v>0</v>
      </c>
      <c r="BM532" s="84">
        <v>467</v>
      </c>
      <c r="BN532" s="86">
        <v>0</v>
      </c>
      <c r="BO532" s="195">
        <v>71</v>
      </c>
      <c r="BP532" s="75">
        <v>0.13549618320610687</v>
      </c>
      <c r="BQ532" s="164">
        <v>9</v>
      </c>
      <c r="BR532" s="76">
        <v>39</v>
      </c>
      <c r="BS532" s="77">
        <v>2.3975815548069099</v>
      </c>
      <c r="BT532" s="159">
        <v>524</v>
      </c>
      <c r="BU532" s="153">
        <v>141</v>
      </c>
    </row>
    <row r="533" spans="1:73">
      <c r="A533" s="34">
        <f t="shared" si="64"/>
        <v>2</v>
      </c>
      <c r="B533" s="35">
        <f t="shared" si="65"/>
        <v>1</v>
      </c>
      <c r="C533" s="35">
        <f t="shared" si="66"/>
        <v>1</v>
      </c>
      <c r="D533" s="35">
        <f t="shared" si="67"/>
        <v>0</v>
      </c>
      <c r="E533" s="35">
        <f t="shared" si="68"/>
        <v>0</v>
      </c>
      <c r="F533" s="35">
        <f t="shared" si="69"/>
        <v>1</v>
      </c>
      <c r="G533" s="35">
        <f t="shared" si="70"/>
        <v>0</v>
      </c>
      <c r="H533" s="35">
        <f t="shared" si="71"/>
        <v>1</v>
      </c>
      <c r="I533" s="51">
        <v>25</v>
      </c>
      <c r="J533" s="49" t="s">
        <v>673</v>
      </c>
      <c r="K533" s="65">
        <v>13</v>
      </c>
      <c r="L533" s="38">
        <v>5.1896207584830342E-4</v>
      </c>
      <c r="M533" s="39">
        <v>454</v>
      </c>
      <c r="N533" s="40">
        <v>6.8766813594550488E-2</v>
      </c>
      <c r="O533" s="98">
        <v>8</v>
      </c>
      <c r="P533" s="38">
        <v>0.18571428571428572</v>
      </c>
      <c r="Q533" s="39">
        <v>136</v>
      </c>
      <c r="R533" s="41">
        <v>1.3907282105252707</v>
      </c>
      <c r="S533" s="183">
        <v>8</v>
      </c>
      <c r="T533" s="42">
        <v>3.1936127744510979E-4</v>
      </c>
      <c r="U533" s="43">
        <v>314</v>
      </c>
      <c r="V533" s="44">
        <v>0.11888781819363804</v>
      </c>
      <c r="W533" s="178">
        <v>2</v>
      </c>
      <c r="X533" s="42">
        <v>0.11428571428571428</v>
      </c>
      <c r="Y533" s="43">
        <v>37</v>
      </c>
      <c r="Z533" s="45">
        <v>2.4043667869292489</v>
      </c>
      <c r="AA533" s="65">
        <v>1</v>
      </c>
      <c r="AB533" s="38">
        <v>3.9920159680638724E-5</v>
      </c>
      <c r="AC533" s="39">
        <v>532</v>
      </c>
      <c r="AD533" s="40">
        <v>3.077991966046132E-3</v>
      </c>
      <c r="AE533" s="98">
        <v>1</v>
      </c>
      <c r="AF533" s="38">
        <v>1.4285714285714285E-2</v>
      </c>
      <c r="AG533" s="39">
        <v>517</v>
      </c>
      <c r="AH533" s="41">
        <v>6.2248780119277224E-2</v>
      </c>
      <c r="AI533" s="183">
        <v>0</v>
      </c>
      <c r="AJ533" s="42">
        <v>0</v>
      </c>
      <c r="AK533" s="43">
        <v>337</v>
      </c>
      <c r="AL533" s="44">
        <v>0</v>
      </c>
      <c r="AM533" s="178">
        <v>0</v>
      </c>
      <c r="AN533" s="42">
        <v>0</v>
      </c>
      <c r="AO533" s="43">
        <v>337</v>
      </c>
      <c r="AP533" s="45">
        <v>0</v>
      </c>
      <c r="AQ533" s="65">
        <v>31</v>
      </c>
      <c r="AR533" s="38">
        <v>1.2375249500998003E-3</v>
      </c>
      <c r="AS533" s="39">
        <v>505</v>
      </c>
      <c r="AT533" s="40">
        <v>5.3426980031824667E-2</v>
      </c>
      <c r="AU533" s="98">
        <v>11</v>
      </c>
      <c r="AV533" s="38">
        <v>0.44285714285714284</v>
      </c>
      <c r="AW533" s="39">
        <v>238</v>
      </c>
      <c r="AX533" s="41">
        <v>1.0804980549413894</v>
      </c>
      <c r="AY533" s="183">
        <v>0</v>
      </c>
      <c r="AZ533" s="42">
        <v>0</v>
      </c>
      <c r="BA533" s="43">
        <v>356</v>
      </c>
      <c r="BB533" s="44">
        <v>0</v>
      </c>
      <c r="BC533" s="178">
        <v>0</v>
      </c>
      <c r="BD533" s="42">
        <v>0</v>
      </c>
      <c r="BE533" s="43">
        <v>356</v>
      </c>
      <c r="BF533" s="45">
        <v>0</v>
      </c>
      <c r="BG533" s="159">
        <v>17</v>
      </c>
      <c r="BH533" s="83">
        <v>6.7864271457085824E-4</v>
      </c>
      <c r="BI533" s="84">
        <v>374</v>
      </c>
      <c r="BJ533" s="85">
        <v>0.12192736156606047</v>
      </c>
      <c r="BK533" s="156">
        <v>9</v>
      </c>
      <c r="BL533" s="83">
        <v>0.24285714285714285</v>
      </c>
      <c r="BM533" s="84">
        <v>57</v>
      </c>
      <c r="BN533" s="86">
        <v>2.4658379893040818</v>
      </c>
      <c r="BO533" s="195">
        <v>70</v>
      </c>
      <c r="BP533" s="75">
        <v>2.7944111776447107E-3</v>
      </c>
      <c r="BQ533" s="164">
        <v>31</v>
      </c>
      <c r="BR533" s="76">
        <v>580</v>
      </c>
      <c r="BS533" s="77">
        <v>4.9446623052665069E-2</v>
      </c>
      <c r="BT533" s="159">
        <v>25050</v>
      </c>
      <c r="BU533" s="153">
        <v>3401</v>
      </c>
    </row>
    <row r="534" spans="1:73">
      <c r="A534" s="34">
        <f t="shared" si="64"/>
        <v>1</v>
      </c>
      <c r="B534" s="35">
        <f t="shared" si="65"/>
        <v>1</v>
      </c>
      <c r="C534" s="35">
        <f t="shared" si="66"/>
        <v>0</v>
      </c>
      <c r="D534" s="35">
        <f t="shared" si="67"/>
        <v>0</v>
      </c>
      <c r="E534" s="35">
        <f t="shared" si="68"/>
        <v>0</v>
      </c>
      <c r="F534" s="35">
        <f t="shared" si="69"/>
        <v>0</v>
      </c>
      <c r="G534" s="35">
        <f t="shared" si="70"/>
        <v>0</v>
      </c>
      <c r="H534" s="35">
        <f t="shared" si="71"/>
        <v>0</v>
      </c>
      <c r="I534" s="48">
        <v>632</v>
      </c>
      <c r="J534" s="49" t="s">
        <v>606</v>
      </c>
      <c r="K534" s="65">
        <v>31</v>
      </c>
      <c r="L534" s="38">
        <v>4.7270509301616343E-3</v>
      </c>
      <c r="M534" s="39">
        <v>206</v>
      </c>
      <c r="N534" s="40">
        <v>0.62637376658981603</v>
      </c>
      <c r="O534" s="98">
        <v>3</v>
      </c>
      <c r="P534" s="38">
        <v>0.46969696969696972</v>
      </c>
      <c r="Q534" s="39">
        <v>34</v>
      </c>
      <c r="R534" s="41">
        <v>3.5173429100697406</v>
      </c>
      <c r="S534" s="183">
        <v>0</v>
      </c>
      <c r="T534" s="42">
        <v>0</v>
      </c>
      <c r="U534" s="43">
        <v>396</v>
      </c>
      <c r="V534" s="44">
        <v>0</v>
      </c>
      <c r="W534" s="178">
        <v>0</v>
      </c>
      <c r="X534" s="42">
        <v>0</v>
      </c>
      <c r="Y534" s="43">
        <v>396</v>
      </c>
      <c r="Z534" s="45">
        <v>0</v>
      </c>
      <c r="AA534" s="65">
        <v>11</v>
      </c>
      <c r="AB534" s="38">
        <v>1.6773406526379995E-3</v>
      </c>
      <c r="AC534" s="39">
        <v>442</v>
      </c>
      <c r="AD534" s="40">
        <v>0.12932916838121558</v>
      </c>
      <c r="AE534" s="98">
        <v>2</v>
      </c>
      <c r="AF534" s="38">
        <v>0.16666666666666666</v>
      </c>
      <c r="AG534" s="39">
        <v>360</v>
      </c>
      <c r="AH534" s="41">
        <v>0.72623576805823431</v>
      </c>
      <c r="AI534" s="183">
        <v>0</v>
      </c>
      <c r="AJ534" s="42">
        <v>0</v>
      </c>
      <c r="AK534" s="43">
        <v>337</v>
      </c>
      <c r="AL534" s="44">
        <v>0</v>
      </c>
      <c r="AM534" s="178">
        <v>0</v>
      </c>
      <c r="AN534" s="42">
        <v>0</v>
      </c>
      <c r="AO534" s="43">
        <v>337</v>
      </c>
      <c r="AP534" s="45">
        <v>0</v>
      </c>
      <c r="AQ534" s="65">
        <v>18</v>
      </c>
      <c r="AR534" s="38">
        <v>2.7447392497712718E-3</v>
      </c>
      <c r="AS534" s="39">
        <v>458</v>
      </c>
      <c r="AT534" s="40">
        <v>0.11849710915183496</v>
      </c>
      <c r="AU534" s="98">
        <v>6</v>
      </c>
      <c r="AV534" s="38">
        <v>0.27272727272727271</v>
      </c>
      <c r="AW534" s="39">
        <v>418</v>
      </c>
      <c r="AX534" s="41">
        <v>0.66540935934806977</v>
      </c>
      <c r="AY534" s="183">
        <v>0</v>
      </c>
      <c r="AZ534" s="42">
        <v>0</v>
      </c>
      <c r="BA534" s="43">
        <v>356</v>
      </c>
      <c r="BB534" s="44">
        <v>0</v>
      </c>
      <c r="BC534" s="178">
        <v>0</v>
      </c>
      <c r="BD534" s="42">
        <v>0</v>
      </c>
      <c r="BE534" s="43">
        <v>356</v>
      </c>
      <c r="BF534" s="45">
        <v>0</v>
      </c>
      <c r="BG534" s="159">
        <v>6</v>
      </c>
      <c r="BH534" s="83">
        <v>9.1491308325709062E-4</v>
      </c>
      <c r="BI534" s="84">
        <v>348</v>
      </c>
      <c r="BJ534" s="85">
        <v>0.16437653555943249</v>
      </c>
      <c r="BK534" s="156">
        <v>2</v>
      </c>
      <c r="BL534" s="83">
        <v>9.0909090909090912E-2</v>
      </c>
      <c r="BM534" s="84">
        <v>202</v>
      </c>
      <c r="BN534" s="86">
        <v>0.92304095856302537</v>
      </c>
      <c r="BO534" s="195">
        <v>66</v>
      </c>
      <c r="BP534" s="75">
        <v>1.0064043915827997E-2</v>
      </c>
      <c r="BQ534" s="164">
        <v>13</v>
      </c>
      <c r="BR534" s="76">
        <v>508</v>
      </c>
      <c r="BS534" s="77">
        <v>0.17808151852257037</v>
      </c>
      <c r="BT534" s="159">
        <v>6558</v>
      </c>
      <c r="BU534" s="153">
        <v>208</v>
      </c>
    </row>
    <row r="535" spans="1:73">
      <c r="A535" s="34">
        <f t="shared" si="64"/>
        <v>2</v>
      </c>
      <c r="B535" s="35">
        <f t="shared" si="65"/>
        <v>1</v>
      </c>
      <c r="C535" s="35">
        <f t="shared" si="66"/>
        <v>1</v>
      </c>
      <c r="D535" s="35">
        <f t="shared" si="67"/>
        <v>0</v>
      </c>
      <c r="E535" s="35">
        <f t="shared" si="68"/>
        <v>0</v>
      </c>
      <c r="F535" s="35">
        <f t="shared" si="69"/>
        <v>0</v>
      </c>
      <c r="G535" s="35">
        <f t="shared" si="70"/>
        <v>0</v>
      </c>
      <c r="H535" s="35">
        <f t="shared" si="71"/>
        <v>0</v>
      </c>
      <c r="I535" s="48">
        <v>489</v>
      </c>
      <c r="J535" s="49" t="s">
        <v>461</v>
      </c>
      <c r="K535" s="65">
        <v>40</v>
      </c>
      <c r="L535" s="38">
        <v>9.5900263725725247E-3</v>
      </c>
      <c r="M535" s="39">
        <v>102</v>
      </c>
      <c r="N535" s="40">
        <v>1.2707586673872635</v>
      </c>
      <c r="O535" s="98">
        <v>2</v>
      </c>
      <c r="P535" s="38">
        <v>0.625</v>
      </c>
      <c r="Q535" s="39">
        <v>18</v>
      </c>
      <c r="R535" s="41">
        <v>4.6803353238831225</v>
      </c>
      <c r="S535" s="183">
        <v>5</v>
      </c>
      <c r="T535" s="42">
        <v>1.1987532965715656E-3</v>
      </c>
      <c r="U535" s="43">
        <v>194</v>
      </c>
      <c r="V535" s="44">
        <v>0.44625686971808809</v>
      </c>
      <c r="W535" s="178">
        <v>1</v>
      </c>
      <c r="X535" s="42">
        <v>7.8125E-2</v>
      </c>
      <c r="Y535" s="43">
        <v>71</v>
      </c>
      <c r="Z535" s="45">
        <v>1.6436101082524164</v>
      </c>
      <c r="AA535" s="65">
        <v>0</v>
      </c>
      <c r="AB535" s="38">
        <v>0</v>
      </c>
      <c r="AC535" s="39">
        <v>538</v>
      </c>
      <c r="AD535" s="40">
        <v>0</v>
      </c>
      <c r="AE535" s="98">
        <v>0</v>
      </c>
      <c r="AF535" s="38">
        <v>0</v>
      </c>
      <c r="AG535" s="39">
        <v>538</v>
      </c>
      <c r="AH535" s="41">
        <v>0</v>
      </c>
      <c r="AI535" s="183">
        <v>0</v>
      </c>
      <c r="AJ535" s="42">
        <v>0</v>
      </c>
      <c r="AK535" s="43">
        <v>337</v>
      </c>
      <c r="AL535" s="44">
        <v>0</v>
      </c>
      <c r="AM535" s="178">
        <v>0</v>
      </c>
      <c r="AN535" s="42">
        <v>0</v>
      </c>
      <c r="AO535" s="43">
        <v>337</v>
      </c>
      <c r="AP535" s="45">
        <v>0</v>
      </c>
      <c r="AQ535" s="65">
        <v>19</v>
      </c>
      <c r="AR535" s="38">
        <v>4.5552625269719487E-3</v>
      </c>
      <c r="AS535" s="39">
        <v>419</v>
      </c>
      <c r="AT535" s="40">
        <v>0.19666182895837581</v>
      </c>
      <c r="AU535" s="98">
        <v>5</v>
      </c>
      <c r="AV535" s="38">
        <v>0.296875</v>
      </c>
      <c r="AW535" s="39">
        <v>396</v>
      </c>
      <c r="AX535" s="41">
        <v>0.72432581304034682</v>
      </c>
      <c r="AY535" s="183">
        <v>0</v>
      </c>
      <c r="AZ535" s="42">
        <v>0</v>
      </c>
      <c r="BA535" s="43">
        <v>356</v>
      </c>
      <c r="BB535" s="44">
        <v>0</v>
      </c>
      <c r="BC535" s="178">
        <v>0</v>
      </c>
      <c r="BD535" s="42">
        <v>0</v>
      </c>
      <c r="BE535" s="43">
        <v>356</v>
      </c>
      <c r="BF535" s="45">
        <v>0</v>
      </c>
      <c r="BG535" s="159">
        <v>0</v>
      </c>
      <c r="BH535" s="83">
        <v>0</v>
      </c>
      <c r="BI535" s="84">
        <v>467</v>
      </c>
      <c r="BJ535" s="85">
        <v>0</v>
      </c>
      <c r="BK535" s="156">
        <v>0</v>
      </c>
      <c r="BL535" s="83">
        <v>0</v>
      </c>
      <c r="BM535" s="84">
        <v>467</v>
      </c>
      <c r="BN535" s="86">
        <v>0</v>
      </c>
      <c r="BO535" s="195">
        <v>64</v>
      </c>
      <c r="BP535" s="75">
        <v>1.5344042196116039E-2</v>
      </c>
      <c r="BQ535" s="164">
        <v>8</v>
      </c>
      <c r="BR535" s="76">
        <v>460</v>
      </c>
      <c r="BS535" s="77">
        <v>0.27151017597024568</v>
      </c>
      <c r="BT535" s="159">
        <v>4171</v>
      </c>
      <c r="BU535" s="153">
        <v>266</v>
      </c>
    </row>
    <row r="536" spans="1:73">
      <c r="A536" s="34">
        <f t="shared" si="64"/>
        <v>2</v>
      </c>
      <c r="B536" s="35">
        <f t="shared" si="65"/>
        <v>0</v>
      </c>
      <c r="C536" s="35">
        <f t="shared" si="66"/>
        <v>0</v>
      </c>
      <c r="D536" s="35">
        <f t="shared" si="67"/>
        <v>1</v>
      </c>
      <c r="E536" s="35">
        <f t="shared" si="68"/>
        <v>1</v>
      </c>
      <c r="F536" s="35">
        <f t="shared" si="69"/>
        <v>1</v>
      </c>
      <c r="G536" s="35">
        <f t="shared" si="70"/>
        <v>0</v>
      </c>
      <c r="H536" s="35">
        <f t="shared" si="71"/>
        <v>1</v>
      </c>
      <c r="I536" s="48">
        <v>589</v>
      </c>
      <c r="J536" s="49" t="s">
        <v>562</v>
      </c>
      <c r="K536" s="65">
        <v>2</v>
      </c>
      <c r="L536" s="38">
        <v>6.6028392208649722E-4</v>
      </c>
      <c r="M536" s="39">
        <v>438</v>
      </c>
      <c r="N536" s="40">
        <v>8.7493139677653944E-2</v>
      </c>
      <c r="O536" s="98">
        <v>1</v>
      </c>
      <c r="P536" s="38">
        <v>3.125E-2</v>
      </c>
      <c r="Q536" s="39">
        <v>449</v>
      </c>
      <c r="R536" s="41">
        <v>0.23401676619415612</v>
      </c>
      <c r="S536" s="183">
        <v>0</v>
      </c>
      <c r="T536" s="42">
        <v>0</v>
      </c>
      <c r="U536" s="43">
        <v>396</v>
      </c>
      <c r="V536" s="44">
        <v>0</v>
      </c>
      <c r="W536" s="178">
        <v>0</v>
      </c>
      <c r="X536" s="42">
        <v>0</v>
      </c>
      <c r="Y536" s="43">
        <v>396</v>
      </c>
      <c r="Z536" s="45">
        <v>0</v>
      </c>
      <c r="AA536" s="65">
        <v>24</v>
      </c>
      <c r="AB536" s="38">
        <v>7.9234070650379667E-3</v>
      </c>
      <c r="AC536" s="39">
        <v>265</v>
      </c>
      <c r="AD536" s="40">
        <v>0.6109239914119956</v>
      </c>
      <c r="AE536" s="98">
        <v>4</v>
      </c>
      <c r="AF536" s="38">
        <v>0.375</v>
      </c>
      <c r="AG536" s="39">
        <v>167</v>
      </c>
      <c r="AH536" s="41">
        <v>1.6340304781310273</v>
      </c>
      <c r="AI536" s="183">
        <v>4</v>
      </c>
      <c r="AJ536" s="42">
        <v>1.3205678441729944E-3</v>
      </c>
      <c r="AK536" s="43">
        <v>133</v>
      </c>
      <c r="AL536" s="44">
        <v>0.69404730802693004</v>
      </c>
      <c r="AM536" s="178">
        <v>1</v>
      </c>
      <c r="AN536" s="42">
        <v>6.25E-2</v>
      </c>
      <c r="AO536" s="43">
        <v>49</v>
      </c>
      <c r="AP536" s="45">
        <v>1.8563593352417302</v>
      </c>
      <c r="AQ536" s="65">
        <v>27</v>
      </c>
      <c r="AR536" s="38">
        <v>8.9138329481677128E-3</v>
      </c>
      <c r="AS536" s="39">
        <v>344</v>
      </c>
      <c r="AT536" s="40">
        <v>0.38483197845051192</v>
      </c>
      <c r="AU536" s="98">
        <v>10</v>
      </c>
      <c r="AV536" s="38">
        <v>0.421875</v>
      </c>
      <c r="AW536" s="39">
        <v>264</v>
      </c>
      <c r="AX536" s="41">
        <v>1.0293051027415454</v>
      </c>
      <c r="AY536" s="183">
        <v>0</v>
      </c>
      <c r="AZ536" s="42">
        <v>0</v>
      </c>
      <c r="BA536" s="43">
        <v>356</v>
      </c>
      <c r="BB536" s="44">
        <v>0</v>
      </c>
      <c r="BC536" s="178">
        <v>0</v>
      </c>
      <c r="BD536" s="42">
        <v>0</v>
      </c>
      <c r="BE536" s="43">
        <v>356</v>
      </c>
      <c r="BF536" s="45">
        <v>0</v>
      </c>
      <c r="BG536" s="159">
        <v>7</v>
      </c>
      <c r="BH536" s="83">
        <v>2.3109937273027401E-3</v>
      </c>
      <c r="BI536" s="84">
        <v>251</v>
      </c>
      <c r="BJ536" s="85">
        <v>0.41520134485480947</v>
      </c>
      <c r="BK536" s="156">
        <v>2</v>
      </c>
      <c r="BL536" s="83">
        <v>0.109375</v>
      </c>
      <c r="BM536" s="84">
        <v>163</v>
      </c>
      <c r="BN536" s="86">
        <v>1.1105336532711398</v>
      </c>
      <c r="BO536" s="195">
        <v>64</v>
      </c>
      <c r="BP536" s="75">
        <v>2.1129085506767911E-2</v>
      </c>
      <c r="BQ536" s="164">
        <v>18</v>
      </c>
      <c r="BR536" s="76">
        <v>422</v>
      </c>
      <c r="BS536" s="77">
        <v>0.37387551798345819</v>
      </c>
      <c r="BT536" s="159">
        <v>3029</v>
      </c>
      <c r="BU536" s="153">
        <v>513</v>
      </c>
    </row>
    <row r="537" spans="1:73">
      <c r="A537" s="34">
        <f t="shared" si="64"/>
        <v>0</v>
      </c>
      <c r="B537" s="35">
        <f t="shared" si="65"/>
        <v>0</v>
      </c>
      <c r="C537" s="35">
        <f t="shared" si="66"/>
        <v>0</v>
      </c>
      <c r="D537" s="35">
        <f t="shared" si="67"/>
        <v>0</v>
      </c>
      <c r="E537" s="35">
        <f t="shared" si="68"/>
        <v>0</v>
      </c>
      <c r="F537" s="35">
        <f t="shared" si="69"/>
        <v>0</v>
      </c>
      <c r="G537" s="35">
        <f t="shared" si="70"/>
        <v>0</v>
      </c>
      <c r="H537" s="35">
        <f t="shared" si="71"/>
        <v>1</v>
      </c>
      <c r="I537" s="48">
        <v>51</v>
      </c>
      <c r="J537" s="49" t="s">
        <v>21</v>
      </c>
      <c r="K537" s="65">
        <v>3</v>
      </c>
      <c r="L537" s="38">
        <v>2.5488530161427358E-3</v>
      </c>
      <c r="M537" s="39">
        <v>318</v>
      </c>
      <c r="N537" s="40">
        <v>0.33774433315668706</v>
      </c>
      <c r="O537" s="98">
        <v>2</v>
      </c>
      <c r="P537" s="38">
        <v>4.7619047619047616E-2</v>
      </c>
      <c r="Q537" s="39">
        <v>410</v>
      </c>
      <c r="R537" s="41">
        <v>0.35659697705776167</v>
      </c>
      <c r="S537" s="183">
        <v>0</v>
      </c>
      <c r="T537" s="42">
        <v>0</v>
      </c>
      <c r="U537" s="43">
        <v>396</v>
      </c>
      <c r="V537" s="44">
        <v>0</v>
      </c>
      <c r="W537" s="178">
        <v>0</v>
      </c>
      <c r="X537" s="42">
        <v>0</v>
      </c>
      <c r="Y537" s="43">
        <v>396</v>
      </c>
      <c r="Z537" s="45">
        <v>0</v>
      </c>
      <c r="AA537" s="65">
        <v>0</v>
      </c>
      <c r="AB537" s="38">
        <v>0</v>
      </c>
      <c r="AC537" s="39">
        <v>538</v>
      </c>
      <c r="AD537" s="40">
        <v>0</v>
      </c>
      <c r="AE537" s="98">
        <v>0</v>
      </c>
      <c r="AF537" s="38">
        <v>0</v>
      </c>
      <c r="AG537" s="39">
        <v>538</v>
      </c>
      <c r="AH537" s="41">
        <v>0</v>
      </c>
      <c r="AI537" s="183">
        <v>0</v>
      </c>
      <c r="AJ537" s="42">
        <v>0</v>
      </c>
      <c r="AK537" s="43">
        <v>337</v>
      </c>
      <c r="AL537" s="44">
        <v>0</v>
      </c>
      <c r="AM537" s="178">
        <v>0</v>
      </c>
      <c r="AN537" s="42">
        <v>0</v>
      </c>
      <c r="AO537" s="43">
        <v>337</v>
      </c>
      <c r="AP537" s="45">
        <v>0</v>
      </c>
      <c r="AQ537" s="65">
        <v>21</v>
      </c>
      <c r="AR537" s="38">
        <v>1.784197111299915E-2</v>
      </c>
      <c r="AS537" s="39">
        <v>201</v>
      </c>
      <c r="AT537" s="40">
        <v>0.77028154810593819</v>
      </c>
      <c r="AU537" s="98">
        <v>1</v>
      </c>
      <c r="AV537" s="38">
        <v>0.33333333333333331</v>
      </c>
      <c r="AW537" s="39">
        <v>362</v>
      </c>
      <c r="AX537" s="41">
        <v>0.81327810586986304</v>
      </c>
      <c r="AY537" s="183">
        <v>0</v>
      </c>
      <c r="AZ537" s="42">
        <v>0</v>
      </c>
      <c r="BA537" s="43">
        <v>356</v>
      </c>
      <c r="BB537" s="44">
        <v>0</v>
      </c>
      <c r="BC537" s="178">
        <v>0</v>
      </c>
      <c r="BD537" s="42">
        <v>0</v>
      </c>
      <c r="BE537" s="43">
        <v>356</v>
      </c>
      <c r="BF537" s="45">
        <v>0</v>
      </c>
      <c r="BG537" s="159">
        <v>39</v>
      </c>
      <c r="BH537" s="83">
        <v>3.3135089209855563E-2</v>
      </c>
      <c r="BI537" s="84">
        <v>9</v>
      </c>
      <c r="BJ537" s="85">
        <v>5.9531678685572889</v>
      </c>
      <c r="BK537" s="156">
        <v>1</v>
      </c>
      <c r="BL537" s="83">
        <v>0.61904761904761907</v>
      </c>
      <c r="BM537" s="84">
        <v>11</v>
      </c>
      <c r="BN537" s="86">
        <v>6.2854693845006011</v>
      </c>
      <c r="BO537" s="195">
        <v>63</v>
      </c>
      <c r="BP537" s="75">
        <v>5.352591333899745E-2</v>
      </c>
      <c r="BQ537" s="164">
        <v>4</v>
      </c>
      <c r="BR537" s="76">
        <v>168</v>
      </c>
      <c r="BS537" s="77">
        <v>0.94713178990852498</v>
      </c>
      <c r="BT537" s="159">
        <v>1177</v>
      </c>
      <c r="BU537" s="153">
        <v>89</v>
      </c>
    </row>
    <row r="538" spans="1:73">
      <c r="A538" s="34">
        <f t="shared" si="64"/>
        <v>2</v>
      </c>
      <c r="B538" s="35">
        <f t="shared" si="65"/>
        <v>1</v>
      </c>
      <c r="C538" s="35">
        <f t="shared" si="66"/>
        <v>0</v>
      </c>
      <c r="D538" s="35">
        <f t="shared" si="67"/>
        <v>1</v>
      </c>
      <c r="E538" s="35">
        <f t="shared" si="68"/>
        <v>0</v>
      </c>
      <c r="F538" s="35">
        <f t="shared" si="69"/>
        <v>0</v>
      </c>
      <c r="G538" s="35">
        <f t="shared" si="70"/>
        <v>0</v>
      </c>
      <c r="H538" s="35">
        <f t="shared" si="71"/>
        <v>0</v>
      </c>
      <c r="I538" s="48">
        <v>133</v>
      </c>
      <c r="J538" s="49" t="s">
        <v>103</v>
      </c>
      <c r="K538" s="65">
        <v>9</v>
      </c>
      <c r="L538" s="38">
        <v>4.2034468263976461E-4</v>
      </c>
      <c r="M538" s="39">
        <v>464</v>
      </c>
      <c r="N538" s="40">
        <v>5.5699184548888982E-2</v>
      </c>
      <c r="O538" s="98">
        <v>1</v>
      </c>
      <c r="P538" s="38">
        <v>0.14285714285714285</v>
      </c>
      <c r="Q538" s="39">
        <v>213</v>
      </c>
      <c r="R538" s="41">
        <v>1.0697909311732852</v>
      </c>
      <c r="S538" s="183">
        <v>0</v>
      </c>
      <c r="T538" s="42">
        <v>0</v>
      </c>
      <c r="U538" s="43">
        <v>396</v>
      </c>
      <c r="V538" s="44">
        <v>0</v>
      </c>
      <c r="W538" s="178">
        <v>0</v>
      </c>
      <c r="X538" s="42">
        <v>0</v>
      </c>
      <c r="Y538" s="43">
        <v>396</v>
      </c>
      <c r="Z538" s="45">
        <v>0</v>
      </c>
      <c r="AA538" s="65">
        <v>44</v>
      </c>
      <c r="AB538" s="38">
        <v>2.0550184484610713E-3</v>
      </c>
      <c r="AC538" s="39">
        <v>422</v>
      </c>
      <c r="AD538" s="40">
        <v>0.1584495233747161</v>
      </c>
      <c r="AE538" s="98">
        <v>1</v>
      </c>
      <c r="AF538" s="38">
        <v>0.69841269841269837</v>
      </c>
      <c r="AG538" s="39">
        <v>92</v>
      </c>
      <c r="AH538" s="41">
        <v>3.0432736947202197</v>
      </c>
      <c r="AI538" s="183">
        <v>0</v>
      </c>
      <c r="AJ538" s="42">
        <v>0</v>
      </c>
      <c r="AK538" s="43">
        <v>337</v>
      </c>
      <c r="AL538" s="44">
        <v>0</v>
      </c>
      <c r="AM538" s="178">
        <v>0</v>
      </c>
      <c r="AN538" s="42">
        <v>0</v>
      </c>
      <c r="AO538" s="43">
        <v>337</v>
      </c>
      <c r="AP538" s="45">
        <v>0</v>
      </c>
      <c r="AQ538" s="65">
        <v>10</v>
      </c>
      <c r="AR538" s="38">
        <v>4.6704964737751621E-4</v>
      </c>
      <c r="AS538" s="39">
        <v>540</v>
      </c>
      <c r="AT538" s="40">
        <v>2.0163676039256395E-2</v>
      </c>
      <c r="AU538" s="98">
        <v>2</v>
      </c>
      <c r="AV538" s="38">
        <v>0.15873015873015872</v>
      </c>
      <c r="AW538" s="39">
        <v>480</v>
      </c>
      <c r="AX538" s="41">
        <v>0.38727528850945858</v>
      </c>
      <c r="AY538" s="183">
        <v>0</v>
      </c>
      <c r="AZ538" s="42">
        <v>0</v>
      </c>
      <c r="BA538" s="43">
        <v>356</v>
      </c>
      <c r="BB538" s="44">
        <v>0</v>
      </c>
      <c r="BC538" s="178">
        <v>0</v>
      </c>
      <c r="BD538" s="42">
        <v>0</v>
      </c>
      <c r="BE538" s="43">
        <v>356</v>
      </c>
      <c r="BF538" s="45">
        <v>0</v>
      </c>
      <c r="BG538" s="159">
        <v>0</v>
      </c>
      <c r="BH538" s="83">
        <v>0</v>
      </c>
      <c r="BI538" s="84">
        <v>467</v>
      </c>
      <c r="BJ538" s="85">
        <v>0</v>
      </c>
      <c r="BK538" s="156">
        <v>0</v>
      </c>
      <c r="BL538" s="83">
        <v>0</v>
      </c>
      <c r="BM538" s="84">
        <v>467</v>
      </c>
      <c r="BN538" s="86">
        <v>0</v>
      </c>
      <c r="BO538" s="195">
        <v>63</v>
      </c>
      <c r="BP538" s="75">
        <v>2.9424127784783522E-3</v>
      </c>
      <c r="BQ538" s="164">
        <v>4</v>
      </c>
      <c r="BR538" s="76">
        <v>577</v>
      </c>
      <c r="BS538" s="77">
        <v>5.2065485812074819E-2</v>
      </c>
      <c r="BT538" s="159">
        <v>21411</v>
      </c>
      <c r="BU538" s="153">
        <v>427</v>
      </c>
    </row>
    <row r="539" spans="1:73">
      <c r="A539" s="34">
        <f t="shared" si="64"/>
        <v>0</v>
      </c>
      <c r="B539" s="35">
        <f t="shared" si="65"/>
        <v>0</v>
      </c>
      <c r="C539" s="35">
        <f t="shared" si="66"/>
        <v>0</v>
      </c>
      <c r="D539" s="35">
        <f t="shared" si="67"/>
        <v>0</v>
      </c>
      <c r="E539" s="35">
        <f t="shared" si="68"/>
        <v>0</v>
      </c>
      <c r="F539" s="35">
        <f t="shared" si="69"/>
        <v>1</v>
      </c>
      <c r="G539" s="35">
        <f t="shared" si="70"/>
        <v>0</v>
      </c>
      <c r="H539" s="35">
        <f t="shared" si="71"/>
        <v>0</v>
      </c>
      <c r="I539" s="48">
        <v>515</v>
      </c>
      <c r="J539" s="49" t="s">
        <v>487</v>
      </c>
      <c r="K539" s="65">
        <v>0</v>
      </c>
      <c r="L539" s="38">
        <v>0</v>
      </c>
      <c r="M539" s="39">
        <v>517</v>
      </c>
      <c r="N539" s="40">
        <v>0</v>
      </c>
      <c r="O539" s="98">
        <v>0</v>
      </c>
      <c r="P539" s="38">
        <v>0</v>
      </c>
      <c r="Q539" s="39">
        <v>517</v>
      </c>
      <c r="R539" s="41">
        <v>0</v>
      </c>
      <c r="S539" s="183">
        <v>0</v>
      </c>
      <c r="T539" s="42">
        <v>0</v>
      </c>
      <c r="U539" s="43">
        <v>396</v>
      </c>
      <c r="V539" s="44">
        <v>0</v>
      </c>
      <c r="W539" s="178">
        <v>0</v>
      </c>
      <c r="X539" s="42">
        <v>0</v>
      </c>
      <c r="Y539" s="43">
        <v>396</v>
      </c>
      <c r="Z539" s="45">
        <v>0</v>
      </c>
      <c r="AA539" s="65">
        <v>0</v>
      </c>
      <c r="AB539" s="38">
        <v>0</v>
      </c>
      <c r="AC539" s="39">
        <v>538</v>
      </c>
      <c r="AD539" s="40">
        <v>0</v>
      </c>
      <c r="AE539" s="98">
        <v>0</v>
      </c>
      <c r="AF539" s="38">
        <v>0</v>
      </c>
      <c r="AG539" s="39">
        <v>538</v>
      </c>
      <c r="AH539" s="41">
        <v>0</v>
      </c>
      <c r="AI539" s="183">
        <v>0</v>
      </c>
      <c r="AJ539" s="42">
        <v>0</v>
      </c>
      <c r="AK539" s="43">
        <v>337</v>
      </c>
      <c r="AL539" s="44">
        <v>0</v>
      </c>
      <c r="AM539" s="178">
        <v>0</v>
      </c>
      <c r="AN539" s="42">
        <v>0</v>
      </c>
      <c r="AO539" s="43">
        <v>337</v>
      </c>
      <c r="AP539" s="45">
        <v>0</v>
      </c>
      <c r="AQ539" s="65">
        <v>62</v>
      </c>
      <c r="AR539" s="38">
        <v>1.524465207769855E-2</v>
      </c>
      <c r="AS539" s="39">
        <v>238</v>
      </c>
      <c r="AT539" s="40">
        <v>0.65814893031581412</v>
      </c>
      <c r="AU539" s="98">
        <v>1</v>
      </c>
      <c r="AV539" s="38">
        <v>1</v>
      </c>
      <c r="AW539" s="39">
        <v>1</v>
      </c>
      <c r="AX539" s="41">
        <v>2.4398343176095891</v>
      </c>
      <c r="AY539" s="183">
        <v>0</v>
      </c>
      <c r="AZ539" s="42">
        <v>0</v>
      </c>
      <c r="BA539" s="43">
        <v>356</v>
      </c>
      <c r="BB539" s="44">
        <v>0</v>
      </c>
      <c r="BC539" s="178">
        <v>0</v>
      </c>
      <c r="BD539" s="42">
        <v>0</v>
      </c>
      <c r="BE539" s="43">
        <v>356</v>
      </c>
      <c r="BF539" s="45">
        <v>0</v>
      </c>
      <c r="BG539" s="159">
        <v>0</v>
      </c>
      <c r="BH539" s="83">
        <v>0</v>
      </c>
      <c r="BI539" s="84">
        <v>467</v>
      </c>
      <c r="BJ539" s="85">
        <v>0</v>
      </c>
      <c r="BK539" s="156">
        <v>0</v>
      </c>
      <c r="BL539" s="83">
        <v>0</v>
      </c>
      <c r="BM539" s="84">
        <v>467</v>
      </c>
      <c r="BN539" s="86">
        <v>0</v>
      </c>
      <c r="BO539" s="195">
        <v>62</v>
      </c>
      <c r="BP539" s="75">
        <v>1.524465207769855E-2</v>
      </c>
      <c r="BQ539" s="164">
        <v>1</v>
      </c>
      <c r="BR539" s="76">
        <v>461</v>
      </c>
      <c r="BS539" s="77">
        <v>0.26975148499453483</v>
      </c>
      <c r="BT539" s="159">
        <v>4067</v>
      </c>
      <c r="BU539" s="153">
        <v>15</v>
      </c>
    </row>
    <row r="540" spans="1:73">
      <c r="A540" s="34">
        <f t="shared" si="64"/>
        <v>1</v>
      </c>
      <c r="B540" s="35">
        <f t="shared" si="65"/>
        <v>0</v>
      </c>
      <c r="C540" s="35">
        <f t="shared" si="66"/>
        <v>0</v>
      </c>
      <c r="D540" s="35">
        <f t="shared" si="67"/>
        <v>1</v>
      </c>
      <c r="E540" s="35">
        <f t="shared" si="68"/>
        <v>0</v>
      </c>
      <c r="F540" s="35">
        <f t="shared" si="69"/>
        <v>0</v>
      </c>
      <c r="G540" s="35">
        <f t="shared" si="70"/>
        <v>0</v>
      </c>
      <c r="H540" s="35">
        <f t="shared" si="71"/>
        <v>0</v>
      </c>
      <c r="I540" s="48">
        <v>270</v>
      </c>
      <c r="J540" s="49" t="s">
        <v>240</v>
      </c>
      <c r="K540" s="65">
        <v>0</v>
      </c>
      <c r="L540" s="38">
        <v>0</v>
      </c>
      <c r="M540" s="39">
        <v>517</v>
      </c>
      <c r="N540" s="40">
        <v>0</v>
      </c>
      <c r="O540" s="98">
        <v>0</v>
      </c>
      <c r="P540" s="38">
        <v>0</v>
      </c>
      <c r="Q540" s="39">
        <v>517</v>
      </c>
      <c r="R540" s="41">
        <v>0</v>
      </c>
      <c r="S540" s="183">
        <v>0</v>
      </c>
      <c r="T540" s="42">
        <v>0</v>
      </c>
      <c r="U540" s="43">
        <v>396</v>
      </c>
      <c r="V540" s="44">
        <v>0</v>
      </c>
      <c r="W540" s="178">
        <v>0</v>
      </c>
      <c r="X540" s="42">
        <v>0</v>
      </c>
      <c r="Y540" s="43">
        <v>396</v>
      </c>
      <c r="Z540" s="45">
        <v>0</v>
      </c>
      <c r="AA540" s="65">
        <v>60</v>
      </c>
      <c r="AB540" s="38">
        <v>6.281735853007381E-4</v>
      </c>
      <c r="AC540" s="39">
        <v>499</v>
      </c>
      <c r="AD540" s="40">
        <v>4.8434506883393562E-2</v>
      </c>
      <c r="AE540" s="98">
        <v>2</v>
      </c>
      <c r="AF540" s="38">
        <v>1</v>
      </c>
      <c r="AG540" s="39">
        <v>1</v>
      </c>
      <c r="AH540" s="41">
        <v>4.3574146083494059</v>
      </c>
      <c r="AI540" s="183">
        <v>0</v>
      </c>
      <c r="AJ540" s="42">
        <v>0</v>
      </c>
      <c r="AK540" s="43">
        <v>337</v>
      </c>
      <c r="AL540" s="44">
        <v>0</v>
      </c>
      <c r="AM540" s="178">
        <v>0</v>
      </c>
      <c r="AN540" s="42">
        <v>0</v>
      </c>
      <c r="AO540" s="43">
        <v>337</v>
      </c>
      <c r="AP540" s="45">
        <v>0</v>
      </c>
      <c r="AQ540" s="65">
        <v>0</v>
      </c>
      <c r="AR540" s="38">
        <v>0</v>
      </c>
      <c r="AS540" s="39">
        <v>565</v>
      </c>
      <c r="AT540" s="40">
        <v>0</v>
      </c>
      <c r="AU540" s="98">
        <v>0</v>
      </c>
      <c r="AV540" s="38">
        <v>0</v>
      </c>
      <c r="AW540" s="39">
        <v>565</v>
      </c>
      <c r="AX540" s="41">
        <v>0</v>
      </c>
      <c r="AY540" s="183">
        <v>0</v>
      </c>
      <c r="AZ540" s="42">
        <v>0</v>
      </c>
      <c r="BA540" s="43">
        <v>356</v>
      </c>
      <c r="BB540" s="44">
        <v>0</v>
      </c>
      <c r="BC540" s="178">
        <v>0</v>
      </c>
      <c r="BD540" s="42">
        <v>0</v>
      </c>
      <c r="BE540" s="43">
        <v>356</v>
      </c>
      <c r="BF540" s="45">
        <v>0</v>
      </c>
      <c r="BG540" s="159">
        <v>0</v>
      </c>
      <c r="BH540" s="83">
        <v>0</v>
      </c>
      <c r="BI540" s="84">
        <v>467</v>
      </c>
      <c r="BJ540" s="85">
        <v>0</v>
      </c>
      <c r="BK540" s="156">
        <v>0</v>
      </c>
      <c r="BL540" s="83">
        <v>0</v>
      </c>
      <c r="BM540" s="84">
        <v>467</v>
      </c>
      <c r="BN540" s="86">
        <v>0</v>
      </c>
      <c r="BO540" s="195">
        <v>60</v>
      </c>
      <c r="BP540" s="75">
        <v>6.281735853007381E-4</v>
      </c>
      <c r="BQ540" s="164">
        <v>2</v>
      </c>
      <c r="BR540" s="76">
        <v>612</v>
      </c>
      <c r="BS540" s="77">
        <v>1.1115423074633842E-2</v>
      </c>
      <c r="BT540" s="159">
        <v>95515</v>
      </c>
      <c r="BU540" s="153">
        <v>105</v>
      </c>
    </row>
    <row r="541" spans="1:73">
      <c r="A541" s="34">
        <f t="shared" si="64"/>
        <v>1</v>
      </c>
      <c r="B541" s="35">
        <f t="shared" si="65"/>
        <v>0</v>
      </c>
      <c r="C541" s="35">
        <f t="shared" si="66"/>
        <v>0</v>
      </c>
      <c r="D541" s="35">
        <f t="shared" si="67"/>
        <v>1</v>
      </c>
      <c r="E541" s="35">
        <f t="shared" si="68"/>
        <v>0</v>
      </c>
      <c r="F541" s="35">
        <f t="shared" si="69"/>
        <v>1</v>
      </c>
      <c r="G541" s="35">
        <f t="shared" si="70"/>
        <v>0</v>
      </c>
      <c r="H541" s="35">
        <f t="shared" si="71"/>
        <v>0</v>
      </c>
      <c r="I541" s="48">
        <v>538</v>
      </c>
      <c r="J541" s="49" t="s">
        <v>510</v>
      </c>
      <c r="K541" s="65">
        <v>3</v>
      </c>
      <c r="L541" s="38">
        <v>3.0072173215717722E-4</v>
      </c>
      <c r="M541" s="39">
        <v>478</v>
      </c>
      <c r="N541" s="40">
        <v>3.9848143557079059E-2</v>
      </c>
      <c r="O541" s="98">
        <v>3</v>
      </c>
      <c r="P541" s="38">
        <v>0.05</v>
      </c>
      <c r="Q541" s="39">
        <v>406</v>
      </c>
      <c r="R541" s="41">
        <v>0.3744268259106498</v>
      </c>
      <c r="S541" s="183">
        <v>0</v>
      </c>
      <c r="T541" s="42">
        <v>0</v>
      </c>
      <c r="U541" s="43">
        <v>396</v>
      </c>
      <c r="V541" s="44">
        <v>0</v>
      </c>
      <c r="W541" s="178">
        <v>0</v>
      </c>
      <c r="X541" s="42">
        <v>0</v>
      </c>
      <c r="Y541" s="43">
        <v>396</v>
      </c>
      <c r="Z541" s="45">
        <v>0</v>
      </c>
      <c r="AA541" s="65">
        <v>14</v>
      </c>
      <c r="AB541" s="38">
        <v>1.4033680834001604E-3</v>
      </c>
      <c r="AC541" s="39">
        <v>454</v>
      </c>
      <c r="AD541" s="40">
        <v>0.10820486993708686</v>
      </c>
      <c r="AE541" s="98">
        <v>7</v>
      </c>
      <c r="AF541" s="38">
        <v>0.23333333333333334</v>
      </c>
      <c r="AG541" s="39">
        <v>279</v>
      </c>
      <c r="AH541" s="41">
        <v>1.016730075281528</v>
      </c>
      <c r="AI541" s="183">
        <v>1</v>
      </c>
      <c r="AJ541" s="42">
        <v>1.0024057738572574E-4</v>
      </c>
      <c r="AK541" s="43">
        <v>314</v>
      </c>
      <c r="AL541" s="44">
        <v>5.2683172013170881E-2</v>
      </c>
      <c r="AM541" s="178">
        <v>1</v>
      </c>
      <c r="AN541" s="42">
        <v>1.6666666666666666E-2</v>
      </c>
      <c r="AO541" s="43">
        <v>221</v>
      </c>
      <c r="AP541" s="45">
        <v>0.49502915606446141</v>
      </c>
      <c r="AQ541" s="65">
        <v>38</v>
      </c>
      <c r="AR541" s="38">
        <v>3.8091419406575781E-3</v>
      </c>
      <c r="AS541" s="39">
        <v>438</v>
      </c>
      <c r="AT541" s="40">
        <v>0.16444997766346944</v>
      </c>
      <c r="AU541" s="98">
        <v>12</v>
      </c>
      <c r="AV541" s="38">
        <v>0.6333333333333333</v>
      </c>
      <c r="AW541" s="39">
        <v>95</v>
      </c>
      <c r="AX541" s="41">
        <v>1.5452284011527397</v>
      </c>
      <c r="AY541" s="183">
        <v>0</v>
      </c>
      <c r="AZ541" s="42">
        <v>0</v>
      </c>
      <c r="BA541" s="43">
        <v>356</v>
      </c>
      <c r="BB541" s="44">
        <v>0</v>
      </c>
      <c r="BC541" s="178">
        <v>1</v>
      </c>
      <c r="BD541" s="42">
        <v>0</v>
      </c>
      <c r="BE541" s="43">
        <v>356</v>
      </c>
      <c r="BF541" s="45">
        <v>0</v>
      </c>
      <c r="BG541" s="159">
        <v>4</v>
      </c>
      <c r="BH541" s="83">
        <v>4.0096230954290296E-4</v>
      </c>
      <c r="BI541" s="84">
        <v>405</v>
      </c>
      <c r="BJ541" s="85">
        <v>7.2038313298500287E-2</v>
      </c>
      <c r="BK541" s="156">
        <v>4</v>
      </c>
      <c r="BL541" s="83">
        <v>6.6666666666666666E-2</v>
      </c>
      <c r="BM541" s="84">
        <v>275</v>
      </c>
      <c r="BN541" s="86">
        <v>0.67689670294621862</v>
      </c>
      <c r="BO541" s="195">
        <v>60</v>
      </c>
      <c r="BP541" s="75">
        <v>6.0144346431435444E-3</v>
      </c>
      <c r="BQ541" s="164">
        <v>28</v>
      </c>
      <c r="BR541" s="76">
        <v>547</v>
      </c>
      <c r="BS541" s="77">
        <v>0.10642438201419921</v>
      </c>
      <c r="BT541" s="159">
        <v>9976</v>
      </c>
      <c r="BU541" s="153">
        <v>807</v>
      </c>
    </row>
    <row r="542" spans="1:73">
      <c r="A542" s="34">
        <f t="shared" si="64"/>
        <v>1</v>
      </c>
      <c r="B542" s="35">
        <f t="shared" si="65"/>
        <v>0</v>
      </c>
      <c r="C542" s="35">
        <f t="shared" si="66"/>
        <v>0</v>
      </c>
      <c r="D542" s="35">
        <f t="shared" si="67"/>
        <v>1</v>
      </c>
      <c r="E542" s="35">
        <f t="shared" si="68"/>
        <v>0</v>
      </c>
      <c r="F542" s="35">
        <f t="shared" si="69"/>
        <v>0</v>
      </c>
      <c r="G542" s="35">
        <f t="shared" si="70"/>
        <v>0</v>
      </c>
      <c r="H542" s="35">
        <f t="shared" si="71"/>
        <v>0</v>
      </c>
      <c r="I542" s="48">
        <v>547</v>
      </c>
      <c r="J542" s="49" t="s">
        <v>519</v>
      </c>
      <c r="K542" s="65">
        <v>5</v>
      </c>
      <c r="L542" s="38">
        <v>6.4491164710434674E-4</v>
      </c>
      <c r="M542" s="39">
        <v>440</v>
      </c>
      <c r="N542" s="40">
        <v>8.5456184729657492E-2</v>
      </c>
      <c r="O542" s="98">
        <v>2</v>
      </c>
      <c r="P542" s="38">
        <v>8.3333333333333329E-2</v>
      </c>
      <c r="Q542" s="39">
        <v>342</v>
      </c>
      <c r="R542" s="41">
        <v>0.62404470985108296</v>
      </c>
      <c r="S542" s="183">
        <v>0</v>
      </c>
      <c r="T542" s="42">
        <v>0</v>
      </c>
      <c r="U542" s="43">
        <v>396</v>
      </c>
      <c r="V542" s="44">
        <v>0</v>
      </c>
      <c r="W542" s="178">
        <v>1</v>
      </c>
      <c r="X542" s="42">
        <v>0</v>
      </c>
      <c r="Y542" s="43">
        <v>396</v>
      </c>
      <c r="Z542" s="45">
        <v>0</v>
      </c>
      <c r="AA542" s="65">
        <v>51</v>
      </c>
      <c r="AB542" s="38">
        <v>6.5780988004643364E-3</v>
      </c>
      <c r="AC542" s="39">
        <v>307</v>
      </c>
      <c r="AD542" s="40">
        <v>0.50719574825515745</v>
      </c>
      <c r="AE542" s="98">
        <v>3</v>
      </c>
      <c r="AF542" s="38">
        <v>0.85</v>
      </c>
      <c r="AG542" s="39">
        <v>67</v>
      </c>
      <c r="AH542" s="41">
        <v>3.7038024170969948</v>
      </c>
      <c r="AI542" s="183">
        <v>0</v>
      </c>
      <c r="AJ542" s="42">
        <v>0</v>
      </c>
      <c r="AK542" s="43">
        <v>337</v>
      </c>
      <c r="AL542" s="44">
        <v>0</v>
      </c>
      <c r="AM542" s="178">
        <v>0</v>
      </c>
      <c r="AN542" s="42">
        <v>0</v>
      </c>
      <c r="AO542" s="43">
        <v>337</v>
      </c>
      <c r="AP542" s="45">
        <v>0</v>
      </c>
      <c r="AQ542" s="65">
        <v>4</v>
      </c>
      <c r="AR542" s="38">
        <v>5.1592931768347733E-4</v>
      </c>
      <c r="AS542" s="39">
        <v>533</v>
      </c>
      <c r="AT542" s="40">
        <v>2.2273931003560878E-2</v>
      </c>
      <c r="AU542" s="98">
        <v>1</v>
      </c>
      <c r="AV542" s="38">
        <v>6.6666666666666666E-2</v>
      </c>
      <c r="AW542" s="39">
        <v>510</v>
      </c>
      <c r="AX542" s="41">
        <v>0.16265562117397261</v>
      </c>
      <c r="AY542" s="183">
        <v>0</v>
      </c>
      <c r="AZ542" s="42">
        <v>0</v>
      </c>
      <c r="BA542" s="43">
        <v>356</v>
      </c>
      <c r="BB542" s="44">
        <v>0</v>
      </c>
      <c r="BC542" s="178">
        <v>0</v>
      </c>
      <c r="BD542" s="42">
        <v>0</v>
      </c>
      <c r="BE542" s="43">
        <v>356</v>
      </c>
      <c r="BF542" s="45">
        <v>0</v>
      </c>
      <c r="BG542" s="159">
        <v>0</v>
      </c>
      <c r="BH542" s="83">
        <v>0</v>
      </c>
      <c r="BI542" s="84">
        <v>467</v>
      </c>
      <c r="BJ542" s="85">
        <v>0</v>
      </c>
      <c r="BK542" s="156">
        <v>0</v>
      </c>
      <c r="BL542" s="83">
        <v>0</v>
      </c>
      <c r="BM542" s="84">
        <v>467</v>
      </c>
      <c r="BN542" s="86">
        <v>0</v>
      </c>
      <c r="BO542" s="195">
        <v>60</v>
      </c>
      <c r="BP542" s="75">
        <v>7.7389397652521605E-3</v>
      </c>
      <c r="BQ542" s="164">
        <v>7</v>
      </c>
      <c r="BR542" s="76">
        <v>528</v>
      </c>
      <c r="BS542" s="77">
        <v>0.13693920224089401</v>
      </c>
      <c r="BT542" s="159">
        <v>7753</v>
      </c>
      <c r="BU542" s="153">
        <v>256</v>
      </c>
    </row>
    <row r="543" spans="1:73">
      <c r="A543" s="34">
        <f t="shared" si="64"/>
        <v>4</v>
      </c>
      <c r="B543" s="35">
        <f t="shared" si="65"/>
        <v>1</v>
      </c>
      <c r="C543" s="35">
        <f t="shared" si="66"/>
        <v>1</v>
      </c>
      <c r="D543" s="35">
        <f t="shared" si="67"/>
        <v>1</v>
      </c>
      <c r="E543" s="35">
        <f t="shared" si="68"/>
        <v>1</v>
      </c>
      <c r="F543" s="35">
        <f t="shared" si="69"/>
        <v>0</v>
      </c>
      <c r="G543" s="35">
        <f t="shared" si="70"/>
        <v>0</v>
      </c>
      <c r="H543" s="35">
        <f t="shared" si="71"/>
        <v>0</v>
      </c>
      <c r="I543" s="48">
        <v>537</v>
      </c>
      <c r="J543" s="49" t="s">
        <v>509</v>
      </c>
      <c r="K543" s="65">
        <v>19</v>
      </c>
      <c r="L543" s="38">
        <v>4.3658088235294119E-3</v>
      </c>
      <c r="M543" s="39">
        <v>222</v>
      </c>
      <c r="N543" s="40">
        <v>0.57850616746193273</v>
      </c>
      <c r="O543" s="98">
        <v>1</v>
      </c>
      <c r="P543" s="38">
        <v>0.32203389830508472</v>
      </c>
      <c r="Q543" s="39">
        <v>65</v>
      </c>
      <c r="R543" s="41">
        <v>2.4115626075601173</v>
      </c>
      <c r="S543" s="183">
        <v>5</v>
      </c>
      <c r="T543" s="42">
        <v>1.1488970588235295E-3</v>
      </c>
      <c r="U543" s="43">
        <v>200</v>
      </c>
      <c r="V543" s="44">
        <v>0.42769701369350771</v>
      </c>
      <c r="W543" s="178">
        <v>1</v>
      </c>
      <c r="X543" s="42">
        <v>8.4745762711864403E-2</v>
      </c>
      <c r="Y543" s="43">
        <v>62</v>
      </c>
      <c r="Z543" s="45">
        <v>1.7828991004771972</v>
      </c>
      <c r="AA543" s="65">
        <v>21</v>
      </c>
      <c r="AB543" s="38">
        <v>4.8253676470588237E-3</v>
      </c>
      <c r="AC543" s="39">
        <v>343</v>
      </c>
      <c r="AD543" s="40">
        <v>0.37205369341419298</v>
      </c>
      <c r="AE543" s="98">
        <v>5</v>
      </c>
      <c r="AF543" s="38">
        <v>0.3559322033898305</v>
      </c>
      <c r="AG543" s="39">
        <v>174</v>
      </c>
      <c r="AH543" s="41">
        <v>1.5509441826328394</v>
      </c>
      <c r="AI543" s="183">
        <v>2</v>
      </c>
      <c r="AJ543" s="42">
        <v>4.5955882352941176E-4</v>
      </c>
      <c r="AK543" s="43">
        <v>231</v>
      </c>
      <c r="AL543" s="44">
        <v>0.24152910110450032</v>
      </c>
      <c r="AM543" s="178">
        <v>1</v>
      </c>
      <c r="AN543" s="42">
        <v>3.3898305084745763E-2</v>
      </c>
      <c r="AO543" s="43">
        <v>124</v>
      </c>
      <c r="AP543" s="45">
        <v>1.0068389614870401</v>
      </c>
      <c r="AQ543" s="65">
        <v>12</v>
      </c>
      <c r="AR543" s="38">
        <v>2.7573529411764708E-3</v>
      </c>
      <c r="AS543" s="39">
        <v>456</v>
      </c>
      <c r="AT543" s="40">
        <v>0.11904167307256951</v>
      </c>
      <c r="AU543" s="98">
        <v>5</v>
      </c>
      <c r="AV543" s="38">
        <v>0.20338983050847459</v>
      </c>
      <c r="AW543" s="39">
        <v>458</v>
      </c>
      <c r="AX543" s="41">
        <v>0.49623748832737408</v>
      </c>
      <c r="AY543" s="183">
        <v>0</v>
      </c>
      <c r="AZ543" s="42">
        <v>0</v>
      </c>
      <c r="BA543" s="43">
        <v>356</v>
      </c>
      <c r="BB543" s="44">
        <v>0</v>
      </c>
      <c r="BC543" s="178">
        <v>0</v>
      </c>
      <c r="BD543" s="42">
        <v>0</v>
      </c>
      <c r="BE543" s="43">
        <v>356</v>
      </c>
      <c r="BF543" s="45">
        <v>0</v>
      </c>
      <c r="BG543" s="159">
        <v>0</v>
      </c>
      <c r="BH543" s="83">
        <v>0</v>
      </c>
      <c r="BI543" s="84">
        <v>467</v>
      </c>
      <c r="BJ543" s="85">
        <v>0</v>
      </c>
      <c r="BK543" s="156">
        <v>0</v>
      </c>
      <c r="BL543" s="83">
        <v>0</v>
      </c>
      <c r="BM543" s="84">
        <v>467</v>
      </c>
      <c r="BN543" s="86">
        <v>0</v>
      </c>
      <c r="BO543" s="195">
        <v>59</v>
      </c>
      <c r="BP543" s="75">
        <v>1.3556985294117647E-2</v>
      </c>
      <c r="BQ543" s="164">
        <v>13</v>
      </c>
      <c r="BR543" s="76">
        <v>478</v>
      </c>
      <c r="BS543" s="77">
        <v>0.23988851280424875</v>
      </c>
      <c r="BT543" s="159">
        <v>4352</v>
      </c>
      <c r="BU543" s="153">
        <v>850</v>
      </c>
    </row>
    <row r="544" spans="1:73">
      <c r="A544" s="34">
        <f t="shared" si="64"/>
        <v>2</v>
      </c>
      <c r="B544" s="35">
        <f t="shared" si="65"/>
        <v>1</v>
      </c>
      <c r="C544" s="35">
        <f t="shared" si="66"/>
        <v>1</v>
      </c>
      <c r="D544" s="35">
        <f t="shared" si="67"/>
        <v>0</v>
      </c>
      <c r="E544" s="35">
        <f t="shared" si="68"/>
        <v>0</v>
      </c>
      <c r="F544" s="35">
        <f t="shared" si="69"/>
        <v>1</v>
      </c>
      <c r="G544" s="35">
        <f t="shared" si="70"/>
        <v>0</v>
      </c>
      <c r="H544" s="35">
        <f t="shared" si="71"/>
        <v>0</v>
      </c>
      <c r="I544" s="48">
        <v>493</v>
      </c>
      <c r="J544" s="49" t="s">
        <v>465</v>
      </c>
      <c r="K544" s="65">
        <v>29</v>
      </c>
      <c r="L544" s="38">
        <v>3.1973539140022052E-2</v>
      </c>
      <c r="M544" s="39">
        <v>19</v>
      </c>
      <c r="N544" s="40">
        <v>4.2367612361768465</v>
      </c>
      <c r="O544" s="98">
        <v>4</v>
      </c>
      <c r="P544" s="38">
        <v>0.5</v>
      </c>
      <c r="Q544" s="39">
        <v>29</v>
      </c>
      <c r="R544" s="41">
        <v>3.744268259106498</v>
      </c>
      <c r="S544" s="183">
        <v>4</v>
      </c>
      <c r="T544" s="42">
        <v>4.410143329658214E-3</v>
      </c>
      <c r="U544" s="43">
        <v>44</v>
      </c>
      <c r="V544" s="44">
        <v>1.6417529469408119</v>
      </c>
      <c r="W544" s="178">
        <v>2</v>
      </c>
      <c r="X544" s="42">
        <v>6.8965517241379309E-2</v>
      </c>
      <c r="Y544" s="43">
        <v>87</v>
      </c>
      <c r="Z544" s="45">
        <v>1.4509109921124779</v>
      </c>
      <c r="AA544" s="65">
        <v>0</v>
      </c>
      <c r="AB544" s="38">
        <v>0</v>
      </c>
      <c r="AC544" s="39">
        <v>538</v>
      </c>
      <c r="AD544" s="40">
        <v>0</v>
      </c>
      <c r="AE544" s="98">
        <v>0</v>
      </c>
      <c r="AF544" s="38">
        <v>0</v>
      </c>
      <c r="AG544" s="39">
        <v>538</v>
      </c>
      <c r="AH544" s="41">
        <v>0</v>
      </c>
      <c r="AI544" s="183">
        <v>0</v>
      </c>
      <c r="AJ544" s="42">
        <v>0</v>
      </c>
      <c r="AK544" s="43">
        <v>337</v>
      </c>
      <c r="AL544" s="44">
        <v>0</v>
      </c>
      <c r="AM544" s="178">
        <v>0</v>
      </c>
      <c r="AN544" s="42">
        <v>0</v>
      </c>
      <c r="AO544" s="43">
        <v>337</v>
      </c>
      <c r="AP544" s="45">
        <v>0</v>
      </c>
      <c r="AQ544" s="65">
        <v>25</v>
      </c>
      <c r="AR544" s="38">
        <v>2.7563395810363836E-2</v>
      </c>
      <c r="AS544" s="39">
        <v>96</v>
      </c>
      <c r="AT544" s="40">
        <v>1.1899792383586514</v>
      </c>
      <c r="AU544" s="98">
        <v>3</v>
      </c>
      <c r="AV544" s="38">
        <v>0.43103448275862066</v>
      </c>
      <c r="AW544" s="39">
        <v>253</v>
      </c>
      <c r="AX544" s="41">
        <v>1.0516527231075814</v>
      </c>
      <c r="AY544" s="183">
        <v>0</v>
      </c>
      <c r="AZ544" s="42">
        <v>0</v>
      </c>
      <c r="BA544" s="43">
        <v>356</v>
      </c>
      <c r="BB544" s="44">
        <v>0</v>
      </c>
      <c r="BC544" s="178">
        <v>0</v>
      </c>
      <c r="BD544" s="42">
        <v>0</v>
      </c>
      <c r="BE544" s="43">
        <v>356</v>
      </c>
      <c r="BF544" s="45">
        <v>0</v>
      </c>
      <c r="BG544" s="159">
        <v>0</v>
      </c>
      <c r="BH544" s="83">
        <v>0</v>
      </c>
      <c r="BI544" s="84">
        <v>467</v>
      </c>
      <c r="BJ544" s="85">
        <v>0</v>
      </c>
      <c r="BK544" s="156">
        <v>0</v>
      </c>
      <c r="BL544" s="83">
        <v>0</v>
      </c>
      <c r="BM544" s="84">
        <v>467</v>
      </c>
      <c r="BN544" s="86">
        <v>0</v>
      </c>
      <c r="BO544" s="195">
        <v>58</v>
      </c>
      <c r="BP544" s="75">
        <v>6.3947078280044103E-2</v>
      </c>
      <c r="BQ544" s="164">
        <v>9</v>
      </c>
      <c r="BR544" s="76">
        <v>127</v>
      </c>
      <c r="BS544" s="77">
        <v>1.1315325032795256</v>
      </c>
      <c r="BT544" s="159">
        <v>907</v>
      </c>
      <c r="BU544" s="153">
        <v>177</v>
      </c>
    </row>
    <row r="545" spans="1:73">
      <c r="A545" s="34">
        <f t="shared" si="64"/>
        <v>1</v>
      </c>
      <c r="B545" s="35">
        <f t="shared" si="65"/>
        <v>1</v>
      </c>
      <c r="C545" s="35">
        <f t="shared" si="66"/>
        <v>0</v>
      </c>
      <c r="D545" s="35">
        <f t="shared" si="67"/>
        <v>0</v>
      </c>
      <c r="E545" s="35">
        <f t="shared" si="68"/>
        <v>0</v>
      </c>
      <c r="F545" s="35">
        <f t="shared" si="69"/>
        <v>1</v>
      </c>
      <c r="G545" s="35">
        <f t="shared" si="70"/>
        <v>0</v>
      </c>
      <c r="H545" s="35">
        <f t="shared" si="71"/>
        <v>0</v>
      </c>
      <c r="I545" s="48">
        <v>260</v>
      </c>
      <c r="J545" s="49" t="s">
        <v>230</v>
      </c>
      <c r="K545" s="65">
        <v>29</v>
      </c>
      <c r="L545" s="38">
        <v>6.122018154950391E-3</v>
      </c>
      <c r="M545" s="39">
        <v>166</v>
      </c>
      <c r="N545" s="40">
        <v>0.8112185858586447</v>
      </c>
      <c r="O545" s="98">
        <v>2</v>
      </c>
      <c r="P545" s="38">
        <v>0.50877192982456143</v>
      </c>
      <c r="Q545" s="39">
        <v>27</v>
      </c>
      <c r="R545" s="41">
        <v>3.809957175932928</v>
      </c>
      <c r="S545" s="183">
        <v>0</v>
      </c>
      <c r="T545" s="42">
        <v>0</v>
      </c>
      <c r="U545" s="43">
        <v>396</v>
      </c>
      <c r="V545" s="44">
        <v>0</v>
      </c>
      <c r="W545" s="178">
        <v>0</v>
      </c>
      <c r="X545" s="42">
        <v>0</v>
      </c>
      <c r="Y545" s="43">
        <v>396</v>
      </c>
      <c r="Z545" s="45">
        <v>0</v>
      </c>
      <c r="AA545" s="65">
        <v>0</v>
      </c>
      <c r="AB545" s="38">
        <v>0</v>
      </c>
      <c r="AC545" s="39">
        <v>538</v>
      </c>
      <c r="AD545" s="40">
        <v>0</v>
      </c>
      <c r="AE545" s="98">
        <v>0</v>
      </c>
      <c r="AF545" s="38">
        <v>0</v>
      </c>
      <c r="AG545" s="39">
        <v>538</v>
      </c>
      <c r="AH545" s="41">
        <v>0</v>
      </c>
      <c r="AI545" s="183">
        <v>0</v>
      </c>
      <c r="AJ545" s="42">
        <v>0</v>
      </c>
      <c r="AK545" s="43">
        <v>337</v>
      </c>
      <c r="AL545" s="44">
        <v>0</v>
      </c>
      <c r="AM545" s="178">
        <v>0</v>
      </c>
      <c r="AN545" s="42">
        <v>0</v>
      </c>
      <c r="AO545" s="43">
        <v>337</v>
      </c>
      <c r="AP545" s="45">
        <v>0</v>
      </c>
      <c r="AQ545" s="65">
        <v>28</v>
      </c>
      <c r="AR545" s="38">
        <v>5.910914080641756E-3</v>
      </c>
      <c r="AS545" s="39">
        <v>389</v>
      </c>
      <c r="AT545" s="40">
        <v>0.25518862349467014</v>
      </c>
      <c r="AU545" s="98">
        <v>2</v>
      </c>
      <c r="AV545" s="38">
        <v>0.49122807017543857</v>
      </c>
      <c r="AW545" s="39">
        <v>191</v>
      </c>
      <c r="AX545" s="41">
        <v>1.1985151033871666</v>
      </c>
      <c r="AY545" s="183">
        <v>0</v>
      </c>
      <c r="AZ545" s="42">
        <v>0</v>
      </c>
      <c r="BA545" s="43">
        <v>356</v>
      </c>
      <c r="BB545" s="44">
        <v>0</v>
      </c>
      <c r="BC545" s="178">
        <v>0</v>
      </c>
      <c r="BD545" s="42">
        <v>0</v>
      </c>
      <c r="BE545" s="43">
        <v>356</v>
      </c>
      <c r="BF545" s="45">
        <v>0</v>
      </c>
      <c r="BG545" s="159">
        <v>0</v>
      </c>
      <c r="BH545" s="83">
        <v>0</v>
      </c>
      <c r="BI545" s="84">
        <v>467</v>
      </c>
      <c r="BJ545" s="85">
        <v>0</v>
      </c>
      <c r="BK545" s="156">
        <v>0</v>
      </c>
      <c r="BL545" s="83">
        <v>0</v>
      </c>
      <c r="BM545" s="84">
        <v>467</v>
      </c>
      <c r="BN545" s="86">
        <v>0</v>
      </c>
      <c r="BO545" s="195">
        <v>57</v>
      </c>
      <c r="BP545" s="75">
        <v>1.2032932235592146E-2</v>
      </c>
      <c r="BQ545" s="164">
        <v>4</v>
      </c>
      <c r="BR545" s="76">
        <v>493</v>
      </c>
      <c r="BS545" s="77">
        <v>0.21292065721447512</v>
      </c>
      <c r="BT545" s="159">
        <v>4737</v>
      </c>
      <c r="BU545" s="153">
        <v>160</v>
      </c>
    </row>
    <row r="546" spans="1:73">
      <c r="A546" s="34">
        <f t="shared" si="64"/>
        <v>0</v>
      </c>
      <c r="B546" s="35">
        <f t="shared" si="65"/>
        <v>0</v>
      </c>
      <c r="C546" s="35">
        <f t="shared" si="66"/>
        <v>0</v>
      </c>
      <c r="D546" s="35">
        <f t="shared" si="67"/>
        <v>0</v>
      </c>
      <c r="E546" s="35">
        <f t="shared" si="68"/>
        <v>0</v>
      </c>
      <c r="F546" s="35">
        <f t="shared" si="69"/>
        <v>0</v>
      </c>
      <c r="G546" s="35">
        <f t="shared" si="70"/>
        <v>1</v>
      </c>
      <c r="H546" s="35">
        <f t="shared" si="71"/>
        <v>1</v>
      </c>
      <c r="I546" s="48">
        <v>337</v>
      </c>
      <c r="J546" s="49" t="s">
        <v>308</v>
      </c>
      <c r="K546" s="65">
        <v>0</v>
      </c>
      <c r="L546" s="38">
        <v>0</v>
      </c>
      <c r="M546" s="39">
        <v>517</v>
      </c>
      <c r="N546" s="40">
        <v>0</v>
      </c>
      <c r="O546" s="98">
        <v>0</v>
      </c>
      <c r="P546" s="38">
        <v>0</v>
      </c>
      <c r="Q546" s="39">
        <v>517</v>
      </c>
      <c r="R546" s="41">
        <v>0</v>
      </c>
      <c r="S546" s="183">
        <v>0</v>
      </c>
      <c r="T546" s="42">
        <v>0</v>
      </c>
      <c r="U546" s="43">
        <v>396</v>
      </c>
      <c r="V546" s="44">
        <v>0</v>
      </c>
      <c r="W546" s="178">
        <v>0</v>
      </c>
      <c r="X546" s="42">
        <v>0</v>
      </c>
      <c r="Y546" s="43">
        <v>396</v>
      </c>
      <c r="Z546" s="45">
        <v>0</v>
      </c>
      <c r="AA546" s="65">
        <v>6</v>
      </c>
      <c r="AB546" s="38">
        <v>7.9776625448743513E-4</v>
      </c>
      <c r="AC546" s="39">
        <v>486</v>
      </c>
      <c r="AD546" s="40">
        <v>6.1510728958480733E-2</v>
      </c>
      <c r="AE546" s="98">
        <v>2</v>
      </c>
      <c r="AF546" s="38">
        <v>0.10714285714285714</v>
      </c>
      <c r="AG546" s="39">
        <v>416</v>
      </c>
      <c r="AH546" s="41">
        <v>0.46686585089457916</v>
      </c>
      <c r="AI546" s="183">
        <v>0</v>
      </c>
      <c r="AJ546" s="42">
        <v>0</v>
      </c>
      <c r="AK546" s="43">
        <v>337</v>
      </c>
      <c r="AL546" s="44">
        <v>0</v>
      </c>
      <c r="AM546" s="178">
        <v>0</v>
      </c>
      <c r="AN546" s="42">
        <v>0</v>
      </c>
      <c r="AO546" s="43">
        <v>337</v>
      </c>
      <c r="AP546" s="45">
        <v>0</v>
      </c>
      <c r="AQ546" s="65">
        <v>0</v>
      </c>
      <c r="AR546" s="38">
        <v>0</v>
      </c>
      <c r="AS546" s="39">
        <v>565</v>
      </c>
      <c r="AT546" s="40">
        <v>0</v>
      </c>
      <c r="AU546" s="98">
        <v>0</v>
      </c>
      <c r="AV546" s="38">
        <v>0</v>
      </c>
      <c r="AW546" s="39">
        <v>565</v>
      </c>
      <c r="AX546" s="41">
        <v>0</v>
      </c>
      <c r="AY546" s="183">
        <v>44</v>
      </c>
      <c r="AZ546" s="42">
        <v>5.850285866241191E-3</v>
      </c>
      <c r="BA546" s="43">
        <v>35</v>
      </c>
      <c r="BB546" s="44">
        <v>2.1832489239965511</v>
      </c>
      <c r="BC546" s="178">
        <v>1</v>
      </c>
      <c r="BD546" s="42">
        <v>0.7857142857142857</v>
      </c>
      <c r="BE546" s="43">
        <v>3</v>
      </c>
      <c r="BF546" s="45">
        <v>16.570838679286883</v>
      </c>
      <c r="BG546" s="159">
        <v>6</v>
      </c>
      <c r="BH546" s="83">
        <v>7.9776625448743513E-4</v>
      </c>
      <c r="BI546" s="84">
        <v>360</v>
      </c>
      <c r="BJ546" s="85">
        <v>0.14332952003706398</v>
      </c>
      <c r="BK546" s="156">
        <v>1</v>
      </c>
      <c r="BL546" s="83">
        <v>0.10714285714285714</v>
      </c>
      <c r="BM546" s="84">
        <v>173</v>
      </c>
      <c r="BN546" s="86">
        <v>1.0878697011635656</v>
      </c>
      <c r="BO546" s="195">
        <v>56</v>
      </c>
      <c r="BP546" s="75">
        <v>7.4458183752160621E-3</v>
      </c>
      <c r="BQ546" s="164">
        <v>4</v>
      </c>
      <c r="BR546" s="76">
        <v>530</v>
      </c>
      <c r="BS546" s="77">
        <v>0.1317524698810541</v>
      </c>
      <c r="BT546" s="159">
        <v>7521</v>
      </c>
      <c r="BU546" s="153">
        <v>166</v>
      </c>
    </row>
    <row r="547" spans="1:73">
      <c r="A547" s="34">
        <f t="shared" si="64"/>
        <v>1</v>
      </c>
      <c r="B547" s="35">
        <f t="shared" si="65"/>
        <v>1</v>
      </c>
      <c r="C547" s="35">
        <f t="shared" si="66"/>
        <v>0</v>
      </c>
      <c r="D547" s="35">
        <f t="shared" si="67"/>
        <v>0</v>
      </c>
      <c r="E547" s="35">
        <f t="shared" si="68"/>
        <v>0</v>
      </c>
      <c r="F547" s="35">
        <f t="shared" si="69"/>
        <v>0</v>
      </c>
      <c r="G547" s="35">
        <f t="shared" si="70"/>
        <v>0</v>
      </c>
      <c r="H547" s="35">
        <f t="shared" si="71"/>
        <v>1</v>
      </c>
      <c r="I547" s="48">
        <v>103</v>
      </c>
      <c r="J547" s="49" t="s">
        <v>73</v>
      </c>
      <c r="K547" s="65">
        <v>29</v>
      </c>
      <c r="L547" s="38">
        <v>4.1505653356233001E-3</v>
      </c>
      <c r="M547" s="39">
        <v>227</v>
      </c>
      <c r="N547" s="40">
        <v>0.54998460586981535</v>
      </c>
      <c r="O547" s="98">
        <v>11</v>
      </c>
      <c r="P547" s="38">
        <v>0.52727272727272723</v>
      </c>
      <c r="Q547" s="39">
        <v>26</v>
      </c>
      <c r="R547" s="41">
        <v>3.9485010732395791</v>
      </c>
      <c r="S547" s="183">
        <v>0</v>
      </c>
      <c r="T547" s="42">
        <v>0</v>
      </c>
      <c r="U547" s="43">
        <v>396</v>
      </c>
      <c r="V547" s="44">
        <v>0</v>
      </c>
      <c r="W547" s="178">
        <v>0</v>
      </c>
      <c r="X547" s="42">
        <v>0</v>
      </c>
      <c r="Y547" s="43">
        <v>396</v>
      </c>
      <c r="Z547" s="45">
        <v>0</v>
      </c>
      <c r="AA547" s="65">
        <v>0</v>
      </c>
      <c r="AB547" s="38">
        <v>0</v>
      </c>
      <c r="AC547" s="39">
        <v>538</v>
      </c>
      <c r="AD547" s="40">
        <v>0</v>
      </c>
      <c r="AE547" s="98">
        <v>0</v>
      </c>
      <c r="AF547" s="38">
        <v>0</v>
      </c>
      <c r="AG547" s="39">
        <v>538</v>
      </c>
      <c r="AH547" s="41">
        <v>0</v>
      </c>
      <c r="AI547" s="183">
        <v>0</v>
      </c>
      <c r="AJ547" s="42">
        <v>0</v>
      </c>
      <c r="AK547" s="43">
        <v>337</v>
      </c>
      <c r="AL547" s="44">
        <v>0</v>
      </c>
      <c r="AM547" s="178">
        <v>2</v>
      </c>
      <c r="AN547" s="42">
        <v>0</v>
      </c>
      <c r="AO547" s="43">
        <v>337</v>
      </c>
      <c r="AP547" s="45">
        <v>0</v>
      </c>
      <c r="AQ547" s="65">
        <v>9</v>
      </c>
      <c r="AR547" s="38">
        <v>1.2881064834693002E-3</v>
      </c>
      <c r="AS547" s="39">
        <v>504</v>
      </c>
      <c r="AT547" s="40">
        <v>5.5610708588645606E-2</v>
      </c>
      <c r="AU547" s="98">
        <v>7</v>
      </c>
      <c r="AV547" s="38">
        <v>0.16363636363636364</v>
      </c>
      <c r="AW547" s="39">
        <v>476</v>
      </c>
      <c r="AX547" s="41">
        <v>0.39924561560884186</v>
      </c>
      <c r="AY547" s="183">
        <v>2</v>
      </c>
      <c r="AZ547" s="42">
        <v>2.8624588521540003E-4</v>
      </c>
      <c r="BA547" s="43">
        <v>294</v>
      </c>
      <c r="BB547" s="44">
        <v>0.10682315961706845</v>
      </c>
      <c r="BC547" s="178">
        <v>2</v>
      </c>
      <c r="BD547" s="42">
        <v>3.6363636363636362E-2</v>
      </c>
      <c r="BE547" s="43">
        <v>165</v>
      </c>
      <c r="BF547" s="45">
        <v>0.76691484796699616</v>
      </c>
      <c r="BG547" s="159">
        <v>15</v>
      </c>
      <c r="BH547" s="83">
        <v>2.1468441391155001E-3</v>
      </c>
      <c r="BI547" s="84">
        <v>263</v>
      </c>
      <c r="BJ547" s="85">
        <v>0.38570964655744894</v>
      </c>
      <c r="BK547" s="156">
        <v>2</v>
      </c>
      <c r="BL547" s="83">
        <v>0.27272727272727271</v>
      </c>
      <c r="BM547" s="84">
        <v>49</v>
      </c>
      <c r="BN547" s="86">
        <v>2.7691228756890758</v>
      </c>
      <c r="BO547" s="195">
        <v>55</v>
      </c>
      <c r="BP547" s="75">
        <v>7.8717618434235009E-3</v>
      </c>
      <c r="BQ547" s="164">
        <v>24</v>
      </c>
      <c r="BR547" s="76">
        <v>525</v>
      </c>
      <c r="BS547" s="77">
        <v>0.13928946596906355</v>
      </c>
      <c r="BT547" s="159">
        <v>6987</v>
      </c>
      <c r="BU547" s="153">
        <v>685</v>
      </c>
    </row>
    <row r="548" spans="1:73">
      <c r="A548" s="34">
        <f t="shared" si="64"/>
        <v>1</v>
      </c>
      <c r="B548" s="35">
        <f t="shared" si="65"/>
        <v>1</v>
      </c>
      <c r="C548" s="35">
        <f t="shared" si="66"/>
        <v>0</v>
      </c>
      <c r="D548" s="35">
        <f t="shared" si="67"/>
        <v>0</v>
      </c>
      <c r="E548" s="35">
        <f t="shared" si="68"/>
        <v>0</v>
      </c>
      <c r="F548" s="35">
        <f t="shared" si="69"/>
        <v>1</v>
      </c>
      <c r="G548" s="35">
        <f t="shared" si="70"/>
        <v>0</v>
      </c>
      <c r="H548" s="35">
        <f t="shared" si="71"/>
        <v>0</v>
      </c>
      <c r="I548" s="48">
        <v>483</v>
      </c>
      <c r="J548" s="49" t="s">
        <v>455</v>
      </c>
      <c r="K548" s="65">
        <v>9</v>
      </c>
      <c r="L548" s="38">
        <v>7.8404042163951568E-4</v>
      </c>
      <c r="M548" s="39">
        <v>431</v>
      </c>
      <c r="N548" s="40">
        <v>0.10389191047793903</v>
      </c>
      <c r="O548" s="98">
        <v>1</v>
      </c>
      <c r="P548" s="38">
        <v>0.16363636363636364</v>
      </c>
      <c r="Q548" s="39">
        <v>178</v>
      </c>
      <c r="R548" s="41">
        <v>1.2253968847984902</v>
      </c>
      <c r="S548" s="183">
        <v>0</v>
      </c>
      <c r="T548" s="42">
        <v>0</v>
      </c>
      <c r="U548" s="43">
        <v>396</v>
      </c>
      <c r="V548" s="44">
        <v>0</v>
      </c>
      <c r="W548" s="178">
        <v>1</v>
      </c>
      <c r="X548" s="42">
        <v>0</v>
      </c>
      <c r="Y548" s="43">
        <v>396</v>
      </c>
      <c r="Z548" s="45">
        <v>0</v>
      </c>
      <c r="AA548" s="65">
        <v>11</v>
      </c>
      <c r="AB548" s="38">
        <v>9.582716264482969E-4</v>
      </c>
      <c r="AC548" s="39">
        <v>476</v>
      </c>
      <c r="AD548" s="40">
        <v>7.3886286805820336E-2</v>
      </c>
      <c r="AE548" s="98">
        <v>4</v>
      </c>
      <c r="AF548" s="38">
        <v>0.2</v>
      </c>
      <c r="AG548" s="39">
        <v>313</v>
      </c>
      <c r="AH548" s="41">
        <v>0.87148292166988117</v>
      </c>
      <c r="AI548" s="183">
        <v>0</v>
      </c>
      <c r="AJ548" s="42">
        <v>0</v>
      </c>
      <c r="AK548" s="43">
        <v>337</v>
      </c>
      <c r="AL548" s="44">
        <v>0</v>
      </c>
      <c r="AM548" s="178">
        <v>0</v>
      </c>
      <c r="AN548" s="42">
        <v>0</v>
      </c>
      <c r="AO548" s="43">
        <v>337</v>
      </c>
      <c r="AP548" s="45">
        <v>0</v>
      </c>
      <c r="AQ548" s="65">
        <v>30</v>
      </c>
      <c r="AR548" s="38">
        <v>2.6134680721317189E-3</v>
      </c>
      <c r="AS548" s="39">
        <v>463</v>
      </c>
      <c r="AT548" s="40">
        <v>0.11282981122306439</v>
      </c>
      <c r="AU548" s="98">
        <v>8</v>
      </c>
      <c r="AV548" s="38">
        <v>0.54545454545454541</v>
      </c>
      <c r="AW548" s="39">
        <v>143</v>
      </c>
      <c r="AX548" s="41">
        <v>1.3308187186961395</v>
      </c>
      <c r="AY548" s="183">
        <v>0</v>
      </c>
      <c r="AZ548" s="42">
        <v>0</v>
      </c>
      <c r="BA548" s="43">
        <v>356</v>
      </c>
      <c r="BB548" s="44">
        <v>0</v>
      </c>
      <c r="BC548" s="178">
        <v>0</v>
      </c>
      <c r="BD548" s="42">
        <v>0</v>
      </c>
      <c r="BE548" s="43">
        <v>356</v>
      </c>
      <c r="BF548" s="45">
        <v>0</v>
      </c>
      <c r="BG548" s="159">
        <v>5</v>
      </c>
      <c r="BH548" s="83">
        <v>4.3557801202195314E-4</v>
      </c>
      <c r="BI548" s="84">
        <v>395</v>
      </c>
      <c r="BJ548" s="85">
        <v>7.8257493408162612E-2</v>
      </c>
      <c r="BK548" s="156">
        <v>2</v>
      </c>
      <c r="BL548" s="83">
        <v>9.0909090909090912E-2</v>
      </c>
      <c r="BM548" s="84">
        <v>202</v>
      </c>
      <c r="BN548" s="86">
        <v>0.92304095856302537</v>
      </c>
      <c r="BO548" s="195">
        <v>55</v>
      </c>
      <c r="BP548" s="75">
        <v>4.7913581322414842E-3</v>
      </c>
      <c r="BQ548" s="164">
        <v>16</v>
      </c>
      <c r="BR548" s="76">
        <v>559</v>
      </c>
      <c r="BS548" s="77">
        <v>8.4782254440791613E-2</v>
      </c>
      <c r="BT548" s="159">
        <v>11479</v>
      </c>
      <c r="BU548" s="153">
        <v>1169</v>
      </c>
    </row>
    <row r="549" spans="1:73">
      <c r="A549" s="34">
        <f t="shared" si="64"/>
        <v>0</v>
      </c>
      <c r="B549" s="35">
        <f t="shared" si="65"/>
        <v>0</v>
      </c>
      <c r="C549" s="35">
        <f t="shared" si="66"/>
        <v>0</v>
      </c>
      <c r="D549" s="35">
        <f t="shared" si="67"/>
        <v>0</v>
      </c>
      <c r="E549" s="35">
        <f t="shared" si="68"/>
        <v>0</v>
      </c>
      <c r="F549" s="35">
        <f t="shared" si="69"/>
        <v>1</v>
      </c>
      <c r="G549" s="35">
        <f t="shared" si="70"/>
        <v>0</v>
      </c>
      <c r="H549" s="35">
        <f t="shared" si="71"/>
        <v>1</v>
      </c>
      <c r="I549" s="51">
        <v>24</v>
      </c>
      <c r="J549" s="49" t="s">
        <v>672</v>
      </c>
      <c r="K549" s="65">
        <v>6</v>
      </c>
      <c r="L549" s="38">
        <v>3.1712473572938688E-3</v>
      </c>
      <c r="M549" s="39">
        <v>278</v>
      </c>
      <c r="N549" s="40">
        <v>0.42021678660192457</v>
      </c>
      <c r="O549" s="98">
        <v>6</v>
      </c>
      <c r="P549" s="38">
        <v>0.1111111111111111</v>
      </c>
      <c r="Q549" s="39">
        <v>284</v>
      </c>
      <c r="R549" s="41">
        <v>0.83205961313477728</v>
      </c>
      <c r="S549" s="183">
        <v>1</v>
      </c>
      <c r="T549" s="42">
        <v>5.2854122621564484E-4</v>
      </c>
      <c r="U549" s="43">
        <v>279</v>
      </c>
      <c r="V549" s="44">
        <v>0.19675871073933884</v>
      </c>
      <c r="W549" s="178">
        <v>1</v>
      </c>
      <c r="X549" s="42">
        <v>1.8518518518518517E-2</v>
      </c>
      <c r="Y549" s="43">
        <v>281</v>
      </c>
      <c r="Z549" s="45">
        <v>0.38959647010427645</v>
      </c>
      <c r="AA549" s="65">
        <v>3</v>
      </c>
      <c r="AB549" s="38">
        <v>1.5856236786469344E-3</v>
      </c>
      <c r="AC549" s="39">
        <v>446</v>
      </c>
      <c r="AD549" s="40">
        <v>0.12225745044839684</v>
      </c>
      <c r="AE549" s="98">
        <v>2</v>
      </c>
      <c r="AF549" s="38">
        <v>5.5555555555555552E-2</v>
      </c>
      <c r="AG549" s="39">
        <v>464</v>
      </c>
      <c r="AH549" s="41">
        <v>0.24207858935274476</v>
      </c>
      <c r="AI549" s="183">
        <v>0</v>
      </c>
      <c r="AJ549" s="42">
        <v>0</v>
      </c>
      <c r="AK549" s="43">
        <v>337</v>
      </c>
      <c r="AL549" s="44">
        <v>0</v>
      </c>
      <c r="AM549" s="178">
        <v>0</v>
      </c>
      <c r="AN549" s="42">
        <v>0</v>
      </c>
      <c r="AO549" s="43">
        <v>337</v>
      </c>
      <c r="AP549" s="45">
        <v>0</v>
      </c>
      <c r="AQ549" s="65">
        <v>28</v>
      </c>
      <c r="AR549" s="38">
        <v>1.4799154334038054E-2</v>
      </c>
      <c r="AS549" s="39">
        <v>246</v>
      </c>
      <c r="AT549" s="40">
        <v>0.6389157026925224</v>
      </c>
      <c r="AU549" s="98">
        <v>13</v>
      </c>
      <c r="AV549" s="38">
        <v>0.51851851851851849</v>
      </c>
      <c r="AW549" s="39">
        <v>164</v>
      </c>
      <c r="AX549" s="41">
        <v>1.2650992757975648</v>
      </c>
      <c r="AY549" s="183">
        <v>0</v>
      </c>
      <c r="AZ549" s="42">
        <v>0</v>
      </c>
      <c r="BA549" s="43">
        <v>356</v>
      </c>
      <c r="BB549" s="44">
        <v>0</v>
      </c>
      <c r="BC549" s="178">
        <v>0</v>
      </c>
      <c r="BD549" s="42">
        <v>0</v>
      </c>
      <c r="BE549" s="43">
        <v>356</v>
      </c>
      <c r="BF549" s="45">
        <v>0</v>
      </c>
      <c r="BG549" s="159">
        <v>16</v>
      </c>
      <c r="BH549" s="83">
        <v>8.4566596194503175E-3</v>
      </c>
      <c r="BI549" s="84">
        <v>59</v>
      </c>
      <c r="BJ549" s="85">
        <v>1.519353516841097</v>
      </c>
      <c r="BK549" s="156">
        <v>6</v>
      </c>
      <c r="BL549" s="83">
        <v>0.29629629629629628</v>
      </c>
      <c r="BM549" s="84">
        <v>43</v>
      </c>
      <c r="BN549" s="86">
        <v>3.0084297908720825</v>
      </c>
      <c r="BO549" s="195">
        <v>54</v>
      </c>
      <c r="BP549" s="75">
        <v>2.8541226215644821E-2</v>
      </c>
      <c r="BQ549" s="164">
        <v>28</v>
      </c>
      <c r="BR549" s="76">
        <v>372</v>
      </c>
      <c r="BS549" s="77">
        <v>0.50503206737647266</v>
      </c>
      <c r="BT549" s="159">
        <v>1892</v>
      </c>
      <c r="BU549" s="153">
        <v>937</v>
      </c>
    </row>
    <row r="550" spans="1:73">
      <c r="A550" s="34">
        <f t="shared" si="64"/>
        <v>0</v>
      </c>
      <c r="B550" s="35">
        <f t="shared" si="65"/>
        <v>0</v>
      </c>
      <c r="C550" s="35">
        <f t="shared" si="66"/>
        <v>0</v>
      </c>
      <c r="D550" s="35">
        <f t="shared" si="67"/>
        <v>0</v>
      </c>
      <c r="E550" s="35">
        <f t="shared" si="68"/>
        <v>0</v>
      </c>
      <c r="F550" s="35">
        <f t="shared" si="69"/>
        <v>1</v>
      </c>
      <c r="G550" s="35">
        <f t="shared" si="70"/>
        <v>1</v>
      </c>
      <c r="H550" s="35">
        <f t="shared" si="71"/>
        <v>1</v>
      </c>
      <c r="I550" s="48">
        <v>39</v>
      </c>
      <c r="J550" s="49" t="s">
        <v>9</v>
      </c>
      <c r="K550" s="65">
        <v>1</v>
      </c>
      <c r="L550" s="38">
        <v>1.8656716417910448E-4</v>
      </c>
      <c r="M550" s="39">
        <v>492</v>
      </c>
      <c r="N550" s="40">
        <v>2.4721708963023673E-2</v>
      </c>
      <c r="O550" s="98">
        <v>1</v>
      </c>
      <c r="P550" s="38">
        <v>1.8518518518518517E-2</v>
      </c>
      <c r="Q550" s="39">
        <v>474</v>
      </c>
      <c r="R550" s="41">
        <v>0.13867660218912956</v>
      </c>
      <c r="S550" s="183">
        <v>0</v>
      </c>
      <c r="T550" s="42">
        <v>0</v>
      </c>
      <c r="U550" s="43">
        <v>396</v>
      </c>
      <c r="V550" s="44">
        <v>0</v>
      </c>
      <c r="W550" s="178">
        <v>0</v>
      </c>
      <c r="X550" s="42">
        <v>0</v>
      </c>
      <c r="Y550" s="43">
        <v>396</v>
      </c>
      <c r="Z550" s="45">
        <v>0</v>
      </c>
      <c r="AA550" s="65">
        <v>0</v>
      </c>
      <c r="AB550" s="38">
        <v>0</v>
      </c>
      <c r="AC550" s="39">
        <v>538</v>
      </c>
      <c r="AD550" s="40">
        <v>0</v>
      </c>
      <c r="AE550" s="98">
        <v>0</v>
      </c>
      <c r="AF550" s="38">
        <v>0</v>
      </c>
      <c r="AG550" s="39">
        <v>538</v>
      </c>
      <c r="AH550" s="41">
        <v>0</v>
      </c>
      <c r="AI550" s="183">
        <v>0</v>
      </c>
      <c r="AJ550" s="42">
        <v>0</v>
      </c>
      <c r="AK550" s="43">
        <v>337</v>
      </c>
      <c r="AL550" s="44">
        <v>0</v>
      </c>
      <c r="AM550" s="178">
        <v>0</v>
      </c>
      <c r="AN550" s="42">
        <v>0</v>
      </c>
      <c r="AO550" s="43">
        <v>337</v>
      </c>
      <c r="AP550" s="45">
        <v>0</v>
      </c>
      <c r="AQ550" s="65">
        <v>23</v>
      </c>
      <c r="AR550" s="38">
        <v>4.2910447761194031E-3</v>
      </c>
      <c r="AS550" s="39">
        <v>426</v>
      </c>
      <c r="AT550" s="40">
        <v>0.18525490217462556</v>
      </c>
      <c r="AU550" s="98">
        <v>5</v>
      </c>
      <c r="AV550" s="38">
        <v>0.42592592592592593</v>
      </c>
      <c r="AW550" s="39">
        <v>258</v>
      </c>
      <c r="AX550" s="41">
        <v>1.039188690833714</v>
      </c>
      <c r="AY550" s="183">
        <v>19</v>
      </c>
      <c r="AZ550" s="42">
        <v>3.5447761194029852E-3</v>
      </c>
      <c r="BA550" s="43">
        <v>73</v>
      </c>
      <c r="BB550" s="44">
        <v>1.3228633310302882</v>
      </c>
      <c r="BC550" s="178">
        <v>1</v>
      </c>
      <c r="BD550" s="42">
        <v>0.35185185185185186</v>
      </c>
      <c r="BE550" s="43">
        <v>10</v>
      </c>
      <c r="BF550" s="45">
        <v>7.4206112604213983</v>
      </c>
      <c r="BG550" s="159">
        <v>11</v>
      </c>
      <c r="BH550" s="83">
        <v>2.0522388059701492E-3</v>
      </c>
      <c r="BI550" s="84">
        <v>268</v>
      </c>
      <c r="BJ550" s="85">
        <v>0.36871251623713747</v>
      </c>
      <c r="BK550" s="156">
        <v>5</v>
      </c>
      <c r="BL550" s="83">
        <v>0.20370370370370369</v>
      </c>
      <c r="BM550" s="84">
        <v>77</v>
      </c>
      <c r="BN550" s="86">
        <v>2.0682954812245566</v>
      </c>
      <c r="BO550" s="195">
        <v>54</v>
      </c>
      <c r="BP550" s="75">
        <v>1.0074626865671642E-2</v>
      </c>
      <c r="BQ550" s="164">
        <v>12</v>
      </c>
      <c r="BR550" s="76">
        <v>507</v>
      </c>
      <c r="BS550" s="77">
        <v>0.17826878199184443</v>
      </c>
      <c r="BT550" s="159">
        <v>5360</v>
      </c>
      <c r="BU550" s="153">
        <v>103</v>
      </c>
    </row>
    <row r="551" spans="1:73">
      <c r="A551" s="34">
        <f t="shared" si="64"/>
        <v>0</v>
      </c>
      <c r="B551" s="35">
        <f t="shared" si="65"/>
        <v>0</v>
      </c>
      <c r="C551" s="35">
        <f t="shared" si="66"/>
        <v>0</v>
      </c>
      <c r="D551" s="35">
        <f t="shared" si="67"/>
        <v>0</v>
      </c>
      <c r="E551" s="35">
        <f t="shared" si="68"/>
        <v>0</v>
      </c>
      <c r="F551" s="35">
        <f t="shared" si="69"/>
        <v>1</v>
      </c>
      <c r="G551" s="35">
        <f t="shared" si="70"/>
        <v>0</v>
      </c>
      <c r="H551" s="35">
        <f t="shared" si="71"/>
        <v>0</v>
      </c>
      <c r="I551" s="48">
        <v>118</v>
      </c>
      <c r="J551" s="49" t="s">
        <v>88</v>
      </c>
      <c r="K551" s="65">
        <v>0</v>
      </c>
      <c r="L551" s="38">
        <v>0</v>
      </c>
      <c r="M551" s="39">
        <v>517</v>
      </c>
      <c r="N551" s="40">
        <v>0</v>
      </c>
      <c r="O551" s="98">
        <v>0</v>
      </c>
      <c r="P551" s="38">
        <v>0</v>
      </c>
      <c r="Q551" s="39">
        <v>517</v>
      </c>
      <c r="R551" s="41">
        <v>0</v>
      </c>
      <c r="S551" s="183">
        <v>0</v>
      </c>
      <c r="T551" s="42">
        <v>0</v>
      </c>
      <c r="U551" s="43">
        <v>396</v>
      </c>
      <c r="V551" s="44">
        <v>0</v>
      </c>
      <c r="W551" s="178">
        <v>0</v>
      </c>
      <c r="X551" s="42">
        <v>0</v>
      </c>
      <c r="Y551" s="43">
        <v>396</v>
      </c>
      <c r="Z551" s="45">
        <v>0</v>
      </c>
      <c r="AA551" s="65">
        <v>0</v>
      </c>
      <c r="AB551" s="38">
        <v>0</v>
      </c>
      <c r="AC551" s="39">
        <v>538</v>
      </c>
      <c r="AD551" s="40">
        <v>0</v>
      </c>
      <c r="AE551" s="98">
        <v>0</v>
      </c>
      <c r="AF551" s="38">
        <v>0</v>
      </c>
      <c r="AG551" s="39">
        <v>538</v>
      </c>
      <c r="AH551" s="41">
        <v>0</v>
      </c>
      <c r="AI551" s="183">
        <v>0</v>
      </c>
      <c r="AJ551" s="42">
        <v>0</v>
      </c>
      <c r="AK551" s="43">
        <v>337</v>
      </c>
      <c r="AL551" s="44">
        <v>0</v>
      </c>
      <c r="AM551" s="178">
        <v>0</v>
      </c>
      <c r="AN551" s="42">
        <v>0</v>
      </c>
      <c r="AO551" s="43">
        <v>337</v>
      </c>
      <c r="AP551" s="45">
        <v>0</v>
      </c>
      <c r="AQ551" s="65">
        <v>50</v>
      </c>
      <c r="AR551" s="38">
        <v>8.2602302952206313E-4</v>
      </c>
      <c r="AS551" s="39">
        <v>518</v>
      </c>
      <c r="AT551" s="40">
        <v>3.5661435270895804E-2</v>
      </c>
      <c r="AU551" s="98">
        <v>3</v>
      </c>
      <c r="AV551" s="38">
        <v>1</v>
      </c>
      <c r="AW551" s="39">
        <v>1</v>
      </c>
      <c r="AX551" s="41">
        <v>2.4398343176095891</v>
      </c>
      <c r="AY551" s="183">
        <v>0</v>
      </c>
      <c r="AZ551" s="42">
        <v>0</v>
      </c>
      <c r="BA551" s="43">
        <v>356</v>
      </c>
      <c r="BB551" s="44">
        <v>0</v>
      </c>
      <c r="BC551" s="178">
        <v>0</v>
      </c>
      <c r="BD551" s="42">
        <v>0</v>
      </c>
      <c r="BE551" s="43">
        <v>356</v>
      </c>
      <c r="BF551" s="45">
        <v>0</v>
      </c>
      <c r="BG551" s="159">
        <v>0</v>
      </c>
      <c r="BH551" s="83">
        <v>0</v>
      </c>
      <c r="BI551" s="84">
        <v>467</v>
      </c>
      <c r="BJ551" s="85">
        <v>0</v>
      </c>
      <c r="BK551" s="156">
        <v>0</v>
      </c>
      <c r="BL551" s="83">
        <v>0</v>
      </c>
      <c r="BM551" s="84">
        <v>467</v>
      </c>
      <c r="BN551" s="86">
        <v>0</v>
      </c>
      <c r="BO551" s="195">
        <v>50</v>
      </c>
      <c r="BP551" s="75">
        <v>8.2602302952206313E-4</v>
      </c>
      <c r="BQ551" s="164">
        <v>3</v>
      </c>
      <c r="BR551" s="76">
        <v>605</v>
      </c>
      <c r="BS551" s="77">
        <v>1.4616334811551814E-2</v>
      </c>
      <c r="BT551" s="159">
        <v>60531</v>
      </c>
      <c r="BU551" s="153">
        <v>687</v>
      </c>
    </row>
    <row r="552" spans="1:73">
      <c r="A552" s="34">
        <f t="shared" si="64"/>
        <v>2</v>
      </c>
      <c r="B552" s="35">
        <f t="shared" si="65"/>
        <v>1</v>
      </c>
      <c r="C552" s="35">
        <f t="shared" si="66"/>
        <v>0</v>
      </c>
      <c r="D552" s="35">
        <f t="shared" si="67"/>
        <v>1</v>
      </c>
      <c r="E552" s="35">
        <f t="shared" si="68"/>
        <v>0</v>
      </c>
      <c r="F552" s="35">
        <f t="shared" si="69"/>
        <v>1</v>
      </c>
      <c r="G552" s="35">
        <f t="shared" si="70"/>
        <v>0</v>
      </c>
      <c r="H552" s="35">
        <f t="shared" si="71"/>
        <v>0</v>
      </c>
      <c r="I552" s="48">
        <v>460</v>
      </c>
      <c r="J552" s="49" t="s">
        <v>432</v>
      </c>
      <c r="K552" s="65">
        <v>7</v>
      </c>
      <c r="L552" s="38">
        <v>8.3333333333333332E-3</v>
      </c>
      <c r="M552" s="39">
        <v>117</v>
      </c>
      <c r="N552" s="40">
        <v>1.104236333681724</v>
      </c>
      <c r="O552" s="98">
        <v>1</v>
      </c>
      <c r="P552" s="38">
        <v>0.14000000000000001</v>
      </c>
      <c r="Q552" s="39">
        <v>216</v>
      </c>
      <c r="R552" s="41">
        <v>1.0483951125498194</v>
      </c>
      <c r="S552" s="183">
        <v>0</v>
      </c>
      <c r="T552" s="42">
        <v>0</v>
      </c>
      <c r="U552" s="43">
        <v>396</v>
      </c>
      <c r="V552" s="44">
        <v>0</v>
      </c>
      <c r="W552" s="178">
        <v>0</v>
      </c>
      <c r="X552" s="42">
        <v>0</v>
      </c>
      <c r="Y552" s="43">
        <v>396</v>
      </c>
      <c r="Z552" s="45">
        <v>0</v>
      </c>
      <c r="AA552" s="65">
        <v>15</v>
      </c>
      <c r="AB552" s="38">
        <v>1.7857142857142856E-2</v>
      </c>
      <c r="AC552" s="39">
        <v>117</v>
      </c>
      <c r="AD552" s="40">
        <v>1.3768517633831359</v>
      </c>
      <c r="AE552" s="98">
        <v>4</v>
      </c>
      <c r="AF552" s="38">
        <v>0.3</v>
      </c>
      <c r="AG552" s="39">
        <v>215</v>
      </c>
      <c r="AH552" s="41">
        <v>1.3072243825048218</v>
      </c>
      <c r="AI552" s="183">
        <v>0</v>
      </c>
      <c r="AJ552" s="42">
        <v>0</v>
      </c>
      <c r="AK552" s="43">
        <v>337</v>
      </c>
      <c r="AL552" s="44">
        <v>0</v>
      </c>
      <c r="AM552" s="178">
        <v>0</v>
      </c>
      <c r="AN552" s="42">
        <v>0</v>
      </c>
      <c r="AO552" s="43">
        <v>337</v>
      </c>
      <c r="AP552" s="45">
        <v>0</v>
      </c>
      <c r="AQ552" s="65">
        <v>27</v>
      </c>
      <c r="AR552" s="38">
        <v>3.214285714285714E-2</v>
      </c>
      <c r="AS552" s="39">
        <v>78</v>
      </c>
      <c r="AT552" s="40">
        <v>1.3876857889602385</v>
      </c>
      <c r="AU552" s="98">
        <v>6</v>
      </c>
      <c r="AV552" s="38">
        <v>0.54</v>
      </c>
      <c r="AW552" s="39">
        <v>149</v>
      </c>
      <c r="AX552" s="41">
        <v>1.3175105315091782</v>
      </c>
      <c r="AY552" s="183">
        <v>0</v>
      </c>
      <c r="AZ552" s="42">
        <v>0</v>
      </c>
      <c r="BA552" s="43">
        <v>356</v>
      </c>
      <c r="BB552" s="44">
        <v>0</v>
      </c>
      <c r="BC552" s="178">
        <v>2</v>
      </c>
      <c r="BD552" s="42">
        <v>0</v>
      </c>
      <c r="BE552" s="43">
        <v>356</v>
      </c>
      <c r="BF552" s="45">
        <v>0</v>
      </c>
      <c r="BG552" s="159">
        <v>1</v>
      </c>
      <c r="BH552" s="83">
        <v>1.1904761904761906E-3</v>
      </c>
      <c r="BI552" s="84">
        <v>326</v>
      </c>
      <c r="BJ552" s="85">
        <v>0.21388518257911873</v>
      </c>
      <c r="BK552" s="156">
        <v>1</v>
      </c>
      <c r="BL552" s="83">
        <v>0.02</v>
      </c>
      <c r="BM552" s="84">
        <v>401</v>
      </c>
      <c r="BN552" s="86">
        <v>0.20306901088386559</v>
      </c>
      <c r="BO552" s="195">
        <v>50</v>
      </c>
      <c r="BP552" s="75">
        <v>5.9523809523809521E-2</v>
      </c>
      <c r="BQ552" s="164">
        <v>14</v>
      </c>
      <c r="BR552" s="76">
        <v>145</v>
      </c>
      <c r="BS552" s="77">
        <v>1.0532635267595747</v>
      </c>
      <c r="BT552" s="159">
        <v>840</v>
      </c>
      <c r="BU552" s="153">
        <v>172</v>
      </c>
    </row>
    <row r="553" spans="1:73">
      <c r="A553" s="34">
        <f t="shared" si="64"/>
        <v>1</v>
      </c>
      <c r="B553" s="35">
        <f t="shared" si="65"/>
        <v>0</v>
      </c>
      <c r="C553" s="35">
        <f t="shared" si="66"/>
        <v>1</v>
      </c>
      <c r="D553" s="35">
        <f t="shared" si="67"/>
        <v>0</v>
      </c>
      <c r="E553" s="35">
        <f t="shared" si="68"/>
        <v>0</v>
      </c>
      <c r="F553" s="35">
        <f t="shared" si="69"/>
        <v>1</v>
      </c>
      <c r="G553" s="35">
        <f t="shared" si="70"/>
        <v>1</v>
      </c>
      <c r="H553" s="35">
        <f t="shared" si="71"/>
        <v>1</v>
      </c>
      <c r="I553" s="48">
        <v>551</v>
      </c>
      <c r="J553" s="49" t="s">
        <v>523</v>
      </c>
      <c r="K553" s="65">
        <v>2</v>
      </c>
      <c r="L553" s="38">
        <v>2.9585798816568048E-4</v>
      </c>
      <c r="M553" s="39">
        <v>479</v>
      </c>
      <c r="N553" s="40">
        <v>3.9203656817102632E-2</v>
      </c>
      <c r="O553" s="98">
        <v>2</v>
      </c>
      <c r="P553" s="38">
        <v>0.04</v>
      </c>
      <c r="Q553" s="39">
        <v>427</v>
      </c>
      <c r="R553" s="41">
        <v>0.29954146072851984</v>
      </c>
      <c r="S553" s="183">
        <v>7</v>
      </c>
      <c r="T553" s="42">
        <v>1.0355029585798817E-3</v>
      </c>
      <c r="U553" s="43">
        <v>215</v>
      </c>
      <c r="V553" s="44">
        <v>0.38548407766742659</v>
      </c>
      <c r="W553" s="178">
        <v>2</v>
      </c>
      <c r="X553" s="42">
        <v>0.14000000000000001</v>
      </c>
      <c r="Y553" s="43">
        <v>26</v>
      </c>
      <c r="Z553" s="45">
        <v>2.9453493139883302</v>
      </c>
      <c r="AA553" s="65">
        <v>4</v>
      </c>
      <c r="AB553" s="38">
        <v>5.9171597633136095E-4</v>
      </c>
      <c r="AC553" s="39">
        <v>501</v>
      </c>
      <c r="AD553" s="40">
        <v>4.562349038429326E-2</v>
      </c>
      <c r="AE553" s="98">
        <v>4</v>
      </c>
      <c r="AF553" s="38">
        <v>0.08</v>
      </c>
      <c r="AG553" s="39">
        <v>440</v>
      </c>
      <c r="AH553" s="41">
        <v>0.34859316866795248</v>
      </c>
      <c r="AI553" s="183">
        <v>0</v>
      </c>
      <c r="AJ553" s="42">
        <v>0</v>
      </c>
      <c r="AK553" s="43">
        <v>337</v>
      </c>
      <c r="AL553" s="44">
        <v>0</v>
      </c>
      <c r="AM553" s="178">
        <v>0</v>
      </c>
      <c r="AN553" s="42">
        <v>0</v>
      </c>
      <c r="AO553" s="43">
        <v>337</v>
      </c>
      <c r="AP553" s="45">
        <v>0</v>
      </c>
      <c r="AQ553" s="65">
        <v>23</v>
      </c>
      <c r="AR553" s="38">
        <v>3.4023668639053253E-3</v>
      </c>
      <c r="AS553" s="39">
        <v>442</v>
      </c>
      <c r="AT553" s="40">
        <v>0.14688850231597531</v>
      </c>
      <c r="AU553" s="98">
        <v>7</v>
      </c>
      <c r="AV553" s="38">
        <v>0.46</v>
      </c>
      <c r="AW553" s="39">
        <v>215</v>
      </c>
      <c r="AX553" s="41">
        <v>1.1223237861004112</v>
      </c>
      <c r="AY553" s="183">
        <v>7</v>
      </c>
      <c r="AZ553" s="42">
        <v>1.0355029585798817E-3</v>
      </c>
      <c r="BA553" s="43">
        <v>210</v>
      </c>
      <c r="BB553" s="44">
        <v>0.38643594036325452</v>
      </c>
      <c r="BC553" s="178">
        <v>1</v>
      </c>
      <c r="BD553" s="42">
        <v>0.14000000000000001</v>
      </c>
      <c r="BE553" s="43">
        <v>25</v>
      </c>
      <c r="BF553" s="45">
        <v>2.9526221646729356</v>
      </c>
      <c r="BG553" s="159">
        <v>7</v>
      </c>
      <c r="BH553" s="83">
        <v>1.0355029585798817E-3</v>
      </c>
      <c r="BI553" s="84">
        <v>339</v>
      </c>
      <c r="BJ553" s="85">
        <v>0.18604214105994349</v>
      </c>
      <c r="BK553" s="156">
        <v>5</v>
      </c>
      <c r="BL553" s="83">
        <v>0.14000000000000001</v>
      </c>
      <c r="BM553" s="84">
        <v>115</v>
      </c>
      <c r="BN553" s="86">
        <v>1.4214830761870592</v>
      </c>
      <c r="BO553" s="195">
        <v>50</v>
      </c>
      <c r="BP553" s="75">
        <v>7.3964497041420114E-3</v>
      </c>
      <c r="BQ553" s="164">
        <v>21</v>
      </c>
      <c r="BR553" s="76">
        <v>531</v>
      </c>
      <c r="BS553" s="77">
        <v>0.13087889977485839</v>
      </c>
      <c r="BT553" s="159">
        <v>6760</v>
      </c>
      <c r="BU553" s="153">
        <v>1074</v>
      </c>
    </row>
    <row r="554" spans="1:73">
      <c r="A554" s="34">
        <f t="shared" si="64"/>
        <v>2</v>
      </c>
      <c r="B554" s="35">
        <f t="shared" si="65"/>
        <v>0</v>
      </c>
      <c r="C554" s="35">
        <f t="shared" si="66"/>
        <v>1</v>
      </c>
      <c r="D554" s="35">
        <f t="shared" si="67"/>
        <v>0</v>
      </c>
      <c r="E554" s="35">
        <f t="shared" si="68"/>
        <v>1</v>
      </c>
      <c r="F554" s="35">
        <f t="shared" si="69"/>
        <v>1</v>
      </c>
      <c r="G554" s="35">
        <f t="shared" si="70"/>
        <v>0</v>
      </c>
      <c r="H554" s="35">
        <f t="shared" si="71"/>
        <v>0</v>
      </c>
      <c r="I554" s="48">
        <v>674</v>
      </c>
      <c r="J554" s="49" t="s">
        <v>648</v>
      </c>
      <c r="K554" s="65">
        <v>1</v>
      </c>
      <c r="L554" s="38">
        <v>2.0445716622367614E-4</v>
      </c>
      <c r="M554" s="39">
        <v>490</v>
      </c>
      <c r="N554" s="40">
        <v>2.7092283795094436E-2</v>
      </c>
      <c r="O554" s="98">
        <v>1</v>
      </c>
      <c r="P554" s="38">
        <v>0.02</v>
      </c>
      <c r="Q554" s="39">
        <v>469</v>
      </c>
      <c r="R554" s="41">
        <v>0.14977073036425992</v>
      </c>
      <c r="S554" s="183">
        <v>3</v>
      </c>
      <c r="T554" s="42">
        <v>6.1337149867102844E-4</v>
      </c>
      <c r="U554" s="43">
        <v>262</v>
      </c>
      <c r="V554" s="44">
        <v>0.22833826255499637</v>
      </c>
      <c r="W554" s="178">
        <v>1</v>
      </c>
      <c r="X554" s="42">
        <v>0.06</v>
      </c>
      <c r="Y554" s="43">
        <v>111</v>
      </c>
      <c r="Z554" s="45">
        <v>1.2622925631378556</v>
      </c>
      <c r="AA554" s="65">
        <v>9</v>
      </c>
      <c r="AB554" s="38">
        <v>1.8401144960130853E-3</v>
      </c>
      <c r="AC554" s="39">
        <v>434</v>
      </c>
      <c r="AD554" s="40">
        <v>0.14187963376509927</v>
      </c>
      <c r="AE554" s="98">
        <v>3</v>
      </c>
      <c r="AF554" s="38">
        <v>0.18</v>
      </c>
      <c r="AG554" s="39">
        <v>342</v>
      </c>
      <c r="AH554" s="41">
        <v>0.78433462950289301</v>
      </c>
      <c r="AI554" s="183">
        <v>15</v>
      </c>
      <c r="AJ554" s="42">
        <v>3.066857493355142E-3</v>
      </c>
      <c r="AK554" s="43">
        <v>54</v>
      </c>
      <c r="AL554" s="44">
        <v>1.6118400858824147</v>
      </c>
      <c r="AM554" s="178">
        <v>2</v>
      </c>
      <c r="AN554" s="42">
        <v>0.3</v>
      </c>
      <c r="AO554" s="43">
        <v>7</v>
      </c>
      <c r="AP554" s="45">
        <v>8.9105248091603055</v>
      </c>
      <c r="AQ554" s="65">
        <v>21</v>
      </c>
      <c r="AR554" s="38">
        <v>4.2936004906971989E-3</v>
      </c>
      <c r="AS554" s="39">
        <v>425</v>
      </c>
      <c r="AT554" s="40">
        <v>0.18536523862618878</v>
      </c>
      <c r="AU554" s="98">
        <v>4</v>
      </c>
      <c r="AV554" s="38">
        <v>0.42</v>
      </c>
      <c r="AW554" s="39">
        <v>266</v>
      </c>
      <c r="AX554" s="41">
        <v>1.0247304133960273</v>
      </c>
      <c r="AY554" s="183">
        <v>0</v>
      </c>
      <c r="AZ554" s="42">
        <v>0</v>
      </c>
      <c r="BA554" s="43">
        <v>356</v>
      </c>
      <c r="BB554" s="44">
        <v>0</v>
      </c>
      <c r="BC554" s="178">
        <v>0</v>
      </c>
      <c r="BD554" s="42">
        <v>0</v>
      </c>
      <c r="BE554" s="43">
        <v>356</v>
      </c>
      <c r="BF554" s="45">
        <v>0</v>
      </c>
      <c r="BG554" s="159">
        <v>1</v>
      </c>
      <c r="BH554" s="83">
        <v>2.0445716622367614E-4</v>
      </c>
      <c r="BI554" s="84">
        <v>430</v>
      </c>
      <c r="BJ554" s="85">
        <v>3.6733500994982564E-2</v>
      </c>
      <c r="BK554" s="156">
        <v>1</v>
      </c>
      <c r="BL554" s="83">
        <v>0.02</v>
      </c>
      <c r="BM554" s="84">
        <v>401</v>
      </c>
      <c r="BN554" s="86">
        <v>0.20306901088386559</v>
      </c>
      <c r="BO554" s="195">
        <v>50</v>
      </c>
      <c r="BP554" s="75">
        <v>1.0222858311183807E-2</v>
      </c>
      <c r="BQ554" s="164">
        <v>12</v>
      </c>
      <c r="BR554" s="76">
        <v>506</v>
      </c>
      <c r="BS554" s="77">
        <v>0.1808917118131349</v>
      </c>
      <c r="BT554" s="159">
        <v>4891</v>
      </c>
      <c r="BU554" s="153">
        <v>357</v>
      </c>
    </row>
    <row r="555" spans="1:73">
      <c r="A555" s="34">
        <f t="shared" si="64"/>
        <v>0</v>
      </c>
      <c r="B555" s="35">
        <f t="shared" si="65"/>
        <v>0</v>
      </c>
      <c r="C555" s="35">
        <f t="shared" si="66"/>
        <v>0</v>
      </c>
      <c r="D555" s="35">
        <f t="shared" si="67"/>
        <v>0</v>
      </c>
      <c r="E555" s="35">
        <f t="shared" si="68"/>
        <v>0</v>
      </c>
      <c r="F555" s="35">
        <f t="shared" si="69"/>
        <v>1</v>
      </c>
      <c r="G555" s="35">
        <f t="shared" si="70"/>
        <v>0</v>
      </c>
      <c r="H555" s="35">
        <f t="shared" si="71"/>
        <v>0</v>
      </c>
      <c r="I555" s="48">
        <v>194</v>
      </c>
      <c r="J555" s="49" t="s">
        <v>164</v>
      </c>
      <c r="K555" s="65">
        <v>0</v>
      </c>
      <c r="L555" s="38">
        <v>0</v>
      </c>
      <c r="M555" s="39">
        <v>517</v>
      </c>
      <c r="N555" s="40">
        <v>0</v>
      </c>
      <c r="O555" s="98">
        <v>0</v>
      </c>
      <c r="P555" s="38">
        <v>0</v>
      </c>
      <c r="Q555" s="39">
        <v>517</v>
      </c>
      <c r="R555" s="41">
        <v>0</v>
      </c>
      <c r="S555" s="183">
        <v>0</v>
      </c>
      <c r="T555" s="42">
        <v>0</v>
      </c>
      <c r="U555" s="43">
        <v>396</v>
      </c>
      <c r="V555" s="44">
        <v>0</v>
      </c>
      <c r="W555" s="178">
        <v>0</v>
      </c>
      <c r="X555" s="42">
        <v>0</v>
      </c>
      <c r="Y555" s="43">
        <v>396</v>
      </c>
      <c r="Z555" s="45">
        <v>0</v>
      </c>
      <c r="AA555" s="65">
        <v>0</v>
      </c>
      <c r="AB555" s="38">
        <v>0</v>
      </c>
      <c r="AC555" s="39">
        <v>538</v>
      </c>
      <c r="AD555" s="40">
        <v>0</v>
      </c>
      <c r="AE555" s="98">
        <v>0</v>
      </c>
      <c r="AF555" s="38">
        <v>0</v>
      </c>
      <c r="AG555" s="39">
        <v>538</v>
      </c>
      <c r="AH555" s="41">
        <v>0</v>
      </c>
      <c r="AI555" s="183">
        <v>0</v>
      </c>
      <c r="AJ555" s="42">
        <v>0</v>
      </c>
      <c r="AK555" s="43">
        <v>337</v>
      </c>
      <c r="AL555" s="44">
        <v>0</v>
      </c>
      <c r="AM555" s="178">
        <v>0</v>
      </c>
      <c r="AN555" s="42">
        <v>0</v>
      </c>
      <c r="AO555" s="43">
        <v>337</v>
      </c>
      <c r="AP555" s="45">
        <v>0</v>
      </c>
      <c r="AQ555" s="65">
        <v>49</v>
      </c>
      <c r="AR555" s="38">
        <v>5.7701365991521432E-3</v>
      </c>
      <c r="AS555" s="39">
        <v>392</v>
      </c>
      <c r="AT555" s="40">
        <v>0.24911091516897571</v>
      </c>
      <c r="AU555" s="98">
        <v>3</v>
      </c>
      <c r="AV555" s="38">
        <v>1</v>
      </c>
      <c r="AW555" s="39">
        <v>1</v>
      </c>
      <c r="AX555" s="41">
        <v>2.4398343176095891</v>
      </c>
      <c r="AY555" s="183">
        <v>0</v>
      </c>
      <c r="AZ555" s="42">
        <v>0</v>
      </c>
      <c r="BA555" s="43">
        <v>356</v>
      </c>
      <c r="BB555" s="44">
        <v>0</v>
      </c>
      <c r="BC555" s="178">
        <v>0</v>
      </c>
      <c r="BD555" s="42">
        <v>0</v>
      </c>
      <c r="BE555" s="43">
        <v>356</v>
      </c>
      <c r="BF555" s="45">
        <v>0</v>
      </c>
      <c r="BG555" s="159">
        <v>0</v>
      </c>
      <c r="BH555" s="83">
        <v>0</v>
      </c>
      <c r="BI555" s="84">
        <v>467</v>
      </c>
      <c r="BJ555" s="85">
        <v>0</v>
      </c>
      <c r="BK555" s="156">
        <v>0</v>
      </c>
      <c r="BL555" s="83">
        <v>0</v>
      </c>
      <c r="BM555" s="84">
        <v>467</v>
      </c>
      <c r="BN555" s="86">
        <v>0</v>
      </c>
      <c r="BO555" s="195">
        <v>49</v>
      </c>
      <c r="BP555" s="75">
        <v>5.7701365991521432E-3</v>
      </c>
      <c r="BQ555" s="164">
        <v>3</v>
      </c>
      <c r="BR555" s="76">
        <v>550</v>
      </c>
      <c r="BS555" s="77">
        <v>0.10210157032836574</v>
      </c>
      <c r="BT555" s="159">
        <v>8492</v>
      </c>
      <c r="BU555" s="153">
        <v>95</v>
      </c>
    </row>
    <row r="556" spans="1:73">
      <c r="A556" s="34">
        <f t="shared" si="64"/>
        <v>0</v>
      </c>
      <c r="B556" s="35">
        <f t="shared" si="65"/>
        <v>0</v>
      </c>
      <c r="C556" s="35">
        <f t="shared" si="66"/>
        <v>0</v>
      </c>
      <c r="D556" s="35">
        <f t="shared" si="67"/>
        <v>0</v>
      </c>
      <c r="E556" s="35">
        <f t="shared" si="68"/>
        <v>0</v>
      </c>
      <c r="F556" s="35">
        <f t="shared" si="69"/>
        <v>1</v>
      </c>
      <c r="G556" s="35">
        <f t="shared" si="70"/>
        <v>0</v>
      </c>
      <c r="H556" s="35">
        <f t="shared" si="71"/>
        <v>1</v>
      </c>
      <c r="I556" s="48">
        <v>255</v>
      </c>
      <c r="J556" s="49" t="s">
        <v>225</v>
      </c>
      <c r="K556" s="65">
        <v>0</v>
      </c>
      <c r="L556" s="38">
        <v>0</v>
      </c>
      <c r="M556" s="39">
        <v>517</v>
      </c>
      <c r="N556" s="40">
        <v>0</v>
      </c>
      <c r="O556" s="98">
        <v>0</v>
      </c>
      <c r="P556" s="38">
        <v>0</v>
      </c>
      <c r="Q556" s="39">
        <v>517</v>
      </c>
      <c r="R556" s="41">
        <v>0</v>
      </c>
      <c r="S556" s="183">
        <v>0</v>
      </c>
      <c r="T556" s="42">
        <v>0</v>
      </c>
      <c r="U556" s="43">
        <v>396</v>
      </c>
      <c r="V556" s="44">
        <v>0</v>
      </c>
      <c r="W556" s="178">
        <v>0</v>
      </c>
      <c r="X556" s="42">
        <v>0</v>
      </c>
      <c r="Y556" s="43">
        <v>396</v>
      </c>
      <c r="Z556" s="45">
        <v>0</v>
      </c>
      <c r="AA556" s="65">
        <v>0</v>
      </c>
      <c r="AB556" s="38">
        <v>0</v>
      </c>
      <c r="AC556" s="39">
        <v>538</v>
      </c>
      <c r="AD556" s="40">
        <v>0</v>
      </c>
      <c r="AE556" s="98">
        <v>0</v>
      </c>
      <c r="AF556" s="38">
        <v>0</v>
      </c>
      <c r="AG556" s="39">
        <v>538</v>
      </c>
      <c r="AH556" s="41">
        <v>0</v>
      </c>
      <c r="AI556" s="183">
        <v>0</v>
      </c>
      <c r="AJ556" s="42">
        <v>0</v>
      </c>
      <c r="AK556" s="43">
        <v>337</v>
      </c>
      <c r="AL556" s="44">
        <v>0</v>
      </c>
      <c r="AM556" s="178">
        <v>0</v>
      </c>
      <c r="AN556" s="42">
        <v>0</v>
      </c>
      <c r="AO556" s="43">
        <v>337</v>
      </c>
      <c r="AP556" s="45">
        <v>0</v>
      </c>
      <c r="AQ556" s="65">
        <v>34</v>
      </c>
      <c r="AR556" s="38">
        <v>4.5188729399255716E-3</v>
      </c>
      <c r="AS556" s="39">
        <v>420</v>
      </c>
      <c r="AT556" s="40">
        <v>0.19509080144871926</v>
      </c>
      <c r="AU556" s="98">
        <v>1</v>
      </c>
      <c r="AV556" s="38">
        <v>0.70833333333333337</v>
      </c>
      <c r="AW556" s="39">
        <v>64</v>
      </c>
      <c r="AX556" s="41">
        <v>1.7282159749734591</v>
      </c>
      <c r="AY556" s="183">
        <v>0</v>
      </c>
      <c r="AZ556" s="42">
        <v>0</v>
      </c>
      <c r="BA556" s="43">
        <v>356</v>
      </c>
      <c r="BB556" s="44">
        <v>0</v>
      </c>
      <c r="BC556" s="178">
        <v>0</v>
      </c>
      <c r="BD556" s="42">
        <v>0</v>
      </c>
      <c r="BE556" s="43">
        <v>356</v>
      </c>
      <c r="BF556" s="45">
        <v>0</v>
      </c>
      <c r="BG556" s="159">
        <v>14</v>
      </c>
      <c r="BH556" s="83">
        <v>1.8607123870281765E-3</v>
      </c>
      <c r="BI556" s="84">
        <v>283</v>
      </c>
      <c r="BJ556" s="85">
        <v>0.33430219924646942</v>
      </c>
      <c r="BK556" s="156">
        <v>1</v>
      </c>
      <c r="BL556" s="83">
        <v>0.29166666666666669</v>
      </c>
      <c r="BM556" s="84">
        <v>45</v>
      </c>
      <c r="BN556" s="86">
        <v>2.9614230753897064</v>
      </c>
      <c r="BO556" s="195">
        <v>48</v>
      </c>
      <c r="BP556" s="75">
        <v>6.379585326953748E-3</v>
      </c>
      <c r="BQ556" s="164">
        <v>2</v>
      </c>
      <c r="BR556" s="76">
        <v>540</v>
      </c>
      <c r="BS556" s="77">
        <v>0.11288566028427978</v>
      </c>
      <c r="BT556" s="159">
        <v>7524</v>
      </c>
      <c r="BU556" s="153">
        <v>92</v>
      </c>
    </row>
    <row r="557" spans="1:73">
      <c r="A557" s="34">
        <f t="shared" si="64"/>
        <v>3</v>
      </c>
      <c r="B557" s="35">
        <f t="shared" si="65"/>
        <v>0</v>
      </c>
      <c r="C557" s="35">
        <f t="shared" si="66"/>
        <v>1</v>
      </c>
      <c r="D557" s="35">
        <f t="shared" si="67"/>
        <v>1</v>
      </c>
      <c r="E557" s="35">
        <f t="shared" si="68"/>
        <v>1</v>
      </c>
      <c r="F557" s="35">
        <f t="shared" si="69"/>
        <v>0</v>
      </c>
      <c r="G557" s="35">
        <f t="shared" si="70"/>
        <v>1</v>
      </c>
      <c r="H557" s="35">
        <f t="shared" si="71"/>
        <v>1</v>
      </c>
      <c r="I557" s="48">
        <v>524</v>
      </c>
      <c r="J557" s="49" t="s">
        <v>496</v>
      </c>
      <c r="K557" s="65">
        <v>5</v>
      </c>
      <c r="L557" s="38">
        <v>3.1867431485022306E-3</v>
      </c>
      <c r="M557" s="39">
        <v>277</v>
      </c>
      <c r="N557" s="40">
        <v>0.42227010848249485</v>
      </c>
      <c r="O557" s="98">
        <v>1</v>
      </c>
      <c r="P557" s="38">
        <v>0.10416666666666667</v>
      </c>
      <c r="Q557" s="39">
        <v>301</v>
      </c>
      <c r="R557" s="41">
        <v>0.78005588731385378</v>
      </c>
      <c r="S557" s="183">
        <v>3</v>
      </c>
      <c r="T557" s="42">
        <v>1.9120458891013384E-3</v>
      </c>
      <c r="U557" s="43">
        <v>141</v>
      </c>
      <c r="V557" s="44">
        <v>0.71179250615454892</v>
      </c>
      <c r="W557" s="178">
        <v>1</v>
      </c>
      <c r="X557" s="42">
        <v>6.25E-2</v>
      </c>
      <c r="Y557" s="43">
        <v>103</v>
      </c>
      <c r="Z557" s="45">
        <v>1.314888086601933</v>
      </c>
      <c r="AA557" s="65">
        <v>12</v>
      </c>
      <c r="AB557" s="38">
        <v>7.6481835564053535E-3</v>
      </c>
      <c r="AC557" s="39">
        <v>274</v>
      </c>
      <c r="AD557" s="40">
        <v>0.58970324091361837</v>
      </c>
      <c r="AE557" s="98">
        <v>1</v>
      </c>
      <c r="AF557" s="38">
        <v>0.25</v>
      </c>
      <c r="AG557" s="39">
        <v>258</v>
      </c>
      <c r="AH557" s="41">
        <v>1.0893536520873515</v>
      </c>
      <c r="AI557" s="183">
        <v>3</v>
      </c>
      <c r="AJ557" s="42">
        <v>1.9120458891013384E-3</v>
      </c>
      <c r="AK557" s="43">
        <v>91</v>
      </c>
      <c r="AL557" s="44">
        <v>1.0049088413066782</v>
      </c>
      <c r="AM557" s="178">
        <v>1</v>
      </c>
      <c r="AN557" s="42">
        <v>6.25E-2</v>
      </c>
      <c r="AO557" s="43">
        <v>49</v>
      </c>
      <c r="AP557" s="45">
        <v>1.8563593352417302</v>
      </c>
      <c r="AQ557" s="65">
        <v>16</v>
      </c>
      <c r="AR557" s="38">
        <v>1.0197578075207138E-2</v>
      </c>
      <c r="AS557" s="39">
        <v>322</v>
      </c>
      <c r="AT557" s="40">
        <v>0.44025439661085397</v>
      </c>
      <c r="AU557" s="98">
        <v>3</v>
      </c>
      <c r="AV557" s="38">
        <v>0.33333333333333331</v>
      </c>
      <c r="AW557" s="39">
        <v>362</v>
      </c>
      <c r="AX557" s="41">
        <v>0.81327810586986304</v>
      </c>
      <c r="AY557" s="183">
        <v>4</v>
      </c>
      <c r="AZ557" s="42">
        <v>2.5493945188017845E-3</v>
      </c>
      <c r="BA557" s="43">
        <v>108</v>
      </c>
      <c r="BB557" s="44">
        <v>0.9514001481764911</v>
      </c>
      <c r="BC557" s="178">
        <v>1</v>
      </c>
      <c r="BD557" s="42">
        <v>8.3333333333333329E-2</v>
      </c>
      <c r="BE557" s="43">
        <v>54</v>
      </c>
      <c r="BF557" s="45">
        <v>1.7575131932576995</v>
      </c>
      <c r="BG557" s="159">
        <v>5</v>
      </c>
      <c r="BH557" s="83">
        <v>3.1867431485022306E-3</v>
      </c>
      <c r="BI557" s="84">
        <v>203</v>
      </c>
      <c r="BJ557" s="85">
        <v>0.57254159772613034</v>
      </c>
      <c r="BK557" s="156">
        <v>2</v>
      </c>
      <c r="BL557" s="83">
        <v>0.10416666666666667</v>
      </c>
      <c r="BM557" s="84">
        <v>177</v>
      </c>
      <c r="BN557" s="86">
        <v>1.0576510983534666</v>
      </c>
      <c r="BO557" s="195">
        <v>48</v>
      </c>
      <c r="BP557" s="75">
        <v>3.0592734225621414E-2</v>
      </c>
      <c r="BQ557" s="164">
        <v>10</v>
      </c>
      <c r="BR557" s="76">
        <v>353</v>
      </c>
      <c r="BS557" s="77">
        <v>0.54133314721409886</v>
      </c>
      <c r="BT557" s="159">
        <v>1569</v>
      </c>
      <c r="BU557" s="153">
        <v>90</v>
      </c>
    </row>
    <row r="558" spans="1:73">
      <c r="A558" s="34">
        <f t="shared" si="64"/>
        <v>2</v>
      </c>
      <c r="B558" s="35">
        <f t="shared" si="65"/>
        <v>1</v>
      </c>
      <c r="C558" s="35">
        <f t="shared" si="66"/>
        <v>1</v>
      </c>
      <c r="D558" s="35">
        <f t="shared" si="67"/>
        <v>0</v>
      </c>
      <c r="E558" s="35">
        <f t="shared" si="68"/>
        <v>0</v>
      </c>
      <c r="F558" s="35">
        <f t="shared" si="69"/>
        <v>0</v>
      </c>
      <c r="G558" s="35">
        <f t="shared" si="70"/>
        <v>0</v>
      </c>
      <c r="H558" s="35">
        <f t="shared" si="71"/>
        <v>1</v>
      </c>
      <c r="I558" s="51">
        <v>17</v>
      </c>
      <c r="J558" s="49" t="s">
        <v>665</v>
      </c>
      <c r="K558" s="65">
        <v>34</v>
      </c>
      <c r="L558" s="38">
        <v>4.0962374853920942E-4</v>
      </c>
      <c r="M558" s="39">
        <v>468</v>
      </c>
      <c r="N558" s="40">
        <v>5.4278571153108135E-2</v>
      </c>
      <c r="O558" s="98">
        <v>15</v>
      </c>
      <c r="P558" s="38">
        <v>0.72340425531914898</v>
      </c>
      <c r="Q558" s="39">
        <v>15</v>
      </c>
      <c r="R558" s="41">
        <v>5.4172391833881246</v>
      </c>
      <c r="S558" s="183">
        <v>6</v>
      </c>
      <c r="T558" s="42">
        <v>7.2286543859860486E-5</v>
      </c>
      <c r="U558" s="43">
        <v>378</v>
      </c>
      <c r="V558" s="44">
        <v>2.6909929572581405E-2</v>
      </c>
      <c r="W558" s="178">
        <v>1</v>
      </c>
      <c r="X558" s="42">
        <v>0.1276595744680851</v>
      </c>
      <c r="Y558" s="43">
        <v>32</v>
      </c>
      <c r="Z558" s="45">
        <v>2.6857288577401182</v>
      </c>
      <c r="AA558" s="65">
        <v>0</v>
      </c>
      <c r="AB558" s="38">
        <v>0</v>
      </c>
      <c r="AC558" s="39">
        <v>538</v>
      </c>
      <c r="AD558" s="40">
        <v>0</v>
      </c>
      <c r="AE558" s="98">
        <v>0</v>
      </c>
      <c r="AF558" s="38">
        <v>0</v>
      </c>
      <c r="AG558" s="39">
        <v>538</v>
      </c>
      <c r="AH558" s="41">
        <v>0</v>
      </c>
      <c r="AI558" s="183">
        <v>0</v>
      </c>
      <c r="AJ558" s="42">
        <v>0</v>
      </c>
      <c r="AK558" s="43">
        <v>337</v>
      </c>
      <c r="AL558" s="44">
        <v>0</v>
      </c>
      <c r="AM558" s="178">
        <v>0</v>
      </c>
      <c r="AN558" s="42">
        <v>0</v>
      </c>
      <c r="AO558" s="43">
        <v>337</v>
      </c>
      <c r="AP558" s="45">
        <v>0</v>
      </c>
      <c r="AQ558" s="65">
        <v>0</v>
      </c>
      <c r="AR558" s="38">
        <v>0</v>
      </c>
      <c r="AS558" s="39">
        <v>565</v>
      </c>
      <c r="AT558" s="40">
        <v>0</v>
      </c>
      <c r="AU558" s="98">
        <v>0</v>
      </c>
      <c r="AV558" s="38">
        <v>0</v>
      </c>
      <c r="AW558" s="39">
        <v>565</v>
      </c>
      <c r="AX558" s="41">
        <v>0</v>
      </c>
      <c r="AY558" s="183">
        <v>0</v>
      </c>
      <c r="AZ558" s="42">
        <v>0</v>
      </c>
      <c r="BA558" s="43">
        <v>356</v>
      </c>
      <c r="BB558" s="44">
        <v>0</v>
      </c>
      <c r="BC558" s="178">
        <v>0</v>
      </c>
      <c r="BD558" s="42">
        <v>0</v>
      </c>
      <c r="BE558" s="43">
        <v>356</v>
      </c>
      <c r="BF558" s="45">
        <v>0</v>
      </c>
      <c r="BG558" s="159">
        <v>7</v>
      </c>
      <c r="BH558" s="83">
        <v>8.4334301169837234E-5</v>
      </c>
      <c r="BI558" s="84">
        <v>445</v>
      </c>
      <c r="BJ558" s="85">
        <v>1.5151800218850138E-2</v>
      </c>
      <c r="BK558" s="156">
        <v>3</v>
      </c>
      <c r="BL558" s="83">
        <v>0.14893617021276595</v>
      </c>
      <c r="BM558" s="84">
        <v>107</v>
      </c>
      <c r="BN558" s="86">
        <v>1.5122160384968713</v>
      </c>
      <c r="BO558" s="195">
        <v>47</v>
      </c>
      <c r="BP558" s="75">
        <v>5.6624459356890717E-4</v>
      </c>
      <c r="BQ558" s="164">
        <v>19</v>
      </c>
      <c r="BR558" s="76">
        <v>613</v>
      </c>
      <c r="BS558" s="77">
        <v>1.001960026419961E-2</v>
      </c>
      <c r="BT558" s="159">
        <v>83003</v>
      </c>
      <c r="BU558" s="153">
        <v>19803</v>
      </c>
    </row>
    <row r="559" spans="1:73">
      <c r="A559" s="34">
        <f t="shared" si="64"/>
        <v>0</v>
      </c>
      <c r="B559" s="35">
        <f t="shared" si="65"/>
        <v>0</v>
      </c>
      <c r="C559" s="35">
        <f t="shared" si="66"/>
        <v>0</v>
      </c>
      <c r="D559" s="35">
        <f t="shared" si="67"/>
        <v>0</v>
      </c>
      <c r="E559" s="35">
        <f t="shared" si="68"/>
        <v>0</v>
      </c>
      <c r="F559" s="35">
        <f t="shared" si="69"/>
        <v>1</v>
      </c>
      <c r="G559" s="35">
        <f t="shared" si="70"/>
        <v>0</v>
      </c>
      <c r="H559" s="35">
        <f t="shared" si="71"/>
        <v>0</v>
      </c>
      <c r="I559" s="48">
        <v>50</v>
      </c>
      <c r="J559" s="49" t="s">
        <v>20</v>
      </c>
      <c r="K559" s="65">
        <v>0</v>
      </c>
      <c r="L559" s="38">
        <v>0</v>
      </c>
      <c r="M559" s="39">
        <v>517</v>
      </c>
      <c r="N559" s="40">
        <v>0</v>
      </c>
      <c r="O559" s="98">
        <v>0</v>
      </c>
      <c r="P559" s="38">
        <v>0</v>
      </c>
      <c r="Q559" s="39">
        <v>517</v>
      </c>
      <c r="R559" s="41">
        <v>0</v>
      </c>
      <c r="S559" s="183">
        <v>0</v>
      </c>
      <c r="T559" s="42">
        <v>0</v>
      </c>
      <c r="U559" s="43">
        <v>396</v>
      </c>
      <c r="V559" s="44">
        <v>0</v>
      </c>
      <c r="W559" s="178">
        <v>0</v>
      </c>
      <c r="X559" s="42">
        <v>0</v>
      </c>
      <c r="Y559" s="43">
        <v>396</v>
      </c>
      <c r="Z559" s="45">
        <v>0</v>
      </c>
      <c r="AA559" s="65">
        <v>0</v>
      </c>
      <c r="AB559" s="38">
        <v>0</v>
      </c>
      <c r="AC559" s="39">
        <v>538</v>
      </c>
      <c r="AD559" s="40">
        <v>0</v>
      </c>
      <c r="AE559" s="98">
        <v>0</v>
      </c>
      <c r="AF559" s="38">
        <v>0</v>
      </c>
      <c r="AG559" s="39">
        <v>538</v>
      </c>
      <c r="AH559" s="41">
        <v>0</v>
      </c>
      <c r="AI559" s="183">
        <v>0</v>
      </c>
      <c r="AJ559" s="42">
        <v>0</v>
      </c>
      <c r="AK559" s="43">
        <v>337</v>
      </c>
      <c r="AL559" s="44">
        <v>0</v>
      </c>
      <c r="AM559" s="178">
        <v>0</v>
      </c>
      <c r="AN559" s="42">
        <v>0</v>
      </c>
      <c r="AO559" s="43">
        <v>337</v>
      </c>
      <c r="AP559" s="45">
        <v>0</v>
      </c>
      <c r="AQ559" s="65">
        <v>46</v>
      </c>
      <c r="AR559" s="38">
        <v>9.5653982116864211E-3</v>
      </c>
      <c r="AS559" s="39">
        <v>332</v>
      </c>
      <c r="AT559" s="40">
        <v>0.41296164510542444</v>
      </c>
      <c r="AU559" s="98">
        <v>1</v>
      </c>
      <c r="AV559" s="38">
        <v>1</v>
      </c>
      <c r="AW559" s="39">
        <v>1</v>
      </c>
      <c r="AX559" s="41">
        <v>2.4398343176095891</v>
      </c>
      <c r="AY559" s="183">
        <v>0</v>
      </c>
      <c r="AZ559" s="42">
        <v>0</v>
      </c>
      <c r="BA559" s="43">
        <v>356</v>
      </c>
      <c r="BB559" s="44">
        <v>0</v>
      </c>
      <c r="BC559" s="178">
        <v>0</v>
      </c>
      <c r="BD559" s="42">
        <v>0</v>
      </c>
      <c r="BE559" s="43">
        <v>356</v>
      </c>
      <c r="BF559" s="45">
        <v>0</v>
      </c>
      <c r="BG559" s="159">
        <v>0</v>
      </c>
      <c r="BH559" s="83">
        <v>0</v>
      </c>
      <c r="BI559" s="84">
        <v>467</v>
      </c>
      <c r="BJ559" s="85">
        <v>0</v>
      </c>
      <c r="BK559" s="156">
        <v>0</v>
      </c>
      <c r="BL559" s="83">
        <v>0</v>
      </c>
      <c r="BM559" s="84">
        <v>467</v>
      </c>
      <c r="BN559" s="86">
        <v>0</v>
      </c>
      <c r="BO559" s="195">
        <v>46</v>
      </c>
      <c r="BP559" s="75">
        <v>9.5653982116864211E-3</v>
      </c>
      <c r="BQ559" s="164">
        <v>1</v>
      </c>
      <c r="BR559" s="76">
        <v>513</v>
      </c>
      <c r="BS559" s="77">
        <v>0.16925806892904957</v>
      </c>
      <c r="BT559" s="159">
        <v>4809</v>
      </c>
      <c r="BU559" s="153">
        <v>144</v>
      </c>
    </row>
    <row r="560" spans="1:73">
      <c r="A560" s="34">
        <f t="shared" si="64"/>
        <v>1</v>
      </c>
      <c r="B560" s="35">
        <f t="shared" si="65"/>
        <v>0</v>
      </c>
      <c r="C560" s="35">
        <f t="shared" si="66"/>
        <v>0</v>
      </c>
      <c r="D560" s="35">
        <f t="shared" si="67"/>
        <v>1</v>
      </c>
      <c r="E560" s="35">
        <f t="shared" si="68"/>
        <v>0</v>
      </c>
      <c r="F560" s="35">
        <f t="shared" si="69"/>
        <v>0</v>
      </c>
      <c r="G560" s="35">
        <f t="shared" si="70"/>
        <v>0</v>
      </c>
      <c r="H560" s="35">
        <f t="shared" si="71"/>
        <v>0</v>
      </c>
      <c r="I560" s="48">
        <v>584</v>
      </c>
      <c r="J560" s="49" t="s">
        <v>557</v>
      </c>
      <c r="K560" s="65">
        <v>0</v>
      </c>
      <c r="L560" s="38">
        <v>0</v>
      </c>
      <c r="M560" s="39">
        <v>517</v>
      </c>
      <c r="N560" s="40">
        <v>0</v>
      </c>
      <c r="O560" s="98">
        <v>0</v>
      </c>
      <c r="P560" s="38">
        <v>0</v>
      </c>
      <c r="Q560" s="39">
        <v>517</v>
      </c>
      <c r="R560" s="41">
        <v>0</v>
      </c>
      <c r="S560" s="183">
        <v>0</v>
      </c>
      <c r="T560" s="42">
        <v>0</v>
      </c>
      <c r="U560" s="43">
        <v>396</v>
      </c>
      <c r="V560" s="44">
        <v>0</v>
      </c>
      <c r="W560" s="178">
        <v>0</v>
      </c>
      <c r="X560" s="42">
        <v>0</v>
      </c>
      <c r="Y560" s="43">
        <v>396</v>
      </c>
      <c r="Z560" s="45">
        <v>0</v>
      </c>
      <c r="AA560" s="65">
        <v>41</v>
      </c>
      <c r="AB560" s="38">
        <v>7.617985878855444E-3</v>
      </c>
      <c r="AC560" s="39">
        <v>276</v>
      </c>
      <c r="AD560" s="40">
        <v>0.58737488828087692</v>
      </c>
      <c r="AE560" s="98">
        <v>3</v>
      </c>
      <c r="AF560" s="38">
        <v>0.91111111111111109</v>
      </c>
      <c r="AG560" s="39">
        <v>61</v>
      </c>
      <c r="AH560" s="41">
        <v>3.9700888653850144</v>
      </c>
      <c r="AI560" s="183">
        <v>0</v>
      </c>
      <c r="AJ560" s="42">
        <v>0</v>
      </c>
      <c r="AK560" s="43">
        <v>337</v>
      </c>
      <c r="AL560" s="44">
        <v>0</v>
      </c>
      <c r="AM560" s="178">
        <v>0</v>
      </c>
      <c r="AN560" s="42">
        <v>0</v>
      </c>
      <c r="AO560" s="43">
        <v>337</v>
      </c>
      <c r="AP560" s="45">
        <v>0</v>
      </c>
      <c r="AQ560" s="65">
        <v>4</v>
      </c>
      <c r="AR560" s="38">
        <v>7.4321813452248237E-4</v>
      </c>
      <c r="AS560" s="39">
        <v>523</v>
      </c>
      <c r="AT560" s="40">
        <v>3.2086545349425399E-2</v>
      </c>
      <c r="AU560" s="98">
        <v>1</v>
      </c>
      <c r="AV560" s="38">
        <v>8.8888888888888892E-2</v>
      </c>
      <c r="AW560" s="39">
        <v>504</v>
      </c>
      <c r="AX560" s="41">
        <v>0.21687416156529682</v>
      </c>
      <c r="AY560" s="183">
        <v>0</v>
      </c>
      <c r="AZ560" s="42">
        <v>0</v>
      </c>
      <c r="BA560" s="43">
        <v>356</v>
      </c>
      <c r="BB560" s="44">
        <v>0</v>
      </c>
      <c r="BC560" s="178">
        <v>0</v>
      </c>
      <c r="BD560" s="42">
        <v>0</v>
      </c>
      <c r="BE560" s="43">
        <v>356</v>
      </c>
      <c r="BF560" s="45">
        <v>0</v>
      </c>
      <c r="BG560" s="159">
        <v>0</v>
      </c>
      <c r="BH560" s="83">
        <v>0</v>
      </c>
      <c r="BI560" s="84">
        <v>467</v>
      </c>
      <c r="BJ560" s="85">
        <v>0</v>
      </c>
      <c r="BK560" s="156">
        <v>0</v>
      </c>
      <c r="BL560" s="83">
        <v>0</v>
      </c>
      <c r="BM560" s="84">
        <v>467</v>
      </c>
      <c r="BN560" s="86">
        <v>0</v>
      </c>
      <c r="BO560" s="195">
        <v>45</v>
      </c>
      <c r="BP560" s="75">
        <v>8.3612040133779261E-3</v>
      </c>
      <c r="BQ560" s="164">
        <v>4</v>
      </c>
      <c r="BR560" s="76">
        <v>520</v>
      </c>
      <c r="BS560" s="77">
        <v>0.1479500606150573</v>
      </c>
      <c r="BT560" s="159">
        <v>5382</v>
      </c>
      <c r="BU560" s="153">
        <v>601</v>
      </c>
    </row>
    <row r="561" spans="1:73">
      <c r="A561" s="34">
        <f t="shared" si="64"/>
        <v>1</v>
      </c>
      <c r="B561" s="35">
        <f t="shared" si="65"/>
        <v>0</v>
      </c>
      <c r="C561" s="35">
        <f t="shared" si="66"/>
        <v>0</v>
      </c>
      <c r="D561" s="35">
        <f t="shared" si="67"/>
        <v>1</v>
      </c>
      <c r="E561" s="35">
        <f t="shared" si="68"/>
        <v>0</v>
      </c>
      <c r="F561" s="35">
        <f t="shared" si="69"/>
        <v>0</v>
      </c>
      <c r="G561" s="35">
        <f t="shared" si="70"/>
        <v>0</v>
      </c>
      <c r="H561" s="35">
        <f t="shared" si="71"/>
        <v>0</v>
      </c>
      <c r="I561" s="48">
        <v>492</v>
      </c>
      <c r="J561" s="49" t="s">
        <v>464</v>
      </c>
      <c r="K561" s="65">
        <v>1</v>
      </c>
      <c r="L561" s="38">
        <v>6.0496067755595891E-4</v>
      </c>
      <c r="M561" s="39">
        <v>445</v>
      </c>
      <c r="N561" s="40">
        <v>8.0162347272720452E-2</v>
      </c>
      <c r="O561" s="98">
        <v>1</v>
      </c>
      <c r="P561" s="38">
        <v>2.3255813953488372E-2</v>
      </c>
      <c r="Q561" s="39">
        <v>461</v>
      </c>
      <c r="R561" s="41">
        <v>0.17415201205146502</v>
      </c>
      <c r="S561" s="183">
        <v>0</v>
      </c>
      <c r="T561" s="42">
        <v>0</v>
      </c>
      <c r="U561" s="43">
        <v>396</v>
      </c>
      <c r="V561" s="44">
        <v>0</v>
      </c>
      <c r="W561" s="178">
        <v>0</v>
      </c>
      <c r="X561" s="42">
        <v>0</v>
      </c>
      <c r="Y561" s="43">
        <v>396</v>
      </c>
      <c r="Z561" s="45">
        <v>0</v>
      </c>
      <c r="AA561" s="65">
        <v>40</v>
      </c>
      <c r="AB561" s="38">
        <v>2.4198427102238355E-2</v>
      </c>
      <c r="AC561" s="39">
        <v>84</v>
      </c>
      <c r="AD561" s="40">
        <v>1.865788233501648</v>
      </c>
      <c r="AE561" s="98">
        <v>4</v>
      </c>
      <c r="AF561" s="38">
        <v>0.93023255813953487</v>
      </c>
      <c r="AG561" s="39">
        <v>53</v>
      </c>
      <c r="AH561" s="41">
        <v>4.0534089379994471</v>
      </c>
      <c r="AI561" s="183">
        <v>0</v>
      </c>
      <c r="AJ561" s="42">
        <v>0</v>
      </c>
      <c r="AK561" s="43">
        <v>337</v>
      </c>
      <c r="AL561" s="44">
        <v>0</v>
      </c>
      <c r="AM561" s="178">
        <v>0</v>
      </c>
      <c r="AN561" s="42">
        <v>0</v>
      </c>
      <c r="AO561" s="43">
        <v>337</v>
      </c>
      <c r="AP561" s="45">
        <v>0</v>
      </c>
      <c r="AQ561" s="65">
        <v>2</v>
      </c>
      <c r="AR561" s="38">
        <v>1.2099213551119178E-3</v>
      </c>
      <c r="AS561" s="39">
        <v>507</v>
      </c>
      <c r="AT561" s="40">
        <v>5.2235265296614486E-2</v>
      </c>
      <c r="AU561" s="98">
        <v>1</v>
      </c>
      <c r="AV561" s="38">
        <v>4.6511627906976744E-2</v>
      </c>
      <c r="AW561" s="39">
        <v>527</v>
      </c>
      <c r="AX561" s="41">
        <v>0.11348066593532972</v>
      </c>
      <c r="AY561" s="183">
        <v>0</v>
      </c>
      <c r="AZ561" s="42">
        <v>0</v>
      </c>
      <c r="BA561" s="43">
        <v>356</v>
      </c>
      <c r="BB561" s="44">
        <v>0</v>
      </c>
      <c r="BC561" s="178">
        <v>0</v>
      </c>
      <c r="BD561" s="42">
        <v>0</v>
      </c>
      <c r="BE561" s="43">
        <v>356</v>
      </c>
      <c r="BF561" s="45">
        <v>0</v>
      </c>
      <c r="BG561" s="159">
        <v>0</v>
      </c>
      <c r="BH561" s="83">
        <v>0</v>
      </c>
      <c r="BI561" s="84">
        <v>467</v>
      </c>
      <c r="BJ561" s="85">
        <v>0</v>
      </c>
      <c r="BK561" s="156">
        <v>0</v>
      </c>
      <c r="BL561" s="83">
        <v>0</v>
      </c>
      <c r="BM561" s="84">
        <v>467</v>
      </c>
      <c r="BN561" s="86">
        <v>0</v>
      </c>
      <c r="BO561" s="195">
        <v>43</v>
      </c>
      <c r="BP561" s="75">
        <v>2.601330913490623E-2</v>
      </c>
      <c r="BQ561" s="164">
        <v>6</v>
      </c>
      <c r="BR561" s="76">
        <v>384</v>
      </c>
      <c r="BS561" s="77">
        <v>0.46030101133158907</v>
      </c>
      <c r="BT561" s="159">
        <v>1653</v>
      </c>
      <c r="BU561" s="153">
        <v>421</v>
      </c>
    </row>
    <row r="562" spans="1:73">
      <c r="A562" s="34">
        <f t="shared" si="64"/>
        <v>2</v>
      </c>
      <c r="B562" s="35">
        <f t="shared" si="65"/>
        <v>0</v>
      </c>
      <c r="C562" s="35">
        <f t="shared" si="66"/>
        <v>1</v>
      </c>
      <c r="D562" s="35">
        <f t="shared" si="67"/>
        <v>1</v>
      </c>
      <c r="E562" s="35">
        <f t="shared" si="68"/>
        <v>0</v>
      </c>
      <c r="F562" s="35">
        <f t="shared" si="69"/>
        <v>0</v>
      </c>
      <c r="G562" s="35">
        <f t="shared" si="70"/>
        <v>0</v>
      </c>
      <c r="H562" s="35">
        <f t="shared" si="71"/>
        <v>0</v>
      </c>
      <c r="I562" s="48">
        <v>651</v>
      </c>
      <c r="J562" s="49" t="s">
        <v>625</v>
      </c>
      <c r="K562" s="65">
        <v>3</v>
      </c>
      <c r="L562" s="38">
        <v>1.4091122592766556E-3</v>
      </c>
      <c r="M562" s="39">
        <v>384</v>
      </c>
      <c r="N562" s="40">
        <v>0.18671915459155503</v>
      </c>
      <c r="O562" s="98">
        <v>2</v>
      </c>
      <c r="P562" s="38">
        <v>6.9767441860465115E-2</v>
      </c>
      <c r="Q562" s="39">
        <v>370</v>
      </c>
      <c r="R562" s="41">
        <v>0.52245603615439506</v>
      </c>
      <c r="S562" s="183">
        <v>7</v>
      </c>
      <c r="T562" s="42">
        <v>3.2879286049788633E-3</v>
      </c>
      <c r="U562" s="43">
        <v>72</v>
      </c>
      <c r="V562" s="44">
        <v>1.2239888985588556</v>
      </c>
      <c r="W562" s="178">
        <v>5</v>
      </c>
      <c r="X562" s="42">
        <v>0.16279069767441862</v>
      </c>
      <c r="Y562" s="43">
        <v>20</v>
      </c>
      <c r="Z562" s="45">
        <v>3.4248247837073609</v>
      </c>
      <c r="AA562" s="65">
        <v>22</v>
      </c>
      <c r="AB562" s="38">
        <v>1.0333489901362142E-2</v>
      </c>
      <c r="AC562" s="39">
        <v>206</v>
      </c>
      <c r="AD562" s="40">
        <v>0.79675029238516837</v>
      </c>
      <c r="AE562" s="98">
        <v>4</v>
      </c>
      <c r="AF562" s="38">
        <v>0.51162790697674421</v>
      </c>
      <c r="AG562" s="39">
        <v>117</v>
      </c>
      <c r="AH562" s="41">
        <v>2.2293749158996961</v>
      </c>
      <c r="AI562" s="183">
        <v>0</v>
      </c>
      <c r="AJ562" s="42">
        <v>0</v>
      </c>
      <c r="AK562" s="43">
        <v>337</v>
      </c>
      <c r="AL562" s="44">
        <v>0</v>
      </c>
      <c r="AM562" s="178">
        <v>0</v>
      </c>
      <c r="AN562" s="42">
        <v>0</v>
      </c>
      <c r="AO562" s="43">
        <v>337</v>
      </c>
      <c r="AP562" s="45">
        <v>0</v>
      </c>
      <c r="AQ562" s="65">
        <v>11</v>
      </c>
      <c r="AR562" s="38">
        <v>5.1667449506810712E-3</v>
      </c>
      <c r="AS562" s="39">
        <v>403</v>
      </c>
      <c r="AT562" s="40">
        <v>0.22306102134531264</v>
      </c>
      <c r="AU562" s="98">
        <v>4</v>
      </c>
      <c r="AV562" s="38">
        <v>0.2558139534883721</v>
      </c>
      <c r="AW562" s="39">
        <v>428</v>
      </c>
      <c r="AX562" s="41">
        <v>0.62414366264431353</v>
      </c>
      <c r="AY562" s="183">
        <v>0</v>
      </c>
      <c r="AZ562" s="42">
        <v>0</v>
      </c>
      <c r="BA562" s="43">
        <v>356</v>
      </c>
      <c r="BB562" s="44">
        <v>0</v>
      </c>
      <c r="BC562" s="178">
        <v>0</v>
      </c>
      <c r="BD562" s="42">
        <v>0</v>
      </c>
      <c r="BE562" s="43">
        <v>356</v>
      </c>
      <c r="BF562" s="45">
        <v>0</v>
      </c>
      <c r="BG562" s="159">
        <v>0</v>
      </c>
      <c r="BH562" s="83">
        <v>0</v>
      </c>
      <c r="BI562" s="84">
        <v>467</v>
      </c>
      <c r="BJ562" s="85">
        <v>0</v>
      </c>
      <c r="BK562" s="156">
        <v>0</v>
      </c>
      <c r="BL562" s="83">
        <v>0</v>
      </c>
      <c r="BM562" s="84">
        <v>467</v>
      </c>
      <c r="BN562" s="86">
        <v>0</v>
      </c>
      <c r="BO562" s="195">
        <v>43</v>
      </c>
      <c r="BP562" s="75">
        <v>2.0197275716298733E-2</v>
      </c>
      <c r="BQ562" s="164">
        <v>15</v>
      </c>
      <c r="BR562" s="76">
        <v>428</v>
      </c>
      <c r="BS562" s="77">
        <v>0.35738730471165658</v>
      </c>
      <c r="BT562" s="159">
        <v>2129</v>
      </c>
      <c r="BU562" s="153">
        <v>320</v>
      </c>
    </row>
    <row r="563" spans="1:73">
      <c r="A563" s="34">
        <f t="shared" si="64"/>
        <v>2</v>
      </c>
      <c r="B563" s="35">
        <f t="shared" si="65"/>
        <v>1</v>
      </c>
      <c r="C563" s="35">
        <f t="shared" si="66"/>
        <v>0</v>
      </c>
      <c r="D563" s="35">
        <f t="shared" si="67"/>
        <v>1</v>
      </c>
      <c r="E563" s="35">
        <f t="shared" si="68"/>
        <v>0</v>
      </c>
      <c r="F563" s="35">
        <f t="shared" si="69"/>
        <v>0</v>
      </c>
      <c r="G563" s="35">
        <f t="shared" si="70"/>
        <v>0</v>
      </c>
      <c r="H563" s="35">
        <f t="shared" si="71"/>
        <v>0</v>
      </c>
      <c r="I563" s="48">
        <v>171</v>
      </c>
      <c r="J563" s="49" t="s">
        <v>141</v>
      </c>
      <c r="K563" s="65">
        <v>15</v>
      </c>
      <c r="L563" s="38">
        <v>2.8680688336520078E-3</v>
      </c>
      <c r="M563" s="39">
        <v>300</v>
      </c>
      <c r="N563" s="40">
        <v>0.38004309763424543</v>
      </c>
      <c r="O563" s="98">
        <v>1</v>
      </c>
      <c r="P563" s="38">
        <v>0.35714285714285715</v>
      </c>
      <c r="Q563" s="39">
        <v>52</v>
      </c>
      <c r="R563" s="41">
        <v>2.674477327933213</v>
      </c>
      <c r="S563" s="183">
        <v>0</v>
      </c>
      <c r="T563" s="42">
        <v>0</v>
      </c>
      <c r="U563" s="43">
        <v>396</v>
      </c>
      <c r="V563" s="44">
        <v>0</v>
      </c>
      <c r="W563" s="178">
        <v>0</v>
      </c>
      <c r="X563" s="42">
        <v>0</v>
      </c>
      <c r="Y563" s="43">
        <v>396</v>
      </c>
      <c r="Z563" s="45">
        <v>0</v>
      </c>
      <c r="AA563" s="65">
        <v>17</v>
      </c>
      <c r="AB563" s="38">
        <v>3.2504780114722752E-3</v>
      </c>
      <c r="AC563" s="39">
        <v>381</v>
      </c>
      <c r="AD563" s="40">
        <v>0.25062387738828779</v>
      </c>
      <c r="AE563" s="98">
        <v>1</v>
      </c>
      <c r="AF563" s="38">
        <v>0.40476190476190477</v>
      </c>
      <c r="AG563" s="39">
        <v>149</v>
      </c>
      <c r="AH563" s="41">
        <v>1.7637154367128547</v>
      </c>
      <c r="AI563" s="183">
        <v>0</v>
      </c>
      <c r="AJ563" s="42">
        <v>0</v>
      </c>
      <c r="AK563" s="43">
        <v>337</v>
      </c>
      <c r="AL563" s="44">
        <v>0</v>
      </c>
      <c r="AM563" s="178">
        <v>0</v>
      </c>
      <c r="AN563" s="42">
        <v>0</v>
      </c>
      <c r="AO563" s="43">
        <v>337</v>
      </c>
      <c r="AP563" s="45">
        <v>0</v>
      </c>
      <c r="AQ563" s="65">
        <v>7</v>
      </c>
      <c r="AR563" s="38">
        <v>1.3384321223709368E-3</v>
      </c>
      <c r="AS563" s="39">
        <v>498</v>
      </c>
      <c r="AT563" s="40">
        <v>5.7783389555174584E-2</v>
      </c>
      <c r="AU563" s="98">
        <v>1</v>
      </c>
      <c r="AV563" s="38">
        <v>0.16666666666666666</v>
      </c>
      <c r="AW563" s="39">
        <v>474</v>
      </c>
      <c r="AX563" s="41">
        <v>0.40663905293493152</v>
      </c>
      <c r="AY563" s="183">
        <v>0</v>
      </c>
      <c r="AZ563" s="42">
        <v>0</v>
      </c>
      <c r="BA563" s="43">
        <v>356</v>
      </c>
      <c r="BB563" s="44">
        <v>0</v>
      </c>
      <c r="BC563" s="178">
        <v>0</v>
      </c>
      <c r="BD563" s="42">
        <v>0</v>
      </c>
      <c r="BE563" s="43">
        <v>356</v>
      </c>
      <c r="BF563" s="45">
        <v>0</v>
      </c>
      <c r="BG563" s="159">
        <v>3</v>
      </c>
      <c r="BH563" s="83">
        <v>5.7361376673040155E-4</v>
      </c>
      <c r="BI563" s="84">
        <v>380</v>
      </c>
      <c r="BJ563" s="85">
        <v>0.10305748759070348</v>
      </c>
      <c r="BK563" s="156">
        <v>3</v>
      </c>
      <c r="BL563" s="83">
        <v>7.1428571428571425E-2</v>
      </c>
      <c r="BM563" s="84">
        <v>260</v>
      </c>
      <c r="BN563" s="86">
        <v>0.72524646744237697</v>
      </c>
      <c r="BO563" s="195">
        <v>42</v>
      </c>
      <c r="BP563" s="75">
        <v>8.0305927342256209E-3</v>
      </c>
      <c r="BQ563" s="164">
        <v>6</v>
      </c>
      <c r="BR563" s="76">
        <v>522</v>
      </c>
      <c r="BS563" s="77">
        <v>0.14209995114370094</v>
      </c>
      <c r="BT563" s="159">
        <v>5230</v>
      </c>
      <c r="BU563" s="153">
        <v>152</v>
      </c>
    </row>
    <row r="564" spans="1:73">
      <c r="A564" s="34">
        <f t="shared" si="64"/>
        <v>0</v>
      </c>
      <c r="B564" s="35">
        <f t="shared" si="65"/>
        <v>0</v>
      </c>
      <c r="C564" s="35">
        <f t="shared" si="66"/>
        <v>0</v>
      </c>
      <c r="D564" s="35">
        <f t="shared" si="67"/>
        <v>0</v>
      </c>
      <c r="E564" s="35">
        <f t="shared" si="68"/>
        <v>0</v>
      </c>
      <c r="F564" s="35">
        <f t="shared" si="69"/>
        <v>1</v>
      </c>
      <c r="G564" s="35">
        <f t="shared" si="70"/>
        <v>0</v>
      </c>
      <c r="H564" s="35">
        <f t="shared" si="71"/>
        <v>0</v>
      </c>
      <c r="I564" s="48">
        <v>307</v>
      </c>
      <c r="J564" s="49" t="s">
        <v>278</v>
      </c>
      <c r="K564" s="65">
        <v>0</v>
      </c>
      <c r="L564" s="38">
        <v>0</v>
      </c>
      <c r="M564" s="39">
        <v>517</v>
      </c>
      <c r="N564" s="40">
        <v>0</v>
      </c>
      <c r="O564" s="98">
        <v>0</v>
      </c>
      <c r="P564" s="38">
        <v>0</v>
      </c>
      <c r="Q564" s="39">
        <v>517</v>
      </c>
      <c r="R564" s="41">
        <v>0</v>
      </c>
      <c r="S564" s="183">
        <v>0</v>
      </c>
      <c r="T564" s="42">
        <v>0</v>
      </c>
      <c r="U564" s="43">
        <v>396</v>
      </c>
      <c r="V564" s="44">
        <v>0</v>
      </c>
      <c r="W564" s="178">
        <v>0</v>
      </c>
      <c r="X564" s="42">
        <v>0</v>
      </c>
      <c r="Y564" s="43">
        <v>396</v>
      </c>
      <c r="Z564" s="45">
        <v>0</v>
      </c>
      <c r="AA564" s="65">
        <v>5</v>
      </c>
      <c r="AB564" s="38">
        <v>7.136739937196689E-4</v>
      </c>
      <c r="AC564" s="39">
        <v>495</v>
      </c>
      <c r="AD564" s="40">
        <v>5.502690461708222E-2</v>
      </c>
      <c r="AE564" s="98">
        <v>1</v>
      </c>
      <c r="AF564" s="38">
        <v>0.12195121951219512</v>
      </c>
      <c r="AG564" s="39">
        <v>400</v>
      </c>
      <c r="AH564" s="41">
        <v>0.53139202540846409</v>
      </c>
      <c r="AI564" s="183">
        <v>0</v>
      </c>
      <c r="AJ564" s="42">
        <v>0</v>
      </c>
      <c r="AK564" s="43">
        <v>337</v>
      </c>
      <c r="AL564" s="44">
        <v>0</v>
      </c>
      <c r="AM564" s="178">
        <v>0</v>
      </c>
      <c r="AN564" s="42">
        <v>0</v>
      </c>
      <c r="AO564" s="43">
        <v>337</v>
      </c>
      <c r="AP564" s="45">
        <v>0</v>
      </c>
      <c r="AQ564" s="65">
        <v>36</v>
      </c>
      <c r="AR564" s="38">
        <v>5.1384527547816156E-3</v>
      </c>
      <c r="AS564" s="39">
        <v>404</v>
      </c>
      <c r="AT564" s="40">
        <v>0.22183957802390342</v>
      </c>
      <c r="AU564" s="98">
        <v>5</v>
      </c>
      <c r="AV564" s="38">
        <v>0.87804878048780488</v>
      </c>
      <c r="AW564" s="39">
        <v>41</v>
      </c>
      <c r="AX564" s="41">
        <v>2.1422935471693956</v>
      </c>
      <c r="AY564" s="183">
        <v>0</v>
      </c>
      <c r="AZ564" s="42">
        <v>0</v>
      </c>
      <c r="BA564" s="43">
        <v>356</v>
      </c>
      <c r="BB564" s="44">
        <v>0</v>
      </c>
      <c r="BC564" s="178">
        <v>0</v>
      </c>
      <c r="BD564" s="42">
        <v>0</v>
      </c>
      <c r="BE564" s="43">
        <v>356</v>
      </c>
      <c r="BF564" s="45">
        <v>0</v>
      </c>
      <c r="BG564" s="159">
        <v>0</v>
      </c>
      <c r="BH564" s="83">
        <v>0</v>
      </c>
      <c r="BI564" s="84">
        <v>467</v>
      </c>
      <c r="BJ564" s="85">
        <v>0</v>
      </c>
      <c r="BK564" s="156">
        <v>0</v>
      </c>
      <c r="BL564" s="83">
        <v>0</v>
      </c>
      <c r="BM564" s="84">
        <v>467</v>
      </c>
      <c r="BN564" s="86">
        <v>0</v>
      </c>
      <c r="BO564" s="195">
        <v>41</v>
      </c>
      <c r="BP564" s="75">
        <v>5.8521267485012844E-3</v>
      </c>
      <c r="BQ564" s="164">
        <v>6</v>
      </c>
      <c r="BR564" s="76">
        <v>548</v>
      </c>
      <c r="BS564" s="77">
        <v>0.1035523718572645</v>
      </c>
      <c r="BT564" s="159">
        <v>7006</v>
      </c>
      <c r="BU564" s="153">
        <v>228</v>
      </c>
    </row>
    <row r="565" spans="1:73">
      <c r="A565" s="34">
        <f t="shared" si="64"/>
        <v>1</v>
      </c>
      <c r="B565" s="35">
        <f t="shared" si="65"/>
        <v>0</v>
      </c>
      <c r="C565" s="35">
        <f t="shared" si="66"/>
        <v>0</v>
      </c>
      <c r="D565" s="35">
        <f t="shared" si="67"/>
        <v>1</v>
      </c>
      <c r="E565" s="35">
        <f t="shared" si="68"/>
        <v>0</v>
      </c>
      <c r="F565" s="35">
        <f t="shared" si="69"/>
        <v>0</v>
      </c>
      <c r="G565" s="35">
        <f t="shared" si="70"/>
        <v>0</v>
      </c>
      <c r="H565" s="35">
        <f t="shared" si="71"/>
        <v>0</v>
      </c>
      <c r="I565" s="48">
        <v>445</v>
      </c>
      <c r="J565" s="49" t="s">
        <v>417</v>
      </c>
      <c r="K565" s="65">
        <v>0</v>
      </c>
      <c r="L565" s="38">
        <v>0</v>
      </c>
      <c r="M565" s="39">
        <v>517</v>
      </c>
      <c r="N565" s="40">
        <v>0</v>
      </c>
      <c r="O565" s="98">
        <v>0</v>
      </c>
      <c r="P565" s="38">
        <v>0</v>
      </c>
      <c r="Q565" s="39">
        <v>517</v>
      </c>
      <c r="R565" s="41">
        <v>0</v>
      </c>
      <c r="S565" s="183">
        <v>0</v>
      </c>
      <c r="T565" s="42">
        <v>0</v>
      </c>
      <c r="U565" s="43">
        <v>396</v>
      </c>
      <c r="V565" s="44">
        <v>0</v>
      </c>
      <c r="W565" s="178">
        <v>0</v>
      </c>
      <c r="X565" s="42">
        <v>0</v>
      </c>
      <c r="Y565" s="43">
        <v>396</v>
      </c>
      <c r="Z565" s="45">
        <v>0</v>
      </c>
      <c r="AA565" s="65">
        <v>41</v>
      </c>
      <c r="AB565" s="38">
        <v>1.2477175897748021E-3</v>
      </c>
      <c r="AC565" s="39">
        <v>462</v>
      </c>
      <c r="AD565" s="40">
        <v>9.620364116639317E-2</v>
      </c>
      <c r="AE565" s="98">
        <v>1</v>
      </c>
      <c r="AF565" s="38">
        <v>1</v>
      </c>
      <c r="AG565" s="39">
        <v>1</v>
      </c>
      <c r="AH565" s="41">
        <v>4.3574146083494059</v>
      </c>
      <c r="AI565" s="183">
        <v>0</v>
      </c>
      <c r="AJ565" s="42">
        <v>0</v>
      </c>
      <c r="AK565" s="43">
        <v>337</v>
      </c>
      <c r="AL565" s="44">
        <v>0</v>
      </c>
      <c r="AM565" s="178">
        <v>0</v>
      </c>
      <c r="AN565" s="42">
        <v>0</v>
      </c>
      <c r="AO565" s="43">
        <v>337</v>
      </c>
      <c r="AP565" s="45">
        <v>0</v>
      </c>
      <c r="AQ565" s="65">
        <v>0</v>
      </c>
      <c r="AR565" s="38">
        <v>0</v>
      </c>
      <c r="AS565" s="39">
        <v>565</v>
      </c>
      <c r="AT565" s="40">
        <v>0</v>
      </c>
      <c r="AU565" s="98">
        <v>0</v>
      </c>
      <c r="AV565" s="38">
        <v>0</v>
      </c>
      <c r="AW565" s="39">
        <v>565</v>
      </c>
      <c r="AX565" s="41">
        <v>0</v>
      </c>
      <c r="AY565" s="183">
        <v>0</v>
      </c>
      <c r="AZ565" s="42">
        <v>0</v>
      </c>
      <c r="BA565" s="43">
        <v>356</v>
      </c>
      <c r="BB565" s="44">
        <v>0</v>
      </c>
      <c r="BC565" s="178">
        <v>0</v>
      </c>
      <c r="BD565" s="42">
        <v>0</v>
      </c>
      <c r="BE565" s="43">
        <v>356</v>
      </c>
      <c r="BF565" s="45">
        <v>0</v>
      </c>
      <c r="BG565" s="159">
        <v>0</v>
      </c>
      <c r="BH565" s="83">
        <v>0</v>
      </c>
      <c r="BI565" s="84">
        <v>467</v>
      </c>
      <c r="BJ565" s="85">
        <v>0</v>
      </c>
      <c r="BK565" s="156">
        <v>0</v>
      </c>
      <c r="BL565" s="83">
        <v>0</v>
      </c>
      <c r="BM565" s="84">
        <v>467</v>
      </c>
      <c r="BN565" s="86">
        <v>0</v>
      </c>
      <c r="BO565" s="195">
        <v>41</v>
      </c>
      <c r="BP565" s="75">
        <v>1.2477175897748021E-3</v>
      </c>
      <c r="BQ565" s="164">
        <v>1</v>
      </c>
      <c r="BR565" s="76">
        <v>594</v>
      </c>
      <c r="BS565" s="77">
        <v>2.2078147207303563E-2</v>
      </c>
      <c r="BT565" s="159">
        <v>32860</v>
      </c>
      <c r="BU565" s="153">
        <v>80</v>
      </c>
    </row>
    <row r="566" spans="1:73">
      <c r="A566" s="34">
        <f t="shared" si="64"/>
        <v>1</v>
      </c>
      <c r="B566" s="35">
        <f t="shared" si="65"/>
        <v>0</v>
      </c>
      <c r="C566" s="35">
        <f t="shared" si="66"/>
        <v>1</v>
      </c>
      <c r="D566" s="35">
        <f t="shared" si="67"/>
        <v>0</v>
      </c>
      <c r="E566" s="35">
        <f t="shared" si="68"/>
        <v>0</v>
      </c>
      <c r="F566" s="35">
        <f t="shared" si="69"/>
        <v>1</v>
      </c>
      <c r="G566" s="35">
        <f t="shared" si="70"/>
        <v>1</v>
      </c>
      <c r="H566" s="35">
        <f t="shared" si="71"/>
        <v>1</v>
      </c>
      <c r="I566" s="48">
        <v>105</v>
      </c>
      <c r="J566" s="49" t="s">
        <v>75</v>
      </c>
      <c r="K566" s="65">
        <v>5</v>
      </c>
      <c r="L566" s="38">
        <v>3.6297640653357529E-4</v>
      </c>
      <c r="M566" s="39">
        <v>473</v>
      </c>
      <c r="N566" s="40">
        <v>4.8097408363632264E-2</v>
      </c>
      <c r="O566" s="98">
        <v>2</v>
      </c>
      <c r="P566" s="38">
        <v>0.12820512820512819</v>
      </c>
      <c r="Q566" s="39">
        <v>241</v>
      </c>
      <c r="R566" s="41">
        <v>0.9600687843862814</v>
      </c>
      <c r="S566" s="183">
        <v>2</v>
      </c>
      <c r="T566" s="42">
        <v>1.4519056261343014E-4</v>
      </c>
      <c r="U566" s="43">
        <v>357</v>
      </c>
      <c r="V566" s="44">
        <v>5.4049724968251049E-2</v>
      </c>
      <c r="W566" s="178">
        <v>1</v>
      </c>
      <c r="X566" s="42">
        <v>5.128205128205128E-2</v>
      </c>
      <c r="Y566" s="43">
        <v>132</v>
      </c>
      <c r="Z566" s="45">
        <v>1.0788825325964579</v>
      </c>
      <c r="AA566" s="65">
        <v>0</v>
      </c>
      <c r="AB566" s="38">
        <v>0</v>
      </c>
      <c r="AC566" s="39">
        <v>538</v>
      </c>
      <c r="AD566" s="40">
        <v>0</v>
      </c>
      <c r="AE566" s="98">
        <v>0</v>
      </c>
      <c r="AF566" s="38">
        <v>0</v>
      </c>
      <c r="AG566" s="39">
        <v>538</v>
      </c>
      <c r="AH566" s="41">
        <v>0</v>
      </c>
      <c r="AI566" s="183">
        <v>0</v>
      </c>
      <c r="AJ566" s="42">
        <v>0</v>
      </c>
      <c r="AK566" s="43">
        <v>337</v>
      </c>
      <c r="AL566" s="44">
        <v>0</v>
      </c>
      <c r="AM566" s="178">
        <v>0</v>
      </c>
      <c r="AN566" s="42">
        <v>0</v>
      </c>
      <c r="AO566" s="43">
        <v>337</v>
      </c>
      <c r="AP566" s="45">
        <v>0</v>
      </c>
      <c r="AQ566" s="65">
        <v>20</v>
      </c>
      <c r="AR566" s="38">
        <v>1.4519056261343012E-3</v>
      </c>
      <c r="AS566" s="39">
        <v>496</v>
      </c>
      <c r="AT566" s="40">
        <v>6.2682318355937378E-2</v>
      </c>
      <c r="AU566" s="98">
        <v>6</v>
      </c>
      <c r="AV566" s="38">
        <v>0.51282051282051277</v>
      </c>
      <c r="AW566" s="39">
        <v>170</v>
      </c>
      <c r="AX566" s="41">
        <v>1.2511970859536354</v>
      </c>
      <c r="AY566" s="183">
        <v>5</v>
      </c>
      <c r="AZ566" s="42">
        <v>3.6297640653357529E-4</v>
      </c>
      <c r="BA566" s="43">
        <v>277</v>
      </c>
      <c r="BB566" s="44">
        <v>0.13545797028030077</v>
      </c>
      <c r="BC566" s="178">
        <v>1</v>
      </c>
      <c r="BD566" s="42">
        <v>0.12820512820512819</v>
      </c>
      <c r="BE566" s="43">
        <v>28</v>
      </c>
      <c r="BF566" s="45">
        <v>2.7038664511656916</v>
      </c>
      <c r="BG566" s="159">
        <v>7</v>
      </c>
      <c r="BH566" s="83">
        <v>5.0816696914700549E-4</v>
      </c>
      <c r="BI566" s="84">
        <v>384</v>
      </c>
      <c r="BJ566" s="85">
        <v>9.1299083380415105E-2</v>
      </c>
      <c r="BK566" s="156">
        <v>1</v>
      </c>
      <c r="BL566" s="83">
        <v>0.17948717948717949</v>
      </c>
      <c r="BM566" s="84">
        <v>82</v>
      </c>
      <c r="BN566" s="86">
        <v>1.8224142002398194</v>
      </c>
      <c r="BO566" s="195">
        <v>39</v>
      </c>
      <c r="BP566" s="75">
        <v>2.8312159709618875E-3</v>
      </c>
      <c r="BQ566" s="164">
        <v>11</v>
      </c>
      <c r="BR566" s="76">
        <v>579</v>
      </c>
      <c r="BS566" s="77">
        <v>5.00978775123683E-2</v>
      </c>
      <c r="BT566" s="159">
        <v>13775</v>
      </c>
      <c r="BU566" s="153">
        <v>552</v>
      </c>
    </row>
    <row r="567" spans="1:73">
      <c r="A567" s="34">
        <f t="shared" si="64"/>
        <v>0</v>
      </c>
      <c r="B567" s="35">
        <f t="shared" si="65"/>
        <v>0</v>
      </c>
      <c r="C567" s="35">
        <f t="shared" si="66"/>
        <v>0</v>
      </c>
      <c r="D567" s="35">
        <f t="shared" si="67"/>
        <v>0</v>
      </c>
      <c r="E567" s="35">
        <f t="shared" si="68"/>
        <v>0</v>
      </c>
      <c r="F567" s="35">
        <f t="shared" si="69"/>
        <v>1</v>
      </c>
      <c r="G567" s="35">
        <f t="shared" si="70"/>
        <v>0</v>
      </c>
      <c r="H567" s="35">
        <f t="shared" si="71"/>
        <v>1</v>
      </c>
      <c r="I567" s="48">
        <v>650</v>
      </c>
      <c r="J567" s="49" t="s">
        <v>624</v>
      </c>
      <c r="K567" s="65">
        <v>5</v>
      </c>
      <c r="L567" s="38">
        <v>4.1493775933609959E-3</v>
      </c>
      <c r="M567" s="39">
        <v>228</v>
      </c>
      <c r="N567" s="40">
        <v>0.54982722009048501</v>
      </c>
      <c r="O567" s="98">
        <v>2</v>
      </c>
      <c r="P567" s="38">
        <v>0.12820512820512819</v>
      </c>
      <c r="Q567" s="39">
        <v>241</v>
      </c>
      <c r="R567" s="41">
        <v>0.9600687843862814</v>
      </c>
      <c r="S567" s="183">
        <v>0</v>
      </c>
      <c r="T567" s="42">
        <v>0</v>
      </c>
      <c r="U567" s="43">
        <v>396</v>
      </c>
      <c r="V567" s="44">
        <v>0</v>
      </c>
      <c r="W567" s="178">
        <v>0</v>
      </c>
      <c r="X567" s="42">
        <v>0</v>
      </c>
      <c r="Y567" s="43">
        <v>396</v>
      </c>
      <c r="Z567" s="45">
        <v>0</v>
      </c>
      <c r="AA567" s="65">
        <v>0</v>
      </c>
      <c r="AB567" s="38">
        <v>0</v>
      </c>
      <c r="AC567" s="39">
        <v>538</v>
      </c>
      <c r="AD567" s="40">
        <v>0</v>
      </c>
      <c r="AE567" s="98">
        <v>1</v>
      </c>
      <c r="AF567" s="38">
        <v>0</v>
      </c>
      <c r="AG567" s="39">
        <v>538</v>
      </c>
      <c r="AH567" s="41">
        <v>0</v>
      </c>
      <c r="AI567" s="183">
        <v>0</v>
      </c>
      <c r="AJ567" s="42">
        <v>0</v>
      </c>
      <c r="AK567" s="43">
        <v>337</v>
      </c>
      <c r="AL567" s="44">
        <v>0</v>
      </c>
      <c r="AM567" s="178">
        <v>0</v>
      </c>
      <c r="AN567" s="42">
        <v>0</v>
      </c>
      <c r="AO567" s="43">
        <v>337</v>
      </c>
      <c r="AP567" s="45">
        <v>0</v>
      </c>
      <c r="AQ567" s="65">
        <v>21</v>
      </c>
      <c r="AR567" s="38">
        <v>1.7427385892116183E-2</v>
      </c>
      <c r="AS567" s="39">
        <v>211</v>
      </c>
      <c r="AT567" s="40">
        <v>0.75238288972671319</v>
      </c>
      <c r="AU567" s="98">
        <v>4</v>
      </c>
      <c r="AV567" s="38">
        <v>0.53846153846153844</v>
      </c>
      <c r="AW567" s="39">
        <v>151</v>
      </c>
      <c r="AX567" s="41">
        <v>1.3137569402513172</v>
      </c>
      <c r="AY567" s="183">
        <v>0</v>
      </c>
      <c r="AZ567" s="42">
        <v>0</v>
      </c>
      <c r="BA567" s="43">
        <v>356</v>
      </c>
      <c r="BB567" s="44">
        <v>0</v>
      </c>
      <c r="BC567" s="178">
        <v>0</v>
      </c>
      <c r="BD567" s="42">
        <v>0</v>
      </c>
      <c r="BE567" s="43">
        <v>356</v>
      </c>
      <c r="BF567" s="45">
        <v>0</v>
      </c>
      <c r="BG567" s="159">
        <v>13</v>
      </c>
      <c r="BH567" s="83">
        <v>1.0788381742738589E-2</v>
      </c>
      <c r="BI567" s="84">
        <v>44</v>
      </c>
      <c r="BJ567" s="85">
        <v>1.9382789989742542</v>
      </c>
      <c r="BK567" s="156">
        <v>4</v>
      </c>
      <c r="BL567" s="83">
        <v>0.33333333333333331</v>
      </c>
      <c r="BM567" s="84">
        <v>36</v>
      </c>
      <c r="BN567" s="86">
        <v>3.3844835147310928</v>
      </c>
      <c r="BO567" s="195">
        <v>39</v>
      </c>
      <c r="BP567" s="75">
        <v>3.2365145228215771E-2</v>
      </c>
      <c r="BQ567" s="164">
        <v>11</v>
      </c>
      <c r="BR567" s="76">
        <v>327</v>
      </c>
      <c r="BS567" s="77">
        <v>0.5726956537202269</v>
      </c>
      <c r="BT567" s="159">
        <v>1205</v>
      </c>
      <c r="BU567" s="153">
        <v>209</v>
      </c>
    </row>
    <row r="568" spans="1:73">
      <c r="A568" s="34">
        <f t="shared" si="64"/>
        <v>0</v>
      </c>
      <c r="B568" s="35">
        <f t="shared" si="65"/>
        <v>0</v>
      </c>
      <c r="C568" s="35">
        <f t="shared" si="66"/>
        <v>0</v>
      </c>
      <c r="D568" s="35">
        <f t="shared" si="67"/>
        <v>0</v>
      </c>
      <c r="E568" s="35">
        <f t="shared" si="68"/>
        <v>0</v>
      </c>
      <c r="F568" s="35">
        <f t="shared" si="69"/>
        <v>1</v>
      </c>
      <c r="G568" s="35">
        <f t="shared" si="70"/>
        <v>0</v>
      </c>
      <c r="H568" s="35">
        <f t="shared" si="71"/>
        <v>0</v>
      </c>
      <c r="I568" s="48">
        <v>336</v>
      </c>
      <c r="J568" s="49" t="s">
        <v>307</v>
      </c>
      <c r="K568" s="65">
        <v>0</v>
      </c>
      <c r="L568" s="38">
        <v>0</v>
      </c>
      <c r="M568" s="39">
        <v>517</v>
      </c>
      <c r="N568" s="40">
        <v>0</v>
      </c>
      <c r="O568" s="98">
        <v>0</v>
      </c>
      <c r="P568" s="38">
        <v>0</v>
      </c>
      <c r="Q568" s="39">
        <v>517</v>
      </c>
      <c r="R568" s="41">
        <v>0</v>
      </c>
      <c r="S568" s="183">
        <v>0</v>
      </c>
      <c r="T568" s="42">
        <v>0</v>
      </c>
      <c r="U568" s="43">
        <v>396</v>
      </c>
      <c r="V568" s="44">
        <v>0</v>
      </c>
      <c r="W568" s="178">
        <v>0</v>
      </c>
      <c r="X568" s="42">
        <v>0</v>
      </c>
      <c r="Y568" s="43">
        <v>396</v>
      </c>
      <c r="Z568" s="45">
        <v>0</v>
      </c>
      <c r="AA568" s="65">
        <v>0</v>
      </c>
      <c r="AB568" s="38">
        <v>0</v>
      </c>
      <c r="AC568" s="39">
        <v>538</v>
      </c>
      <c r="AD568" s="40">
        <v>0</v>
      </c>
      <c r="AE568" s="98">
        <v>1</v>
      </c>
      <c r="AF568" s="38">
        <v>0</v>
      </c>
      <c r="AG568" s="39">
        <v>538</v>
      </c>
      <c r="AH568" s="41">
        <v>0</v>
      </c>
      <c r="AI568" s="183">
        <v>0</v>
      </c>
      <c r="AJ568" s="42">
        <v>0</v>
      </c>
      <c r="AK568" s="43">
        <v>337</v>
      </c>
      <c r="AL568" s="44">
        <v>0</v>
      </c>
      <c r="AM568" s="178">
        <v>0</v>
      </c>
      <c r="AN568" s="42">
        <v>0</v>
      </c>
      <c r="AO568" s="43">
        <v>337</v>
      </c>
      <c r="AP568" s="45">
        <v>0</v>
      </c>
      <c r="AQ568" s="65">
        <v>38</v>
      </c>
      <c r="AR568" s="38">
        <v>9.1192704583633304E-3</v>
      </c>
      <c r="AS568" s="39">
        <v>339</v>
      </c>
      <c r="AT568" s="40">
        <v>0.39370121842351119</v>
      </c>
      <c r="AU568" s="98">
        <v>2</v>
      </c>
      <c r="AV568" s="38">
        <v>1</v>
      </c>
      <c r="AW568" s="39">
        <v>1</v>
      </c>
      <c r="AX568" s="41">
        <v>2.4398343176095891</v>
      </c>
      <c r="AY568" s="183">
        <v>0</v>
      </c>
      <c r="AZ568" s="42">
        <v>0</v>
      </c>
      <c r="BA568" s="43">
        <v>356</v>
      </c>
      <c r="BB568" s="44">
        <v>0</v>
      </c>
      <c r="BC568" s="178">
        <v>0</v>
      </c>
      <c r="BD568" s="42">
        <v>0</v>
      </c>
      <c r="BE568" s="43">
        <v>356</v>
      </c>
      <c r="BF568" s="45">
        <v>0</v>
      </c>
      <c r="BG568" s="159">
        <v>0</v>
      </c>
      <c r="BH568" s="83">
        <v>0</v>
      </c>
      <c r="BI568" s="84">
        <v>467</v>
      </c>
      <c r="BJ568" s="85">
        <v>0</v>
      </c>
      <c r="BK568" s="156">
        <v>0</v>
      </c>
      <c r="BL568" s="83">
        <v>0</v>
      </c>
      <c r="BM568" s="84">
        <v>467</v>
      </c>
      <c r="BN568" s="86">
        <v>0</v>
      </c>
      <c r="BO568" s="195">
        <v>38</v>
      </c>
      <c r="BP568" s="75">
        <v>9.1192704583633304E-3</v>
      </c>
      <c r="BQ568" s="164">
        <v>3</v>
      </c>
      <c r="BR568" s="76">
        <v>517</v>
      </c>
      <c r="BS568" s="77">
        <v>0.16136391540276276</v>
      </c>
      <c r="BT568" s="159">
        <v>4167</v>
      </c>
      <c r="BU568" s="153">
        <v>123</v>
      </c>
    </row>
    <row r="569" spans="1:73">
      <c r="A569" s="34">
        <f t="shared" si="64"/>
        <v>0</v>
      </c>
      <c r="B569" s="35">
        <f t="shared" si="65"/>
        <v>0</v>
      </c>
      <c r="C569" s="35">
        <f t="shared" si="66"/>
        <v>0</v>
      </c>
      <c r="D569" s="35">
        <f t="shared" si="67"/>
        <v>0</v>
      </c>
      <c r="E569" s="35">
        <f t="shared" si="68"/>
        <v>0</v>
      </c>
      <c r="F569" s="35">
        <f t="shared" si="69"/>
        <v>1</v>
      </c>
      <c r="G569" s="35">
        <f t="shared" si="70"/>
        <v>0</v>
      </c>
      <c r="H569" s="35">
        <f t="shared" si="71"/>
        <v>0</v>
      </c>
      <c r="I569" s="48">
        <v>87</v>
      </c>
      <c r="J569" s="49" t="s">
        <v>57</v>
      </c>
      <c r="K569" s="65">
        <v>0</v>
      </c>
      <c r="L569" s="38">
        <v>0</v>
      </c>
      <c r="M569" s="39">
        <v>517</v>
      </c>
      <c r="N569" s="40">
        <v>0</v>
      </c>
      <c r="O569" s="98">
        <v>0</v>
      </c>
      <c r="P569" s="38">
        <v>0</v>
      </c>
      <c r="Q569" s="39">
        <v>517</v>
      </c>
      <c r="R569" s="41">
        <v>0</v>
      </c>
      <c r="S569" s="183">
        <v>0</v>
      </c>
      <c r="T569" s="42">
        <v>0</v>
      </c>
      <c r="U569" s="43">
        <v>396</v>
      </c>
      <c r="V569" s="44">
        <v>0</v>
      </c>
      <c r="W569" s="178">
        <v>0</v>
      </c>
      <c r="X569" s="42">
        <v>0</v>
      </c>
      <c r="Y569" s="43">
        <v>396</v>
      </c>
      <c r="Z569" s="45">
        <v>0</v>
      </c>
      <c r="AA569" s="65">
        <v>1</v>
      </c>
      <c r="AB569" s="38">
        <v>1.567152483936687E-4</v>
      </c>
      <c r="AC569" s="39">
        <v>522</v>
      </c>
      <c r="AD569" s="40">
        <v>1.2083325301591539E-2</v>
      </c>
      <c r="AE569" s="98">
        <v>1</v>
      </c>
      <c r="AF569" s="38">
        <v>2.7777777777777776E-2</v>
      </c>
      <c r="AG569" s="39">
        <v>498</v>
      </c>
      <c r="AH569" s="41">
        <v>0.12103929467637238</v>
      </c>
      <c r="AI569" s="183">
        <v>0</v>
      </c>
      <c r="AJ569" s="42">
        <v>0</v>
      </c>
      <c r="AK569" s="43">
        <v>337</v>
      </c>
      <c r="AL569" s="44">
        <v>0</v>
      </c>
      <c r="AM569" s="178">
        <v>0</v>
      </c>
      <c r="AN569" s="42">
        <v>0</v>
      </c>
      <c r="AO569" s="43">
        <v>337</v>
      </c>
      <c r="AP569" s="45">
        <v>0</v>
      </c>
      <c r="AQ569" s="65">
        <v>35</v>
      </c>
      <c r="AR569" s="38">
        <v>5.4850336937784048E-3</v>
      </c>
      <c r="AS569" s="39">
        <v>398</v>
      </c>
      <c r="AT569" s="40">
        <v>0.23680232516342509</v>
      </c>
      <c r="AU569" s="98">
        <v>3</v>
      </c>
      <c r="AV569" s="38">
        <v>0.97222222222222221</v>
      </c>
      <c r="AW569" s="39">
        <v>26</v>
      </c>
      <c r="AX569" s="41">
        <v>2.3720611421204341</v>
      </c>
      <c r="AY569" s="183">
        <v>0</v>
      </c>
      <c r="AZ569" s="42">
        <v>0</v>
      </c>
      <c r="BA569" s="43">
        <v>356</v>
      </c>
      <c r="BB569" s="44">
        <v>0</v>
      </c>
      <c r="BC569" s="178">
        <v>0</v>
      </c>
      <c r="BD569" s="42">
        <v>0</v>
      </c>
      <c r="BE569" s="43">
        <v>356</v>
      </c>
      <c r="BF569" s="45">
        <v>0</v>
      </c>
      <c r="BG569" s="159">
        <v>0</v>
      </c>
      <c r="BH569" s="83">
        <v>0</v>
      </c>
      <c r="BI569" s="84">
        <v>467</v>
      </c>
      <c r="BJ569" s="85">
        <v>0</v>
      </c>
      <c r="BK569" s="156">
        <v>0</v>
      </c>
      <c r="BL569" s="83">
        <v>0</v>
      </c>
      <c r="BM569" s="84">
        <v>467</v>
      </c>
      <c r="BN569" s="86">
        <v>0</v>
      </c>
      <c r="BO569" s="195">
        <v>36</v>
      </c>
      <c r="BP569" s="75">
        <v>5.6417489421720732E-3</v>
      </c>
      <c r="BQ569" s="164">
        <v>4</v>
      </c>
      <c r="BR569" s="76">
        <v>551</v>
      </c>
      <c r="BS569" s="77">
        <v>9.9829772917127538E-2</v>
      </c>
      <c r="BT569" s="159">
        <v>6381</v>
      </c>
      <c r="BU569" s="153">
        <v>348</v>
      </c>
    </row>
    <row r="570" spans="1:73">
      <c r="A570" s="34">
        <f t="shared" si="64"/>
        <v>2</v>
      </c>
      <c r="B570" s="35">
        <f t="shared" si="65"/>
        <v>1</v>
      </c>
      <c r="C570" s="35">
        <f t="shared" si="66"/>
        <v>0</v>
      </c>
      <c r="D570" s="35">
        <f t="shared" si="67"/>
        <v>1</v>
      </c>
      <c r="E570" s="35">
        <f t="shared" si="68"/>
        <v>0</v>
      </c>
      <c r="F570" s="35">
        <f t="shared" si="69"/>
        <v>0</v>
      </c>
      <c r="G570" s="35">
        <f t="shared" si="70"/>
        <v>0</v>
      </c>
      <c r="H570" s="35">
        <f t="shared" si="71"/>
        <v>1</v>
      </c>
      <c r="I570" s="48">
        <v>114</v>
      </c>
      <c r="J570" s="49" t="s">
        <v>84</v>
      </c>
      <c r="K570" s="65">
        <v>6</v>
      </c>
      <c r="L570" s="38">
        <v>4.0727667662231876E-4</v>
      </c>
      <c r="M570" s="39">
        <v>469</v>
      </c>
      <c r="N570" s="40">
        <v>5.3967564502500773E-2</v>
      </c>
      <c r="O570" s="98">
        <v>2</v>
      </c>
      <c r="P570" s="38">
        <v>0.16666666666666666</v>
      </c>
      <c r="Q570" s="39">
        <v>168</v>
      </c>
      <c r="R570" s="41">
        <v>1.2480894197021659</v>
      </c>
      <c r="S570" s="183">
        <v>0</v>
      </c>
      <c r="T570" s="42">
        <v>0</v>
      </c>
      <c r="U570" s="43">
        <v>396</v>
      </c>
      <c r="V570" s="44">
        <v>0</v>
      </c>
      <c r="W570" s="178">
        <v>0</v>
      </c>
      <c r="X570" s="42">
        <v>0</v>
      </c>
      <c r="Y570" s="43">
        <v>396</v>
      </c>
      <c r="Z570" s="45">
        <v>0</v>
      </c>
      <c r="AA570" s="65">
        <v>20</v>
      </c>
      <c r="AB570" s="38">
        <v>1.3575889220743959E-3</v>
      </c>
      <c r="AC570" s="39">
        <v>457</v>
      </c>
      <c r="AD570" s="40">
        <v>0.10467512727322238</v>
      </c>
      <c r="AE570" s="98">
        <v>1</v>
      </c>
      <c r="AF570" s="38">
        <v>0.55555555555555558</v>
      </c>
      <c r="AG570" s="39">
        <v>106</v>
      </c>
      <c r="AH570" s="41">
        <v>2.420785893527448</v>
      </c>
      <c r="AI570" s="183">
        <v>0</v>
      </c>
      <c r="AJ570" s="42">
        <v>0</v>
      </c>
      <c r="AK570" s="43">
        <v>337</v>
      </c>
      <c r="AL570" s="44">
        <v>0</v>
      </c>
      <c r="AM570" s="178">
        <v>0</v>
      </c>
      <c r="AN570" s="42">
        <v>0</v>
      </c>
      <c r="AO570" s="43">
        <v>337</v>
      </c>
      <c r="AP570" s="45">
        <v>0</v>
      </c>
      <c r="AQ570" s="65">
        <v>3</v>
      </c>
      <c r="AR570" s="38">
        <v>2.0363833831115938E-4</v>
      </c>
      <c r="AS570" s="39">
        <v>550</v>
      </c>
      <c r="AT570" s="40">
        <v>8.7915653205916117E-3</v>
      </c>
      <c r="AU570" s="98">
        <v>2</v>
      </c>
      <c r="AV570" s="38">
        <v>8.3333333333333329E-2</v>
      </c>
      <c r="AW570" s="39">
        <v>505</v>
      </c>
      <c r="AX570" s="41">
        <v>0.20331952646746576</v>
      </c>
      <c r="AY570" s="183">
        <v>0</v>
      </c>
      <c r="AZ570" s="42">
        <v>0</v>
      </c>
      <c r="BA570" s="43">
        <v>356</v>
      </c>
      <c r="BB570" s="44">
        <v>0</v>
      </c>
      <c r="BC570" s="178">
        <v>1</v>
      </c>
      <c r="BD570" s="42">
        <v>0</v>
      </c>
      <c r="BE570" s="43">
        <v>356</v>
      </c>
      <c r="BF570" s="45">
        <v>0</v>
      </c>
      <c r="BG570" s="159">
        <v>7</v>
      </c>
      <c r="BH570" s="83">
        <v>4.7515612272603855E-4</v>
      </c>
      <c r="BI570" s="84">
        <v>387</v>
      </c>
      <c r="BJ570" s="85">
        <v>8.5368237412789705E-2</v>
      </c>
      <c r="BK570" s="156">
        <v>2</v>
      </c>
      <c r="BL570" s="83">
        <v>0.19444444444444445</v>
      </c>
      <c r="BM570" s="84">
        <v>78</v>
      </c>
      <c r="BN570" s="86">
        <v>1.9742820502598042</v>
      </c>
      <c r="BO570" s="195">
        <v>36</v>
      </c>
      <c r="BP570" s="75">
        <v>2.4436600597339125E-3</v>
      </c>
      <c r="BQ570" s="164">
        <v>8</v>
      </c>
      <c r="BR570" s="76">
        <v>581</v>
      </c>
      <c r="BS570" s="77">
        <v>4.3240142613643145E-2</v>
      </c>
      <c r="BT570" s="159">
        <v>14732</v>
      </c>
      <c r="BU570" s="153">
        <v>1375</v>
      </c>
    </row>
    <row r="571" spans="1:73">
      <c r="A571" s="34">
        <f t="shared" si="64"/>
        <v>1</v>
      </c>
      <c r="B571" s="35">
        <f t="shared" si="65"/>
        <v>1</v>
      </c>
      <c r="C571" s="35">
        <f t="shared" si="66"/>
        <v>0</v>
      </c>
      <c r="D571" s="35">
        <f t="shared" si="67"/>
        <v>0</v>
      </c>
      <c r="E571" s="35">
        <f t="shared" si="68"/>
        <v>0</v>
      </c>
      <c r="F571" s="35">
        <f t="shared" si="69"/>
        <v>0</v>
      </c>
      <c r="G571" s="35">
        <f t="shared" si="70"/>
        <v>0</v>
      </c>
      <c r="H571" s="35">
        <f t="shared" si="71"/>
        <v>0</v>
      </c>
      <c r="I571" s="48">
        <v>323</v>
      </c>
      <c r="J571" s="49" t="s">
        <v>294</v>
      </c>
      <c r="K571" s="65">
        <v>21</v>
      </c>
      <c r="L571" s="38">
        <v>7.6681516103118384E-4</v>
      </c>
      <c r="M571" s="39">
        <v>433</v>
      </c>
      <c r="N571" s="40">
        <v>0.10160941944343624</v>
      </c>
      <c r="O571" s="98">
        <v>2</v>
      </c>
      <c r="P571" s="38">
        <v>0.6</v>
      </c>
      <c r="Q571" s="39">
        <v>21</v>
      </c>
      <c r="R571" s="41">
        <v>4.4931219109277976</v>
      </c>
      <c r="S571" s="183">
        <v>0</v>
      </c>
      <c r="T571" s="42">
        <v>0</v>
      </c>
      <c r="U571" s="43">
        <v>396</v>
      </c>
      <c r="V571" s="44">
        <v>0</v>
      </c>
      <c r="W571" s="178">
        <v>0</v>
      </c>
      <c r="X571" s="42">
        <v>0</v>
      </c>
      <c r="Y571" s="43">
        <v>396</v>
      </c>
      <c r="Z571" s="45">
        <v>0</v>
      </c>
      <c r="AA571" s="65">
        <v>4</v>
      </c>
      <c r="AB571" s="38">
        <v>1.4606003067260643E-4</v>
      </c>
      <c r="AC571" s="39">
        <v>525</v>
      </c>
      <c r="AD571" s="40">
        <v>1.1261768604316892E-2</v>
      </c>
      <c r="AE571" s="98">
        <v>1</v>
      </c>
      <c r="AF571" s="38">
        <v>0.11428571428571428</v>
      </c>
      <c r="AG571" s="39">
        <v>413</v>
      </c>
      <c r="AH571" s="41">
        <v>0.49799024095421779</v>
      </c>
      <c r="AI571" s="183">
        <v>0</v>
      </c>
      <c r="AJ571" s="42">
        <v>0</v>
      </c>
      <c r="AK571" s="43">
        <v>337</v>
      </c>
      <c r="AL571" s="44">
        <v>0</v>
      </c>
      <c r="AM571" s="178">
        <v>0</v>
      </c>
      <c r="AN571" s="42">
        <v>0</v>
      </c>
      <c r="AO571" s="43">
        <v>337</v>
      </c>
      <c r="AP571" s="45">
        <v>0</v>
      </c>
      <c r="AQ571" s="65">
        <v>9</v>
      </c>
      <c r="AR571" s="38">
        <v>3.2863506901336449E-4</v>
      </c>
      <c r="AS571" s="39">
        <v>545</v>
      </c>
      <c r="AT571" s="40">
        <v>1.4187980022963077E-2</v>
      </c>
      <c r="AU571" s="98">
        <v>2</v>
      </c>
      <c r="AV571" s="38">
        <v>0.25714285714285712</v>
      </c>
      <c r="AW571" s="39">
        <v>427</v>
      </c>
      <c r="AX571" s="41">
        <v>0.62738596738532282</v>
      </c>
      <c r="AY571" s="183">
        <v>0</v>
      </c>
      <c r="AZ571" s="42">
        <v>0</v>
      </c>
      <c r="BA571" s="43">
        <v>356</v>
      </c>
      <c r="BB571" s="44">
        <v>0</v>
      </c>
      <c r="BC571" s="178">
        <v>0</v>
      </c>
      <c r="BD571" s="42">
        <v>0</v>
      </c>
      <c r="BE571" s="43">
        <v>356</v>
      </c>
      <c r="BF571" s="45">
        <v>0</v>
      </c>
      <c r="BG571" s="159">
        <v>1</v>
      </c>
      <c r="BH571" s="83">
        <v>3.6515007668151608E-5</v>
      </c>
      <c r="BI571" s="84">
        <v>459</v>
      </c>
      <c r="BJ571" s="85">
        <v>6.5604160288636418E-3</v>
      </c>
      <c r="BK571" s="156">
        <v>1</v>
      </c>
      <c r="BL571" s="83">
        <v>2.8571428571428571E-2</v>
      </c>
      <c r="BM571" s="84">
        <v>381</v>
      </c>
      <c r="BN571" s="86">
        <v>0.29009858697695079</v>
      </c>
      <c r="BO571" s="195">
        <v>35</v>
      </c>
      <c r="BP571" s="75">
        <v>1.2780252683853063E-3</v>
      </c>
      <c r="BQ571" s="164">
        <v>6</v>
      </c>
      <c r="BR571" s="76">
        <v>593</v>
      </c>
      <c r="BS571" s="77">
        <v>2.2614436344651642E-2</v>
      </c>
      <c r="BT571" s="159">
        <v>27386</v>
      </c>
      <c r="BU571" s="153">
        <v>182</v>
      </c>
    </row>
    <row r="572" spans="1:73">
      <c r="A572" s="34">
        <f t="shared" si="64"/>
        <v>1</v>
      </c>
      <c r="B572" s="35">
        <f t="shared" si="65"/>
        <v>1</v>
      </c>
      <c r="C572" s="35">
        <f t="shared" si="66"/>
        <v>0</v>
      </c>
      <c r="D572" s="35">
        <f t="shared" si="67"/>
        <v>0</v>
      </c>
      <c r="E572" s="35">
        <f t="shared" si="68"/>
        <v>0</v>
      </c>
      <c r="F572" s="35">
        <f t="shared" si="69"/>
        <v>1</v>
      </c>
      <c r="G572" s="35">
        <f t="shared" si="70"/>
        <v>0</v>
      </c>
      <c r="H572" s="35">
        <f t="shared" si="71"/>
        <v>0</v>
      </c>
      <c r="I572" s="48">
        <v>549</v>
      </c>
      <c r="J572" s="49" t="s">
        <v>521</v>
      </c>
      <c r="K572" s="65">
        <v>8</v>
      </c>
      <c r="L572" s="38">
        <v>3.249390739236393E-3</v>
      </c>
      <c r="M572" s="39">
        <v>274</v>
      </c>
      <c r="N572" s="40">
        <v>0.43057143799124903</v>
      </c>
      <c r="O572" s="98">
        <v>4</v>
      </c>
      <c r="P572" s="38">
        <v>0.22857142857142856</v>
      </c>
      <c r="Q572" s="39">
        <v>104</v>
      </c>
      <c r="R572" s="41">
        <v>1.7116654898772561</v>
      </c>
      <c r="S572" s="183">
        <v>0</v>
      </c>
      <c r="T572" s="42">
        <v>0</v>
      </c>
      <c r="U572" s="43">
        <v>396</v>
      </c>
      <c r="V572" s="44">
        <v>0</v>
      </c>
      <c r="W572" s="178">
        <v>0</v>
      </c>
      <c r="X572" s="42">
        <v>0</v>
      </c>
      <c r="Y572" s="43">
        <v>396</v>
      </c>
      <c r="Z572" s="45">
        <v>0</v>
      </c>
      <c r="AA572" s="65">
        <v>3</v>
      </c>
      <c r="AB572" s="38">
        <v>1.2185215272136475E-3</v>
      </c>
      <c r="AC572" s="39">
        <v>463</v>
      </c>
      <c r="AD572" s="40">
        <v>9.3952516754007648E-2</v>
      </c>
      <c r="AE572" s="98">
        <v>1</v>
      </c>
      <c r="AF572" s="38">
        <v>8.5714285714285715E-2</v>
      </c>
      <c r="AG572" s="39">
        <v>435</v>
      </c>
      <c r="AH572" s="41">
        <v>0.37349268071566338</v>
      </c>
      <c r="AI572" s="183">
        <v>0</v>
      </c>
      <c r="AJ572" s="42">
        <v>0</v>
      </c>
      <c r="AK572" s="43">
        <v>337</v>
      </c>
      <c r="AL572" s="44">
        <v>0</v>
      </c>
      <c r="AM572" s="178">
        <v>0</v>
      </c>
      <c r="AN572" s="42">
        <v>0</v>
      </c>
      <c r="AO572" s="43">
        <v>337</v>
      </c>
      <c r="AP572" s="45">
        <v>0</v>
      </c>
      <c r="AQ572" s="65">
        <v>23</v>
      </c>
      <c r="AR572" s="38">
        <v>9.3419983753046301E-3</v>
      </c>
      <c r="AS572" s="39">
        <v>335</v>
      </c>
      <c r="AT572" s="40">
        <v>0.40331692756132942</v>
      </c>
      <c r="AU572" s="98">
        <v>2</v>
      </c>
      <c r="AV572" s="38">
        <v>0.65714285714285714</v>
      </c>
      <c r="AW572" s="39">
        <v>86</v>
      </c>
      <c r="AX572" s="41">
        <v>1.6033196944291586</v>
      </c>
      <c r="AY572" s="183">
        <v>0</v>
      </c>
      <c r="AZ572" s="42">
        <v>0</v>
      </c>
      <c r="BA572" s="43">
        <v>356</v>
      </c>
      <c r="BB572" s="44">
        <v>0</v>
      </c>
      <c r="BC572" s="178">
        <v>0</v>
      </c>
      <c r="BD572" s="42">
        <v>0</v>
      </c>
      <c r="BE572" s="43">
        <v>356</v>
      </c>
      <c r="BF572" s="45">
        <v>0</v>
      </c>
      <c r="BG572" s="159">
        <v>1</v>
      </c>
      <c r="BH572" s="83">
        <v>4.0617384240454913E-4</v>
      </c>
      <c r="BI572" s="84">
        <v>403</v>
      </c>
      <c r="BJ572" s="85">
        <v>7.297463581090971E-2</v>
      </c>
      <c r="BK572" s="156">
        <v>1</v>
      </c>
      <c r="BL572" s="83">
        <v>2.8571428571428571E-2</v>
      </c>
      <c r="BM572" s="84">
        <v>381</v>
      </c>
      <c r="BN572" s="86">
        <v>0.29009858697695079</v>
      </c>
      <c r="BO572" s="195">
        <v>35</v>
      </c>
      <c r="BP572" s="75">
        <v>1.421608448415922E-2</v>
      </c>
      <c r="BQ572" s="164">
        <v>8</v>
      </c>
      <c r="BR572" s="76">
        <v>474</v>
      </c>
      <c r="BS572" s="77">
        <v>0.25155115911235987</v>
      </c>
      <c r="BT572" s="159">
        <v>2462</v>
      </c>
      <c r="BU572" s="153">
        <v>293</v>
      </c>
    </row>
    <row r="573" spans="1:73">
      <c r="A573" s="34">
        <f t="shared" si="64"/>
        <v>2</v>
      </c>
      <c r="B573" s="35">
        <f t="shared" si="65"/>
        <v>1</v>
      </c>
      <c r="C573" s="35">
        <f t="shared" si="66"/>
        <v>0</v>
      </c>
      <c r="D573" s="35">
        <f t="shared" si="67"/>
        <v>0</v>
      </c>
      <c r="E573" s="35">
        <f t="shared" si="68"/>
        <v>1</v>
      </c>
      <c r="F573" s="35">
        <f t="shared" si="69"/>
        <v>1</v>
      </c>
      <c r="G573" s="35">
        <f t="shared" si="70"/>
        <v>1</v>
      </c>
      <c r="H573" s="35">
        <f t="shared" si="71"/>
        <v>0</v>
      </c>
      <c r="I573" s="48">
        <v>543</v>
      </c>
      <c r="J573" s="49" t="s">
        <v>515</v>
      </c>
      <c r="K573" s="65">
        <v>5</v>
      </c>
      <c r="L573" s="38">
        <v>1.9305019305019305E-3</v>
      </c>
      <c r="M573" s="39">
        <v>356</v>
      </c>
      <c r="N573" s="40">
        <v>0.25580764486835306</v>
      </c>
      <c r="O573" s="98">
        <v>3</v>
      </c>
      <c r="P573" s="38">
        <v>0.14705882352941177</v>
      </c>
      <c r="Q573" s="39">
        <v>204</v>
      </c>
      <c r="R573" s="41">
        <v>1.1012553703254406</v>
      </c>
      <c r="S573" s="183">
        <v>0</v>
      </c>
      <c r="T573" s="42">
        <v>0</v>
      </c>
      <c r="U573" s="43">
        <v>396</v>
      </c>
      <c r="V573" s="44">
        <v>0</v>
      </c>
      <c r="W573" s="178">
        <v>1</v>
      </c>
      <c r="X573" s="42">
        <v>0</v>
      </c>
      <c r="Y573" s="43">
        <v>396</v>
      </c>
      <c r="Z573" s="45">
        <v>0</v>
      </c>
      <c r="AA573" s="65">
        <v>4</v>
      </c>
      <c r="AB573" s="38">
        <v>1.5444015444015444E-3</v>
      </c>
      <c r="AC573" s="39">
        <v>449</v>
      </c>
      <c r="AD573" s="40">
        <v>0.11907907142773067</v>
      </c>
      <c r="AE573" s="98">
        <v>4</v>
      </c>
      <c r="AF573" s="38">
        <v>0.11764705882352941</v>
      </c>
      <c r="AG573" s="39">
        <v>408</v>
      </c>
      <c r="AH573" s="41">
        <v>0.51263701274698892</v>
      </c>
      <c r="AI573" s="183">
        <v>2</v>
      </c>
      <c r="AJ573" s="42">
        <v>7.722007722007722E-4</v>
      </c>
      <c r="AK573" s="43">
        <v>202</v>
      </c>
      <c r="AL573" s="44">
        <v>0.40584349343891329</v>
      </c>
      <c r="AM573" s="178">
        <v>1</v>
      </c>
      <c r="AN573" s="42">
        <v>5.8823529411764705E-2</v>
      </c>
      <c r="AO573" s="43">
        <v>57</v>
      </c>
      <c r="AP573" s="45">
        <v>1.7471617272863342</v>
      </c>
      <c r="AQ573" s="65">
        <v>18</v>
      </c>
      <c r="AR573" s="38">
        <v>6.9498069498069494E-3</v>
      </c>
      <c r="AS573" s="39">
        <v>375</v>
      </c>
      <c r="AT573" s="40">
        <v>0.30004017058599752</v>
      </c>
      <c r="AU573" s="98">
        <v>7</v>
      </c>
      <c r="AV573" s="38">
        <v>0.52941176470588236</v>
      </c>
      <c r="AW573" s="39">
        <v>159</v>
      </c>
      <c r="AX573" s="41">
        <v>1.291676991675665</v>
      </c>
      <c r="AY573" s="183">
        <v>3</v>
      </c>
      <c r="AZ573" s="42">
        <v>1.1583011583011582E-3</v>
      </c>
      <c r="BA573" s="43">
        <v>197</v>
      </c>
      <c r="BB573" s="44">
        <v>0.43226259628057373</v>
      </c>
      <c r="BC573" s="178">
        <v>1</v>
      </c>
      <c r="BD573" s="42">
        <v>8.8235294117647065E-2</v>
      </c>
      <c r="BE573" s="43">
        <v>50</v>
      </c>
      <c r="BF573" s="45">
        <v>1.8608963222728585</v>
      </c>
      <c r="BG573" s="159">
        <v>2</v>
      </c>
      <c r="BH573" s="83">
        <v>7.722007722007722E-4</v>
      </c>
      <c r="BI573" s="84">
        <v>366</v>
      </c>
      <c r="BJ573" s="85">
        <v>0.13873633464591484</v>
      </c>
      <c r="BK573" s="156">
        <v>1</v>
      </c>
      <c r="BL573" s="83">
        <v>5.8823529411764705E-2</v>
      </c>
      <c r="BM573" s="84">
        <v>299</v>
      </c>
      <c r="BN573" s="86">
        <v>0.59726179671725166</v>
      </c>
      <c r="BO573" s="195">
        <v>34</v>
      </c>
      <c r="BP573" s="75">
        <v>1.3127413127413128E-2</v>
      </c>
      <c r="BQ573" s="164">
        <v>18</v>
      </c>
      <c r="BR573" s="76">
        <v>484</v>
      </c>
      <c r="BS573" s="77">
        <v>0.23228730752319271</v>
      </c>
      <c r="BT573" s="159">
        <v>2590</v>
      </c>
      <c r="BU573" s="153">
        <v>215</v>
      </c>
    </row>
    <row r="574" spans="1:73">
      <c r="A574" s="34">
        <f t="shared" si="64"/>
        <v>2</v>
      </c>
      <c r="B574" s="35">
        <f t="shared" si="65"/>
        <v>1</v>
      </c>
      <c r="C574" s="35">
        <f t="shared" si="66"/>
        <v>1</v>
      </c>
      <c r="D574" s="35">
        <f t="shared" si="67"/>
        <v>0</v>
      </c>
      <c r="E574" s="35">
        <f t="shared" si="68"/>
        <v>0</v>
      </c>
      <c r="F574" s="35">
        <f t="shared" si="69"/>
        <v>0</v>
      </c>
      <c r="G574" s="35">
        <f t="shared" si="70"/>
        <v>0</v>
      </c>
      <c r="H574" s="35">
        <f t="shared" si="71"/>
        <v>0</v>
      </c>
      <c r="I574" s="48">
        <v>196</v>
      </c>
      <c r="J574" s="49" t="s">
        <v>166</v>
      </c>
      <c r="K574" s="65">
        <v>15</v>
      </c>
      <c r="L574" s="38">
        <v>4.231550440081246E-4</v>
      </c>
      <c r="M574" s="39">
        <v>463</v>
      </c>
      <c r="N574" s="40">
        <v>5.6071580924935215E-2</v>
      </c>
      <c r="O574" s="98">
        <v>2</v>
      </c>
      <c r="P574" s="38">
        <v>0.45454545454545453</v>
      </c>
      <c r="Q574" s="39">
        <v>35</v>
      </c>
      <c r="R574" s="41">
        <v>3.4038802355513615</v>
      </c>
      <c r="S574" s="183">
        <v>15</v>
      </c>
      <c r="T574" s="42">
        <v>4.231550440081246E-4</v>
      </c>
      <c r="U574" s="43">
        <v>294</v>
      </c>
      <c r="V574" s="44">
        <v>0.1575268621863698</v>
      </c>
      <c r="W574" s="178">
        <v>1</v>
      </c>
      <c r="X574" s="42">
        <v>0.45454545454545453</v>
      </c>
      <c r="Y574" s="43">
        <v>10</v>
      </c>
      <c r="Z574" s="45">
        <v>9.5628224480140585</v>
      </c>
      <c r="AA574" s="65">
        <v>0</v>
      </c>
      <c r="AB574" s="38">
        <v>0</v>
      </c>
      <c r="AC574" s="39">
        <v>538</v>
      </c>
      <c r="AD574" s="40">
        <v>0</v>
      </c>
      <c r="AE574" s="98">
        <v>0</v>
      </c>
      <c r="AF574" s="38">
        <v>0</v>
      </c>
      <c r="AG574" s="39">
        <v>538</v>
      </c>
      <c r="AH574" s="41">
        <v>0</v>
      </c>
      <c r="AI574" s="183">
        <v>0</v>
      </c>
      <c r="AJ574" s="42">
        <v>0</v>
      </c>
      <c r="AK574" s="43">
        <v>337</v>
      </c>
      <c r="AL574" s="44">
        <v>0</v>
      </c>
      <c r="AM574" s="178">
        <v>0</v>
      </c>
      <c r="AN574" s="42">
        <v>0</v>
      </c>
      <c r="AO574" s="43">
        <v>337</v>
      </c>
      <c r="AP574" s="45">
        <v>0</v>
      </c>
      <c r="AQ574" s="65">
        <v>0</v>
      </c>
      <c r="AR574" s="38">
        <v>0</v>
      </c>
      <c r="AS574" s="39">
        <v>565</v>
      </c>
      <c r="AT574" s="40">
        <v>0</v>
      </c>
      <c r="AU574" s="98">
        <v>0</v>
      </c>
      <c r="AV574" s="38">
        <v>0</v>
      </c>
      <c r="AW574" s="39">
        <v>565</v>
      </c>
      <c r="AX574" s="41">
        <v>0</v>
      </c>
      <c r="AY574" s="183">
        <v>0</v>
      </c>
      <c r="AZ574" s="42">
        <v>0</v>
      </c>
      <c r="BA574" s="43">
        <v>356</v>
      </c>
      <c r="BB574" s="44">
        <v>0</v>
      </c>
      <c r="BC574" s="178">
        <v>0</v>
      </c>
      <c r="BD574" s="42">
        <v>0</v>
      </c>
      <c r="BE574" s="43">
        <v>356</v>
      </c>
      <c r="BF574" s="45">
        <v>0</v>
      </c>
      <c r="BG574" s="159">
        <v>3</v>
      </c>
      <c r="BH574" s="83">
        <v>8.4631008801624912E-5</v>
      </c>
      <c r="BI574" s="84">
        <v>444</v>
      </c>
      <c r="BJ574" s="85">
        <v>1.520510776628806E-2</v>
      </c>
      <c r="BK574" s="156">
        <v>1</v>
      </c>
      <c r="BL574" s="83">
        <v>9.0909090909090912E-2</v>
      </c>
      <c r="BM574" s="84">
        <v>202</v>
      </c>
      <c r="BN574" s="86">
        <v>0.92304095856302537</v>
      </c>
      <c r="BO574" s="195">
        <v>33</v>
      </c>
      <c r="BP574" s="75">
        <v>9.3094109681787405E-4</v>
      </c>
      <c r="BQ574" s="164">
        <v>4</v>
      </c>
      <c r="BR574" s="76">
        <v>602</v>
      </c>
      <c r="BS574" s="77">
        <v>1.6472841887708988E-2</v>
      </c>
      <c r="BT574" s="159">
        <v>35448</v>
      </c>
      <c r="BU574" s="153">
        <v>132</v>
      </c>
    </row>
    <row r="575" spans="1:73">
      <c r="A575" s="34">
        <f t="shared" si="64"/>
        <v>0</v>
      </c>
      <c r="B575" s="35">
        <f t="shared" si="65"/>
        <v>0</v>
      </c>
      <c r="C575" s="35">
        <f t="shared" si="66"/>
        <v>0</v>
      </c>
      <c r="D575" s="35">
        <f t="shared" si="67"/>
        <v>0</v>
      </c>
      <c r="E575" s="35">
        <f t="shared" si="68"/>
        <v>0</v>
      </c>
      <c r="F575" s="35">
        <f t="shared" si="69"/>
        <v>1</v>
      </c>
      <c r="G575" s="35">
        <f t="shared" si="70"/>
        <v>0</v>
      </c>
      <c r="H575" s="35">
        <f t="shared" si="71"/>
        <v>1</v>
      </c>
      <c r="I575" s="48">
        <v>257</v>
      </c>
      <c r="J575" s="49" t="s">
        <v>227</v>
      </c>
      <c r="K575" s="65">
        <v>0</v>
      </c>
      <c r="L575" s="38">
        <v>0</v>
      </c>
      <c r="M575" s="39">
        <v>517</v>
      </c>
      <c r="N575" s="40">
        <v>0</v>
      </c>
      <c r="O575" s="98">
        <v>0</v>
      </c>
      <c r="P575" s="38">
        <v>0</v>
      </c>
      <c r="Q575" s="39">
        <v>517</v>
      </c>
      <c r="R575" s="41">
        <v>0</v>
      </c>
      <c r="S575" s="183">
        <v>0</v>
      </c>
      <c r="T575" s="42">
        <v>0</v>
      </c>
      <c r="U575" s="43">
        <v>396</v>
      </c>
      <c r="V575" s="44">
        <v>0</v>
      </c>
      <c r="W575" s="178">
        <v>1</v>
      </c>
      <c r="X575" s="42">
        <v>0</v>
      </c>
      <c r="Y575" s="43">
        <v>396</v>
      </c>
      <c r="Z575" s="45">
        <v>0</v>
      </c>
      <c r="AA575" s="65">
        <v>0</v>
      </c>
      <c r="AB575" s="38">
        <v>0</v>
      </c>
      <c r="AC575" s="39">
        <v>538</v>
      </c>
      <c r="AD575" s="40">
        <v>0</v>
      </c>
      <c r="AE575" s="98">
        <v>0</v>
      </c>
      <c r="AF575" s="38">
        <v>0</v>
      </c>
      <c r="AG575" s="39">
        <v>538</v>
      </c>
      <c r="AH575" s="41">
        <v>0</v>
      </c>
      <c r="AI575" s="183">
        <v>0</v>
      </c>
      <c r="AJ575" s="42">
        <v>0</v>
      </c>
      <c r="AK575" s="43">
        <v>337</v>
      </c>
      <c r="AL575" s="44">
        <v>0</v>
      </c>
      <c r="AM575" s="178">
        <v>0</v>
      </c>
      <c r="AN575" s="42">
        <v>0</v>
      </c>
      <c r="AO575" s="43">
        <v>337</v>
      </c>
      <c r="AP575" s="45">
        <v>0</v>
      </c>
      <c r="AQ575" s="65">
        <v>18</v>
      </c>
      <c r="AR575" s="38">
        <v>2.610814574147134E-4</v>
      </c>
      <c r="AS575" s="39">
        <v>549</v>
      </c>
      <c r="AT575" s="40">
        <v>1.1271525322257683E-2</v>
      </c>
      <c r="AU575" s="98">
        <v>2</v>
      </c>
      <c r="AV575" s="38">
        <v>0.54545454545454541</v>
      </c>
      <c r="AW575" s="39">
        <v>143</v>
      </c>
      <c r="AX575" s="41">
        <v>1.3308187186961395</v>
      </c>
      <c r="AY575" s="183">
        <v>0</v>
      </c>
      <c r="AZ575" s="42">
        <v>0</v>
      </c>
      <c r="BA575" s="43">
        <v>356</v>
      </c>
      <c r="BB575" s="44">
        <v>0</v>
      </c>
      <c r="BC575" s="178">
        <v>0</v>
      </c>
      <c r="BD575" s="42">
        <v>0</v>
      </c>
      <c r="BE575" s="43">
        <v>356</v>
      </c>
      <c r="BF575" s="45">
        <v>0</v>
      </c>
      <c r="BG575" s="159">
        <v>15</v>
      </c>
      <c r="BH575" s="83">
        <v>2.1756788117892784E-4</v>
      </c>
      <c r="BI575" s="84">
        <v>424</v>
      </c>
      <c r="BJ575" s="85">
        <v>3.9089018631017866E-2</v>
      </c>
      <c r="BK575" s="156">
        <v>3</v>
      </c>
      <c r="BL575" s="83">
        <v>0.45454545454545453</v>
      </c>
      <c r="BM575" s="84">
        <v>27</v>
      </c>
      <c r="BN575" s="86">
        <v>4.6152047928151267</v>
      </c>
      <c r="BO575" s="195">
        <v>33</v>
      </c>
      <c r="BP575" s="75">
        <v>4.7864933859364123E-4</v>
      </c>
      <c r="BQ575" s="164">
        <v>6</v>
      </c>
      <c r="BR575" s="76">
        <v>616</v>
      </c>
      <c r="BS575" s="77">
        <v>8.4696173595310426E-3</v>
      </c>
      <c r="BT575" s="159">
        <v>68944</v>
      </c>
      <c r="BU575" s="153">
        <v>1667</v>
      </c>
    </row>
    <row r="576" spans="1:73">
      <c r="A576" s="34">
        <f t="shared" si="64"/>
        <v>0</v>
      </c>
      <c r="B576" s="35">
        <f t="shared" si="65"/>
        <v>0</v>
      </c>
      <c r="C576" s="35">
        <f t="shared" si="66"/>
        <v>0</v>
      </c>
      <c r="D576" s="35">
        <f t="shared" si="67"/>
        <v>0</v>
      </c>
      <c r="E576" s="35">
        <f t="shared" si="68"/>
        <v>0</v>
      </c>
      <c r="F576" s="35">
        <f t="shared" si="69"/>
        <v>0</v>
      </c>
      <c r="G576" s="35">
        <f t="shared" si="70"/>
        <v>0</v>
      </c>
      <c r="H576" s="35">
        <f t="shared" si="71"/>
        <v>1</v>
      </c>
      <c r="I576" s="48">
        <v>151</v>
      </c>
      <c r="J576" s="49" t="s">
        <v>121</v>
      </c>
      <c r="K576" s="65">
        <v>0</v>
      </c>
      <c r="L576" s="38">
        <v>0</v>
      </c>
      <c r="M576" s="39">
        <v>517</v>
      </c>
      <c r="N576" s="40">
        <v>0</v>
      </c>
      <c r="O576" s="98">
        <v>0</v>
      </c>
      <c r="P576" s="38">
        <v>0</v>
      </c>
      <c r="Q576" s="39">
        <v>517</v>
      </c>
      <c r="R576" s="41">
        <v>0</v>
      </c>
      <c r="S576" s="183">
        <v>0</v>
      </c>
      <c r="T576" s="42">
        <v>0</v>
      </c>
      <c r="U576" s="43">
        <v>396</v>
      </c>
      <c r="V576" s="44">
        <v>0</v>
      </c>
      <c r="W576" s="178">
        <v>0</v>
      </c>
      <c r="X576" s="42">
        <v>0</v>
      </c>
      <c r="Y576" s="43">
        <v>396</v>
      </c>
      <c r="Z576" s="45">
        <v>0</v>
      </c>
      <c r="AA576" s="65">
        <v>0</v>
      </c>
      <c r="AB576" s="38">
        <v>0</v>
      </c>
      <c r="AC576" s="39">
        <v>538</v>
      </c>
      <c r="AD576" s="40">
        <v>0</v>
      </c>
      <c r="AE576" s="98">
        <v>0</v>
      </c>
      <c r="AF576" s="38">
        <v>0</v>
      </c>
      <c r="AG576" s="39">
        <v>538</v>
      </c>
      <c r="AH576" s="41">
        <v>0</v>
      </c>
      <c r="AI576" s="183">
        <v>0</v>
      </c>
      <c r="AJ576" s="42">
        <v>0</v>
      </c>
      <c r="AK576" s="43">
        <v>337</v>
      </c>
      <c r="AL576" s="44">
        <v>0</v>
      </c>
      <c r="AM576" s="178">
        <v>0</v>
      </c>
      <c r="AN576" s="42">
        <v>0</v>
      </c>
      <c r="AO576" s="43">
        <v>337</v>
      </c>
      <c r="AP576" s="45">
        <v>0</v>
      </c>
      <c r="AQ576" s="65">
        <v>4</v>
      </c>
      <c r="AR576" s="38">
        <v>6.6214202946532027E-4</v>
      </c>
      <c r="AS576" s="39">
        <v>527</v>
      </c>
      <c r="AT576" s="40">
        <v>2.8586291519716516E-2</v>
      </c>
      <c r="AU576" s="98">
        <v>1</v>
      </c>
      <c r="AV576" s="38">
        <v>0.125</v>
      </c>
      <c r="AW576" s="39">
        <v>496</v>
      </c>
      <c r="AX576" s="41">
        <v>0.30497928970119864</v>
      </c>
      <c r="AY576" s="183">
        <v>0</v>
      </c>
      <c r="AZ576" s="42">
        <v>0</v>
      </c>
      <c r="BA576" s="43">
        <v>356</v>
      </c>
      <c r="BB576" s="44">
        <v>0</v>
      </c>
      <c r="BC576" s="178">
        <v>0</v>
      </c>
      <c r="BD576" s="42">
        <v>0</v>
      </c>
      <c r="BE576" s="43">
        <v>356</v>
      </c>
      <c r="BF576" s="45">
        <v>0</v>
      </c>
      <c r="BG576" s="159">
        <v>28</v>
      </c>
      <c r="BH576" s="83">
        <v>4.6349942062572421E-3</v>
      </c>
      <c r="BI576" s="84">
        <v>127</v>
      </c>
      <c r="BJ576" s="85">
        <v>0.83273952892912961</v>
      </c>
      <c r="BK576" s="156">
        <v>1</v>
      </c>
      <c r="BL576" s="83">
        <v>0.875</v>
      </c>
      <c r="BM576" s="84">
        <v>5</v>
      </c>
      <c r="BN576" s="86">
        <v>8.8842692261691187</v>
      </c>
      <c r="BO576" s="195">
        <v>32</v>
      </c>
      <c r="BP576" s="75">
        <v>5.2971362357225622E-3</v>
      </c>
      <c r="BQ576" s="164">
        <v>2</v>
      </c>
      <c r="BR576" s="76">
        <v>553</v>
      </c>
      <c r="BS576" s="77">
        <v>9.3731910608499808E-2</v>
      </c>
      <c r="BT576" s="159">
        <v>6041</v>
      </c>
      <c r="BU576" s="153">
        <v>62</v>
      </c>
    </row>
    <row r="577" spans="1:73">
      <c r="A577" s="34">
        <f t="shared" si="64"/>
        <v>0</v>
      </c>
      <c r="B577" s="35">
        <f t="shared" si="65"/>
        <v>0</v>
      </c>
      <c r="C577" s="35">
        <f t="shared" si="66"/>
        <v>0</v>
      </c>
      <c r="D577" s="35">
        <f t="shared" si="67"/>
        <v>0</v>
      </c>
      <c r="E577" s="35">
        <f t="shared" si="68"/>
        <v>0</v>
      </c>
      <c r="F577" s="35">
        <f t="shared" si="69"/>
        <v>1</v>
      </c>
      <c r="G577" s="35">
        <f t="shared" si="70"/>
        <v>0</v>
      </c>
      <c r="H577" s="35">
        <f t="shared" si="71"/>
        <v>0</v>
      </c>
      <c r="I577" s="48">
        <v>513</v>
      </c>
      <c r="J577" s="49" t="s">
        <v>485</v>
      </c>
      <c r="K577" s="65">
        <v>4</v>
      </c>
      <c r="L577" s="38">
        <v>2.5889967637540453E-3</v>
      </c>
      <c r="M577" s="39">
        <v>314</v>
      </c>
      <c r="N577" s="40">
        <v>0.34306371531859392</v>
      </c>
      <c r="O577" s="98">
        <v>3</v>
      </c>
      <c r="P577" s="38">
        <v>0.13333333333333333</v>
      </c>
      <c r="Q577" s="39">
        <v>232</v>
      </c>
      <c r="R577" s="41">
        <v>0.99847153576173275</v>
      </c>
      <c r="S577" s="183">
        <v>0</v>
      </c>
      <c r="T577" s="42">
        <v>0</v>
      </c>
      <c r="U577" s="43">
        <v>396</v>
      </c>
      <c r="V577" s="44">
        <v>0</v>
      </c>
      <c r="W577" s="178">
        <v>0</v>
      </c>
      <c r="X577" s="42">
        <v>0</v>
      </c>
      <c r="Y577" s="43">
        <v>396</v>
      </c>
      <c r="Z577" s="45">
        <v>0</v>
      </c>
      <c r="AA577" s="65">
        <v>2</v>
      </c>
      <c r="AB577" s="38">
        <v>1.2944983818770227E-3</v>
      </c>
      <c r="AC577" s="39">
        <v>460</v>
      </c>
      <c r="AD577" s="40">
        <v>9.9810613267903706E-2</v>
      </c>
      <c r="AE577" s="98">
        <v>1</v>
      </c>
      <c r="AF577" s="38">
        <v>6.6666666666666666E-2</v>
      </c>
      <c r="AG577" s="39">
        <v>450</v>
      </c>
      <c r="AH577" s="41">
        <v>0.29049430722329372</v>
      </c>
      <c r="AI577" s="183">
        <v>0</v>
      </c>
      <c r="AJ577" s="42">
        <v>0</v>
      </c>
      <c r="AK577" s="43">
        <v>337</v>
      </c>
      <c r="AL577" s="44">
        <v>0</v>
      </c>
      <c r="AM577" s="178">
        <v>0</v>
      </c>
      <c r="AN577" s="42">
        <v>0</v>
      </c>
      <c r="AO577" s="43">
        <v>337</v>
      </c>
      <c r="AP577" s="45">
        <v>0</v>
      </c>
      <c r="AQ577" s="65">
        <v>24</v>
      </c>
      <c r="AR577" s="38">
        <v>1.5533980582524271E-2</v>
      </c>
      <c r="AS577" s="39">
        <v>235</v>
      </c>
      <c r="AT577" s="40">
        <v>0.67063994978876695</v>
      </c>
      <c r="AU577" s="98">
        <v>4</v>
      </c>
      <c r="AV577" s="38">
        <v>0.8</v>
      </c>
      <c r="AW577" s="39">
        <v>48</v>
      </c>
      <c r="AX577" s="41">
        <v>1.9518674540876715</v>
      </c>
      <c r="AY577" s="183">
        <v>0</v>
      </c>
      <c r="AZ577" s="42">
        <v>0</v>
      </c>
      <c r="BA577" s="43">
        <v>356</v>
      </c>
      <c r="BB577" s="44">
        <v>0</v>
      </c>
      <c r="BC577" s="178">
        <v>0</v>
      </c>
      <c r="BD577" s="42">
        <v>0</v>
      </c>
      <c r="BE577" s="43">
        <v>356</v>
      </c>
      <c r="BF577" s="45">
        <v>0</v>
      </c>
      <c r="BG577" s="159">
        <v>0</v>
      </c>
      <c r="BH577" s="83">
        <v>0</v>
      </c>
      <c r="BI577" s="84">
        <v>467</v>
      </c>
      <c r="BJ577" s="85">
        <v>0</v>
      </c>
      <c r="BK577" s="156">
        <v>0</v>
      </c>
      <c r="BL577" s="83">
        <v>0</v>
      </c>
      <c r="BM577" s="84">
        <v>467</v>
      </c>
      <c r="BN577" s="86">
        <v>0</v>
      </c>
      <c r="BO577" s="195">
        <v>30</v>
      </c>
      <c r="BP577" s="75">
        <v>1.9417475728155338E-2</v>
      </c>
      <c r="BQ577" s="164">
        <v>8</v>
      </c>
      <c r="BR577" s="76">
        <v>437</v>
      </c>
      <c r="BS577" s="77">
        <v>0.34358887863224957</v>
      </c>
      <c r="BT577" s="159">
        <v>1545</v>
      </c>
      <c r="BU577" s="153">
        <v>338</v>
      </c>
    </row>
    <row r="578" spans="1:73">
      <c r="A578" s="34">
        <f t="shared" si="64"/>
        <v>2</v>
      </c>
      <c r="B578" s="35">
        <f t="shared" si="65"/>
        <v>1</v>
      </c>
      <c r="C578" s="35">
        <f t="shared" si="66"/>
        <v>0</v>
      </c>
      <c r="D578" s="35">
        <f t="shared" si="67"/>
        <v>1</v>
      </c>
      <c r="E578" s="35">
        <f t="shared" si="68"/>
        <v>0</v>
      </c>
      <c r="F578" s="35">
        <f t="shared" si="69"/>
        <v>0</v>
      </c>
      <c r="G578" s="35">
        <f t="shared" si="70"/>
        <v>0</v>
      </c>
      <c r="H578" s="35">
        <f t="shared" si="71"/>
        <v>1</v>
      </c>
      <c r="I578" s="48">
        <v>166</v>
      </c>
      <c r="J578" s="49" t="s">
        <v>136</v>
      </c>
      <c r="K578" s="65">
        <v>7</v>
      </c>
      <c r="L578" s="38">
        <v>1.1971951428082776E-3</v>
      </c>
      <c r="M578" s="39">
        <v>403</v>
      </c>
      <c r="N578" s="40">
        <v>0.15863836502354167</v>
      </c>
      <c r="O578" s="98">
        <v>3</v>
      </c>
      <c r="P578" s="38">
        <v>0.25</v>
      </c>
      <c r="Q578" s="39">
        <v>91</v>
      </c>
      <c r="R578" s="41">
        <v>1.872134129553249</v>
      </c>
      <c r="S578" s="183">
        <v>0</v>
      </c>
      <c r="T578" s="42">
        <v>0</v>
      </c>
      <c r="U578" s="43">
        <v>396</v>
      </c>
      <c r="V578" s="44">
        <v>0</v>
      </c>
      <c r="W578" s="178">
        <v>0</v>
      </c>
      <c r="X578" s="42">
        <v>0</v>
      </c>
      <c r="Y578" s="43">
        <v>396</v>
      </c>
      <c r="Z578" s="45">
        <v>0</v>
      </c>
      <c r="AA578" s="65">
        <v>7</v>
      </c>
      <c r="AB578" s="38">
        <v>1.1971951428082776E-3</v>
      </c>
      <c r="AC578" s="39">
        <v>465</v>
      </c>
      <c r="AD578" s="40">
        <v>9.230817363540092E-2</v>
      </c>
      <c r="AE578" s="98">
        <v>1</v>
      </c>
      <c r="AF578" s="38">
        <v>0.25</v>
      </c>
      <c r="AG578" s="39">
        <v>258</v>
      </c>
      <c r="AH578" s="41">
        <v>1.0893536520873515</v>
      </c>
      <c r="AI578" s="183">
        <v>0</v>
      </c>
      <c r="AJ578" s="42">
        <v>0</v>
      </c>
      <c r="AK578" s="43">
        <v>337</v>
      </c>
      <c r="AL578" s="44">
        <v>0</v>
      </c>
      <c r="AM578" s="178">
        <v>0</v>
      </c>
      <c r="AN578" s="42">
        <v>0</v>
      </c>
      <c r="AO578" s="43">
        <v>337</v>
      </c>
      <c r="AP578" s="45">
        <v>0</v>
      </c>
      <c r="AQ578" s="65">
        <v>1</v>
      </c>
      <c r="AR578" s="38">
        <v>1.7102787754403969E-4</v>
      </c>
      <c r="AS578" s="39">
        <v>552</v>
      </c>
      <c r="AT578" s="40">
        <v>7.3836919390545359E-3</v>
      </c>
      <c r="AU578" s="98">
        <v>1</v>
      </c>
      <c r="AV578" s="38">
        <v>3.5714285714285712E-2</v>
      </c>
      <c r="AW578" s="39">
        <v>537</v>
      </c>
      <c r="AX578" s="41">
        <v>8.7136939914628175E-2</v>
      </c>
      <c r="AY578" s="183">
        <v>0</v>
      </c>
      <c r="AZ578" s="42">
        <v>0</v>
      </c>
      <c r="BA578" s="43">
        <v>356</v>
      </c>
      <c r="BB578" s="44">
        <v>0</v>
      </c>
      <c r="BC578" s="178">
        <v>0</v>
      </c>
      <c r="BD578" s="42">
        <v>0</v>
      </c>
      <c r="BE578" s="43">
        <v>356</v>
      </c>
      <c r="BF578" s="45">
        <v>0</v>
      </c>
      <c r="BG578" s="159">
        <v>13</v>
      </c>
      <c r="BH578" s="83">
        <v>2.2233624080725159E-3</v>
      </c>
      <c r="BI578" s="84">
        <v>256</v>
      </c>
      <c r="BJ578" s="85">
        <v>0.39945719065571683</v>
      </c>
      <c r="BK578" s="156">
        <v>3</v>
      </c>
      <c r="BL578" s="83">
        <v>0.4642857142857143</v>
      </c>
      <c r="BM578" s="84">
        <v>26</v>
      </c>
      <c r="BN578" s="86">
        <v>4.7141020383754508</v>
      </c>
      <c r="BO578" s="195">
        <v>28</v>
      </c>
      <c r="BP578" s="75">
        <v>4.7887805712331106E-3</v>
      </c>
      <c r="BQ578" s="164">
        <v>8</v>
      </c>
      <c r="BR578" s="76">
        <v>560</v>
      </c>
      <c r="BS578" s="77">
        <v>8.4736644944023248E-2</v>
      </c>
      <c r="BT578" s="159">
        <v>5847</v>
      </c>
      <c r="BU578" s="153">
        <v>276</v>
      </c>
    </row>
    <row r="579" spans="1:73">
      <c r="A579" s="34">
        <f t="shared" si="64"/>
        <v>1</v>
      </c>
      <c r="B579" s="35">
        <f t="shared" si="65"/>
        <v>0</v>
      </c>
      <c r="C579" s="35">
        <f t="shared" si="66"/>
        <v>1</v>
      </c>
      <c r="D579" s="35">
        <f t="shared" si="67"/>
        <v>0</v>
      </c>
      <c r="E579" s="35">
        <f t="shared" si="68"/>
        <v>0</v>
      </c>
      <c r="F579" s="35">
        <f t="shared" si="69"/>
        <v>0</v>
      </c>
      <c r="G579" s="35">
        <f t="shared" si="70"/>
        <v>0</v>
      </c>
      <c r="H579" s="35">
        <f t="shared" si="71"/>
        <v>1</v>
      </c>
      <c r="I579" s="48">
        <v>402</v>
      </c>
      <c r="J579" s="49" t="s">
        <v>373</v>
      </c>
      <c r="K579" s="65">
        <v>0</v>
      </c>
      <c r="L579" s="38">
        <v>0</v>
      </c>
      <c r="M579" s="39">
        <v>517</v>
      </c>
      <c r="N579" s="40">
        <v>0</v>
      </c>
      <c r="O579" s="98">
        <v>0</v>
      </c>
      <c r="P579" s="38">
        <v>0</v>
      </c>
      <c r="Q579" s="39">
        <v>517</v>
      </c>
      <c r="R579" s="41">
        <v>0</v>
      </c>
      <c r="S579" s="183">
        <v>10</v>
      </c>
      <c r="T579" s="42">
        <v>6.9666991779294973E-4</v>
      </c>
      <c r="U579" s="43">
        <v>249</v>
      </c>
      <c r="V579" s="44">
        <v>0.25934755518937513</v>
      </c>
      <c r="W579" s="178">
        <v>1</v>
      </c>
      <c r="X579" s="42">
        <v>0.35714285714285715</v>
      </c>
      <c r="Y579" s="43">
        <v>11</v>
      </c>
      <c r="Z579" s="45">
        <v>7.5136462091539036</v>
      </c>
      <c r="AA579" s="65">
        <v>0</v>
      </c>
      <c r="AB579" s="38">
        <v>0</v>
      </c>
      <c r="AC579" s="39">
        <v>538</v>
      </c>
      <c r="AD579" s="40">
        <v>0</v>
      </c>
      <c r="AE579" s="98">
        <v>0</v>
      </c>
      <c r="AF579" s="38">
        <v>0</v>
      </c>
      <c r="AG579" s="39">
        <v>538</v>
      </c>
      <c r="AH579" s="41">
        <v>0</v>
      </c>
      <c r="AI579" s="183">
        <v>0</v>
      </c>
      <c r="AJ579" s="42">
        <v>0</v>
      </c>
      <c r="AK579" s="43">
        <v>337</v>
      </c>
      <c r="AL579" s="44">
        <v>0</v>
      </c>
      <c r="AM579" s="178">
        <v>0</v>
      </c>
      <c r="AN579" s="42">
        <v>0</v>
      </c>
      <c r="AO579" s="43">
        <v>337</v>
      </c>
      <c r="AP579" s="45">
        <v>0</v>
      </c>
      <c r="AQ579" s="65">
        <v>1</v>
      </c>
      <c r="AR579" s="38">
        <v>6.9666991779294968E-5</v>
      </c>
      <c r="AS579" s="39">
        <v>559</v>
      </c>
      <c r="AT579" s="40">
        <v>3.0076944940540524E-3</v>
      </c>
      <c r="AU579" s="98">
        <v>1</v>
      </c>
      <c r="AV579" s="38">
        <v>3.5714285714285712E-2</v>
      </c>
      <c r="AW579" s="39">
        <v>537</v>
      </c>
      <c r="AX579" s="41">
        <v>8.7136939914628175E-2</v>
      </c>
      <c r="AY579" s="183">
        <v>0</v>
      </c>
      <c r="AZ579" s="42">
        <v>0</v>
      </c>
      <c r="BA579" s="43">
        <v>356</v>
      </c>
      <c r="BB579" s="44">
        <v>0</v>
      </c>
      <c r="BC579" s="178">
        <v>0</v>
      </c>
      <c r="BD579" s="42">
        <v>0</v>
      </c>
      <c r="BE579" s="43">
        <v>356</v>
      </c>
      <c r="BF579" s="45">
        <v>0</v>
      </c>
      <c r="BG579" s="159">
        <v>17</v>
      </c>
      <c r="BH579" s="83">
        <v>1.1843388602480146E-3</v>
      </c>
      <c r="BI579" s="84">
        <v>327</v>
      </c>
      <c r="BJ579" s="85">
        <v>0.21278252802214123</v>
      </c>
      <c r="BK579" s="156">
        <v>3</v>
      </c>
      <c r="BL579" s="83">
        <v>0.6071428571428571</v>
      </c>
      <c r="BM579" s="84">
        <v>12</v>
      </c>
      <c r="BN579" s="86">
        <v>6.1645949732602041</v>
      </c>
      <c r="BO579" s="195">
        <v>28</v>
      </c>
      <c r="BP579" s="75">
        <v>1.9506757698202592E-3</v>
      </c>
      <c r="BQ579" s="164">
        <v>5</v>
      </c>
      <c r="BR579" s="76">
        <v>584</v>
      </c>
      <c r="BS579" s="77">
        <v>3.4516870766873618E-2</v>
      </c>
      <c r="BT579" s="159">
        <v>14354</v>
      </c>
      <c r="BU579" s="153">
        <v>1095</v>
      </c>
    </row>
    <row r="580" spans="1:73">
      <c r="A580" s="34">
        <f t="shared" si="64"/>
        <v>2</v>
      </c>
      <c r="B580" s="35">
        <f t="shared" si="65"/>
        <v>1</v>
      </c>
      <c r="C580" s="35">
        <f t="shared" si="66"/>
        <v>1</v>
      </c>
      <c r="D580" s="35">
        <f t="shared" si="67"/>
        <v>0</v>
      </c>
      <c r="E580" s="35">
        <f t="shared" si="68"/>
        <v>0</v>
      </c>
      <c r="F580" s="35">
        <f t="shared" si="69"/>
        <v>0</v>
      </c>
      <c r="G580" s="35">
        <f t="shared" si="70"/>
        <v>0</v>
      </c>
      <c r="H580" s="35">
        <f t="shared" si="71"/>
        <v>1</v>
      </c>
      <c r="I580" s="48">
        <v>633</v>
      </c>
      <c r="J580" s="49" t="s">
        <v>607</v>
      </c>
      <c r="K580" s="65">
        <v>5</v>
      </c>
      <c r="L580" s="38">
        <v>1.6622340425531915E-3</v>
      </c>
      <c r="M580" s="39">
        <v>370</v>
      </c>
      <c r="N580" s="40">
        <v>0.22025990698438647</v>
      </c>
      <c r="O580" s="98">
        <v>2</v>
      </c>
      <c r="P580" s="38">
        <v>0.17857142857142858</v>
      </c>
      <c r="Q580" s="39">
        <v>148</v>
      </c>
      <c r="R580" s="41">
        <v>1.3372386639666065</v>
      </c>
      <c r="S580" s="183">
        <v>2</v>
      </c>
      <c r="T580" s="42">
        <v>6.6489361702127658E-4</v>
      </c>
      <c r="U580" s="43">
        <v>256</v>
      </c>
      <c r="V580" s="44">
        <v>0.24751827175454061</v>
      </c>
      <c r="W580" s="178">
        <v>1</v>
      </c>
      <c r="X580" s="42">
        <v>7.1428571428571425E-2</v>
      </c>
      <c r="Y580" s="43">
        <v>82</v>
      </c>
      <c r="Z580" s="45">
        <v>1.5027292418307805</v>
      </c>
      <c r="AA580" s="65">
        <v>0</v>
      </c>
      <c r="AB580" s="38">
        <v>0</v>
      </c>
      <c r="AC580" s="39">
        <v>538</v>
      </c>
      <c r="AD580" s="40">
        <v>0</v>
      </c>
      <c r="AE580" s="98">
        <v>0</v>
      </c>
      <c r="AF580" s="38">
        <v>0</v>
      </c>
      <c r="AG580" s="39">
        <v>538</v>
      </c>
      <c r="AH580" s="41">
        <v>0</v>
      </c>
      <c r="AI580" s="183">
        <v>0</v>
      </c>
      <c r="AJ580" s="42">
        <v>0</v>
      </c>
      <c r="AK580" s="43">
        <v>337</v>
      </c>
      <c r="AL580" s="44">
        <v>0</v>
      </c>
      <c r="AM580" s="178">
        <v>0</v>
      </c>
      <c r="AN580" s="42">
        <v>0</v>
      </c>
      <c r="AO580" s="43">
        <v>337</v>
      </c>
      <c r="AP580" s="45">
        <v>0</v>
      </c>
      <c r="AQ580" s="65">
        <v>6</v>
      </c>
      <c r="AR580" s="38">
        <v>1.9946808510638296E-3</v>
      </c>
      <c r="AS580" s="39">
        <v>476</v>
      </c>
      <c r="AT580" s="40">
        <v>8.6115252861007713E-2</v>
      </c>
      <c r="AU580" s="98">
        <v>1</v>
      </c>
      <c r="AV580" s="38">
        <v>0.21428571428571427</v>
      </c>
      <c r="AW580" s="39">
        <v>452</v>
      </c>
      <c r="AX580" s="41">
        <v>0.52282163948776905</v>
      </c>
      <c r="AY580" s="183">
        <v>0</v>
      </c>
      <c r="AZ580" s="42">
        <v>0</v>
      </c>
      <c r="BA580" s="43">
        <v>356</v>
      </c>
      <c r="BB580" s="44">
        <v>0</v>
      </c>
      <c r="BC580" s="178">
        <v>0</v>
      </c>
      <c r="BD580" s="42">
        <v>0</v>
      </c>
      <c r="BE580" s="43">
        <v>356</v>
      </c>
      <c r="BF580" s="45">
        <v>0</v>
      </c>
      <c r="BG580" s="159">
        <v>15</v>
      </c>
      <c r="BH580" s="83">
        <v>4.9867021276595747E-3</v>
      </c>
      <c r="BI580" s="84">
        <v>112</v>
      </c>
      <c r="BJ580" s="85">
        <v>0.89592862383540417</v>
      </c>
      <c r="BK580" s="156">
        <v>1</v>
      </c>
      <c r="BL580" s="83">
        <v>0.5357142857142857</v>
      </c>
      <c r="BM580" s="84">
        <v>19</v>
      </c>
      <c r="BN580" s="86">
        <v>5.4393485058178275</v>
      </c>
      <c r="BO580" s="195">
        <v>28</v>
      </c>
      <c r="BP580" s="75">
        <v>9.3085106382978719E-3</v>
      </c>
      <c r="BQ580" s="164">
        <v>5</v>
      </c>
      <c r="BR580" s="76">
        <v>515</v>
      </c>
      <c r="BS580" s="77">
        <v>0.1647124876953803</v>
      </c>
      <c r="BT580" s="159">
        <v>3008</v>
      </c>
      <c r="BU580" s="153">
        <v>184</v>
      </c>
    </row>
    <row r="581" spans="1:73">
      <c r="A581" s="34">
        <f t="shared" si="64"/>
        <v>0</v>
      </c>
      <c r="B581" s="35">
        <f t="shared" si="65"/>
        <v>0</v>
      </c>
      <c r="C581" s="35">
        <f t="shared" si="66"/>
        <v>0</v>
      </c>
      <c r="D581" s="35">
        <f t="shared" si="67"/>
        <v>0</v>
      </c>
      <c r="E581" s="35">
        <f t="shared" si="68"/>
        <v>0</v>
      </c>
      <c r="F581" s="35">
        <f t="shared" si="69"/>
        <v>1</v>
      </c>
      <c r="G581" s="35">
        <f t="shared" si="70"/>
        <v>0</v>
      </c>
      <c r="H581" s="35">
        <f t="shared" si="71"/>
        <v>0</v>
      </c>
      <c r="I581" s="48">
        <v>240</v>
      </c>
      <c r="J581" s="49" t="s">
        <v>210</v>
      </c>
      <c r="K581" s="65">
        <v>1</v>
      </c>
      <c r="L581" s="38">
        <v>7.2170900692840645E-5</v>
      </c>
      <c r="M581" s="39">
        <v>511</v>
      </c>
      <c r="N581" s="40">
        <v>9.5632476935484188E-3</v>
      </c>
      <c r="O581" s="98">
        <v>1</v>
      </c>
      <c r="P581" s="38">
        <v>3.8461538461538464E-2</v>
      </c>
      <c r="Q581" s="39">
        <v>432</v>
      </c>
      <c r="R581" s="41">
        <v>0.28802063531588445</v>
      </c>
      <c r="S581" s="183">
        <v>0</v>
      </c>
      <c r="T581" s="42">
        <v>0</v>
      </c>
      <c r="U581" s="43">
        <v>396</v>
      </c>
      <c r="V581" s="44">
        <v>0</v>
      </c>
      <c r="W581" s="178">
        <v>0</v>
      </c>
      <c r="X581" s="42">
        <v>0</v>
      </c>
      <c r="Y581" s="43">
        <v>396</v>
      </c>
      <c r="Z581" s="45">
        <v>0</v>
      </c>
      <c r="AA581" s="65">
        <v>0</v>
      </c>
      <c r="AB581" s="38">
        <v>0</v>
      </c>
      <c r="AC581" s="39">
        <v>538</v>
      </c>
      <c r="AD581" s="40">
        <v>0</v>
      </c>
      <c r="AE581" s="98">
        <v>0</v>
      </c>
      <c r="AF581" s="38">
        <v>0</v>
      </c>
      <c r="AG581" s="39">
        <v>538</v>
      </c>
      <c r="AH581" s="41">
        <v>0</v>
      </c>
      <c r="AI581" s="183">
        <v>0</v>
      </c>
      <c r="AJ581" s="42">
        <v>0</v>
      </c>
      <c r="AK581" s="43">
        <v>337</v>
      </c>
      <c r="AL581" s="44">
        <v>0</v>
      </c>
      <c r="AM581" s="178">
        <v>0</v>
      </c>
      <c r="AN581" s="42">
        <v>0</v>
      </c>
      <c r="AO581" s="43">
        <v>337</v>
      </c>
      <c r="AP581" s="45">
        <v>0</v>
      </c>
      <c r="AQ581" s="65">
        <v>25</v>
      </c>
      <c r="AR581" s="38">
        <v>1.8042725173210161E-3</v>
      </c>
      <c r="AS581" s="39">
        <v>484</v>
      </c>
      <c r="AT581" s="40">
        <v>7.7894859208378811E-2</v>
      </c>
      <c r="AU581" s="98">
        <v>1</v>
      </c>
      <c r="AV581" s="38">
        <v>0.96153846153846156</v>
      </c>
      <c r="AW581" s="39">
        <v>28</v>
      </c>
      <c r="AX581" s="41">
        <v>2.3459945361630665</v>
      </c>
      <c r="AY581" s="183">
        <v>0</v>
      </c>
      <c r="AZ581" s="42">
        <v>0</v>
      </c>
      <c r="BA581" s="43">
        <v>356</v>
      </c>
      <c r="BB581" s="44">
        <v>0</v>
      </c>
      <c r="BC581" s="178">
        <v>0</v>
      </c>
      <c r="BD581" s="42">
        <v>0</v>
      </c>
      <c r="BE581" s="43">
        <v>356</v>
      </c>
      <c r="BF581" s="45">
        <v>0</v>
      </c>
      <c r="BG581" s="159">
        <v>0</v>
      </c>
      <c r="BH581" s="83">
        <v>0</v>
      </c>
      <c r="BI581" s="84">
        <v>467</v>
      </c>
      <c r="BJ581" s="85">
        <v>0</v>
      </c>
      <c r="BK581" s="156">
        <v>0</v>
      </c>
      <c r="BL581" s="83">
        <v>0</v>
      </c>
      <c r="BM581" s="84">
        <v>467</v>
      </c>
      <c r="BN581" s="86">
        <v>0</v>
      </c>
      <c r="BO581" s="195">
        <v>26</v>
      </c>
      <c r="BP581" s="75">
        <v>1.8764434180138568E-3</v>
      </c>
      <c r="BQ581" s="164">
        <v>2</v>
      </c>
      <c r="BR581" s="76">
        <v>585</v>
      </c>
      <c r="BS581" s="77">
        <v>3.3203342125330708E-2</v>
      </c>
      <c r="BT581" s="159">
        <v>13856</v>
      </c>
      <c r="BU581" s="153">
        <v>682</v>
      </c>
    </row>
    <row r="582" spans="1:73">
      <c r="A582" s="34">
        <f t="shared" si="64"/>
        <v>2</v>
      </c>
      <c r="B582" s="35">
        <f t="shared" si="65"/>
        <v>0</v>
      </c>
      <c r="C582" s="35">
        <f t="shared" si="66"/>
        <v>1</v>
      </c>
      <c r="D582" s="35">
        <f t="shared" si="67"/>
        <v>0</v>
      </c>
      <c r="E582" s="35">
        <f t="shared" si="68"/>
        <v>1</v>
      </c>
      <c r="F582" s="35">
        <f t="shared" si="69"/>
        <v>1</v>
      </c>
      <c r="G582" s="35">
        <f t="shared" si="70"/>
        <v>0</v>
      </c>
      <c r="H582" s="35">
        <f t="shared" si="71"/>
        <v>0</v>
      </c>
      <c r="I582" s="48">
        <v>86</v>
      </c>
      <c r="J582" s="49" t="s">
        <v>56</v>
      </c>
      <c r="K582" s="65">
        <v>0</v>
      </c>
      <c r="L582" s="38">
        <v>0</v>
      </c>
      <c r="M582" s="39">
        <v>517</v>
      </c>
      <c r="N582" s="40">
        <v>0</v>
      </c>
      <c r="O582" s="98">
        <v>0</v>
      </c>
      <c r="P582" s="38">
        <v>0</v>
      </c>
      <c r="Q582" s="39">
        <v>517</v>
      </c>
      <c r="R582" s="41">
        <v>0</v>
      </c>
      <c r="S582" s="183">
        <v>5</v>
      </c>
      <c r="T582" s="42">
        <v>3.4281796366129587E-4</v>
      </c>
      <c r="U582" s="43">
        <v>309</v>
      </c>
      <c r="V582" s="44">
        <v>0.1276199796773497</v>
      </c>
      <c r="W582" s="178">
        <v>1</v>
      </c>
      <c r="X582" s="42">
        <v>0.2</v>
      </c>
      <c r="Y582" s="43">
        <v>17</v>
      </c>
      <c r="Z582" s="45">
        <v>4.2076418771261856</v>
      </c>
      <c r="AA582" s="65">
        <v>1</v>
      </c>
      <c r="AB582" s="38">
        <v>6.8563592732259177E-5</v>
      </c>
      <c r="AC582" s="39">
        <v>531</v>
      </c>
      <c r="AD582" s="40">
        <v>5.2865065992084752E-3</v>
      </c>
      <c r="AE582" s="98">
        <v>1</v>
      </c>
      <c r="AF582" s="38">
        <v>0.04</v>
      </c>
      <c r="AG582" s="39">
        <v>482</v>
      </c>
      <c r="AH582" s="41">
        <v>0.17429658433397624</v>
      </c>
      <c r="AI582" s="183">
        <v>6</v>
      </c>
      <c r="AJ582" s="42">
        <v>4.1138155639355503E-4</v>
      </c>
      <c r="AK582" s="43">
        <v>241</v>
      </c>
      <c r="AL582" s="44">
        <v>0.21620870373811152</v>
      </c>
      <c r="AM582" s="178">
        <v>1</v>
      </c>
      <c r="AN582" s="42">
        <v>0.24</v>
      </c>
      <c r="AO582" s="43">
        <v>8</v>
      </c>
      <c r="AP582" s="45">
        <v>7.1284198473282441</v>
      </c>
      <c r="AQ582" s="65">
        <v>13</v>
      </c>
      <c r="AR582" s="38">
        <v>8.9132670551936917E-4</v>
      </c>
      <c r="AS582" s="39">
        <v>517</v>
      </c>
      <c r="AT582" s="40">
        <v>3.8480754746621479E-2</v>
      </c>
      <c r="AU582" s="98">
        <v>2</v>
      </c>
      <c r="AV582" s="38">
        <v>0.52</v>
      </c>
      <c r="AW582" s="39">
        <v>163</v>
      </c>
      <c r="AX582" s="41">
        <v>1.2687138451569864</v>
      </c>
      <c r="AY582" s="183">
        <v>0</v>
      </c>
      <c r="AZ582" s="42">
        <v>0</v>
      </c>
      <c r="BA582" s="43">
        <v>356</v>
      </c>
      <c r="BB582" s="44">
        <v>0</v>
      </c>
      <c r="BC582" s="178">
        <v>0</v>
      </c>
      <c r="BD582" s="42">
        <v>0</v>
      </c>
      <c r="BE582" s="43">
        <v>356</v>
      </c>
      <c r="BF582" s="45">
        <v>0</v>
      </c>
      <c r="BG582" s="159">
        <v>0</v>
      </c>
      <c r="BH582" s="83">
        <v>0</v>
      </c>
      <c r="BI582" s="84">
        <v>467</v>
      </c>
      <c r="BJ582" s="85">
        <v>0</v>
      </c>
      <c r="BK582" s="156">
        <v>0</v>
      </c>
      <c r="BL582" s="83">
        <v>0</v>
      </c>
      <c r="BM582" s="84">
        <v>467</v>
      </c>
      <c r="BN582" s="86">
        <v>0</v>
      </c>
      <c r="BO582" s="195">
        <v>25</v>
      </c>
      <c r="BP582" s="75">
        <v>1.7140898183064792E-3</v>
      </c>
      <c r="BQ582" s="164">
        <v>5</v>
      </c>
      <c r="BR582" s="76">
        <v>587</v>
      </c>
      <c r="BS582" s="77">
        <v>3.0330523225164305E-2</v>
      </c>
      <c r="BT582" s="159">
        <v>14585</v>
      </c>
      <c r="BU582" s="153">
        <v>610</v>
      </c>
    </row>
    <row r="583" spans="1:73">
      <c r="A583" s="34">
        <f t="shared" ref="A583:A632" si="72">SUM(B583:E583)</f>
        <v>1</v>
      </c>
      <c r="B583" s="35">
        <f t="shared" si="65"/>
        <v>1</v>
      </c>
      <c r="C583" s="35">
        <f t="shared" si="66"/>
        <v>0</v>
      </c>
      <c r="D583" s="35">
        <f t="shared" si="67"/>
        <v>0</v>
      </c>
      <c r="E583" s="35">
        <f t="shared" si="68"/>
        <v>0</v>
      </c>
      <c r="F583" s="35">
        <f t="shared" si="69"/>
        <v>1</v>
      </c>
      <c r="G583" s="35">
        <f t="shared" si="70"/>
        <v>0</v>
      </c>
      <c r="H583" s="35">
        <f t="shared" si="71"/>
        <v>0</v>
      </c>
      <c r="I583" s="48">
        <v>485</v>
      </c>
      <c r="J583" s="49" t="s">
        <v>457</v>
      </c>
      <c r="K583" s="65">
        <v>5</v>
      </c>
      <c r="L583" s="38">
        <v>1.2667848999239929E-3</v>
      </c>
      <c r="M583" s="39">
        <v>396</v>
      </c>
      <c r="N583" s="40">
        <v>0.16785958961465278</v>
      </c>
      <c r="O583" s="98">
        <v>2</v>
      </c>
      <c r="P583" s="38">
        <v>0.2</v>
      </c>
      <c r="Q583" s="39">
        <v>120</v>
      </c>
      <c r="R583" s="41">
        <v>1.4977073036425992</v>
      </c>
      <c r="S583" s="183">
        <v>0</v>
      </c>
      <c r="T583" s="42">
        <v>0</v>
      </c>
      <c r="U583" s="43">
        <v>396</v>
      </c>
      <c r="V583" s="44">
        <v>0</v>
      </c>
      <c r="W583" s="178">
        <v>0</v>
      </c>
      <c r="X583" s="42">
        <v>0</v>
      </c>
      <c r="Y583" s="43">
        <v>396</v>
      </c>
      <c r="Z583" s="45">
        <v>0</v>
      </c>
      <c r="AA583" s="65">
        <v>3</v>
      </c>
      <c r="AB583" s="38">
        <v>7.6007093995439574E-4</v>
      </c>
      <c r="AC583" s="39">
        <v>492</v>
      </c>
      <c r="AD583" s="40">
        <v>5.8604280782459287E-2</v>
      </c>
      <c r="AE583" s="98">
        <v>2</v>
      </c>
      <c r="AF583" s="38">
        <v>0.12</v>
      </c>
      <c r="AG583" s="39">
        <v>403</v>
      </c>
      <c r="AH583" s="41">
        <v>0.52288975300192864</v>
      </c>
      <c r="AI583" s="183">
        <v>0</v>
      </c>
      <c r="AJ583" s="42">
        <v>0</v>
      </c>
      <c r="AK583" s="43">
        <v>337</v>
      </c>
      <c r="AL583" s="44">
        <v>0</v>
      </c>
      <c r="AM583" s="178">
        <v>0</v>
      </c>
      <c r="AN583" s="42">
        <v>0</v>
      </c>
      <c r="AO583" s="43">
        <v>337</v>
      </c>
      <c r="AP583" s="45">
        <v>0</v>
      </c>
      <c r="AQ583" s="65">
        <v>17</v>
      </c>
      <c r="AR583" s="38">
        <v>4.3070686597415763E-3</v>
      </c>
      <c r="AS583" s="39">
        <v>424</v>
      </c>
      <c r="AT583" s="40">
        <v>0.1859466924373149</v>
      </c>
      <c r="AU583" s="98">
        <v>5</v>
      </c>
      <c r="AV583" s="38">
        <v>0.68</v>
      </c>
      <c r="AW583" s="39">
        <v>74</v>
      </c>
      <c r="AX583" s="41">
        <v>1.6590873359745208</v>
      </c>
      <c r="AY583" s="183">
        <v>0</v>
      </c>
      <c r="AZ583" s="42">
        <v>0</v>
      </c>
      <c r="BA583" s="43">
        <v>356</v>
      </c>
      <c r="BB583" s="44">
        <v>0</v>
      </c>
      <c r="BC583" s="178">
        <v>0</v>
      </c>
      <c r="BD583" s="42">
        <v>0</v>
      </c>
      <c r="BE583" s="43">
        <v>356</v>
      </c>
      <c r="BF583" s="45">
        <v>0</v>
      </c>
      <c r="BG583" s="159">
        <v>0</v>
      </c>
      <c r="BH583" s="83">
        <v>0</v>
      </c>
      <c r="BI583" s="84">
        <v>467</v>
      </c>
      <c r="BJ583" s="85">
        <v>0</v>
      </c>
      <c r="BK583" s="156">
        <v>0</v>
      </c>
      <c r="BL583" s="83">
        <v>0</v>
      </c>
      <c r="BM583" s="84">
        <v>467</v>
      </c>
      <c r="BN583" s="86">
        <v>0</v>
      </c>
      <c r="BO583" s="195">
        <v>25</v>
      </c>
      <c r="BP583" s="75">
        <v>6.3339244996199646E-3</v>
      </c>
      <c r="BQ583" s="164">
        <v>9</v>
      </c>
      <c r="BR583" s="76">
        <v>541</v>
      </c>
      <c r="BS583" s="77">
        <v>0.11207769983253646</v>
      </c>
      <c r="BT583" s="159">
        <v>3947</v>
      </c>
      <c r="BU583" s="153">
        <v>657</v>
      </c>
    </row>
    <row r="584" spans="1:73">
      <c r="A584" s="34">
        <f t="shared" si="72"/>
        <v>1</v>
      </c>
      <c r="B584" s="35">
        <f t="shared" ref="B584:B632" si="73">IF(R584&gt;1,1,0)</f>
        <v>0</v>
      </c>
      <c r="C584" s="35">
        <f t="shared" ref="C584:C632" si="74">IF(Z584&gt;1,1,0)</f>
        <v>1</v>
      </c>
      <c r="D584" s="35">
        <f t="shared" ref="D584:D632" si="75">IF(AH584&gt;1,1,0)</f>
        <v>0</v>
      </c>
      <c r="E584" s="35">
        <f t="shared" ref="E584:E632" si="76">IF(AP584&gt;1,1,0)</f>
        <v>0</v>
      </c>
      <c r="F584" s="35">
        <f t="shared" ref="F584:F632" si="77">IF(AX584&gt;1,1,0)</f>
        <v>0</v>
      </c>
      <c r="G584" s="35">
        <f t="shared" ref="G584:G632" si="78">IF(BF584&gt;1,1,0)</f>
        <v>0</v>
      </c>
      <c r="H584" s="35">
        <f t="shared" ref="H584:H632" si="79">IF(BN584&gt;1,1,0)</f>
        <v>1</v>
      </c>
      <c r="I584" s="48">
        <v>641</v>
      </c>
      <c r="J584" s="49" t="s">
        <v>615</v>
      </c>
      <c r="K584" s="65">
        <v>3</v>
      </c>
      <c r="L584" s="38">
        <v>2.0586015233651272E-4</v>
      </c>
      <c r="M584" s="39">
        <v>489</v>
      </c>
      <c r="N584" s="40">
        <v>2.7278191184067841E-2</v>
      </c>
      <c r="O584" s="98">
        <v>3</v>
      </c>
      <c r="P584" s="38">
        <v>0.12</v>
      </c>
      <c r="Q584" s="39">
        <v>256</v>
      </c>
      <c r="R584" s="41">
        <v>0.89862438218555951</v>
      </c>
      <c r="S584" s="183">
        <v>4</v>
      </c>
      <c r="T584" s="42">
        <v>2.7448020311535029E-4</v>
      </c>
      <c r="U584" s="43">
        <v>325</v>
      </c>
      <c r="V584" s="44">
        <v>0.10218005372094395</v>
      </c>
      <c r="W584" s="178">
        <v>2</v>
      </c>
      <c r="X584" s="42">
        <v>0.16</v>
      </c>
      <c r="Y584" s="43">
        <v>23</v>
      </c>
      <c r="Z584" s="45">
        <v>3.3661135017009487</v>
      </c>
      <c r="AA584" s="65">
        <v>5</v>
      </c>
      <c r="AB584" s="38">
        <v>3.4310025389418789E-4</v>
      </c>
      <c r="AC584" s="39">
        <v>514</v>
      </c>
      <c r="AD584" s="40">
        <v>2.6454298617119197E-2</v>
      </c>
      <c r="AE584" s="98">
        <v>3</v>
      </c>
      <c r="AF584" s="38">
        <v>0.2</v>
      </c>
      <c r="AG584" s="39">
        <v>313</v>
      </c>
      <c r="AH584" s="41">
        <v>0.87148292166988117</v>
      </c>
      <c r="AI584" s="183">
        <v>0</v>
      </c>
      <c r="AJ584" s="42">
        <v>0</v>
      </c>
      <c r="AK584" s="43">
        <v>337</v>
      </c>
      <c r="AL584" s="44">
        <v>0</v>
      </c>
      <c r="AM584" s="178">
        <v>0</v>
      </c>
      <c r="AN584" s="42">
        <v>0</v>
      </c>
      <c r="AO584" s="43">
        <v>337</v>
      </c>
      <c r="AP584" s="45">
        <v>0</v>
      </c>
      <c r="AQ584" s="65">
        <v>7</v>
      </c>
      <c r="AR584" s="38">
        <v>4.8034035545186304E-4</v>
      </c>
      <c r="AS584" s="39">
        <v>538</v>
      </c>
      <c r="AT584" s="40">
        <v>2.0737468426100535E-2</v>
      </c>
      <c r="AU584" s="98">
        <v>4</v>
      </c>
      <c r="AV584" s="38">
        <v>0.28000000000000003</v>
      </c>
      <c r="AW584" s="39">
        <v>409</v>
      </c>
      <c r="AX584" s="41">
        <v>0.683153608930685</v>
      </c>
      <c r="AY584" s="183">
        <v>0</v>
      </c>
      <c r="AZ584" s="42">
        <v>0</v>
      </c>
      <c r="BA584" s="43">
        <v>356</v>
      </c>
      <c r="BB584" s="44">
        <v>0</v>
      </c>
      <c r="BC584" s="178">
        <v>0</v>
      </c>
      <c r="BD584" s="42">
        <v>0</v>
      </c>
      <c r="BE584" s="43">
        <v>356</v>
      </c>
      <c r="BF584" s="45">
        <v>0</v>
      </c>
      <c r="BG584" s="159">
        <v>6</v>
      </c>
      <c r="BH584" s="83">
        <v>4.1172030467302544E-4</v>
      </c>
      <c r="BI584" s="84">
        <v>402</v>
      </c>
      <c r="BJ584" s="85">
        <v>7.3971132930677155E-2</v>
      </c>
      <c r="BK584" s="156">
        <v>3</v>
      </c>
      <c r="BL584" s="83">
        <v>0.24</v>
      </c>
      <c r="BM584" s="84">
        <v>58</v>
      </c>
      <c r="BN584" s="86">
        <v>2.4368281306063868</v>
      </c>
      <c r="BO584" s="195">
        <v>25</v>
      </c>
      <c r="BP584" s="75">
        <v>1.7155012694709394E-3</v>
      </c>
      <c r="BQ584" s="164">
        <v>15</v>
      </c>
      <c r="BR584" s="76">
        <v>586</v>
      </c>
      <c r="BS584" s="77">
        <v>3.0355498609690619E-2</v>
      </c>
      <c r="BT584" s="159">
        <v>14573</v>
      </c>
      <c r="BU584" s="153">
        <v>976</v>
      </c>
    </row>
    <row r="585" spans="1:73">
      <c r="A585" s="34">
        <f t="shared" si="72"/>
        <v>0</v>
      </c>
      <c r="B585" s="35">
        <f t="shared" si="73"/>
        <v>0</v>
      </c>
      <c r="C585" s="35">
        <f t="shared" si="74"/>
        <v>0</v>
      </c>
      <c r="D585" s="35">
        <f t="shared" si="75"/>
        <v>0</v>
      </c>
      <c r="E585" s="35">
        <f t="shared" si="76"/>
        <v>0</v>
      </c>
      <c r="F585" s="35">
        <f t="shared" si="77"/>
        <v>1</v>
      </c>
      <c r="G585" s="35">
        <f t="shared" si="78"/>
        <v>0</v>
      </c>
      <c r="H585" s="35">
        <f t="shared" si="79"/>
        <v>0</v>
      </c>
      <c r="I585" s="48">
        <v>246</v>
      </c>
      <c r="J585" s="49" t="s">
        <v>216</v>
      </c>
      <c r="K585" s="65">
        <v>0</v>
      </c>
      <c r="L585" s="38">
        <v>0</v>
      </c>
      <c r="M585" s="39">
        <v>517</v>
      </c>
      <c r="N585" s="40">
        <v>0</v>
      </c>
      <c r="O585" s="98">
        <v>0</v>
      </c>
      <c r="P585" s="38">
        <v>0</v>
      </c>
      <c r="Q585" s="39">
        <v>517</v>
      </c>
      <c r="R585" s="41">
        <v>0</v>
      </c>
      <c r="S585" s="183">
        <v>0</v>
      </c>
      <c r="T585" s="42">
        <v>0</v>
      </c>
      <c r="U585" s="43">
        <v>396</v>
      </c>
      <c r="V585" s="44">
        <v>0</v>
      </c>
      <c r="W585" s="178">
        <v>0</v>
      </c>
      <c r="X585" s="42">
        <v>0</v>
      </c>
      <c r="Y585" s="43">
        <v>396</v>
      </c>
      <c r="Z585" s="45">
        <v>0</v>
      </c>
      <c r="AA585" s="65">
        <v>0</v>
      </c>
      <c r="AB585" s="38">
        <v>0</v>
      </c>
      <c r="AC585" s="39">
        <v>538</v>
      </c>
      <c r="AD585" s="40">
        <v>0</v>
      </c>
      <c r="AE585" s="98">
        <v>0</v>
      </c>
      <c r="AF585" s="38">
        <v>0</v>
      </c>
      <c r="AG585" s="39">
        <v>538</v>
      </c>
      <c r="AH585" s="41">
        <v>0</v>
      </c>
      <c r="AI585" s="183">
        <v>0</v>
      </c>
      <c r="AJ585" s="42">
        <v>0</v>
      </c>
      <c r="AK585" s="43">
        <v>337</v>
      </c>
      <c r="AL585" s="44">
        <v>0</v>
      </c>
      <c r="AM585" s="178">
        <v>0</v>
      </c>
      <c r="AN585" s="42">
        <v>0</v>
      </c>
      <c r="AO585" s="43">
        <v>337</v>
      </c>
      <c r="AP585" s="45">
        <v>0</v>
      </c>
      <c r="AQ585" s="65">
        <v>24</v>
      </c>
      <c r="AR585" s="38">
        <v>1.2990527740189446E-3</v>
      </c>
      <c r="AS585" s="39">
        <v>502</v>
      </c>
      <c r="AT585" s="40">
        <v>5.6083286734703384E-2</v>
      </c>
      <c r="AU585" s="98">
        <v>1</v>
      </c>
      <c r="AV585" s="38">
        <v>1</v>
      </c>
      <c r="AW585" s="39">
        <v>1</v>
      </c>
      <c r="AX585" s="41">
        <v>2.4398343176095891</v>
      </c>
      <c r="AY585" s="183">
        <v>0</v>
      </c>
      <c r="AZ585" s="42">
        <v>0</v>
      </c>
      <c r="BA585" s="43">
        <v>356</v>
      </c>
      <c r="BB585" s="44">
        <v>0</v>
      </c>
      <c r="BC585" s="178">
        <v>0</v>
      </c>
      <c r="BD585" s="42">
        <v>0</v>
      </c>
      <c r="BE585" s="43">
        <v>356</v>
      </c>
      <c r="BF585" s="45">
        <v>0</v>
      </c>
      <c r="BG585" s="159">
        <v>0</v>
      </c>
      <c r="BH585" s="83">
        <v>0</v>
      </c>
      <c r="BI585" s="84">
        <v>467</v>
      </c>
      <c r="BJ585" s="85">
        <v>0</v>
      </c>
      <c r="BK585" s="156">
        <v>0</v>
      </c>
      <c r="BL585" s="83">
        <v>0</v>
      </c>
      <c r="BM585" s="84">
        <v>467</v>
      </c>
      <c r="BN585" s="86">
        <v>0</v>
      </c>
      <c r="BO585" s="195">
        <v>24</v>
      </c>
      <c r="BP585" s="75">
        <v>1.2990527740189446E-3</v>
      </c>
      <c r="BQ585" s="164">
        <v>1</v>
      </c>
      <c r="BR585" s="76">
        <v>592</v>
      </c>
      <c r="BS585" s="77">
        <v>2.2986514424328041E-2</v>
      </c>
      <c r="BT585" s="159">
        <v>18475</v>
      </c>
      <c r="BU585" s="153">
        <v>425</v>
      </c>
    </row>
    <row r="586" spans="1:73">
      <c r="A586" s="34">
        <f t="shared" si="72"/>
        <v>1</v>
      </c>
      <c r="B586" s="35">
        <f t="shared" si="73"/>
        <v>0</v>
      </c>
      <c r="C586" s="35">
        <f t="shared" si="74"/>
        <v>0</v>
      </c>
      <c r="D586" s="35">
        <f t="shared" si="75"/>
        <v>1</v>
      </c>
      <c r="E586" s="35">
        <f t="shared" si="76"/>
        <v>0</v>
      </c>
      <c r="F586" s="35">
        <f t="shared" si="77"/>
        <v>0</v>
      </c>
      <c r="G586" s="35">
        <f t="shared" si="78"/>
        <v>1</v>
      </c>
      <c r="H586" s="35">
        <f t="shared" si="79"/>
        <v>0</v>
      </c>
      <c r="I586" s="48">
        <v>540</v>
      </c>
      <c r="J586" s="49" t="s">
        <v>512</v>
      </c>
      <c r="K586" s="65">
        <v>1</v>
      </c>
      <c r="L586" s="38">
        <v>1.7528483786152498E-4</v>
      </c>
      <c r="M586" s="39">
        <v>495</v>
      </c>
      <c r="N586" s="40">
        <v>2.3226706405224697E-2</v>
      </c>
      <c r="O586" s="98">
        <v>1</v>
      </c>
      <c r="P586" s="38">
        <v>4.1666666666666664E-2</v>
      </c>
      <c r="Q586" s="39">
        <v>422</v>
      </c>
      <c r="R586" s="41">
        <v>0.31202235492554148</v>
      </c>
      <c r="S586" s="183">
        <v>0</v>
      </c>
      <c r="T586" s="42">
        <v>0</v>
      </c>
      <c r="U586" s="43">
        <v>396</v>
      </c>
      <c r="V586" s="44">
        <v>0</v>
      </c>
      <c r="W586" s="178">
        <v>0</v>
      </c>
      <c r="X586" s="42">
        <v>0</v>
      </c>
      <c r="Y586" s="43">
        <v>396</v>
      </c>
      <c r="Z586" s="45">
        <v>0</v>
      </c>
      <c r="AA586" s="65">
        <v>11</v>
      </c>
      <c r="AB586" s="38">
        <v>1.9281332164767747E-3</v>
      </c>
      <c r="AC586" s="39">
        <v>428</v>
      </c>
      <c r="AD586" s="40">
        <v>0.14866620267204411</v>
      </c>
      <c r="AE586" s="98">
        <v>2</v>
      </c>
      <c r="AF586" s="38">
        <v>0.45833333333333331</v>
      </c>
      <c r="AG586" s="39">
        <v>130</v>
      </c>
      <c r="AH586" s="41">
        <v>1.9971483621601442</v>
      </c>
      <c r="AI586" s="183">
        <v>0</v>
      </c>
      <c r="AJ586" s="42">
        <v>0</v>
      </c>
      <c r="AK586" s="43">
        <v>337</v>
      </c>
      <c r="AL586" s="44">
        <v>0</v>
      </c>
      <c r="AM586" s="178">
        <v>0</v>
      </c>
      <c r="AN586" s="42">
        <v>0</v>
      </c>
      <c r="AO586" s="43">
        <v>337</v>
      </c>
      <c r="AP586" s="45">
        <v>0</v>
      </c>
      <c r="AQ586" s="65">
        <v>9</v>
      </c>
      <c r="AR586" s="38">
        <v>1.5775635407537247E-3</v>
      </c>
      <c r="AS586" s="39">
        <v>491</v>
      </c>
      <c r="AT586" s="40">
        <v>6.8107277985778578E-2</v>
      </c>
      <c r="AU586" s="98">
        <v>2</v>
      </c>
      <c r="AV586" s="38">
        <v>0.375</v>
      </c>
      <c r="AW586" s="39">
        <v>315</v>
      </c>
      <c r="AX586" s="41">
        <v>0.91493786910359598</v>
      </c>
      <c r="AY586" s="183">
        <v>2</v>
      </c>
      <c r="AZ586" s="42">
        <v>3.5056967572304995E-4</v>
      </c>
      <c r="BA586" s="43">
        <v>280</v>
      </c>
      <c r="BB586" s="44">
        <v>0.13082794325056218</v>
      </c>
      <c r="BC586" s="178">
        <v>1</v>
      </c>
      <c r="BD586" s="42">
        <v>8.3333333333333329E-2</v>
      </c>
      <c r="BE586" s="43">
        <v>54</v>
      </c>
      <c r="BF586" s="45">
        <v>1.7575131932576995</v>
      </c>
      <c r="BG586" s="159">
        <v>1</v>
      </c>
      <c r="BH586" s="83">
        <v>1.7528483786152498E-4</v>
      </c>
      <c r="BI586" s="84">
        <v>434</v>
      </c>
      <c r="BJ586" s="85">
        <v>3.1492296821465329E-2</v>
      </c>
      <c r="BK586" s="156">
        <v>1</v>
      </c>
      <c r="BL586" s="83">
        <v>4.1666666666666664E-2</v>
      </c>
      <c r="BM586" s="84">
        <v>333</v>
      </c>
      <c r="BN586" s="86">
        <v>0.4230604393413866</v>
      </c>
      <c r="BO586" s="195">
        <v>24</v>
      </c>
      <c r="BP586" s="75">
        <v>4.2068361086765992E-3</v>
      </c>
      <c r="BQ586" s="164">
        <v>7</v>
      </c>
      <c r="BR586" s="76">
        <v>564</v>
      </c>
      <c r="BS586" s="77">
        <v>7.4439238210247241E-2</v>
      </c>
      <c r="BT586" s="159">
        <v>5705</v>
      </c>
      <c r="BU586" s="153">
        <v>142</v>
      </c>
    </row>
    <row r="587" spans="1:73">
      <c r="A587" s="34">
        <f t="shared" si="72"/>
        <v>1</v>
      </c>
      <c r="B587" s="35">
        <f t="shared" si="73"/>
        <v>0</v>
      </c>
      <c r="C587" s="35">
        <f t="shared" si="74"/>
        <v>0</v>
      </c>
      <c r="D587" s="35">
        <f t="shared" si="75"/>
        <v>1</v>
      </c>
      <c r="E587" s="35">
        <f t="shared" si="76"/>
        <v>0</v>
      </c>
      <c r="F587" s="35">
        <f t="shared" si="77"/>
        <v>0</v>
      </c>
      <c r="G587" s="35">
        <f t="shared" si="78"/>
        <v>0</v>
      </c>
      <c r="H587" s="35">
        <f t="shared" si="79"/>
        <v>1</v>
      </c>
      <c r="I587" s="48">
        <v>317</v>
      </c>
      <c r="J587" s="49" t="s">
        <v>288</v>
      </c>
      <c r="K587" s="65">
        <v>0</v>
      </c>
      <c r="L587" s="38">
        <v>0</v>
      </c>
      <c r="M587" s="39">
        <v>517</v>
      </c>
      <c r="N587" s="40">
        <v>0</v>
      </c>
      <c r="O587" s="98">
        <v>0</v>
      </c>
      <c r="P587" s="38">
        <v>0</v>
      </c>
      <c r="Q587" s="39">
        <v>517</v>
      </c>
      <c r="R587" s="41">
        <v>0</v>
      </c>
      <c r="S587" s="183">
        <v>0</v>
      </c>
      <c r="T587" s="42">
        <v>0</v>
      </c>
      <c r="U587" s="43">
        <v>396</v>
      </c>
      <c r="V587" s="44">
        <v>0</v>
      </c>
      <c r="W587" s="178">
        <v>0</v>
      </c>
      <c r="X587" s="42">
        <v>0</v>
      </c>
      <c r="Y587" s="43">
        <v>396</v>
      </c>
      <c r="Z587" s="45">
        <v>0</v>
      </c>
      <c r="AA587" s="65">
        <v>16</v>
      </c>
      <c r="AB587" s="38">
        <v>2.5276461295418641E-2</v>
      </c>
      <c r="AC587" s="39">
        <v>79</v>
      </c>
      <c r="AD587" s="40">
        <v>1.9489086571742333</v>
      </c>
      <c r="AE587" s="98">
        <v>1</v>
      </c>
      <c r="AF587" s="38">
        <v>0.69565217391304346</v>
      </c>
      <c r="AG587" s="39">
        <v>94</v>
      </c>
      <c r="AH587" s="41">
        <v>3.0312449449387171</v>
      </c>
      <c r="AI587" s="183">
        <v>0</v>
      </c>
      <c r="AJ587" s="42">
        <v>0</v>
      </c>
      <c r="AK587" s="43">
        <v>337</v>
      </c>
      <c r="AL587" s="44">
        <v>0</v>
      </c>
      <c r="AM587" s="178">
        <v>0</v>
      </c>
      <c r="AN587" s="42">
        <v>0</v>
      </c>
      <c r="AO587" s="43">
        <v>337</v>
      </c>
      <c r="AP587" s="45">
        <v>0</v>
      </c>
      <c r="AQ587" s="65">
        <v>1</v>
      </c>
      <c r="AR587" s="38">
        <v>1.5797788309636651E-3</v>
      </c>
      <c r="AS587" s="39">
        <v>490</v>
      </c>
      <c r="AT587" s="40">
        <v>6.8202917484442127E-2</v>
      </c>
      <c r="AU587" s="98">
        <v>1</v>
      </c>
      <c r="AV587" s="38">
        <v>4.3478260869565216E-2</v>
      </c>
      <c r="AW587" s="39">
        <v>528</v>
      </c>
      <c r="AX587" s="41">
        <v>0.10607975293954736</v>
      </c>
      <c r="AY587" s="183">
        <v>0</v>
      </c>
      <c r="AZ587" s="42">
        <v>0</v>
      </c>
      <c r="BA587" s="43">
        <v>356</v>
      </c>
      <c r="BB587" s="44">
        <v>0</v>
      </c>
      <c r="BC587" s="178">
        <v>0</v>
      </c>
      <c r="BD587" s="42">
        <v>0</v>
      </c>
      <c r="BE587" s="43">
        <v>356</v>
      </c>
      <c r="BF587" s="45">
        <v>0</v>
      </c>
      <c r="BG587" s="159">
        <v>6</v>
      </c>
      <c r="BH587" s="83">
        <v>9.4786729857819912E-3</v>
      </c>
      <c r="BI587" s="84">
        <v>49</v>
      </c>
      <c r="BJ587" s="85">
        <v>1.7029720698242627</v>
      </c>
      <c r="BK587" s="156">
        <v>1</v>
      </c>
      <c r="BL587" s="83">
        <v>0.2608695652173913</v>
      </c>
      <c r="BM587" s="84">
        <v>52</v>
      </c>
      <c r="BN587" s="86">
        <v>2.6487262289199855</v>
      </c>
      <c r="BO587" s="195">
        <v>23</v>
      </c>
      <c r="BP587" s="75">
        <v>3.6334913112164295E-2</v>
      </c>
      <c r="BQ587" s="164">
        <v>3</v>
      </c>
      <c r="BR587" s="76">
        <v>295</v>
      </c>
      <c r="BS587" s="77">
        <v>0.6429400106475508</v>
      </c>
      <c r="BT587" s="159">
        <v>633</v>
      </c>
      <c r="BU587" s="153">
        <v>37</v>
      </c>
    </row>
    <row r="588" spans="1:73">
      <c r="A588" s="34">
        <f t="shared" si="72"/>
        <v>1</v>
      </c>
      <c r="B588" s="35">
        <f t="shared" si="73"/>
        <v>1</v>
      </c>
      <c r="C588" s="35">
        <f t="shared" si="74"/>
        <v>0</v>
      </c>
      <c r="D588" s="35">
        <f t="shared" si="75"/>
        <v>0</v>
      </c>
      <c r="E588" s="35">
        <f t="shared" si="76"/>
        <v>0</v>
      </c>
      <c r="F588" s="35">
        <f t="shared" si="77"/>
        <v>0</v>
      </c>
      <c r="G588" s="35">
        <f t="shared" si="78"/>
        <v>0</v>
      </c>
      <c r="H588" s="35">
        <f t="shared" si="79"/>
        <v>0</v>
      </c>
      <c r="I588" s="48">
        <v>99</v>
      </c>
      <c r="J588" s="49" t="s">
        <v>69</v>
      </c>
      <c r="K588" s="65">
        <v>22</v>
      </c>
      <c r="L588" s="38">
        <v>1.1589927299546939E-3</v>
      </c>
      <c r="M588" s="39">
        <v>407</v>
      </c>
      <c r="N588" s="40">
        <v>0.15357622594667325</v>
      </c>
      <c r="O588" s="98">
        <v>1</v>
      </c>
      <c r="P588" s="38">
        <v>1</v>
      </c>
      <c r="Q588" s="39">
        <v>1</v>
      </c>
      <c r="R588" s="41">
        <v>7.4885365182129959</v>
      </c>
      <c r="S588" s="183">
        <v>0</v>
      </c>
      <c r="T588" s="42">
        <v>0</v>
      </c>
      <c r="U588" s="43">
        <v>396</v>
      </c>
      <c r="V588" s="44">
        <v>0</v>
      </c>
      <c r="W588" s="178">
        <v>0</v>
      </c>
      <c r="X588" s="42">
        <v>0</v>
      </c>
      <c r="Y588" s="43">
        <v>396</v>
      </c>
      <c r="Z588" s="45">
        <v>0</v>
      </c>
      <c r="AA588" s="65">
        <v>0</v>
      </c>
      <c r="AB588" s="38">
        <v>0</v>
      </c>
      <c r="AC588" s="39">
        <v>538</v>
      </c>
      <c r="AD588" s="40">
        <v>0</v>
      </c>
      <c r="AE588" s="98">
        <v>0</v>
      </c>
      <c r="AF588" s="38">
        <v>0</v>
      </c>
      <c r="AG588" s="39">
        <v>538</v>
      </c>
      <c r="AH588" s="41">
        <v>0</v>
      </c>
      <c r="AI588" s="183">
        <v>0</v>
      </c>
      <c r="AJ588" s="42">
        <v>0</v>
      </c>
      <c r="AK588" s="43">
        <v>337</v>
      </c>
      <c r="AL588" s="44">
        <v>0</v>
      </c>
      <c r="AM588" s="178">
        <v>0</v>
      </c>
      <c r="AN588" s="42">
        <v>0</v>
      </c>
      <c r="AO588" s="43">
        <v>337</v>
      </c>
      <c r="AP588" s="45">
        <v>0</v>
      </c>
      <c r="AQ588" s="65">
        <v>0</v>
      </c>
      <c r="AR588" s="38">
        <v>0</v>
      </c>
      <c r="AS588" s="39">
        <v>565</v>
      </c>
      <c r="AT588" s="40">
        <v>0</v>
      </c>
      <c r="AU588" s="98">
        <v>0</v>
      </c>
      <c r="AV588" s="38">
        <v>0</v>
      </c>
      <c r="AW588" s="39">
        <v>565</v>
      </c>
      <c r="AX588" s="41">
        <v>0</v>
      </c>
      <c r="AY588" s="183">
        <v>0</v>
      </c>
      <c r="AZ588" s="42">
        <v>0</v>
      </c>
      <c r="BA588" s="43">
        <v>356</v>
      </c>
      <c r="BB588" s="44">
        <v>0</v>
      </c>
      <c r="BC588" s="178">
        <v>0</v>
      </c>
      <c r="BD588" s="42">
        <v>0</v>
      </c>
      <c r="BE588" s="43">
        <v>356</v>
      </c>
      <c r="BF588" s="45">
        <v>0</v>
      </c>
      <c r="BG588" s="159">
        <v>0</v>
      </c>
      <c r="BH588" s="83">
        <v>0</v>
      </c>
      <c r="BI588" s="84">
        <v>467</v>
      </c>
      <c r="BJ588" s="85">
        <v>0</v>
      </c>
      <c r="BK588" s="156">
        <v>0</v>
      </c>
      <c r="BL588" s="83">
        <v>0</v>
      </c>
      <c r="BM588" s="84">
        <v>467</v>
      </c>
      <c r="BN588" s="86">
        <v>0</v>
      </c>
      <c r="BO588" s="195">
        <v>22</v>
      </c>
      <c r="BP588" s="75">
        <v>1.1589927299546939E-3</v>
      </c>
      <c r="BQ588" s="164">
        <v>1</v>
      </c>
      <c r="BR588" s="76">
        <v>595</v>
      </c>
      <c r="BS588" s="77">
        <v>2.0508176140045242E-2</v>
      </c>
      <c r="BT588" s="159">
        <v>18982</v>
      </c>
      <c r="BU588" s="153">
        <v>364</v>
      </c>
    </row>
    <row r="589" spans="1:73">
      <c r="A589" s="34">
        <f t="shared" si="72"/>
        <v>1</v>
      </c>
      <c r="B589" s="35">
        <f t="shared" si="73"/>
        <v>1</v>
      </c>
      <c r="C589" s="35">
        <f t="shared" si="74"/>
        <v>0</v>
      </c>
      <c r="D589" s="35">
        <f t="shared" si="75"/>
        <v>0</v>
      </c>
      <c r="E589" s="35">
        <f t="shared" si="76"/>
        <v>0</v>
      </c>
      <c r="F589" s="35">
        <f t="shared" si="77"/>
        <v>0</v>
      </c>
      <c r="G589" s="35">
        <f t="shared" si="78"/>
        <v>0</v>
      </c>
      <c r="H589" s="35">
        <f t="shared" si="79"/>
        <v>0</v>
      </c>
      <c r="I589" s="48">
        <v>504</v>
      </c>
      <c r="J589" s="49" t="s">
        <v>476</v>
      </c>
      <c r="K589" s="65">
        <v>18</v>
      </c>
      <c r="L589" s="38">
        <v>7.6045627376425855E-3</v>
      </c>
      <c r="M589" s="39">
        <v>131</v>
      </c>
      <c r="N589" s="40">
        <v>1.0076681372000524</v>
      </c>
      <c r="O589" s="98">
        <v>1</v>
      </c>
      <c r="P589" s="38">
        <v>0.94736842105263153</v>
      </c>
      <c r="Q589" s="39">
        <v>9</v>
      </c>
      <c r="R589" s="41">
        <v>7.0944030172544164</v>
      </c>
      <c r="S589" s="183">
        <v>0</v>
      </c>
      <c r="T589" s="42">
        <v>0</v>
      </c>
      <c r="U589" s="43">
        <v>396</v>
      </c>
      <c r="V589" s="44">
        <v>0</v>
      </c>
      <c r="W589" s="178">
        <v>0</v>
      </c>
      <c r="X589" s="42">
        <v>0</v>
      </c>
      <c r="Y589" s="43">
        <v>396</v>
      </c>
      <c r="Z589" s="45">
        <v>0</v>
      </c>
      <c r="AA589" s="65">
        <v>0</v>
      </c>
      <c r="AB589" s="38">
        <v>0</v>
      </c>
      <c r="AC589" s="39">
        <v>538</v>
      </c>
      <c r="AD589" s="40">
        <v>0</v>
      </c>
      <c r="AE589" s="98">
        <v>0</v>
      </c>
      <c r="AF589" s="38">
        <v>0</v>
      </c>
      <c r="AG589" s="39">
        <v>538</v>
      </c>
      <c r="AH589" s="41">
        <v>0</v>
      </c>
      <c r="AI589" s="183">
        <v>0</v>
      </c>
      <c r="AJ589" s="42">
        <v>0</v>
      </c>
      <c r="AK589" s="43">
        <v>337</v>
      </c>
      <c r="AL589" s="44">
        <v>0</v>
      </c>
      <c r="AM589" s="178">
        <v>0</v>
      </c>
      <c r="AN589" s="42">
        <v>0</v>
      </c>
      <c r="AO589" s="43">
        <v>337</v>
      </c>
      <c r="AP589" s="45">
        <v>0</v>
      </c>
      <c r="AQ589" s="65">
        <v>0</v>
      </c>
      <c r="AR589" s="38">
        <v>0</v>
      </c>
      <c r="AS589" s="39">
        <v>565</v>
      </c>
      <c r="AT589" s="40">
        <v>0</v>
      </c>
      <c r="AU589" s="98">
        <v>0</v>
      </c>
      <c r="AV589" s="38">
        <v>0</v>
      </c>
      <c r="AW589" s="39">
        <v>565</v>
      </c>
      <c r="AX589" s="41">
        <v>0</v>
      </c>
      <c r="AY589" s="183">
        <v>0</v>
      </c>
      <c r="AZ589" s="42">
        <v>0</v>
      </c>
      <c r="BA589" s="43">
        <v>356</v>
      </c>
      <c r="BB589" s="44">
        <v>0</v>
      </c>
      <c r="BC589" s="178">
        <v>0</v>
      </c>
      <c r="BD589" s="42">
        <v>0</v>
      </c>
      <c r="BE589" s="43">
        <v>356</v>
      </c>
      <c r="BF589" s="45">
        <v>0</v>
      </c>
      <c r="BG589" s="159">
        <v>1</v>
      </c>
      <c r="BH589" s="83">
        <v>4.224757076468103E-4</v>
      </c>
      <c r="BI589" s="84">
        <v>398</v>
      </c>
      <c r="BJ589" s="85">
        <v>7.5903486846835538E-2</v>
      </c>
      <c r="BK589" s="156">
        <v>1</v>
      </c>
      <c r="BL589" s="83">
        <v>5.2631578947368418E-2</v>
      </c>
      <c r="BM589" s="84">
        <v>312</v>
      </c>
      <c r="BN589" s="86">
        <v>0.53439213390490936</v>
      </c>
      <c r="BO589" s="195">
        <v>19</v>
      </c>
      <c r="BP589" s="75">
        <v>8.0270384452893959E-3</v>
      </c>
      <c r="BQ589" s="164">
        <v>2</v>
      </c>
      <c r="BR589" s="76">
        <v>523</v>
      </c>
      <c r="BS589" s="77">
        <v>0.14203705861497939</v>
      </c>
      <c r="BT589" s="159">
        <v>2367</v>
      </c>
      <c r="BU589" s="153">
        <v>34</v>
      </c>
    </row>
    <row r="590" spans="1:73">
      <c r="A590" s="34">
        <f t="shared" si="72"/>
        <v>1</v>
      </c>
      <c r="B590" s="35">
        <f t="shared" si="73"/>
        <v>1</v>
      </c>
      <c r="C590" s="35">
        <f t="shared" si="74"/>
        <v>0</v>
      </c>
      <c r="D590" s="35">
        <f t="shared" si="75"/>
        <v>0</v>
      </c>
      <c r="E590" s="35">
        <f t="shared" si="76"/>
        <v>0</v>
      </c>
      <c r="F590" s="35">
        <f t="shared" si="77"/>
        <v>0</v>
      </c>
      <c r="G590" s="35">
        <f t="shared" si="78"/>
        <v>0</v>
      </c>
      <c r="H590" s="35">
        <f t="shared" si="79"/>
        <v>0</v>
      </c>
      <c r="I590" s="48">
        <v>647</v>
      </c>
      <c r="J590" s="49" t="s">
        <v>621</v>
      </c>
      <c r="K590" s="65">
        <v>17</v>
      </c>
      <c r="L590" s="38">
        <v>8.9709762532981536E-3</v>
      </c>
      <c r="M590" s="39">
        <v>110</v>
      </c>
      <c r="N590" s="40">
        <v>1.1887293512985315</v>
      </c>
      <c r="O590" s="98">
        <v>2</v>
      </c>
      <c r="P590" s="38">
        <v>0.94444444444444442</v>
      </c>
      <c r="Q590" s="39">
        <v>10</v>
      </c>
      <c r="R590" s="41">
        <v>7.0725067116456071</v>
      </c>
      <c r="S590" s="183">
        <v>0</v>
      </c>
      <c r="T590" s="42">
        <v>0</v>
      </c>
      <c r="U590" s="43">
        <v>396</v>
      </c>
      <c r="V590" s="44">
        <v>0</v>
      </c>
      <c r="W590" s="178">
        <v>0</v>
      </c>
      <c r="X590" s="42">
        <v>0</v>
      </c>
      <c r="Y590" s="43">
        <v>396</v>
      </c>
      <c r="Z590" s="45">
        <v>0</v>
      </c>
      <c r="AA590" s="65">
        <v>0</v>
      </c>
      <c r="AB590" s="38">
        <v>0</v>
      </c>
      <c r="AC590" s="39">
        <v>538</v>
      </c>
      <c r="AD590" s="40">
        <v>0</v>
      </c>
      <c r="AE590" s="98">
        <v>0</v>
      </c>
      <c r="AF590" s="38">
        <v>0</v>
      </c>
      <c r="AG590" s="39">
        <v>538</v>
      </c>
      <c r="AH590" s="41">
        <v>0</v>
      </c>
      <c r="AI590" s="183">
        <v>0</v>
      </c>
      <c r="AJ590" s="42">
        <v>0</v>
      </c>
      <c r="AK590" s="43">
        <v>337</v>
      </c>
      <c r="AL590" s="44">
        <v>0</v>
      </c>
      <c r="AM590" s="178">
        <v>0</v>
      </c>
      <c r="AN590" s="42">
        <v>0</v>
      </c>
      <c r="AO590" s="43">
        <v>337</v>
      </c>
      <c r="AP590" s="45">
        <v>0</v>
      </c>
      <c r="AQ590" s="65">
        <v>1</v>
      </c>
      <c r="AR590" s="38">
        <v>5.2770448548812663E-4</v>
      </c>
      <c r="AS590" s="39">
        <v>531</v>
      </c>
      <c r="AT590" s="40">
        <v>2.2782293808787265E-2</v>
      </c>
      <c r="AU590" s="98">
        <v>1</v>
      </c>
      <c r="AV590" s="38">
        <v>5.5555555555555552E-2</v>
      </c>
      <c r="AW590" s="39">
        <v>518</v>
      </c>
      <c r="AX590" s="41">
        <v>0.1355463509783105</v>
      </c>
      <c r="AY590" s="183">
        <v>0</v>
      </c>
      <c r="AZ590" s="42">
        <v>0</v>
      </c>
      <c r="BA590" s="43">
        <v>356</v>
      </c>
      <c r="BB590" s="44">
        <v>0</v>
      </c>
      <c r="BC590" s="178">
        <v>0</v>
      </c>
      <c r="BD590" s="42">
        <v>0</v>
      </c>
      <c r="BE590" s="43">
        <v>356</v>
      </c>
      <c r="BF590" s="45">
        <v>0</v>
      </c>
      <c r="BG590" s="159">
        <v>0</v>
      </c>
      <c r="BH590" s="83">
        <v>0</v>
      </c>
      <c r="BI590" s="84">
        <v>467</v>
      </c>
      <c r="BJ590" s="85">
        <v>0</v>
      </c>
      <c r="BK590" s="156">
        <v>0</v>
      </c>
      <c r="BL590" s="83">
        <v>0</v>
      </c>
      <c r="BM590" s="84">
        <v>467</v>
      </c>
      <c r="BN590" s="86">
        <v>0</v>
      </c>
      <c r="BO590" s="195">
        <v>18</v>
      </c>
      <c r="BP590" s="75">
        <v>9.4986807387862793E-3</v>
      </c>
      <c r="BQ590" s="164">
        <v>3</v>
      </c>
      <c r="BR590" s="76">
        <v>514</v>
      </c>
      <c r="BS590" s="77">
        <v>0.1680775147715543</v>
      </c>
      <c r="BT590" s="159">
        <v>1895</v>
      </c>
      <c r="BU590" s="153">
        <v>103</v>
      </c>
    </row>
    <row r="591" spans="1:73">
      <c r="A591" s="34">
        <f t="shared" si="72"/>
        <v>1</v>
      </c>
      <c r="B591" s="35">
        <f t="shared" si="73"/>
        <v>0</v>
      </c>
      <c r="C591" s="35">
        <f t="shared" si="74"/>
        <v>0</v>
      </c>
      <c r="D591" s="35">
        <f t="shared" si="75"/>
        <v>0</v>
      </c>
      <c r="E591" s="35">
        <f t="shared" si="76"/>
        <v>1</v>
      </c>
      <c r="F591" s="35">
        <f t="shared" si="77"/>
        <v>0</v>
      </c>
      <c r="G591" s="35">
        <f t="shared" si="78"/>
        <v>0</v>
      </c>
      <c r="H591" s="35">
        <f t="shared" si="79"/>
        <v>0</v>
      </c>
      <c r="I591" s="51">
        <v>15</v>
      </c>
      <c r="J591" s="49" t="s">
        <v>663</v>
      </c>
      <c r="K591" s="65">
        <v>1</v>
      </c>
      <c r="L591" s="38">
        <v>5.3861898093288808E-5</v>
      </c>
      <c r="M591" s="39">
        <v>513</v>
      </c>
      <c r="N591" s="40">
        <v>7.1371517850806259E-3</v>
      </c>
      <c r="O591" s="98">
        <v>1</v>
      </c>
      <c r="P591" s="38">
        <v>5.8823529411764705E-2</v>
      </c>
      <c r="Q591" s="39">
        <v>394</v>
      </c>
      <c r="R591" s="41">
        <v>0.44050214813017624</v>
      </c>
      <c r="S591" s="183">
        <v>0</v>
      </c>
      <c r="T591" s="42">
        <v>0</v>
      </c>
      <c r="U591" s="43">
        <v>396</v>
      </c>
      <c r="V591" s="44">
        <v>0</v>
      </c>
      <c r="W591" s="178">
        <v>0</v>
      </c>
      <c r="X591" s="42">
        <v>0</v>
      </c>
      <c r="Y591" s="43">
        <v>396</v>
      </c>
      <c r="Z591" s="45">
        <v>0</v>
      </c>
      <c r="AA591" s="65">
        <v>0</v>
      </c>
      <c r="AB591" s="38">
        <v>0</v>
      </c>
      <c r="AC591" s="39">
        <v>538</v>
      </c>
      <c r="AD591" s="40">
        <v>0</v>
      </c>
      <c r="AE591" s="98">
        <v>0</v>
      </c>
      <c r="AF591" s="38">
        <v>0</v>
      </c>
      <c r="AG591" s="39">
        <v>538</v>
      </c>
      <c r="AH591" s="41">
        <v>0</v>
      </c>
      <c r="AI591" s="183">
        <v>16</v>
      </c>
      <c r="AJ591" s="42">
        <v>8.6179036949262094E-4</v>
      </c>
      <c r="AK591" s="43">
        <v>184</v>
      </c>
      <c r="AL591" s="44">
        <v>0.45292885834613184</v>
      </c>
      <c r="AM591" s="178">
        <v>1</v>
      </c>
      <c r="AN591" s="42">
        <v>0.94117647058823528</v>
      </c>
      <c r="AO591" s="43">
        <v>3</v>
      </c>
      <c r="AP591" s="45">
        <v>27.954587636581348</v>
      </c>
      <c r="AQ591" s="65">
        <v>0</v>
      </c>
      <c r="AR591" s="38">
        <v>0</v>
      </c>
      <c r="AS591" s="39">
        <v>565</v>
      </c>
      <c r="AT591" s="40">
        <v>0</v>
      </c>
      <c r="AU591" s="98">
        <v>0</v>
      </c>
      <c r="AV591" s="38">
        <v>0</v>
      </c>
      <c r="AW591" s="39">
        <v>565</v>
      </c>
      <c r="AX591" s="41">
        <v>0</v>
      </c>
      <c r="AY591" s="183">
        <v>0</v>
      </c>
      <c r="AZ591" s="42">
        <v>0</v>
      </c>
      <c r="BA591" s="43">
        <v>356</v>
      </c>
      <c r="BB591" s="44">
        <v>0</v>
      </c>
      <c r="BC591" s="178">
        <v>0</v>
      </c>
      <c r="BD591" s="42">
        <v>0</v>
      </c>
      <c r="BE591" s="43">
        <v>356</v>
      </c>
      <c r="BF591" s="45">
        <v>0</v>
      </c>
      <c r="BG591" s="159">
        <v>0</v>
      </c>
      <c r="BH591" s="83">
        <v>0</v>
      </c>
      <c r="BI591" s="84">
        <v>467</v>
      </c>
      <c r="BJ591" s="85">
        <v>0</v>
      </c>
      <c r="BK591" s="156">
        <v>0</v>
      </c>
      <c r="BL591" s="83">
        <v>0</v>
      </c>
      <c r="BM591" s="84">
        <v>467</v>
      </c>
      <c r="BN591" s="86">
        <v>0</v>
      </c>
      <c r="BO591" s="195">
        <v>17</v>
      </c>
      <c r="BP591" s="75">
        <v>9.1565226758590968E-4</v>
      </c>
      <c r="BQ591" s="164">
        <v>2</v>
      </c>
      <c r="BR591" s="76">
        <v>603</v>
      </c>
      <c r="BS591" s="77">
        <v>1.6202308695601342E-2</v>
      </c>
      <c r="BT591" s="159">
        <v>18566</v>
      </c>
      <c r="BU591" s="153">
        <v>1456</v>
      </c>
    </row>
    <row r="592" spans="1:73">
      <c r="A592" s="34">
        <f t="shared" si="72"/>
        <v>0</v>
      </c>
      <c r="B592" s="35">
        <f t="shared" si="73"/>
        <v>0</v>
      </c>
      <c r="C592" s="35">
        <f t="shared" si="74"/>
        <v>0</v>
      </c>
      <c r="D592" s="35">
        <f t="shared" si="75"/>
        <v>0</v>
      </c>
      <c r="E592" s="35">
        <f t="shared" si="76"/>
        <v>0</v>
      </c>
      <c r="F592" s="35">
        <f t="shared" si="77"/>
        <v>0</v>
      </c>
      <c r="G592" s="35">
        <f t="shared" si="78"/>
        <v>1</v>
      </c>
      <c r="H592" s="35">
        <f t="shared" si="79"/>
        <v>0</v>
      </c>
      <c r="I592" s="48">
        <v>174</v>
      </c>
      <c r="J592" s="49" t="s">
        <v>144</v>
      </c>
      <c r="K592" s="65">
        <v>0</v>
      </c>
      <c r="L592" s="38">
        <v>0</v>
      </c>
      <c r="M592" s="39">
        <v>517</v>
      </c>
      <c r="N592" s="40">
        <v>0</v>
      </c>
      <c r="O592" s="98">
        <v>0</v>
      </c>
      <c r="P592" s="38">
        <v>0</v>
      </c>
      <c r="Q592" s="39">
        <v>517</v>
      </c>
      <c r="R592" s="41">
        <v>0</v>
      </c>
      <c r="S592" s="183">
        <v>0</v>
      </c>
      <c r="T592" s="42">
        <v>0</v>
      </c>
      <c r="U592" s="43">
        <v>396</v>
      </c>
      <c r="V592" s="44">
        <v>0</v>
      </c>
      <c r="W592" s="178">
        <v>0</v>
      </c>
      <c r="X592" s="42">
        <v>0</v>
      </c>
      <c r="Y592" s="43">
        <v>396</v>
      </c>
      <c r="Z592" s="45">
        <v>0</v>
      </c>
      <c r="AA592" s="65">
        <v>0</v>
      </c>
      <c r="AB592" s="38">
        <v>0</v>
      </c>
      <c r="AC592" s="39">
        <v>538</v>
      </c>
      <c r="AD592" s="40">
        <v>0</v>
      </c>
      <c r="AE592" s="98">
        <v>0</v>
      </c>
      <c r="AF592" s="38">
        <v>0</v>
      </c>
      <c r="AG592" s="39">
        <v>538</v>
      </c>
      <c r="AH592" s="41">
        <v>0</v>
      </c>
      <c r="AI592" s="183">
        <v>0</v>
      </c>
      <c r="AJ592" s="42">
        <v>0</v>
      </c>
      <c r="AK592" s="43">
        <v>337</v>
      </c>
      <c r="AL592" s="44">
        <v>0</v>
      </c>
      <c r="AM592" s="178">
        <v>0</v>
      </c>
      <c r="AN592" s="42">
        <v>0</v>
      </c>
      <c r="AO592" s="43">
        <v>337</v>
      </c>
      <c r="AP592" s="45">
        <v>0</v>
      </c>
      <c r="AQ592" s="65">
        <v>0</v>
      </c>
      <c r="AR592" s="38">
        <v>0</v>
      </c>
      <c r="AS592" s="39">
        <v>565</v>
      </c>
      <c r="AT592" s="40">
        <v>0</v>
      </c>
      <c r="AU592" s="98">
        <v>0</v>
      </c>
      <c r="AV592" s="38">
        <v>0</v>
      </c>
      <c r="AW592" s="39">
        <v>565</v>
      </c>
      <c r="AX592" s="41">
        <v>0</v>
      </c>
      <c r="AY592" s="183">
        <v>16</v>
      </c>
      <c r="AZ592" s="42">
        <v>1.1922503725782414E-2</v>
      </c>
      <c r="BA592" s="43">
        <v>13</v>
      </c>
      <c r="BB592" s="44">
        <v>4.4493199179997456</v>
      </c>
      <c r="BC592" s="178">
        <v>1</v>
      </c>
      <c r="BD592" s="42">
        <v>1</v>
      </c>
      <c r="BE592" s="43">
        <v>1</v>
      </c>
      <c r="BF592" s="45">
        <v>21.090158319092396</v>
      </c>
      <c r="BG592" s="159">
        <v>0</v>
      </c>
      <c r="BH592" s="83">
        <v>0</v>
      </c>
      <c r="BI592" s="84">
        <v>467</v>
      </c>
      <c r="BJ592" s="85">
        <v>0</v>
      </c>
      <c r="BK592" s="156">
        <v>0</v>
      </c>
      <c r="BL592" s="83">
        <v>0</v>
      </c>
      <c r="BM592" s="84">
        <v>467</v>
      </c>
      <c r="BN592" s="86">
        <v>0</v>
      </c>
      <c r="BO592" s="195">
        <v>16</v>
      </c>
      <c r="BP592" s="75">
        <v>1.1922503725782414E-2</v>
      </c>
      <c r="BQ592" s="164">
        <v>1</v>
      </c>
      <c r="BR592" s="76">
        <v>494</v>
      </c>
      <c r="BS592" s="77">
        <v>0.21096664380996549</v>
      </c>
      <c r="BT592" s="159">
        <v>1342</v>
      </c>
      <c r="BU592" s="153">
        <v>43</v>
      </c>
    </row>
    <row r="593" spans="1:73">
      <c r="A593" s="34">
        <f t="shared" si="72"/>
        <v>0</v>
      </c>
      <c r="B593" s="35">
        <f t="shared" si="73"/>
        <v>0</v>
      </c>
      <c r="C593" s="35">
        <f t="shared" si="74"/>
        <v>0</v>
      </c>
      <c r="D593" s="35">
        <f t="shared" si="75"/>
        <v>0</v>
      </c>
      <c r="E593" s="35">
        <f t="shared" si="76"/>
        <v>0</v>
      </c>
      <c r="F593" s="35">
        <f t="shared" si="77"/>
        <v>0</v>
      </c>
      <c r="G593" s="35">
        <f t="shared" si="78"/>
        <v>0</v>
      </c>
      <c r="H593" s="35">
        <f t="shared" si="79"/>
        <v>1</v>
      </c>
      <c r="I593" s="48">
        <v>72</v>
      </c>
      <c r="J593" s="49" t="s">
        <v>42</v>
      </c>
      <c r="K593" s="65">
        <v>0</v>
      </c>
      <c r="L593" s="38">
        <v>0</v>
      </c>
      <c r="M593" s="39">
        <v>517</v>
      </c>
      <c r="N593" s="40">
        <v>0</v>
      </c>
      <c r="O593" s="98">
        <v>0</v>
      </c>
      <c r="P593" s="38">
        <v>0</v>
      </c>
      <c r="Q593" s="39">
        <v>517</v>
      </c>
      <c r="R593" s="41">
        <v>0</v>
      </c>
      <c r="S593" s="183">
        <v>0</v>
      </c>
      <c r="T593" s="42">
        <v>0</v>
      </c>
      <c r="U593" s="43">
        <v>396</v>
      </c>
      <c r="V593" s="44">
        <v>0</v>
      </c>
      <c r="W593" s="178">
        <v>0</v>
      </c>
      <c r="X593" s="42">
        <v>0</v>
      </c>
      <c r="Y593" s="43">
        <v>396</v>
      </c>
      <c r="Z593" s="45">
        <v>0</v>
      </c>
      <c r="AA593" s="65">
        <v>0</v>
      </c>
      <c r="AB593" s="38">
        <v>0</v>
      </c>
      <c r="AC593" s="39">
        <v>538</v>
      </c>
      <c r="AD593" s="40">
        <v>0</v>
      </c>
      <c r="AE593" s="98">
        <v>0</v>
      </c>
      <c r="AF593" s="38">
        <v>0</v>
      </c>
      <c r="AG593" s="39">
        <v>538</v>
      </c>
      <c r="AH593" s="41">
        <v>0</v>
      </c>
      <c r="AI593" s="183">
        <v>0</v>
      </c>
      <c r="AJ593" s="42">
        <v>0</v>
      </c>
      <c r="AK593" s="43">
        <v>337</v>
      </c>
      <c r="AL593" s="44">
        <v>0</v>
      </c>
      <c r="AM593" s="178">
        <v>0</v>
      </c>
      <c r="AN593" s="42">
        <v>0</v>
      </c>
      <c r="AO593" s="43">
        <v>337</v>
      </c>
      <c r="AP593" s="45">
        <v>0</v>
      </c>
      <c r="AQ593" s="65">
        <v>4</v>
      </c>
      <c r="AR593" s="38">
        <v>4.8250904704463208E-4</v>
      </c>
      <c r="AS593" s="39">
        <v>537</v>
      </c>
      <c r="AT593" s="40">
        <v>2.0831096148444812E-2</v>
      </c>
      <c r="AU593" s="98">
        <v>3</v>
      </c>
      <c r="AV593" s="38">
        <v>0.2857142857142857</v>
      </c>
      <c r="AW593" s="39">
        <v>406</v>
      </c>
      <c r="AX593" s="41">
        <v>0.6970955193170254</v>
      </c>
      <c r="AY593" s="183">
        <v>0</v>
      </c>
      <c r="AZ593" s="42">
        <v>0</v>
      </c>
      <c r="BA593" s="43">
        <v>356</v>
      </c>
      <c r="BB593" s="44">
        <v>0</v>
      </c>
      <c r="BC593" s="178">
        <v>0</v>
      </c>
      <c r="BD593" s="42">
        <v>0</v>
      </c>
      <c r="BE593" s="43">
        <v>356</v>
      </c>
      <c r="BF593" s="45">
        <v>0</v>
      </c>
      <c r="BG593" s="159">
        <v>10</v>
      </c>
      <c r="BH593" s="83">
        <v>1.2062726176115801E-3</v>
      </c>
      <c r="BI593" s="84">
        <v>325</v>
      </c>
      <c r="BJ593" s="85">
        <v>0.21672322480875719</v>
      </c>
      <c r="BK593" s="156">
        <v>1</v>
      </c>
      <c r="BL593" s="83">
        <v>0.7142857142857143</v>
      </c>
      <c r="BM593" s="84">
        <v>7</v>
      </c>
      <c r="BN593" s="86">
        <v>7.2524646744237709</v>
      </c>
      <c r="BO593" s="195">
        <v>14</v>
      </c>
      <c r="BP593" s="75">
        <v>1.6887816646562123E-3</v>
      </c>
      <c r="BQ593" s="164">
        <v>4</v>
      </c>
      <c r="BR593" s="76">
        <v>588</v>
      </c>
      <c r="BS593" s="77">
        <v>2.9882699818317489E-2</v>
      </c>
      <c r="BT593" s="159">
        <v>8290</v>
      </c>
      <c r="BU593" s="153">
        <v>200</v>
      </c>
    </row>
    <row r="594" spans="1:73">
      <c r="A594" s="34">
        <f t="shared" si="72"/>
        <v>1</v>
      </c>
      <c r="B594" s="35">
        <f t="shared" si="73"/>
        <v>0</v>
      </c>
      <c r="C594" s="35">
        <f t="shared" si="74"/>
        <v>0</v>
      </c>
      <c r="D594" s="35">
        <f t="shared" si="75"/>
        <v>1</v>
      </c>
      <c r="E594" s="35">
        <f t="shared" si="76"/>
        <v>0</v>
      </c>
      <c r="F594" s="35">
        <f t="shared" si="77"/>
        <v>0</v>
      </c>
      <c r="G594" s="35">
        <f t="shared" si="78"/>
        <v>0</v>
      </c>
      <c r="H594" s="35">
        <f t="shared" si="79"/>
        <v>0</v>
      </c>
      <c r="I594" s="48">
        <v>93</v>
      </c>
      <c r="J594" s="49" t="s">
        <v>63</v>
      </c>
      <c r="K594" s="65">
        <v>0</v>
      </c>
      <c r="L594" s="38">
        <v>0</v>
      </c>
      <c r="M594" s="39">
        <v>517</v>
      </c>
      <c r="N594" s="40">
        <v>0</v>
      </c>
      <c r="O594" s="98">
        <v>0</v>
      </c>
      <c r="P594" s="38">
        <v>0</v>
      </c>
      <c r="Q594" s="39">
        <v>517</v>
      </c>
      <c r="R594" s="41">
        <v>0</v>
      </c>
      <c r="S594" s="183">
        <v>0</v>
      </c>
      <c r="T594" s="42">
        <v>0</v>
      </c>
      <c r="U594" s="43">
        <v>396</v>
      </c>
      <c r="V594" s="44">
        <v>0</v>
      </c>
      <c r="W594" s="178">
        <v>0</v>
      </c>
      <c r="X594" s="42">
        <v>0</v>
      </c>
      <c r="Y594" s="43">
        <v>396</v>
      </c>
      <c r="Z594" s="45">
        <v>0</v>
      </c>
      <c r="AA594" s="65">
        <v>13</v>
      </c>
      <c r="AB594" s="38">
        <v>4.9591821164263368E-4</v>
      </c>
      <c r="AC594" s="39">
        <v>503</v>
      </c>
      <c r="AD594" s="40">
        <v>3.8237128394862395E-2</v>
      </c>
      <c r="AE594" s="98">
        <v>1</v>
      </c>
      <c r="AF594" s="38">
        <v>0.9285714285714286</v>
      </c>
      <c r="AG594" s="39">
        <v>54</v>
      </c>
      <c r="AH594" s="41">
        <v>4.0461707077530198</v>
      </c>
      <c r="AI594" s="183">
        <v>0</v>
      </c>
      <c r="AJ594" s="42">
        <v>0</v>
      </c>
      <c r="AK594" s="43">
        <v>337</v>
      </c>
      <c r="AL594" s="44">
        <v>0</v>
      </c>
      <c r="AM594" s="178">
        <v>0</v>
      </c>
      <c r="AN594" s="42">
        <v>0</v>
      </c>
      <c r="AO594" s="43">
        <v>337</v>
      </c>
      <c r="AP594" s="45">
        <v>0</v>
      </c>
      <c r="AQ594" s="65">
        <v>0</v>
      </c>
      <c r="AR594" s="38">
        <v>0</v>
      </c>
      <c r="AS594" s="39">
        <v>565</v>
      </c>
      <c r="AT594" s="40">
        <v>0</v>
      </c>
      <c r="AU594" s="98">
        <v>0</v>
      </c>
      <c r="AV594" s="38">
        <v>0</v>
      </c>
      <c r="AW594" s="39">
        <v>565</v>
      </c>
      <c r="AX594" s="41">
        <v>0</v>
      </c>
      <c r="AY594" s="183">
        <v>0</v>
      </c>
      <c r="AZ594" s="42">
        <v>0</v>
      </c>
      <c r="BA594" s="43">
        <v>356</v>
      </c>
      <c r="BB594" s="44">
        <v>0</v>
      </c>
      <c r="BC594" s="178">
        <v>0</v>
      </c>
      <c r="BD594" s="42">
        <v>0</v>
      </c>
      <c r="BE594" s="43">
        <v>356</v>
      </c>
      <c r="BF594" s="45">
        <v>0</v>
      </c>
      <c r="BG594" s="159">
        <v>1</v>
      </c>
      <c r="BH594" s="83">
        <v>3.8147554741741054E-5</v>
      </c>
      <c r="BI594" s="84">
        <v>457</v>
      </c>
      <c r="BJ594" s="85">
        <v>6.8537252371427375E-3</v>
      </c>
      <c r="BK594" s="156">
        <v>1</v>
      </c>
      <c r="BL594" s="83">
        <v>7.1428571428571425E-2</v>
      </c>
      <c r="BM594" s="84">
        <v>260</v>
      </c>
      <c r="BN594" s="86">
        <v>0.72524646744237697</v>
      </c>
      <c r="BO594" s="195">
        <v>14</v>
      </c>
      <c r="BP594" s="75">
        <v>5.3406576638437482E-4</v>
      </c>
      <c r="BQ594" s="164">
        <v>2</v>
      </c>
      <c r="BR594" s="76">
        <v>615</v>
      </c>
      <c r="BS594" s="77">
        <v>9.4502014760758368E-3</v>
      </c>
      <c r="BT594" s="159">
        <v>26214</v>
      </c>
      <c r="BU594" s="153">
        <v>428</v>
      </c>
    </row>
    <row r="595" spans="1:73">
      <c r="A595" s="34">
        <f t="shared" si="72"/>
        <v>0</v>
      </c>
      <c r="B595" s="35">
        <f t="shared" si="73"/>
        <v>0</v>
      </c>
      <c r="C595" s="35">
        <f t="shared" si="74"/>
        <v>0</v>
      </c>
      <c r="D595" s="35">
        <f t="shared" si="75"/>
        <v>0</v>
      </c>
      <c r="E595" s="35">
        <f t="shared" si="76"/>
        <v>0</v>
      </c>
      <c r="F595" s="35">
        <f t="shared" si="77"/>
        <v>1</v>
      </c>
      <c r="G595" s="35">
        <f t="shared" si="78"/>
        <v>0</v>
      </c>
      <c r="H595" s="35">
        <f t="shared" si="79"/>
        <v>0</v>
      </c>
      <c r="I595" s="48">
        <v>264</v>
      </c>
      <c r="J595" s="49" t="s">
        <v>234</v>
      </c>
      <c r="K595" s="65">
        <v>1</v>
      </c>
      <c r="L595" s="38">
        <v>5.3553258715792856E-5</v>
      </c>
      <c r="M595" s="39">
        <v>514</v>
      </c>
      <c r="N595" s="40">
        <v>7.0962544873243126E-3</v>
      </c>
      <c r="O595" s="98">
        <v>1</v>
      </c>
      <c r="P595" s="38">
        <v>7.1428571428571425E-2</v>
      </c>
      <c r="Q595" s="39">
        <v>367</v>
      </c>
      <c r="R595" s="41">
        <v>0.53489546558664258</v>
      </c>
      <c r="S595" s="183">
        <v>0</v>
      </c>
      <c r="T595" s="42">
        <v>0</v>
      </c>
      <c r="U595" s="43">
        <v>396</v>
      </c>
      <c r="V595" s="44">
        <v>0</v>
      </c>
      <c r="W595" s="178">
        <v>0</v>
      </c>
      <c r="X595" s="42">
        <v>0</v>
      </c>
      <c r="Y595" s="43">
        <v>396</v>
      </c>
      <c r="Z595" s="45">
        <v>0</v>
      </c>
      <c r="AA595" s="65">
        <v>0</v>
      </c>
      <c r="AB595" s="38">
        <v>0</v>
      </c>
      <c r="AC595" s="39">
        <v>538</v>
      </c>
      <c r="AD595" s="40">
        <v>0</v>
      </c>
      <c r="AE595" s="98">
        <v>0</v>
      </c>
      <c r="AF595" s="38">
        <v>0</v>
      </c>
      <c r="AG595" s="39">
        <v>538</v>
      </c>
      <c r="AH595" s="41">
        <v>0</v>
      </c>
      <c r="AI595" s="183">
        <v>0</v>
      </c>
      <c r="AJ595" s="42">
        <v>0</v>
      </c>
      <c r="AK595" s="43">
        <v>337</v>
      </c>
      <c r="AL595" s="44">
        <v>0</v>
      </c>
      <c r="AM595" s="178">
        <v>0</v>
      </c>
      <c r="AN595" s="42">
        <v>0</v>
      </c>
      <c r="AO595" s="43">
        <v>337</v>
      </c>
      <c r="AP595" s="45">
        <v>0</v>
      </c>
      <c r="AQ595" s="65">
        <v>13</v>
      </c>
      <c r="AR595" s="38">
        <v>6.9619236330530716E-4</v>
      </c>
      <c r="AS595" s="39">
        <v>525</v>
      </c>
      <c r="AT595" s="40">
        <v>3.0056327744844125E-2</v>
      </c>
      <c r="AU595" s="98">
        <v>1</v>
      </c>
      <c r="AV595" s="38">
        <v>0.9285714285714286</v>
      </c>
      <c r="AW595" s="39">
        <v>32</v>
      </c>
      <c r="AX595" s="41">
        <v>2.2655604377803327</v>
      </c>
      <c r="AY595" s="183">
        <v>0</v>
      </c>
      <c r="AZ595" s="42">
        <v>0</v>
      </c>
      <c r="BA595" s="43">
        <v>356</v>
      </c>
      <c r="BB595" s="44">
        <v>0</v>
      </c>
      <c r="BC595" s="178">
        <v>0</v>
      </c>
      <c r="BD595" s="42">
        <v>0</v>
      </c>
      <c r="BE595" s="43">
        <v>356</v>
      </c>
      <c r="BF595" s="45">
        <v>0</v>
      </c>
      <c r="BG595" s="159">
        <v>0</v>
      </c>
      <c r="BH595" s="83">
        <v>0</v>
      </c>
      <c r="BI595" s="84">
        <v>467</v>
      </c>
      <c r="BJ595" s="85">
        <v>0</v>
      </c>
      <c r="BK595" s="156">
        <v>0</v>
      </c>
      <c r="BL595" s="83">
        <v>0</v>
      </c>
      <c r="BM595" s="84">
        <v>467</v>
      </c>
      <c r="BN595" s="86">
        <v>0</v>
      </c>
      <c r="BO595" s="195">
        <v>14</v>
      </c>
      <c r="BP595" s="75">
        <v>7.497456220211E-4</v>
      </c>
      <c r="BQ595" s="164">
        <v>2</v>
      </c>
      <c r="BR595" s="76">
        <v>607</v>
      </c>
      <c r="BS595" s="77">
        <v>1.3266619262777914E-2</v>
      </c>
      <c r="BT595" s="159">
        <v>18673</v>
      </c>
      <c r="BU595" s="153">
        <v>747</v>
      </c>
    </row>
    <row r="596" spans="1:73">
      <c r="A596" s="34">
        <f t="shared" si="72"/>
        <v>1</v>
      </c>
      <c r="B596" s="35">
        <f t="shared" si="73"/>
        <v>0</v>
      </c>
      <c r="C596" s="35">
        <f t="shared" si="74"/>
        <v>0</v>
      </c>
      <c r="D596" s="35">
        <f t="shared" si="75"/>
        <v>1</v>
      </c>
      <c r="E596" s="35">
        <f t="shared" si="76"/>
        <v>0</v>
      </c>
      <c r="F596" s="35">
        <f t="shared" si="77"/>
        <v>1</v>
      </c>
      <c r="G596" s="35">
        <f t="shared" si="78"/>
        <v>0</v>
      </c>
      <c r="H596" s="35">
        <f t="shared" si="79"/>
        <v>0</v>
      </c>
      <c r="I596" s="48">
        <v>645</v>
      </c>
      <c r="J596" s="49" t="s">
        <v>619</v>
      </c>
      <c r="K596" s="65">
        <v>0</v>
      </c>
      <c r="L596" s="38">
        <v>0</v>
      </c>
      <c r="M596" s="39">
        <v>517</v>
      </c>
      <c r="N596" s="40">
        <v>0</v>
      </c>
      <c r="O596" s="98">
        <v>0</v>
      </c>
      <c r="P596" s="38">
        <v>0</v>
      </c>
      <c r="Q596" s="39">
        <v>517</v>
      </c>
      <c r="R596" s="41">
        <v>0</v>
      </c>
      <c r="S596" s="183">
        <v>0</v>
      </c>
      <c r="T596" s="42">
        <v>0</v>
      </c>
      <c r="U596" s="43">
        <v>396</v>
      </c>
      <c r="V596" s="44">
        <v>0</v>
      </c>
      <c r="W596" s="178">
        <v>0</v>
      </c>
      <c r="X596" s="42">
        <v>0</v>
      </c>
      <c r="Y596" s="43">
        <v>396</v>
      </c>
      <c r="Z596" s="45">
        <v>0</v>
      </c>
      <c r="AA596" s="65">
        <v>7</v>
      </c>
      <c r="AB596" s="38">
        <v>1.832460732984293E-2</v>
      </c>
      <c r="AC596" s="39">
        <v>114</v>
      </c>
      <c r="AD596" s="40">
        <v>1.4128950032622754</v>
      </c>
      <c r="AE596" s="98">
        <v>2</v>
      </c>
      <c r="AF596" s="38">
        <v>0.58333333333333337</v>
      </c>
      <c r="AG596" s="39">
        <v>104</v>
      </c>
      <c r="AH596" s="41">
        <v>2.5418251882038203</v>
      </c>
      <c r="AI596" s="183">
        <v>0</v>
      </c>
      <c r="AJ596" s="42">
        <v>0</v>
      </c>
      <c r="AK596" s="43">
        <v>337</v>
      </c>
      <c r="AL596" s="44">
        <v>0</v>
      </c>
      <c r="AM596" s="178">
        <v>0</v>
      </c>
      <c r="AN596" s="42">
        <v>0</v>
      </c>
      <c r="AO596" s="43">
        <v>337</v>
      </c>
      <c r="AP596" s="45">
        <v>0</v>
      </c>
      <c r="AQ596" s="65">
        <v>5</v>
      </c>
      <c r="AR596" s="38">
        <v>1.3089005235602094E-2</v>
      </c>
      <c r="AS596" s="39">
        <v>281</v>
      </c>
      <c r="AT596" s="40">
        <v>0.56508438177554809</v>
      </c>
      <c r="AU596" s="98">
        <v>3</v>
      </c>
      <c r="AV596" s="38">
        <v>0.41666666666666669</v>
      </c>
      <c r="AW596" s="39">
        <v>271</v>
      </c>
      <c r="AX596" s="41">
        <v>1.0165976323373289</v>
      </c>
      <c r="AY596" s="183">
        <v>0</v>
      </c>
      <c r="AZ596" s="42">
        <v>0</v>
      </c>
      <c r="BA596" s="43">
        <v>356</v>
      </c>
      <c r="BB596" s="44">
        <v>0</v>
      </c>
      <c r="BC596" s="178">
        <v>0</v>
      </c>
      <c r="BD596" s="42">
        <v>0</v>
      </c>
      <c r="BE596" s="43">
        <v>356</v>
      </c>
      <c r="BF596" s="45">
        <v>0</v>
      </c>
      <c r="BG596" s="159">
        <v>0</v>
      </c>
      <c r="BH596" s="83">
        <v>0</v>
      </c>
      <c r="BI596" s="84">
        <v>467</v>
      </c>
      <c r="BJ596" s="85">
        <v>0</v>
      </c>
      <c r="BK596" s="156">
        <v>0</v>
      </c>
      <c r="BL596" s="83">
        <v>0</v>
      </c>
      <c r="BM596" s="84">
        <v>467</v>
      </c>
      <c r="BN596" s="86">
        <v>0</v>
      </c>
      <c r="BO596" s="195">
        <v>12</v>
      </c>
      <c r="BP596" s="75">
        <v>3.1413612565445025E-2</v>
      </c>
      <c r="BQ596" s="164">
        <v>5</v>
      </c>
      <c r="BR596" s="76">
        <v>343</v>
      </c>
      <c r="BS596" s="77">
        <v>0.55585844763018388</v>
      </c>
      <c r="BT596" s="159">
        <v>382</v>
      </c>
      <c r="BU596" s="153">
        <v>141</v>
      </c>
    </row>
    <row r="597" spans="1:73">
      <c r="A597" s="34">
        <f t="shared" si="72"/>
        <v>1</v>
      </c>
      <c r="B597" s="35">
        <f t="shared" si="73"/>
        <v>1</v>
      </c>
      <c r="C597" s="35">
        <f t="shared" si="74"/>
        <v>0</v>
      </c>
      <c r="D597" s="35">
        <f t="shared" si="75"/>
        <v>0</v>
      </c>
      <c r="E597" s="35">
        <f t="shared" si="76"/>
        <v>0</v>
      </c>
      <c r="F597" s="35">
        <f t="shared" si="77"/>
        <v>1</v>
      </c>
      <c r="G597" s="35">
        <f t="shared" si="78"/>
        <v>0</v>
      </c>
      <c r="H597" s="35">
        <f t="shared" si="79"/>
        <v>0</v>
      </c>
      <c r="I597" s="48">
        <v>104</v>
      </c>
      <c r="J597" s="49" t="s">
        <v>74</v>
      </c>
      <c r="K597" s="65">
        <v>5</v>
      </c>
      <c r="L597" s="38">
        <v>1.5082956259426848E-3</v>
      </c>
      <c r="M597" s="39">
        <v>378</v>
      </c>
      <c r="N597" s="40">
        <v>0.19986177985189577</v>
      </c>
      <c r="O597" s="98">
        <v>1</v>
      </c>
      <c r="P597" s="38">
        <v>0.45454545454545453</v>
      </c>
      <c r="Q597" s="39">
        <v>35</v>
      </c>
      <c r="R597" s="41">
        <v>3.4038802355513615</v>
      </c>
      <c r="S597" s="183">
        <v>0</v>
      </c>
      <c r="T597" s="42">
        <v>0</v>
      </c>
      <c r="U597" s="43">
        <v>396</v>
      </c>
      <c r="V597" s="44">
        <v>0</v>
      </c>
      <c r="W597" s="178">
        <v>0</v>
      </c>
      <c r="X597" s="42">
        <v>0</v>
      </c>
      <c r="Y597" s="43">
        <v>396</v>
      </c>
      <c r="Z597" s="45">
        <v>0</v>
      </c>
      <c r="AA597" s="65">
        <v>0</v>
      </c>
      <c r="AB597" s="38">
        <v>0</v>
      </c>
      <c r="AC597" s="39">
        <v>538</v>
      </c>
      <c r="AD597" s="40">
        <v>0</v>
      </c>
      <c r="AE597" s="98">
        <v>0</v>
      </c>
      <c r="AF597" s="38">
        <v>0</v>
      </c>
      <c r="AG597" s="39">
        <v>538</v>
      </c>
      <c r="AH597" s="41">
        <v>0</v>
      </c>
      <c r="AI597" s="183">
        <v>0</v>
      </c>
      <c r="AJ597" s="42">
        <v>0</v>
      </c>
      <c r="AK597" s="43">
        <v>337</v>
      </c>
      <c r="AL597" s="44">
        <v>0</v>
      </c>
      <c r="AM597" s="178">
        <v>0</v>
      </c>
      <c r="AN597" s="42">
        <v>0</v>
      </c>
      <c r="AO597" s="43">
        <v>337</v>
      </c>
      <c r="AP597" s="45">
        <v>0</v>
      </c>
      <c r="AQ597" s="65">
        <v>6</v>
      </c>
      <c r="AR597" s="38">
        <v>1.8099547511312218E-3</v>
      </c>
      <c r="AS597" s="39">
        <v>483</v>
      </c>
      <c r="AT597" s="40">
        <v>7.8140175145071267E-2</v>
      </c>
      <c r="AU597" s="98">
        <v>1</v>
      </c>
      <c r="AV597" s="38">
        <v>0.54545454545454541</v>
      </c>
      <c r="AW597" s="39">
        <v>143</v>
      </c>
      <c r="AX597" s="41">
        <v>1.3308187186961395</v>
      </c>
      <c r="AY597" s="183">
        <v>0</v>
      </c>
      <c r="AZ597" s="42">
        <v>0</v>
      </c>
      <c r="BA597" s="43">
        <v>356</v>
      </c>
      <c r="BB597" s="44">
        <v>0</v>
      </c>
      <c r="BC597" s="178">
        <v>0</v>
      </c>
      <c r="BD597" s="42">
        <v>0</v>
      </c>
      <c r="BE597" s="43">
        <v>356</v>
      </c>
      <c r="BF597" s="45">
        <v>0</v>
      </c>
      <c r="BG597" s="159">
        <v>0</v>
      </c>
      <c r="BH597" s="83">
        <v>0</v>
      </c>
      <c r="BI597" s="84">
        <v>467</v>
      </c>
      <c r="BJ597" s="85">
        <v>0</v>
      </c>
      <c r="BK597" s="156">
        <v>0</v>
      </c>
      <c r="BL597" s="83">
        <v>0</v>
      </c>
      <c r="BM597" s="84">
        <v>467</v>
      </c>
      <c r="BN597" s="86">
        <v>0</v>
      </c>
      <c r="BO597" s="195">
        <v>11</v>
      </c>
      <c r="BP597" s="75">
        <v>3.3182503770739064E-3</v>
      </c>
      <c r="BQ597" s="164">
        <v>2</v>
      </c>
      <c r="BR597" s="76">
        <v>572</v>
      </c>
      <c r="BS597" s="77">
        <v>5.871586719311294E-2</v>
      </c>
      <c r="BT597" s="159">
        <v>3315</v>
      </c>
      <c r="BU597" s="153">
        <v>200</v>
      </c>
    </row>
    <row r="598" spans="1:73">
      <c r="A598" s="34">
        <f t="shared" si="72"/>
        <v>1</v>
      </c>
      <c r="B598" s="35">
        <f t="shared" si="73"/>
        <v>0</v>
      </c>
      <c r="C598" s="35">
        <f t="shared" si="74"/>
        <v>0</v>
      </c>
      <c r="D598" s="35">
        <f t="shared" si="75"/>
        <v>1</v>
      </c>
      <c r="E598" s="35">
        <f t="shared" si="76"/>
        <v>0</v>
      </c>
      <c r="F598" s="35">
        <f t="shared" si="77"/>
        <v>0</v>
      </c>
      <c r="G598" s="35">
        <f t="shared" si="78"/>
        <v>0</v>
      </c>
      <c r="H598" s="35">
        <f t="shared" si="79"/>
        <v>0</v>
      </c>
      <c r="I598" s="48">
        <v>498</v>
      </c>
      <c r="J598" s="49" t="s">
        <v>470</v>
      </c>
      <c r="K598" s="65">
        <v>0</v>
      </c>
      <c r="L598" s="38">
        <v>0</v>
      </c>
      <c r="M598" s="39">
        <v>517</v>
      </c>
      <c r="N598" s="40">
        <v>0</v>
      </c>
      <c r="O598" s="98">
        <v>0</v>
      </c>
      <c r="P598" s="38">
        <v>0</v>
      </c>
      <c r="Q598" s="39">
        <v>517</v>
      </c>
      <c r="R598" s="41">
        <v>0</v>
      </c>
      <c r="S598" s="183">
        <v>0</v>
      </c>
      <c r="T598" s="42">
        <v>0</v>
      </c>
      <c r="U598" s="43">
        <v>396</v>
      </c>
      <c r="V598" s="44">
        <v>0</v>
      </c>
      <c r="W598" s="178">
        <v>0</v>
      </c>
      <c r="X598" s="42">
        <v>0</v>
      </c>
      <c r="Y598" s="43">
        <v>396</v>
      </c>
      <c r="Z598" s="45">
        <v>0</v>
      </c>
      <c r="AA598" s="65">
        <v>11</v>
      </c>
      <c r="AB598" s="38">
        <v>3.1554790590935171E-3</v>
      </c>
      <c r="AC598" s="39">
        <v>383</v>
      </c>
      <c r="AD598" s="40">
        <v>0.24329910678256217</v>
      </c>
      <c r="AE598" s="98">
        <v>2</v>
      </c>
      <c r="AF598" s="38">
        <v>1</v>
      </c>
      <c r="AG598" s="39">
        <v>1</v>
      </c>
      <c r="AH598" s="41">
        <v>4.3574146083494059</v>
      </c>
      <c r="AI598" s="183">
        <v>0</v>
      </c>
      <c r="AJ598" s="42">
        <v>0</v>
      </c>
      <c r="AK598" s="43">
        <v>337</v>
      </c>
      <c r="AL598" s="44">
        <v>0</v>
      </c>
      <c r="AM598" s="178">
        <v>0</v>
      </c>
      <c r="AN598" s="42">
        <v>0</v>
      </c>
      <c r="AO598" s="43">
        <v>337</v>
      </c>
      <c r="AP598" s="45">
        <v>0</v>
      </c>
      <c r="AQ598" s="65">
        <v>0</v>
      </c>
      <c r="AR598" s="38">
        <v>0</v>
      </c>
      <c r="AS598" s="39">
        <v>565</v>
      </c>
      <c r="AT598" s="40">
        <v>0</v>
      </c>
      <c r="AU598" s="98">
        <v>0</v>
      </c>
      <c r="AV598" s="38">
        <v>0</v>
      </c>
      <c r="AW598" s="39">
        <v>565</v>
      </c>
      <c r="AX598" s="41">
        <v>0</v>
      </c>
      <c r="AY598" s="183">
        <v>0</v>
      </c>
      <c r="AZ598" s="42">
        <v>0</v>
      </c>
      <c r="BA598" s="43">
        <v>356</v>
      </c>
      <c r="BB598" s="44">
        <v>0</v>
      </c>
      <c r="BC598" s="178">
        <v>0</v>
      </c>
      <c r="BD598" s="42">
        <v>0</v>
      </c>
      <c r="BE598" s="43">
        <v>356</v>
      </c>
      <c r="BF598" s="45">
        <v>0</v>
      </c>
      <c r="BG598" s="159">
        <v>0</v>
      </c>
      <c r="BH598" s="83">
        <v>0</v>
      </c>
      <c r="BI598" s="84">
        <v>467</v>
      </c>
      <c r="BJ598" s="85">
        <v>0</v>
      </c>
      <c r="BK598" s="156">
        <v>0</v>
      </c>
      <c r="BL598" s="83">
        <v>0</v>
      </c>
      <c r="BM598" s="84">
        <v>467</v>
      </c>
      <c r="BN598" s="86">
        <v>0</v>
      </c>
      <c r="BO598" s="195">
        <v>11</v>
      </c>
      <c r="BP598" s="75">
        <v>3.1554790590935171E-3</v>
      </c>
      <c r="BQ598" s="164">
        <v>2</v>
      </c>
      <c r="BR598" s="76">
        <v>574</v>
      </c>
      <c r="BS598" s="77">
        <v>5.5835656840266618E-2</v>
      </c>
      <c r="BT598" s="159">
        <v>3486</v>
      </c>
      <c r="BU598" s="153">
        <v>120</v>
      </c>
    </row>
    <row r="599" spans="1:73">
      <c r="A599" s="34">
        <f t="shared" si="72"/>
        <v>1</v>
      </c>
      <c r="B599" s="35">
        <f t="shared" si="73"/>
        <v>0</v>
      </c>
      <c r="C599" s="35">
        <f t="shared" si="74"/>
        <v>0</v>
      </c>
      <c r="D599" s="35">
        <f t="shared" si="75"/>
        <v>1</v>
      </c>
      <c r="E599" s="35">
        <f t="shared" si="76"/>
        <v>0</v>
      </c>
      <c r="F599" s="35">
        <f t="shared" si="77"/>
        <v>0</v>
      </c>
      <c r="G599" s="35">
        <f t="shared" si="78"/>
        <v>0</v>
      </c>
      <c r="H599" s="35">
        <f t="shared" si="79"/>
        <v>0</v>
      </c>
      <c r="I599" s="48">
        <v>119</v>
      </c>
      <c r="J599" s="49" t="s">
        <v>89</v>
      </c>
      <c r="K599" s="65">
        <v>0</v>
      </c>
      <c r="L599" s="38">
        <v>0</v>
      </c>
      <c r="M599" s="39">
        <v>517</v>
      </c>
      <c r="N599" s="40">
        <v>0</v>
      </c>
      <c r="O599" s="98">
        <v>1</v>
      </c>
      <c r="P599" s="38">
        <v>0</v>
      </c>
      <c r="Q599" s="39">
        <v>517</v>
      </c>
      <c r="R599" s="41">
        <v>0</v>
      </c>
      <c r="S599" s="183">
        <v>0</v>
      </c>
      <c r="T599" s="42">
        <v>0</v>
      </c>
      <c r="U599" s="43">
        <v>396</v>
      </c>
      <c r="V599" s="44">
        <v>0</v>
      </c>
      <c r="W599" s="178">
        <v>0</v>
      </c>
      <c r="X599" s="42">
        <v>0</v>
      </c>
      <c r="Y599" s="43">
        <v>396</v>
      </c>
      <c r="Z599" s="45">
        <v>0</v>
      </c>
      <c r="AA599" s="65">
        <v>8</v>
      </c>
      <c r="AB599" s="38">
        <v>2.2718237064803771E-4</v>
      </c>
      <c r="AC599" s="39">
        <v>516</v>
      </c>
      <c r="AD599" s="40">
        <v>1.7516601067633465E-2</v>
      </c>
      <c r="AE599" s="98">
        <v>1</v>
      </c>
      <c r="AF599" s="38">
        <v>0.8</v>
      </c>
      <c r="AG599" s="39">
        <v>72</v>
      </c>
      <c r="AH599" s="41">
        <v>3.4859316866795247</v>
      </c>
      <c r="AI599" s="183">
        <v>0</v>
      </c>
      <c r="AJ599" s="42">
        <v>0</v>
      </c>
      <c r="AK599" s="43">
        <v>337</v>
      </c>
      <c r="AL599" s="44">
        <v>0</v>
      </c>
      <c r="AM599" s="178">
        <v>0</v>
      </c>
      <c r="AN599" s="42">
        <v>0</v>
      </c>
      <c r="AO599" s="43">
        <v>337</v>
      </c>
      <c r="AP599" s="45">
        <v>0</v>
      </c>
      <c r="AQ599" s="65">
        <v>2</v>
      </c>
      <c r="AR599" s="38">
        <v>5.6795592662009429E-5</v>
      </c>
      <c r="AS599" s="39">
        <v>562</v>
      </c>
      <c r="AT599" s="40">
        <v>2.4520047008378411E-3</v>
      </c>
      <c r="AU599" s="98">
        <v>2</v>
      </c>
      <c r="AV599" s="38">
        <v>0.2</v>
      </c>
      <c r="AW599" s="39">
        <v>460</v>
      </c>
      <c r="AX599" s="41">
        <v>0.48796686352191787</v>
      </c>
      <c r="AY599" s="183">
        <v>0</v>
      </c>
      <c r="AZ599" s="42">
        <v>0</v>
      </c>
      <c r="BA599" s="43">
        <v>356</v>
      </c>
      <c r="BB599" s="44">
        <v>0</v>
      </c>
      <c r="BC599" s="178">
        <v>0</v>
      </c>
      <c r="BD599" s="42">
        <v>0</v>
      </c>
      <c r="BE599" s="43">
        <v>356</v>
      </c>
      <c r="BF599" s="45">
        <v>0</v>
      </c>
      <c r="BG599" s="159">
        <v>0</v>
      </c>
      <c r="BH599" s="83">
        <v>0</v>
      </c>
      <c r="BI599" s="84">
        <v>467</v>
      </c>
      <c r="BJ599" s="85">
        <v>0</v>
      </c>
      <c r="BK599" s="156">
        <v>0</v>
      </c>
      <c r="BL599" s="83">
        <v>0</v>
      </c>
      <c r="BM599" s="84">
        <v>467</v>
      </c>
      <c r="BN599" s="86">
        <v>0</v>
      </c>
      <c r="BO599" s="195">
        <v>10</v>
      </c>
      <c r="BP599" s="75">
        <v>2.8397796331004716E-4</v>
      </c>
      <c r="BQ599" s="164">
        <v>4</v>
      </c>
      <c r="BR599" s="76">
        <v>617</v>
      </c>
      <c r="BS599" s="77">
        <v>5.0249410034534153E-3</v>
      </c>
      <c r="BT599" s="159">
        <v>35214</v>
      </c>
      <c r="BU599" s="153">
        <v>1260</v>
      </c>
    </row>
    <row r="600" spans="1:73">
      <c r="A600" s="34">
        <f t="shared" si="72"/>
        <v>2</v>
      </c>
      <c r="B600" s="35">
        <f t="shared" si="73"/>
        <v>1</v>
      </c>
      <c r="C600" s="35">
        <f t="shared" si="74"/>
        <v>0</v>
      </c>
      <c r="D600" s="35">
        <f t="shared" si="75"/>
        <v>1</v>
      </c>
      <c r="E600" s="35">
        <f t="shared" si="76"/>
        <v>0</v>
      </c>
      <c r="F600" s="35">
        <f t="shared" si="77"/>
        <v>0</v>
      </c>
      <c r="G600" s="35">
        <f t="shared" si="78"/>
        <v>0</v>
      </c>
      <c r="H600" s="35">
        <f t="shared" si="79"/>
        <v>0</v>
      </c>
      <c r="I600" s="48">
        <v>535</v>
      </c>
      <c r="J600" s="49" t="s">
        <v>507</v>
      </c>
      <c r="K600" s="65">
        <v>4</v>
      </c>
      <c r="L600" s="38">
        <v>4.5248868778280547E-3</v>
      </c>
      <c r="M600" s="39">
        <v>215</v>
      </c>
      <c r="N600" s="40">
        <v>0.59958533955568738</v>
      </c>
      <c r="O600" s="98">
        <v>1</v>
      </c>
      <c r="P600" s="38">
        <v>0.4</v>
      </c>
      <c r="Q600" s="39">
        <v>44</v>
      </c>
      <c r="R600" s="41">
        <v>2.9954146072851984</v>
      </c>
      <c r="S600" s="183">
        <v>0</v>
      </c>
      <c r="T600" s="42">
        <v>0</v>
      </c>
      <c r="U600" s="43">
        <v>396</v>
      </c>
      <c r="V600" s="44">
        <v>0</v>
      </c>
      <c r="W600" s="178">
        <v>0</v>
      </c>
      <c r="X600" s="42">
        <v>0</v>
      </c>
      <c r="Y600" s="43">
        <v>396</v>
      </c>
      <c r="Z600" s="45">
        <v>0</v>
      </c>
      <c r="AA600" s="65">
        <v>6</v>
      </c>
      <c r="AB600" s="38">
        <v>6.7873303167420816E-3</v>
      </c>
      <c r="AC600" s="39">
        <v>300</v>
      </c>
      <c r="AD600" s="40">
        <v>0.52332827205512855</v>
      </c>
      <c r="AE600" s="98">
        <v>2</v>
      </c>
      <c r="AF600" s="38">
        <v>0.6</v>
      </c>
      <c r="AG600" s="39">
        <v>102</v>
      </c>
      <c r="AH600" s="41">
        <v>2.6144487650096435</v>
      </c>
      <c r="AI600" s="183">
        <v>0</v>
      </c>
      <c r="AJ600" s="42">
        <v>0</v>
      </c>
      <c r="AK600" s="43">
        <v>337</v>
      </c>
      <c r="AL600" s="44">
        <v>0</v>
      </c>
      <c r="AM600" s="178">
        <v>0</v>
      </c>
      <c r="AN600" s="42">
        <v>0</v>
      </c>
      <c r="AO600" s="43">
        <v>337</v>
      </c>
      <c r="AP600" s="45">
        <v>0</v>
      </c>
      <c r="AQ600" s="65">
        <v>0</v>
      </c>
      <c r="AR600" s="38">
        <v>0</v>
      </c>
      <c r="AS600" s="39">
        <v>565</v>
      </c>
      <c r="AT600" s="40">
        <v>0</v>
      </c>
      <c r="AU600" s="98">
        <v>0</v>
      </c>
      <c r="AV600" s="38">
        <v>0</v>
      </c>
      <c r="AW600" s="39">
        <v>565</v>
      </c>
      <c r="AX600" s="41">
        <v>0</v>
      </c>
      <c r="AY600" s="183">
        <v>0</v>
      </c>
      <c r="AZ600" s="42">
        <v>0</v>
      </c>
      <c r="BA600" s="43">
        <v>356</v>
      </c>
      <c r="BB600" s="44">
        <v>0</v>
      </c>
      <c r="BC600" s="178">
        <v>0</v>
      </c>
      <c r="BD600" s="42">
        <v>0</v>
      </c>
      <c r="BE600" s="43">
        <v>356</v>
      </c>
      <c r="BF600" s="45">
        <v>0</v>
      </c>
      <c r="BG600" s="159">
        <v>0</v>
      </c>
      <c r="BH600" s="83">
        <v>0</v>
      </c>
      <c r="BI600" s="84">
        <v>467</v>
      </c>
      <c r="BJ600" s="85">
        <v>0</v>
      </c>
      <c r="BK600" s="156">
        <v>0</v>
      </c>
      <c r="BL600" s="83">
        <v>0</v>
      </c>
      <c r="BM600" s="84">
        <v>467</v>
      </c>
      <c r="BN600" s="86">
        <v>0</v>
      </c>
      <c r="BO600" s="195">
        <v>10</v>
      </c>
      <c r="BP600" s="75">
        <v>1.1312217194570135E-2</v>
      </c>
      <c r="BQ600" s="164">
        <v>3</v>
      </c>
      <c r="BR600" s="76">
        <v>499</v>
      </c>
      <c r="BS600" s="77">
        <v>0.20016772906743049</v>
      </c>
      <c r="BT600" s="159">
        <v>884</v>
      </c>
      <c r="BU600" s="153">
        <v>165</v>
      </c>
    </row>
    <row r="601" spans="1:73">
      <c r="A601" s="34">
        <f t="shared" si="72"/>
        <v>1</v>
      </c>
      <c r="B601" s="35">
        <f t="shared" si="73"/>
        <v>1</v>
      </c>
      <c r="C601" s="35">
        <f t="shared" si="74"/>
        <v>0</v>
      </c>
      <c r="D601" s="35">
        <f t="shared" si="75"/>
        <v>0</v>
      </c>
      <c r="E601" s="35">
        <f t="shared" si="76"/>
        <v>0</v>
      </c>
      <c r="F601" s="35">
        <f t="shared" si="77"/>
        <v>0</v>
      </c>
      <c r="G601" s="35">
        <f t="shared" si="78"/>
        <v>0</v>
      </c>
      <c r="H601" s="35">
        <f t="shared" si="79"/>
        <v>1</v>
      </c>
      <c r="I601" s="48">
        <v>153</v>
      </c>
      <c r="J601" s="49" t="s">
        <v>123</v>
      </c>
      <c r="K601" s="65">
        <v>3</v>
      </c>
      <c r="L601" s="38">
        <v>2.3631350925561244E-4</v>
      </c>
      <c r="M601" s="39">
        <v>485</v>
      </c>
      <c r="N601" s="40">
        <v>3.1313515567185556E-2</v>
      </c>
      <c r="O601" s="98">
        <v>1</v>
      </c>
      <c r="P601" s="38">
        <v>0.33333333333333331</v>
      </c>
      <c r="Q601" s="39">
        <v>62</v>
      </c>
      <c r="R601" s="41">
        <v>2.4961788394043318</v>
      </c>
      <c r="S601" s="183">
        <v>0</v>
      </c>
      <c r="T601" s="42">
        <v>0</v>
      </c>
      <c r="U601" s="43">
        <v>396</v>
      </c>
      <c r="V601" s="44">
        <v>0</v>
      </c>
      <c r="W601" s="178">
        <v>0</v>
      </c>
      <c r="X601" s="42">
        <v>0</v>
      </c>
      <c r="Y601" s="43">
        <v>396</v>
      </c>
      <c r="Z601" s="45">
        <v>0</v>
      </c>
      <c r="AA601" s="65">
        <v>0</v>
      </c>
      <c r="AB601" s="38">
        <v>0</v>
      </c>
      <c r="AC601" s="39">
        <v>538</v>
      </c>
      <c r="AD601" s="40">
        <v>0</v>
      </c>
      <c r="AE601" s="98">
        <v>1</v>
      </c>
      <c r="AF601" s="38">
        <v>0</v>
      </c>
      <c r="AG601" s="39">
        <v>538</v>
      </c>
      <c r="AH601" s="41">
        <v>0</v>
      </c>
      <c r="AI601" s="183">
        <v>0</v>
      </c>
      <c r="AJ601" s="42">
        <v>0</v>
      </c>
      <c r="AK601" s="43">
        <v>337</v>
      </c>
      <c r="AL601" s="44">
        <v>0</v>
      </c>
      <c r="AM601" s="178">
        <v>0</v>
      </c>
      <c r="AN601" s="42">
        <v>0</v>
      </c>
      <c r="AO601" s="43">
        <v>337</v>
      </c>
      <c r="AP601" s="45">
        <v>0</v>
      </c>
      <c r="AQ601" s="65">
        <v>0</v>
      </c>
      <c r="AR601" s="38">
        <v>0</v>
      </c>
      <c r="AS601" s="39">
        <v>565</v>
      </c>
      <c r="AT601" s="40">
        <v>0</v>
      </c>
      <c r="AU601" s="98">
        <v>3</v>
      </c>
      <c r="AV601" s="38">
        <v>0</v>
      </c>
      <c r="AW601" s="39">
        <v>565</v>
      </c>
      <c r="AX601" s="41">
        <v>0</v>
      </c>
      <c r="AY601" s="183">
        <v>0</v>
      </c>
      <c r="AZ601" s="42">
        <v>0</v>
      </c>
      <c r="BA601" s="43">
        <v>356</v>
      </c>
      <c r="BB601" s="44">
        <v>0</v>
      </c>
      <c r="BC601" s="178">
        <v>0</v>
      </c>
      <c r="BD601" s="42">
        <v>0</v>
      </c>
      <c r="BE601" s="43">
        <v>356</v>
      </c>
      <c r="BF601" s="45">
        <v>0</v>
      </c>
      <c r="BG601" s="159">
        <v>6</v>
      </c>
      <c r="BH601" s="83">
        <v>4.7262701851122487E-4</v>
      </c>
      <c r="BI601" s="84">
        <v>388</v>
      </c>
      <c r="BJ601" s="85">
        <v>8.4913849562722188E-2</v>
      </c>
      <c r="BK601" s="156">
        <v>3</v>
      </c>
      <c r="BL601" s="83">
        <v>0.66666666666666663</v>
      </c>
      <c r="BM601" s="84">
        <v>10</v>
      </c>
      <c r="BN601" s="86">
        <v>6.7689670294621855</v>
      </c>
      <c r="BO601" s="195">
        <v>9</v>
      </c>
      <c r="BP601" s="75">
        <v>7.0894052776683731E-4</v>
      </c>
      <c r="BQ601" s="164">
        <v>8</v>
      </c>
      <c r="BR601" s="76">
        <v>609</v>
      </c>
      <c r="BS601" s="77">
        <v>1.2544580169046688E-2</v>
      </c>
      <c r="BT601" s="159">
        <v>12695</v>
      </c>
      <c r="BU601" s="153">
        <v>318</v>
      </c>
    </row>
    <row r="602" spans="1:73">
      <c r="A602" s="34">
        <f t="shared" si="72"/>
        <v>1</v>
      </c>
      <c r="B602" s="35">
        <f t="shared" si="73"/>
        <v>0</v>
      </c>
      <c r="C602" s="35">
        <f t="shared" si="74"/>
        <v>1</v>
      </c>
      <c r="D602" s="35">
        <f t="shared" si="75"/>
        <v>0</v>
      </c>
      <c r="E602" s="35">
        <f t="shared" si="76"/>
        <v>0</v>
      </c>
      <c r="F602" s="35">
        <f t="shared" si="77"/>
        <v>0</v>
      </c>
      <c r="G602" s="35">
        <f t="shared" si="78"/>
        <v>1</v>
      </c>
      <c r="H602" s="35">
        <f t="shared" si="79"/>
        <v>0</v>
      </c>
      <c r="I602" s="48">
        <v>76</v>
      </c>
      <c r="J602" s="49" t="s">
        <v>46</v>
      </c>
      <c r="K602" s="65">
        <v>0</v>
      </c>
      <c r="L602" s="38">
        <v>0</v>
      </c>
      <c r="M602" s="39">
        <v>517</v>
      </c>
      <c r="N602" s="40">
        <v>0</v>
      </c>
      <c r="O602" s="98">
        <v>0</v>
      </c>
      <c r="P602" s="38">
        <v>0</v>
      </c>
      <c r="Q602" s="39">
        <v>517</v>
      </c>
      <c r="R602" s="41">
        <v>0</v>
      </c>
      <c r="S602" s="183">
        <v>5</v>
      </c>
      <c r="T602" s="42">
        <v>6.7769043101111417E-4</v>
      </c>
      <c r="U602" s="43">
        <v>252</v>
      </c>
      <c r="V602" s="44">
        <v>0.25228210945976492</v>
      </c>
      <c r="W602" s="178">
        <v>1</v>
      </c>
      <c r="X602" s="42">
        <v>0.625</v>
      </c>
      <c r="Y602" s="43">
        <v>5</v>
      </c>
      <c r="Z602" s="45">
        <v>13.148880866019331</v>
      </c>
      <c r="AA602" s="65">
        <v>0</v>
      </c>
      <c r="AB602" s="38">
        <v>0</v>
      </c>
      <c r="AC602" s="39">
        <v>538</v>
      </c>
      <c r="AD602" s="40">
        <v>0</v>
      </c>
      <c r="AE602" s="98">
        <v>0</v>
      </c>
      <c r="AF602" s="38">
        <v>0</v>
      </c>
      <c r="AG602" s="39">
        <v>538</v>
      </c>
      <c r="AH602" s="41">
        <v>0</v>
      </c>
      <c r="AI602" s="183">
        <v>0</v>
      </c>
      <c r="AJ602" s="42">
        <v>0</v>
      </c>
      <c r="AK602" s="43">
        <v>337</v>
      </c>
      <c r="AL602" s="44">
        <v>0</v>
      </c>
      <c r="AM602" s="178">
        <v>0</v>
      </c>
      <c r="AN602" s="42">
        <v>0</v>
      </c>
      <c r="AO602" s="43">
        <v>337</v>
      </c>
      <c r="AP602" s="45">
        <v>0</v>
      </c>
      <c r="AQ602" s="65">
        <v>0</v>
      </c>
      <c r="AR602" s="38">
        <v>0</v>
      </c>
      <c r="AS602" s="39">
        <v>565</v>
      </c>
      <c r="AT602" s="40">
        <v>0</v>
      </c>
      <c r="AU602" s="98">
        <v>0</v>
      </c>
      <c r="AV602" s="38">
        <v>0</v>
      </c>
      <c r="AW602" s="39">
        <v>565</v>
      </c>
      <c r="AX602" s="41">
        <v>0</v>
      </c>
      <c r="AY602" s="183">
        <v>3</v>
      </c>
      <c r="AZ602" s="42">
        <v>4.0661425860666849E-4</v>
      </c>
      <c r="BA602" s="43">
        <v>270</v>
      </c>
      <c r="BB602" s="44">
        <v>0.1517430366449832</v>
      </c>
      <c r="BC602" s="178">
        <v>1</v>
      </c>
      <c r="BD602" s="42">
        <v>0.375</v>
      </c>
      <c r="BE602" s="43">
        <v>7</v>
      </c>
      <c r="BF602" s="45">
        <v>7.9088093696596484</v>
      </c>
      <c r="BG602" s="159">
        <v>0</v>
      </c>
      <c r="BH602" s="83">
        <v>0</v>
      </c>
      <c r="BI602" s="84">
        <v>467</v>
      </c>
      <c r="BJ602" s="85">
        <v>0</v>
      </c>
      <c r="BK602" s="156">
        <v>0</v>
      </c>
      <c r="BL602" s="83">
        <v>0</v>
      </c>
      <c r="BM602" s="84">
        <v>467</v>
      </c>
      <c r="BN602" s="86">
        <v>0</v>
      </c>
      <c r="BO602" s="195">
        <v>8</v>
      </c>
      <c r="BP602" s="75">
        <v>1.0843046896177825E-3</v>
      </c>
      <c r="BQ602" s="164">
        <v>2</v>
      </c>
      <c r="BR602" s="76">
        <v>597</v>
      </c>
      <c r="BS602" s="77">
        <v>1.9186584168675365E-2</v>
      </c>
      <c r="BT602" s="159">
        <v>7378</v>
      </c>
      <c r="BU602" s="153">
        <v>41</v>
      </c>
    </row>
    <row r="603" spans="1:73">
      <c r="A603" s="34">
        <f t="shared" si="72"/>
        <v>0</v>
      </c>
      <c r="B603" s="35">
        <f t="shared" si="73"/>
        <v>0</v>
      </c>
      <c r="C603" s="35">
        <f t="shared" si="74"/>
        <v>0</v>
      </c>
      <c r="D603" s="35">
        <f t="shared" si="75"/>
        <v>0</v>
      </c>
      <c r="E603" s="35">
        <f t="shared" si="76"/>
        <v>0</v>
      </c>
      <c r="F603" s="35">
        <f t="shared" si="77"/>
        <v>1</v>
      </c>
      <c r="G603" s="35">
        <f t="shared" si="78"/>
        <v>0</v>
      </c>
      <c r="H603" s="35">
        <f t="shared" si="79"/>
        <v>0</v>
      </c>
      <c r="I603" s="48">
        <v>98</v>
      </c>
      <c r="J603" s="49" t="s">
        <v>68</v>
      </c>
      <c r="K603" s="65">
        <v>0</v>
      </c>
      <c r="L603" s="38">
        <v>0</v>
      </c>
      <c r="M603" s="39">
        <v>517</v>
      </c>
      <c r="N603" s="40">
        <v>0</v>
      </c>
      <c r="O603" s="98">
        <v>0</v>
      </c>
      <c r="P603" s="38">
        <v>0</v>
      </c>
      <c r="Q603" s="39">
        <v>517</v>
      </c>
      <c r="R603" s="41">
        <v>0</v>
      </c>
      <c r="S603" s="183">
        <v>0</v>
      </c>
      <c r="T603" s="42">
        <v>0</v>
      </c>
      <c r="U603" s="43">
        <v>396</v>
      </c>
      <c r="V603" s="44">
        <v>0</v>
      </c>
      <c r="W603" s="178">
        <v>0</v>
      </c>
      <c r="X603" s="42">
        <v>0</v>
      </c>
      <c r="Y603" s="43">
        <v>396</v>
      </c>
      <c r="Z603" s="45">
        <v>0</v>
      </c>
      <c r="AA603" s="65">
        <v>0</v>
      </c>
      <c r="AB603" s="38">
        <v>0</v>
      </c>
      <c r="AC603" s="39">
        <v>538</v>
      </c>
      <c r="AD603" s="40">
        <v>0</v>
      </c>
      <c r="AE603" s="98">
        <v>0</v>
      </c>
      <c r="AF603" s="38">
        <v>0</v>
      </c>
      <c r="AG603" s="39">
        <v>538</v>
      </c>
      <c r="AH603" s="41">
        <v>0</v>
      </c>
      <c r="AI603" s="183">
        <v>0</v>
      </c>
      <c r="AJ603" s="42">
        <v>0</v>
      </c>
      <c r="AK603" s="43">
        <v>337</v>
      </c>
      <c r="AL603" s="44">
        <v>0</v>
      </c>
      <c r="AM603" s="178">
        <v>0</v>
      </c>
      <c r="AN603" s="42">
        <v>0</v>
      </c>
      <c r="AO603" s="43">
        <v>337</v>
      </c>
      <c r="AP603" s="45">
        <v>0</v>
      </c>
      <c r="AQ603" s="65">
        <v>8</v>
      </c>
      <c r="AR603" s="38">
        <v>4.0120361083249749E-3</v>
      </c>
      <c r="AS603" s="39">
        <v>433</v>
      </c>
      <c r="AT603" s="40">
        <v>0.17320941531655715</v>
      </c>
      <c r="AU603" s="98">
        <v>2</v>
      </c>
      <c r="AV603" s="38">
        <v>1</v>
      </c>
      <c r="AW603" s="39">
        <v>1</v>
      </c>
      <c r="AX603" s="41">
        <v>2.4398343176095891</v>
      </c>
      <c r="AY603" s="183">
        <v>0</v>
      </c>
      <c r="AZ603" s="42">
        <v>0</v>
      </c>
      <c r="BA603" s="43">
        <v>356</v>
      </c>
      <c r="BB603" s="44">
        <v>0</v>
      </c>
      <c r="BC603" s="178">
        <v>0</v>
      </c>
      <c r="BD603" s="42">
        <v>0</v>
      </c>
      <c r="BE603" s="43">
        <v>356</v>
      </c>
      <c r="BF603" s="45">
        <v>0</v>
      </c>
      <c r="BG603" s="159">
        <v>0</v>
      </c>
      <c r="BH603" s="83">
        <v>0</v>
      </c>
      <c r="BI603" s="84">
        <v>467</v>
      </c>
      <c r="BJ603" s="85">
        <v>0</v>
      </c>
      <c r="BK603" s="156">
        <v>0</v>
      </c>
      <c r="BL603" s="83">
        <v>0</v>
      </c>
      <c r="BM603" s="84">
        <v>467</v>
      </c>
      <c r="BN603" s="86">
        <v>0</v>
      </c>
      <c r="BO603" s="195">
        <v>8</v>
      </c>
      <c r="BP603" s="75">
        <v>4.0120361083249749E-3</v>
      </c>
      <c r="BQ603" s="164">
        <v>2</v>
      </c>
      <c r="BR603" s="76">
        <v>566</v>
      </c>
      <c r="BS603" s="77">
        <v>7.0992285855810855E-2</v>
      </c>
      <c r="BT603" s="159">
        <v>1994</v>
      </c>
      <c r="BU603" s="153">
        <v>104</v>
      </c>
    </row>
    <row r="604" spans="1:73">
      <c r="A604" s="34">
        <f t="shared" si="72"/>
        <v>1</v>
      </c>
      <c r="B604" s="35">
        <f t="shared" si="73"/>
        <v>1</v>
      </c>
      <c r="C604" s="35">
        <f t="shared" si="74"/>
        <v>0</v>
      </c>
      <c r="D604" s="35">
        <f t="shared" si="75"/>
        <v>0</v>
      </c>
      <c r="E604" s="35">
        <f t="shared" si="76"/>
        <v>0</v>
      </c>
      <c r="F604" s="35">
        <f t="shared" si="77"/>
        <v>0</v>
      </c>
      <c r="G604" s="35">
        <f t="shared" si="78"/>
        <v>0</v>
      </c>
      <c r="H604" s="35">
        <f t="shared" si="79"/>
        <v>0</v>
      </c>
      <c r="I604" s="48">
        <v>236</v>
      </c>
      <c r="J604" s="49" t="s">
        <v>206</v>
      </c>
      <c r="K604" s="65">
        <v>5</v>
      </c>
      <c r="L604" s="38">
        <v>6.0110603510459242E-4</v>
      </c>
      <c r="M604" s="39">
        <v>447</v>
      </c>
      <c r="N604" s="40">
        <v>7.965157492294235E-2</v>
      </c>
      <c r="O604" s="98">
        <v>2</v>
      </c>
      <c r="P604" s="38">
        <v>0.625</v>
      </c>
      <c r="Q604" s="39">
        <v>18</v>
      </c>
      <c r="R604" s="41">
        <v>4.6803353238831225</v>
      </c>
      <c r="S604" s="183">
        <v>0</v>
      </c>
      <c r="T604" s="42">
        <v>0</v>
      </c>
      <c r="U604" s="43">
        <v>396</v>
      </c>
      <c r="V604" s="44">
        <v>0</v>
      </c>
      <c r="W604" s="178">
        <v>0</v>
      </c>
      <c r="X604" s="42">
        <v>0</v>
      </c>
      <c r="Y604" s="43">
        <v>396</v>
      </c>
      <c r="Z604" s="45">
        <v>0</v>
      </c>
      <c r="AA604" s="65">
        <v>0</v>
      </c>
      <c r="AB604" s="38">
        <v>0</v>
      </c>
      <c r="AC604" s="39">
        <v>538</v>
      </c>
      <c r="AD604" s="40">
        <v>0</v>
      </c>
      <c r="AE604" s="98">
        <v>0</v>
      </c>
      <c r="AF604" s="38">
        <v>0</v>
      </c>
      <c r="AG604" s="39">
        <v>538</v>
      </c>
      <c r="AH604" s="41">
        <v>0</v>
      </c>
      <c r="AI604" s="183">
        <v>0</v>
      </c>
      <c r="AJ604" s="42">
        <v>0</v>
      </c>
      <c r="AK604" s="43">
        <v>337</v>
      </c>
      <c r="AL604" s="44">
        <v>0</v>
      </c>
      <c r="AM604" s="178">
        <v>0</v>
      </c>
      <c r="AN604" s="42">
        <v>0</v>
      </c>
      <c r="AO604" s="43">
        <v>337</v>
      </c>
      <c r="AP604" s="45">
        <v>0</v>
      </c>
      <c r="AQ604" s="65">
        <v>3</v>
      </c>
      <c r="AR604" s="38">
        <v>3.6066362106275548E-4</v>
      </c>
      <c r="AS604" s="39">
        <v>543</v>
      </c>
      <c r="AT604" s="40">
        <v>1.5570730981360376E-2</v>
      </c>
      <c r="AU604" s="98">
        <v>1</v>
      </c>
      <c r="AV604" s="38">
        <v>0.375</v>
      </c>
      <c r="AW604" s="39">
        <v>315</v>
      </c>
      <c r="AX604" s="41">
        <v>0.91493786910359598</v>
      </c>
      <c r="AY604" s="183">
        <v>0</v>
      </c>
      <c r="AZ604" s="42">
        <v>0</v>
      </c>
      <c r="BA604" s="43">
        <v>356</v>
      </c>
      <c r="BB604" s="44">
        <v>0</v>
      </c>
      <c r="BC604" s="178">
        <v>0</v>
      </c>
      <c r="BD604" s="42">
        <v>0</v>
      </c>
      <c r="BE604" s="43">
        <v>356</v>
      </c>
      <c r="BF604" s="45">
        <v>0</v>
      </c>
      <c r="BG604" s="159">
        <v>0</v>
      </c>
      <c r="BH604" s="83">
        <v>0</v>
      </c>
      <c r="BI604" s="84">
        <v>467</v>
      </c>
      <c r="BJ604" s="85">
        <v>0</v>
      </c>
      <c r="BK604" s="156">
        <v>0</v>
      </c>
      <c r="BL604" s="83">
        <v>0</v>
      </c>
      <c r="BM604" s="84">
        <v>467</v>
      </c>
      <c r="BN604" s="86">
        <v>0</v>
      </c>
      <c r="BO604" s="195">
        <v>8</v>
      </c>
      <c r="BP604" s="75">
        <v>9.617696561673479E-4</v>
      </c>
      <c r="BQ604" s="164">
        <v>3</v>
      </c>
      <c r="BR604" s="76">
        <v>601</v>
      </c>
      <c r="BS604" s="77">
        <v>1.7018347919750761E-2</v>
      </c>
      <c r="BT604" s="159">
        <v>8318</v>
      </c>
      <c r="BU604" s="153">
        <v>136</v>
      </c>
    </row>
    <row r="605" spans="1:73">
      <c r="A605" s="34">
        <f t="shared" si="72"/>
        <v>1</v>
      </c>
      <c r="B605" s="35">
        <f t="shared" si="73"/>
        <v>0</v>
      </c>
      <c r="C605" s="35">
        <f t="shared" si="74"/>
        <v>0</v>
      </c>
      <c r="D605" s="35">
        <f t="shared" si="75"/>
        <v>0</v>
      </c>
      <c r="E605" s="35">
        <f t="shared" si="76"/>
        <v>1</v>
      </c>
      <c r="F605" s="35">
        <f t="shared" si="77"/>
        <v>0</v>
      </c>
      <c r="G605" s="35">
        <f t="shared" si="78"/>
        <v>0</v>
      </c>
      <c r="H605" s="35">
        <f t="shared" si="79"/>
        <v>0</v>
      </c>
      <c r="I605" s="48">
        <v>319</v>
      </c>
      <c r="J605" s="49" t="s">
        <v>290</v>
      </c>
      <c r="K605" s="65">
        <v>0</v>
      </c>
      <c r="L605" s="38">
        <v>0</v>
      </c>
      <c r="M605" s="39">
        <v>517</v>
      </c>
      <c r="N605" s="40">
        <v>0</v>
      </c>
      <c r="O605" s="98">
        <v>0</v>
      </c>
      <c r="P605" s="38">
        <v>0</v>
      </c>
      <c r="Q605" s="39">
        <v>517</v>
      </c>
      <c r="R605" s="41">
        <v>0</v>
      </c>
      <c r="S605" s="183">
        <v>0</v>
      </c>
      <c r="T605" s="42">
        <v>0</v>
      </c>
      <c r="U605" s="43">
        <v>396</v>
      </c>
      <c r="V605" s="44">
        <v>0</v>
      </c>
      <c r="W605" s="178">
        <v>0</v>
      </c>
      <c r="X605" s="42">
        <v>0</v>
      </c>
      <c r="Y605" s="43">
        <v>396</v>
      </c>
      <c r="Z605" s="45">
        <v>0</v>
      </c>
      <c r="AA605" s="65">
        <v>0</v>
      </c>
      <c r="AB605" s="38">
        <v>0</v>
      </c>
      <c r="AC605" s="39">
        <v>538</v>
      </c>
      <c r="AD605" s="40">
        <v>0</v>
      </c>
      <c r="AE605" s="98">
        <v>0</v>
      </c>
      <c r="AF605" s="38">
        <v>0</v>
      </c>
      <c r="AG605" s="39">
        <v>538</v>
      </c>
      <c r="AH605" s="41">
        <v>0</v>
      </c>
      <c r="AI605" s="183">
        <v>7</v>
      </c>
      <c r="AJ605" s="42">
        <v>1.6166281755196305E-3</v>
      </c>
      <c r="AK605" s="43">
        <v>112</v>
      </c>
      <c r="AL605" s="44">
        <v>0.84964694411633923</v>
      </c>
      <c r="AM605" s="178">
        <v>1</v>
      </c>
      <c r="AN605" s="42">
        <v>1</v>
      </c>
      <c r="AO605" s="43">
        <v>1</v>
      </c>
      <c r="AP605" s="45">
        <v>29.701749363867684</v>
      </c>
      <c r="AQ605" s="65">
        <v>0</v>
      </c>
      <c r="AR605" s="38">
        <v>0</v>
      </c>
      <c r="AS605" s="39">
        <v>565</v>
      </c>
      <c r="AT605" s="40">
        <v>0</v>
      </c>
      <c r="AU605" s="98">
        <v>0</v>
      </c>
      <c r="AV605" s="38">
        <v>0</v>
      </c>
      <c r="AW605" s="39">
        <v>565</v>
      </c>
      <c r="AX605" s="41">
        <v>0</v>
      </c>
      <c r="AY605" s="183">
        <v>0</v>
      </c>
      <c r="AZ605" s="42">
        <v>0</v>
      </c>
      <c r="BA605" s="43">
        <v>356</v>
      </c>
      <c r="BB605" s="44">
        <v>0</v>
      </c>
      <c r="BC605" s="178">
        <v>0</v>
      </c>
      <c r="BD605" s="42">
        <v>0</v>
      </c>
      <c r="BE605" s="43">
        <v>356</v>
      </c>
      <c r="BF605" s="45">
        <v>0</v>
      </c>
      <c r="BG605" s="159">
        <v>0</v>
      </c>
      <c r="BH605" s="83">
        <v>0</v>
      </c>
      <c r="BI605" s="84">
        <v>467</v>
      </c>
      <c r="BJ605" s="85">
        <v>0</v>
      </c>
      <c r="BK605" s="156">
        <v>0</v>
      </c>
      <c r="BL605" s="83">
        <v>0</v>
      </c>
      <c r="BM605" s="84">
        <v>467</v>
      </c>
      <c r="BN605" s="86">
        <v>0</v>
      </c>
      <c r="BO605" s="195">
        <v>7</v>
      </c>
      <c r="BP605" s="75">
        <v>1.6166281755196305E-3</v>
      </c>
      <c r="BQ605" s="164">
        <v>1</v>
      </c>
      <c r="BR605" s="76">
        <v>589</v>
      </c>
      <c r="BS605" s="77">
        <v>2.8605956292592608E-2</v>
      </c>
      <c r="BT605" s="159">
        <v>4330</v>
      </c>
      <c r="BU605" s="153">
        <v>73</v>
      </c>
    </row>
    <row r="606" spans="1:73">
      <c r="A606" s="34">
        <f t="shared" si="72"/>
        <v>1</v>
      </c>
      <c r="B606" s="35">
        <f t="shared" si="73"/>
        <v>0</v>
      </c>
      <c r="C606" s="35">
        <f t="shared" si="74"/>
        <v>0</v>
      </c>
      <c r="D606" s="35">
        <f t="shared" si="75"/>
        <v>1</v>
      </c>
      <c r="E606" s="35">
        <f t="shared" si="76"/>
        <v>0</v>
      </c>
      <c r="F606" s="35">
        <f t="shared" si="77"/>
        <v>0</v>
      </c>
      <c r="G606" s="35">
        <f t="shared" si="78"/>
        <v>0</v>
      </c>
      <c r="H606" s="35">
        <f t="shared" si="79"/>
        <v>1</v>
      </c>
      <c r="I606" s="48">
        <v>100</v>
      </c>
      <c r="J606" s="49" t="s">
        <v>70</v>
      </c>
      <c r="K606" s="65">
        <v>0</v>
      </c>
      <c r="L606" s="38">
        <v>0</v>
      </c>
      <c r="M606" s="39">
        <v>517</v>
      </c>
      <c r="N606" s="40">
        <v>0</v>
      </c>
      <c r="O606" s="98">
        <v>0</v>
      </c>
      <c r="P606" s="38">
        <v>0</v>
      </c>
      <c r="Q606" s="39">
        <v>517</v>
      </c>
      <c r="R606" s="41">
        <v>0</v>
      </c>
      <c r="S606" s="183">
        <v>0</v>
      </c>
      <c r="T606" s="42">
        <v>0</v>
      </c>
      <c r="U606" s="43">
        <v>396</v>
      </c>
      <c r="V606" s="44">
        <v>0</v>
      </c>
      <c r="W606" s="178">
        <v>0</v>
      </c>
      <c r="X606" s="42">
        <v>0</v>
      </c>
      <c r="Y606" s="43">
        <v>396</v>
      </c>
      <c r="Z606" s="45">
        <v>0</v>
      </c>
      <c r="AA606" s="65">
        <v>5</v>
      </c>
      <c r="AB606" s="38">
        <v>1.9882296802926675E-4</v>
      </c>
      <c r="AC606" s="39">
        <v>519</v>
      </c>
      <c r="AD606" s="40">
        <v>1.5329986231401227E-2</v>
      </c>
      <c r="AE606" s="98">
        <v>1</v>
      </c>
      <c r="AF606" s="38">
        <v>0.83333333333333337</v>
      </c>
      <c r="AG606" s="39">
        <v>69</v>
      </c>
      <c r="AH606" s="41">
        <v>3.6311788402911716</v>
      </c>
      <c r="AI606" s="183">
        <v>0</v>
      </c>
      <c r="AJ606" s="42">
        <v>0</v>
      </c>
      <c r="AK606" s="43">
        <v>337</v>
      </c>
      <c r="AL606" s="44">
        <v>0</v>
      </c>
      <c r="AM606" s="178">
        <v>0</v>
      </c>
      <c r="AN606" s="42">
        <v>0</v>
      </c>
      <c r="AO606" s="43">
        <v>337</v>
      </c>
      <c r="AP606" s="45">
        <v>0</v>
      </c>
      <c r="AQ606" s="65">
        <v>0</v>
      </c>
      <c r="AR606" s="38">
        <v>0</v>
      </c>
      <c r="AS606" s="39">
        <v>565</v>
      </c>
      <c r="AT606" s="40">
        <v>0</v>
      </c>
      <c r="AU606" s="98">
        <v>0</v>
      </c>
      <c r="AV606" s="38">
        <v>0</v>
      </c>
      <c r="AW606" s="39">
        <v>565</v>
      </c>
      <c r="AX606" s="41">
        <v>0</v>
      </c>
      <c r="AY606" s="183">
        <v>0</v>
      </c>
      <c r="AZ606" s="42">
        <v>0</v>
      </c>
      <c r="BA606" s="43">
        <v>356</v>
      </c>
      <c r="BB606" s="44">
        <v>0</v>
      </c>
      <c r="BC606" s="178">
        <v>0</v>
      </c>
      <c r="BD606" s="42">
        <v>0</v>
      </c>
      <c r="BE606" s="43">
        <v>356</v>
      </c>
      <c r="BF606" s="45">
        <v>0</v>
      </c>
      <c r="BG606" s="159">
        <v>1</v>
      </c>
      <c r="BH606" s="83">
        <v>3.9764593605853349E-5</v>
      </c>
      <c r="BI606" s="84">
        <v>455</v>
      </c>
      <c r="BJ606" s="85">
        <v>7.144248185400816E-3</v>
      </c>
      <c r="BK606" s="156">
        <v>1</v>
      </c>
      <c r="BL606" s="83">
        <v>0.16666666666666666</v>
      </c>
      <c r="BM606" s="84">
        <v>89</v>
      </c>
      <c r="BN606" s="86">
        <v>1.6922417573655464</v>
      </c>
      <c r="BO606" s="195">
        <v>6</v>
      </c>
      <c r="BP606" s="75">
        <v>2.385875616351201E-4</v>
      </c>
      <c r="BQ606" s="164">
        <v>2</v>
      </c>
      <c r="BR606" s="76">
        <v>620</v>
      </c>
      <c r="BS606" s="77">
        <v>4.2217656870274034E-3</v>
      </c>
      <c r="BT606" s="159">
        <v>25148</v>
      </c>
      <c r="BU606" s="153">
        <v>736</v>
      </c>
    </row>
    <row r="607" spans="1:73">
      <c r="A607" s="34">
        <f t="shared" si="72"/>
        <v>1</v>
      </c>
      <c r="B607" s="35">
        <f t="shared" si="73"/>
        <v>0</v>
      </c>
      <c r="C607" s="35">
        <f t="shared" si="74"/>
        <v>0</v>
      </c>
      <c r="D607" s="35">
        <f t="shared" si="75"/>
        <v>1</v>
      </c>
      <c r="E607" s="35">
        <f t="shared" si="76"/>
        <v>0</v>
      </c>
      <c r="F607" s="35">
        <f t="shared" si="77"/>
        <v>0</v>
      </c>
      <c r="G607" s="35">
        <f t="shared" si="78"/>
        <v>0</v>
      </c>
      <c r="H607" s="35">
        <f t="shared" si="79"/>
        <v>0</v>
      </c>
      <c r="I607" s="48">
        <v>152</v>
      </c>
      <c r="J607" s="49" t="s">
        <v>122</v>
      </c>
      <c r="K607" s="65">
        <v>0</v>
      </c>
      <c r="L607" s="38">
        <v>0</v>
      </c>
      <c r="M607" s="39">
        <v>517</v>
      </c>
      <c r="N607" s="40">
        <v>0</v>
      </c>
      <c r="O607" s="98">
        <v>0</v>
      </c>
      <c r="P607" s="38">
        <v>0</v>
      </c>
      <c r="Q607" s="39">
        <v>517</v>
      </c>
      <c r="R607" s="41">
        <v>0</v>
      </c>
      <c r="S607" s="183">
        <v>0</v>
      </c>
      <c r="T607" s="42">
        <v>0</v>
      </c>
      <c r="U607" s="43">
        <v>396</v>
      </c>
      <c r="V607" s="44">
        <v>0</v>
      </c>
      <c r="W607" s="178">
        <v>0</v>
      </c>
      <c r="X607" s="42">
        <v>0</v>
      </c>
      <c r="Y607" s="43">
        <v>396</v>
      </c>
      <c r="Z607" s="45">
        <v>0</v>
      </c>
      <c r="AA607" s="65">
        <v>6</v>
      </c>
      <c r="AB607" s="38">
        <v>4.0927694406548429E-3</v>
      </c>
      <c r="AC607" s="39">
        <v>357</v>
      </c>
      <c r="AD607" s="40">
        <v>0.31556766200322894</v>
      </c>
      <c r="AE607" s="98">
        <v>1</v>
      </c>
      <c r="AF607" s="38">
        <v>1</v>
      </c>
      <c r="AG607" s="39">
        <v>1</v>
      </c>
      <c r="AH607" s="41">
        <v>4.3574146083494059</v>
      </c>
      <c r="AI607" s="183">
        <v>0</v>
      </c>
      <c r="AJ607" s="42">
        <v>0</v>
      </c>
      <c r="AK607" s="43">
        <v>337</v>
      </c>
      <c r="AL607" s="44">
        <v>0</v>
      </c>
      <c r="AM607" s="178">
        <v>0</v>
      </c>
      <c r="AN607" s="42">
        <v>0</v>
      </c>
      <c r="AO607" s="43">
        <v>337</v>
      </c>
      <c r="AP607" s="45">
        <v>0</v>
      </c>
      <c r="AQ607" s="65">
        <v>0</v>
      </c>
      <c r="AR607" s="38">
        <v>0</v>
      </c>
      <c r="AS607" s="39">
        <v>565</v>
      </c>
      <c r="AT607" s="40">
        <v>0</v>
      </c>
      <c r="AU607" s="98">
        <v>0</v>
      </c>
      <c r="AV607" s="38">
        <v>0</v>
      </c>
      <c r="AW607" s="39">
        <v>565</v>
      </c>
      <c r="AX607" s="41">
        <v>0</v>
      </c>
      <c r="AY607" s="183">
        <v>0</v>
      </c>
      <c r="AZ607" s="42">
        <v>0</v>
      </c>
      <c r="BA607" s="43">
        <v>356</v>
      </c>
      <c r="BB607" s="44">
        <v>0</v>
      </c>
      <c r="BC607" s="178">
        <v>0</v>
      </c>
      <c r="BD607" s="42">
        <v>0</v>
      </c>
      <c r="BE607" s="43">
        <v>356</v>
      </c>
      <c r="BF607" s="45">
        <v>0</v>
      </c>
      <c r="BG607" s="159">
        <v>0</v>
      </c>
      <c r="BH607" s="83">
        <v>0</v>
      </c>
      <c r="BI607" s="84">
        <v>467</v>
      </c>
      <c r="BJ607" s="85">
        <v>0</v>
      </c>
      <c r="BK607" s="156">
        <v>0</v>
      </c>
      <c r="BL607" s="83">
        <v>0</v>
      </c>
      <c r="BM607" s="84">
        <v>467</v>
      </c>
      <c r="BN607" s="86">
        <v>0</v>
      </c>
      <c r="BO607" s="195">
        <v>6</v>
      </c>
      <c r="BP607" s="75">
        <v>4.0927694406548429E-3</v>
      </c>
      <c r="BQ607" s="164">
        <v>1</v>
      </c>
      <c r="BR607" s="76">
        <v>565</v>
      </c>
      <c r="BS607" s="77">
        <v>7.2420848224669251E-2</v>
      </c>
      <c r="BT607" s="159">
        <v>1466</v>
      </c>
      <c r="BU607" s="153">
        <v>56</v>
      </c>
    </row>
    <row r="608" spans="1:73">
      <c r="A608" s="34">
        <f t="shared" si="72"/>
        <v>1</v>
      </c>
      <c r="B608" s="35">
        <f t="shared" si="73"/>
        <v>1</v>
      </c>
      <c r="C608" s="35">
        <f t="shared" si="74"/>
        <v>0</v>
      </c>
      <c r="D608" s="35">
        <f t="shared" si="75"/>
        <v>0</v>
      </c>
      <c r="E608" s="35">
        <f t="shared" si="76"/>
        <v>0</v>
      </c>
      <c r="F608" s="35">
        <f t="shared" si="77"/>
        <v>0</v>
      </c>
      <c r="G608" s="35">
        <f t="shared" si="78"/>
        <v>0</v>
      </c>
      <c r="H608" s="35">
        <f t="shared" si="79"/>
        <v>0</v>
      </c>
      <c r="I608" s="48">
        <v>173</v>
      </c>
      <c r="J608" s="49" t="s">
        <v>143</v>
      </c>
      <c r="K608" s="65">
        <v>6</v>
      </c>
      <c r="L608" s="38">
        <v>6.3877355477483233E-4</v>
      </c>
      <c r="M608" s="39">
        <v>442</v>
      </c>
      <c r="N608" s="40">
        <v>8.4642836181288345E-2</v>
      </c>
      <c r="O608" s="98">
        <v>2</v>
      </c>
      <c r="P608" s="38">
        <v>1</v>
      </c>
      <c r="Q608" s="39">
        <v>1</v>
      </c>
      <c r="R608" s="41">
        <v>7.4885365182129959</v>
      </c>
      <c r="S608" s="183">
        <v>0</v>
      </c>
      <c r="T608" s="42">
        <v>0</v>
      </c>
      <c r="U608" s="43">
        <v>396</v>
      </c>
      <c r="V608" s="44">
        <v>0</v>
      </c>
      <c r="W608" s="178">
        <v>0</v>
      </c>
      <c r="X608" s="42">
        <v>0</v>
      </c>
      <c r="Y608" s="43">
        <v>396</v>
      </c>
      <c r="Z608" s="45">
        <v>0</v>
      </c>
      <c r="AA608" s="65">
        <v>0</v>
      </c>
      <c r="AB608" s="38">
        <v>0</v>
      </c>
      <c r="AC608" s="39">
        <v>538</v>
      </c>
      <c r="AD608" s="40">
        <v>0</v>
      </c>
      <c r="AE608" s="98">
        <v>0</v>
      </c>
      <c r="AF608" s="38">
        <v>0</v>
      </c>
      <c r="AG608" s="39">
        <v>538</v>
      </c>
      <c r="AH608" s="41">
        <v>0</v>
      </c>
      <c r="AI608" s="183">
        <v>0</v>
      </c>
      <c r="AJ608" s="42">
        <v>0</v>
      </c>
      <c r="AK608" s="43">
        <v>337</v>
      </c>
      <c r="AL608" s="44">
        <v>0</v>
      </c>
      <c r="AM608" s="178">
        <v>0</v>
      </c>
      <c r="AN608" s="42">
        <v>0</v>
      </c>
      <c r="AO608" s="43">
        <v>337</v>
      </c>
      <c r="AP608" s="45">
        <v>0</v>
      </c>
      <c r="AQ608" s="65">
        <v>0</v>
      </c>
      <c r="AR608" s="38">
        <v>0</v>
      </c>
      <c r="AS608" s="39">
        <v>565</v>
      </c>
      <c r="AT608" s="40">
        <v>0</v>
      </c>
      <c r="AU608" s="98">
        <v>0</v>
      </c>
      <c r="AV608" s="38">
        <v>0</v>
      </c>
      <c r="AW608" s="39">
        <v>565</v>
      </c>
      <c r="AX608" s="41">
        <v>0</v>
      </c>
      <c r="AY608" s="183">
        <v>0</v>
      </c>
      <c r="AZ608" s="42">
        <v>0</v>
      </c>
      <c r="BA608" s="43">
        <v>356</v>
      </c>
      <c r="BB608" s="44">
        <v>0</v>
      </c>
      <c r="BC608" s="178">
        <v>0</v>
      </c>
      <c r="BD608" s="42">
        <v>0</v>
      </c>
      <c r="BE608" s="43">
        <v>356</v>
      </c>
      <c r="BF608" s="45">
        <v>0</v>
      </c>
      <c r="BG608" s="159">
        <v>0</v>
      </c>
      <c r="BH608" s="83">
        <v>0</v>
      </c>
      <c r="BI608" s="84">
        <v>467</v>
      </c>
      <c r="BJ608" s="85">
        <v>0</v>
      </c>
      <c r="BK608" s="156">
        <v>0</v>
      </c>
      <c r="BL608" s="83">
        <v>0</v>
      </c>
      <c r="BM608" s="84">
        <v>467</v>
      </c>
      <c r="BN608" s="86">
        <v>0</v>
      </c>
      <c r="BO608" s="195">
        <v>6</v>
      </c>
      <c r="BP608" s="75">
        <v>6.3877355477483233E-4</v>
      </c>
      <c r="BQ608" s="164">
        <v>2</v>
      </c>
      <c r="BR608" s="76">
        <v>611</v>
      </c>
      <c r="BS608" s="77">
        <v>1.1302987703328557E-2</v>
      </c>
      <c r="BT608" s="159">
        <v>9393</v>
      </c>
      <c r="BU608" s="153">
        <v>203</v>
      </c>
    </row>
    <row r="609" spans="1:73">
      <c r="A609" s="34">
        <f t="shared" si="72"/>
        <v>0</v>
      </c>
      <c r="B609" s="35">
        <f t="shared" si="73"/>
        <v>0</v>
      </c>
      <c r="C609" s="35">
        <f t="shared" si="74"/>
        <v>0</v>
      </c>
      <c r="D609" s="35">
        <f t="shared" si="75"/>
        <v>0</v>
      </c>
      <c r="E609" s="35">
        <f t="shared" si="76"/>
        <v>0</v>
      </c>
      <c r="F609" s="35">
        <f t="shared" si="77"/>
        <v>1</v>
      </c>
      <c r="G609" s="35">
        <f t="shared" si="78"/>
        <v>0</v>
      </c>
      <c r="H609" s="35">
        <f t="shared" si="79"/>
        <v>1</v>
      </c>
      <c r="I609" s="48">
        <v>294</v>
      </c>
      <c r="J609" s="49" t="s">
        <v>265</v>
      </c>
      <c r="K609" s="65">
        <v>0</v>
      </c>
      <c r="L609" s="38">
        <v>0</v>
      </c>
      <c r="M609" s="39">
        <v>517</v>
      </c>
      <c r="N609" s="40">
        <v>0</v>
      </c>
      <c r="O609" s="98">
        <v>0</v>
      </c>
      <c r="P609" s="38">
        <v>0</v>
      </c>
      <c r="Q609" s="39">
        <v>517</v>
      </c>
      <c r="R609" s="41">
        <v>0</v>
      </c>
      <c r="S609" s="183">
        <v>0</v>
      </c>
      <c r="T609" s="42">
        <v>0</v>
      </c>
      <c r="U609" s="43">
        <v>396</v>
      </c>
      <c r="V609" s="44">
        <v>0</v>
      </c>
      <c r="W609" s="178">
        <v>0</v>
      </c>
      <c r="X609" s="42">
        <v>0</v>
      </c>
      <c r="Y609" s="43">
        <v>396</v>
      </c>
      <c r="Z609" s="45">
        <v>0</v>
      </c>
      <c r="AA609" s="65">
        <v>0</v>
      </c>
      <c r="AB609" s="38">
        <v>0</v>
      </c>
      <c r="AC609" s="39">
        <v>538</v>
      </c>
      <c r="AD609" s="40">
        <v>0</v>
      </c>
      <c r="AE609" s="98">
        <v>1</v>
      </c>
      <c r="AF609" s="38">
        <v>0</v>
      </c>
      <c r="AG609" s="39">
        <v>538</v>
      </c>
      <c r="AH609" s="41">
        <v>0</v>
      </c>
      <c r="AI609" s="183">
        <v>0</v>
      </c>
      <c r="AJ609" s="42">
        <v>0</v>
      </c>
      <c r="AK609" s="43">
        <v>337</v>
      </c>
      <c r="AL609" s="44">
        <v>0</v>
      </c>
      <c r="AM609" s="178">
        <v>0</v>
      </c>
      <c r="AN609" s="42">
        <v>0</v>
      </c>
      <c r="AO609" s="43">
        <v>337</v>
      </c>
      <c r="AP609" s="45">
        <v>0</v>
      </c>
      <c r="AQ609" s="65">
        <v>4</v>
      </c>
      <c r="AR609" s="38">
        <v>4.9887752556747322E-4</v>
      </c>
      <c r="AS609" s="39">
        <v>535</v>
      </c>
      <c r="AT609" s="40">
        <v>2.1537763416139624E-2</v>
      </c>
      <c r="AU609" s="98">
        <v>4</v>
      </c>
      <c r="AV609" s="38">
        <v>0.66666666666666663</v>
      </c>
      <c r="AW609" s="39">
        <v>77</v>
      </c>
      <c r="AX609" s="41">
        <v>1.6265562117397261</v>
      </c>
      <c r="AY609" s="183">
        <v>0</v>
      </c>
      <c r="AZ609" s="42">
        <v>0</v>
      </c>
      <c r="BA609" s="43">
        <v>356</v>
      </c>
      <c r="BB609" s="44">
        <v>0</v>
      </c>
      <c r="BC609" s="178">
        <v>0</v>
      </c>
      <c r="BD609" s="42">
        <v>0</v>
      </c>
      <c r="BE609" s="43">
        <v>356</v>
      </c>
      <c r="BF609" s="45">
        <v>0</v>
      </c>
      <c r="BG609" s="159">
        <v>2</v>
      </c>
      <c r="BH609" s="83">
        <v>2.4943876278373661E-4</v>
      </c>
      <c r="BI609" s="84">
        <v>420</v>
      </c>
      <c r="BJ609" s="85">
        <v>4.4815054469059548E-2</v>
      </c>
      <c r="BK609" s="156">
        <v>2</v>
      </c>
      <c r="BL609" s="83">
        <v>0.33333333333333331</v>
      </c>
      <c r="BM609" s="84">
        <v>36</v>
      </c>
      <c r="BN609" s="86">
        <v>3.3844835147310928</v>
      </c>
      <c r="BO609" s="195">
        <v>6</v>
      </c>
      <c r="BP609" s="75">
        <v>7.4831628835120973E-4</v>
      </c>
      <c r="BQ609" s="164">
        <v>7</v>
      </c>
      <c r="BR609" s="76">
        <v>608</v>
      </c>
      <c r="BS609" s="77">
        <v>1.3241327450407224E-2</v>
      </c>
      <c r="BT609" s="159">
        <v>8018</v>
      </c>
      <c r="BU609" s="153">
        <v>899</v>
      </c>
    </row>
    <row r="610" spans="1:73">
      <c r="A610" s="34">
        <f t="shared" si="72"/>
        <v>1</v>
      </c>
      <c r="B610" s="35">
        <f t="shared" si="73"/>
        <v>0</v>
      </c>
      <c r="C610" s="35">
        <f t="shared" si="74"/>
        <v>1</v>
      </c>
      <c r="D610" s="35">
        <f t="shared" si="75"/>
        <v>0</v>
      </c>
      <c r="E610" s="35">
        <f t="shared" si="76"/>
        <v>0</v>
      </c>
      <c r="F610" s="35">
        <f t="shared" si="77"/>
        <v>0</v>
      </c>
      <c r="G610" s="35">
        <f t="shared" si="78"/>
        <v>0</v>
      </c>
      <c r="H610" s="35">
        <f t="shared" si="79"/>
        <v>1</v>
      </c>
      <c r="I610" s="48">
        <v>552</v>
      </c>
      <c r="J610" s="49" t="s">
        <v>524</v>
      </c>
      <c r="K610" s="65">
        <v>0</v>
      </c>
      <c r="L610" s="38">
        <v>0</v>
      </c>
      <c r="M610" s="39">
        <v>517</v>
      </c>
      <c r="N610" s="40">
        <v>0</v>
      </c>
      <c r="O610" s="98">
        <v>0</v>
      </c>
      <c r="P610" s="38">
        <v>0</v>
      </c>
      <c r="Q610" s="39">
        <v>517</v>
      </c>
      <c r="R610" s="41">
        <v>0</v>
      </c>
      <c r="S610" s="183">
        <v>3</v>
      </c>
      <c r="T610" s="42">
        <v>4.820051413881748E-4</v>
      </c>
      <c r="U610" s="43">
        <v>289</v>
      </c>
      <c r="V610" s="44">
        <v>0.17943483967809884</v>
      </c>
      <c r="W610" s="178">
        <v>1</v>
      </c>
      <c r="X610" s="42">
        <v>0.5</v>
      </c>
      <c r="Y610" s="43">
        <v>7</v>
      </c>
      <c r="Z610" s="45">
        <v>10.519104692815464</v>
      </c>
      <c r="AA610" s="65">
        <v>0</v>
      </c>
      <c r="AB610" s="38">
        <v>0</v>
      </c>
      <c r="AC610" s="39">
        <v>538</v>
      </c>
      <c r="AD610" s="40">
        <v>0</v>
      </c>
      <c r="AE610" s="98">
        <v>0</v>
      </c>
      <c r="AF610" s="38">
        <v>0</v>
      </c>
      <c r="AG610" s="39">
        <v>538</v>
      </c>
      <c r="AH610" s="41">
        <v>0</v>
      </c>
      <c r="AI610" s="183">
        <v>0</v>
      </c>
      <c r="AJ610" s="42">
        <v>0</v>
      </c>
      <c r="AK610" s="43">
        <v>337</v>
      </c>
      <c r="AL610" s="44">
        <v>0</v>
      </c>
      <c r="AM610" s="178">
        <v>0</v>
      </c>
      <c r="AN610" s="42">
        <v>0</v>
      </c>
      <c r="AO610" s="43">
        <v>337</v>
      </c>
      <c r="AP610" s="45">
        <v>0</v>
      </c>
      <c r="AQ610" s="65">
        <v>0</v>
      </c>
      <c r="AR610" s="38">
        <v>0</v>
      </c>
      <c r="AS610" s="39">
        <v>565</v>
      </c>
      <c r="AT610" s="40">
        <v>0</v>
      </c>
      <c r="AU610" s="98">
        <v>0</v>
      </c>
      <c r="AV610" s="38">
        <v>0</v>
      </c>
      <c r="AW610" s="39">
        <v>565</v>
      </c>
      <c r="AX610" s="41">
        <v>0</v>
      </c>
      <c r="AY610" s="183">
        <v>0</v>
      </c>
      <c r="AZ610" s="42">
        <v>0</v>
      </c>
      <c r="BA610" s="43">
        <v>356</v>
      </c>
      <c r="BB610" s="44">
        <v>0</v>
      </c>
      <c r="BC610" s="178">
        <v>0</v>
      </c>
      <c r="BD610" s="42">
        <v>0</v>
      </c>
      <c r="BE610" s="43">
        <v>356</v>
      </c>
      <c r="BF610" s="45">
        <v>0</v>
      </c>
      <c r="BG610" s="159">
        <v>3</v>
      </c>
      <c r="BH610" s="83">
        <v>4.820051413881748E-4</v>
      </c>
      <c r="BI610" s="84">
        <v>386</v>
      </c>
      <c r="BJ610" s="85">
        <v>8.6598756442702304E-2</v>
      </c>
      <c r="BK610" s="156">
        <v>1</v>
      </c>
      <c r="BL610" s="83">
        <v>0.5</v>
      </c>
      <c r="BM610" s="84">
        <v>21</v>
      </c>
      <c r="BN610" s="86">
        <v>5.0767252720966392</v>
      </c>
      <c r="BO610" s="195">
        <v>6</v>
      </c>
      <c r="BP610" s="75">
        <v>9.640102827763496E-4</v>
      </c>
      <c r="BQ610" s="164">
        <v>2</v>
      </c>
      <c r="BR610" s="76">
        <v>600</v>
      </c>
      <c r="BS610" s="77">
        <v>1.7057995420527817E-2</v>
      </c>
      <c r="BT610" s="159">
        <v>6224</v>
      </c>
      <c r="BU610" s="153">
        <v>609</v>
      </c>
    </row>
    <row r="611" spans="1:73">
      <c r="A611" s="34">
        <f t="shared" si="72"/>
        <v>0</v>
      </c>
      <c r="B611" s="35">
        <f t="shared" si="73"/>
        <v>0</v>
      </c>
      <c r="C611" s="35">
        <f t="shared" si="74"/>
        <v>0</v>
      </c>
      <c r="D611" s="35">
        <f t="shared" si="75"/>
        <v>0</v>
      </c>
      <c r="E611" s="35">
        <f t="shared" si="76"/>
        <v>0</v>
      </c>
      <c r="F611" s="35">
        <f t="shared" si="77"/>
        <v>1</v>
      </c>
      <c r="G611" s="35">
        <f t="shared" si="78"/>
        <v>0</v>
      </c>
      <c r="H611" s="35">
        <f t="shared" si="79"/>
        <v>0</v>
      </c>
      <c r="I611" s="48">
        <v>64</v>
      </c>
      <c r="J611" s="49" t="s">
        <v>34</v>
      </c>
      <c r="K611" s="65">
        <v>0</v>
      </c>
      <c r="L611" s="38">
        <v>0</v>
      </c>
      <c r="M611" s="39">
        <v>517</v>
      </c>
      <c r="N611" s="40">
        <v>0</v>
      </c>
      <c r="O611" s="98">
        <v>0</v>
      </c>
      <c r="P611" s="38">
        <v>0</v>
      </c>
      <c r="Q611" s="39">
        <v>517</v>
      </c>
      <c r="R611" s="41">
        <v>0</v>
      </c>
      <c r="S611" s="183">
        <v>0</v>
      </c>
      <c r="T611" s="42">
        <v>0</v>
      </c>
      <c r="U611" s="43">
        <v>396</v>
      </c>
      <c r="V611" s="44">
        <v>0</v>
      </c>
      <c r="W611" s="178">
        <v>0</v>
      </c>
      <c r="X611" s="42">
        <v>0</v>
      </c>
      <c r="Y611" s="43">
        <v>396</v>
      </c>
      <c r="Z611" s="45">
        <v>0</v>
      </c>
      <c r="AA611" s="65">
        <v>0</v>
      </c>
      <c r="AB611" s="38">
        <v>0</v>
      </c>
      <c r="AC611" s="39">
        <v>538</v>
      </c>
      <c r="AD611" s="40">
        <v>0</v>
      </c>
      <c r="AE611" s="98">
        <v>0</v>
      </c>
      <c r="AF611" s="38">
        <v>0</v>
      </c>
      <c r="AG611" s="39">
        <v>538</v>
      </c>
      <c r="AH611" s="41">
        <v>0</v>
      </c>
      <c r="AI611" s="183">
        <v>0</v>
      </c>
      <c r="AJ611" s="42">
        <v>0</v>
      </c>
      <c r="AK611" s="43">
        <v>337</v>
      </c>
      <c r="AL611" s="44">
        <v>0</v>
      </c>
      <c r="AM611" s="178">
        <v>0</v>
      </c>
      <c r="AN611" s="42">
        <v>0</v>
      </c>
      <c r="AO611" s="43">
        <v>337</v>
      </c>
      <c r="AP611" s="45">
        <v>0</v>
      </c>
      <c r="AQ611" s="65">
        <v>5</v>
      </c>
      <c r="AR611" s="38">
        <v>1.0403662089055348E-3</v>
      </c>
      <c r="AS611" s="39">
        <v>513</v>
      </c>
      <c r="AT611" s="40">
        <v>4.4915154772837987E-2</v>
      </c>
      <c r="AU611" s="98">
        <v>1</v>
      </c>
      <c r="AV611" s="38">
        <v>1</v>
      </c>
      <c r="AW611" s="39">
        <v>1</v>
      </c>
      <c r="AX611" s="41">
        <v>2.4398343176095891</v>
      </c>
      <c r="AY611" s="183">
        <v>0</v>
      </c>
      <c r="AZ611" s="42">
        <v>0</v>
      </c>
      <c r="BA611" s="43">
        <v>356</v>
      </c>
      <c r="BB611" s="44">
        <v>0</v>
      </c>
      <c r="BC611" s="178">
        <v>0</v>
      </c>
      <c r="BD611" s="42">
        <v>0</v>
      </c>
      <c r="BE611" s="43">
        <v>356</v>
      </c>
      <c r="BF611" s="45">
        <v>0</v>
      </c>
      <c r="BG611" s="159">
        <v>0</v>
      </c>
      <c r="BH611" s="83">
        <v>0</v>
      </c>
      <c r="BI611" s="84">
        <v>467</v>
      </c>
      <c r="BJ611" s="85">
        <v>0</v>
      </c>
      <c r="BK611" s="156">
        <v>0</v>
      </c>
      <c r="BL611" s="83">
        <v>0</v>
      </c>
      <c r="BM611" s="84">
        <v>467</v>
      </c>
      <c r="BN611" s="86">
        <v>0</v>
      </c>
      <c r="BO611" s="195">
        <v>5</v>
      </c>
      <c r="BP611" s="75">
        <v>1.0403662089055348E-3</v>
      </c>
      <c r="BQ611" s="164">
        <v>1</v>
      </c>
      <c r="BR611" s="76">
        <v>598</v>
      </c>
      <c r="BS611" s="77">
        <v>1.8409100342863978E-2</v>
      </c>
      <c r="BT611" s="159">
        <v>4806</v>
      </c>
      <c r="BU611" s="153">
        <v>47</v>
      </c>
    </row>
    <row r="612" spans="1:73">
      <c r="A612" s="34">
        <f t="shared" si="72"/>
        <v>2</v>
      </c>
      <c r="B612" s="35">
        <f t="shared" si="73"/>
        <v>1</v>
      </c>
      <c r="C612" s="35">
        <f t="shared" si="74"/>
        <v>1</v>
      </c>
      <c r="D612" s="35">
        <f t="shared" si="75"/>
        <v>0</v>
      </c>
      <c r="E612" s="35">
        <f t="shared" si="76"/>
        <v>0</v>
      </c>
      <c r="F612" s="35">
        <f t="shared" si="77"/>
        <v>0</v>
      </c>
      <c r="G612" s="35">
        <f t="shared" si="78"/>
        <v>0</v>
      </c>
      <c r="H612" s="35">
        <f t="shared" si="79"/>
        <v>0</v>
      </c>
      <c r="I612" s="48">
        <v>212</v>
      </c>
      <c r="J612" s="49" t="s">
        <v>182</v>
      </c>
      <c r="K612" s="65">
        <v>1</v>
      </c>
      <c r="L612" s="38">
        <v>1.4110342881332017E-4</v>
      </c>
      <c r="M612" s="39">
        <v>500</v>
      </c>
      <c r="N612" s="40">
        <v>1.8697383948328899E-2</v>
      </c>
      <c r="O612" s="98">
        <v>1</v>
      </c>
      <c r="P612" s="38">
        <v>0.2</v>
      </c>
      <c r="Q612" s="39">
        <v>120</v>
      </c>
      <c r="R612" s="41">
        <v>1.4977073036425992</v>
      </c>
      <c r="S612" s="183">
        <v>4</v>
      </c>
      <c r="T612" s="42">
        <v>5.6441371525328069E-4</v>
      </c>
      <c r="U612" s="43">
        <v>272</v>
      </c>
      <c r="V612" s="44">
        <v>0.21011287186049335</v>
      </c>
      <c r="W612" s="178">
        <v>1</v>
      </c>
      <c r="X612" s="42">
        <v>0.8</v>
      </c>
      <c r="Y612" s="43">
        <v>3</v>
      </c>
      <c r="Z612" s="45">
        <v>16.830567508504743</v>
      </c>
      <c r="AA612" s="65">
        <v>0</v>
      </c>
      <c r="AB612" s="38">
        <v>0</v>
      </c>
      <c r="AC612" s="39">
        <v>538</v>
      </c>
      <c r="AD612" s="40">
        <v>0</v>
      </c>
      <c r="AE612" s="98">
        <v>0</v>
      </c>
      <c r="AF612" s="38">
        <v>0</v>
      </c>
      <c r="AG612" s="39">
        <v>538</v>
      </c>
      <c r="AH612" s="41">
        <v>0</v>
      </c>
      <c r="AI612" s="183">
        <v>0</v>
      </c>
      <c r="AJ612" s="42">
        <v>0</v>
      </c>
      <c r="AK612" s="43">
        <v>337</v>
      </c>
      <c r="AL612" s="44">
        <v>0</v>
      </c>
      <c r="AM612" s="178">
        <v>0</v>
      </c>
      <c r="AN612" s="42">
        <v>0</v>
      </c>
      <c r="AO612" s="43">
        <v>337</v>
      </c>
      <c r="AP612" s="45">
        <v>0</v>
      </c>
      <c r="AQ612" s="65">
        <v>0</v>
      </c>
      <c r="AR612" s="38">
        <v>0</v>
      </c>
      <c r="AS612" s="39">
        <v>565</v>
      </c>
      <c r="AT612" s="40">
        <v>0</v>
      </c>
      <c r="AU612" s="98">
        <v>0</v>
      </c>
      <c r="AV612" s="38">
        <v>0</v>
      </c>
      <c r="AW612" s="39">
        <v>565</v>
      </c>
      <c r="AX612" s="41">
        <v>0</v>
      </c>
      <c r="AY612" s="183">
        <v>0</v>
      </c>
      <c r="AZ612" s="42">
        <v>0</v>
      </c>
      <c r="BA612" s="43">
        <v>356</v>
      </c>
      <c r="BB612" s="44">
        <v>0</v>
      </c>
      <c r="BC612" s="178">
        <v>0</v>
      </c>
      <c r="BD612" s="42">
        <v>0</v>
      </c>
      <c r="BE612" s="43">
        <v>356</v>
      </c>
      <c r="BF612" s="45">
        <v>0</v>
      </c>
      <c r="BG612" s="159">
        <v>0</v>
      </c>
      <c r="BH612" s="83">
        <v>0</v>
      </c>
      <c r="BI612" s="84">
        <v>467</v>
      </c>
      <c r="BJ612" s="85">
        <v>0</v>
      </c>
      <c r="BK612" s="156">
        <v>0</v>
      </c>
      <c r="BL612" s="83">
        <v>0</v>
      </c>
      <c r="BM612" s="84">
        <v>467</v>
      </c>
      <c r="BN612" s="86">
        <v>0</v>
      </c>
      <c r="BO612" s="195">
        <v>5</v>
      </c>
      <c r="BP612" s="75">
        <v>7.0551714406660079E-4</v>
      </c>
      <c r="BQ612" s="164">
        <v>2</v>
      </c>
      <c r="BR612" s="76">
        <v>610</v>
      </c>
      <c r="BS612" s="77">
        <v>1.248400398586204E-2</v>
      </c>
      <c r="BT612" s="159">
        <v>7087</v>
      </c>
      <c r="BU612" s="153">
        <v>323</v>
      </c>
    </row>
    <row r="613" spans="1:73">
      <c r="A613" s="34">
        <f t="shared" si="72"/>
        <v>1</v>
      </c>
      <c r="B613" s="35">
        <f t="shared" si="73"/>
        <v>1</v>
      </c>
      <c r="C613" s="35">
        <f t="shared" si="74"/>
        <v>0</v>
      </c>
      <c r="D613" s="35">
        <f t="shared" si="75"/>
        <v>0</v>
      </c>
      <c r="E613" s="35">
        <f t="shared" si="76"/>
        <v>0</v>
      </c>
      <c r="F613" s="35">
        <f t="shared" si="77"/>
        <v>0</v>
      </c>
      <c r="G613" s="35">
        <f t="shared" si="78"/>
        <v>0</v>
      </c>
      <c r="H613" s="35">
        <f t="shared" si="79"/>
        <v>0</v>
      </c>
      <c r="I613" s="48">
        <v>266</v>
      </c>
      <c r="J613" s="49" t="s">
        <v>236</v>
      </c>
      <c r="K613" s="65">
        <v>5</v>
      </c>
      <c r="L613" s="38">
        <v>1.5590894917368258E-3</v>
      </c>
      <c r="M613" s="39">
        <v>374</v>
      </c>
      <c r="N613" s="40">
        <v>0.20659239170846103</v>
      </c>
      <c r="O613" s="98">
        <v>1</v>
      </c>
      <c r="P613" s="38">
        <v>1</v>
      </c>
      <c r="Q613" s="39">
        <v>1</v>
      </c>
      <c r="R613" s="41">
        <v>7.4885365182129959</v>
      </c>
      <c r="S613" s="183">
        <v>0</v>
      </c>
      <c r="T613" s="42">
        <v>0</v>
      </c>
      <c r="U613" s="43">
        <v>396</v>
      </c>
      <c r="V613" s="44">
        <v>0</v>
      </c>
      <c r="W613" s="178">
        <v>0</v>
      </c>
      <c r="X613" s="42">
        <v>0</v>
      </c>
      <c r="Y613" s="43">
        <v>396</v>
      </c>
      <c r="Z613" s="45">
        <v>0</v>
      </c>
      <c r="AA613" s="65">
        <v>0</v>
      </c>
      <c r="AB613" s="38">
        <v>0</v>
      </c>
      <c r="AC613" s="39">
        <v>538</v>
      </c>
      <c r="AD613" s="40">
        <v>0</v>
      </c>
      <c r="AE613" s="98">
        <v>0</v>
      </c>
      <c r="AF613" s="38">
        <v>0</v>
      </c>
      <c r="AG613" s="39">
        <v>538</v>
      </c>
      <c r="AH613" s="41">
        <v>0</v>
      </c>
      <c r="AI613" s="183">
        <v>0</v>
      </c>
      <c r="AJ613" s="42">
        <v>0</v>
      </c>
      <c r="AK613" s="43">
        <v>337</v>
      </c>
      <c r="AL613" s="44">
        <v>0</v>
      </c>
      <c r="AM613" s="178">
        <v>0</v>
      </c>
      <c r="AN613" s="42">
        <v>0</v>
      </c>
      <c r="AO613" s="43">
        <v>337</v>
      </c>
      <c r="AP613" s="45">
        <v>0</v>
      </c>
      <c r="AQ613" s="65">
        <v>0</v>
      </c>
      <c r="AR613" s="38">
        <v>0</v>
      </c>
      <c r="AS613" s="39">
        <v>565</v>
      </c>
      <c r="AT613" s="40">
        <v>0</v>
      </c>
      <c r="AU613" s="98">
        <v>0</v>
      </c>
      <c r="AV613" s="38">
        <v>0</v>
      </c>
      <c r="AW613" s="39">
        <v>565</v>
      </c>
      <c r="AX613" s="41">
        <v>0</v>
      </c>
      <c r="AY613" s="183">
        <v>0</v>
      </c>
      <c r="AZ613" s="42">
        <v>0</v>
      </c>
      <c r="BA613" s="43">
        <v>356</v>
      </c>
      <c r="BB613" s="44">
        <v>0</v>
      </c>
      <c r="BC613" s="178">
        <v>0</v>
      </c>
      <c r="BD613" s="42">
        <v>0</v>
      </c>
      <c r="BE613" s="43">
        <v>356</v>
      </c>
      <c r="BF613" s="45">
        <v>0</v>
      </c>
      <c r="BG613" s="159">
        <v>0</v>
      </c>
      <c r="BH613" s="83">
        <v>0</v>
      </c>
      <c r="BI613" s="84">
        <v>467</v>
      </c>
      <c r="BJ613" s="85">
        <v>0</v>
      </c>
      <c r="BK613" s="156">
        <v>0</v>
      </c>
      <c r="BL613" s="83">
        <v>0</v>
      </c>
      <c r="BM613" s="84">
        <v>467</v>
      </c>
      <c r="BN613" s="86">
        <v>0</v>
      </c>
      <c r="BO613" s="195">
        <v>5</v>
      </c>
      <c r="BP613" s="75">
        <v>1.5590894917368258E-3</v>
      </c>
      <c r="BQ613" s="164">
        <v>1</v>
      </c>
      <c r="BR613" s="76">
        <v>590</v>
      </c>
      <c r="BS613" s="77">
        <v>2.7587819222888769E-2</v>
      </c>
      <c r="BT613" s="159">
        <v>3207</v>
      </c>
      <c r="BU613" s="153">
        <v>265</v>
      </c>
    </row>
    <row r="614" spans="1:73">
      <c r="A614" s="34">
        <f t="shared" si="72"/>
        <v>0</v>
      </c>
      <c r="B614" s="35">
        <f t="shared" si="73"/>
        <v>0</v>
      </c>
      <c r="C614" s="35">
        <f t="shared" si="74"/>
        <v>0</v>
      </c>
      <c r="D614" s="35">
        <f t="shared" si="75"/>
        <v>0</v>
      </c>
      <c r="E614" s="35">
        <f t="shared" si="76"/>
        <v>0</v>
      </c>
      <c r="F614" s="35">
        <f t="shared" si="77"/>
        <v>1</v>
      </c>
      <c r="G614" s="35">
        <f t="shared" si="78"/>
        <v>0</v>
      </c>
      <c r="H614" s="35">
        <f t="shared" si="79"/>
        <v>0</v>
      </c>
      <c r="I614" s="48">
        <v>159</v>
      </c>
      <c r="J614" s="49" t="s">
        <v>129</v>
      </c>
      <c r="K614" s="65">
        <v>0</v>
      </c>
      <c r="L614" s="38">
        <v>0</v>
      </c>
      <c r="M614" s="39">
        <v>517</v>
      </c>
      <c r="N614" s="40">
        <v>0</v>
      </c>
      <c r="O614" s="98">
        <v>0</v>
      </c>
      <c r="P614" s="38">
        <v>0</v>
      </c>
      <c r="Q614" s="39">
        <v>517</v>
      </c>
      <c r="R614" s="41">
        <v>0</v>
      </c>
      <c r="S614" s="183">
        <v>0</v>
      </c>
      <c r="T614" s="42">
        <v>0</v>
      </c>
      <c r="U614" s="43">
        <v>396</v>
      </c>
      <c r="V614" s="44">
        <v>0</v>
      </c>
      <c r="W614" s="178">
        <v>0</v>
      </c>
      <c r="X614" s="42">
        <v>0</v>
      </c>
      <c r="Y614" s="43">
        <v>396</v>
      </c>
      <c r="Z614" s="45">
        <v>0</v>
      </c>
      <c r="AA614" s="65">
        <v>0</v>
      </c>
      <c r="AB614" s="38">
        <v>0</v>
      </c>
      <c r="AC614" s="39">
        <v>538</v>
      </c>
      <c r="AD614" s="40">
        <v>0</v>
      </c>
      <c r="AE614" s="98">
        <v>0</v>
      </c>
      <c r="AF614" s="38">
        <v>0</v>
      </c>
      <c r="AG614" s="39">
        <v>538</v>
      </c>
      <c r="AH614" s="41">
        <v>0</v>
      </c>
      <c r="AI614" s="183">
        <v>0</v>
      </c>
      <c r="AJ614" s="42">
        <v>0</v>
      </c>
      <c r="AK614" s="43">
        <v>337</v>
      </c>
      <c r="AL614" s="44">
        <v>0</v>
      </c>
      <c r="AM614" s="178">
        <v>0</v>
      </c>
      <c r="AN614" s="42">
        <v>0</v>
      </c>
      <c r="AO614" s="43">
        <v>337</v>
      </c>
      <c r="AP614" s="45">
        <v>0</v>
      </c>
      <c r="AQ614" s="65">
        <v>4</v>
      </c>
      <c r="AR614" s="38">
        <v>1.474382602285293E-3</v>
      </c>
      <c r="AS614" s="39">
        <v>494</v>
      </c>
      <c r="AT614" s="40">
        <v>6.3652704412313854E-2</v>
      </c>
      <c r="AU614" s="98">
        <v>1</v>
      </c>
      <c r="AV614" s="38">
        <v>1</v>
      </c>
      <c r="AW614" s="39">
        <v>1</v>
      </c>
      <c r="AX614" s="41">
        <v>2.4398343176095891</v>
      </c>
      <c r="AY614" s="183">
        <v>0</v>
      </c>
      <c r="AZ614" s="42">
        <v>0</v>
      </c>
      <c r="BA614" s="43">
        <v>356</v>
      </c>
      <c r="BB614" s="44">
        <v>0</v>
      </c>
      <c r="BC614" s="178">
        <v>0</v>
      </c>
      <c r="BD614" s="42">
        <v>0</v>
      </c>
      <c r="BE614" s="43">
        <v>356</v>
      </c>
      <c r="BF614" s="45">
        <v>0</v>
      </c>
      <c r="BG614" s="159">
        <v>0</v>
      </c>
      <c r="BH614" s="83">
        <v>0</v>
      </c>
      <c r="BI614" s="84">
        <v>467</v>
      </c>
      <c r="BJ614" s="85">
        <v>0</v>
      </c>
      <c r="BK614" s="156">
        <v>0</v>
      </c>
      <c r="BL614" s="83">
        <v>0</v>
      </c>
      <c r="BM614" s="84">
        <v>467</v>
      </c>
      <c r="BN614" s="86">
        <v>0</v>
      </c>
      <c r="BO614" s="195">
        <v>4</v>
      </c>
      <c r="BP614" s="75">
        <v>1.474382602285293E-3</v>
      </c>
      <c r="BQ614" s="164">
        <v>1</v>
      </c>
      <c r="BR614" s="76">
        <v>591</v>
      </c>
      <c r="BS614" s="77">
        <v>2.6088945447196248E-2</v>
      </c>
      <c r="BT614" s="159">
        <v>2713</v>
      </c>
      <c r="BU614" s="153">
        <v>124</v>
      </c>
    </row>
    <row r="615" spans="1:73">
      <c r="A615" s="34">
        <f t="shared" si="72"/>
        <v>1</v>
      </c>
      <c r="B615" s="35">
        <f t="shared" si="73"/>
        <v>0</v>
      </c>
      <c r="C615" s="35">
        <f t="shared" si="74"/>
        <v>0</v>
      </c>
      <c r="D615" s="35">
        <f t="shared" si="75"/>
        <v>0</v>
      </c>
      <c r="E615" s="35">
        <f t="shared" si="76"/>
        <v>1</v>
      </c>
      <c r="F615" s="35">
        <f t="shared" si="77"/>
        <v>0</v>
      </c>
      <c r="G615" s="35">
        <f t="shared" si="78"/>
        <v>0</v>
      </c>
      <c r="H615" s="35">
        <f t="shared" si="79"/>
        <v>0</v>
      </c>
      <c r="I615" s="48">
        <v>195</v>
      </c>
      <c r="J615" s="49" t="s">
        <v>165</v>
      </c>
      <c r="K615" s="65">
        <v>0</v>
      </c>
      <c r="L615" s="38">
        <v>0</v>
      </c>
      <c r="M615" s="39">
        <v>517</v>
      </c>
      <c r="N615" s="40">
        <v>0</v>
      </c>
      <c r="O615" s="98">
        <v>0</v>
      </c>
      <c r="P615" s="38">
        <v>0</v>
      </c>
      <c r="Q615" s="39">
        <v>517</v>
      </c>
      <c r="R615" s="41">
        <v>0</v>
      </c>
      <c r="S615" s="183">
        <v>0</v>
      </c>
      <c r="T615" s="42">
        <v>0</v>
      </c>
      <c r="U615" s="43">
        <v>396</v>
      </c>
      <c r="V615" s="44">
        <v>0</v>
      </c>
      <c r="W615" s="178">
        <v>0</v>
      </c>
      <c r="X615" s="42">
        <v>0</v>
      </c>
      <c r="Y615" s="43">
        <v>396</v>
      </c>
      <c r="Z615" s="45">
        <v>0</v>
      </c>
      <c r="AA615" s="65">
        <v>0</v>
      </c>
      <c r="AB615" s="38">
        <v>0</v>
      </c>
      <c r="AC615" s="39">
        <v>538</v>
      </c>
      <c r="AD615" s="40">
        <v>0</v>
      </c>
      <c r="AE615" s="98">
        <v>0</v>
      </c>
      <c r="AF615" s="38">
        <v>0</v>
      </c>
      <c r="AG615" s="39">
        <v>538</v>
      </c>
      <c r="AH615" s="41">
        <v>0</v>
      </c>
      <c r="AI615" s="183">
        <v>4</v>
      </c>
      <c r="AJ615" s="42">
        <v>8.5178875638841568E-4</v>
      </c>
      <c r="AK615" s="43">
        <v>187</v>
      </c>
      <c r="AL615" s="44">
        <v>0.4476723373112374</v>
      </c>
      <c r="AM615" s="178">
        <v>1</v>
      </c>
      <c r="AN615" s="42">
        <v>1</v>
      </c>
      <c r="AO615" s="43">
        <v>1</v>
      </c>
      <c r="AP615" s="45">
        <v>29.701749363867684</v>
      </c>
      <c r="AQ615" s="65">
        <v>0</v>
      </c>
      <c r="AR615" s="38">
        <v>0</v>
      </c>
      <c r="AS615" s="39">
        <v>565</v>
      </c>
      <c r="AT615" s="40">
        <v>0</v>
      </c>
      <c r="AU615" s="98">
        <v>0</v>
      </c>
      <c r="AV615" s="38">
        <v>0</v>
      </c>
      <c r="AW615" s="39">
        <v>565</v>
      </c>
      <c r="AX615" s="41">
        <v>0</v>
      </c>
      <c r="AY615" s="183">
        <v>0</v>
      </c>
      <c r="AZ615" s="42">
        <v>0</v>
      </c>
      <c r="BA615" s="43">
        <v>356</v>
      </c>
      <c r="BB615" s="44">
        <v>0</v>
      </c>
      <c r="BC615" s="178">
        <v>0</v>
      </c>
      <c r="BD615" s="42">
        <v>0</v>
      </c>
      <c r="BE615" s="43">
        <v>356</v>
      </c>
      <c r="BF615" s="45">
        <v>0</v>
      </c>
      <c r="BG615" s="159">
        <v>0</v>
      </c>
      <c r="BH615" s="83">
        <v>0</v>
      </c>
      <c r="BI615" s="84">
        <v>467</v>
      </c>
      <c r="BJ615" s="85">
        <v>0</v>
      </c>
      <c r="BK615" s="156">
        <v>0</v>
      </c>
      <c r="BL615" s="83">
        <v>0</v>
      </c>
      <c r="BM615" s="84">
        <v>467</v>
      </c>
      <c r="BN615" s="86">
        <v>0</v>
      </c>
      <c r="BO615" s="195">
        <v>4</v>
      </c>
      <c r="BP615" s="75">
        <v>8.5178875638841568E-4</v>
      </c>
      <c r="BQ615" s="164">
        <v>1</v>
      </c>
      <c r="BR615" s="76">
        <v>604</v>
      </c>
      <c r="BS615" s="77">
        <v>1.5072254897411291E-2</v>
      </c>
      <c r="BT615" s="159">
        <v>4696</v>
      </c>
      <c r="BU615" s="153">
        <v>32</v>
      </c>
    </row>
    <row r="616" spans="1:73">
      <c r="A616" s="34">
        <f t="shared" si="72"/>
        <v>1</v>
      </c>
      <c r="B616" s="35">
        <f t="shared" si="73"/>
        <v>0</v>
      </c>
      <c r="C616" s="35">
        <f t="shared" si="74"/>
        <v>0</v>
      </c>
      <c r="D616" s="35">
        <f t="shared" si="75"/>
        <v>1</v>
      </c>
      <c r="E616" s="35">
        <f t="shared" si="76"/>
        <v>0</v>
      </c>
      <c r="F616" s="35">
        <f t="shared" si="77"/>
        <v>0</v>
      </c>
      <c r="G616" s="35">
        <f t="shared" si="78"/>
        <v>0</v>
      </c>
      <c r="H616" s="35">
        <f t="shared" si="79"/>
        <v>0</v>
      </c>
      <c r="I616" s="48">
        <v>200</v>
      </c>
      <c r="J616" s="49" t="s">
        <v>170</v>
      </c>
      <c r="K616" s="65">
        <v>0</v>
      </c>
      <c r="L616" s="38">
        <v>0</v>
      </c>
      <c r="M616" s="39">
        <v>517</v>
      </c>
      <c r="N616" s="40">
        <v>0</v>
      </c>
      <c r="O616" s="98">
        <v>0</v>
      </c>
      <c r="P616" s="38">
        <v>0</v>
      </c>
      <c r="Q616" s="39">
        <v>517</v>
      </c>
      <c r="R616" s="41">
        <v>0</v>
      </c>
      <c r="S616" s="183">
        <v>0</v>
      </c>
      <c r="T616" s="42">
        <v>0</v>
      </c>
      <c r="U616" s="43">
        <v>396</v>
      </c>
      <c r="V616" s="44">
        <v>0</v>
      </c>
      <c r="W616" s="178">
        <v>0</v>
      </c>
      <c r="X616" s="42">
        <v>0</v>
      </c>
      <c r="Y616" s="43">
        <v>396</v>
      </c>
      <c r="Z616" s="45">
        <v>0</v>
      </c>
      <c r="AA616" s="65">
        <v>3</v>
      </c>
      <c r="AB616" s="38">
        <v>8.3495686056220427E-4</v>
      </c>
      <c r="AC616" s="39">
        <v>482</v>
      </c>
      <c r="AD616" s="40">
        <v>6.437826224557941E-2</v>
      </c>
      <c r="AE616" s="98">
        <v>1</v>
      </c>
      <c r="AF616" s="38">
        <v>0.75</v>
      </c>
      <c r="AG616" s="39">
        <v>85</v>
      </c>
      <c r="AH616" s="41">
        <v>3.2680609562620546</v>
      </c>
      <c r="AI616" s="183">
        <v>0</v>
      </c>
      <c r="AJ616" s="42">
        <v>0</v>
      </c>
      <c r="AK616" s="43">
        <v>337</v>
      </c>
      <c r="AL616" s="44">
        <v>0</v>
      </c>
      <c r="AM616" s="178">
        <v>0</v>
      </c>
      <c r="AN616" s="42">
        <v>0</v>
      </c>
      <c r="AO616" s="43">
        <v>337</v>
      </c>
      <c r="AP616" s="45">
        <v>0</v>
      </c>
      <c r="AQ616" s="65">
        <v>1</v>
      </c>
      <c r="AR616" s="38">
        <v>2.7831895352073476E-4</v>
      </c>
      <c r="AS616" s="39">
        <v>546</v>
      </c>
      <c r="AT616" s="40">
        <v>1.2015710205302496E-2</v>
      </c>
      <c r="AU616" s="98">
        <v>1</v>
      </c>
      <c r="AV616" s="38">
        <v>0.25</v>
      </c>
      <c r="AW616" s="39">
        <v>435</v>
      </c>
      <c r="AX616" s="41">
        <v>0.60995857940239728</v>
      </c>
      <c r="AY616" s="183">
        <v>0</v>
      </c>
      <c r="AZ616" s="42">
        <v>0</v>
      </c>
      <c r="BA616" s="43">
        <v>356</v>
      </c>
      <c r="BB616" s="44">
        <v>0</v>
      </c>
      <c r="BC616" s="178">
        <v>0</v>
      </c>
      <c r="BD616" s="42">
        <v>0</v>
      </c>
      <c r="BE616" s="43">
        <v>356</v>
      </c>
      <c r="BF616" s="45">
        <v>0</v>
      </c>
      <c r="BG616" s="159">
        <v>0</v>
      </c>
      <c r="BH616" s="83">
        <v>0</v>
      </c>
      <c r="BI616" s="84">
        <v>467</v>
      </c>
      <c r="BJ616" s="85">
        <v>0</v>
      </c>
      <c r="BK616" s="156">
        <v>0</v>
      </c>
      <c r="BL616" s="83">
        <v>0</v>
      </c>
      <c r="BM616" s="84">
        <v>467</v>
      </c>
      <c r="BN616" s="86">
        <v>0</v>
      </c>
      <c r="BO616" s="195">
        <v>4</v>
      </c>
      <c r="BP616" s="75">
        <v>1.113275814082939E-3</v>
      </c>
      <c r="BQ616" s="164">
        <v>2</v>
      </c>
      <c r="BR616" s="76">
        <v>596</v>
      </c>
      <c r="BS616" s="77">
        <v>1.9699223211311834E-2</v>
      </c>
      <c r="BT616" s="159">
        <v>3593</v>
      </c>
      <c r="BU616" s="153">
        <v>140</v>
      </c>
    </row>
    <row r="617" spans="1:73">
      <c r="A617" s="34">
        <f t="shared" si="72"/>
        <v>1</v>
      </c>
      <c r="B617" s="35">
        <f t="shared" si="73"/>
        <v>1</v>
      </c>
      <c r="C617" s="35">
        <f t="shared" si="74"/>
        <v>0</v>
      </c>
      <c r="D617" s="35">
        <f t="shared" si="75"/>
        <v>0</v>
      </c>
      <c r="E617" s="35">
        <f t="shared" si="76"/>
        <v>0</v>
      </c>
      <c r="F617" s="35">
        <f t="shared" si="77"/>
        <v>0</v>
      </c>
      <c r="G617" s="35">
        <f t="shared" si="78"/>
        <v>0</v>
      </c>
      <c r="H617" s="35">
        <f t="shared" si="79"/>
        <v>0</v>
      </c>
      <c r="I617" s="48">
        <v>467</v>
      </c>
      <c r="J617" s="49" t="s">
        <v>439</v>
      </c>
      <c r="K617" s="65">
        <v>4</v>
      </c>
      <c r="L617" s="38">
        <v>1.594896331738437E-4</v>
      </c>
      <c r="M617" s="39">
        <v>497</v>
      </c>
      <c r="N617" s="40">
        <v>2.113370973553539E-2</v>
      </c>
      <c r="O617" s="98">
        <v>1</v>
      </c>
      <c r="P617" s="38">
        <v>1</v>
      </c>
      <c r="Q617" s="39">
        <v>1</v>
      </c>
      <c r="R617" s="41">
        <v>7.4885365182129959</v>
      </c>
      <c r="S617" s="183">
        <v>0</v>
      </c>
      <c r="T617" s="42">
        <v>0</v>
      </c>
      <c r="U617" s="43">
        <v>396</v>
      </c>
      <c r="V617" s="44">
        <v>0</v>
      </c>
      <c r="W617" s="178">
        <v>0</v>
      </c>
      <c r="X617" s="42">
        <v>0</v>
      </c>
      <c r="Y617" s="43">
        <v>396</v>
      </c>
      <c r="Z617" s="45">
        <v>0</v>
      </c>
      <c r="AA617" s="65">
        <v>0</v>
      </c>
      <c r="AB617" s="38">
        <v>0</v>
      </c>
      <c r="AC617" s="39">
        <v>538</v>
      </c>
      <c r="AD617" s="40">
        <v>0</v>
      </c>
      <c r="AE617" s="98">
        <v>0</v>
      </c>
      <c r="AF617" s="38">
        <v>0</v>
      </c>
      <c r="AG617" s="39">
        <v>538</v>
      </c>
      <c r="AH617" s="41">
        <v>0</v>
      </c>
      <c r="AI617" s="183">
        <v>0</v>
      </c>
      <c r="AJ617" s="42">
        <v>0</v>
      </c>
      <c r="AK617" s="43">
        <v>337</v>
      </c>
      <c r="AL617" s="44">
        <v>0</v>
      </c>
      <c r="AM617" s="178">
        <v>0</v>
      </c>
      <c r="AN617" s="42">
        <v>0</v>
      </c>
      <c r="AO617" s="43">
        <v>337</v>
      </c>
      <c r="AP617" s="45">
        <v>0</v>
      </c>
      <c r="AQ617" s="65">
        <v>0</v>
      </c>
      <c r="AR617" s="38">
        <v>0</v>
      </c>
      <c r="AS617" s="39">
        <v>565</v>
      </c>
      <c r="AT617" s="40">
        <v>0</v>
      </c>
      <c r="AU617" s="98">
        <v>0</v>
      </c>
      <c r="AV617" s="38">
        <v>0</v>
      </c>
      <c r="AW617" s="39">
        <v>565</v>
      </c>
      <c r="AX617" s="41">
        <v>0</v>
      </c>
      <c r="AY617" s="183">
        <v>0</v>
      </c>
      <c r="AZ617" s="42">
        <v>0</v>
      </c>
      <c r="BA617" s="43">
        <v>356</v>
      </c>
      <c r="BB617" s="44">
        <v>0</v>
      </c>
      <c r="BC617" s="178">
        <v>0</v>
      </c>
      <c r="BD617" s="42">
        <v>0</v>
      </c>
      <c r="BE617" s="43">
        <v>356</v>
      </c>
      <c r="BF617" s="45">
        <v>0</v>
      </c>
      <c r="BG617" s="159">
        <v>0</v>
      </c>
      <c r="BH617" s="83">
        <v>0</v>
      </c>
      <c r="BI617" s="84">
        <v>467</v>
      </c>
      <c r="BJ617" s="85">
        <v>0</v>
      </c>
      <c r="BK617" s="156">
        <v>0</v>
      </c>
      <c r="BL617" s="83">
        <v>0</v>
      </c>
      <c r="BM617" s="84">
        <v>467</v>
      </c>
      <c r="BN617" s="86">
        <v>0</v>
      </c>
      <c r="BO617" s="195">
        <v>4</v>
      </c>
      <c r="BP617" s="75">
        <v>1.594896331738437E-4</v>
      </c>
      <c r="BQ617" s="164">
        <v>1</v>
      </c>
      <c r="BR617" s="76">
        <v>623</v>
      </c>
      <c r="BS617" s="77">
        <v>2.8221415071069942E-3</v>
      </c>
      <c r="BT617" s="159">
        <v>25080</v>
      </c>
      <c r="BU617" s="153">
        <v>133</v>
      </c>
    </row>
    <row r="618" spans="1:73">
      <c r="A618" s="34">
        <f t="shared" si="72"/>
        <v>0</v>
      </c>
      <c r="B618" s="35">
        <f t="shared" si="73"/>
        <v>0</v>
      </c>
      <c r="C618" s="35">
        <f t="shared" si="74"/>
        <v>0</v>
      </c>
      <c r="D618" s="35">
        <f t="shared" si="75"/>
        <v>0</v>
      </c>
      <c r="E618" s="35">
        <f t="shared" si="76"/>
        <v>0</v>
      </c>
      <c r="F618" s="35">
        <f t="shared" si="77"/>
        <v>0</v>
      </c>
      <c r="G618" s="35">
        <f t="shared" si="78"/>
        <v>0</v>
      </c>
      <c r="H618" s="35">
        <f t="shared" si="79"/>
        <v>1</v>
      </c>
      <c r="I618" s="48">
        <v>97</v>
      </c>
      <c r="J618" s="49" t="s">
        <v>67</v>
      </c>
      <c r="K618" s="65">
        <v>0</v>
      </c>
      <c r="L618" s="38">
        <v>0</v>
      </c>
      <c r="M618" s="39">
        <v>517</v>
      </c>
      <c r="N618" s="40">
        <v>0</v>
      </c>
      <c r="O618" s="98">
        <v>0</v>
      </c>
      <c r="P618" s="38">
        <v>0</v>
      </c>
      <c r="Q618" s="39">
        <v>517</v>
      </c>
      <c r="R618" s="41">
        <v>0</v>
      </c>
      <c r="S618" s="183">
        <v>0</v>
      </c>
      <c r="T618" s="42">
        <v>0</v>
      </c>
      <c r="U618" s="43">
        <v>396</v>
      </c>
      <c r="V618" s="44">
        <v>0</v>
      </c>
      <c r="W618" s="178">
        <v>0</v>
      </c>
      <c r="X618" s="42">
        <v>0</v>
      </c>
      <c r="Y618" s="43">
        <v>396</v>
      </c>
      <c r="Z618" s="45">
        <v>0</v>
      </c>
      <c r="AA618" s="65">
        <v>0</v>
      </c>
      <c r="AB618" s="38">
        <v>0</v>
      </c>
      <c r="AC618" s="39">
        <v>538</v>
      </c>
      <c r="AD618" s="40">
        <v>0</v>
      </c>
      <c r="AE618" s="98">
        <v>0</v>
      </c>
      <c r="AF618" s="38">
        <v>0</v>
      </c>
      <c r="AG618" s="39">
        <v>538</v>
      </c>
      <c r="AH618" s="41">
        <v>0</v>
      </c>
      <c r="AI618" s="183">
        <v>0</v>
      </c>
      <c r="AJ618" s="42">
        <v>0</v>
      </c>
      <c r="AK618" s="43">
        <v>337</v>
      </c>
      <c r="AL618" s="44">
        <v>0</v>
      </c>
      <c r="AM618" s="178">
        <v>0</v>
      </c>
      <c r="AN618" s="42">
        <v>0</v>
      </c>
      <c r="AO618" s="43">
        <v>337</v>
      </c>
      <c r="AP618" s="45">
        <v>0</v>
      </c>
      <c r="AQ618" s="65">
        <v>0</v>
      </c>
      <c r="AR618" s="38">
        <v>0</v>
      </c>
      <c r="AS618" s="39">
        <v>565</v>
      </c>
      <c r="AT618" s="40">
        <v>0</v>
      </c>
      <c r="AU618" s="98">
        <v>0</v>
      </c>
      <c r="AV618" s="38">
        <v>0</v>
      </c>
      <c r="AW618" s="39">
        <v>565</v>
      </c>
      <c r="AX618" s="41">
        <v>0</v>
      </c>
      <c r="AY618" s="183">
        <v>0</v>
      </c>
      <c r="AZ618" s="42">
        <v>0</v>
      </c>
      <c r="BA618" s="43">
        <v>356</v>
      </c>
      <c r="BB618" s="44">
        <v>0</v>
      </c>
      <c r="BC618" s="178">
        <v>0</v>
      </c>
      <c r="BD618" s="42">
        <v>0</v>
      </c>
      <c r="BE618" s="43">
        <v>356</v>
      </c>
      <c r="BF618" s="45">
        <v>0</v>
      </c>
      <c r="BG618" s="159">
        <v>3</v>
      </c>
      <c r="BH618" s="83">
        <v>8.6090624730966798E-5</v>
      </c>
      <c r="BI618" s="84">
        <v>443</v>
      </c>
      <c r="BJ618" s="85">
        <v>1.5467347550703911E-2</v>
      </c>
      <c r="BK618" s="156">
        <v>1</v>
      </c>
      <c r="BL618" s="83">
        <v>1</v>
      </c>
      <c r="BM618" s="84">
        <v>1</v>
      </c>
      <c r="BN618" s="86">
        <v>10.153450544193278</v>
      </c>
      <c r="BO618" s="195">
        <v>3</v>
      </c>
      <c r="BP618" s="75">
        <v>8.6090624730966798E-5</v>
      </c>
      <c r="BQ618" s="164">
        <v>1</v>
      </c>
      <c r="BR618" s="76">
        <v>624</v>
      </c>
      <c r="BS618" s="77">
        <v>1.523358732421229E-3</v>
      </c>
      <c r="BT618" s="159">
        <v>34847</v>
      </c>
      <c r="BU618" s="153">
        <v>419</v>
      </c>
    </row>
    <row r="619" spans="1:73">
      <c r="A619" s="34">
        <f t="shared" si="72"/>
        <v>0</v>
      </c>
      <c r="B619" s="35">
        <f t="shared" si="73"/>
        <v>0</v>
      </c>
      <c r="C619" s="35">
        <f t="shared" si="74"/>
        <v>0</v>
      </c>
      <c r="D619" s="35">
        <f t="shared" si="75"/>
        <v>0</v>
      </c>
      <c r="E619" s="35">
        <f t="shared" si="76"/>
        <v>0</v>
      </c>
      <c r="F619" s="35">
        <f t="shared" si="77"/>
        <v>0</v>
      </c>
      <c r="G619" s="35">
        <f t="shared" si="78"/>
        <v>0</v>
      </c>
      <c r="H619" s="35">
        <f t="shared" si="79"/>
        <v>1</v>
      </c>
      <c r="I619" s="48">
        <v>75</v>
      </c>
      <c r="J619" s="49" t="s">
        <v>45</v>
      </c>
      <c r="K619" s="65">
        <v>0</v>
      </c>
      <c r="L619" s="38">
        <v>0</v>
      </c>
      <c r="M619" s="39">
        <v>517</v>
      </c>
      <c r="N619" s="40">
        <v>0</v>
      </c>
      <c r="O619" s="98">
        <v>0</v>
      </c>
      <c r="P619" s="38">
        <v>0</v>
      </c>
      <c r="Q619" s="39">
        <v>517</v>
      </c>
      <c r="R619" s="41">
        <v>0</v>
      </c>
      <c r="S619" s="183">
        <v>0</v>
      </c>
      <c r="T619" s="42">
        <v>0</v>
      </c>
      <c r="U619" s="43">
        <v>396</v>
      </c>
      <c r="V619" s="44">
        <v>0</v>
      </c>
      <c r="W619" s="178">
        <v>0</v>
      </c>
      <c r="X619" s="42">
        <v>0</v>
      </c>
      <c r="Y619" s="43">
        <v>396</v>
      </c>
      <c r="Z619" s="45">
        <v>0</v>
      </c>
      <c r="AA619" s="65">
        <v>0</v>
      </c>
      <c r="AB619" s="38">
        <v>0</v>
      </c>
      <c r="AC619" s="39">
        <v>538</v>
      </c>
      <c r="AD619" s="40">
        <v>0</v>
      </c>
      <c r="AE619" s="98">
        <v>0</v>
      </c>
      <c r="AF619" s="38">
        <v>0</v>
      </c>
      <c r="AG619" s="39">
        <v>538</v>
      </c>
      <c r="AH619" s="41">
        <v>0</v>
      </c>
      <c r="AI619" s="183">
        <v>0</v>
      </c>
      <c r="AJ619" s="42">
        <v>0</v>
      </c>
      <c r="AK619" s="43">
        <v>337</v>
      </c>
      <c r="AL619" s="44">
        <v>0</v>
      </c>
      <c r="AM619" s="178">
        <v>0</v>
      </c>
      <c r="AN619" s="42">
        <v>0</v>
      </c>
      <c r="AO619" s="43">
        <v>337</v>
      </c>
      <c r="AP619" s="45">
        <v>0</v>
      </c>
      <c r="AQ619" s="65">
        <v>0</v>
      </c>
      <c r="AR619" s="38">
        <v>0</v>
      </c>
      <c r="AS619" s="39">
        <v>565</v>
      </c>
      <c r="AT619" s="40">
        <v>0</v>
      </c>
      <c r="AU619" s="98">
        <v>0</v>
      </c>
      <c r="AV619" s="38">
        <v>0</v>
      </c>
      <c r="AW619" s="39">
        <v>565</v>
      </c>
      <c r="AX619" s="41">
        <v>0</v>
      </c>
      <c r="AY619" s="183">
        <v>0</v>
      </c>
      <c r="AZ619" s="42">
        <v>0</v>
      </c>
      <c r="BA619" s="43">
        <v>356</v>
      </c>
      <c r="BB619" s="44">
        <v>0</v>
      </c>
      <c r="BC619" s="178">
        <v>0</v>
      </c>
      <c r="BD619" s="42">
        <v>0</v>
      </c>
      <c r="BE619" s="43">
        <v>356</v>
      </c>
      <c r="BF619" s="45">
        <v>0</v>
      </c>
      <c r="BG619" s="159">
        <v>2</v>
      </c>
      <c r="BH619" s="83">
        <v>6.7527188134122502E-6</v>
      </c>
      <c r="BI619" s="84">
        <v>465</v>
      </c>
      <c r="BJ619" s="85">
        <v>1.2132174569021883E-3</v>
      </c>
      <c r="BK619" s="156">
        <v>1</v>
      </c>
      <c r="BL619" s="83">
        <v>1</v>
      </c>
      <c r="BM619" s="84">
        <v>1</v>
      </c>
      <c r="BN619" s="86">
        <v>10.153450544193278</v>
      </c>
      <c r="BO619" s="195">
        <v>2</v>
      </c>
      <c r="BP619" s="75">
        <v>6.7527188134122502E-6</v>
      </c>
      <c r="BQ619" s="164">
        <v>1</v>
      </c>
      <c r="BR619" s="76">
        <v>626</v>
      </c>
      <c r="BS619" s="77">
        <v>1.1948819286818933E-4</v>
      </c>
      <c r="BT619" s="159">
        <v>296177</v>
      </c>
      <c r="BU619" s="153">
        <v>337</v>
      </c>
    </row>
    <row r="620" spans="1:73">
      <c r="A620" s="34">
        <f t="shared" si="72"/>
        <v>1</v>
      </c>
      <c r="B620" s="35">
        <f t="shared" si="73"/>
        <v>0</v>
      </c>
      <c r="C620" s="35">
        <f t="shared" si="74"/>
        <v>0</v>
      </c>
      <c r="D620" s="35">
        <f t="shared" si="75"/>
        <v>1</v>
      </c>
      <c r="E620" s="35">
        <f t="shared" si="76"/>
        <v>0</v>
      </c>
      <c r="F620" s="35">
        <f t="shared" si="77"/>
        <v>0</v>
      </c>
      <c r="G620" s="35">
        <f t="shared" si="78"/>
        <v>0</v>
      </c>
      <c r="H620" s="35">
        <f t="shared" si="79"/>
        <v>0</v>
      </c>
      <c r="I620" s="48">
        <v>263</v>
      </c>
      <c r="J620" s="49" t="s">
        <v>233</v>
      </c>
      <c r="K620" s="65">
        <v>0</v>
      </c>
      <c r="L620" s="38">
        <v>0</v>
      </c>
      <c r="M620" s="39">
        <v>517</v>
      </c>
      <c r="N620" s="40">
        <v>0</v>
      </c>
      <c r="O620" s="98">
        <v>0</v>
      </c>
      <c r="P620" s="38">
        <v>0</v>
      </c>
      <c r="Q620" s="39">
        <v>517</v>
      </c>
      <c r="R620" s="41">
        <v>0</v>
      </c>
      <c r="S620" s="183">
        <v>0</v>
      </c>
      <c r="T620" s="42">
        <v>0</v>
      </c>
      <c r="U620" s="43">
        <v>396</v>
      </c>
      <c r="V620" s="44">
        <v>0</v>
      </c>
      <c r="W620" s="178">
        <v>0</v>
      </c>
      <c r="X620" s="42">
        <v>0</v>
      </c>
      <c r="Y620" s="43">
        <v>396</v>
      </c>
      <c r="Z620" s="45">
        <v>0</v>
      </c>
      <c r="AA620" s="65">
        <v>2</v>
      </c>
      <c r="AB620" s="38">
        <v>2.4396194193705782E-4</v>
      </c>
      <c r="AC620" s="39">
        <v>515</v>
      </c>
      <c r="AD620" s="40">
        <v>1.8810368077447084E-2</v>
      </c>
      <c r="AE620" s="98">
        <v>1</v>
      </c>
      <c r="AF620" s="38">
        <v>1</v>
      </c>
      <c r="AG620" s="39">
        <v>1</v>
      </c>
      <c r="AH620" s="41">
        <v>4.3574146083494059</v>
      </c>
      <c r="AI620" s="183">
        <v>0</v>
      </c>
      <c r="AJ620" s="42">
        <v>0</v>
      </c>
      <c r="AK620" s="43">
        <v>337</v>
      </c>
      <c r="AL620" s="44">
        <v>0</v>
      </c>
      <c r="AM620" s="178">
        <v>0</v>
      </c>
      <c r="AN620" s="42">
        <v>0</v>
      </c>
      <c r="AO620" s="43">
        <v>337</v>
      </c>
      <c r="AP620" s="45">
        <v>0</v>
      </c>
      <c r="AQ620" s="65">
        <v>0</v>
      </c>
      <c r="AR620" s="38">
        <v>0</v>
      </c>
      <c r="AS620" s="39">
        <v>565</v>
      </c>
      <c r="AT620" s="40">
        <v>0</v>
      </c>
      <c r="AU620" s="98">
        <v>0</v>
      </c>
      <c r="AV620" s="38">
        <v>0</v>
      </c>
      <c r="AW620" s="39">
        <v>565</v>
      </c>
      <c r="AX620" s="41">
        <v>0</v>
      </c>
      <c r="AY620" s="183">
        <v>0</v>
      </c>
      <c r="AZ620" s="42">
        <v>0</v>
      </c>
      <c r="BA620" s="43">
        <v>356</v>
      </c>
      <c r="BB620" s="44">
        <v>0</v>
      </c>
      <c r="BC620" s="178">
        <v>0</v>
      </c>
      <c r="BD620" s="42">
        <v>0</v>
      </c>
      <c r="BE620" s="43">
        <v>356</v>
      </c>
      <c r="BF620" s="45">
        <v>0</v>
      </c>
      <c r="BG620" s="159">
        <v>0</v>
      </c>
      <c r="BH620" s="83">
        <v>0</v>
      </c>
      <c r="BI620" s="84">
        <v>467</v>
      </c>
      <c r="BJ620" s="85">
        <v>0</v>
      </c>
      <c r="BK620" s="156">
        <v>0</v>
      </c>
      <c r="BL620" s="83">
        <v>0</v>
      </c>
      <c r="BM620" s="84">
        <v>467</v>
      </c>
      <c r="BN620" s="86">
        <v>0</v>
      </c>
      <c r="BO620" s="195">
        <v>2</v>
      </c>
      <c r="BP620" s="75">
        <v>2.4396194193705782E-4</v>
      </c>
      <c r="BQ620" s="164">
        <v>1</v>
      </c>
      <c r="BR620" s="76">
        <v>619</v>
      </c>
      <c r="BS620" s="77">
        <v>4.3168644180436337E-3</v>
      </c>
      <c r="BT620" s="159">
        <v>8198</v>
      </c>
      <c r="BU620" s="153">
        <v>683</v>
      </c>
    </row>
    <row r="621" spans="1:73">
      <c r="A621" s="34">
        <f t="shared" si="72"/>
        <v>1</v>
      </c>
      <c r="B621" s="35">
        <f t="shared" si="73"/>
        <v>1</v>
      </c>
      <c r="C621" s="35">
        <f t="shared" si="74"/>
        <v>0</v>
      </c>
      <c r="D621" s="35">
        <f t="shared" si="75"/>
        <v>0</v>
      </c>
      <c r="E621" s="35">
        <f t="shared" si="76"/>
        <v>0</v>
      </c>
      <c r="F621" s="35">
        <f t="shared" si="77"/>
        <v>0</v>
      </c>
      <c r="G621" s="35">
        <f t="shared" si="78"/>
        <v>0</v>
      </c>
      <c r="H621" s="35">
        <f t="shared" si="79"/>
        <v>0</v>
      </c>
      <c r="I621" s="48">
        <v>306</v>
      </c>
      <c r="J621" s="49" t="s">
        <v>277</v>
      </c>
      <c r="K621" s="65">
        <v>2</v>
      </c>
      <c r="L621" s="38">
        <v>9.6946194861851677E-4</v>
      </c>
      <c r="M621" s="39">
        <v>419</v>
      </c>
      <c r="N621" s="40">
        <v>0.12846181293437411</v>
      </c>
      <c r="O621" s="98">
        <v>1</v>
      </c>
      <c r="P621" s="38">
        <v>1</v>
      </c>
      <c r="Q621" s="39">
        <v>1</v>
      </c>
      <c r="R621" s="41">
        <v>7.4885365182129959</v>
      </c>
      <c r="S621" s="183">
        <v>0</v>
      </c>
      <c r="T621" s="42">
        <v>0</v>
      </c>
      <c r="U621" s="43">
        <v>396</v>
      </c>
      <c r="V621" s="44">
        <v>0</v>
      </c>
      <c r="W621" s="178">
        <v>0</v>
      </c>
      <c r="X621" s="42">
        <v>0</v>
      </c>
      <c r="Y621" s="43">
        <v>396</v>
      </c>
      <c r="Z621" s="45">
        <v>0</v>
      </c>
      <c r="AA621" s="65">
        <v>0</v>
      </c>
      <c r="AB621" s="38">
        <v>0</v>
      </c>
      <c r="AC621" s="39">
        <v>538</v>
      </c>
      <c r="AD621" s="40">
        <v>0</v>
      </c>
      <c r="AE621" s="98">
        <v>0</v>
      </c>
      <c r="AF621" s="38">
        <v>0</v>
      </c>
      <c r="AG621" s="39">
        <v>538</v>
      </c>
      <c r="AH621" s="41">
        <v>0</v>
      </c>
      <c r="AI621" s="183">
        <v>0</v>
      </c>
      <c r="AJ621" s="42">
        <v>0</v>
      </c>
      <c r="AK621" s="43">
        <v>337</v>
      </c>
      <c r="AL621" s="44">
        <v>0</v>
      </c>
      <c r="AM621" s="178">
        <v>0</v>
      </c>
      <c r="AN621" s="42">
        <v>0</v>
      </c>
      <c r="AO621" s="43">
        <v>337</v>
      </c>
      <c r="AP621" s="45">
        <v>0</v>
      </c>
      <c r="AQ621" s="65">
        <v>0</v>
      </c>
      <c r="AR621" s="38">
        <v>0</v>
      </c>
      <c r="AS621" s="39">
        <v>565</v>
      </c>
      <c r="AT621" s="40">
        <v>0</v>
      </c>
      <c r="AU621" s="98">
        <v>1</v>
      </c>
      <c r="AV621" s="38">
        <v>0</v>
      </c>
      <c r="AW621" s="39">
        <v>565</v>
      </c>
      <c r="AX621" s="41">
        <v>0</v>
      </c>
      <c r="AY621" s="183">
        <v>0</v>
      </c>
      <c r="AZ621" s="42">
        <v>0</v>
      </c>
      <c r="BA621" s="43">
        <v>356</v>
      </c>
      <c r="BB621" s="44">
        <v>0</v>
      </c>
      <c r="BC621" s="178">
        <v>0</v>
      </c>
      <c r="BD621" s="42">
        <v>0</v>
      </c>
      <c r="BE621" s="43">
        <v>356</v>
      </c>
      <c r="BF621" s="45">
        <v>0</v>
      </c>
      <c r="BG621" s="159">
        <v>0</v>
      </c>
      <c r="BH621" s="83">
        <v>0</v>
      </c>
      <c r="BI621" s="84">
        <v>467</v>
      </c>
      <c r="BJ621" s="85">
        <v>0</v>
      </c>
      <c r="BK621" s="156">
        <v>0</v>
      </c>
      <c r="BL621" s="83">
        <v>0</v>
      </c>
      <c r="BM621" s="84">
        <v>467</v>
      </c>
      <c r="BN621" s="86">
        <v>0</v>
      </c>
      <c r="BO621" s="195">
        <v>2</v>
      </c>
      <c r="BP621" s="75">
        <v>9.6946194861851677E-4</v>
      </c>
      <c r="BQ621" s="164">
        <v>2</v>
      </c>
      <c r="BR621" s="76">
        <v>599</v>
      </c>
      <c r="BS621" s="77">
        <v>1.7154461705827295E-2</v>
      </c>
      <c r="BT621" s="159">
        <v>2063</v>
      </c>
      <c r="BU621" s="153">
        <v>83</v>
      </c>
    </row>
    <row r="622" spans="1:73">
      <c r="A622" s="34">
        <f t="shared" si="72"/>
        <v>0</v>
      </c>
      <c r="B622" s="35">
        <f t="shared" si="73"/>
        <v>0</v>
      </c>
      <c r="C622" s="35">
        <f t="shared" si="74"/>
        <v>0</v>
      </c>
      <c r="D622" s="35">
        <f t="shared" si="75"/>
        <v>0</v>
      </c>
      <c r="E622" s="35">
        <f t="shared" si="76"/>
        <v>0</v>
      </c>
      <c r="F622" s="35">
        <f t="shared" si="77"/>
        <v>1</v>
      </c>
      <c r="G622" s="35">
        <f t="shared" si="78"/>
        <v>0</v>
      </c>
      <c r="H622" s="35">
        <f t="shared" si="79"/>
        <v>0</v>
      </c>
      <c r="I622" s="48">
        <v>527</v>
      </c>
      <c r="J622" s="49" t="s">
        <v>718</v>
      </c>
      <c r="K622" s="65">
        <v>0</v>
      </c>
      <c r="L622" s="38">
        <v>0</v>
      </c>
      <c r="M622" s="39">
        <v>517</v>
      </c>
      <c r="N622" s="40">
        <v>0</v>
      </c>
      <c r="O622" s="98">
        <v>0</v>
      </c>
      <c r="P622" s="38">
        <v>0</v>
      </c>
      <c r="Q622" s="39">
        <v>517</v>
      </c>
      <c r="R622" s="41">
        <v>0</v>
      </c>
      <c r="S622" s="183">
        <v>0</v>
      </c>
      <c r="T622" s="42">
        <v>0</v>
      </c>
      <c r="U622" s="43">
        <v>396</v>
      </c>
      <c r="V622" s="44">
        <v>0</v>
      </c>
      <c r="W622" s="178">
        <v>0</v>
      </c>
      <c r="X622" s="42">
        <v>0</v>
      </c>
      <c r="Y622" s="43">
        <v>396</v>
      </c>
      <c r="Z622" s="45">
        <v>0</v>
      </c>
      <c r="AA622" s="65">
        <v>0</v>
      </c>
      <c r="AB622" s="38">
        <v>0</v>
      </c>
      <c r="AC622" s="39">
        <v>538</v>
      </c>
      <c r="AD622" s="40">
        <v>0</v>
      </c>
      <c r="AE622" s="98">
        <v>0</v>
      </c>
      <c r="AF622" s="38">
        <v>0</v>
      </c>
      <c r="AG622" s="39">
        <v>538</v>
      </c>
      <c r="AH622" s="41">
        <v>0</v>
      </c>
      <c r="AI622" s="183">
        <v>0</v>
      </c>
      <c r="AJ622" s="42">
        <v>0</v>
      </c>
      <c r="AK622" s="43">
        <v>337</v>
      </c>
      <c r="AL622" s="44">
        <v>0</v>
      </c>
      <c r="AM622" s="178">
        <v>0</v>
      </c>
      <c r="AN622" s="42">
        <v>0</v>
      </c>
      <c r="AO622" s="43">
        <v>337</v>
      </c>
      <c r="AP622" s="45">
        <v>0</v>
      </c>
      <c r="AQ622" s="65">
        <v>2</v>
      </c>
      <c r="AR622" s="38">
        <v>3.7735849056603772E-2</v>
      </c>
      <c r="AS622" s="39">
        <v>66</v>
      </c>
      <c r="AT622" s="40">
        <v>1.6291489346283725</v>
      </c>
      <c r="AU622" s="98">
        <v>1</v>
      </c>
      <c r="AV622" s="38">
        <v>1</v>
      </c>
      <c r="AW622" s="39">
        <v>1</v>
      </c>
      <c r="AX622" s="41">
        <v>2.4398343176095891</v>
      </c>
      <c r="AY622" s="183">
        <v>0</v>
      </c>
      <c r="AZ622" s="42">
        <v>0</v>
      </c>
      <c r="BA622" s="43">
        <v>356</v>
      </c>
      <c r="BB622" s="44">
        <v>0</v>
      </c>
      <c r="BC622" s="178">
        <v>0</v>
      </c>
      <c r="BD622" s="42">
        <v>0</v>
      </c>
      <c r="BE622" s="43">
        <v>356</v>
      </c>
      <c r="BF622" s="45">
        <v>0</v>
      </c>
      <c r="BG622" s="159">
        <v>0</v>
      </c>
      <c r="BH622" s="83">
        <v>0</v>
      </c>
      <c r="BI622" s="84">
        <v>467</v>
      </c>
      <c r="BJ622" s="85">
        <v>0</v>
      </c>
      <c r="BK622" s="156">
        <v>0</v>
      </c>
      <c r="BL622" s="83">
        <v>0</v>
      </c>
      <c r="BM622" s="84">
        <v>467</v>
      </c>
      <c r="BN622" s="86">
        <v>0</v>
      </c>
      <c r="BO622" s="195">
        <v>2</v>
      </c>
      <c r="BP622" s="75">
        <v>3.7735849056603772E-2</v>
      </c>
      <c r="BQ622" s="164">
        <v>1</v>
      </c>
      <c r="BR622" s="76">
        <v>284</v>
      </c>
      <c r="BS622" s="77">
        <v>0.66772933017210778</v>
      </c>
      <c r="BT622" s="159">
        <v>53</v>
      </c>
      <c r="BU622" s="153">
        <v>6</v>
      </c>
    </row>
    <row r="623" spans="1:73">
      <c r="A623" s="34">
        <f t="shared" si="72"/>
        <v>0</v>
      </c>
      <c r="B623" s="35">
        <f t="shared" si="73"/>
        <v>0</v>
      </c>
      <c r="C623" s="35">
        <f t="shared" si="74"/>
        <v>0</v>
      </c>
      <c r="D623" s="35">
        <f t="shared" si="75"/>
        <v>0</v>
      </c>
      <c r="E623" s="35">
        <f t="shared" si="76"/>
        <v>0</v>
      </c>
      <c r="F623" s="35">
        <f t="shared" si="77"/>
        <v>1</v>
      </c>
      <c r="G623" s="35">
        <f t="shared" si="78"/>
        <v>0</v>
      </c>
      <c r="H623" s="35">
        <f t="shared" si="79"/>
        <v>0</v>
      </c>
      <c r="I623" s="48">
        <v>529</v>
      </c>
      <c r="J623" s="49" t="s">
        <v>501</v>
      </c>
      <c r="K623" s="65">
        <v>0</v>
      </c>
      <c r="L623" s="38">
        <v>0</v>
      </c>
      <c r="M623" s="39">
        <v>517</v>
      </c>
      <c r="N623" s="40">
        <v>0</v>
      </c>
      <c r="O623" s="98">
        <v>0</v>
      </c>
      <c r="P623" s="38">
        <v>0</v>
      </c>
      <c r="Q623" s="39">
        <v>517</v>
      </c>
      <c r="R623" s="41">
        <v>0</v>
      </c>
      <c r="S623" s="183">
        <v>0</v>
      </c>
      <c r="T623" s="42">
        <v>0</v>
      </c>
      <c r="U623" s="43">
        <v>396</v>
      </c>
      <c r="V623" s="44">
        <v>0</v>
      </c>
      <c r="W623" s="178">
        <v>0</v>
      </c>
      <c r="X623" s="42">
        <v>0</v>
      </c>
      <c r="Y623" s="43">
        <v>396</v>
      </c>
      <c r="Z623" s="45">
        <v>0</v>
      </c>
      <c r="AA623" s="65">
        <v>0</v>
      </c>
      <c r="AB623" s="38">
        <v>0</v>
      </c>
      <c r="AC623" s="39">
        <v>538</v>
      </c>
      <c r="AD623" s="40">
        <v>0</v>
      </c>
      <c r="AE623" s="98">
        <v>0</v>
      </c>
      <c r="AF623" s="38">
        <v>0</v>
      </c>
      <c r="AG623" s="39">
        <v>538</v>
      </c>
      <c r="AH623" s="41">
        <v>0</v>
      </c>
      <c r="AI623" s="183">
        <v>0</v>
      </c>
      <c r="AJ623" s="42">
        <v>0</v>
      </c>
      <c r="AK623" s="43">
        <v>337</v>
      </c>
      <c r="AL623" s="44">
        <v>0</v>
      </c>
      <c r="AM623" s="178">
        <v>0</v>
      </c>
      <c r="AN623" s="42">
        <v>0</v>
      </c>
      <c r="AO623" s="43">
        <v>337</v>
      </c>
      <c r="AP623" s="45">
        <v>0</v>
      </c>
      <c r="AQ623" s="65">
        <v>2</v>
      </c>
      <c r="AR623" s="38">
        <v>1.9821605550049554E-3</v>
      </c>
      <c r="AS623" s="39">
        <v>478</v>
      </c>
      <c r="AT623" s="40">
        <v>8.5574721045890728E-2</v>
      </c>
      <c r="AU623" s="98">
        <v>1</v>
      </c>
      <c r="AV623" s="38">
        <v>1</v>
      </c>
      <c r="AW623" s="39">
        <v>1</v>
      </c>
      <c r="AX623" s="41">
        <v>2.4398343176095891</v>
      </c>
      <c r="AY623" s="183">
        <v>0</v>
      </c>
      <c r="AZ623" s="42">
        <v>0</v>
      </c>
      <c r="BA623" s="43">
        <v>356</v>
      </c>
      <c r="BB623" s="44">
        <v>0</v>
      </c>
      <c r="BC623" s="178">
        <v>0</v>
      </c>
      <c r="BD623" s="42">
        <v>0</v>
      </c>
      <c r="BE623" s="43">
        <v>356</v>
      </c>
      <c r="BF623" s="45">
        <v>0</v>
      </c>
      <c r="BG623" s="159">
        <v>0</v>
      </c>
      <c r="BH623" s="83">
        <v>0</v>
      </c>
      <c r="BI623" s="84">
        <v>467</v>
      </c>
      <c r="BJ623" s="85">
        <v>0</v>
      </c>
      <c r="BK623" s="156">
        <v>0</v>
      </c>
      <c r="BL623" s="83">
        <v>0</v>
      </c>
      <c r="BM623" s="84">
        <v>467</v>
      </c>
      <c r="BN623" s="86">
        <v>0</v>
      </c>
      <c r="BO623" s="195">
        <v>2</v>
      </c>
      <c r="BP623" s="75">
        <v>1.9821605550049554E-3</v>
      </c>
      <c r="BQ623" s="164">
        <v>1</v>
      </c>
      <c r="BR623" s="76">
        <v>583</v>
      </c>
      <c r="BS623" s="77">
        <v>3.5073988601706352E-2</v>
      </c>
      <c r="BT623" s="159">
        <v>1009</v>
      </c>
      <c r="BU623" s="153">
        <v>53</v>
      </c>
    </row>
    <row r="624" spans="1:73">
      <c r="A624" s="34">
        <f t="shared" si="72"/>
        <v>0</v>
      </c>
      <c r="B624" s="35">
        <f t="shared" si="73"/>
        <v>0</v>
      </c>
      <c r="C624" s="35">
        <f t="shared" si="74"/>
        <v>0</v>
      </c>
      <c r="D624" s="35">
        <f t="shared" si="75"/>
        <v>0</v>
      </c>
      <c r="E624" s="35">
        <f t="shared" si="76"/>
        <v>0</v>
      </c>
      <c r="F624" s="35">
        <f t="shared" si="77"/>
        <v>1</v>
      </c>
      <c r="G624" s="35">
        <f t="shared" si="78"/>
        <v>0</v>
      </c>
      <c r="H624" s="35">
        <f t="shared" si="79"/>
        <v>0</v>
      </c>
      <c r="I624" s="48">
        <v>530</v>
      </c>
      <c r="J624" s="49" t="s">
        <v>502</v>
      </c>
      <c r="K624" s="65">
        <v>0</v>
      </c>
      <c r="L624" s="38">
        <v>0</v>
      </c>
      <c r="M624" s="39">
        <v>517</v>
      </c>
      <c r="N624" s="40">
        <v>0</v>
      </c>
      <c r="O624" s="98">
        <v>0</v>
      </c>
      <c r="P624" s="38">
        <v>0</v>
      </c>
      <c r="Q624" s="39">
        <v>517</v>
      </c>
      <c r="R624" s="41">
        <v>0</v>
      </c>
      <c r="S624" s="183">
        <v>0</v>
      </c>
      <c r="T624" s="42">
        <v>0</v>
      </c>
      <c r="U624" s="43">
        <v>396</v>
      </c>
      <c r="V624" s="44">
        <v>0</v>
      </c>
      <c r="W624" s="178">
        <v>0</v>
      </c>
      <c r="X624" s="42">
        <v>0</v>
      </c>
      <c r="Y624" s="43">
        <v>396</v>
      </c>
      <c r="Z624" s="45">
        <v>0</v>
      </c>
      <c r="AA624" s="65">
        <v>0</v>
      </c>
      <c r="AB624" s="38">
        <v>0</v>
      </c>
      <c r="AC624" s="39">
        <v>538</v>
      </c>
      <c r="AD624" s="40">
        <v>0</v>
      </c>
      <c r="AE624" s="98">
        <v>0</v>
      </c>
      <c r="AF624" s="38">
        <v>0</v>
      </c>
      <c r="AG624" s="39">
        <v>538</v>
      </c>
      <c r="AH624" s="41">
        <v>0</v>
      </c>
      <c r="AI624" s="183">
        <v>0</v>
      </c>
      <c r="AJ624" s="42">
        <v>0</v>
      </c>
      <c r="AK624" s="43">
        <v>337</v>
      </c>
      <c r="AL624" s="44">
        <v>0</v>
      </c>
      <c r="AM624" s="178">
        <v>0</v>
      </c>
      <c r="AN624" s="42">
        <v>0</v>
      </c>
      <c r="AO624" s="43">
        <v>337</v>
      </c>
      <c r="AP624" s="45">
        <v>0</v>
      </c>
      <c r="AQ624" s="65">
        <v>2</v>
      </c>
      <c r="AR624" s="38">
        <v>7.1174377224199285E-3</v>
      </c>
      <c r="AS624" s="39">
        <v>367</v>
      </c>
      <c r="AT624" s="40">
        <v>0.30727720119325175</v>
      </c>
      <c r="AU624" s="98">
        <v>1</v>
      </c>
      <c r="AV624" s="38">
        <v>1</v>
      </c>
      <c r="AW624" s="39">
        <v>1</v>
      </c>
      <c r="AX624" s="41">
        <v>2.4398343176095891</v>
      </c>
      <c r="AY624" s="183">
        <v>0</v>
      </c>
      <c r="AZ624" s="42">
        <v>0</v>
      </c>
      <c r="BA624" s="43">
        <v>356</v>
      </c>
      <c r="BB624" s="44">
        <v>0</v>
      </c>
      <c r="BC624" s="178">
        <v>0</v>
      </c>
      <c r="BD624" s="42">
        <v>0</v>
      </c>
      <c r="BE624" s="43">
        <v>356</v>
      </c>
      <c r="BF624" s="45">
        <v>0</v>
      </c>
      <c r="BG624" s="159">
        <v>0</v>
      </c>
      <c r="BH624" s="83">
        <v>0</v>
      </c>
      <c r="BI624" s="84">
        <v>467</v>
      </c>
      <c r="BJ624" s="85">
        <v>0</v>
      </c>
      <c r="BK624" s="156">
        <v>0</v>
      </c>
      <c r="BL624" s="83">
        <v>0</v>
      </c>
      <c r="BM624" s="84">
        <v>467</v>
      </c>
      <c r="BN624" s="86">
        <v>0</v>
      </c>
      <c r="BO624" s="195">
        <v>2</v>
      </c>
      <c r="BP624" s="75">
        <v>7.1174377224199285E-3</v>
      </c>
      <c r="BQ624" s="164">
        <v>1</v>
      </c>
      <c r="BR624" s="76">
        <v>535</v>
      </c>
      <c r="BS624" s="77">
        <v>0.12594183095772851</v>
      </c>
      <c r="BT624" s="159">
        <v>281</v>
      </c>
      <c r="BU624" s="153">
        <v>42</v>
      </c>
    </row>
    <row r="625" spans="1:73">
      <c r="A625" s="34">
        <f t="shared" si="72"/>
        <v>1</v>
      </c>
      <c r="B625" s="35">
        <f t="shared" si="73"/>
        <v>1</v>
      </c>
      <c r="C625" s="35">
        <f t="shared" si="74"/>
        <v>0</v>
      </c>
      <c r="D625" s="35">
        <f t="shared" si="75"/>
        <v>0</v>
      </c>
      <c r="E625" s="35">
        <f t="shared" si="76"/>
        <v>0</v>
      </c>
      <c r="F625" s="35">
        <f t="shared" si="77"/>
        <v>1</v>
      </c>
      <c r="G625" s="35">
        <f t="shared" si="78"/>
        <v>0</v>
      </c>
      <c r="H625" s="35">
        <f t="shared" si="79"/>
        <v>0</v>
      </c>
      <c r="I625" s="48">
        <v>533</v>
      </c>
      <c r="J625" s="49" t="s">
        <v>505</v>
      </c>
      <c r="K625" s="65">
        <v>1</v>
      </c>
      <c r="L625" s="38">
        <v>3.0487804878048782E-3</v>
      </c>
      <c r="M625" s="39">
        <v>287</v>
      </c>
      <c r="N625" s="40">
        <v>0.40398890256648445</v>
      </c>
      <c r="O625" s="98">
        <v>1</v>
      </c>
      <c r="P625" s="38">
        <v>0.5</v>
      </c>
      <c r="Q625" s="39">
        <v>29</v>
      </c>
      <c r="R625" s="41">
        <v>3.744268259106498</v>
      </c>
      <c r="S625" s="183">
        <v>0</v>
      </c>
      <c r="T625" s="42">
        <v>0</v>
      </c>
      <c r="U625" s="43">
        <v>396</v>
      </c>
      <c r="V625" s="44">
        <v>0</v>
      </c>
      <c r="W625" s="178">
        <v>0</v>
      </c>
      <c r="X625" s="42">
        <v>0</v>
      </c>
      <c r="Y625" s="43">
        <v>396</v>
      </c>
      <c r="Z625" s="45">
        <v>0</v>
      </c>
      <c r="AA625" s="65">
        <v>0</v>
      </c>
      <c r="AB625" s="38">
        <v>0</v>
      </c>
      <c r="AC625" s="39">
        <v>538</v>
      </c>
      <c r="AD625" s="40">
        <v>0</v>
      </c>
      <c r="AE625" s="98">
        <v>0</v>
      </c>
      <c r="AF625" s="38">
        <v>0</v>
      </c>
      <c r="AG625" s="39">
        <v>538</v>
      </c>
      <c r="AH625" s="41">
        <v>0</v>
      </c>
      <c r="AI625" s="183">
        <v>0</v>
      </c>
      <c r="AJ625" s="42">
        <v>0</v>
      </c>
      <c r="AK625" s="43">
        <v>337</v>
      </c>
      <c r="AL625" s="44">
        <v>0</v>
      </c>
      <c r="AM625" s="178">
        <v>0</v>
      </c>
      <c r="AN625" s="42">
        <v>0</v>
      </c>
      <c r="AO625" s="43">
        <v>337</v>
      </c>
      <c r="AP625" s="45">
        <v>0</v>
      </c>
      <c r="AQ625" s="65">
        <v>1</v>
      </c>
      <c r="AR625" s="38">
        <v>3.0487804878048782E-3</v>
      </c>
      <c r="AS625" s="39">
        <v>450</v>
      </c>
      <c r="AT625" s="40">
        <v>0.13162331331601182</v>
      </c>
      <c r="AU625" s="98">
        <v>1</v>
      </c>
      <c r="AV625" s="38">
        <v>0.5</v>
      </c>
      <c r="AW625" s="39">
        <v>179</v>
      </c>
      <c r="AX625" s="41">
        <v>1.2199171588047946</v>
      </c>
      <c r="AY625" s="183">
        <v>0</v>
      </c>
      <c r="AZ625" s="42">
        <v>0</v>
      </c>
      <c r="BA625" s="43">
        <v>356</v>
      </c>
      <c r="BB625" s="44">
        <v>0</v>
      </c>
      <c r="BC625" s="178">
        <v>0</v>
      </c>
      <c r="BD625" s="42">
        <v>0</v>
      </c>
      <c r="BE625" s="43">
        <v>356</v>
      </c>
      <c r="BF625" s="45">
        <v>0</v>
      </c>
      <c r="BG625" s="159">
        <v>0</v>
      </c>
      <c r="BH625" s="83">
        <v>0</v>
      </c>
      <c r="BI625" s="84">
        <v>467</v>
      </c>
      <c r="BJ625" s="85">
        <v>0</v>
      </c>
      <c r="BK625" s="156">
        <v>0</v>
      </c>
      <c r="BL625" s="83">
        <v>0</v>
      </c>
      <c r="BM625" s="84">
        <v>467</v>
      </c>
      <c r="BN625" s="86">
        <v>0</v>
      </c>
      <c r="BO625" s="195">
        <v>2</v>
      </c>
      <c r="BP625" s="75">
        <v>6.0975609756097563E-3</v>
      </c>
      <c r="BQ625" s="164">
        <v>2</v>
      </c>
      <c r="BR625" s="76">
        <v>545</v>
      </c>
      <c r="BS625" s="77">
        <v>0.10789528810707839</v>
      </c>
      <c r="BT625" s="159">
        <v>328</v>
      </c>
      <c r="BU625" s="153">
        <v>12</v>
      </c>
    </row>
    <row r="626" spans="1:73">
      <c r="A626" s="34">
        <f t="shared" si="72"/>
        <v>0</v>
      </c>
      <c r="B626" s="35">
        <f t="shared" si="73"/>
        <v>0</v>
      </c>
      <c r="C626" s="35">
        <f t="shared" si="74"/>
        <v>0</v>
      </c>
      <c r="D626" s="35">
        <f t="shared" si="75"/>
        <v>0</v>
      </c>
      <c r="E626" s="35">
        <f t="shared" si="76"/>
        <v>0</v>
      </c>
      <c r="F626" s="35">
        <f t="shared" si="77"/>
        <v>1</v>
      </c>
      <c r="G626" s="35">
        <f t="shared" si="78"/>
        <v>0</v>
      </c>
      <c r="H626" s="35">
        <f t="shared" si="79"/>
        <v>0</v>
      </c>
      <c r="I626" s="51">
        <v>31</v>
      </c>
      <c r="J626" s="49" t="s">
        <v>679</v>
      </c>
      <c r="K626" s="65">
        <v>0</v>
      </c>
      <c r="L626" s="38">
        <v>0</v>
      </c>
      <c r="M626" s="39">
        <v>517</v>
      </c>
      <c r="N626" s="40">
        <v>0</v>
      </c>
      <c r="O626" s="98">
        <v>0</v>
      </c>
      <c r="P626" s="38">
        <v>0</v>
      </c>
      <c r="Q626" s="39">
        <v>517</v>
      </c>
      <c r="R626" s="41">
        <v>0</v>
      </c>
      <c r="S626" s="183">
        <v>0</v>
      </c>
      <c r="T626" s="42">
        <v>0</v>
      </c>
      <c r="U626" s="43">
        <v>396</v>
      </c>
      <c r="V626" s="44">
        <v>0</v>
      </c>
      <c r="W626" s="178">
        <v>0</v>
      </c>
      <c r="X626" s="42">
        <v>0</v>
      </c>
      <c r="Y626" s="43">
        <v>396</v>
      </c>
      <c r="Z626" s="45">
        <v>0</v>
      </c>
      <c r="AA626" s="65">
        <v>0</v>
      </c>
      <c r="AB626" s="38">
        <v>0</v>
      </c>
      <c r="AC626" s="39">
        <v>538</v>
      </c>
      <c r="AD626" s="40">
        <v>0</v>
      </c>
      <c r="AE626" s="98">
        <v>0</v>
      </c>
      <c r="AF626" s="38">
        <v>0</v>
      </c>
      <c r="AG626" s="39">
        <v>538</v>
      </c>
      <c r="AH626" s="41">
        <v>0</v>
      </c>
      <c r="AI626" s="183">
        <v>0</v>
      </c>
      <c r="AJ626" s="42">
        <v>0</v>
      </c>
      <c r="AK626" s="43">
        <v>337</v>
      </c>
      <c r="AL626" s="44">
        <v>0</v>
      </c>
      <c r="AM626" s="178">
        <v>0</v>
      </c>
      <c r="AN626" s="42">
        <v>0</v>
      </c>
      <c r="AO626" s="43">
        <v>337</v>
      </c>
      <c r="AP626" s="45">
        <v>0</v>
      </c>
      <c r="AQ626" s="65">
        <v>1</v>
      </c>
      <c r="AR626" s="38">
        <v>3.8461538461538464E-2</v>
      </c>
      <c r="AS626" s="39">
        <v>65</v>
      </c>
      <c r="AT626" s="40">
        <v>1.6604787218327643</v>
      </c>
      <c r="AU626" s="98">
        <v>1</v>
      </c>
      <c r="AV626" s="38">
        <v>1</v>
      </c>
      <c r="AW626" s="39">
        <v>1</v>
      </c>
      <c r="AX626" s="41">
        <v>2.4398343176095891</v>
      </c>
      <c r="AY626" s="183">
        <v>0</v>
      </c>
      <c r="AZ626" s="42">
        <v>0</v>
      </c>
      <c r="BA626" s="43">
        <v>356</v>
      </c>
      <c r="BB626" s="44">
        <v>0</v>
      </c>
      <c r="BC626" s="178">
        <v>0</v>
      </c>
      <c r="BD626" s="42">
        <v>0</v>
      </c>
      <c r="BE626" s="43">
        <v>356</v>
      </c>
      <c r="BF626" s="45">
        <v>0</v>
      </c>
      <c r="BG626" s="159">
        <v>0</v>
      </c>
      <c r="BH626" s="83">
        <v>0</v>
      </c>
      <c r="BI626" s="84">
        <v>467</v>
      </c>
      <c r="BJ626" s="85">
        <v>0</v>
      </c>
      <c r="BK626" s="156">
        <v>0</v>
      </c>
      <c r="BL626" s="83">
        <v>0</v>
      </c>
      <c r="BM626" s="84">
        <v>467</v>
      </c>
      <c r="BN626" s="86">
        <v>0</v>
      </c>
      <c r="BO626" s="195">
        <v>1</v>
      </c>
      <c r="BP626" s="75">
        <v>3.8461538461538464E-2</v>
      </c>
      <c r="BQ626" s="164">
        <v>1</v>
      </c>
      <c r="BR626" s="76">
        <v>277</v>
      </c>
      <c r="BS626" s="77">
        <v>0.68057027882926369</v>
      </c>
      <c r="BT626" s="159">
        <v>26</v>
      </c>
      <c r="BU626" s="153">
        <v>19</v>
      </c>
    </row>
    <row r="627" spans="1:73">
      <c r="A627" s="34">
        <f t="shared" si="72"/>
        <v>1</v>
      </c>
      <c r="B627" s="35">
        <f t="shared" si="73"/>
        <v>0</v>
      </c>
      <c r="C627" s="35">
        <f t="shared" si="74"/>
        <v>0</v>
      </c>
      <c r="D627" s="35">
        <f t="shared" si="75"/>
        <v>1</v>
      </c>
      <c r="E627" s="35">
        <f t="shared" si="76"/>
        <v>0</v>
      </c>
      <c r="F627" s="35">
        <f t="shared" si="77"/>
        <v>0</v>
      </c>
      <c r="G627" s="35">
        <f t="shared" si="78"/>
        <v>0</v>
      </c>
      <c r="H627" s="35">
        <f t="shared" si="79"/>
        <v>0</v>
      </c>
      <c r="I627" s="48">
        <v>111</v>
      </c>
      <c r="J627" s="49" t="s">
        <v>81</v>
      </c>
      <c r="K627" s="65">
        <v>0</v>
      </c>
      <c r="L627" s="38">
        <v>0</v>
      </c>
      <c r="M627" s="39">
        <v>517</v>
      </c>
      <c r="N627" s="40">
        <v>0</v>
      </c>
      <c r="O627" s="98">
        <v>0</v>
      </c>
      <c r="P627" s="38">
        <v>0</v>
      </c>
      <c r="Q627" s="39">
        <v>517</v>
      </c>
      <c r="R627" s="41">
        <v>0</v>
      </c>
      <c r="S627" s="183">
        <v>0</v>
      </c>
      <c r="T627" s="42">
        <v>0</v>
      </c>
      <c r="U627" s="43">
        <v>396</v>
      </c>
      <c r="V627" s="44">
        <v>0</v>
      </c>
      <c r="W627" s="178">
        <v>0</v>
      </c>
      <c r="X627" s="42">
        <v>0</v>
      </c>
      <c r="Y627" s="43">
        <v>396</v>
      </c>
      <c r="Z627" s="45">
        <v>0</v>
      </c>
      <c r="AA627" s="65">
        <v>1</v>
      </c>
      <c r="AB627" s="38">
        <v>7.9120183558825855E-5</v>
      </c>
      <c r="AC627" s="39">
        <v>530</v>
      </c>
      <c r="AD627" s="40">
        <v>6.1004587981213394E-3</v>
      </c>
      <c r="AE627" s="98">
        <v>1</v>
      </c>
      <c r="AF627" s="38">
        <v>1</v>
      </c>
      <c r="AG627" s="39">
        <v>1</v>
      </c>
      <c r="AH627" s="41">
        <v>4.3574146083494059</v>
      </c>
      <c r="AI627" s="183">
        <v>0</v>
      </c>
      <c r="AJ627" s="42">
        <v>0</v>
      </c>
      <c r="AK627" s="43">
        <v>337</v>
      </c>
      <c r="AL627" s="44">
        <v>0</v>
      </c>
      <c r="AM627" s="178">
        <v>0</v>
      </c>
      <c r="AN627" s="42">
        <v>0</v>
      </c>
      <c r="AO627" s="43">
        <v>337</v>
      </c>
      <c r="AP627" s="45">
        <v>0</v>
      </c>
      <c r="AQ627" s="65">
        <v>0</v>
      </c>
      <c r="AR627" s="38">
        <v>0</v>
      </c>
      <c r="AS627" s="39">
        <v>565</v>
      </c>
      <c r="AT627" s="40">
        <v>0</v>
      </c>
      <c r="AU627" s="98">
        <v>0</v>
      </c>
      <c r="AV627" s="38">
        <v>0</v>
      </c>
      <c r="AW627" s="39">
        <v>565</v>
      </c>
      <c r="AX627" s="41">
        <v>0</v>
      </c>
      <c r="AY627" s="183">
        <v>0</v>
      </c>
      <c r="AZ627" s="42">
        <v>0</v>
      </c>
      <c r="BA627" s="43">
        <v>356</v>
      </c>
      <c r="BB627" s="44">
        <v>0</v>
      </c>
      <c r="BC627" s="178">
        <v>0</v>
      </c>
      <c r="BD627" s="42">
        <v>0</v>
      </c>
      <c r="BE627" s="43">
        <v>356</v>
      </c>
      <c r="BF627" s="45">
        <v>0</v>
      </c>
      <c r="BG627" s="159">
        <v>0</v>
      </c>
      <c r="BH627" s="83">
        <v>0</v>
      </c>
      <c r="BI627" s="84">
        <v>467</v>
      </c>
      <c r="BJ627" s="85">
        <v>0</v>
      </c>
      <c r="BK627" s="156">
        <v>0</v>
      </c>
      <c r="BL627" s="83">
        <v>0</v>
      </c>
      <c r="BM627" s="84">
        <v>467</v>
      </c>
      <c r="BN627" s="86">
        <v>0</v>
      </c>
      <c r="BO627" s="195">
        <v>1</v>
      </c>
      <c r="BP627" s="75">
        <v>7.9120183558825855E-5</v>
      </c>
      <c r="BQ627" s="164">
        <v>1</v>
      </c>
      <c r="BR627" s="76">
        <v>625</v>
      </c>
      <c r="BS627" s="77">
        <v>1.4000179800269686E-3</v>
      </c>
      <c r="BT627" s="159">
        <v>12639</v>
      </c>
      <c r="BU627" s="153">
        <v>188</v>
      </c>
    </row>
    <row r="628" spans="1:73">
      <c r="A628" s="34">
        <f t="shared" si="72"/>
        <v>0</v>
      </c>
      <c r="B628" s="35">
        <f t="shared" si="73"/>
        <v>0</v>
      </c>
      <c r="C628" s="35">
        <f t="shared" si="74"/>
        <v>0</v>
      </c>
      <c r="D628" s="35">
        <f t="shared" si="75"/>
        <v>0</v>
      </c>
      <c r="E628" s="35">
        <f t="shared" si="76"/>
        <v>0</v>
      </c>
      <c r="F628" s="35">
        <f t="shared" si="77"/>
        <v>1</v>
      </c>
      <c r="G628" s="35">
        <f t="shared" si="78"/>
        <v>0</v>
      </c>
      <c r="H628" s="35">
        <f t="shared" si="79"/>
        <v>0</v>
      </c>
      <c r="I628" s="48">
        <v>146</v>
      </c>
      <c r="J628" s="49" t="s">
        <v>116</v>
      </c>
      <c r="K628" s="65">
        <v>0</v>
      </c>
      <c r="L628" s="38">
        <v>0</v>
      </c>
      <c r="M628" s="39">
        <v>517</v>
      </c>
      <c r="N628" s="40">
        <v>0</v>
      </c>
      <c r="O628" s="98">
        <v>0</v>
      </c>
      <c r="P628" s="38">
        <v>0</v>
      </c>
      <c r="Q628" s="39">
        <v>517</v>
      </c>
      <c r="R628" s="41">
        <v>0</v>
      </c>
      <c r="S628" s="183">
        <v>0</v>
      </c>
      <c r="T628" s="42">
        <v>0</v>
      </c>
      <c r="U628" s="43">
        <v>396</v>
      </c>
      <c r="V628" s="44">
        <v>0</v>
      </c>
      <c r="W628" s="178">
        <v>0</v>
      </c>
      <c r="X628" s="42">
        <v>0</v>
      </c>
      <c r="Y628" s="43">
        <v>396</v>
      </c>
      <c r="Z628" s="45">
        <v>0</v>
      </c>
      <c r="AA628" s="65">
        <v>0</v>
      </c>
      <c r="AB628" s="38">
        <v>0</v>
      </c>
      <c r="AC628" s="39">
        <v>538</v>
      </c>
      <c r="AD628" s="40">
        <v>0</v>
      </c>
      <c r="AE628" s="98">
        <v>0</v>
      </c>
      <c r="AF628" s="38">
        <v>0</v>
      </c>
      <c r="AG628" s="39">
        <v>538</v>
      </c>
      <c r="AH628" s="41">
        <v>0</v>
      </c>
      <c r="AI628" s="183">
        <v>0</v>
      </c>
      <c r="AJ628" s="42">
        <v>0</v>
      </c>
      <c r="AK628" s="43">
        <v>337</v>
      </c>
      <c r="AL628" s="44">
        <v>0</v>
      </c>
      <c r="AM628" s="178">
        <v>0</v>
      </c>
      <c r="AN628" s="42">
        <v>0</v>
      </c>
      <c r="AO628" s="43">
        <v>337</v>
      </c>
      <c r="AP628" s="45">
        <v>0</v>
      </c>
      <c r="AQ628" s="65">
        <v>1</v>
      </c>
      <c r="AR628" s="38">
        <v>8.2304526748971192E-4</v>
      </c>
      <c r="AS628" s="39">
        <v>519</v>
      </c>
      <c r="AT628" s="40">
        <v>3.5532877998067383E-2</v>
      </c>
      <c r="AU628" s="98">
        <v>1</v>
      </c>
      <c r="AV628" s="38">
        <v>1</v>
      </c>
      <c r="AW628" s="39">
        <v>1</v>
      </c>
      <c r="AX628" s="41">
        <v>2.4398343176095891</v>
      </c>
      <c r="AY628" s="183">
        <v>0</v>
      </c>
      <c r="AZ628" s="42">
        <v>0</v>
      </c>
      <c r="BA628" s="43">
        <v>356</v>
      </c>
      <c r="BB628" s="44">
        <v>0</v>
      </c>
      <c r="BC628" s="178">
        <v>0</v>
      </c>
      <c r="BD628" s="42">
        <v>0</v>
      </c>
      <c r="BE628" s="43">
        <v>356</v>
      </c>
      <c r="BF628" s="45">
        <v>0</v>
      </c>
      <c r="BG628" s="159">
        <v>0</v>
      </c>
      <c r="BH628" s="83">
        <v>0</v>
      </c>
      <c r="BI628" s="84">
        <v>467</v>
      </c>
      <c r="BJ628" s="85">
        <v>0</v>
      </c>
      <c r="BK628" s="156">
        <v>0</v>
      </c>
      <c r="BL628" s="83">
        <v>0</v>
      </c>
      <c r="BM628" s="84">
        <v>467</v>
      </c>
      <c r="BN628" s="86">
        <v>0</v>
      </c>
      <c r="BO628" s="195">
        <v>1</v>
      </c>
      <c r="BP628" s="75">
        <v>8.2304526748971192E-4</v>
      </c>
      <c r="BQ628" s="164">
        <v>1</v>
      </c>
      <c r="BR628" s="76">
        <v>606</v>
      </c>
      <c r="BS628" s="77">
        <v>1.4563643826799057E-2</v>
      </c>
      <c r="BT628" s="159">
        <v>1215</v>
      </c>
      <c r="BU628" s="153">
        <v>27</v>
      </c>
    </row>
    <row r="629" spans="1:73">
      <c r="A629" s="34">
        <f t="shared" si="72"/>
        <v>1</v>
      </c>
      <c r="B629" s="35">
        <f t="shared" si="73"/>
        <v>1</v>
      </c>
      <c r="C629" s="35">
        <f t="shared" si="74"/>
        <v>0</v>
      </c>
      <c r="D629" s="35">
        <f t="shared" si="75"/>
        <v>0</v>
      </c>
      <c r="E629" s="35">
        <f t="shared" si="76"/>
        <v>0</v>
      </c>
      <c r="F629" s="35">
        <f t="shared" si="77"/>
        <v>0</v>
      </c>
      <c r="G629" s="35">
        <f t="shared" si="78"/>
        <v>0</v>
      </c>
      <c r="H629" s="35">
        <f t="shared" si="79"/>
        <v>0</v>
      </c>
      <c r="I629" s="48">
        <v>211</v>
      </c>
      <c r="J629" s="49" t="s">
        <v>181</v>
      </c>
      <c r="K629" s="65">
        <v>1</v>
      </c>
      <c r="L629" s="38">
        <v>2.5169896803423108E-4</v>
      </c>
      <c r="M629" s="39">
        <v>484</v>
      </c>
      <c r="N629" s="40">
        <v>3.3352217478431138E-2</v>
      </c>
      <c r="O629" s="98">
        <v>1</v>
      </c>
      <c r="P629" s="38">
        <v>1</v>
      </c>
      <c r="Q629" s="39">
        <v>1</v>
      </c>
      <c r="R629" s="41">
        <v>7.4885365182129959</v>
      </c>
      <c r="S629" s="183">
        <v>0</v>
      </c>
      <c r="T629" s="42">
        <v>0</v>
      </c>
      <c r="U629" s="43">
        <v>396</v>
      </c>
      <c r="V629" s="44">
        <v>0</v>
      </c>
      <c r="W629" s="178">
        <v>0</v>
      </c>
      <c r="X629" s="42">
        <v>0</v>
      </c>
      <c r="Y629" s="43">
        <v>396</v>
      </c>
      <c r="Z629" s="45">
        <v>0</v>
      </c>
      <c r="AA629" s="65">
        <v>0</v>
      </c>
      <c r="AB629" s="38">
        <v>0</v>
      </c>
      <c r="AC629" s="39">
        <v>538</v>
      </c>
      <c r="AD629" s="40">
        <v>0</v>
      </c>
      <c r="AE629" s="98">
        <v>1</v>
      </c>
      <c r="AF629" s="38">
        <v>0</v>
      </c>
      <c r="AG629" s="39">
        <v>538</v>
      </c>
      <c r="AH629" s="41">
        <v>0</v>
      </c>
      <c r="AI629" s="183">
        <v>0</v>
      </c>
      <c r="AJ629" s="42">
        <v>0</v>
      </c>
      <c r="AK629" s="43">
        <v>337</v>
      </c>
      <c r="AL629" s="44">
        <v>0</v>
      </c>
      <c r="AM629" s="178">
        <v>0</v>
      </c>
      <c r="AN629" s="42">
        <v>0</v>
      </c>
      <c r="AO629" s="43">
        <v>337</v>
      </c>
      <c r="AP629" s="45">
        <v>0</v>
      </c>
      <c r="AQ629" s="65">
        <v>0</v>
      </c>
      <c r="AR629" s="38">
        <v>0</v>
      </c>
      <c r="AS629" s="39">
        <v>565</v>
      </c>
      <c r="AT629" s="40">
        <v>0</v>
      </c>
      <c r="AU629" s="98">
        <v>0</v>
      </c>
      <c r="AV629" s="38">
        <v>0</v>
      </c>
      <c r="AW629" s="39">
        <v>565</v>
      </c>
      <c r="AX629" s="41">
        <v>0</v>
      </c>
      <c r="AY629" s="183">
        <v>0</v>
      </c>
      <c r="AZ629" s="42">
        <v>0</v>
      </c>
      <c r="BA629" s="43">
        <v>356</v>
      </c>
      <c r="BB629" s="44">
        <v>0</v>
      </c>
      <c r="BC629" s="178">
        <v>0</v>
      </c>
      <c r="BD629" s="42">
        <v>0</v>
      </c>
      <c r="BE629" s="43">
        <v>356</v>
      </c>
      <c r="BF629" s="45">
        <v>0</v>
      </c>
      <c r="BG629" s="159">
        <v>0</v>
      </c>
      <c r="BH629" s="83">
        <v>0</v>
      </c>
      <c r="BI629" s="84">
        <v>467</v>
      </c>
      <c r="BJ629" s="85">
        <v>0</v>
      </c>
      <c r="BK629" s="156">
        <v>0</v>
      </c>
      <c r="BL629" s="83">
        <v>0</v>
      </c>
      <c r="BM629" s="84">
        <v>467</v>
      </c>
      <c r="BN629" s="86">
        <v>0</v>
      </c>
      <c r="BO629" s="195">
        <v>1</v>
      </c>
      <c r="BP629" s="75">
        <v>2.5169896803423108E-4</v>
      </c>
      <c r="BQ629" s="164">
        <v>2</v>
      </c>
      <c r="BR629" s="76">
        <v>618</v>
      </c>
      <c r="BS629" s="77">
        <v>4.4537697582584584E-3</v>
      </c>
      <c r="BT629" s="159">
        <v>3973</v>
      </c>
      <c r="BU629" s="153">
        <v>90</v>
      </c>
    </row>
    <row r="630" spans="1:73">
      <c r="A630" s="34">
        <f t="shared" si="72"/>
        <v>0</v>
      </c>
      <c r="B630" s="35">
        <f t="shared" si="73"/>
        <v>0</v>
      </c>
      <c r="C630" s="35">
        <f t="shared" si="74"/>
        <v>0</v>
      </c>
      <c r="D630" s="35">
        <f t="shared" si="75"/>
        <v>0</v>
      </c>
      <c r="E630" s="35">
        <f t="shared" si="76"/>
        <v>0</v>
      </c>
      <c r="F630" s="35">
        <f t="shared" si="77"/>
        <v>1</v>
      </c>
      <c r="G630" s="35">
        <f t="shared" si="78"/>
        <v>0</v>
      </c>
      <c r="H630" s="35">
        <f t="shared" si="79"/>
        <v>0</v>
      </c>
      <c r="I630" s="48">
        <v>218</v>
      </c>
      <c r="J630" s="49" t="s">
        <v>717</v>
      </c>
      <c r="K630" s="65">
        <v>0</v>
      </c>
      <c r="L630" s="38">
        <v>0</v>
      </c>
      <c r="M630" s="39">
        <v>517</v>
      </c>
      <c r="N630" s="40">
        <v>0</v>
      </c>
      <c r="O630" s="98">
        <v>0</v>
      </c>
      <c r="P630" s="38">
        <v>0</v>
      </c>
      <c r="Q630" s="39">
        <v>517</v>
      </c>
      <c r="R630" s="41">
        <v>0</v>
      </c>
      <c r="S630" s="183">
        <v>0</v>
      </c>
      <c r="T630" s="42">
        <v>0</v>
      </c>
      <c r="U630" s="43">
        <v>396</v>
      </c>
      <c r="V630" s="44">
        <v>0</v>
      </c>
      <c r="W630" s="178">
        <v>0</v>
      </c>
      <c r="X630" s="42">
        <v>0</v>
      </c>
      <c r="Y630" s="43">
        <v>396</v>
      </c>
      <c r="Z630" s="45">
        <v>0</v>
      </c>
      <c r="AA630" s="65">
        <v>0</v>
      </c>
      <c r="AB630" s="38">
        <v>0</v>
      </c>
      <c r="AC630" s="39">
        <v>538</v>
      </c>
      <c r="AD630" s="40">
        <v>0</v>
      </c>
      <c r="AE630" s="98">
        <v>0</v>
      </c>
      <c r="AF630" s="38">
        <v>0</v>
      </c>
      <c r="AG630" s="39">
        <v>538</v>
      </c>
      <c r="AH630" s="41">
        <v>0</v>
      </c>
      <c r="AI630" s="183">
        <v>0</v>
      </c>
      <c r="AJ630" s="42">
        <v>0</v>
      </c>
      <c r="AK630" s="43">
        <v>337</v>
      </c>
      <c r="AL630" s="44">
        <v>0</v>
      </c>
      <c r="AM630" s="178">
        <v>0</v>
      </c>
      <c r="AN630" s="42">
        <v>0</v>
      </c>
      <c r="AO630" s="43">
        <v>337</v>
      </c>
      <c r="AP630" s="45">
        <v>0</v>
      </c>
      <c r="AQ630" s="65">
        <v>1</v>
      </c>
      <c r="AR630" s="38">
        <v>1.6225864027259452E-4</v>
      </c>
      <c r="AS630" s="39">
        <v>553</v>
      </c>
      <c r="AT630" s="40">
        <v>7.0051025097601612E-3</v>
      </c>
      <c r="AU630" s="98">
        <v>1</v>
      </c>
      <c r="AV630" s="38">
        <v>1</v>
      </c>
      <c r="AW630" s="39">
        <v>1</v>
      </c>
      <c r="AX630" s="41">
        <v>2.4398343176095891</v>
      </c>
      <c r="AY630" s="183">
        <v>0</v>
      </c>
      <c r="AZ630" s="42">
        <v>0</v>
      </c>
      <c r="BA630" s="43">
        <v>356</v>
      </c>
      <c r="BB630" s="44">
        <v>0</v>
      </c>
      <c r="BC630" s="178">
        <v>0</v>
      </c>
      <c r="BD630" s="42">
        <v>0</v>
      </c>
      <c r="BE630" s="43">
        <v>356</v>
      </c>
      <c r="BF630" s="45">
        <v>0</v>
      </c>
      <c r="BG630" s="159">
        <v>0</v>
      </c>
      <c r="BH630" s="83">
        <v>0</v>
      </c>
      <c r="BI630" s="84">
        <v>467</v>
      </c>
      <c r="BJ630" s="85">
        <v>0</v>
      </c>
      <c r="BK630" s="156">
        <v>0</v>
      </c>
      <c r="BL630" s="83">
        <v>0</v>
      </c>
      <c r="BM630" s="84">
        <v>467</v>
      </c>
      <c r="BN630" s="86">
        <v>0</v>
      </c>
      <c r="BO630" s="195">
        <v>1</v>
      </c>
      <c r="BP630" s="75">
        <v>1.6225864027259452E-4</v>
      </c>
      <c r="BQ630" s="164">
        <v>1</v>
      </c>
      <c r="BR630" s="76">
        <v>622</v>
      </c>
      <c r="BS630" s="77">
        <v>2.8711386093721982E-3</v>
      </c>
      <c r="BT630" s="159">
        <v>6163</v>
      </c>
      <c r="BU630" s="153">
        <v>28</v>
      </c>
    </row>
    <row r="631" spans="1:73">
      <c r="A631" s="34">
        <f t="shared" si="72"/>
        <v>1</v>
      </c>
      <c r="B631" s="35">
        <f t="shared" si="73"/>
        <v>0</v>
      </c>
      <c r="C631" s="35">
        <f t="shared" si="74"/>
        <v>0</v>
      </c>
      <c r="D631" s="35">
        <f t="shared" si="75"/>
        <v>1</v>
      </c>
      <c r="E631" s="35">
        <f t="shared" si="76"/>
        <v>0</v>
      </c>
      <c r="F631" s="35">
        <f t="shared" si="77"/>
        <v>0</v>
      </c>
      <c r="G631" s="35">
        <f t="shared" si="78"/>
        <v>0</v>
      </c>
      <c r="H631" s="35">
        <f t="shared" si="79"/>
        <v>0</v>
      </c>
      <c r="I631" s="48">
        <v>282</v>
      </c>
      <c r="J631" s="49" t="s">
        <v>252</v>
      </c>
      <c r="K631" s="65">
        <v>0</v>
      </c>
      <c r="L631" s="38">
        <v>0</v>
      </c>
      <c r="M631" s="39">
        <v>517</v>
      </c>
      <c r="N631" s="40">
        <v>0</v>
      </c>
      <c r="O631" s="98">
        <v>0</v>
      </c>
      <c r="P631" s="38">
        <v>0</v>
      </c>
      <c r="Q631" s="39">
        <v>517</v>
      </c>
      <c r="R631" s="41">
        <v>0</v>
      </c>
      <c r="S631" s="183">
        <v>0</v>
      </c>
      <c r="T631" s="42">
        <v>0</v>
      </c>
      <c r="U631" s="43">
        <v>396</v>
      </c>
      <c r="V631" s="44">
        <v>0</v>
      </c>
      <c r="W631" s="178">
        <v>0</v>
      </c>
      <c r="X631" s="42">
        <v>0</v>
      </c>
      <c r="Y631" s="43">
        <v>396</v>
      </c>
      <c r="Z631" s="45">
        <v>0</v>
      </c>
      <c r="AA631" s="65">
        <v>1</v>
      </c>
      <c r="AB631" s="38">
        <v>1.918649270913277E-4</v>
      </c>
      <c r="AC631" s="39">
        <v>520</v>
      </c>
      <c r="AD631" s="40">
        <v>1.4793495539035995E-2</v>
      </c>
      <c r="AE631" s="98">
        <v>1</v>
      </c>
      <c r="AF631" s="38">
        <v>1</v>
      </c>
      <c r="AG631" s="39">
        <v>1</v>
      </c>
      <c r="AH631" s="41">
        <v>4.3574146083494059</v>
      </c>
      <c r="AI631" s="183">
        <v>0</v>
      </c>
      <c r="AJ631" s="42">
        <v>0</v>
      </c>
      <c r="AK631" s="43">
        <v>337</v>
      </c>
      <c r="AL631" s="44">
        <v>0</v>
      </c>
      <c r="AM631" s="178">
        <v>0</v>
      </c>
      <c r="AN631" s="42">
        <v>0</v>
      </c>
      <c r="AO631" s="43">
        <v>337</v>
      </c>
      <c r="AP631" s="45">
        <v>0</v>
      </c>
      <c r="AQ631" s="65">
        <v>0</v>
      </c>
      <c r="AR631" s="38">
        <v>0</v>
      </c>
      <c r="AS631" s="39">
        <v>565</v>
      </c>
      <c r="AT631" s="40">
        <v>0</v>
      </c>
      <c r="AU631" s="98">
        <v>0</v>
      </c>
      <c r="AV631" s="38">
        <v>0</v>
      </c>
      <c r="AW631" s="39">
        <v>565</v>
      </c>
      <c r="AX631" s="41">
        <v>0</v>
      </c>
      <c r="AY631" s="183">
        <v>0</v>
      </c>
      <c r="AZ631" s="42">
        <v>0</v>
      </c>
      <c r="BA631" s="43">
        <v>356</v>
      </c>
      <c r="BB631" s="44">
        <v>0</v>
      </c>
      <c r="BC631" s="178">
        <v>0</v>
      </c>
      <c r="BD631" s="42">
        <v>0</v>
      </c>
      <c r="BE631" s="43">
        <v>356</v>
      </c>
      <c r="BF631" s="45">
        <v>0</v>
      </c>
      <c r="BG631" s="159">
        <v>0</v>
      </c>
      <c r="BH631" s="83">
        <v>0</v>
      </c>
      <c r="BI631" s="84">
        <v>467</v>
      </c>
      <c r="BJ631" s="85">
        <v>0</v>
      </c>
      <c r="BK631" s="156">
        <v>0</v>
      </c>
      <c r="BL631" s="83">
        <v>0</v>
      </c>
      <c r="BM631" s="84">
        <v>467</v>
      </c>
      <c r="BN631" s="86">
        <v>0</v>
      </c>
      <c r="BO631" s="195">
        <v>1</v>
      </c>
      <c r="BP631" s="75">
        <v>1.918649270913277E-4</v>
      </c>
      <c r="BQ631" s="164">
        <v>1</v>
      </c>
      <c r="BR631" s="76">
        <v>621</v>
      </c>
      <c r="BS631" s="77">
        <v>3.3950167401306324E-3</v>
      </c>
      <c r="BT631" s="159">
        <v>5212</v>
      </c>
      <c r="BU631" s="153">
        <v>24</v>
      </c>
    </row>
    <row r="632" spans="1:73" ht="15" thickBot="1">
      <c r="A632" s="34">
        <f t="shared" si="72"/>
        <v>1</v>
      </c>
      <c r="B632" s="35">
        <f t="shared" si="73"/>
        <v>0</v>
      </c>
      <c r="C632" s="35">
        <f t="shared" si="74"/>
        <v>1</v>
      </c>
      <c r="D632" s="35">
        <f t="shared" si="75"/>
        <v>0</v>
      </c>
      <c r="E632" s="35">
        <f t="shared" si="76"/>
        <v>0</v>
      </c>
      <c r="F632" s="35">
        <f t="shared" si="77"/>
        <v>0</v>
      </c>
      <c r="G632" s="35">
        <f t="shared" si="78"/>
        <v>0</v>
      </c>
      <c r="H632" s="35">
        <f t="shared" si="79"/>
        <v>0</v>
      </c>
      <c r="I632" s="48">
        <v>464</v>
      </c>
      <c r="J632" s="49" t="s">
        <v>436</v>
      </c>
      <c r="K632" s="65">
        <v>0</v>
      </c>
      <c r="L632" s="38">
        <v>0</v>
      </c>
      <c r="M632" s="39">
        <v>517</v>
      </c>
      <c r="N632" s="40">
        <v>0</v>
      </c>
      <c r="O632" s="98">
        <v>0</v>
      </c>
      <c r="P632" s="38">
        <v>0</v>
      </c>
      <c r="Q632" s="39">
        <v>517</v>
      </c>
      <c r="R632" s="41">
        <v>0</v>
      </c>
      <c r="S632" s="183">
        <v>1</v>
      </c>
      <c r="T632" s="42">
        <v>1.4285714285714285E-2</v>
      </c>
      <c r="U632" s="43">
        <v>6</v>
      </c>
      <c r="V632" s="44">
        <v>5.3181068674118439</v>
      </c>
      <c r="W632" s="178">
        <v>1</v>
      </c>
      <c r="X632" s="42">
        <v>1</v>
      </c>
      <c r="Y632" s="43">
        <v>1</v>
      </c>
      <c r="Z632" s="45">
        <v>21.038209385630928</v>
      </c>
      <c r="AA632" s="65">
        <v>0</v>
      </c>
      <c r="AB632" s="38">
        <v>0</v>
      </c>
      <c r="AC632" s="39">
        <v>538</v>
      </c>
      <c r="AD632" s="40">
        <v>0</v>
      </c>
      <c r="AE632" s="98">
        <v>0</v>
      </c>
      <c r="AF632" s="38">
        <v>0</v>
      </c>
      <c r="AG632" s="39">
        <v>538</v>
      </c>
      <c r="AH632" s="41">
        <v>0</v>
      </c>
      <c r="AI632" s="183">
        <v>0</v>
      </c>
      <c r="AJ632" s="42">
        <v>0</v>
      </c>
      <c r="AK632" s="43">
        <v>337</v>
      </c>
      <c r="AL632" s="44">
        <v>0</v>
      </c>
      <c r="AM632" s="178">
        <v>0</v>
      </c>
      <c r="AN632" s="42">
        <v>0</v>
      </c>
      <c r="AO632" s="43">
        <v>337</v>
      </c>
      <c r="AP632" s="45">
        <v>0</v>
      </c>
      <c r="AQ632" s="65">
        <v>0</v>
      </c>
      <c r="AR632" s="38">
        <v>0</v>
      </c>
      <c r="AS632" s="39">
        <v>565</v>
      </c>
      <c r="AT632" s="40">
        <v>0</v>
      </c>
      <c r="AU632" s="98">
        <v>0</v>
      </c>
      <c r="AV632" s="38">
        <v>0</v>
      </c>
      <c r="AW632" s="39">
        <v>565</v>
      </c>
      <c r="AX632" s="41">
        <v>0</v>
      </c>
      <c r="AY632" s="183">
        <v>0</v>
      </c>
      <c r="AZ632" s="42">
        <v>0</v>
      </c>
      <c r="BA632" s="43">
        <v>356</v>
      </c>
      <c r="BB632" s="44">
        <v>0</v>
      </c>
      <c r="BC632" s="178">
        <v>0</v>
      </c>
      <c r="BD632" s="42">
        <v>0</v>
      </c>
      <c r="BE632" s="43">
        <v>356</v>
      </c>
      <c r="BF632" s="45">
        <v>0</v>
      </c>
      <c r="BG632" s="159">
        <v>0</v>
      </c>
      <c r="BH632" s="83">
        <v>0</v>
      </c>
      <c r="BI632" s="84">
        <v>467</v>
      </c>
      <c r="BJ632" s="85">
        <v>0</v>
      </c>
      <c r="BK632" s="156">
        <v>0</v>
      </c>
      <c r="BL632" s="83">
        <v>0</v>
      </c>
      <c r="BM632" s="84">
        <v>467</v>
      </c>
      <c r="BN632" s="86">
        <v>0</v>
      </c>
      <c r="BO632" s="195">
        <v>1</v>
      </c>
      <c r="BP632" s="75">
        <v>1.4285714285714285E-2</v>
      </c>
      <c r="BQ632" s="164">
        <v>1</v>
      </c>
      <c r="BR632" s="76">
        <v>472</v>
      </c>
      <c r="BS632" s="77">
        <v>0.25278324642229794</v>
      </c>
      <c r="BT632" s="160">
        <v>70</v>
      </c>
      <c r="BU632" s="154">
        <v>4</v>
      </c>
    </row>
    <row r="633" spans="1:73">
      <c r="A633" s="34"/>
      <c r="B633" s="35"/>
      <c r="C633" s="35"/>
      <c r="D633" s="35"/>
      <c r="E633" s="35"/>
      <c r="F633" s="35"/>
      <c r="G633" s="35"/>
      <c r="H633" s="35"/>
      <c r="I633" s="48"/>
      <c r="J633" s="49"/>
      <c r="K633" s="65"/>
      <c r="L633" s="38"/>
      <c r="M633" s="39"/>
      <c r="N633" s="40"/>
      <c r="O633" s="98"/>
      <c r="P633" s="38"/>
      <c r="Q633" s="39"/>
      <c r="R633" s="41"/>
      <c r="S633" s="183"/>
      <c r="T633" s="42"/>
      <c r="U633" s="43"/>
      <c r="V633" s="44"/>
      <c r="W633" s="178"/>
      <c r="X633" s="42"/>
      <c r="Y633" s="43"/>
      <c r="Z633" s="45"/>
      <c r="AA633" s="65"/>
      <c r="AB633" s="38"/>
      <c r="AC633" s="39"/>
      <c r="AD633" s="40"/>
      <c r="AE633" s="98"/>
      <c r="AF633" s="38"/>
      <c r="AG633" s="39"/>
      <c r="AH633" s="41"/>
      <c r="AI633" s="183"/>
      <c r="AJ633" s="42"/>
      <c r="AK633" s="43"/>
      <c r="AL633" s="44"/>
      <c r="AM633" s="178"/>
      <c r="AN633" s="42"/>
      <c r="AO633" s="43"/>
      <c r="AP633" s="45"/>
      <c r="AQ633" s="65"/>
      <c r="AR633" s="38"/>
      <c r="AS633" s="39"/>
      <c r="AT633" s="40"/>
      <c r="AU633" s="98"/>
      <c r="AV633" s="38"/>
      <c r="AW633" s="39"/>
      <c r="AX633" s="41"/>
      <c r="AY633" s="183"/>
      <c r="AZ633" s="42"/>
      <c r="BA633" s="43"/>
      <c r="BB633" s="44"/>
      <c r="BC633" s="178"/>
      <c r="BD633" s="42"/>
      <c r="BE633" s="43"/>
      <c r="BF633" s="45"/>
      <c r="BG633" s="159"/>
      <c r="BH633" s="83"/>
      <c r="BI633" s="84"/>
      <c r="BJ633" s="85"/>
      <c r="BK633" s="156"/>
      <c r="BL633" s="83"/>
      <c r="BM633" s="84"/>
      <c r="BN633" s="86"/>
      <c r="BO633" s="195"/>
      <c r="BP633" s="75"/>
      <c r="BQ633" s="164"/>
      <c r="BR633" s="76"/>
      <c r="BS633" s="77"/>
      <c r="BT633" s="155"/>
      <c r="BU633" s="155"/>
    </row>
    <row r="634" spans="1:73">
      <c r="A634" s="34"/>
      <c r="B634" s="35"/>
      <c r="C634" s="35"/>
      <c r="D634" s="35"/>
      <c r="E634" s="35"/>
      <c r="F634" s="35"/>
      <c r="G634" s="35"/>
      <c r="H634" s="35"/>
      <c r="I634" s="48"/>
      <c r="J634" s="49"/>
      <c r="K634" s="65"/>
      <c r="L634" s="38"/>
      <c r="M634" s="39"/>
      <c r="N634" s="40"/>
      <c r="O634" s="98"/>
      <c r="P634" s="38"/>
      <c r="Q634" s="39"/>
      <c r="R634" s="41"/>
      <c r="S634" s="183"/>
      <c r="T634" s="42"/>
      <c r="U634" s="43"/>
      <c r="V634" s="44"/>
      <c r="W634" s="178"/>
      <c r="X634" s="42"/>
      <c r="Y634" s="43"/>
      <c r="Z634" s="45"/>
      <c r="AA634" s="65"/>
      <c r="AB634" s="38"/>
      <c r="AC634" s="39"/>
      <c r="AD634" s="40"/>
      <c r="AE634" s="98"/>
      <c r="AF634" s="38"/>
      <c r="AG634" s="39"/>
      <c r="AH634" s="41"/>
      <c r="AI634" s="183"/>
      <c r="AJ634" s="42"/>
      <c r="AK634" s="43"/>
      <c r="AL634" s="44"/>
      <c r="AM634" s="178"/>
      <c r="AN634" s="42"/>
      <c r="AO634" s="43"/>
      <c r="AP634" s="45"/>
      <c r="AQ634" s="65"/>
      <c r="AR634" s="38"/>
      <c r="AS634" s="39"/>
      <c r="AT634" s="40"/>
      <c r="AU634" s="98"/>
      <c r="AV634" s="38"/>
      <c r="AW634" s="39"/>
      <c r="AX634" s="41"/>
      <c r="AY634" s="183"/>
      <c r="AZ634" s="42"/>
      <c r="BA634" s="43"/>
      <c r="BB634" s="44"/>
      <c r="BC634" s="178"/>
      <c r="BD634" s="42"/>
      <c r="BE634" s="43"/>
      <c r="BF634" s="45"/>
      <c r="BG634" s="159"/>
      <c r="BH634" s="83"/>
      <c r="BI634" s="84"/>
      <c r="BJ634" s="85"/>
      <c r="BK634" s="156"/>
      <c r="BL634" s="83"/>
      <c r="BM634" s="84"/>
      <c r="BN634" s="86"/>
      <c r="BO634" s="195"/>
      <c r="BP634" s="75"/>
      <c r="BQ634" s="164"/>
      <c r="BR634" s="76"/>
      <c r="BS634" s="77"/>
      <c r="BT634" s="156"/>
      <c r="BU634" s="156"/>
    </row>
    <row r="635" spans="1:73">
      <c r="A635" s="34"/>
      <c r="B635" s="35"/>
      <c r="C635" s="35"/>
      <c r="D635" s="35"/>
      <c r="E635" s="35"/>
      <c r="F635" s="35"/>
      <c r="G635" s="35"/>
      <c r="H635" s="35"/>
      <c r="I635" s="48"/>
      <c r="J635" s="49"/>
      <c r="K635" s="65"/>
      <c r="L635" s="38"/>
      <c r="M635" s="39"/>
      <c r="N635" s="40"/>
      <c r="O635" s="98"/>
      <c r="P635" s="38"/>
      <c r="Q635" s="39"/>
      <c r="R635" s="41"/>
      <c r="S635" s="183"/>
      <c r="T635" s="42"/>
      <c r="U635" s="43"/>
      <c r="V635" s="44"/>
      <c r="W635" s="178"/>
      <c r="X635" s="42"/>
      <c r="Y635" s="43"/>
      <c r="Z635" s="45"/>
      <c r="AA635" s="65"/>
      <c r="AB635" s="38"/>
      <c r="AC635" s="39"/>
      <c r="AD635" s="40"/>
      <c r="AE635" s="98"/>
      <c r="AF635" s="38"/>
      <c r="AG635" s="39"/>
      <c r="AH635" s="41"/>
      <c r="AI635" s="183"/>
      <c r="AJ635" s="42"/>
      <c r="AK635" s="43"/>
      <c r="AL635" s="44"/>
      <c r="AM635" s="178"/>
      <c r="AN635" s="42"/>
      <c r="AO635" s="43"/>
      <c r="AP635" s="45"/>
      <c r="AQ635" s="65"/>
      <c r="AR635" s="38"/>
      <c r="AS635" s="39"/>
      <c r="AT635" s="40"/>
      <c r="AU635" s="98"/>
      <c r="AV635" s="38"/>
      <c r="AW635" s="39"/>
      <c r="AX635" s="41"/>
      <c r="AY635" s="183"/>
      <c r="AZ635" s="42"/>
      <c r="BA635" s="43"/>
      <c r="BB635" s="44"/>
      <c r="BC635" s="178"/>
      <c r="BD635" s="42"/>
      <c r="BE635" s="43"/>
      <c r="BF635" s="45"/>
      <c r="BG635" s="159"/>
      <c r="BH635" s="83"/>
      <c r="BI635" s="84"/>
      <c r="BJ635" s="85"/>
      <c r="BK635" s="156"/>
      <c r="BL635" s="83"/>
      <c r="BM635" s="84"/>
      <c r="BN635" s="86"/>
      <c r="BO635" s="195"/>
      <c r="BP635" s="75"/>
      <c r="BQ635" s="164"/>
      <c r="BR635" s="76"/>
      <c r="BS635" s="77"/>
      <c r="BT635" s="156"/>
      <c r="BU635" s="156"/>
    </row>
    <row r="636" spans="1:73">
      <c r="A636" s="34">
        <f t="shared" ref="A636:A679" si="80">SUM(B636:E636)</f>
        <v>0</v>
      </c>
      <c r="B636" s="35">
        <f t="shared" ref="B636:B679" si="81">IF(N636&gt;1,1,0)</f>
        <v>0</v>
      </c>
      <c r="C636" s="35">
        <f t="shared" ref="C636:C679" si="82">IF(V636&gt;1,1,0)</f>
        <v>0</v>
      </c>
      <c r="D636" s="35">
        <f t="shared" ref="D636:D679" si="83">IF(AD636&gt;1,1,0)</f>
        <v>0</v>
      </c>
      <c r="E636" s="35">
        <f t="shared" ref="E636:E679" si="84">IF(AL636&gt;1,1,0)</f>
        <v>0</v>
      </c>
      <c r="F636" s="35">
        <f t="shared" ref="F636:F679" si="85">IF(AT636&gt;1,1,0)</f>
        <v>0</v>
      </c>
      <c r="G636" s="35">
        <f t="shared" ref="G636:G679" si="86">IF(BB636&gt;1,1,0)</f>
        <v>0</v>
      </c>
      <c r="H636" s="35">
        <f t="shared" ref="H636:H679" si="87">IF(BJ636&gt;1,1,0)</f>
        <v>0</v>
      </c>
      <c r="I636" s="51">
        <v>8</v>
      </c>
      <c r="J636" s="49" t="s">
        <v>656</v>
      </c>
      <c r="K636" s="65">
        <v>0</v>
      </c>
      <c r="L636" s="38">
        <v>0</v>
      </c>
      <c r="M636" s="39">
        <v>517</v>
      </c>
      <c r="N636" s="40">
        <v>0</v>
      </c>
      <c r="O636" s="98">
        <v>0</v>
      </c>
      <c r="P636" s="38" t="e">
        <v>#DIV/0!</v>
      </c>
      <c r="Q636" s="39" t="e">
        <v>#DIV/0!</v>
      </c>
      <c r="R636" s="41" t="e">
        <v>#DIV/0!</v>
      </c>
      <c r="S636" s="183">
        <v>0</v>
      </c>
      <c r="T636" s="42">
        <v>0</v>
      </c>
      <c r="U636" s="43">
        <v>396</v>
      </c>
      <c r="V636" s="44">
        <v>0</v>
      </c>
      <c r="W636" s="178">
        <v>0</v>
      </c>
      <c r="X636" s="42" t="e">
        <v>#DIV/0!</v>
      </c>
      <c r="Y636" s="43" t="e">
        <v>#DIV/0!</v>
      </c>
      <c r="Z636" s="45" t="e">
        <v>#DIV/0!</v>
      </c>
      <c r="AA636" s="65">
        <v>0</v>
      </c>
      <c r="AB636" s="38">
        <v>0</v>
      </c>
      <c r="AC636" s="39">
        <v>538</v>
      </c>
      <c r="AD636" s="40">
        <v>0</v>
      </c>
      <c r="AE636" s="98">
        <v>0</v>
      </c>
      <c r="AF636" s="38" t="e">
        <v>#DIV/0!</v>
      </c>
      <c r="AG636" s="39" t="e">
        <v>#DIV/0!</v>
      </c>
      <c r="AH636" s="41" t="e">
        <v>#DIV/0!</v>
      </c>
      <c r="AI636" s="183">
        <v>0</v>
      </c>
      <c r="AJ636" s="42">
        <v>0</v>
      </c>
      <c r="AK636" s="43">
        <v>337</v>
      </c>
      <c r="AL636" s="44">
        <v>0</v>
      </c>
      <c r="AM636" s="178">
        <v>0</v>
      </c>
      <c r="AN636" s="42" t="e">
        <v>#DIV/0!</v>
      </c>
      <c r="AO636" s="43" t="e">
        <v>#DIV/0!</v>
      </c>
      <c r="AP636" s="45" t="e">
        <v>#DIV/0!</v>
      </c>
      <c r="AQ636" s="65">
        <v>0</v>
      </c>
      <c r="AR636" s="38">
        <v>0</v>
      </c>
      <c r="AS636" s="39">
        <v>565</v>
      </c>
      <c r="AT636" s="40">
        <v>0</v>
      </c>
      <c r="AU636" s="98">
        <v>0</v>
      </c>
      <c r="AV636" s="38" t="e">
        <v>#DIV/0!</v>
      </c>
      <c r="AW636" s="39" t="e">
        <v>#DIV/0!</v>
      </c>
      <c r="AX636" s="41" t="e">
        <v>#DIV/0!</v>
      </c>
      <c r="AY636" s="183">
        <v>0</v>
      </c>
      <c r="AZ636" s="42">
        <v>0</v>
      </c>
      <c r="BA636" s="43">
        <v>356</v>
      </c>
      <c r="BB636" s="44">
        <v>0</v>
      </c>
      <c r="BC636" s="178">
        <v>0</v>
      </c>
      <c r="BD636" s="42" t="e">
        <v>#DIV/0!</v>
      </c>
      <c r="BE636" s="43" t="e">
        <v>#DIV/0!</v>
      </c>
      <c r="BF636" s="45" t="e">
        <v>#DIV/0!</v>
      </c>
      <c r="BG636" s="159">
        <v>0</v>
      </c>
      <c r="BH636" s="83">
        <v>0</v>
      </c>
      <c r="BI636" s="84">
        <v>467</v>
      </c>
      <c r="BJ636" s="85">
        <v>0</v>
      </c>
      <c r="BK636" s="156">
        <v>0</v>
      </c>
      <c r="BL636" s="83" t="e">
        <v>#DIV/0!</v>
      </c>
      <c r="BM636" s="84" t="e">
        <v>#DIV/0!</v>
      </c>
      <c r="BN636" s="86" t="e">
        <v>#DIV/0!</v>
      </c>
      <c r="BO636" s="195">
        <v>0</v>
      </c>
      <c r="BP636" s="75">
        <v>0</v>
      </c>
      <c r="BQ636" s="164">
        <v>0</v>
      </c>
      <c r="BR636" s="76">
        <v>627</v>
      </c>
      <c r="BS636" s="77">
        <v>0</v>
      </c>
      <c r="BT636" s="156">
        <v>1668</v>
      </c>
      <c r="BU636" s="156">
        <v>184</v>
      </c>
    </row>
    <row r="637" spans="1:73">
      <c r="A637" s="34">
        <f t="shared" si="80"/>
        <v>0</v>
      </c>
      <c r="B637" s="35">
        <f t="shared" si="81"/>
        <v>0</v>
      </c>
      <c r="C637" s="35">
        <f t="shared" si="82"/>
        <v>0</v>
      </c>
      <c r="D637" s="35">
        <f t="shared" si="83"/>
        <v>0</v>
      </c>
      <c r="E637" s="35">
        <f t="shared" si="84"/>
        <v>0</v>
      </c>
      <c r="F637" s="35">
        <f t="shared" si="85"/>
        <v>0</v>
      </c>
      <c r="G637" s="35">
        <f t="shared" si="86"/>
        <v>0</v>
      </c>
      <c r="H637" s="35">
        <f t="shared" si="87"/>
        <v>0</v>
      </c>
      <c r="I637" s="48">
        <v>46</v>
      </c>
      <c r="J637" s="49" t="s">
        <v>16</v>
      </c>
      <c r="K637" s="65">
        <v>0</v>
      </c>
      <c r="L637" s="38">
        <v>0</v>
      </c>
      <c r="M637" s="39">
        <v>517</v>
      </c>
      <c r="N637" s="40">
        <v>0</v>
      </c>
      <c r="O637" s="98">
        <v>0</v>
      </c>
      <c r="P637" s="38" t="e">
        <v>#DIV/0!</v>
      </c>
      <c r="Q637" s="39" t="e">
        <v>#DIV/0!</v>
      </c>
      <c r="R637" s="41" t="e">
        <v>#DIV/0!</v>
      </c>
      <c r="S637" s="183">
        <v>0</v>
      </c>
      <c r="T637" s="42">
        <v>0</v>
      </c>
      <c r="U637" s="43">
        <v>396</v>
      </c>
      <c r="V637" s="44">
        <v>0</v>
      </c>
      <c r="W637" s="178">
        <v>0</v>
      </c>
      <c r="X637" s="42" t="e">
        <v>#DIV/0!</v>
      </c>
      <c r="Y637" s="43" t="e">
        <v>#DIV/0!</v>
      </c>
      <c r="Z637" s="45" t="e">
        <v>#DIV/0!</v>
      </c>
      <c r="AA637" s="65">
        <v>0</v>
      </c>
      <c r="AB637" s="38">
        <v>0</v>
      </c>
      <c r="AC637" s="39">
        <v>538</v>
      </c>
      <c r="AD637" s="40">
        <v>0</v>
      </c>
      <c r="AE637" s="98">
        <v>0</v>
      </c>
      <c r="AF637" s="38" t="e">
        <v>#DIV/0!</v>
      </c>
      <c r="AG637" s="39" t="e">
        <v>#DIV/0!</v>
      </c>
      <c r="AH637" s="41" t="e">
        <v>#DIV/0!</v>
      </c>
      <c r="AI637" s="183">
        <v>0</v>
      </c>
      <c r="AJ637" s="42">
        <v>0</v>
      </c>
      <c r="AK637" s="43">
        <v>337</v>
      </c>
      <c r="AL637" s="44">
        <v>0</v>
      </c>
      <c r="AM637" s="178">
        <v>0</v>
      </c>
      <c r="AN637" s="42" t="e">
        <v>#DIV/0!</v>
      </c>
      <c r="AO637" s="43" t="e">
        <v>#DIV/0!</v>
      </c>
      <c r="AP637" s="45" t="e">
        <v>#DIV/0!</v>
      </c>
      <c r="AQ637" s="65">
        <v>0</v>
      </c>
      <c r="AR637" s="38">
        <v>0</v>
      </c>
      <c r="AS637" s="39">
        <v>565</v>
      </c>
      <c r="AT637" s="40">
        <v>0</v>
      </c>
      <c r="AU637" s="98">
        <v>0</v>
      </c>
      <c r="AV637" s="38" t="e">
        <v>#DIV/0!</v>
      </c>
      <c r="AW637" s="39" t="e">
        <v>#DIV/0!</v>
      </c>
      <c r="AX637" s="41" t="e">
        <v>#DIV/0!</v>
      </c>
      <c r="AY637" s="183">
        <v>0</v>
      </c>
      <c r="AZ637" s="42">
        <v>0</v>
      </c>
      <c r="BA637" s="43">
        <v>356</v>
      </c>
      <c r="BB637" s="44">
        <v>0</v>
      </c>
      <c r="BC637" s="178">
        <v>0</v>
      </c>
      <c r="BD637" s="42" t="e">
        <v>#DIV/0!</v>
      </c>
      <c r="BE637" s="43" t="e">
        <v>#DIV/0!</v>
      </c>
      <c r="BF637" s="45" t="e">
        <v>#DIV/0!</v>
      </c>
      <c r="BG637" s="159">
        <v>0</v>
      </c>
      <c r="BH637" s="83">
        <v>0</v>
      </c>
      <c r="BI637" s="84">
        <v>467</v>
      </c>
      <c r="BJ637" s="85">
        <v>0</v>
      </c>
      <c r="BK637" s="156">
        <v>0</v>
      </c>
      <c r="BL637" s="83" t="e">
        <v>#DIV/0!</v>
      </c>
      <c r="BM637" s="84" t="e">
        <v>#DIV/0!</v>
      </c>
      <c r="BN637" s="86" t="e">
        <v>#DIV/0!</v>
      </c>
      <c r="BO637" s="195">
        <v>0</v>
      </c>
      <c r="BP637" s="75">
        <v>0</v>
      </c>
      <c r="BQ637" s="164">
        <v>0</v>
      </c>
      <c r="BR637" s="76">
        <v>627</v>
      </c>
      <c r="BS637" s="77">
        <v>0</v>
      </c>
      <c r="BT637" s="156">
        <v>15</v>
      </c>
      <c r="BU637" s="156">
        <v>1</v>
      </c>
    </row>
    <row r="638" spans="1:73">
      <c r="A638" s="34">
        <f t="shared" si="80"/>
        <v>0</v>
      </c>
      <c r="B638" s="35">
        <f t="shared" si="81"/>
        <v>0</v>
      </c>
      <c r="C638" s="35">
        <f t="shared" si="82"/>
        <v>0</v>
      </c>
      <c r="D638" s="35">
        <f t="shared" si="83"/>
        <v>0</v>
      </c>
      <c r="E638" s="35">
        <f t="shared" si="84"/>
        <v>0</v>
      </c>
      <c r="F638" s="35">
        <f t="shared" si="85"/>
        <v>0</v>
      </c>
      <c r="G638" s="35">
        <f t="shared" si="86"/>
        <v>0</v>
      </c>
      <c r="H638" s="35">
        <f t="shared" si="87"/>
        <v>0</v>
      </c>
      <c r="I638" s="48">
        <v>78</v>
      </c>
      <c r="J638" s="49" t="s">
        <v>48</v>
      </c>
      <c r="K638" s="65">
        <v>0</v>
      </c>
      <c r="L638" s="38">
        <v>0</v>
      </c>
      <c r="M638" s="39">
        <v>517</v>
      </c>
      <c r="N638" s="40">
        <v>0</v>
      </c>
      <c r="O638" s="98">
        <v>0</v>
      </c>
      <c r="P638" s="38" t="e">
        <v>#DIV/0!</v>
      </c>
      <c r="Q638" s="39" t="e">
        <v>#DIV/0!</v>
      </c>
      <c r="R638" s="41" t="e">
        <v>#DIV/0!</v>
      </c>
      <c r="S638" s="183">
        <v>0</v>
      </c>
      <c r="T638" s="42">
        <v>0</v>
      </c>
      <c r="U638" s="43">
        <v>396</v>
      </c>
      <c r="V638" s="44">
        <v>0</v>
      </c>
      <c r="W638" s="178">
        <v>0</v>
      </c>
      <c r="X638" s="42" t="e">
        <v>#DIV/0!</v>
      </c>
      <c r="Y638" s="43" t="e">
        <v>#DIV/0!</v>
      </c>
      <c r="Z638" s="45" t="e">
        <v>#DIV/0!</v>
      </c>
      <c r="AA638" s="65">
        <v>0</v>
      </c>
      <c r="AB638" s="38">
        <v>0</v>
      </c>
      <c r="AC638" s="39">
        <v>538</v>
      </c>
      <c r="AD638" s="40">
        <v>0</v>
      </c>
      <c r="AE638" s="98">
        <v>0</v>
      </c>
      <c r="AF638" s="38" t="e">
        <v>#DIV/0!</v>
      </c>
      <c r="AG638" s="39" t="e">
        <v>#DIV/0!</v>
      </c>
      <c r="AH638" s="41" t="e">
        <v>#DIV/0!</v>
      </c>
      <c r="AI638" s="183">
        <v>0</v>
      </c>
      <c r="AJ638" s="42">
        <v>0</v>
      </c>
      <c r="AK638" s="43">
        <v>337</v>
      </c>
      <c r="AL638" s="44">
        <v>0</v>
      </c>
      <c r="AM638" s="178">
        <v>0</v>
      </c>
      <c r="AN638" s="42" t="e">
        <v>#DIV/0!</v>
      </c>
      <c r="AO638" s="43" t="e">
        <v>#DIV/0!</v>
      </c>
      <c r="AP638" s="45" t="e">
        <v>#DIV/0!</v>
      </c>
      <c r="AQ638" s="65">
        <v>0</v>
      </c>
      <c r="AR638" s="38">
        <v>0</v>
      </c>
      <c r="AS638" s="39">
        <v>565</v>
      </c>
      <c r="AT638" s="40">
        <v>0</v>
      </c>
      <c r="AU638" s="98">
        <v>0</v>
      </c>
      <c r="AV638" s="38" t="e">
        <v>#DIV/0!</v>
      </c>
      <c r="AW638" s="39" t="e">
        <v>#DIV/0!</v>
      </c>
      <c r="AX638" s="41" t="e">
        <v>#DIV/0!</v>
      </c>
      <c r="AY638" s="183">
        <v>0</v>
      </c>
      <c r="AZ638" s="42">
        <v>0</v>
      </c>
      <c r="BA638" s="43">
        <v>356</v>
      </c>
      <c r="BB638" s="44">
        <v>0</v>
      </c>
      <c r="BC638" s="178">
        <v>0</v>
      </c>
      <c r="BD638" s="42" t="e">
        <v>#DIV/0!</v>
      </c>
      <c r="BE638" s="43" t="e">
        <v>#DIV/0!</v>
      </c>
      <c r="BF638" s="45" t="e">
        <v>#DIV/0!</v>
      </c>
      <c r="BG638" s="159">
        <v>0</v>
      </c>
      <c r="BH638" s="83">
        <v>0</v>
      </c>
      <c r="BI638" s="84">
        <v>467</v>
      </c>
      <c r="BJ638" s="85">
        <v>0</v>
      </c>
      <c r="BK638" s="156">
        <v>0</v>
      </c>
      <c r="BL638" s="83" t="e">
        <v>#DIV/0!</v>
      </c>
      <c r="BM638" s="84" t="e">
        <v>#DIV/0!</v>
      </c>
      <c r="BN638" s="86" t="e">
        <v>#DIV/0!</v>
      </c>
      <c r="BO638" s="195">
        <v>0</v>
      </c>
      <c r="BP638" s="75">
        <v>0</v>
      </c>
      <c r="BQ638" s="164">
        <v>0</v>
      </c>
      <c r="BR638" s="76">
        <v>627</v>
      </c>
      <c r="BS638" s="77">
        <v>0</v>
      </c>
      <c r="BT638" s="156">
        <v>3914</v>
      </c>
      <c r="BU638" s="156">
        <v>44</v>
      </c>
    </row>
    <row r="639" spans="1:73">
      <c r="A639" s="34">
        <f t="shared" si="80"/>
        <v>0</v>
      </c>
      <c r="B639" s="35">
        <f t="shared" si="81"/>
        <v>0</v>
      </c>
      <c r="C639" s="35">
        <f t="shared" si="82"/>
        <v>0</v>
      </c>
      <c r="D639" s="35">
        <f t="shared" si="83"/>
        <v>0</v>
      </c>
      <c r="E639" s="35">
        <f t="shared" si="84"/>
        <v>0</v>
      </c>
      <c r="F639" s="35">
        <f t="shared" si="85"/>
        <v>0</v>
      </c>
      <c r="G639" s="35">
        <f t="shared" si="86"/>
        <v>0</v>
      </c>
      <c r="H639" s="35">
        <f t="shared" si="87"/>
        <v>0</v>
      </c>
      <c r="I639" s="48">
        <v>91</v>
      </c>
      <c r="J639" s="49" t="s">
        <v>61</v>
      </c>
      <c r="K639" s="65">
        <v>0</v>
      </c>
      <c r="L639" s="38">
        <v>0</v>
      </c>
      <c r="M639" s="39">
        <v>517</v>
      </c>
      <c r="N639" s="40">
        <v>0</v>
      </c>
      <c r="O639" s="98">
        <v>0</v>
      </c>
      <c r="P639" s="38" t="e">
        <v>#DIV/0!</v>
      </c>
      <c r="Q639" s="39" t="e">
        <v>#DIV/0!</v>
      </c>
      <c r="R639" s="41" t="e">
        <v>#DIV/0!</v>
      </c>
      <c r="S639" s="183">
        <v>0</v>
      </c>
      <c r="T639" s="42">
        <v>0</v>
      </c>
      <c r="U639" s="43">
        <v>396</v>
      </c>
      <c r="V639" s="44">
        <v>0</v>
      </c>
      <c r="W639" s="178">
        <v>0</v>
      </c>
      <c r="X639" s="42" t="e">
        <v>#DIV/0!</v>
      </c>
      <c r="Y639" s="43" t="e">
        <v>#DIV/0!</v>
      </c>
      <c r="Z639" s="45" t="e">
        <v>#DIV/0!</v>
      </c>
      <c r="AA639" s="65">
        <v>0</v>
      </c>
      <c r="AB639" s="38">
        <v>0</v>
      </c>
      <c r="AC639" s="39">
        <v>538</v>
      </c>
      <c r="AD639" s="40">
        <v>0</v>
      </c>
      <c r="AE639" s="98">
        <v>0</v>
      </c>
      <c r="AF639" s="38" t="e">
        <v>#DIV/0!</v>
      </c>
      <c r="AG639" s="39" t="e">
        <v>#DIV/0!</v>
      </c>
      <c r="AH639" s="41" t="e">
        <v>#DIV/0!</v>
      </c>
      <c r="AI639" s="183">
        <v>0</v>
      </c>
      <c r="AJ639" s="42">
        <v>0</v>
      </c>
      <c r="AK639" s="43">
        <v>337</v>
      </c>
      <c r="AL639" s="44">
        <v>0</v>
      </c>
      <c r="AM639" s="178">
        <v>0</v>
      </c>
      <c r="AN639" s="42" t="e">
        <v>#DIV/0!</v>
      </c>
      <c r="AO639" s="43" t="e">
        <v>#DIV/0!</v>
      </c>
      <c r="AP639" s="45" t="e">
        <v>#DIV/0!</v>
      </c>
      <c r="AQ639" s="65">
        <v>0</v>
      </c>
      <c r="AR639" s="38">
        <v>0</v>
      </c>
      <c r="AS639" s="39">
        <v>565</v>
      </c>
      <c r="AT639" s="40">
        <v>0</v>
      </c>
      <c r="AU639" s="98">
        <v>0</v>
      </c>
      <c r="AV639" s="38" t="e">
        <v>#DIV/0!</v>
      </c>
      <c r="AW639" s="39" t="e">
        <v>#DIV/0!</v>
      </c>
      <c r="AX639" s="41" t="e">
        <v>#DIV/0!</v>
      </c>
      <c r="AY639" s="183">
        <v>0</v>
      </c>
      <c r="AZ639" s="42">
        <v>0</v>
      </c>
      <c r="BA639" s="43">
        <v>356</v>
      </c>
      <c r="BB639" s="44">
        <v>0</v>
      </c>
      <c r="BC639" s="178">
        <v>0</v>
      </c>
      <c r="BD639" s="42" t="e">
        <v>#DIV/0!</v>
      </c>
      <c r="BE639" s="43" t="e">
        <v>#DIV/0!</v>
      </c>
      <c r="BF639" s="45" t="e">
        <v>#DIV/0!</v>
      </c>
      <c r="BG639" s="159">
        <v>0</v>
      </c>
      <c r="BH639" s="83">
        <v>0</v>
      </c>
      <c r="BI639" s="84">
        <v>467</v>
      </c>
      <c r="BJ639" s="85">
        <v>0</v>
      </c>
      <c r="BK639" s="156">
        <v>0</v>
      </c>
      <c r="BL639" s="83" t="e">
        <v>#DIV/0!</v>
      </c>
      <c r="BM639" s="84" t="e">
        <v>#DIV/0!</v>
      </c>
      <c r="BN639" s="86" t="e">
        <v>#DIV/0!</v>
      </c>
      <c r="BO639" s="195">
        <v>0</v>
      </c>
      <c r="BP639" s="75">
        <v>0</v>
      </c>
      <c r="BQ639" s="164">
        <v>0</v>
      </c>
      <c r="BR639" s="76">
        <v>627</v>
      </c>
      <c r="BS639" s="77">
        <v>0</v>
      </c>
      <c r="BT639" s="156">
        <v>2826</v>
      </c>
      <c r="BU639" s="156">
        <v>39</v>
      </c>
    </row>
    <row r="640" spans="1:73">
      <c r="A640" s="34">
        <f t="shared" si="80"/>
        <v>0</v>
      </c>
      <c r="B640" s="35">
        <f t="shared" si="81"/>
        <v>0</v>
      </c>
      <c r="C640" s="35">
        <f t="shared" si="82"/>
        <v>0</v>
      </c>
      <c r="D640" s="35">
        <f t="shared" si="83"/>
        <v>0</v>
      </c>
      <c r="E640" s="35">
        <f t="shared" si="84"/>
        <v>0</v>
      </c>
      <c r="F640" s="35">
        <f t="shared" si="85"/>
        <v>0</v>
      </c>
      <c r="G640" s="35">
        <f t="shared" si="86"/>
        <v>0</v>
      </c>
      <c r="H640" s="35">
        <f t="shared" si="87"/>
        <v>0</v>
      </c>
      <c r="I640" s="48">
        <v>95</v>
      </c>
      <c r="J640" s="49" t="s">
        <v>65</v>
      </c>
      <c r="K640" s="65">
        <v>0</v>
      </c>
      <c r="L640" s="38">
        <v>0</v>
      </c>
      <c r="M640" s="39">
        <v>517</v>
      </c>
      <c r="N640" s="40">
        <v>0</v>
      </c>
      <c r="O640" s="98">
        <v>0</v>
      </c>
      <c r="P640" s="38" t="e">
        <v>#DIV/0!</v>
      </c>
      <c r="Q640" s="39" t="e">
        <v>#DIV/0!</v>
      </c>
      <c r="R640" s="41" t="e">
        <v>#DIV/0!</v>
      </c>
      <c r="S640" s="183">
        <v>0</v>
      </c>
      <c r="T640" s="42">
        <v>0</v>
      </c>
      <c r="U640" s="43">
        <v>396</v>
      </c>
      <c r="V640" s="44">
        <v>0</v>
      </c>
      <c r="W640" s="178">
        <v>0</v>
      </c>
      <c r="X640" s="42" t="e">
        <v>#DIV/0!</v>
      </c>
      <c r="Y640" s="43" t="e">
        <v>#DIV/0!</v>
      </c>
      <c r="Z640" s="45" t="e">
        <v>#DIV/0!</v>
      </c>
      <c r="AA640" s="65">
        <v>0</v>
      </c>
      <c r="AB640" s="38">
        <v>0</v>
      </c>
      <c r="AC640" s="39">
        <v>538</v>
      </c>
      <c r="AD640" s="40">
        <v>0</v>
      </c>
      <c r="AE640" s="98">
        <v>0</v>
      </c>
      <c r="AF640" s="38" t="e">
        <v>#DIV/0!</v>
      </c>
      <c r="AG640" s="39" t="e">
        <v>#DIV/0!</v>
      </c>
      <c r="AH640" s="41" t="e">
        <v>#DIV/0!</v>
      </c>
      <c r="AI640" s="183">
        <v>0</v>
      </c>
      <c r="AJ640" s="42">
        <v>0</v>
      </c>
      <c r="AK640" s="43">
        <v>337</v>
      </c>
      <c r="AL640" s="44">
        <v>0</v>
      </c>
      <c r="AM640" s="178">
        <v>0</v>
      </c>
      <c r="AN640" s="42" t="e">
        <v>#DIV/0!</v>
      </c>
      <c r="AO640" s="43" t="e">
        <v>#DIV/0!</v>
      </c>
      <c r="AP640" s="45" t="e">
        <v>#DIV/0!</v>
      </c>
      <c r="AQ640" s="65">
        <v>0</v>
      </c>
      <c r="AR640" s="38">
        <v>0</v>
      </c>
      <c r="AS640" s="39">
        <v>565</v>
      </c>
      <c r="AT640" s="40">
        <v>0</v>
      </c>
      <c r="AU640" s="98">
        <v>0</v>
      </c>
      <c r="AV640" s="38" t="e">
        <v>#DIV/0!</v>
      </c>
      <c r="AW640" s="39" t="e">
        <v>#DIV/0!</v>
      </c>
      <c r="AX640" s="41" t="e">
        <v>#DIV/0!</v>
      </c>
      <c r="AY640" s="183">
        <v>0</v>
      </c>
      <c r="AZ640" s="42">
        <v>0</v>
      </c>
      <c r="BA640" s="43">
        <v>356</v>
      </c>
      <c r="BB640" s="44">
        <v>0</v>
      </c>
      <c r="BC640" s="178">
        <v>0</v>
      </c>
      <c r="BD640" s="42" t="e">
        <v>#DIV/0!</v>
      </c>
      <c r="BE640" s="43" t="e">
        <v>#DIV/0!</v>
      </c>
      <c r="BF640" s="45" t="e">
        <v>#DIV/0!</v>
      </c>
      <c r="BG640" s="159">
        <v>0</v>
      </c>
      <c r="BH640" s="83">
        <v>0</v>
      </c>
      <c r="BI640" s="84">
        <v>467</v>
      </c>
      <c r="BJ640" s="85">
        <v>0</v>
      </c>
      <c r="BK640" s="156">
        <v>0</v>
      </c>
      <c r="BL640" s="83" t="e">
        <v>#DIV/0!</v>
      </c>
      <c r="BM640" s="84" t="e">
        <v>#DIV/0!</v>
      </c>
      <c r="BN640" s="86" t="e">
        <v>#DIV/0!</v>
      </c>
      <c r="BO640" s="195">
        <v>0</v>
      </c>
      <c r="BP640" s="75">
        <v>0</v>
      </c>
      <c r="BQ640" s="164">
        <v>0</v>
      </c>
      <c r="BR640" s="76">
        <v>627</v>
      </c>
      <c r="BS640" s="77">
        <v>0</v>
      </c>
      <c r="BT640" s="156">
        <v>11439</v>
      </c>
      <c r="BU640" s="156">
        <v>134</v>
      </c>
    </row>
    <row r="641" spans="1:73">
      <c r="A641" s="34">
        <f t="shared" si="80"/>
        <v>0</v>
      </c>
      <c r="B641" s="35">
        <f t="shared" si="81"/>
        <v>0</v>
      </c>
      <c r="C641" s="35">
        <f t="shared" si="82"/>
        <v>0</v>
      </c>
      <c r="D641" s="35">
        <f t="shared" si="83"/>
        <v>0</v>
      </c>
      <c r="E641" s="35">
        <f t="shared" si="84"/>
        <v>0</v>
      </c>
      <c r="F641" s="35">
        <f t="shared" si="85"/>
        <v>0</v>
      </c>
      <c r="G641" s="35">
        <f t="shared" si="86"/>
        <v>0</v>
      </c>
      <c r="H641" s="35">
        <f t="shared" si="87"/>
        <v>0</v>
      </c>
      <c r="I641" s="48">
        <v>96</v>
      </c>
      <c r="J641" s="49" t="s">
        <v>66</v>
      </c>
      <c r="K641" s="65">
        <v>0</v>
      </c>
      <c r="L641" s="38">
        <v>0</v>
      </c>
      <c r="M641" s="39">
        <v>517</v>
      </c>
      <c r="N641" s="40">
        <v>0</v>
      </c>
      <c r="O641" s="98">
        <v>0</v>
      </c>
      <c r="P641" s="38" t="e">
        <v>#DIV/0!</v>
      </c>
      <c r="Q641" s="39" t="e">
        <v>#DIV/0!</v>
      </c>
      <c r="R641" s="41" t="e">
        <v>#DIV/0!</v>
      </c>
      <c r="S641" s="183">
        <v>0</v>
      </c>
      <c r="T641" s="42">
        <v>0</v>
      </c>
      <c r="U641" s="43">
        <v>396</v>
      </c>
      <c r="V641" s="44">
        <v>0</v>
      </c>
      <c r="W641" s="178">
        <v>0</v>
      </c>
      <c r="X641" s="42" t="e">
        <v>#DIV/0!</v>
      </c>
      <c r="Y641" s="43" t="e">
        <v>#DIV/0!</v>
      </c>
      <c r="Z641" s="45" t="e">
        <v>#DIV/0!</v>
      </c>
      <c r="AA641" s="65">
        <v>0</v>
      </c>
      <c r="AB641" s="38">
        <v>0</v>
      </c>
      <c r="AC641" s="39">
        <v>538</v>
      </c>
      <c r="AD641" s="40">
        <v>0</v>
      </c>
      <c r="AE641" s="98">
        <v>0</v>
      </c>
      <c r="AF641" s="38" t="e">
        <v>#DIV/0!</v>
      </c>
      <c r="AG641" s="39" t="e">
        <v>#DIV/0!</v>
      </c>
      <c r="AH641" s="41" t="e">
        <v>#DIV/0!</v>
      </c>
      <c r="AI641" s="183">
        <v>0</v>
      </c>
      <c r="AJ641" s="42">
        <v>0</v>
      </c>
      <c r="AK641" s="43">
        <v>337</v>
      </c>
      <c r="AL641" s="44">
        <v>0</v>
      </c>
      <c r="AM641" s="178">
        <v>0</v>
      </c>
      <c r="AN641" s="42" t="e">
        <v>#DIV/0!</v>
      </c>
      <c r="AO641" s="43" t="e">
        <v>#DIV/0!</v>
      </c>
      <c r="AP641" s="45" t="e">
        <v>#DIV/0!</v>
      </c>
      <c r="AQ641" s="65">
        <v>0</v>
      </c>
      <c r="AR641" s="38">
        <v>0</v>
      </c>
      <c r="AS641" s="39">
        <v>565</v>
      </c>
      <c r="AT641" s="40">
        <v>0</v>
      </c>
      <c r="AU641" s="98">
        <v>0</v>
      </c>
      <c r="AV641" s="38" t="e">
        <v>#DIV/0!</v>
      </c>
      <c r="AW641" s="39" t="e">
        <v>#DIV/0!</v>
      </c>
      <c r="AX641" s="41" t="e">
        <v>#DIV/0!</v>
      </c>
      <c r="AY641" s="183">
        <v>0</v>
      </c>
      <c r="AZ641" s="42">
        <v>0</v>
      </c>
      <c r="BA641" s="43">
        <v>356</v>
      </c>
      <c r="BB641" s="44">
        <v>0</v>
      </c>
      <c r="BC641" s="178">
        <v>0</v>
      </c>
      <c r="BD641" s="42" t="e">
        <v>#DIV/0!</v>
      </c>
      <c r="BE641" s="43" t="e">
        <v>#DIV/0!</v>
      </c>
      <c r="BF641" s="45" t="e">
        <v>#DIV/0!</v>
      </c>
      <c r="BG641" s="159">
        <v>0</v>
      </c>
      <c r="BH641" s="83">
        <v>0</v>
      </c>
      <c r="BI641" s="84">
        <v>467</v>
      </c>
      <c r="BJ641" s="85">
        <v>0</v>
      </c>
      <c r="BK641" s="156">
        <v>0</v>
      </c>
      <c r="BL641" s="83" t="e">
        <v>#DIV/0!</v>
      </c>
      <c r="BM641" s="84" t="e">
        <v>#DIV/0!</v>
      </c>
      <c r="BN641" s="86" t="e">
        <v>#DIV/0!</v>
      </c>
      <c r="BO641" s="195">
        <v>0</v>
      </c>
      <c r="BP641" s="75">
        <v>0</v>
      </c>
      <c r="BQ641" s="164">
        <v>0</v>
      </c>
      <c r="BR641" s="76">
        <v>627</v>
      </c>
      <c r="BS641" s="77">
        <v>0</v>
      </c>
      <c r="BT641" s="156">
        <v>6777</v>
      </c>
      <c r="BU641" s="156">
        <v>92</v>
      </c>
    </row>
    <row r="642" spans="1:73">
      <c r="A642" s="34">
        <f t="shared" si="80"/>
        <v>0</v>
      </c>
      <c r="B642" s="35">
        <f t="shared" si="81"/>
        <v>0</v>
      </c>
      <c r="C642" s="35">
        <f t="shared" si="82"/>
        <v>0</v>
      </c>
      <c r="D642" s="35">
        <f t="shared" si="83"/>
        <v>0</v>
      </c>
      <c r="E642" s="35">
        <f t="shared" si="84"/>
        <v>0</v>
      </c>
      <c r="F642" s="35">
        <f t="shared" si="85"/>
        <v>0</v>
      </c>
      <c r="G642" s="35">
        <f t="shared" si="86"/>
        <v>0</v>
      </c>
      <c r="H642" s="35">
        <f t="shared" si="87"/>
        <v>0</v>
      </c>
      <c r="I642" s="48">
        <v>117</v>
      </c>
      <c r="J642" s="49" t="s">
        <v>87</v>
      </c>
      <c r="K642" s="65">
        <v>0</v>
      </c>
      <c r="L642" s="38">
        <v>0</v>
      </c>
      <c r="M642" s="39">
        <v>517</v>
      </c>
      <c r="N642" s="40">
        <v>0</v>
      </c>
      <c r="O642" s="98">
        <v>0</v>
      </c>
      <c r="P642" s="38" t="e">
        <v>#DIV/0!</v>
      </c>
      <c r="Q642" s="39" t="e">
        <v>#DIV/0!</v>
      </c>
      <c r="R642" s="41" t="e">
        <v>#DIV/0!</v>
      </c>
      <c r="S642" s="183">
        <v>0</v>
      </c>
      <c r="T642" s="42">
        <v>0</v>
      </c>
      <c r="U642" s="43">
        <v>396</v>
      </c>
      <c r="V642" s="44">
        <v>0</v>
      </c>
      <c r="W642" s="178">
        <v>0</v>
      </c>
      <c r="X642" s="42" t="e">
        <v>#DIV/0!</v>
      </c>
      <c r="Y642" s="43" t="e">
        <v>#DIV/0!</v>
      </c>
      <c r="Z642" s="45" t="e">
        <v>#DIV/0!</v>
      </c>
      <c r="AA642" s="65">
        <v>0</v>
      </c>
      <c r="AB642" s="38">
        <v>0</v>
      </c>
      <c r="AC642" s="39">
        <v>538</v>
      </c>
      <c r="AD642" s="40">
        <v>0</v>
      </c>
      <c r="AE642" s="98">
        <v>0</v>
      </c>
      <c r="AF642" s="38" t="e">
        <v>#DIV/0!</v>
      </c>
      <c r="AG642" s="39" t="e">
        <v>#DIV/0!</v>
      </c>
      <c r="AH642" s="41" t="e">
        <v>#DIV/0!</v>
      </c>
      <c r="AI642" s="183">
        <v>0</v>
      </c>
      <c r="AJ642" s="42">
        <v>0</v>
      </c>
      <c r="AK642" s="43">
        <v>337</v>
      </c>
      <c r="AL642" s="44">
        <v>0</v>
      </c>
      <c r="AM642" s="178">
        <v>0</v>
      </c>
      <c r="AN642" s="42" t="e">
        <v>#DIV/0!</v>
      </c>
      <c r="AO642" s="43" t="e">
        <v>#DIV/0!</v>
      </c>
      <c r="AP642" s="45" t="e">
        <v>#DIV/0!</v>
      </c>
      <c r="AQ642" s="65">
        <v>0</v>
      </c>
      <c r="AR642" s="38">
        <v>0</v>
      </c>
      <c r="AS642" s="39">
        <v>565</v>
      </c>
      <c r="AT642" s="40">
        <v>0</v>
      </c>
      <c r="AU642" s="98">
        <v>0</v>
      </c>
      <c r="AV642" s="38" t="e">
        <v>#DIV/0!</v>
      </c>
      <c r="AW642" s="39" t="e">
        <v>#DIV/0!</v>
      </c>
      <c r="AX642" s="41" t="e">
        <v>#DIV/0!</v>
      </c>
      <c r="AY642" s="183">
        <v>0</v>
      </c>
      <c r="AZ642" s="42">
        <v>0</v>
      </c>
      <c r="BA642" s="43">
        <v>356</v>
      </c>
      <c r="BB642" s="44">
        <v>0</v>
      </c>
      <c r="BC642" s="178">
        <v>0</v>
      </c>
      <c r="BD642" s="42" t="e">
        <v>#DIV/0!</v>
      </c>
      <c r="BE642" s="43" t="e">
        <v>#DIV/0!</v>
      </c>
      <c r="BF642" s="45" t="e">
        <v>#DIV/0!</v>
      </c>
      <c r="BG642" s="159">
        <v>0</v>
      </c>
      <c r="BH642" s="83">
        <v>0</v>
      </c>
      <c r="BI642" s="84">
        <v>467</v>
      </c>
      <c r="BJ642" s="85">
        <v>0</v>
      </c>
      <c r="BK642" s="156">
        <v>0</v>
      </c>
      <c r="BL642" s="83" t="e">
        <v>#DIV/0!</v>
      </c>
      <c r="BM642" s="84" t="e">
        <v>#DIV/0!</v>
      </c>
      <c r="BN642" s="86" t="e">
        <v>#DIV/0!</v>
      </c>
      <c r="BO642" s="195">
        <v>0</v>
      </c>
      <c r="BP642" s="75">
        <v>0</v>
      </c>
      <c r="BQ642" s="164">
        <v>0</v>
      </c>
      <c r="BR642" s="76">
        <v>627</v>
      </c>
      <c r="BS642" s="77">
        <v>0</v>
      </c>
      <c r="BT642" s="156">
        <v>17308</v>
      </c>
      <c r="BU642" s="156">
        <v>251</v>
      </c>
    </row>
    <row r="643" spans="1:73">
      <c r="A643" s="34">
        <f t="shared" si="80"/>
        <v>0</v>
      </c>
      <c r="B643" s="35">
        <f t="shared" si="81"/>
        <v>0</v>
      </c>
      <c r="C643" s="35">
        <f t="shared" si="82"/>
        <v>0</v>
      </c>
      <c r="D643" s="35">
        <f t="shared" si="83"/>
        <v>0</v>
      </c>
      <c r="E643" s="35">
        <f t="shared" si="84"/>
        <v>0</v>
      </c>
      <c r="F643" s="35">
        <f t="shared" si="85"/>
        <v>0</v>
      </c>
      <c r="G643" s="35">
        <f t="shared" si="86"/>
        <v>0</v>
      </c>
      <c r="H643" s="35">
        <f t="shared" si="87"/>
        <v>0</v>
      </c>
      <c r="I643" s="48">
        <v>120</v>
      </c>
      <c r="J643" s="49" t="s">
        <v>90</v>
      </c>
      <c r="K643" s="65">
        <v>0</v>
      </c>
      <c r="L643" s="38">
        <v>0</v>
      </c>
      <c r="M643" s="39">
        <v>517</v>
      </c>
      <c r="N643" s="40">
        <v>0</v>
      </c>
      <c r="O643" s="98">
        <v>0</v>
      </c>
      <c r="P643" s="38" t="e">
        <v>#DIV/0!</v>
      </c>
      <c r="Q643" s="39" t="e">
        <v>#DIV/0!</v>
      </c>
      <c r="R643" s="41" t="e">
        <v>#DIV/0!</v>
      </c>
      <c r="S643" s="183">
        <v>0</v>
      </c>
      <c r="T643" s="42">
        <v>0</v>
      </c>
      <c r="U643" s="43">
        <v>396</v>
      </c>
      <c r="V643" s="44">
        <v>0</v>
      </c>
      <c r="W643" s="178">
        <v>0</v>
      </c>
      <c r="X643" s="42" t="e">
        <v>#DIV/0!</v>
      </c>
      <c r="Y643" s="43" t="e">
        <v>#DIV/0!</v>
      </c>
      <c r="Z643" s="45" t="e">
        <v>#DIV/0!</v>
      </c>
      <c r="AA643" s="65">
        <v>0</v>
      </c>
      <c r="AB643" s="38">
        <v>0</v>
      </c>
      <c r="AC643" s="39">
        <v>538</v>
      </c>
      <c r="AD643" s="40">
        <v>0</v>
      </c>
      <c r="AE643" s="98">
        <v>0</v>
      </c>
      <c r="AF643" s="38" t="e">
        <v>#DIV/0!</v>
      </c>
      <c r="AG643" s="39" t="e">
        <v>#DIV/0!</v>
      </c>
      <c r="AH643" s="41" t="e">
        <v>#DIV/0!</v>
      </c>
      <c r="AI643" s="183">
        <v>0</v>
      </c>
      <c r="AJ643" s="42">
        <v>0</v>
      </c>
      <c r="AK643" s="43">
        <v>337</v>
      </c>
      <c r="AL643" s="44">
        <v>0</v>
      </c>
      <c r="AM643" s="178">
        <v>0</v>
      </c>
      <c r="AN643" s="42" t="e">
        <v>#DIV/0!</v>
      </c>
      <c r="AO643" s="43" t="e">
        <v>#DIV/0!</v>
      </c>
      <c r="AP643" s="45" t="e">
        <v>#DIV/0!</v>
      </c>
      <c r="AQ643" s="65">
        <v>0</v>
      </c>
      <c r="AR643" s="38">
        <v>0</v>
      </c>
      <c r="AS643" s="39">
        <v>565</v>
      </c>
      <c r="AT643" s="40">
        <v>0</v>
      </c>
      <c r="AU643" s="98">
        <v>0</v>
      </c>
      <c r="AV643" s="38" t="e">
        <v>#DIV/0!</v>
      </c>
      <c r="AW643" s="39" t="e">
        <v>#DIV/0!</v>
      </c>
      <c r="AX643" s="41" t="e">
        <v>#DIV/0!</v>
      </c>
      <c r="AY643" s="183">
        <v>0</v>
      </c>
      <c r="AZ643" s="42">
        <v>0</v>
      </c>
      <c r="BA643" s="43">
        <v>356</v>
      </c>
      <c r="BB643" s="44">
        <v>0</v>
      </c>
      <c r="BC643" s="178">
        <v>0</v>
      </c>
      <c r="BD643" s="42" t="e">
        <v>#DIV/0!</v>
      </c>
      <c r="BE643" s="43" t="e">
        <v>#DIV/0!</v>
      </c>
      <c r="BF643" s="45" t="e">
        <v>#DIV/0!</v>
      </c>
      <c r="BG643" s="159">
        <v>0</v>
      </c>
      <c r="BH643" s="83">
        <v>0</v>
      </c>
      <c r="BI643" s="84">
        <v>467</v>
      </c>
      <c r="BJ643" s="85">
        <v>0</v>
      </c>
      <c r="BK643" s="156">
        <v>0</v>
      </c>
      <c r="BL643" s="83" t="e">
        <v>#DIV/0!</v>
      </c>
      <c r="BM643" s="84" t="e">
        <v>#DIV/0!</v>
      </c>
      <c r="BN643" s="86" t="e">
        <v>#DIV/0!</v>
      </c>
      <c r="BO643" s="195">
        <v>0</v>
      </c>
      <c r="BP643" s="75">
        <v>0</v>
      </c>
      <c r="BQ643" s="164">
        <v>0</v>
      </c>
      <c r="BR643" s="76">
        <v>627</v>
      </c>
      <c r="BS643" s="77">
        <v>0</v>
      </c>
      <c r="BT643" s="156">
        <v>21652</v>
      </c>
      <c r="BU643" s="156">
        <v>1477</v>
      </c>
    </row>
    <row r="644" spans="1:73">
      <c r="A644" s="34">
        <f t="shared" si="80"/>
        <v>0</v>
      </c>
      <c r="B644" s="35">
        <f t="shared" si="81"/>
        <v>0</v>
      </c>
      <c r="C644" s="35">
        <f t="shared" si="82"/>
        <v>0</v>
      </c>
      <c r="D644" s="35">
        <f t="shared" si="83"/>
        <v>0</v>
      </c>
      <c r="E644" s="35">
        <f t="shared" si="84"/>
        <v>0</v>
      </c>
      <c r="F644" s="35">
        <f t="shared" si="85"/>
        <v>0</v>
      </c>
      <c r="G644" s="35">
        <f t="shared" si="86"/>
        <v>0</v>
      </c>
      <c r="H644" s="35">
        <f t="shared" si="87"/>
        <v>0</v>
      </c>
      <c r="I644" s="48">
        <v>128</v>
      </c>
      <c r="J644" s="49" t="s">
        <v>98</v>
      </c>
      <c r="K644" s="65">
        <v>0</v>
      </c>
      <c r="L644" s="38">
        <v>0</v>
      </c>
      <c r="M644" s="39">
        <v>517</v>
      </c>
      <c r="N644" s="40">
        <v>0</v>
      </c>
      <c r="O644" s="98">
        <v>0</v>
      </c>
      <c r="P644" s="38" t="e">
        <v>#DIV/0!</v>
      </c>
      <c r="Q644" s="39" t="e">
        <v>#DIV/0!</v>
      </c>
      <c r="R644" s="41" t="e">
        <v>#DIV/0!</v>
      </c>
      <c r="S644" s="183">
        <v>0</v>
      </c>
      <c r="T644" s="42">
        <v>0</v>
      </c>
      <c r="U644" s="43">
        <v>396</v>
      </c>
      <c r="V644" s="44">
        <v>0</v>
      </c>
      <c r="W644" s="178">
        <v>0</v>
      </c>
      <c r="X644" s="42" t="e">
        <v>#DIV/0!</v>
      </c>
      <c r="Y644" s="43" t="e">
        <v>#DIV/0!</v>
      </c>
      <c r="Z644" s="45" t="e">
        <v>#DIV/0!</v>
      </c>
      <c r="AA644" s="65">
        <v>0</v>
      </c>
      <c r="AB644" s="38">
        <v>0</v>
      </c>
      <c r="AC644" s="39">
        <v>538</v>
      </c>
      <c r="AD644" s="40">
        <v>0</v>
      </c>
      <c r="AE644" s="98">
        <v>0</v>
      </c>
      <c r="AF644" s="38" t="e">
        <v>#DIV/0!</v>
      </c>
      <c r="AG644" s="39" t="e">
        <v>#DIV/0!</v>
      </c>
      <c r="AH644" s="41" t="e">
        <v>#DIV/0!</v>
      </c>
      <c r="AI644" s="183">
        <v>0</v>
      </c>
      <c r="AJ644" s="42">
        <v>0</v>
      </c>
      <c r="AK644" s="43">
        <v>337</v>
      </c>
      <c r="AL644" s="44">
        <v>0</v>
      </c>
      <c r="AM644" s="178">
        <v>0</v>
      </c>
      <c r="AN644" s="42" t="e">
        <v>#DIV/0!</v>
      </c>
      <c r="AO644" s="43" t="e">
        <v>#DIV/0!</v>
      </c>
      <c r="AP644" s="45" t="e">
        <v>#DIV/0!</v>
      </c>
      <c r="AQ644" s="65">
        <v>0</v>
      </c>
      <c r="AR644" s="38">
        <v>0</v>
      </c>
      <c r="AS644" s="39">
        <v>565</v>
      </c>
      <c r="AT644" s="40">
        <v>0</v>
      </c>
      <c r="AU644" s="98">
        <v>0</v>
      </c>
      <c r="AV644" s="38" t="e">
        <v>#DIV/0!</v>
      </c>
      <c r="AW644" s="39" t="e">
        <v>#DIV/0!</v>
      </c>
      <c r="AX644" s="41" t="e">
        <v>#DIV/0!</v>
      </c>
      <c r="AY644" s="183">
        <v>0</v>
      </c>
      <c r="AZ644" s="42">
        <v>0</v>
      </c>
      <c r="BA644" s="43">
        <v>356</v>
      </c>
      <c r="BB644" s="44">
        <v>0</v>
      </c>
      <c r="BC644" s="178">
        <v>0</v>
      </c>
      <c r="BD644" s="42" t="e">
        <v>#DIV/0!</v>
      </c>
      <c r="BE644" s="43" t="e">
        <v>#DIV/0!</v>
      </c>
      <c r="BF644" s="45" t="e">
        <v>#DIV/0!</v>
      </c>
      <c r="BG644" s="159">
        <v>0</v>
      </c>
      <c r="BH644" s="83">
        <v>0</v>
      </c>
      <c r="BI644" s="84">
        <v>467</v>
      </c>
      <c r="BJ644" s="85">
        <v>0</v>
      </c>
      <c r="BK644" s="156">
        <v>0</v>
      </c>
      <c r="BL644" s="83" t="e">
        <v>#DIV/0!</v>
      </c>
      <c r="BM644" s="84" t="e">
        <v>#DIV/0!</v>
      </c>
      <c r="BN644" s="86" t="e">
        <v>#DIV/0!</v>
      </c>
      <c r="BO644" s="195">
        <v>0</v>
      </c>
      <c r="BP644" s="75">
        <v>0</v>
      </c>
      <c r="BQ644" s="164">
        <v>0</v>
      </c>
      <c r="BR644" s="76">
        <v>627</v>
      </c>
      <c r="BS644" s="77">
        <v>0</v>
      </c>
      <c r="BT644" s="156">
        <v>3992</v>
      </c>
      <c r="BU644" s="156">
        <v>44</v>
      </c>
    </row>
    <row r="645" spans="1:73">
      <c r="A645" s="34">
        <f t="shared" si="80"/>
        <v>0</v>
      </c>
      <c r="B645" s="35">
        <f t="shared" si="81"/>
        <v>0</v>
      </c>
      <c r="C645" s="35">
        <f t="shared" si="82"/>
        <v>0</v>
      </c>
      <c r="D645" s="35">
        <f t="shared" si="83"/>
        <v>0</v>
      </c>
      <c r="E645" s="35">
        <f t="shared" si="84"/>
        <v>0</v>
      </c>
      <c r="F645" s="35">
        <f t="shared" si="85"/>
        <v>0</v>
      </c>
      <c r="G645" s="35">
        <f t="shared" si="86"/>
        <v>0</v>
      </c>
      <c r="H645" s="35">
        <f t="shared" si="87"/>
        <v>0</v>
      </c>
      <c r="I645" s="48">
        <v>141</v>
      </c>
      <c r="J645" s="49" t="s">
        <v>111</v>
      </c>
      <c r="K645" s="65">
        <v>0</v>
      </c>
      <c r="L645" s="38">
        <v>0</v>
      </c>
      <c r="M645" s="39">
        <v>517</v>
      </c>
      <c r="N645" s="40">
        <v>0</v>
      </c>
      <c r="O645" s="98">
        <v>0</v>
      </c>
      <c r="P645" s="38" t="e">
        <v>#DIV/0!</v>
      </c>
      <c r="Q645" s="39" t="e">
        <v>#DIV/0!</v>
      </c>
      <c r="R645" s="41" t="e">
        <v>#DIV/0!</v>
      </c>
      <c r="S645" s="183">
        <v>0</v>
      </c>
      <c r="T645" s="42">
        <v>0</v>
      </c>
      <c r="U645" s="43">
        <v>396</v>
      </c>
      <c r="V645" s="44">
        <v>0</v>
      </c>
      <c r="W645" s="178">
        <v>0</v>
      </c>
      <c r="X645" s="42" t="e">
        <v>#DIV/0!</v>
      </c>
      <c r="Y645" s="43" t="e">
        <v>#DIV/0!</v>
      </c>
      <c r="Z645" s="45" t="e">
        <v>#DIV/0!</v>
      </c>
      <c r="AA645" s="65">
        <v>0</v>
      </c>
      <c r="AB645" s="38">
        <v>0</v>
      </c>
      <c r="AC645" s="39">
        <v>538</v>
      </c>
      <c r="AD645" s="40">
        <v>0</v>
      </c>
      <c r="AE645" s="98">
        <v>0</v>
      </c>
      <c r="AF645" s="38" t="e">
        <v>#DIV/0!</v>
      </c>
      <c r="AG645" s="39" t="e">
        <v>#DIV/0!</v>
      </c>
      <c r="AH645" s="41" t="e">
        <v>#DIV/0!</v>
      </c>
      <c r="AI645" s="183">
        <v>0</v>
      </c>
      <c r="AJ645" s="42">
        <v>0</v>
      </c>
      <c r="AK645" s="43">
        <v>337</v>
      </c>
      <c r="AL645" s="44">
        <v>0</v>
      </c>
      <c r="AM645" s="178">
        <v>0</v>
      </c>
      <c r="AN645" s="42" t="e">
        <v>#DIV/0!</v>
      </c>
      <c r="AO645" s="43" t="e">
        <v>#DIV/0!</v>
      </c>
      <c r="AP645" s="45" t="e">
        <v>#DIV/0!</v>
      </c>
      <c r="AQ645" s="65">
        <v>0</v>
      </c>
      <c r="AR645" s="38">
        <v>0</v>
      </c>
      <c r="AS645" s="39">
        <v>565</v>
      </c>
      <c r="AT645" s="40">
        <v>0</v>
      </c>
      <c r="AU645" s="98">
        <v>0</v>
      </c>
      <c r="AV645" s="38" t="e">
        <v>#DIV/0!</v>
      </c>
      <c r="AW645" s="39" t="e">
        <v>#DIV/0!</v>
      </c>
      <c r="AX645" s="41" t="e">
        <v>#DIV/0!</v>
      </c>
      <c r="AY645" s="183">
        <v>0</v>
      </c>
      <c r="AZ645" s="42">
        <v>0</v>
      </c>
      <c r="BA645" s="43">
        <v>356</v>
      </c>
      <c r="BB645" s="44">
        <v>0</v>
      </c>
      <c r="BC645" s="178">
        <v>0</v>
      </c>
      <c r="BD645" s="42" t="e">
        <v>#DIV/0!</v>
      </c>
      <c r="BE645" s="43" t="e">
        <v>#DIV/0!</v>
      </c>
      <c r="BF645" s="45" t="e">
        <v>#DIV/0!</v>
      </c>
      <c r="BG645" s="159">
        <v>0</v>
      </c>
      <c r="BH645" s="83">
        <v>0</v>
      </c>
      <c r="BI645" s="84">
        <v>467</v>
      </c>
      <c r="BJ645" s="85">
        <v>0</v>
      </c>
      <c r="BK645" s="156">
        <v>0</v>
      </c>
      <c r="BL645" s="83" t="e">
        <v>#DIV/0!</v>
      </c>
      <c r="BM645" s="84" t="e">
        <v>#DIV/0!</v>
      </c>
      <c r="BN645" s="86" t="e">
        <v>#DIV/0!</v>
      </c>
      <c r="BO645" s="195">
        <v>0</v>
      </c>
      <c r="BP645" s="75">
        <v>0</v>
      </c>
      <c r="BQ645" s="164">
        <v>0</v>
      </c>
      <c r="BR645" s="76">
        <v>627</v>
      </c>
      <c r="BS645" s="77">
        <v>0</v>
      </c>
      <c r="BT645" s="156">
        <v>514</v>
      </c>
      <c r="BU645" s="156">
        <v>14</v>
      </c>
    </row>
    <row r="646" spans="1:73">
      <c r="A646" s="34">
        <f t="shared" si="80"/>
        <v>0</v>
      </c>
      <c r="B646" s="35">
        <f t="shared" si="81"/>
        <v>0</v>
      </c>
      <c r="C646" s="35">
        <f t="shared" si="82"/>
        <v>0</v>
      </c>
      <c r="D646" s="35">
        <f t="shared" si="83"/>
        <v>0</v>
      </c>
      <c r="E646" s="35">
        <f t="shared" si="84"/>
        <v>0</v>
      </c>
      <c r="F646" s="35">
        <f t="shared" si="85"/>
        <v>0</v>
      </c>
      <c r="G646" s="35">
        <f t="shared" si="86"/>
        <v>0</v>
      </c>
      <c r="H646" s="35">
        <f t="shared" si="87"/>
        <v>0</v>
      </c>
      <c r="I646" s="48">
        <v>147</v>
      </c>
      <c r="J646" s="49" t="s">
        <v>117</v>
      </c>
      <c r="K646" s="65">
        <v>0</v>
      </c>
      <c r="L646" s="38">
        <v>0</v>
      </c>
      <c r="M646" s="39">
        <v>517</v>
      </c>
      <c r="N646" s="40">
        <v>0</v>
      </c>
      <c r="O646" s="98">
        <v>0</v>
      </c>
      <c r="P646" s="38" t="e">
        <v>#DIV/0!</v>
      </c>
      <c r="Q646" s="39" t="e">
        <v>#DIV/0!</v>
      </c>
      <c r="R646" s="41" t="e">
        <v>#DIV/0!</v>
      </c>
      <c r="S646" s="183">
        <v>0</v>
      </c>
      <c r="T646" s="42">
        <v>0</v>
      </c>
      <c r="U646" s="43">
        <v>396</v>
      </c>
      <c r="V646" s="44">
        <v>0</v>
      </c>
      <c r="W646" s="178">
        <v>0</v>
      </c>
      <c r="X646" s="42" t="e">
        <v>#DIV/0!</v>
      </c>
      <c r="Y646" s="43" t="e">
        <v>#DIV/0!</v>
      </c>
      <c r="Z646" s="45" t="e">
        <v>#DIV/0!</v>
      </c>
      <c r="AA646" s="65">
        <v>0</v>
      </c>
      <c r="AB646" s="38">
        <v>0</v>
      </c>
      <c r="AC646" s="39">
        <v>538</v>
      </c>
      <c r="AD646" s="40">
        <v>0</v>
      </c>
      <c r="AE646" s="98">
        <v>0</v>
      </c>
      <c r="AF646" s="38" t="e">
        <v>#DIV/0!</v>
      </c>
      <c r="AG646" s="39" t="e">
        <v>#DIV/0!</v>
      </c>
      <c r="AH646" s="41" t="e">
        <v>#DIV/0!</v>
      </c>
      <c r="AI646" s="183">
        <v>0</v>
      </c>
      <c r="AJ646" s="42">
        <v>0</v>
      </c>
      <c r="AK646" s="43">
        <v>337</v>
      </c>
      <c r="AL646" s="44">
        <v>0</v>
      </c>
      <c r="AM646" s="178">
        <v>0</v>
      </c>
      <c r="AN646" s="42" t="e">
        <v>#DIV/0!</v>
      </c>
      <c r="AO646" s="43" t="e">
        <v>#DIV/0!</v>
      </c>
      <c r="AP646" s="45" t="e">
        <v>#DIV/0!</v>
      </c>
      <c r="AQ646" s="65">
        <v>0</v>
      </c>
      <c r="AR646" s="38">
        <v>0</v>
      </c>
      <c r="AS646" s="39">
        <v>565</v>
      </c>
      <c r="AT646" s="40">
        <v>0</v>
      </c>
      <c r="AU646" s="98">
        <v>0</v>
      </c>
      <c r="AV646" s="38" t="e">
        <v>#DIV/0!</v>
      </c>
      <c r="AW646" s="39" t="e">
        <v>#DIV/0!</v>
      </c>
      <c r="AX646" s="41" t="e">
        <v>#DIV/0!</v>
      </c>
      <c r="AY646" s="183">
        <v>0</v>
      </c>
      <c r="AZ646" s="42">
        <v>0</v>
      </c>
      <c r="BA646" s="43">
        <v>356</v>
      </c>
      <c r="BB646" s="44">
        <v>0</v>
      </c>
      <c r="BC646" s="178">
        <v>0</v>
      </c>
      <c r="BD646" s="42" t="e">
        <v>#DIV/0!</v>
      </c>
      <c r="BE646" s="43" t="e">
        <v>#DIV/0!</v>
      </c>
      <c r="BF646" s="45" t="e">
        <v>#DIV/0!</v>
      </c>
      <c r="BG646" s="159">
        <v>0</v>
      </c>
      <c r="BH646" s="83">
        <v>0</v>
      </c>
      <c r="BI646" s="84">
        <v>467</v>
      </c>
      <c r="BJ646" s="85">
        <v>0</v>
      </c>
      <c r="BK646" s="156">
        <v>0</v>
      </c>
      <c r="BL646" s="83" t="e">
        <v>#DIV/0!</v>
      </c>
      <c r="BM646" s="84" t="e">
        <v>#DIV/0!</v>
      </c>
      <c r="BN646" s="86" t="e">
        <v>#DIV/0!</v>
      </c>
      <c r="BO646" s="195">
        <v>0</v>
      </c>
      <c r="BP646" s="75">
        <v>0</v>
      </c>
      <c r="BQ646" s="164">
        <v>0</v>
      </c>
      <c r="BR646" s="76">
        <v>627</v>
      </c>
      <c r="BS646" s="77">
        <v>0</v>
      </c>
      <c r="BT646" s="156">
        <v>2287</v>
      </c>
      <c r="BU646" s="156">
        <v>33</v>
      </c>
    </row>
    <row r="647" spans="1:73">
      <c r="A647" s="34">
        <f t="shared" si="80"/>
        <v>0</v>
      </c>
      <c r="B647" s="35">
        <f t="shared" si="81"/>
        <v>0</v>
      </c>
      <c r="C647" s="35">
        <f t="shared" si="82"/>
        <v>0</v>
      </c>
      <c r="D647" s="35">
        <f t="shared" si="83"/>
        <v>0</v>
      </c>
      <c r="E647" s="35">
        <f t="shared" si="84"/>
        <v>0</v>
      </c>
      <c r="F647" s="35">
        <f t="shared" si="85"/>
        <v>0</v>
      </c>
      <c r="G647" s="35">
        <f t="shared" si="86"/>
        <v>0</v>
      </c>
      <c r="H647" s="35">
        <f t="shared" si="87"/>
        <v>0</v>
      </c>
      <c r="I647" s="48">
        <v>155</v>
      </c>
      <c r="J647" s="49" t="s">
        <v>125</v>
      </c>
      <c r="K647" s="65">
        <v>0</v>
      </c>
      <c r="L647" s="38">
        <v>0</v>
      </c>
      <c r="M647" s="39">
        <v>517</v>
      </c>
      <c r="N647" s="40">
        <v>0</v>
      </c>
      <c r="O647" s="98">
        <v>0</v>
      </c>
      <c r="P647" s="38" t="e">
        <v>#DIV/0!</v>
      </c>
      <c r="Q647" s="39" t="e">
        <v>#DIV/0!</v>
      </c>
      <c r="R647" s="41" t="e">
        <v>#DIV/0!</v>
      </c>
      <c r="S647" s="183">
        <v>0</v>
      </c>
      <c r="T647" s="42">
        <v>0</v>
      </c>
      <c r="U647" s="43">
        <v>396</v>
      </c>
      <c r="V647" s="44">
        <v>0</v>
      </c>
      <c r="W647" s="178">
        <v>0</v>
      </c>
      <c r="X647" s="42" t="e">
        <v>#DIV/0!</v>
      </c>
      <c r="Y647" s="43" t="e">
        <v>#DIV/0!</v>
      </c>
      <c r="Z647" s="45" t="e">
        <v>#DIV/0!</v>
      </c>
      <c r="AA647" s="65">
        <v>0</v>
      </c>
      <c r="AB647" s="38">
        <v>0</v>
      </c>
      <c r="AC647" s="39">
        <v>538</v>
      </c>
      <c r="AD647" s="40">
        <v>0</v>
      </c>
      <c r="AE647" s="98">
        <v>0</v>
      </c>
      <c r="AF647" s="38" t="e">
        <v>#DIV/0!</v>
      </c>
      <c r="AG647" s="39" t="e">
        <v>#DIV/0!</v>
      </c>
      <c r="AH647" s="41" t="e">
        <v>#DIV/0!</v>
      </c>
      <c r="AI647" s="183">
        <v>0</v>
      </c>
      <c r="AJ647" s="42">
        <v>0</v>
      </c>
      <c r="AK647" s="43">
        <v>337</v>
      </c>
      <c r="AL647" s="44">
        <v>0</v>
      </c>
      <c r="AM647" s="178">
        <v>0</v>
      </c>
      <c r="AN647" s="42" t="e">
        <v>#DIV/0!</v>
      </c>
      <c r="AO647" s="43" t="e">
        <v>#DIV/0!</v>
      </c>
      <c r="AP647" s="45" t="e">
        <v>#DIV/0!</v>
      </c>
      <c r="AQ647" s="65">
        <v>0</v>
      </c>
      <c r="AR647" s="38">
        <v>0</v>
      </c>
      <c r="AS647" s="39">
        <v>565</v>
      </c>
      <c r="AT647" s="40">
        <v>0</v>
      </c>
      <c r="AU647" s="98">
        <v>0</v>
      </c>
      <c r="AV647" s="38" t="e">
        <v>#DIV/0!</v>
      </c>
      <c r="AW647" s="39" t="e">
        <v>#DIV/0!</v>
      </c>
      <c r="AX647" s="41" t="e">
        <v>#DIV/0!</v>
      </c>
      <c r="AY647" s="183">
        <v>0</v>
      </c>
      <c r="AZ647" s="42">
        <v>0</v>
      </c>
      <c r="BA647" s="43">
        <v>356</v>
      </c>
      <c r="BB647" s="44">
        <v>0</v>
      </c>
      <c r="BC647" s="178">
        <v>0</v>
      </c>
      <c r="BD647" s="42" t="e">
        <v>#DIV/0!</v>
      </c>
      <c r="BE647" s="43" t="e">
        <v>#DIV/0!</v>
      </c>
      <c r="BF647" s="45" t="e">
        <v>#DIV/0!</v>
      </c>
      <c r="BG647" s="159">
        <v>0</v>
      </c>
      <c r="BH647" s="83">
        <v>0</v>
      </c>
      <c r="BI647" s="84">
        <v>467</v>
      </c>
      <c r="BJ647" s="85">
        <v>0</v>
      </c>
      <c r="BK647" s="156">
        <v>0</v>
      </c>
      <c r="BL647" s="83" t="e">
        <v>#DIV/0!</v>
      </c>
      <c r="BM647" s="84" t="e">
        <v>#DIV/0!</v>
      </c>
      <c r="BN647" s="86" t="e">
        <v>#DIV/0!</v>
      </c>
      <c r="BO647" s="195">
        <v>0</v>
      </c>
      <c r="BP647" s="75">
        <v>0</v>
      </c>
      <c r="BQ647" s="164">
        <v>0</v>
      </c>
      <c r="BR647" s="76">
        <v>627</v>
      </c>
      <c r="BS647" s="77">
        <v>0</v>
      </c>
      <c r="BT647" s="156">
        <v>2235</v>
      </c>
      <c r="BU647" s="156">
        <v>65</v>
      </c>
    </row>
    <row r="648" spans="1:73">
      <c r="A648" s="34">
        <f t="shared" si="80"/>
        <v>0</v>
      </c>
      <c r="B648" s="35">
        <f t="shared" si="81"/>
        <v>0</v>
      </c>
      <c r="C648" s="35">
        <f t="shared" si="82"/>
        <v>0</v>
      </c>
      <c r="D648" s="35">
        <f t="shared" si="83"/>
        <v>0</v>
      </c>
      <c r="E648" s="35">
        <f t="shared" si="84"/>
        <v>0</v>
      </c>
      <c r="F648" s="35">
        <f t="shared" si="85"/>
        <v>0</v>
      </c>
      <c r="G648" s="35">
        <f t="shared" si="86"/>
        <v>0</v>
      </c>
      <c r="H648" s="35">
        <f t="shared" si="87"/>
        <v>0</v>
      </c>
      <c r="I648" s="48">
        <v>156</v>
      </c>
      <c r="J648" s="49" t="s">
        <v>126</v>
      </c>
      <c r="K648" s="65">
        <v>0</v>
      </c>
      <c r="L648" s="38">
        <v>0</v>
      </c>
      <c r="M648" s="39">
        <v>517</v>
      </c>
      <c r="N648" s="40">
        <v>0</v>
      </c>
      <c r="O648" s="98">
        <v>0</v>
      </c>
      <c r="P648" s="38" t="e">
        <v>#DIV/0!</v>
      </c>
      <c r="Q648" s="39" t="e">
        <v>#DIV/0!</v>
      </c>
      <c r="R648" s="41" t="e">
        <v>#DIV/0!</v>
      </c>
      <c r="S648" s="183">
        <v>0</v>
      </c>
      <c r="T648" s="42">
        <v>0</v>
      </c>
      <c r="U648" s="43">
        <v>396</v>
      </c>
      <c r="V648" s="44">
        <v>0</v>
      </c>
      <c r="W648" s="178">
        <v>0</v>
      </c>
      <c r="X648" s="42" t="e">
        <v>#DIV/0!</v>
      </c>
      <c r="Y648" s="43" t="e">
        <v>#DIV/0!</v>
      </c>
      <c r="Z648" s="45" t="e">
        <v>#DIV/0!</v>
      </c>
      <c r="AA648" s="65">
        <v>0</v>
      </c>
      <c r="AB648" s="38">
        <v>0</v>
      </c>
      <c r="AC648" s="39">
        <v>538</v>
      </c>
      <c r="AD648" s="40">
        <v>0</v>
      </c>
      <c r="AE648" s="98">
        <v>0</v>
      </c>
      <c r="AF648" s="38" t="e">
        <v>#DIV/0!</v>
      </c>
      <c r="AG648" s="39" t="e">
        <v>#DIV/0!</v>
      </c>
      <c r="AH648" s="41" t="e">
        <v>#DIV/0!</v>
      </c>
      <c r="AI648" s="183">
        <v>0</v>
      </c>
      <c r="AJ648" s="42">
        <v>0</v>
      </c>
      <c r="AK648" s="43">
        <v>337</v>
      </c>
      <c r="AL648" s="44">
        <v>0</v>
      </c>
      <c r="AM648" s="178">
        <v>0</v>
      </c>
      <c r="AN648" s="42" t="e">
        <v>#DIV/0!</v>
      </c>
      <c r="AO648" s="43" t="e">
        <v>#DIV/0!</v>
      </c>
      <c r="AP648" s="45" t="e">
        <v>#DIV/0!</v>
      </c>
      <c r="AQ648" s="65">
        <v>0</v>
      </c>
      <c r="AR648" s="38">
        <v>0</v>
      </c>
      <c r="AS648" s="39">
        <v>565</v>
      </c>
      <c r="AT648" s="40">
        <v>0</v>
      </c>
      <c r="AU648" s="98">
        <v>0</v>
      </c>
      <c r="AV648" s="38" t="e">
        <v>#DIV/0!</v>
      </c>
      <c r="AW648" s="39" t="e">
        <v>#DIV/0!</v>
      </c>
      <c r="AX648" s="41" t="e">
        <v>#DIV/0!</v>
      </c>
      <c r="AY648" s="183">
        <v>0</v>
      </c>
      <c r="AZ648" s="42">
        <v>0</v>
      </c>
      <c r="BA648" s="43">
        <v>356</v>
      </c>
      <c r="BB648" s="44">
        <v>0</v>
      </c>
      <c r="BC648" s="178">
        <v>0</v>
      </c>
      <c r="BD648" s="42" t="e">
        <v>#DIV/0!</v>
      </c>
      <c r="BE648" s="43" t="e">
        <v>#DIV/0!</v>
      </c>
      <c r="BF648" s="45" t="e">
        <v>#DIV/0!</v>
      </c>
      <c r="BG648" s="159">
        <v>0</v>
      </c>
      <c r="BH648" s="83">
        <v>0</v>
      </c>
      <c r="BI648" s="84">
        <v>467</v>
      </c>
      <c r="BJ648" s="85">
        <v>0</v>
      </c>
      <c r="BK648" s="156">
        <v>0</v>
      </c>
      <c r="BL648" s="83" t="e">
        <v>#DIV/0!</v>
      </c>
      <c r="BM648" s="84" t="e">
        <v>#DIV/0!</v>
      </c>
      <c r="BN648" s="86" t="e">
        <v>#DIV/0!</v>
      </c>
      <c r="BO648" s="195">
        <v>0</v>
      </c>
      <c r="BP648" s="75">
        <v>0</v>
      </c>
      <c r="BQ648" s="164">
        <v>0</v>
      </c>
      <c r="BR648" s="76">
        <v>627</v>
      </c>
      <c r="BS648" s="77">
        <v>0</v>
      </c>
      <c r="BT648" s="156">
        <v>1049</v>
      </c>
      <c r="BU648" s="156">
        <v>40</v>
      </c>
    </row>
    <row r="649" spans="1:73">
      <c r="A649" s="34">
        <f t="shared" si="80"/>
        <v>0</v>
      </c>
      <c r="B649" s="35">
        <f t="shared" si="81"/>
        <v>0</v>
      </c>
      <c r="C649" s="35">
        <f t="shared" si="82"/>
        <v>0</v>
      </c>
      <c r="D649" s="35">
        <f t="shared" si="83"/>
        <v>0</v>
      </c>
      <c r="E649" s="35">
        <f t="shared" si="84"/>
        <v>0</v>
      </c>
      <c r="F649" s="35">
        <f t="shared" si="85"/>
        <v>0</v>
      </c>
      <c r="G649" s="35">
        <f t="shared" si="86"/>
        <v>0</v>
      </c>
      <c r="H649" s="35">
        <f t="shared" si="87"/>
        <v>0</v>
      </c>
      <c r="I649" s="48">
        <v>157</v>
      </c>
      <c r="J649" s="49" t="s">
        <v>127</v>
      </c>
      <c r="K649" s="65">
        <v>0</v>
      </c>
      <c r="L649" s="38">
        <v>0</v>
      </c>
      <c r="M649" s="39">
        <v>517</v>
      </c>
      <c r="N649" s="40">
        <v>0</v>
      </c>
      <c r="O649" s="98">
        <v>0</v>
      </c>
      <c r="P649" s="38" t="e">
        <v>#DIV/0!</v>
      </c>
      <c r="Q649" s="39" t="e">
        <v>#DIV/0!</v>
      </c>
      <c r="R649" s="41" t="e">
        <v>#DIV/0!</v>
      </c>
      <c r="S649" s="183">
        <v>0</v>
      </c>
      <c r="T649" s="42">
        <v>0</v>
      </c>
      <c r="U649" s="43">
        <v>396</v>
      </c>
      <c r="V649" s="44">
        <v>0</v>
      </c>
      <c r="W649" s="178">
        <v>0</v>
      </c>
      <c r="X649" s="42" t="e">
        <v>#DIV/0!</v>
      </c>
      <c r="Y649" s="43" t="e">
        <v>#DIV/0!</v>
      </c>
      <c r="Z649" s="45" t="e">
        <v>#DIV/0!</v>
      </c>
      <c r="AA649" s="65">
        <v>0</v>
      </c>
      <c r="AB649" s="38">
        <v>0</v>
      </c>
      <c r="AC649" s="39">
        <v>538</v>
      </c>
      <c r="AD649" s="40">
        <v>0</v>
      </c>
      <c r="AE649" s="98">
        <v>0</v>
      </c>
      <c r="AF649" s="38" t="e">
        <v>#DIV/0!</v>
      </c>
      <c r="AG649" s="39" t="e">
        <v>#DIV/0!</v>
      </c>
      <c r="AH649" s="41" t="e">
        <v>#DIV/0!</v>
      </c>
      <c r="AI649" s="183">
        <v>0</v>
      </c>
      <c r="AJ649" s="42">
        <v>0</v>
      </c>
      <c r="AK649" s="43">
        <v>337</v>
      </c>
      <c r="AL649" s="44">
        <v>0</v>
      </c>
      <c r="AM649" s="178">
        <v>0</v>
      </c>
      <c r="AN649" s="42" t="e">
        <v>#DIV/0!</v>
      </c>
      <c r="AO649" s="43" t="e">
        <v>#DIV/0!</v>
      </c>
      <c r="AP649" s="45" t="e">
        <v>#DIV/0!</v>
      </c>
      <c r="AQ649" s="65">
        <v>0</v>
      </c>
      <c r="AR649" s="38">
        <v>0</v>
      </c>
      <c r="AS649" s="39">
        <v>565</v>
      </c>
      <c r="AT649" s="40">
        <v>0</v>
      </c>
      <c r="AU649" s="98">
        <v>0</v>
      </c>
      <c r="AV649" s="38" t="e">
        <v>#DIV/0!</v>
      </c>
      <c r="AW649" s="39" t="e">
        <v>#DIV/0!</v>
      </c>
      <c r="AX649" s="41" t="e">
        <v>#DIV/0!</v>
      </c>
      <c r="AY649" s="183">
        <v>0</v>
      </c>
      <c r="AZ649" s="42">
        <v>0</v>
      </c>
      <c r="BA649" s="43">
        <v>356</v>
      </c>
      <c r="BB649" s="44">
        <v>0</v>
      </c>
      <c r="BC649" s="178">
        <v>0</v>
      </c>
      <c r="BD649" s="42" t="e">
        <v>#DIV/0!</v>
      </c>
      <c r="BE649" s="43" t="e">
        <v>#DIV/0!</v>
      </c>
      <c r="BF649" s="45" t="e">
        <v>#DIV/0!</v>
      </c>
      <c r="BG649" s="159">
        <v>0</v>
      </c>
      <c r="BH649" s="83">
        <v>0</v>
      </c>
      <c r="BI649" s="84">
        <v>467</v>
      </c>
      <c r="BJ649" s="85">
        <v>0</v>
      </c>
      <c r="BK649" s="156">
        <v>0</v>
      </c>
      <c r="BL649" s="83" t="e">
        <v>#DIV/0!</v>
      </c>
      <c r="BM649" s="84" t="e">
        <v>#DIV/0!</v>
      </c>
      <c r="BN649" s="86" t="e">
        <v>#DIV/0!</v>
      </c>
      <c r="BO649" s="195">
        <v>0</v>
      </c>
      <c r="BP649" s="75">
        <v>0</v>
      </c>
      <c r="BQ649" s="164">
        <v>0</v>
      </c>
      <c r="BR649" s="76">
        <v>627</v>
      </c>
      <c r="BS649" s="77">
        <v>0</v>
      </c>
      <c r="BT649" s="156">
        <v>5114</v>
      </c>
      <c r="BU649" s="156">
        <v>81</v>
      </c>
    </row>
    <row r="650" spans="1:73">
      <c r="A650" s="34">
        <f t="shared" si="80"/>
        <v>0</v>
      </c>
      <c r="B650" s="35">
        <f t="shared" si="81"/>
        <v>0</v>
      </c>
      <c r="C650" s="35">
        <f t="shared" si="82"/>
        <v>0</v>
      </c>
      <c r="D650" s="35">
        <f t="shared" si="83"/>
        <v>0</v>
      </c>
      <c r="E650" s="35">
        <f t="shared" si="84"/>
        <v>0</v>
      </c>
      <c r="F650" s="35">
        <f t="shared" si="85"/>
        <v>0</v>
      </c>
      <c r="G650" s="35">
        <f t="shared" si="86"/>
        <v>0</v>
      </c>
      <c r="H650" s="35">
        <f t="shared" si="87"/>
        <v>0</v>
      </c>
      <c r="I650" s="48">
        <v>158</v>
      </c>
      <c r="J650" s="49" t="s">
        <v>128</v>
      </c>
      <c r="K650" s="65">
        <v>0</v>
      </c>
      <c r="L650" s="38">
        <v>0</v>
      </c>
      <c r="M650" s="39">
        <v>517</v>
      </c>
      <c r="N650" s="40">
        <v>0</v>
      </c>
      <c r="O650" s="98">
        <v>0</v>
      </c>
      <c r="P650" s="38" t="e">
        <v>#DIV/0!</v>
      </c>
      <c r="Q650" s="39" t="e">
        <v>#DIV/0!</v>
      </c>
      <c r="R650" s="41" t="e">
        <v>#DIV/0!</v>
      </c>
      <c r="S650" s="183">
        <v>0</v>
      </c>
      <c r="T650" s="42">
        <v>0</v>
      </c>
      <c r="U650" s="43">
        <v>396</v>
      </c>
      <c r="V650" s="44">
        <v>0</v>
      </c>
      <c r="W650" s="178">
        <v>0</v>
      </c>
      <c r="X650" s="42" t="e">
        <v>#DIV/0!</v>
      </c>
      <c r="Y650" s="43" t="e">
        <v>#DIV/0!</v>
      </c>
      <c r="Z650" s="45" t="e">
        <v>#DIV/0!</v>
      </c>
      <c r="AA650" s="65">
        <v>0</v>
      </c>
      <c r="AB650" s="38">
        <v>0</v>
      </c>
      <c r="AC650" s="39">
        <v>538</v>
      </c>
      <c r="AD650" s="40">
        <v>0</v>
      </c>
      <c r="AE650" s="98">
        <v>0</v>
      </c>
      <c r="AF650" s="38" t="e">
        <v>#DIV/0!</v>
      </c>
      <c r="AG650" s="39" t="e">
        <v>#DIV/0!</v>
      </c>
      <c r="AH650" s="41" t="e">
        <v>#DIV/0!</v>
      </c>
      <c r="AI650" s="183">
        <v>0</v>
      </c>
      <c r="AJ650" s="42">
        <v>0</v>
      </c>
      <c r="AK650" s="43">
        <v>337</v>
      </c>
      <c r="AL650" s="44">
        <v>0</v>
      </c>
      <c r="AM650" s="178">
        <v>0</v>
      </c>
      <c r="AN650" s="42" t="e">
        <v>#DIV/0!</v>
      </c>
      <c r="AO650" s="43" t="e">
        <v>#DIV/0!</v>
      </c>
      <c r="AP650" s="45" t="e">
        <v>#DIV/0!</v>
      </c>
      <c r="AQ650" s="65">
        <v>0</v>
      </c>
      <c r="AR650" s="38">
        <v>0</v>
      </c>
      <c r="AS650" s="39">
        <v>565</v>
      </c>
      <c r="AT650" s="40">
        <v>0</v>
      </c>
      <c r="AU650" s="98">
        <v>0</v>
      </c>
      <c r="AV650" s="38" t="e">
        <v>#DIV/0!</v>
      </c>
      <c r="AW650" s="39" t="e">
        <v>#DIV/0!</v>
      </c>
      <c r="AX650" s="41" t="e">
        <v>#DIV/0!</v>
      </c>
      <c r="AY650" s="183">
        <v>0</v>
      </c>
      <c r="AZ650" s="42">
        <v>0</v>
      </c>
      <c r="BA650" s="43">
        <v>356</v>
      </c>
      <c r="BB650" s="44">
        <v>0</v>
      </c>
      <c r="BC650" s="178">
        <v>0</v>
      </c>
      <c r="BD650" s="42" t="e">
        <v>#DIV/0!</v>
      </c>
      <c r="BE650" s="43" t="e">
        <v>#DIV/0!</v>
      </c>
      <c r="BF650" s="45" t="e">
        <v>#DIV/0!</v>
      </c>
      <c r="BG650" s="159">
        <v>0</v>
      </c>
      <c r="BH650" s="83">
        <v>0</v>
      </c>
      <c r="BI650" s="84">
        <v>467</v>
      </c>
      <c r="BJ650" s="85">
        <v>0</v>
      </c>
      <c r="BK650" s="156">
        <v>0</v>
      </c>
      <c r="BL650" s="83" t="e">
        <v>#DIV/0!</v>
      </c>
      <c r="BM650" s="84" t="e">
        <v>#DIV/0!</v>
      </c>
      <c r="BN650" s="86" t="e">
        <v>#DIV/0!</v>
      </c>
      <c r="BO650" s="195">
        <v>0</v>
      </c>
      <c r="BP650" s="75">
        <v>0</v>
      </c>
      <c r="BQ650" s="164">
        <v>0</v>
      </c>
      <c r="BR650" s="76">
        <v>627</v>
      </c>
      <c r="BS650" s="77">
        <v>0</v>
      </c>
      <c r="BT650" s="156">
        <v>6840</v>
      </c>
      <c r="BU650" s="156">
        <v>87</v>
      </c>
    </row>
    <row r="651" spans="1:73">
      <c r="A651" s="34">
        <f t="shared" si="80"/>
        <v>0</v>
      </c>
      <c r="B651" s="35">
        <f t="shared" si="81"/>
        <v>0</v>
      </c>
      <c r="C651" s="35">
        <f t="shared" si="82"/>
        <v>0</v>
      </c>
      <c r="D651" s="35">
        <f t="shared" si="83"/>
        <v>0</v>
      </c>
      <c r="E651" s="35">
        <f t="shared" si="84"/>
        <v>0</v>
      </c>
      <c r="F651" s="35">
        <f t="shared" si="85"/>
        <v>0</v>
      </c>
      <c r="G651" s="35">
        <f t="shared" si="86"/>
        <v>0</v>
      </c>
      <c r="H651" s="35">
        <f t="shared" si="87"/>
        <v>0</v>
      </c>
      <c r="I651" s="48">
        <v>164</v>
      </c>
      <c r="J651" s="49" t="s">
        <v>134</v>
      </c>
      <c r="K651" s="65">
        <v>0</v>
      </c>
      <c r="L651" s="38">
        <v>0</v>
      </c>
      <c r="M651" s="39">
        <v>517</v>
      </c>
      <c r="N651" s="40">
        <v>0</v>
      </c>
      <c r="O651" s="98">
        <v>0</v>
      </c>
      <c r="P651" s="38" t="e">
        <v>#DIV/0!</v>
      </c>
      <c r="Q651" s="39" t="e">
        <v>#DIV/0!</v>
      </c>
      <c r="R651" s="41" t="e">
        <v>#DIV/0!</v>
      </c>
      <c r="S651" s="183">
        <v>0</v>
      </c>
      <c r="T651" s="42">
        <v>0</v>
      </c>
      <c r="U651" s="43">
        <v>396</v>
      </c>
      <c r="V651" s="44">
        <v>0</v>
      </c>
      <c r="W651" s="178">
        <v>0</v>
      </c>
      <c r="X651" s="42" t="e">
        <v>#DIV/0!</v>
      </c>
      <c r="Y651" s="43" t="e">
        <v>#DIV/0!</v>
      </c>
      <c r="Z651" s="45" t="e">
        <v>#DIV/0!</v>
      </c>
      <c r="AA651" s="65">
        <v>0</v>
      </c>
      <c r="AB651" s="38">
        <v>0</v>
      </c>
      <c r="AC651" s="39">
        <v>538</v>
      </c>
      <c r="AD651" s="40">
        <v>0</v>
      </c>
      <c r="AE651" s="98">
        <v>0</v>
      </c>
      <c r="AF651" s="38" t="e">
        <v>#DIV/0!</v>
      </c>
      <c r="AG651" s="39" t="e">
        <v>#DIV/0!</v>
      </c>
      <c r="AH651" s="41" t="e">
        <v>#DIV/0!</v>
      </c>
      <c r="AI651" s="183">
        <v>0</v>
      </c>
      <c r="AJ651" s="42">
        <v>0</v>
      </c>
      <c r="AK651" s="43">
        <v>337</v>
      </c>
      <c r="AL651" s="44">
        <v>0</v>
      </c>
      <c r="AM651" s="178">
        <v>0</v>
      </c>
      <c r="AN651" s="42" t="e">
        <v>#DIV/0!</v>
      </c>
      <c r="AO651" s="43" t="e">
        <v>#DIV/0!</v>
      </c>
      <c r="AP651" s="45" t="e">
        <v>#DIV/0!</v>
      </c>
      <c r="AQ651" s="65">
        <v>0</v>
      </c>
      <c r="AR651" s="38">
        <v>0</v>
      </c>
      <c r="AS651" s="39">
        <v>565</v>
      </c>
      <c r="AT651" s="40">
        <v>0</v>
      </c>
      <c r="AU651" s="98">
        <v>0</v>
      </c>
      <c r="AV651" s="38" t="e">
        <v>#DIV/0!</v>
      </c>
      <c r="AW651" s="39" t="e">
        <v>#DIV/0!</v>
      </c>
      <c r="AX651" s="41" t="e">
        <v>#DIV/0!</v>
      </c>
      <c r="AY651" s="183">
        <v>0</v>
      </c>
      <c r="AZ651" s="42">
        <v>0</v>
      </c>
      <c r="BA651" s="43">
        <v>356</v>
      </c>
      <c r="BB651" s="44">
        <v>0</v>
      </c>
      <c r="BC651" s="178">
        <v>0</v>
      </c>
      <c r="BD651" s="42" t="e">
        <v>#DIV/0!</v>
      </c>
      <c r="BE651" s="43" t="e">
        <v>#DIV/0!</v>
      </c>
      <c r="BF651" s="45" t="e">
        <v>#DIV/0!</v>
      </c>
      <c r="BG651" s="159">
        <v>0</v>
      </c>
      <c r="BH651" s="83">
        <v>0</v>
      </c>
      <c r="BI651" s="84">
        <v>467</v>
      </c>
      <c r="BJ651" s="85">
        <v>0</v>
      </c>
      <c r="BK651" s="156">
        <v>0</v>
      </c>
      <c r="BL651" s="83" t="e">
        <v>#DIV/0!</v>
      </c>
      <c r="BM651" s="84" t="e">
        <v>#DIV/0!</v>
      </c>
      <c r="BN651" s="86" t="e">
        <v>#DIV/0!</v>
      </c>
      <c r="BO651" s="195">
        <v>0</v>
      </c>
      <c r="BP651" s="75">
        <v>0</v>
      </c>
      <c r="BQ651" s="164">
        <v>0</v>
      </c>
      <c r="BR651" s="76">
        <v>627</v>
      </c>
      <c r="BS651" s="77">
        <v>0</v>
      </c>
      <c r="BT651" s="156">
        <v>1622</v>
      </c>
      <c r="BU651" s="156">
        <v>65</v>
      </c>
    </row>
    <row r="652" spans="1:73">
      <c r="A652" s="34">
        <f t="shared" si="80"/>
        <v>0</v>
      </c>
      <c r="B652" s="35">
        <f t="shared" si="81"/>
        <v>0</v>
      </c>
      <c r="C652" s="35">
        <f t="shared" si="82"/>
        <v>0</v>
      </c>
      <c r="D652" s="35">
        <f t="shared" si="83"/>
        <v>0</v>
      </c>
      <c r="E652" s="35">
        <f t="shared" si="84"/>
        <v>0</v>
      </c>
      <c r="F652" s="35">
        <f t="shared" si="85"/>
        <v>0</v>
      </c>
      <c r="G652" s="35">
        <f t="shared" si="86"/>
        <v>0</v>
      </c>
      <c r="H652" s="35">
        <f t="shared" si="87"/>
        <v>0</v>
      </c>
      <c r="I652" s="48">
        <v>169</v>
      </c>
      <c r="J652" s="49" t="s">
        <v>139</v>
      </c>
      <c r="K652" s="65">
        <v>0</v>
      </c>
      <c r="L652" s="38">
        <v>0</v>
      </c>
      <c r="M652" s="39">
        <v>517</v>
      </c>
      <c r="N652" s="40">
        <v>0</v>
      </c>
      <c r="O652" s="98">
        <v>0</v>
      </c>
      <c r="P652" s="38" t="e">
        <v>#DIV/0!</v>
      </c>
      <c r="Q652" s="39" t="e">
        <v>#DIV/0!</v>
      </c>
      <c r="R652" s="41" t="e">
        <v>#DIV/0!</v>
      </c>
      <c r="S652" s="183">
        <v>0</v>
      </c>
      <c r="T652" s="42">
        <v>0</v>
      </c>
      <c r="U652" s="43">
        <v>396</v>
      </c>
      <c r="V652" s="44">
        <v>0</v>
      </c>
      <c r="W652" s="178">
        <v>0</v>
      </c>
      <c r="X652" s="42" t="e">
        <v>#DIV/0!</v>
      </c>
      <c r="Y652" s="43" t="e">
        <v>#DIV/0!</v>
      </c>
      <c r="Z652" s="45" t="e">
        <v>#DIV/0!</v>
      </c>
      <c r="AA652" s="65">
        <v>0</v>
      </c>
      <c r="AB652" s="38">
        <v>0</v>
      </c>
      <c r="AC652" s="39">
        <v>538</v>
      </c>
      <c r="AD652" s="40">
        <v>0</v>
      </c>
      <c r="AE652" s="98">
        <v>0</v>
      </c>
      <c r="AF652" s="38" t="e">
        <v>#DIV/0!</v>
      </c>
      <c r="AG652" s="39" t="e">
        <v>#DIV/0!</v>
      </c>
      <c r="AH652" s="41" t="e">
        <v>#DIV/0!</v>
      </c>
      <c r="AI652" s="183">
        <v>0</v>
      </c>
      <c r="AJ652" s="42">
        <v>0</v>
      </c>
      <c r="AK652" s="43">
        <v>337</v>
      </c>
      <c r="AL652" s="44">
        <v>0</v>
      </c>
      <c r="AM652" s="178">
        <v>0</v>
      </c>
      <c r="AN652" s="42" t="e">
        <v>#DIV/0!</v>
      </c>
      <c r="AO652" s="43" t="e">
        <v>#DIV/0!</v>
      </c>
      <c r="AP652" s="45" t="e">
        <v>#DIV/0!</v>
      </c>
      <c r="AQ652" s="65">
        <v>0</v>
      </c>
      <c r="AR652" s="38">
        <v>0</v>
      </c>
      <c r="AS652" s="39">
        <v>565</v>
      </c>
      <c r="AT652" s="40">
        <v>0</v>
      </c>
      <c r="AU652" s="98">
        <v>0</v>
      </c>
      <c r="AV652" s="38" t="e">
        <v>#DIV/0!</v>
      </c>
      <c r="AW652" s="39" t="e">
        <v>#DIV/0!</v>
      </c>
      <c r="AX652" s="41" t="e">
        <v>#DIV/0!</v>
      </c>
      <c r="AY652" s="183">
        <v>0</v>
      </c>
      <c r="AZ652" s="42">
        <v>0</v>
      </c>
      <c r="BA652" s="43">
        <v>356</v>
      </c>
      <c r="BB652" s="44">
        <v>0</v>
      </c>
      <c r="BC652" s="178">
        <v>0</v>
      </c>
      <c r="BD652" s="42" t="e">
        <v>#DIV/0!</v>
      </c>
      <c r="BE652" s="43" t="e">
        <v>#DIV/0!</v>
      </c>
      <c r="BF652" s="45" t="e">
        <v>#DIV/0!</v>
      </c>
      <c r="BG652" s="159">
        <v>0</v>
      </c>
      <c r="BH652" s="83">
        <v>0</v>
      </c>
      <c r="BI652" s="84">
        <v>467</v>
      </c>
      <c r="BJ652" s="85">
        <v>0</v>
      </c>
      <c r="BK652" s="156">
        <v>0</v>
      </c>
      <c r="BL652" s="83" t="e">
        <v>#DIV/0!</v>
      </c>
      <c r="BM652" s="84" t="e">
        <v>#DIV/0!</v>
      </c>
      <c r="BN652" s="86" t="e">
        <v>#DIV/0!</v>
      </c>
      <c r="BO652" s="195">
        <v>0</v>
      </c>
      <c r="BP652" s="75">
        <v>0</v>
      </c>
      <c r="BQ652" s="164">
        <v>0</v>
      </c>
      <c r="BR652" s="76">
        <v>627</v>
      </c>
      <c r="BS652" s="77">
        <v>0</v>
      </c>
      <c r="BT652" s="156">
        <v>550</v>
      </c>
      <c r="BU652" s="156">
        <v>11</v>
      </c>
    </row>
    <row r="653" spans="1:73">
      <c r="A653" s="34">
        <f t="shared" si="80"/>
        <v>0</v>
      </c>
      <c r="B653" s="35">
        <f t="shared" si="81"/>
        <v>0</v>
      </c>
      <c r="C653" s="35">
        <f t="shared" si="82"/>
        <v>0</v>
      </c>
      <c r="D653" s="35">
        <f t="shared" si="83"/>
        <v>0</v>
      </c>
      <c r="E653" s="35">
        <f t="shared" si="84"/>
        <v>0</v>
      </c>
      <c r="F653" s="35">
        <f t="shared" si="85"/>
        <v>0</v>
      </c>
      <c r="G653" s="35">
        <f t="shared" si="86"/>
        <v>0</v>
      </c>
      <c r="H653" s="35">
        <f t="shared" si="87"/>
        <v>0</v>
      </c>
      <c r="I653" s="48">
        <v>183</v>
      </c>
      <c r="J653" s="49" t="s">
        <v>153</v>
      </c>
      <c r="K653" s="65">
        <v>0</v>
      </c>
      <c r="L653" s="38">
        <v>0</v>
      </c>
      <c r="M653" s="39">
        <v>517</v>
      </c>
      <c r="N653" s="40">
        <v>0</v>
      </c>
      <c r="O653" s="98">
        <v>0</v>
      </c>
      <c r="P653" s="38" t="e">
        <v>#DIV/0!</v>
      </c>
      <c r="Q653" s="39" t="e">
        <v>#DIV/0!</v>
      </c>
      <c r="R653" s="41" t="e">
        <v>#DIV/0!</v>
      </c>
      <c r="S653" s="183">
        <v>0</v>
      </c>
      <c r="T653" s="42">
        <v>0</v>
      </c>
      <c r="U653" s="43">
        <v>396</v>
      </c>
      <c r="V653" s="44">
        <v>0</v>
      </c>
      <c r="W653" s="178">
        <v>0</v>
      </c>
      <c r="X653" s="42" t="e">
        <v>#DIV/0!</v>
      </c>
      <c r="Y653" s="43" t="e">
        <v>#DIV/0!</v>
      </c>
      <c r="Z653" s="45" t="e">
        <v>#DIV/0!</v>
      </c>
      <c r="AA653" s="65">
        <v>0</v>
      </c>
      <c r="AB653" s="38">
        <v>0</v>
      </c>
      <c r="AC653" s="39">
        <v>538</v>
      </c>
      <c r="AD653" s="40">
        <v>0</v>
      </c>
      <c r="AE653" s="98">
        <v>0</v>
      </c>
      <c r="AF653" s="38" t="e">
        <v>#DIV/0!</v>
      </c>
      <c r="AG653" s="39" t="e">
        <v>#DIV/0!</v>
      </c>
      <c r="AH653" s="41" t="e">
        <v>#DIV/0!</v>
      </c>
      <c r="AI653" s="183">
        <v>0</v>
      </c>
      <c r="AJ653" s="42">
        <v>0</v>
      </c>
      <c r="AK653" s="43">
        <v>337</v>
      </c>
      <c r="AL653" s="44">
        <v>0</v>
      </c>
      <c r="AM653" s="178">
        <v>0</v>
      </c>
      <c r="AN653" s="42" t="e">
        <v>#DIV/0!</v>
      </c>
      <c r="AO653" s="43" t="e">
        <v>#DIV/0!</v>
      </c>
      <c r="AP653" s="45" t="e">
        <v>#DIV/0!</v>
      </c>
      <c r="AQ653" s="65">
        <v>0</v>
      </c>
      <c r="AR653" s="38">
        <v>0</v>
      </c>
      <c r="AS653" s="39">
        <v>565</v>
      </c>
      <c r="AT653" s="40">
        <v>0</v>
      </c>
      <c r="AU653" s="98">
        <v>0</v>
      </c>
      <c r="AV653" s="38" t="e">
        <v>#DIV/0!</v>
      </c>
      <c r="AW653" s="39" t="e">
        <v>#DIV/0!</v>
      </c>
      <c r="AX653" s="41" t="e">
        <v>#DIV/0!</v>
      </c>
      <c r="AY653" s="183">
        <v>0</v>
      </c>
      <c r="AZ653" s="42">
        <v>0</v>
      </c>
      <c r="BA653" s="43">
        <v>356</v>
      </c>
      <c r="BB653" s="44">
        <v>0</v>
      </c>
      <c r="BC653" s="178">
        <v>0</v>
      </c>
      <c r="BD653" s="42" t="e">
        <v>#DIV/0!</v>
      </c>
      <c r="BE653" s="43" t="e">
        <v>#DIV/0!</v>
      </c>
      <c r="BF653" s="45" t="e">
        <v>#DIV/0!</v>
      </c>
      <c r="BG653" s="159">
        <v>0</v>
      </c>
      <c r="BH653" s="83">
        <v>0</v>
      </c>
      <c r="BI653" s="84">
        <v>467</v>
      </c>
      <c r="BJ653" s="85">
        <v>0</v>
      </c>
      <c r="BK653" s="156">
        <v>0</v>
      </c>
      <c r="BL653" s="83" t="e">
        <v>#DIV/0!</v>
      </c>
      <c r="BM653" s="84" t="e">
        <v>#DIV/0!</v>
      </c>
      <c r="BN653" s="86" t="e">
        <v>#DIV/0!</v>
      </c>
      <c r="BO653" s="195">
        <v>0</v>
      </c>
      <c r="BP653" s="75">
        <v>0</v>
      </c>
      <c r="BQ653" s="164">
        <v>0</v>
      </c>
      <c r="BR653" s="76">
        <v>627</v>
      </c>
      <c r="BS653" s="77">
        <v>0</v>
      </c>
      <c r="BT653" s="156">
        <v>8540</v>
      </c>
      <c r="BU653" s="156">
        <v>31</v>
      </c>
    </row>
    <row r="654" spans="1:73">
      <c r="A654" s="34">
        <f t="shared" si="80"/>
        <v>0</v>
      </c>
      <c r="B654" s="35">
        <f t="shared" si="81"/>
        <v>0</v>
      </c>
      <c r="C654" s="35">
        <f t="shared" si="82"/>
        <v>0</v>
      </c>
      <c r="D654" s="35">
        <f t="shared" si="83"/>
        <v>0</v>
      </c>
      <c r="E654" s="35">
        <f t="shared" si="84"/>
        <v>0</v>
      </c>
      <c r="F654" s="35">
        <f t="shared" si="85"/>
        <v>0</v>
      </c>
      <c r="G654" s="35">
        <f t="shared" si="86"/>
        <v>0</v>
      </c>
      <c r="H654" s="35">
        <f t="shared" si="87"/>
        <v>0</v>
      </c>
      <c r="I654" s="48">
        <v>202</v>
      </c>
      <c r="J654" s="49" t="s">
        <v>172</v>
      </c>
      <c r="K654" s="65">
        <v>0</v>
      </c>
      <c r="L654" s="38">
        <v>0</v>
      </c>
      <c r="M654" s="39">
        <v>517</v>
      </c>
      <c r="N654" s="40">
        <v>0</v>
      </c>
      <c r="O654" s="98">
        <v>0</v>
      </c>
      <c r="P654" s="38" t="e">
        <v>#DIV/0!</v>
      </c>
      <c r="Q654" s="39" t="e">
        <v>#DIV/0!</v>
      </c>
      <c r="R654" s="41" t="e">
        <v>#DIV/0!</v>
      </c>
      <c r="S654" s="183">
        <v>0</v>
      </c>
      <c r="T654" s="42">
        <v>0</v>
      </c>
      <c r="U654" s="43">
        <v>396</v>
      </c>
      <c r="V654" s="44">
        <v>0</v>
      </c>
      <c r="W654" s="178">
        <v>0</v>
      </c>
      <c r="X654" s="42" t="e">
        <v>#DIV/0!</v>
      </c>
      <c r="Y654" s="43" t="e">
        <v>#DIV/0!</v>
      </c>
      <c r="Z654" s="45" t="e">
        <v>#DIV/0!</v>
      </c>
      <c r="AA654" s="65">
        <v>0</v>
      </c>
      <c r="AB654" s="38">
        <v>0</v>
      </c>
      <c r="AC654" s="39">
        <v>538</v>
      </c>
      <c r="AD654" s="40">
        <v>0</v>
      </c>
      <c r="AE654" s="98">
        <v>0</v>
      </c>
      <c r="AF654" s="38" t="e">
        <v>#DIV/0!</v>
      </c>
      <c r="AG654" s="39" t="e">
        <v>#DIV/0!</v>
      </c>
      <c r="AH654" s="41" t="e">
        <v>#DIV/0!</v>
      </c>
      <c r="AI654" s="183">
        <v>0</v>
      </c>
      <c r="AJ654" s="42">
        <v>0</v>
      </c>
      <c r="AK654" s="43">
        <v>337</v>
      </c>
      <c r="AL654" s="44">
        <v>0</v>
      </c>
      <c r="AM654" s="178">
        <v>0</v>
      </c>
      <c r="AN654" s="42" t="e">
        <v>#DIV/0!</v>
      </c>
      <c r="AO654" s="43" t="e">
        <v>#DIV/0!</v>
      </c>
      <c r="AP654" s="45" t="e">
        <v>#DIV/0!</v>
      </c>
      <c r="AQ654" s="65">
        <v>0</v>
      </c>
      <c r="AR654" s="38">
        <v>0</v>
      </c>
      <c r="AS654" s="39">
        <v>565</v>
      </c>
      <c r="AT654" s="40">
        <v>0</v>
      </c>
      <c r="AU654" s="98">
        <v>0</v>
      </c>
      <c r="AV654" s="38" t="e">
        <v>#DIV/0!</v>
      </c>
      <c r="AW654" s="39" t="e">
        <v>#DIV/0!</v>
      </c>
      <c r="AX654" s="41" t="e">
        <v>#DIV/0!</v>
      </c>
      <c r="AY654" s="183">
        <v>0</v>
      </c>
      <c r="AZ654" s="42">
        <v>0</v>
      </c>
      <c r="BA654" s="43">
        <v>356</v>
      </c>
      <c r="BB654" s="44">
        <v>0</v>
      </c>
      <c r="BC654" s="178">
        <v>0</v>
      </c>
      <c r="BD654" s="42" t="e">
        <v>#DIV/0!</v>
      </c>
      <c r="BE654" s="43" t="e">
        <v>#DIV/0!</v>
      </c>
      <c r="BF654" s="45" t="e">
        <v>#DIV/0!</v>
      </c>
      <c r="BG654" s="159">
        <v>0</v>
      </c>
      <c r="BH654" s="83">
        <v>0</v>
      </c>
      <c r="BI654" s="84">
        <v>467</v>
      </c>
      <c r="BJ654" s="85">
        <v>0</v>
      </c>
      <c r="BK654" s="156">
        <v>0</v>
      </c>
      <c r="BL654" s="83" t="e">
        <v>#DIV/0!</v>
      </c>
      <c r="BM654" s="84" t="e">
        <v>#DIV/0!</v>
      </c>
      <c r="BN654" s="86" t="e">
        <v>#DIV/0!</v>
      </c>
      <c r="BO654" s="195">
        <v>0</v>
      </c>
      <c r="BP654" s="75">
        <v>0</v>
      </c>
      <c r="BQ654" s="164">
        <v>0</v>
      </c>
      <c r="BR654" s="76">
        <v>627</v>
      </c>
      <c r="BS654" s="77">
        <v>0</v>
      </c>
      <c r="BT654" s="156">
        <v>947</v>
      </c>
      <c r="BU654" s="156">
        <v>61</v>
      </c>
    </row>
    <row r="655" spans="1:73">
      <c r="A655" s="34">
        <f t="shared" si="80"/>
        <v>0</v>
      </c>
      <c r="B655" s="35">
        <f t="shared" si="81"/>
        <v>0</v>
      </c>
      <c r="C655" s="35">
        <f t="shared" si="82"/>
        <v>0</v>
      </c>
      <c r="D655" s="35">
        <f t="shared" si="83"/>
        <v>0</v>
      </c>
      <c r="E655" s="35">
        <f t="shared" si="84"/>
        <v>0</v>
      </c>
      <c r="F655" s="35">
        <f t="shared" si="85"/>
        <v>0</v>
      </c>
      <c r="G655" s="35">
        <f t="shared" si="86"/>
        <v>0</v>
      </c>
      <c r="H655" s="35">
        <f t="shared" si="87"/>
        <v>0</v>
      </c>
      <c r="I655" s="48">
        <v>233</v>
      </c>
      <c r="J655" s="49" t="s">
        <v>203</v>
      </c>
      <c r="K655" s="65">
        <v>0</v>
      </c>
      <c r="L655" s="38">
        <v>0</v>
      </c>
      <c r="M655" s="39">
        <v>517</v>
      </c>
      <c r="N655" s="40">
        <v>0</v>
      </c>
      <c r="O655" s="98">
        <v>0</v>
      </c>
      <c r="P655" s="38" t="e">
        <v>#DIV/0!</v>
      </c>
      <c r="Q655" s="39" t="e">
        <v>#DIV/0!</v>
      </c>
      <c r="R655" s="41" t="e">
        <v>#DIV/0!</v>
      </c>
      <c r="S655" s="183">
        <v>0</v>
      </c>
      <c r="T655" s="42">
        <v>0</v>
      </c>
      <c r="U655" s="43">
        <v>396</v>
      </c>
      <c r="V655" s="44">
        <v>0</v>
      </c>
      <c r="W655" s="178">
        <v>0</v>
      </c>
      <c r="X655" s="42" t="e">
        <v>#DIV/0!</v>
      </c>
      <c r="Y655" s="43" t="e">
        <v>#DIV/0!</v>
      </c>
      <c r="Z655" s="45" t="e">
        <v>#DIV/0!</v>
      </c>
      <c r="AA655" s="65">
        <v>0</v>
      </c>
      <c r="AB655" s="38">
        <v>0</v>
      </c>
      <c r="AC655" s="39">
        <v>538</v>
      </c>
      <c r="AD655" s="40">
        <v>0</v>
      </c>
      <c r="AE655" s="98">
        <v>0</v>
      </c>
      <c r="AF655" s="38" t="e">
        <v>#DIV/0!</v>
      </c>
      <c r="AG655" s="39" t="e">
        <v>#DIV/0!</v>
      </c>
      <c r="AH655" s="41" t="e">
        <v>#DIV/0!</v>
      </c>
      <c r="AI655" s="183">
        <v>0</v>
      </c>
      <c r="AJ655" s="42">
        <v>0</v>
      </c>
      <c r="AK655" s="43">
        <v>337</v>
      </c>
      <c r="AL655" s="44">
        <v>0</v>
      </c>
      <c r="AM655" s="178">
        <v>0</v>
      </c>
      <c r="AN655" s="42" t="e">
        <v>#DIV/0!</v>
      </c>
      <c r="AO655" s="43" t="e">
        <v>#DIV/0!</v>
      </c>
      <c r="AP655" s="45" t="e">
        <v>#DIV/0!</v>
      </c>
      <c r="AQ655" s="65">
        <v>0</v>
      </c>
      <c r="AR655" s="38">
        <v>0</v>
      </c>
      <c r="AS655" s="39">
        <v>565</v>
      </c>
      <c r="AT655" s="40">
        <v>0</v>
      </c>
      <c r="AU655" s="98">
        <v>0</v>
      </c>
      <c r="AV655" s="38" t="e">
        <v>#DIV/0!</v>
      </c>
      <c r="AW655" s="39" t="e">
        <v>#DIV/0!</v>
      </c>
      <c r="AX655" s="41" t="e">
        <v>#DIV/0!</v>
      </c>
      <c r="AY655" s="183">
        <v>0</v>
      </c>
      <c r="AZ655" s="42">
        <v>0</v>
      </c>
      <c r="BA655" s="43">
        <v>356</v>
      </c>
      <c r="BB655" s="44">
        <v>0</v>
      </c>
      <c r="BC655" s="178">
        <v>0</v>
      </c>
      <c r="BD655" s="42" t="e">
        <v>#DIV/0!</v>
      </c>
      <c r="BE655" s="43" t="e">
        <v>#DIV/0!</v>
      </c>
      <c r="BF655" s="45" t="e">
        <v>#DIV/0!</v>
      </c>
      <c r="BG655" s="159">
        <v>0</v>
      </c>
      <c r="BH655" s="83">
        <v>0</v>
      </c>
      <c r="BI655" s="84">
        <v>467</v>
      </c>
      <c r="BJ655" s="85">
        <v>0</v>
      </c>
      <c r="BK655" s="156">
        <v>0</v>
      </c>
      <c r="BL655" s="83" t="e">
        <v>#DIV/0!</v>
      </c>
      <c r="BM655" s="84" t="e">
        <v>#DIV/0!</v>
      </c>
      <c r="BN655" s="86" t="e">
        <v>#DIV/0!</v>
      </c>
      <c r="BO655" s="195">
        <v>0</v>
      </c>
      <c r="BP655" s="75">
        <v>0</v>
      </c>
      <c r="BQ655" s="164">
        <v>0</v>
      </c>
      <c r="BR655" s="76">
        <v>627</v>
      </c>
      <c r="BS655" s="77">
        <v>0</v>
      </c>
      <c r="BT655" s="156">
        <v>102</v>
      </c>
      <c r="BU655" s="156">
        <v>13</v>
      </c>
    </row>
    <row r="656" spans="1:73">
      <c r="A656" s="34">
        <f t="shared" si="80"/>
        <v>0</v>
      </c>
      <c r="B656" s="35">
        <f t="shared" si="81"/>
        <v>0</v>
      </c>
      <c r="C656" s="35">
        <f t="shared" si="82"/>
        <v>0</v>
      </c>
      <c r="D656" s="35">
        <f t="shared" si="83"/>
        <v>0</v>
      </c>
      <c r="E656" s="35">
        <f t="shared" si="84"/>
        <v>0</v>
      </c>
      <c r="F656" s="35">
        <f t="shared" si="85"/>
        <v>0</v>
      </c>
      <c r="G656" s="35">
        <f t="shared" si="86"/>
        <v>0</v>
      </c>
      <c r="H656" s="35">
        <f t="shared" si="87"/>
        <v>0</v>
      </c>
      <c r="I656" s="48">
        <v>241</v>
      </c>
      <c r="J656" s="49" t="s">
        <v>211</v>
      </c>
      <c r="K656" s="65">
        <v>0</v>
      </c>
      <c r="L656" s="38">
        <v>0</v>
      </c>
      <c r="M656" s="39">
        <v>517</v>
      </c>
      <c r="N656" s="40">
        <v>0</v>
      </c>
      <c r="O656" s="98">
        <v>0</v>
      </c>
      <c r="P656" s="38" t="e">
        <v>#DIV/0!</v>
      </c>
      <c r="Q656" s="39" t="e">
        <v>#DIV/0!</v>
      </c>
      <c r="R656" s="41" t="e">
        <v>#DIV/0!</v>
      </c>
      <c r="S656" s="183">
        <v>0</v>
      </c>
      <c r="T656" s="42">
        <v>0</v>
      </c>
      <c r="U656" s="43">
        <v>396</v>
      </c>
      <c r="V656" s="44">
        <v>0</v>
      </c>
      <c r="W656" s="178">
        <v>0</v>
      </c>
      <c r="X656" s="42" t="e">
        <v>#DIV/0!</v>
      </c>
      <c r="Y656" s="43" t="e">
        <v>#DIV/0!</v>
      </c>
      <c r="Z656" s="45" t="e">
        <v>#DIV/0!</v>
      </c>
      <c r="AA656" s="65">
        <v>0</v>
      </c>
      <c r="AB656" s="38">
        <v>0</v>
      </c>
      <c r="AC656" s="39">
        <v>538</v>
      </c>
      <c r="AD656" s="40">
        <v>0</v>
      </c>
      <c r="AE656" s="98">
        <v>0</v>
      </c>
      <c r="AF656" s="38" t="e">
        <v>#DIV/0!</v>
      </c>
      <c r="AG656" s="39" t="e">
        <v>#DIV/0!</v>
      </c>
      <c r="AH656" s="41" t="e">
        <v>#DIV/0!</v>
      </c>
      <c r="AI656" s="183">
        <v>0</v>
      </c>
      <c r="AJ656" s="42">
        <v>0</v>
      </c>
      <c r="AK656" s="43">
        <v>337</v>
      </c>
      <c r="AL656" s="44">
        <v>0</v>
      </c>
      <c r="AM656" s="178">
        <v>0</v>
      </c>
      <c r="AN656" s="42" t="e">
        <v>#DIV/0!</v>
      </c>
      <c r="AO656" s="43" t="e">
        <v>#DIV/0!</v>
      </c>
      <c r="AP656" s="45" t="e">
        <v>#DIV/0!</v>
      </c>
      <c r="AQ656" s="65">
        <v>0</v>
      </c>
      <c r="AR656" s="38">
        <v>0</v>
      </c>
      <c r="AS656" s="39">
        <v>565</v>
      </c>
      <c r="AT656" s="40">
        <v>0</v>
      </c>
      <c r="AU656" s="98">
        <v>0</v>
      </c>
      <c r="AV656" s="38" t="e">
        <v>#DIV/0!</v>
      </c>
      <c r="AW656" s="39" t="e">
        <v>#DIV/0!</v>
      </c>
      <c r="AX656" s="41" t="e">
        <v>#DIV/0!</v>
      </c>
      <c r="AY656" s="183">
        <v>0</v>
      </c>
      <c r="AZ656" s="42">
        <v>0</v>
      </c>
      <c r="BA656" s="43">
        <v>356</v>
      </c>
      <c r="BB656" s="44">
        <v>0</v>
      </c>
      <c r="BC656" s="178">
        <v>0</v>
      </c>
      <c r="BD656" s="42" t="e">
        <v>#DIV/0!</v>
      </c>
      <c r="BE656" s="43" t="e">
        <v>#DIV/0!</v>
      </c>
      <c r="BF656" s="45" t="e">
        <v>#DIV/0!</v>
      </c>
      <c r="BG656" s="159">
        <v>0</v>
      </c>
      <c r="BH656" s="83">
        <v>0</v>
      </c>
      <c r="BI656" s="84">
        <v>467</v>
      </c>
      <c r="BJ656" s="85">
        <v>0</v>
      </c>
      <c r="BK656" s="156">
        <v>0</v>
      </c>
      <c r="BL656" s="83" t="e">
        <v>#DIV/0!</v>
      </c>
      <c r="BM656" s="84" t="e">
        <v>#DIV/0!</v>
      </c>
      <c r="BN656" s="86" t="e">
        <v>#DIV/0!</v>
      </c>
      <c r="BO656" s="195">
        <v>0</v>
      </c>
      <c r="BP656" s="75">
        <v>0</v>
      </c>
      <c r="BQ656" s="164">
        <v>0</v>
      </c>
      <c r="BR656" s="76">
        <v>627</v>
      </c>
      <c r="BS656" s="77">
        <v>0</v>
      </c>
      <c r="BT656" s="156">
        <v>36407</v>
      </c>
      <c r="BU656" s="156">
        <v>139</v>
      </c>
    </row>
    <row r="657" spans="1:73">
      <c r="A657" s="34">
        <f t="shared" si="80"/>
        <v>0</v>
      </c>
      <c r="B657" s="35">
        <f t="shared" si="81"/>
        <v>0</v>
      </c>
      <c r="C657" s="35">
        <f t="shared" si="82"/>
        <v>0</v>
      </c>
      <c r="D657" s="35">
        <f t="shared" si="83"/>
        <v>0</v>
      </c>
      <c r="E657" s="35">
        <f t="shared" si="84"/>
        <v>0</v>
      </c>
      <c r="F657" s="35">
        <f t="shared" si="85"/>
        <v>0</v>
      </c>
      <c r="G657" s="35">
        <f t="shared" si="86"/>
        <v>0</v>
      </c>
      <c r="H657" s="35">
        <f t="shared" si="87"/>
        <v>0</v>
      </c>
      <c r="I657" s="48">
        <v>247</v>
      </c>
      <c r="J657" s="49" t="s">
        <v>217</v>
      </c>
      <c r="K657" s="65">
        <v>0</v>
      </c>
      <c r="L657" s="38">
        <v>0</v>
      </c>
      <c r="M657" s="39">
        <v>517</v>
      </c>
      <c r="N657" s="40">
        <v>0</v>
      </c>
      <c r="O657" s="98">
        <v>0</v>
      </c>
      <c r="P657" s="38" t="e">
        <v>#DIV/0!</v>
      </c>
      <c r="Q657" s="39" t="e">
        <v>#DIV/0!</v>
      </c>
      <c r="R657" s="41" t="e">
        <v>#DIV/0!</v>
      </c>
      <c r="S657" s="183">
        <v>0</v>
      </c>
      <c r="T657" s="42">
        <v>0</v>
      </c>
      <c r="U657" s="43">
        <v>396</v>
      </c>
      <c r="V657" s="44">
        <v>0</v>
      </c>
      <c r="W657" s="178">
        <v>0</v>
      </c>
      <c r="X657" s="42" t="e">
        <v>#DIV/0!</v>
      </c>
      <c r="Y657" s="43" t="e">
        <v>#DIV/0!</v>
      </c>
      <c r="Z657" s="45" t="e">
        <v>#DIV/0!</v>
      </c>
      <c r="AA657" s="65">
        <v>0</v>
      </c>
      <c r="AB657" s="38">
        <v>0</v>
      </c>
      <c r="AC657" s="39">
        <v>538</v>
      </c>
      <c r="AD657" s="40">
        <v>0</v>
      </c>
      <c r="AE657" s="98">
        <v>0</v>
      </c>
      <c r="AF657" s="38" t="e">
        <v>#DIV/0!</v>
      </c>
      <c r="AG657" s="39" t="e">
        <v>#DIV/0!</v>
      </c>
      <c r="AH657" s="41" t="e">
        <v>#DIV/0!</v>
      </c>
      <c r="AI657" s="183">
        <v>0</v>
      </c>
      <c r="AJ657" s="42">
        <v>0</v>
      </c>
      <c r="AK657" s="43">
        <v>337</v>
      </c>
      <c r="AL657" s="44">
        <v>0</v>
      </c>
      <c r="AM657" s="178">
        <v>0</v>
      </c>
      <c r="AN657" s="42" t="e">
        <v>#DIV/0!</v>
      </c>
      <c r="AO657" s="43" t="e">
        <v>#DIV/0!</v>
      </c>
      <c r="AP657" s="45" t="e">
        <v>#DIV/0!</v>
      </c>
      <c r="AQ657" s="65">
        <v>0</v>
      </c>
      <c r="AR657" s="38">
        <v>0</v>
      </c>
      <c r="AS657" s="39">
        <v>565</v>
      </c>
      <c r="AT657" s="40">
        <v>0</v>
      </c>
      <c r="AU657" s="98">
        <v>0</v>
      </c>
      <c r="AV657" s="38" t="e">
        <v>#DIV/0!</v>
      </c>
      <c r="AW657" s="39" t="e">
        <v>#DIV/0!</v>
      </c>
      <c r="AX657" s="41" t="e">
        <v>#DIV/0!</v>
      </c>
      <c r="AY657" s="183">
        <v>0</v>
      </c>
      <c r="AZ657" s="42">
        <v>0</v>
      </c>
      <c r="BA657" s="43">
        <v>356</v>
      </c>
      <c r="BB657" s="44">
        <v>0</v>
      </c>
      <c r="BC657" s="178">
        <v>0</v>
      </c>
      <c r="BD657" s="42" t="e">
        <v>#DIV/0!</v>
      </c>
      <c r="BE657" s="43" t="e">
        <v>#DIV/0!</v>
      </c>
      <c r="BF657" s="45" t="e">
        <v>#DIV/0!</v>
      </c>
      <c r="BG657" s="159">
        <v>0</v>
      </c>
      <c r="BH657" s="83">
        <v>0</v>
      </c>
      <c r="BI657" s="84">
        <v>467</v>
      </c>
      <c r="BJ657" s="85">
        <v>0</v>
      </c>
      <c r="BK657" s="156">
        <v>0</v>
      </c>
      <c r="BL657" s="83" t="e">
        <v>#DIV/0!</v>
      </c>
      <c r="BM657" s="84" t="e">
        <v>#DIV/0!</v>
      </c>
      <c r="BN657" s="86" t="e">
        <v>#DIV/0!</v>
      </c>
      <c r="BO657" s="195">
        <v>0</v>
      </c>
      <c r="BP657" s="75">
        <v>0</v>
      </c>
      <c r="BQ657" s="164">
        <v>0</v>
      </c>
      <c r="BR657" s="76">
        <v>627</v>
      </c>
      <c r="BS657" s="77">
        <v>0</v>
      </c>
      <c r="BT657" s="156">
        <v>12212</v>
      </c>
      <c r="BU657" s="156">
        <v>70</v>
      </c>
    </row>
    <row r="658" spans="1:73">
      <c r="A658" s="34">
        <f t="shared" si="80"/>
        <v>0</v>
      </c>
      <c r="B658" s="35">
        <f t="shared" si="81"/>
        <v>0</v>
      </c>
      <c r="C658" s="35">
        <f t="shared" si="82"/>
        <v>0</v>
      </c>
      <c r="D658" s="35">
        <f t="shared" si="83"/>
        <v>0</v>
      </c>
      <c r="E658" s="35">
        <f t="shared" si="84"/>
        <v>0</v>
      </c>
      <c r="F658" s="35">
        <f t="shared" si="85"/>
        <v>0</v>
      </c>
      <c r="G658" s="35">
        <f t="shared" si="86"/>
        <v>0</v>
      </c>
      <c r="H658" s="35">
        <f t="shared" si="87"/>
        <v>0</v>
      </c>
      <c r="I658" s="48">
        <v>256</v>
      </c>
      <c r="J658" s="49" t="s">
        <v>226</v>
      </c>
      <c r="K658" s="65">
        <v>0</v>
      </c>
      <c r="L658" s="38">
        <v>0</v>
      </c>
      <c r="M658" s="39">
        <v>517</v>
      </c>
      <c r="N658" s="40">
        <v>0</v>
      </c>
      <c r="O658" s="98">
        <v>0</v>
      </c>
      <c r="P658" s="38" t="e">
        <v>#DIV/0!</v>
      </c>
      <c r="Q658" s="39" t="e">
        <v>#DIV/0!</v>
      </c>
      <c r="R658" s="41" t="e">
        <v>#DIV/0!</v>
      </c>
      <c r="S658" s="183">
        <v>0</v>
      </c>
      <c r="T658" s="42">
        <v>0</v>
      </c>
      <c r="U658" s="43">
        <v>396</v>
      </c>
      <c r="V658" s="44">
        <v>0</v>
      </c>
      <c r="W658" s="178">
        <v>0</v>
      </c>
      <c r="X658" s="42" t="e">
        <v>#DIV/0!</v>
      </c>
      <c r="Y658" s="43" t="e">
        <v>#DIV/0!</v>
      </c>
      <c r="Z658" s="45" t="e">
        <v>#DIV/0!</v>
      </c>
      <c r="AA658" s="65">
        <v>0</v>
      </c>
      <c r="AB658" s="38">
        <v>0</v>
      </c>
      <c r="AC658" s="39">
        <v>538</v>
      </c>
      <c r="AD658" s="40">
        <v>0</v>
      </c>
      <c r="AE658" s="98">
        <v>0</v>
      </c>
      <c r="AF658" s="38" t="e">
        <v>#DIV/0!</v>
      </c>
      <c r="AG658" s="39" t="e">
        <v>#DIV/0!</v>
      </c>
      <c r="AH658" s="41" t="e">
        <v>#DIV/0!</v>
      </c>
      <c r="AI658" s="183">
        <v>0</v>
      </c>
      <c r="AJ658" s="42">
        <v>0</v>
      </c>
      <c r="AK658" s="43">
        <v>337</v>
      </c>
      <c r="AL658" s="44">
        <v>0</v>
      </c>
      <c r="AM658" s="178">
        <v>0</v>
      </c>
      <c r="AN658" s="42" t="e">
        <v>#DIV/0!</v>
      </c>
      <c r="AO658" s="43" t="e">
        <v>#DIV/0!</v>
      </c>
      <c r="AP658" s="45" t="e">
        <v>#DIV/0!</v>
      </c>
      <c r="AQ658" s="65">
        <v>0</v>
      </c>
      <c r="AR658" s="38">
        <v>0</v>
      </c>
      <c r="AS658" s="39">
        <v>565</v>
      </c>
      <c r="AT658" s="40">
        <v>0</v>
      </c>
      <c r="AU658" s="98">
        <v>0</v>
      </c>
      <c r="AV658" s="38" t="e">
        <v>#DIV/0!</v>
      </c>
      <c r="AW658" s="39" t="e">
        <v>#DIV/0!</v>
      </c>
      <c r="AX658" s="41" t="e">
        <v>#DIV/0!</v>
      </c>
      <c r="AY658" s="183">
        <v>0</v>
      </c>
      <c r="AZ658" s="42">
        <v>0</v>
      </c>
      <c r="BA658" s="43">
        <v>356</v>
      </c>
      <c r="BB658" s="44">
        <v>0</v>
      </c>
      <c r="BC658" s="178">
        <v>0</v>
      </c>
      <c r="BD658" s="42" t="e">
        <v>#DIV/0!</v>
      </c>
      <c r="BE658" s="43" t="e">
        <v>#DIV/0!</v>
      </c>
      <c r="BF658" s="45" t="e">
        <v>#DIV/0!</v>
      </c>
      <c r="BG658" s="159">
        <v>0</v>
      </c>
      <c r="BH658" s="83">
        <v>0</v>
      </c>
      <c r="BI658" s="84">
        <v>467</v>
      </c>
      <c r="BJ658" s="85">
        <v>0</v>
      </c>
      <c r="BK658" s="156">
        <v>0</v>
      </c>
      <c r="BL658" s="83" t="e">
        <v>#DIV/0!</v>
      </c>
      <c r="BM658" s="84" t="e">
        <v>#DIV/0!</v>
      </c>
      <c r="BN658" s="86" t="e">
        <v>#DIV/0!</v>
      </c>
      <c r="BO658" s="195">
        <v>0</v>
      </c>
      <c r="BP658" s="75">
        <v>0</v>
      </c>
      <c r="BQ658" s="164">
        <v>0</v>
      </c>
      <c r="BR658" s="76">
        <v>627</v>
      </c>
      <c r="BS658" s="77">
        <v>0</v>
      </c>
      <c r="BT658" s="156">
        <v>2863</v>
      </c>
      <c r="BU658" s="156">
        <v>135</v>
      </c>
    </row>
    <row r="659" spans="1:73">
      <c r="A659" s="34">
        <f t="shared" si="80"/>
        <v>0</v>
      </c>
      <c r="B659" s="35">
        <f t="shared" si="81"/>
        <v>0</v>
      </c>
      <c r="C659" s="35">
        <f t="shared" si="82"/>
        <v>0</v>
      </c>
      <c r="D659" s="35">
        <f t="shared" si="83"/>
        <v>0</v>
      </c>
      <c r="E659" s="35">
        <f t="shared" si="84"/>
        <v>0</v>
      </c>
      <c r="F659" s="35">
        <f t="shared" si="85"/>
        <v>0</v>
      </c>
      <c r="G659" s="35">
        <f t="shared" si="86"/>
        <v>0</v>
      </c>
      <c r="H659" s="35">
        <f t="shared" si="87"/>
        <v>0</v>
      </c>
      <c r="I659" s="48">
        <v>259</v>
      </c>
      <c r="J659" s="49" t="s">
        <v>229</v>
      </c>
      <c r="K659" s="65">
        <v>0</v>
      </c>
      <c r="L659" s="38">
        <v>0</v>
      </c>
      <c r="M659" s="39">
        <v>517</v>
      </c>
      <c r="N659" s="40">
        <v>0</v>
      </c>
      <c r="O659" s="98">
        <v>0</v>
      </c>
      <c r="P659" s="38" t="e">
        <v>#DIV/0!</v>
      </c>
      <c r="Q659" s="39" t="e">
        <v>#DIV/0!</v>
      </c>
      <c r="R659" s="41" t="e">
        <v>#DIV/0!</v>
      </c>
      <c r="S659" s="183">
        <v>0</v>
      </c>
      <c r="T659" s="42">
        <v>0</v>
      </c>
      <c r="U659" s="43">
        <v>396</v>
      </c>
      <c r="V659" s="44">
        <v>0</v>
      </c>
      <c r="W659" s="178">
        <v>0</v>
      </c>
      <c r="X659" s="42" t="e">
        <v>#DIV/0!</v>
      </c>
      <c r="Y659" s="43" t="e">
        <v>#DIV/0!</v>
      </c>
      <c r="Z659" s="45" t="e">
        <v>#DIV/0!</v>
      </c>
      <c r="AA659" s="65">
        <v>0</v>
      </c>
      <c r="AB659" s="38">
        <v>0</v>
      </c>
      <c r="AC659" s="39">
        <v>538</v>
      </c>
      <c r="AD659" s="40">
        <v>0</v>
      </c>
      <c r="AE659" s="98">
        <v>0</v>
      </c>
      <c r="AF659" s="38" t="e">
        <v>#DIV/0!</v>
      </c>
      <c r="AG659" s="39" t="e">
        <v>#DIV/0!</v>
      </c>
      <c r="AH659" s="41" t="e">
        <v>#DIV/0!</v>
      </c>
      <c r="AI659" s="183">
        <v>0</v>
      </c>
      <c r="AJ659" s="42">
        <v>0</v>
      </c>
      <c r="AK659" s="43">
        <v>337</v>
      </c>
      <c r="AL659" s="44">
        <v>0</v>
      </c>
      <c r="AM659" s="178">
        <v>0</v>
      </c>
      <c r="AN659" s="42" t="e">
        <v>#DIV/0!</v>
      </c>
      <c r="AO659" s="43" t="e">
        <v>#DIV/0!</v>
      </c>
      <c r="AP659" s="45" t="e">
        <v>#DIV/0!</v>
      </c>
      <c r="AQ659" s="65">
        <v>0</v>
      </c>
      <c r="AR659" s="38">
        <v>0</v>
      </c>
      <c r="AS659" s="39">
        <v>565</v>
      </c>
      <c r="AT659" s="40">
        <v>0</v>
      </c>
      <c r="AU659" s="98">
        <v>0</v>
      </c>
      <c r="AV659" s="38" t="e">
        <v>#DIV/0!</v>
      </c>
      <c r="AW659" s="39" t="e">
        <v>#DIV/0!</v>
      </c>
      <c r="AX659" s="41" t="e">
        <v>#DIV/0!</v>
      </c>
      <c r="AY659" s="183">
        <v>0</v>
      </c>
      <c r="AZ659" s="42">
        <v>0</v>
      </c>
      <c r="BA659" s="43">
        <v>356</v>
      </c>
      <c r="BB659" s="44">
        <v>0</v>
      </c>
      <c r="BC659" s="178">
        <v>0</v>
      </c>
      <c r="BD659" s="42" t="e">
        <v>#DIV/0!</v>
      </c>
      <c r="BE659" s="43" t="e">
        <v>#DIV/0!</v>
      </c>
      <c r="BF659" s="45" t="e">
        <v>#DIV/0!</v>
      </c>
      <c r="BG659" s="159">
        <v>0</v>
      </c>
      <c r="BH659" s="83">
        <v>0</v>
      </c>
      <c r="BI659" s="84">
        <v>467</v>
      </c>
      <c r="BJ659" s="85">
        <v>0</v>
      </c>
      <c r="BK659" s="156">
        <v>0</v>
      </c>
      <c r="BL659" s="83" t="e">
        <v>#DIV/0!</v>
      </c>
      <c r="BM659" s="84" t="e">
        <v>#DIV/0!</v>
      </c>
      <c r="BN659" s="86" t="e">
        <v>#DIV/0!</v>
      </c>
      <c r="BO659" s="195">
        <v>0</v>
      </c>
      <c r="BP659" s="75">
        <v>0</v>
      </c>
      <c r="BQ659" s="164">
        <v>0</v>
      </c>
      <c r="BR659" s="76">
        <v>627</v>
      </c>
      <c r="BS659" s="77">
        <v>0</v>
      </c>
      <c r="BT659" s="156">
        <v>8748</v>
      </c>
      <c r="BU659" s="156">
        <v>58</v>
      </c>
    </row>
    <row r="660" spans="1:73">
      <c r="A660" s="34">
        <f t="shared" si="80"/>
        <v>0</v>
      </c>
      <c r="B660" s="35">
        <f t="shared" si="81"/>
        <v>0</v>
      </c>
      <c r="C660" s="35">
        <f t="shared" si="82"/>
        <v>0</v>
      </c>
      <c r="D660" s="35">
        <f t="shared" si="83"/>
        <v>0</v>
      </c>
      <c r="E660" s="35">
        <f t="shared" si="84"/>
        <v>0</v>
      </c>
      <c r="F660" s="35">
        <f t="shared" si="85"/>
        <v>0</v>
      </c>
      <c r="G660" s="35">
        <f t="shared" si="86"/>
        <v>0</v>
      </c>
      <c r="H660" s="35">
        <f t="shared" si="87"/>
        <v>0</v>
      </c>
      <c r="I660" s="48">
        <v>261</v>
      </c>
      <c r="J660" s="49" t="s">
        <v>231</v>
      </c>
      <c r="K660" s="65">
        <v>0</v>
      </c>
      <c r="L660" s="38">
        <v>0</v>
      </c>
      <c r="M660" s="39">
        <v>517</v>
      </c>
      <c r="N660" s="40">
        <v>0</v>
      </c>
      <c r="O660" s="98">
        <v>0</v>
      </c>
      <c r="P660" s="38" t="e">
        <v>#DIV/0!</v>
      </c>
      <c r="Q660" s="39" t="e">
        <v>#DIV/0!</v>
      </c>
      <c r="R660" s="41" t="e">
        <v>#DIV/0!</v>
      </c>
      <c r="S660" s="183">
        <v>0</v>
      </c>
      <c r="T660" s="42">
        <v>0</v>
      </c>
      <c r="U660" s="43">
        <v>396</v>
      </c>
      <c r="V660" s="44">
        <v>0</v>
      </c>
      <c r="W660" s="178">
        <v>0</v>
      </c>
      <c r="X660" s="42" t="e">
        <v>#DIV/0!</v>
      </c>
      <c r="Y660" s="43" t="e">
        <v>#DIV/0!</v>
      </c>
      <c r="Z660" s="45" t="e">
        <v>#DIV/0!</v>
      </c>
      <c r="AA660" s="65">
        <v>0</v>
      </c>
      <c r="AB660" s="38">
        <v>0</v>
      </c>
      <c r="AC660" s="39">
        <v>538</v>
      </c>
      <c r="AD660" s="40">
        <v>0</v>
      </c>
      <c r="AE660" s="98">
        <v>0</v>
      </c>
      <c r="AF660" s="38" t="e">
        <v>#DIV/0!</v>
      </c>
      <c r="AG660" s="39" t="e">
        <v>#DIV/0!</v>
      </c>
      <c r="AH660" s="41" t="e">
        <v>#DIV/0!</v>
      </c>
      <c r="AI660" s="183">
        <v>0</v>
      </c>
      <c r="AJ660" s="42">
        <v>0</v>
      </c>
      <c r="AK660" s="43">
        <v>337</v>
      </c>
      <c r="AL660" s="44">
        <v>0</v>
      </c>
      <c r="AM660" s="178">
        <v>0</v>
      </c>
      <c r="AN660" s="42" t="e">
        <v>#DIV/0!</v>
      </c>
      <c r="AO660" s="43" t="e">
        <v>#DIV/0!</v>
      </c>
      <c r="AP660" s="45" t="e">
        <v>#DIV/0!</v>
      </c>
      <c r="AQ660" s="65">
        <v>0</v>
      </c>
      <c r="AR660" s="38">
        <v>0</v>
      </c>
      <c r="AS660" s="39">
        <v>565</v>
      </c>
      <c r="AT660" s="40">
        <v>0</v>
      </c>
      <c r="AU660" s="98">
        <v>0</v>
      </c>
      <c r="AV660" s="38" t="e">
        <v>#DIV/0!</v>
      </c>
      <c r="AW660" s="39" t="e">
        <v>#DIV/0!</v>
      </c>
      <c r="AX660" s="41" t="e">
        <v>#DIV/0!</v>
      </c>
      <c r="AY660" s="183">
        <v>0</v>
      </c>
      <c r="AZ660" s="42">
        <v>0</v>
      </c>
      <c r="BA660" s="43">
        <v>356</v>
      </c>
      <c r="BB660" s="44">
        <v>0</v>
      </c>
      <c r="BC660" s="178">
        <v>0</v>
      </c>
      <c r="BD660" s="42" t="e">
        <v>#DIV/0!</v>
      </c>
      <c r="BE660" s="43" t="e">
        <v>#DIV/0!</v>
      </c>
      <c r="BF660" s="45" t="e">
        <v>#DIV/0!</v>
      </c>
      <c r="BG660" s="159">
        <v>0</v>
      </c>
      <c r="BH660" s="83">
        <v>0</v>
      </c>
      <c r="BI660" s="84">
        <v>467</v>
      </c>
      <c r="BJ660" s="85">
        <v>0</v>
      </c>
      <c r="BK660" s="156">
        <v>0</v>
      </c>
      <c r="BL660" s="83" t="e">
        <v>#DIV/0!</v>
      </c>
      <c r="BM660" s="84" t="e">
        <v>#DIV/0!</v>
      </c>
      <c r="BN660" s="86" t="e">
        <v>#DIV/0!</v>
      </c>
      <c r="BO660" s="195">
        <v>0</v>
      </c>
      <c r="BP660" s="75">
        <v>0</v>
      </c>
      <c r="BQ660" s="164">
        <v>0</v>
      </c>
      <c r="BR660" s="76">
        <v>627</v>
      </c>
      <c r="BS660" s="77">
        <v>0</v>
      </c>
      <c r="BT660" s="156">
        <v>6096</v>
      </c>
      <c r="BU660" s="156">
        <v>24</v>
      </c>
    </row>
    <row r="661" spans="1:73">
      <c r="A661" s="34">
        <f t="shared" si="80"/>
        <v>0</v>
      </c>
      <c r="B661" s="35">
        <f t="shared" si="81"/>
        <v>0</v>
      </c>
      <c r="C661" s="35">
        <f t="shared" si="82"/>
        <v>0</v>
      </c>
      <c r="D661" s="35">
        <f t="shared" si="83"/>
        <v>0</v>
      </c>
      <c r="E661" s="35">
        <f t="shared" si="84"/>
        <v>0</v>
      </c>
      <c r="F661" s="35">
        <f t="shared" si="85"/>
        <v>0</v>
      </c>
      <c r="G661" s="35">
        <f t="shared" si="86"/>
        <v>0</v>
      </c>
      <c r="H661" s="35">
        <f t="shared" si="87"/>
        <v>0</v>
      </c>
      <c r="I661" s="48">
        <v>265</v>
      </c>
      <c r="J661" s="49" t="s">
        <v>235</v>
      </c>
      <c r="K661" s="65">
        <v>0</v>
      </c>
      <c r="L661" s="38">
        <v>0</v>
      </c>
      <c r="M661" s="39">
        <v>517</v>
      </c>
      <c r="N661" s="40">
        <v>0</v>
      </c>
      <c r="O661" s="98">
        <v>0</v>
      </c>
      <c r="P661" s="38" t="e">
        <v>#DIV/0!</v>
      </c>
      <c r="Q661" s="39" t="e">
        <v>#DIV/0!</v>
      </c>
      <c r="R661" s="41" t="e">
        <v>#DIV/0!</v>
      </c>
      <c r="S661" s="183">
        <v>0</v>
      </c>
      <c r="T661" s="42">
        <v>0</v>
      </c>
      <c r="U661" s="43">
        <v>396</v>
      </c>
      <c r="V661" s="44">
        <v>0</v>
      </c>
      <c r="W661" s="178">
        <v>0</v>
      </c>
      <c r="X661" s="42" t="e">
        <v>#DIV/0!</v>
      </c>
      <c r="Y661" s="43" t="e">
        <v>#DIV/0!</v>
      </c>
      <c r="Z661" s="45" t="e">
        <v>#DIV/0!</v>
      </c>
      <c r="AA661" s="65">
        <v>0</v>
      </c>
      <c r="AB661" s="38">
        <v>0</v>
      </c>
      <c r="AC661" s="39">
        <v>538</v>
      </c>
      <c r="AD661" s="40">
        <v>0</v>
      </c>
      <c r="AE661" s="98">
        <v>0</v>
      </c>
      <c r="AF661" s="38" t="e">
        <v>#DIV/0!</v>
      </c>
      <c r="AG661" s="39" t="e">
        <v>#DIV/0!</v>
      </c>
      <c r="AH661" s="41" t="e">
        <v>#DIV/0!</v>
      </c>
      <c r="AI661" s="183">
        <v>0</v>
      </c>
      <c r="AJ661" s="42">
        <v>0</v>
      </c>
      <c r="AK661" s="43">
        <v>337</v>
      </c>
      <c r="AL661" s="44">
        <v>0</v>
      </c>
      <c r="AM661" s="178">
        <v>0</v>
      </c>
      <c r="AN661" s="42" t="e">
        <v>#DIV/0!</v>
      </c>
      <c r="AO661" s="43" t="e">
        <v>#DIV/0!</v>
      </c>
      <c r="AP661" s="45" t="e">
        <v>#DIV/0!</v>
      </c>
      <c r="AQ661" s="65">
        <v>0</v>
      </c>
      <c r="AR661" s="38">
        <v>0</v>
      </c>
      <c r="AS661" s="39">
        <v>565</v>
      </c>
      <c r="AT661" s="40">
        <v>0</v>
      </c>
      <c r="AU661" s="98">
        <v>0</v>
      </c>
      <c r="AV661" s="38" t="e">
        <v>#DIV/0!</v>
      </c>
      <c r="AW661" s="39" t="e">
        <v>#DIV/0!</v>
      </c>
      <c r="AX661" s="41" t="e">
        <v>#DIV/0!</v>
      </c>
      <c r="AY661" s="183">
        <v>0</v>
      </c>
      <c r="AZ661" s="42">
        <v>0</v>
      </c>
      <c r="BA661" s="43">
        <v>356</v>
      </c>
      <c r="BB661" s="44">
        <v>0</v>
      </c>
      <c r="BC661" s="178">
        <v>0</v>
      </c>
      <c r="BD661" s="42" t="e">
        <v>#DIV/0!</v>
      </c>
      <c r="BE661" s="43" t="e">
        <v>#DIV/0!</v>
      </c>
      <c r="BF661" s="45" t="e">
        <v>#DIV/0!</v>
      </c>
      <c r="BG661" s="159">
        <v>0</v>
      </c>
      <c r="BH661" s="83">
        <v>0</v>
      </c>
      <c r="BI661" s="84">
        <v>467</v>
      </c>
      <c r="BJ661" s="85">
        <v>0</v>
      </c>
      <c r="BK661" s="156">
        <v>0</v>
      </c>
      <c r="BL661" s="83" t="e">
        <v>#DIV/0!</v>
      </c>
      <c r="BM661" s="84" t="e">
        <v>#DIV/0!</v>
      </c>
      <c r="BN661" s="86" t="e">
        <v>#DIV/0!</v>
      </c>
      <c r="BO661" s="195">
        <v>0</v>
      </c>
      <c r="BP661" s="75">
        <v>0</v>
      </c>
      <c r="BQ661" s="164">
        <v>0</v>
      </c>
      <c r="BR661" s="76">
        <v>627</v>
      </c>
      <c r="BS661" s="77">
        <v>0</v>
      </c>
      <c r="BT661" s="156">
        <v>2356</v>
      </c>
      <c r="BU661" s="156">
        <v>179</v>
      </c>
    </row>
    <row r="662" spans="1:73">
      <c r="A662" s="34">
        <f t="shared" si="80"/>
        <v>0</v>
      </c>
      <c r="B662" s="35">
        <f t="shared" si="81"/>
        <v>0</v>
      </c>
      <c r="C662" s="35">
        <f t="shared" si="82"/>
        <v>0</v>
      </c>
      <c r="D662" s="35">
        <f t="shared" si="83"/>
        <v>0</v>
      </c>
      <c r="E662" s="35">
        <f t="shared" si="84"/>
        <v>0</v>
      </c>
      <c r="F662" s="35">
        <f t="shared" si="85"/>
        <v>0</v>
      </c>
      <c r="G662" s="35">
        <f t="shared" si="86"/>
        <v>0</v>
      </c>
      <c r="H662" s="35">
        <f t="shared" si="87"/>
        <v>0</v>
      </c>
      <c r="I662" s="48">
        <v>267</v>
      </c>
      <c r="J662" s="49" t="s">
        <v>237</v>
      </c>
      <c r="K662" s="65">
        <v>0</v>
      </c>
      <c r="L662" s="38">
        <v>0</v>
      </c>
      <c r="M662" s="39">
        <v>517</v>
      </c>
      <c r="N662" s="40">
        <v>0</v>
      </c>
      <c r="O662" s="98">
        <v>0</v>
      </c>
      <c r="P662" s="38" t="e">
        <v>#DIV/0!</v>
      </c>
      <c r="Q662" s="39" t="e">
        <v>#DIV/0!</v>
      </c>
      <c r="R662" s="41" t="e">
        <v>#DIV/0!</v>
      </c>
      <c r="S662" s="183">
        <v>0</v>
      </c>
      <c r="T662" s="42">
        <v>0</v>
      </c>
      <c r="U662" s="43">
        <v>396</v>
      </c>
      <c r="V662" s="44">
        <v>0</v>
      </c>
      <c r="W662" s="178">
        <v>0</v>
      </c>
      <c r="X662" s="42" t="e">
        <v>#DIV/0!</v>
      </c>
      <c r="Y662" s="43" t="e">
        <v>#DIV/0!</v>
      </c>
      <c r="Z662" s="45" t="e">
        <v>#DIV/0!</v>
      </c>
      <c r="AA662" s="65">
        <v>0</v>
      </c>
      <c r="AB662" s="38">
        <v>0</v>
      </c>
      <c r="AC662" s="39">
        <v>538</v>
      </c>
      <c r="AD662" s="40">
        <v>0</v>
      </c>
      <c r="AE662" s="98">
        <v>0</v>
      </c>
      <c r="AF662" s="38" t="e">
        <v>#DIV/0!</v>
      </c>
      <c r="AG662" s="39" t="e">
        <v>#DIV/0!</v>
      </c>
      <c r="AH662" s="41" t="e">
        <v>#DIV/0!</v>
      </c>
      <c r="AI662" s="183">
        <v>0</v>
      </c>
      <c r="AJ662" s="42">
        <v>0</v>
      </c>
      <c r="AK662" s="43">
        <v>337</v>
      </c>
      <c r="AL662" s="44">
        <v>0</v>
      </c>
      <c r="AM662" s="178">
        <v>0</v>
      </c>
      <c r="AN662" s="42" t="e">
        <v>#DIV/0!</v>
      </c>
      <c r="AO662" s="43" t="e">
        <v>#DIV/0!</v>
      </c>
      <c r="AP662" s="45" t="e">
        <v>#DIV/0!</v>
      </c>
      <c r="AQ662" s="65">
        <v>0</v>
      </c>
      <c r="AR662" s="38">
        <v>0</v>
      </c>
      <c r="AS662" s="39">
        <v>565</v>
      </c>
      <c r="AT662" s="40">
        <v>0</v>
      </c>
      <c r="AU662" s="98">
        <v>0</v>
      </c>
      <c r="AV662" s="38" t="e">
        <v>#DIV/0!</v>
      </c>
      <c r="AW662" s="39" t="e">
        <v>#DIV/0!</v>
      </c>
      <c r="AX662" s="41" t="e">
        <v>#DIV/0!</v>
      </c>
      <c r="AY662" s="183">
        <v>0</v>
      </c>
      <c r="AZ662" s="42">
        <v>0</v>
      </c>
      <c r="BA662" s="43">
        <v>356</v>
      </c>
      <c r="BB662" s="44">
        <v>0</v>
      </c>
      <c r="BC662" s="178">
        <v>0</v>
      </c>
      <c r="BD662" s="42" t="e">
        <v>#DIV/0!</v>
      </c>
      <c r="BE662" s="43" t="e">
        <v>#DIV/0!</v>
      </c>
      <c r="BF662" s="45" t="e">
        <v>#DIV/0!</v>
      </c>
      <c r="BG662" s="159">
        <v>0</v>
      </c>
      <c r="BH662" s="83">
        <v>0</v>
      </c>
      <c r="BI662" s="84">
        <v>467</v>
      </c>
      <c r="BJ662" s="85">
        <v>0</v>
      </c>
      <c r="BK662" s="156">
        <v>0</v>
      </c>
      <c r="BL662" s="83" t="e">
        <v>#DIV/0!</v>
      </c>
      <c r="BM662" s="84" t="e">
        <v>#DIV/0!</v>
      </c>
      <c r="BN662" s="86" t="e">
        <v>#DIV/0!</v>
      </c>
      <c r="BO662" s="195">
        <v>0</v>
      </c>
      <c r="BP662" s="75">
        <v>0</v>
      </c>
      <c r="BQ662" s="164">
        <v>0</v>
      </c>
      <c r="BR662" s="76">
        <v>627</v>
      </c>
      <c r="BS662" s="77">
        <v>0</v>
      </c>
      <c r="BT662" s="156">
        <v>3254</v>
      </c>
      <c r="BU662" s="156">
        <v>121</v>
      </c>
    </row>
    <row r="663" spans="1:73">
      <c r="A663" s="34">
        <f t="shared" si="80"/>
        <v>0</v>
      </c>
      <c r="B663" s="35">
        <f t="shared" si="81"/>
        <v>0</v>
      </c>
      <c r="C663" s="35">
        <f t="shared" si="82"/>
        <v>0</v>
      </c>
      <c r="D663" s="35">
        <f t="shared" si="83"/>
        <v>0</v>
      </c>
      <c r="E663" s="35">
        <f t="shared" si="84"/>
        <v>0</v>
      </c>
      <c r="F663" s="35">
        <f t="shared" si="85"/>
        <v>0</v>
      </c>
      <c r="G663" s="35">
        <f t="shared" si="86"/>
        <v>0</v>
      </c>
      <c r="H663" s="35">
        <f t="shared" si="87"/>
        <v>0</v>
      </c>
      <c r="I663" s="48">
        <v>268</v>
      </c>
      <c r="J663" s="49" t="s">
        <v>238</v>
      </c>
      <c r="K663" s="65">
        <v>0</v>
      </c>
      <c r="L663" s="38">
        <v>0</v>
      </c>
      <c r="M663" s="39">
        <v>517</v>
      </c>
      <c r="N663" s="40">
        <v>0</v>
      </c>
      <c r="O663" s="98">
        <v>0</v>
      </c>
      <c r="P663" s="38" t="e">
        <v>#DIV/0!</v>
      </c>
      <c r="Q663" s="39" t="e">
        <v>#DIV/0!</v>
      </c>
      <c r="R663" s="41" t="e">
        <v>#DIV/0!</v>
      </c>
      <c r="S663" s="183">
        <v>0</v>
      </c>
      <c r="T663" s="42">
        <v>0</v>
      </c>
      <c r="U663" s="43">
        <v>396</v>
      </c>
      <c r="V663" s="44">
        <v>0</v>
      </c>
      <c r="W663" s="178">
        <v>0</v>
      </c>
      <c r="X663" s="42" t="e">
        <v>#DIV/0!</v>
      </c>
      <c r="Y663" s="43" t="e">
        <v>#DIV/0!</v>
      </c>
      <c r="Z663" s="45" t="e">
        <v>#DIV/0!</v>
      </c>
      <c r="AA663" s="65">
        <v>0</v>
      </c>
      <c r="AB663" s="38">
        <v>0</v>
      </c>
      <c r="AC663" s="39">
        <v>538</v>
      </c>
      <c r="AD663" s="40">
        <v>0</v>
      </c>
      <c r="AE663" s="98">
        <v>0</v>
      </c>
      <c r="AF663" s="38" t="e">
        <v>#DIV/0!</v>
      </c>
      <c r="AG663" s="39" t="e">
        <v>#DIV/0!</v>
      </c>
      <c r="AH663" s="41" t="e">
        <v>#DIV/0!</v>
      </c>
      <c r="AI663" s="183">
        <v>0</v>
      </c>
      <c r="AJ663" s="42">
        <v>0</v>
      </c>
      <c r="AK663" s="43">
        <v>337</v>
      </c>
      <c r="AL663" s="44">
        <v>0</v>
      </c>
      <c r="AM663" s="178">
        <v>0</v>
      </c>
      <c r="AN663" s="42" t="e">
        <v>#DIV/0!</v>
      </c>
      <c r="AO663" s="43" t="e">
        <v>#DIV/0!</v>
      </c>
      <c r="AP663" s="45" t="e">
        <v>#DIV/0!</v>
      </c>
      <c r="AQ663" s="65">
        <v>0</v>
      </c>
      <c r="AR663" s="38">
        <v>0</v>
      </c>
      <c r="AS663" s="39">
        <v>565</v>
      </c>
      <c r="AT663" s="40">
        <v>0</v>
      </c>
      <c r="AU663" s="98">
        <v>0</v>
      </c>
      <c r="AV663" s="38" t="e">
        <v>#DIV/0!</v>
      </c>
      <c r="AW663" s="39" t="e">
        <v>#DIV/0!</v>
      </c>
      <c r="AX663" s="41" t="e">
        <v>#DIV/0!</v>
      </c>
      <c r="AY663" s="183">
        <v>0</v>
      </c>
      <c r="AZ663" s="42">
        <v>0</v>
      </c>
      <c r="BA663" s="43">
        <v>356</v>
      </c>
      <c r="BB663" s="44">
        <v>0</v>
      </c>
      <c r="BC663" s="178">
        <v>0</v>
      </c>
      <c r="BD663" s="42" t="e">
        <v>#DIV/0!</v>
      </c>
      <c r="BE663" s="43" t="e">
        <v>#DIV/0!</v>
      </c>
      <c r="BF663" s="45" t="e">
        <v>#DIV/0!</v>
      </c>
      <c r="BG663" s="159">
        <v>0</v>
      </c>
      <c r="BH663" s="83">
        <v>0</v>
      </c>
      <c r="BI663" s="84">
        <v>467</v>
      </c>
      <c r="BJ663" s="85">
        <v>0</v>
      </c>
      <c r="BK663" s="156">
        <v>0</v>
      </c>
      <c r="BL663" s="83" t="e">
        <v>#DIV/0!</v>
      </c>
      <c r="BM663" s="84" t="e">
        <v>#DIV/0!</v>
      </c>
      <c r="BN663" s="86" t="e">
        <v>#DIV/0!</v>
      </c>
      <c r="BO663" s="195">
        <v>0</v>
      </c>
      <c r="BP663" s="75">
        <v>0</v>
      </c>
      <c r="BQ663" s="164">
        <v>0</v>
      </c>
      <c r="BR663" s="76">
        <v>627</v>
      </c>
      <c r="BS663" s="77">
        <v>0</v>
      </c>
      <c r="BT663" s="156">
        <v>1994</v>
      </c>
      <c r="BU663" s="156">
        <v>158</v>
      </c>
    </row>
    <row r="664" spans="1:73">
      <c r="A664" s="34">
        <f t="shared" si="80"/>
        <v>0</v>
      </c>
      <c r="B664" s="35">
        <f t="shared" si="81"/>
        <v>0</v>
      </c>
      <c r="C664" s="35">
        <f t="shared" si="82"/>
        <v>0</v>
      </c>
      <c r="D664" s="35">
        <f t="shared" si="83"/>
        <v>0</v>
      </c>
      <c r="E664" s="35">
        <f t="shared" si="84"/>
        <v>0</v>
      </c>
      <c r="F664" s="35">
        <f t="shared" si="85"/>
        <v>0</v>
      </c>
      <c r="G664" s="35">
        <f t="shared" si="86"/>
        <v>0</v>
      </c>
      <c r="H664" s="35">
        <f t="shared" si="87"/>
        <v>0</v>
      </c>
      <c r="I664" s="48">
        <v>271</v>
      </c>
      <c r="J664" s="49" t="s">
        <v>241</v>
      </c>
      <c r="K664" s="65">
        <v>0</v>
      </c>
      <c r="L664" s="38">
        <v>0</v>
      </c>
      <c r="M664" s="39">
        <v>517</v>
      </c>
      <c r="N664" s="40">
        <v>0</v>
      </c>
      <c r="O664" s="98">
        <v>0</v>
      </c>
      <c r="P664" s="38" t="e">
        <v>#DIV/0!</v>
      </c>
      <c r="Q664" s="39" t="e">
        <v>#DIV/0!</v>
      </c>
      <c r="R664" s="41" t="e">
        <v>#DIV/0!</v>
      </c>
      <c r="S664" s="183">
        <v>0</v>
      </c>
      <c r="T664" s="42">
        <v>0</v>
      </c>
      <c r="U664" s="43">
        <v>396</v>
      </c>
      <c r="V664" s="44">
        <v>0</v>
      </c>
      <c r="W664" s="178">
        <v>0</v>
      </c>
      <c r="X664" s="42" t="e">
        <v>#DIV/0!</v>
      </c>
      <c r="Y664" s="43" t="e">
        <v>#DIV/0!</v>
      </c>
      <c r="Z664" s="45" t="e">
        <v>#DIV/0!</v>
      </c>
      <c r="AA664" s="65">
        <v>0</v>
      </c>
      <c r="AB664" s="38">
        <v>0</v>
      </c>
      <c r="AC664" s="39">
        <v>538</v>
      </c>
      <c r="AD664" s="40">
        <v>0</v>
      </c>
      <c r="AE664" s="98">
        <v>0</v>
      </c>
      <c r="AF664" s="38" t="e">
        <v>#DIV/0!</v>
      </c>
      <c r="AG664" s="39" t="e">
        <v>#DIV/0!</v>
      </c>
      <c r="AH664" s="41" t="e">
        <v>#DIV/0!</v>
      </c>
      <c r="AI664" s="183">
        <v>0</v>
      </c>
      <c r="AJ664" s="42">
        <v>0</v>
      </c>
      <c r="AK664" s="43">
        <v>337</v>
      </c>
      <c r="AL664" s="44">
        <v>0</v>
      </c>
      <c r="AM664" s="178">
        <v>0</v>
      </c>
      <c r="AN664" s="42" t="e">
        <v>#DIV/0!</v>
      </c>
      <c r="AO664" s="43" t="e">
        <v>#DIV/0!</v>
      </c>
      <c r="AP664" s="45" t="e">
        <v>#DIV/0!</v>
      </c>
      <c r="AQ664" s="65">
        <v>0</v>
      </c>
      <c r="AR664" s="38">
        <v>0</v>
      </c>
      <c r="AS664" s="39">
        <v>565</v>
      </c>
      <c r="AT664" s="40">
        <v>0</v>
      </c>
      <c r="AU664" s="98">
        <v>0</v>
      </c>
      <c r="AV664" s="38" t="e">
        <v>#DIV/0!</v>
      </c>
      <c r="AW664" s="39" t="e">
        <v>#DIV/0!</v>
      </c>
      <c r="AX664" s="41" t="e">
        <v>#DIV/0!</v>
      </c>
      <c r="AY664" s="183">
        <v>0</v>
      </c>
      <c r="AZ664" s="42">
        <v>0</v>
      </c>
      <c r="BA664" s="43">
        <v>356</v>
      </c>
      <c r="BB664" s="44">
        <v>0</v>
      </c>
      <c r="BC664" s="178">
        <v>0</v>
      </c>
      <c r="BD664" s="42" t="e">
        <v>#DIV/0!</v>
      </c>
      <c r="BE664" s="43" t="e">
        <v>#DIV/0!</v>
      </c>
      <c r="BF664" s="45" t="e">
        <v>#DIV/0!</v>
      </c>
      <c r="BG664" s="159">
        <v>0</v>
      </c>
      <c r="BH664" s="83">
        <v>0</v>
      </c>
      <c r="BI664" s="84">
        <v>467</v>
      </c>
      <c r="BJ664" s="85">
        <v>0</v>
      </c>
      <c r="BK664" s="156">
        <v>0</v>
      </c>
      <c r="BL664" s="83" t="e">
        <v>#DIV/0!</v>
      </c>
      <c r="BM664" s="84" t="e">
        <v>#DIV/0!</v>
      </c>
      <c r="BN664" s="86" t="e">
        <v>#DIV/0!</v>
      </c>
      <c r="BO664" s="195">
        <v>0</v>
      </c>
      <c r="BP664" s="75">
        <v>0</v>
      </c>
      <c r="BQ664" s="164">
        <v>0</v>
      </c>
      <c r="BR664" s="76">
        <v>627</v>
      </c>
      <c r="BS664" s="77">
        <v>0</v>
      </c>
      <c r="BT664" s="156">
        <v>26127</v>
      </c>
      <c r="BU664" s="156">
        <v>45</v>
      </c>
    </row>
    <row r="665" spans="1:73">
      <c r="A665" s="34">
        <f t="shared" si="80"/>
        <v>0</v>
      </c>
      <c r="B665" s="35">
        <f t="shared" si="81"/>
        <v>0</v>
      </c>
      <c r="C665" s="35">
        <f t="shared" si="82"/>
        <v>0</v>
      </c>
      <c r="D665" s="35">
        <f t="shared" si="83"/>
        <v>0</v>
      </c>
      <c r="E665" s="35">
        <f t="shared" si="84"/>
        <v>0</v>
      </c>
      <c r="F665" s="35">
        <f t="shared" si="85"/>
        <v>0</v>
      </c>
      <c r="G665" s="35">
        <f t="shared" si="86"/>
        <v>0</v>
      </c>
      <c r="H665" s="35">
        <f t="shared" si="87"/>
        <v>0</v>
      </c>
      <c r="I665" s="48">
        <v>276</v>
      </c>
      <c r="J665" s="49" t="s">
        <v>246</v>
      </c>
      <c r="K665" s="65">
        <v>0</v>
      </c>
      <c r="L665" s="38">
        <v>0</v>
      </c>
      <c r="M665" s="39">
        <v>517</v>
      </c>
      <c r="N665" s="40">
        <v>0</v>
      </c>
      <c r="O665" s="98">
        <v>0</v>
      </c>
      <c r="P665" s="38" t="e">
        <v>#DIV/0!</v>
      </c>
      <c r="Q665" s="39" t="e">
        <v>#DIV/0!</v>
      </c>
      <c r="R665" s="41" t="e">
        <v>#DIV/0!</v>
      </c>
      <c r="S665" s="183">
        <v>0</v>
      </c>
      <c r="T665" s="42">
        <v>0</v>
      </c>
      <c r="U665" s="43">
        <v>396</v>
      </c>
      <c r="V665" s="44">
        <v>0</v>
      </c>
      <c r="W665" s="178">
        <v>0</v>
      </c>
      <c r="X665" s="42" t="e">
        <v>#DIV/0!</v>
      </c>
      <c r="Y665" s="43" t="e">
        <v>#DIV/0!</v>
      </c>
      <c r="Z665" s="45" t="e">
        <v>#DIV/0!</v>
      </c>
      <c r="AA665" s="65">
        <v>0</v>
      </c>
      <c r="AB665" s="38">
        <v>0</v>
      </c>
      <c r="AC665" s="39">
        <v>538</v>
      </c>
      <c r="AD665" s="40">
        <v>0</v>
      </c>
      <c r="AE665" s="98">
        <v>0</v>
      </c>
      <c r="AF665" s="38" t="e">
        <v>#DIV/0!</v>
      </c>
      <c r="AG665" s="39" t="e">
        <v>#DIV/0!</v>
      </c>
      <c r="AH665" s="41" t="e">
        <v>#DIV/0!</v>
      </c>
      <c r="AI665" s="183">
        <v>0</v>
      </c>
      <c r="AJ665" s="42">
        <v>0</v>
      </c>
      <c r="AK665" s="43">
        <v>337</v>
      </c>
      <c r="AL665" s="44">
        <v>0</v>
      </c>
      <c r="AM665" s="178">
        <v>0</v>
      </c>
      <c r="AN665" s="42" t="e">
        <v>#DIV/0!</v>
      </c>
      <c r="AO665" s="43" t="e">
        <v>#DIV/0!</v>
      </c>
      <c r="AP665" s="45" t="e">
        <v>#DIV/0!</v>
      </c>
      <c r="AQ665" s="65">
        <v>0</v>
      </c>
      <c r="AR665" s="38">
        <v>0</v>
      </c>
      <c r="AS665" s="39">
        <v>565</v>
      </c>
      <c r="AT665" s="40">
        <v>0</v>
      </c>
      <c r="AU665" s="98">
        <v>0</v>
      </c>
      <c r="AV665" s="38" t="e">
        <v>#DIV/0!</v>
      </c>
      <c r="AW665" s="39" t="e">
        <v>#DIV/0!</v>
      </c>
      <c r="AX665" s="41" t="e">
        <v>#DIV/0!</v>
      </c>
      <c r="AY665" s="183">
        <v>0</v>
      </c>
      <c r="AZ665" s="42">
        <v>0</v>
      </c>
      <c r="BA665" s="43">
        <v>356</v>
      </c>
      <c r="BB665" s="44">
        <v>0</v>
      </c>
      <c r="BC665" s="178">
        <v>0</v>
      </c>
      <c r="BD665" s="42" t="e">
        <v>#DIV/0!</v>
      </c>
      <c r="BE665" s="43" t="e">
        <v>#DIV/0!</v>
      </c>
      <c r="BF665" s="45" t="e">
        <v>#DIV/0!</v>
      </c>
      <c r="BG665" s="159">
        <v>0</v>
      </c>
      <c r="BH665" s="83">
        <v>0</v>
      </c>
      <c r="BI665" s="84">
        <v>467</v>
      </c>
      <c r="BJ665" s="85">
        <v>0</v>
      </c>
      <c r="BK665" s="156">
        <v>0</v>
      </c>
      <c r="BL665" s="83" t="e">
        <v>#DIV/0!</v>
      </c>
      <c r="BM665" s="84" t="e">
        <v>#DIV/0!</v>
      </c>
      <c r="BN665" s="86" t="e">
        <v>#DIV/0!</v>
      </c>
      <c r="BO665" s="195">
        <v>0</v>
      </c>
      <c r="BP665" s="75">
        <v>0</v>
      </c>
      <c r="BQ665" s="164">
        <v>0</v>
      </c>
      <c r="BR665" s="76">
        <v>627</v>
      </c>
      <c r="BS665" s="77">
        <v>0</v>
      </c>
      <c r="BT665" s="156">
        <v>18203</v>
      </c>
      <c r="BU665" s="156">
        <v>213</v>
      </c>
    </row>
    <row r="666" spans="1:73">
      <c r="A666" s="34">
        <f t="shared" si="80"/>
        <v>0</v>
      </c>
      <c r="B666" s="35">
        <f t="shared" si="81"/>
        <v>0</v>
      </c>
      <c r="C666" s="35">
        <f t="shared" si="82"/>
        <v>0</v>
      </c>
      <c r="D666" s="35">
        <f t="shared" si="83"/>
        <v>0</v>
      </c>
      <c r="E666" s="35">
        <f t="shared" si="84"/>
        <v>0</v>
      </c>
      <c r="F666" s="35">
        <f t="shared" si="85"/>
        <v>0</v>
      </c>
      <c r="G666" s="35">
        <f t="shared" si="86"/>
        <v>0</v>
      </c>
      <c r="H666" s="35">
        <f t="shared" si="87"/>
        <v>0</v>
      </c>
      <c r="I666" s="48">
        <v>283</v>
      </c>
      <c r="J666" s="49" t="s">
        <v>253</v>
      </c>
      <c r="K666" s="65">
        <v>0</v>
      </c>
      <c r="L666" s="38">
        <v>0</v>
      </c>
      <c r="M666" s="39">
        <v>517</v>
      </c>
      <c r="N666" s="40">
        <v>0</v>
      </c>
      <c r="O666" s="98">
        <v>0</v>
      </c>
      <c r="P666" s="38" t="e">
        <v>#DIV/0!</v>
      </c>
      <c r="Q666" s="39" t="e">
        <v>#DIV/0!</v>
      </c>
      <c r="R666" s="41" t="e">
        <v>#DIV/0!</v>
      </c>
      <c r="S666" s="183">
        <v>0</v>
      </c>
      <c r="T666" s="42">
        <v>0</v>
      </c>
      <c r="U666" s="43">
        <v>396</v>
      </c>
      <c r="V666" s="44">
        <v>0</v>
      </c>
      <c r="W666" s="178">
        <v>0</v>
      </c>
      <c r="X666" s="42" t="e">
        <v>#DIV/0!</v>
      </c>
      <c r="Y666" s="43" t="e">
        <v>#DIV/0!</v>
      </c>
      <c r="Z666" s="45" t="e">
        <v>#DIV/0!</v>
      </c>
      <c r="AA666" s="65">
        <v>0</v>
      </c>
      <c r="AB666" s="38">
        <v>0</v>
      </c>
      <c r="AC666" s="39">
        <v>538</v>
      </c>
      <c r="AD666" s="40">
        <v>0</v>
      </c>
      <c r="AE666" s="98">
        <v>0</v>
      </c>
      <c r="AF666" s="38" t="e">
        <v>#DIV/0!</v>
      </c>
      <c r="AG666" s="39" t="e">
        <v>#DIV/0!</v>
      </c>
      <c r="AH666" s="41" t="e">
        <v>#DIV/0!</v>
      </c>
      <c r="AI666" s="183">
        <v>0</v>
      </c>
      <c r="AJ666" s="42">
        <v>0</v>
      </c>
      <c r="AK666" s="43">
        <v>337</v>
      </c>
      <c r="AL666" s="44">
        <v>0</v>
      </c>
      <c r="AM666" s="178">
        <v>0</v>
      </c>
      <c r="AN666" s="42" t="e">
        <v>#DIV/0!</v>
      </c>
      <c r="AO666" s="43" t="e">
        <v>#DIV/0!</v>
      </c>
      <c r="AP666" s="45" t="e">
        <v>#DIV/0!</v>
      </c>
      <c r="AQ666" s="65">
        <v>0</v>
      </c>
      <c r="AR666" s="38">
        <v>0</v>
      </c>
      <c r="AS666" s="39">
        <v>565</v>
      </c>
      <c r="AT666" s="40">
        <v>0</v>
      </c>
      <c r="AU666" s="98">
        <v>0</v>
      </c>
      <c r="AV666" s="38" t="e">
        <v>#DIV/0!</v>
      </c>
      <c r="AW666" s="39" t="e">
        <v>#DIV/0!</v>
      </c>
      <c r="AX666" s="41" t="e">
        <v>#DIV/0!</v>
      </c>
      <c r="AY666" s="183">
        <v>0</v>
      </c>
      <c r="AZ666" s="42">
        <v>0</v>
      </c>
      <c r="BA666" s="43">
        <v>356</v>
      </c>
      <c r="BB666" s="44">
        <v>0</v>
      </c>
      <c r="BC666" s="178">
        <v>0</v>
      </c>
      <c r="BD666" s="42" t="e">
        <v>#DIV/0!</v>
      </c>
      <c r="BE666" s="43" t="e">
        <v>#DIV/0!</v>
      </c>
      <c r="BF666" s="45" t="e">
        <v>#DIV/0!</v>
      </c>
      <c r="BG666" s="159">
        <v>0</v>
      </c>
      <c r="BH666" s="83">
        <v>0</v>
      </c>
      <c r="BI666" s="84">
        <v>467</v>
      </c>
      <c r="BJ666" s="85">
        <v>0</v>
      </c>
      <c r="BK666" s="156">
        <v>0</v>
      </c>
      <c r="BL666" s="83" t="e">
        <v>#DIV/0!</v>
      </c>
      <c r="BM666" s="84" t="e">
        <v>#DIV/0!</v>
      </c>
      <c r="BN666" s="86" t="e">
        <v>#DIV/0!</v>
      </c>
      <c r="BO666" s="195">
        <v>0</v>
      </c>
      <c r="BP666" s="75">
        <v>0</v>
      </c>
      <c r="BQ666" s="164">
        <v>0</v>
      </c>
      <c r="BR666" s="76">
        <v>627</v>
      </c>
      <c r="BS666" s="77">
        <v>0</v>
      </c>
      <c r="BT666" s="156">
        <v>2062</v>
      </c>
      <c r="BU666" s="156">
        <v>49</v>
      </c>
    </row>
    <row r="667" spans="1:73">
      <c r="A667" s="34">
        <f t="shared" si="80"/>
        <v>0</v>
      </c>
      <c r="B667" s="35">
        <f t="shared" si="81"/>
        <v>0</v>
      </c>
      <c r="C667" s="35">
        <f t="shared" si="82"/>
        <v>0</v>
      </c>
      <c r="D667" s="35">
        <f t="shared" si="83"/>
        <v>0</v>
      </c>
      <c r="E667" s="35">
        <f t="shared" si="84"/>
        <v>0</v>
      </c>
      <c r="F667" s="35">
        <f t="shared" si="85"/>
        <v>0</v>
      </c>
      <c r="G667" s="35">
        <f t="shared" si="86"/>
        <v>0</v>
      </c>
      <c r="H667" s="35">
        <f t="shared" si="87"/>
        <v>0</v>
      </c>
      <c r="I667" s="48">
        <v>284</v>
      </c>
      <c r="J667" s="49" t="s">
        <v>254</v>
      </c>
      <c r="K667" s="65">
        <v>0</v>
      </c>
      <c r="L667" s="38">
        <v>0</v>
      </c>
      <c r="M667" s="39">
        <v>517</v>
      </c>
      <c r="N667" s="40">
        <v>0</v>
      </c>
      <c r="O667" s="98">
        <v>0</v>
      </c>
      <c r="P667" s="38" t="e">
        <v>#DIV/0!</v>
      </c>
      <c r="Q667" s="39" t="e">
        <v>#DIV/0!</v>
      </c>
      <c r="R667" s="41" t="e">
        <v>#DIV/0!</v>
      </c>
      <c r="S667" s="183">
        <v>0</v>
      </c>
      <c r="T667" s="42">
        <v>0</v>
      </c>
      <c r="U667" s="43">
        <v>396</v>
      </c>
      <c r="V667" s="44">
        <v>0</v>
      </c>
      <c r="W667" s="178">
        <v>0</v>
      </c>
      <c r="X667" s="42" t="e">
        <v>#DIV/0!</v>
      </c>
      <c r="Y667" s="43" t="e">
        <v>#DIV/0!</v>
      </c>
      <c r="Z667" s="45" t="e">
        <v>#DIV/0!</v>
      </c>
      <c r="AA667" s="65">
        <v>0</v>
      </c>
      <c r="AB667" s="38">
        <v>0</v>
      </c>
      <c r="AC667" s="39">
        <v>538</v>
      </c>
      <c r="AD667" s="40">
        <v>0</v>
      </c>
      <c r="AE667" s="98">
        <v>0</v>
      </c>
      <c r="AF667" s="38" t="e">
        <v>#DIV/0!</v>
      </c>
      <c r="AG667" s="39" t="e">
        <v>#DIV/0!</v>
      </c>
      <c r="AH667" s="41" t="e">
        <v>#DIV/0!</v>
      </c>
      <c r="AI667" s="183">
        <v>0</v>
      </c>
      <c r="AJ667" s="42">
        <v>0</v>
      </c>
      <c r="AK667" s="43">
        <v>337</v>
      </c>
      <c r="AL667" s="44">
        <v>0</v>
      </c>
      <c r="AM667" s="178">
        <v>0</v>
      </c>
      <c r="AN667" s="42" t="e">
        <v>#DIV/0!</v>
      </c>
      <c r="AO667" s="43" t="e">
        <v>#DIV/0!</v>
      </c>
      <c r="AP667" s="45" t="e">
        <v>#DIV/0!</v>
      </c>
      <c r="AQ667" s="65">
        <v>0</v>
      </c>
      <c r="AR667" s="38">
        <v>0</v>
      </c>
      <c r="AS667" s="39">
        <v>565</v>
      </c>
      <c r="AT667" s="40">
        <v>0</v>
      </c>
      <c r="AU667" s="98">
        <v>0</v>
      </c>
      <c r="AV667" s="38" t="e">
        <v>#DIV/0!</v>
      </c>
      <c r="AW667" s="39" t="e">
        <v>#DIV/0!</v>
      </c>
      <c r="AX667" s="41" t="e">
        <v>#DIV/0!</v>
      </c>
      <c r="AY667" s="183">
        <v>0</v>
      </c>
      <c r="AZ667" s="42">
        <v>0</v>
      </c>
      <c r="BA667" s="43">
        <v>356</v>
      </c>
      <c r="BB667" s="44">
        <v>0</v>
      </c>
      <c r="BC667" s="178">
        <v>0</v>
      </c>
      <c r="BD667" s="42" t="e">
        <v>#DIV/0!</v>
      </c>
      <c r="BE667" s="43" t="e">
        <v>#DIV/0!</v>
      </c>
      <c r="BF667" s="45" t="e">
        <v>#DIV/0!</v>
      </c>
      <c r="BG667" s="159">
        <v>0</v>
      </c>
      <c r="BH667" s="83">
        <v>0</v>
      </c>
      <c r="BI667" s="84">
        <v>467</v>
      </c>
      <c r="BJ667" s="85">
        <v>0</v>
      </c>
      <c r="BK667" s="156">
        <v>0</v>
      </c>
      <c r="BL667" s="83" t="e">
        <v>#DIV/0!</v>
      </c>
      <c r="BM667" s="84" t="e">
        <v>#DIV/0!</v>
      </c>
      <c r="BN667" s="86" t="e">
        <v>#DIV/0!</v>
      </c>
      <c r="BO667" s="195">
        <v>0</v>
      </c>
      <c r="BP667" s="75">
        <v>0</v>
      </c>
      <c r="BQ667" s="164">
        <v>0</v>
      </c>
      <c r="BR667" s="76">
        <v>627</v>
      </c>
      <c r="BS667" s="77">
        <v>0</v>
      </c>
      <c r="BT667" s="156">
        <v>17627</v>
      </c>
      <c r="BU667" s="156">
        <v>58</v>
      </c>
    </row>
    <row r="668" spans="1:73">
      <c r="A668" s="34">
        <f t="shared" si="80"/>
        <v>0</v>
      </c>
      <c r="B668" s="35">
        <f t="shared" si="81"/>
        <v>0</v>
      </c>
      <c r="C668" s="35">
        <f t="shared" si="82"/>
        <v>0</v>
      </c>
      <c r="D668" s="35">
        <f t="shared" si="83"/>
        <v>0</v>
      </c>
      <c r="E668" s="35">
        <f t="shared" si="84"/>
        <v>0</v>
      </c>
      <c r="F668" s="35">
        <f t="shared" si="85"/>
        <v>0</v>
      </c>
      <c r="G668" s="35">
        <f t="shared" si="86"/>
        <v>0</v>
      </c>
      <c r="H668" s="35">
        <f t="shared" si="87"/>
        <v>0</v>
      </c>
      <c r="I668" s="48">
        <v>285</v>
      </c>
      <c r="J668" s="49" t="s">
        <v>255</v>
      </c>
      <c r="K668" s="65">
        <v>0</v>
      </c>
      <c r="L668" s="38">
        <v>0</v>
      </c>
      <c r="M668" s="39">
        <v>517</v>
      </c>
      <c r="N668" s="40">
        <v>0</v>
      </c>
      <c r="O668" s="98">
        <v>0</v>
      </c>
      <c r="P668" s="38" t="e">
        <v>#DIV/0!</v>
      </c>
      <c r="Q668" s="39" t="e">
        <v>#DIV/0!</v>
      </c>
      <c r="R668" s="41" t="e">
        <v>#DIV/0!</v>
      </c>
      <c r="S668" s="183">
        <v>0</v>
      </c>
      <c r="T668" s="42">
        <v>0</v>
      </c>
      <c r="U668" s="43">
        <v>396</v>
      </c>
      <c r="V668" s="44">
        <v>0</v>
      </c>
      <c r="W668" s="178">
        <v>0</v>
      </c>
      <c r="X668" s="42" t="e">
        <v>#DIV/0!</v>
      </c>
      <c r="Y668" s="43" t="e">
        <v>#DIV/0!</v>
      </c>
      <c r="Z668" s="45" t="e">
        <v>#DIV/0!</v>
      </c>
      <c r="AA668" s="65">
        <v>0</v>
      </c>
      <c r="AB668" s="38">
        <v>0</v>
      </c>
      <c r="AC668" s="39">
        <v>538</v>
      </c>
      <c r="AD668" s="40">
        <v>0</v>
      </c>
      <c r="AE668" s="98">
        <v>0</v>
      </c>
      <c r="AF668" s="38" t="e">
        <v>#DIV/0!</v>
      </c>
      <c r="AG668" s="39" t="e">
        <v>#DIV/0!</v>
      </c>
      <c r="AH668" s="41" t="e">
        <v>#DIV/0!</v>
      </c>
      <c r="AI668" s="183">
        <v>0</v>
      </c>
      <c r="AJ668" s="42">
        <v>0</v>
      </c>
      <c r="AK668" s="43">
        <v>337</v>
      </c>
      <c r="AL668" s="44">
        <v>0</v>
      </c>
      <c r="AM668" s="178">
        <v>0</v>
      </c>
      <c r="AN668" s="42" t="e">
        <v>#DIV/0!</v>
      </c>
      <c r="AO668" s="43" t="e">
        <v>#DIV/0!</v>
      </c>
      <c r="AP668" s="45" t="e">
        <v>#DIV/0!</v>
      </c>
      <c r="AQ668" s="65">
        <v>0</v>
      </c>
      <c r="AR668" s="38">
        <v>0</v>
      </c>
      <c r="AS668" s="39">
        <v>565</v>
      </c>
      <c r="AT668" s="40">
        <v>0</v>
      </c>
      <c r="AU668" s="98">
        <v>0</v>
      </c>
      <c r="AV668" s="38" t="e">
        <v>#DIV/0!</v>
      </c>
      <c r="AW668" s="39" t="e">
        <v>#DIV/0!</v>
      </c>
      <c r="AX668" s="41" t="e">
        <v>#DIV/0!</v>
      </c>
      <c r="AY668" s="183">
        <v>0</v>
      </c>
      <c r="AZ668" s="42">
        <v>0</v>
      </c>
      <c r="BA668" s="43">
        <v>356</v>
      </c>
      <c r="BB668" s="44">
        <v>0</v>
      </c>
      <c r="BC668" s="178">
        <v>0</v>
      </c>
      <c r="BD668" s="42" t="e">
        <v>#DIV/0!</v>
      </c>
      <c r="BE668" s="43" t="e">
        <v>#DIV/0!</v>
      </c>
      <c r="BF668" s="45" t="e">
        <v>#DIV/0!</v>
      </c>
      <c r="BG668" s="159">
        <v>0</v>
      </c>
      <c r="BH668" s="83">
        <v>0</v>
      </c>
      <c r="BI668" s="84">
        <v>467</v>
      </c>
      <c r="BJ668" s="85">
        <v>0</v>
      </c>
      <c r="BK668" s="156">
        <v>0</v>
      </c>
      <c r="BL668" s="83" t="e">
        <v>#DIV/0!</v>
      </c>
      <c r="BM668" s="84" t="e">
        <v>#DIV/0!</v>
      </c>
      <c r="BN668" s="86" t="e">
        <v>#DIV/0!</v>
      </c>
      <c r="BO668" s="195">
        <v>0</v>
      </c>
      <c r="BP668" s="75">
        <v>0</v>
      </c>
      <c r="BQ668" s="164">
        <v>0</v>
      </c>
      <c r="BR668" s="76">
        <v>627</v>
      </c>
      <c r="BS668" s="77">
        <v>0</v>
      </c>
      <c r="BT668" s="156">
        <v>2907</v>
      </c>
      <c r="BU668" s="156">
        <v>30</v>
      </c>
    </row>
    <row r="669" spans="1:73">
      <c r="A669" s="34">
        <f t="shared" si="80"/>
        <v>0</v>
      </c>
      <c r="B669" s="35">
        <f t="shared" si="81"/>
        <v>0</v>
      </c>
      <c r="C669" s="35">
        <f t="shared" si="82"/>
        <v>0</v>
      </c>
      <c r="D669" s="35">
        <f t="shared" si="83"/>
        <v>0</v>
      </c>
      <c r="E669" s="35">
        <f t="shared" si="84"/>
        <v>0</v>
      </c>
      <c r="F669" s="35">
        <f t="shared" si="85"/>
        <v>0</v>
      </c>
      <c r="G669" s="35">
        <f t="shared" si="86"/>
        <v>0</v>
      </c>
      <c r="H669" s="35">
        <f t="shared" si="87"/>
        <v>0</v>
      </c>
      <c r="I669" s="48">
        <v>295</v>
      </c>
      <c r="J669" s="49" t="s">
        <v>266</v>
      </c>
      <c r="K669" s="65">
        <v>0</v>
      </c>
      <c r="L669" s="38">
        <v>0</v>
      </c>
      <c r="M669" s="39">
        <v>517</v>
      </c>
      <c r="N669" s="40">
        <v>0</v>
      </c>
      <c r="O669" s="98">
        <v>0</v>
      </c>
      <c r="P669" s="38" t="e">
        <v>#DIV/0!</v>
      </c>
      <c r="Q669" s="39" t="e">
        <v>#DIV/0!</v>
      </c>
      <c r="R669" s="41" t="e">
        <v>#DIV/0!</v>
      </c>
      <c r="S669" s="183">
        <v>0</v>
      </c>
      <c r="T669" s="42">
        <v>0</v>
      </c>
      <c r="U669" s="43">
        <v>396</v>
      </c>
      <c r="V669" s="44">
        <v>0</v>
      </c>
      <c r="W669" s="178">
        <v>0</v>
      </c>
      <c r="X669" s="42" t="e">
        <v>#DIV/0!</v>
      </c>
      <c r="Y669" s="43" t="e">
        <v>#DIV/0!</v>
      </c>
      <c r="Z669" s="45" t="e">
        <v>#DIV/0!</v>
      </c>
      <c r="AA669" s="65">
        <v>0</v>
      </c>
      <c r="AB669" s="38">
        <v>0</v>
      </c>
      <c r="AC669" s="39">
        <v>538</v>
      </c>
      <c r="AD669" s="40">
        <v>0</v>
      </c>
      <c r="AE669" s="98">
        <v>0</v>
      </c>
      <c r="AF669" s="38" t="e">
        <v>#DIV/0!</v>
      </c>
      <c r="AG669" s="39" t="e">
        <v>#DIV/0!</v>
      </c>
      <c r="AH669" s="41" t="e">
        <v>#DIV/0!</v>
      </c>
      <c r="AI669" s="183">
        <v>0</v>
      </c>
      <c r="AJ669" s="42">
        <v>0</v>
      </c>
      <c r="AK669" s="43">
        <v>337</v>
      </c>
      <c r="AL669" s="44">
        <v>0</v>
      </c>
      <c r="AM669" s="178">
        <v>0</v>
      </c>
      <c r="AN669" s="42" t="e">
        <v>#DIV/0!</v>
      </c>
      <c r="AO669" s="43" t="e">
        <v>#DIV/0!</v>
      </c>
      <c r="AP669" s="45" t="e">
        <v>#DIV/0!</v>
      </c>
      <c r="AQ669" s="65">
        <v>0</v>
      </c>
      <c r="AR669" s="38">
        <v>0</v>
      </c>
      <c r="AS669" s="39">
        <v>565</v>
      </c>
      <c r="AT669" s="40">
        <v>0</v>
      </c>
      <c r="AU669" s="98">
        <v>0</v>
      </c>
      <c r="AV669" s="38" t="e">
        <v>#DIV/0!</v>
      </c>
      <c r="AW669" s="39" t="e">
        <v>#DIV/0!</v>
      </c>
      <c r="AX669" s="41" t="e">
        <v>#DIV/0!</v>
      </c>
      <c r="AY669" s="183">
        <v>0</v>
      </c>
      <c r="AZ669" s="42">
        <v>0</v>
      </c>
      <c r="BA669" s="43">
        <v>356</v>
      </c>
      <c r="BB669" s="44">
        <v>0</v>
      </c>
      <c r="BC669" s="178">
        <v>0</v>
      </c>
      <c r="BD669" s="42" t="e">
        <v>#DIV/0!</v>
      </c>
      <c r="BE669" s="43" t="e">
        <v>#DIV/0!</v>
      </c>
      <c r="BF669" s="45" t="e">
        <v>#DIV/0!</v>
      </c>
      <c r="BG669" s="159">
        <v>0</v>
      </c>
      <c r="BH669" s="83">
        <v>0</v>
      </c>
      <c r="BI669" s="84">
        <v>467</v>
      </c>
      <c r="BJ669" s="85">
        <v>0</v>
      </c>
      <c r="BK669" s="156">
        <v>0</v>
      </c>
      <c r="BL669" s="83" t="e">
        <v>#DIV/0!</v>
      </c>
      <c r="BM669" s="84" t="e">
        <v>#DIV/0!</v>
      </c>
      <c r="BN669" s="86" t="e">
        <v>#DIV/0!</v>
      </c>
      <c r="BO669" s="195">
        <v>0</v>
      </c>
      <c r="BP669" s="75">
        <v>0</v>
      </c>
      <c r="BQ669" s="164">
        <v>0</v>
      </c>
      <c r="BR669" s="76">
        <v>627</v>
      </c>
      <c r="BS669" s="77">
        <v>0</v>
      </c>
      <c r="BT669" s="156">
        <v>2146</v>
      </c>
      <c r="BU669" s="156">
        <v>153</v>
      </c>
    </row>
    <row r="670" spans="1:73">
      <c r="A670" s="34">
        <f t="shared" si="80"/>
        <v>0</v>
      </c>
      <c r="B670" s="35">
        <f t="shared" si="81"/>
        <v>0</v>
      </c>
      <c r="C670" s="35">
        <f t="shared" si="82"/>
        <v>0</v>
      </c>
      <c r="D670" s="35">
        <f t="shared" si="83"/>
        <v>0</v>
      </c>
      <c r="E670" s="35">
        <f t="shared" si="84"/>
        <v>0</v>
      </c>
      <c r="F670" s="35">
        <f t="shared" si="85"/>
        <v>0</v>
      </c>
      <c r="G670" s="35">
        <f t="shared" si="86"/>
        <v>0</v>
      </c>
      <c r="H670" s="35">
        <f t="shared" si="87"/>
        <v>0</v>
      </c>
      <c r="I670" s="48">
        <v>453</v>
      </c>
      <c r="J670" s="49" t="s">
        <v>425</v>
      </c>
      <c r="K670" s="65">
        <v>0</v>
      </c>
      <c r="L670" s="38">
        <v>0</v>
      </c>
      <c r="M670" s="39">
        <v>517</v>
      </c>
      <c r="N670" s="40">
        <v>0</v>
      </c>
      <c r="O670" s="98">
        <v>0</v>
      </c>
      <c r="P670" s="38" t="e">
        <v>#DIV/0!</v>
      </c>
      <c r="Q670" s="39" t="e">
        <v>#DIV/0!</v>
      </c>
      <c r="R670" s="41" t="e">
        <v>#DIV/0!</v>
      </c>
      <c r="S670" s="183">
        <v>0</v>
      </c>
      <c r="T670" s="42">
        <v>0</v>
      </c>
      <c r="U670" s="43">
        <v>396</v>
      </c>
      <c r="V670" s="44">
        <v>0</v>
      </c>
      <c r="W670" s="178">
        <v>0</v>
      </c>
      <c r="X670" s="42" t="e">
        <v>#DIV/0!</v>
      </c>
      <c r="Y670" s="43" t="e">
        <v>#DIV/0!</v>
      </c>
      <c r="Z670" s="45" t="e">
        <v>#DIV/0!</v>
      </c>
      <c r="AA670" s="65">
        <v>0</v>
      </c>
      <c r="AB670" s="38">
        <v>0</v>
      </c>
      <c r="AC670" s="39">
        <v>538</v>
      </c>
      <c r="AD670" s="40">
        <v>0</v>
      </c>
      <c r="AE670" s="98">
        <v>0</v>
      </c>
      <c r="AF670" s="38" t="e">
        <v>#DIV/0!</v>
      </c>
      <c r="AG670" s="39" t="e">
        <v>#DIV/0!</v>
      </c>
      <c r="AH670" s="41" t="e">
        <v>#DIV/0!</v>
      </c>
      <c r="AI670" s="183">
        <v>0</v>
      </c>
      <c r="AJ670" s="42">
        <v>0</v>
      </c>
      <c r="AK670" s="43">
        <v>337</v>
      </c>
      <c r="AL670" s="44">
        <v>0</v>
      </c>
      <c r="AM670" s="178">
        <v>0</v>
      </c>
      <c r="AN670" s="42" t="e">
        <v>#DIV/0!</v>
      </c>
      <c r="AO670" s="43" t="e">
        <v>#DIV/0!</v>
      </c>
      <c r="AP670" s="45" t="e">
        <v>#DIV/0!</v>
      </c>
      <c r="AQ670" s="65">
        <v>0</v>
      </c>
      <c r="AR670" s="38">
        <v>0</v>
      </c>
      <c r="AS670" s="39">
        <v>565</v>
      </c>
      <c r="AT670" s="40">
        <v>0</v>
      </c>
      <c r="AU670" s="98">
        <v>0</v>
      </c>
      <c r="AV670" s="38" t="e">
        <v>#DIV/0!</v>
      </c>
      <c r="AW670" s="39" t="e">
        <v>#DIV/0!</v>
      </c>
      <c r="AX670" s="41" t="e">
        <v>#DIV/0!</v>
      </c>
      <c r="AY670" s="183">
        <v>0</v>
      </c>
      <c r="AZ670" s="42">
        <v>0</v>
      </c>
      <c r="BA670" s="43">
        <v>356</v>
      </c>
      <c r="BB670" s="44">
        <v>0</v>
      </c>
      <c r="BC670" s="178">
        <v>0</v>
      </c>
      <c r="BD670" s="42" t="e">
        <v>#DIV/0!</v>
      </c>
      <c r="BE670" s="43" t="e">
        <v>#DIV/0!</v>
      </c>
      <c r="BF670" s="45" t="e">
        <v>#DIV/0!</v>
      </c>
      <c r="BG670" s="159">
        <v>0</v>
      </c>
      <c r="BH670" s="83">
        <v>0</v>
      </c>
      <c r="BI670" s="84">
        <v>467</v>
      </c>
      <c r="BJ670" s="85">
        <v>0</v>
      </c>
      <c r="BK670" s="156">
        <v>0</v>
      </c>
      <c r="BL670" s="83" t="e">
        <v>#DIV/0!</v>
      </c>
      <c r="BM670" s="84" t="e">
        <v>#DIV/0!</v>
      </c>
      <c r="BN670" s="86" t="e">
        <v>#DIV/0!</v>
      </c>
      <c r="BO670" s="195">
        <v>0</v>
      </c>
      <c r="BP670" s="75">
        <v>0</v>
      </c>
      <c r="BQ670" s="164">
        <v>0</v>
      </c>
      <c r="BR670" s="76">
        <v>627</v>
      </c>
      <c r="BS670" s="77">
        <v>0</v>
      </c>
      <c r="BT670" s="156">
        <v>354</v>
      </c>
      <c r="BU670" s="156">
        <v>20</v>
      </c>
    </row>
    <row r="671" spans="1:73">
      <c r="A671" s="34">
        <f t="shared" si="80"/>
        <v>0</v>
      </c>
      <c r="B671" s="35">
        <f t="shared" si="81"/>
        <v>0</v>
      </c>
      <c r="C671" s="35">
        <f t="shared" si="82"/>
        <v>0</v>
      </c>
      <c r="D671" s="35">
        <f t="shared" si="83"/>
        <v>0</v>
      </c>
      <c r="E671" s="35">
        <f t="shared" si="84"/>
        <v>0</v>
      </c>
      <c r="F671" s="35">
        <f t="shared" si="85"/>
        <v>0</v>
      </c>
      <c r="G671" s="35">
        <f t="shared" si="86"/>
        <v>0</v>
      </c>
      <c r="H671" s="35">
        <f t="shared" si="87"/>
        <v>0</v>
      </c>
      <c r="I671" s="48">
        <v>503</v>
      </c>
      <c r="J671" s="49" t="s">
        <v>475</v>
      </c>
      <c r="K671" s="65">
        <v>0</v>
      </c>
      <c r="L671" s="38">
        <v>0</v>
      </c>
      <c r="M671" s="39">
        <v>517</v>
      </c>
      <c r="N671" s="40">
        <v>0</v>
      </c>
      <c r="O671" s="98">
        <v>0</v>
      </c>
      <c r="P671" s="38" t="e">
        <v>#DIV/0!</v>
      </c>
      <c r="Q671" s="39" t="e">
        <v>#DIV/0!</v>
      </c>
      <c r="R671" s="41" t="e">
        <v>#DIV/0!</v>
      </c>
      <c r="S671" s="183">
        <v>0</v>
      </c>
      <c r="T671" s="42">
        <v>0</v>
      </c>
      <c r="U671" s="43">
        <v>396</v>
      </c>
      <c r="V671" s="44">
        <v>0</v>
      </c>
      <c r="W671" s="178">
        <v>0</v>
      </c>
      <c r="X671" s="42" t="e">
        <v>#DIV/0!</v>
      </c>
      <c r="Y671" s="43" t="e">
        <v>#DIV/0!</v>
      </c>
      <c r="Z671" s="45" t="e">
        <v>#DIV/0!</v>
      </c>
      <c r="AA671" s="65">
        <v>0</v>
      </c>
      <c r="AB671" s="38">
        <v>0</v>
      </c>
      <c r="AC671" s="39">
        <v>538</v>
      </c>
      <c r="AD671" s="40">
        <v>0</v>
      </c>
      <c r="AE671" s="98">
        <v>1</v>
      </c>
      <c r="AF671" s="38" t="e">
        <v>#DIV/0!</v>
      </c>
      <c r="AG671" s="39" t="e">
        <v>#DIV/0!</v>
      </c>
      <c r="AH671" s="41" t="e">
        <v>#DIV/0!</v>
      </c>
      <c r="AI671" s="183">
        <v>0</v>
      </c>
      <c r="AJ671" s="42">
        <v>0</v>
      </c>
      <c r="AK671" s="43">
        <v>337</v>
      </c>
      <c r="AL671" s="44">
        <v>0</v>
      </c>
      <c r="AM671" s="178">
        <v>0</v>
      </c>
      <c r="AN671" s="42" t="e">
        <v>#DIV/0!</v>
      </c>
      <c r="AO671" s="43" t="e">
        <v>#DIV/0!</v>
      </c>
      <c r="AP671" s="45" t="e">
        <v>#DIV/0!</v>
      </c>
      <c r="AQ671" s="65">
        <v>0</v>
      </c>
      <c r="AR671" s="38">
        <v>0</v>
      </c>
      <c r="AS671" s="39">
        <v>565</v>
      </c>
      <c r="AT671" s="40">
        <v>0</v>
      </c>
      <c r="AU671" s="98">
        <v>0</v>
      </c>
      <c r="AV671" s="38" t="e">
        <v>#DIV/0!</v>
      </c>
      <c r="AW671" s="39" t="e">
        <v>#DIV/0!</v>
      </c>
      <c r="AX671" s="41" t="e">
        <v>#DIV/0!</v>
      </c>
      <c r="AY671" s="183">
        <v>0</v>
      </c>
      <c r="AZ671" s="42">
        <v>0</v>
      </c>
      <c r="BA671" s="43">
        <v>356</v>
      </c>
      <c r="BB671" s="44">
        <v>0</v>
      </c>
      <c r="BC671" s="178">
        <v>0</v>
      </c>
      <c r="BD671" s="42" t="e">
        <v>#DIV/0!</v>
      </c>
      <c r="BE671" s="43" t="e">
        <v>#DIV/0!</v>
      </c>
      <c r="BF671" s="45" t="e">
        <v>#DIV/0!</v>
      </c>
      <c r="BG671" s="159">
        <v>0</v>
      </c>
      <c r="BH671" s="83">
        <v>0</v>
      </c>
      <c r="BI671" s="84">
        <v>467</v>
      </c>
      <c r="BJ671" s="85">
        <v>0</v>
      </c>
      <c r="BK671" s="156">
        <v>0</v>
      </c>
      <c r="BL671" s="83" t="e">
        <v>#DIV/0!</v>
      </c>
      <c r="BM671" s="84" t="e">
        <v>#DIV/0!</v>
      </c>
      <c r="BN671" s="86" t="e">
        <v>#DIV/0!</v>
      </c>
      <c r="BO671" s="195">
        <v>0</v>
      </c>
      <c r="BP671" s="75">
        <v>0</v>
      </c>
      <c r="BQ671" s="164">
        <v>1</v>
      </c>
      <c r="BR671" s="76">
        <v>627</v>
      </c>
      <c r="BS671" s="77">
        <v>0</v>
      </c>
      <c r="BT671" s="156">
        <v>186</v>
      </c>
      <c r="BU671" s="156">
        <v>27</v>
      </c>
    </row>
    <row r="672" spans="1:73">
      <c r="A672" s="34">
        <f t="shared" si="80"/>
        <v>0</v>
      </c>
      <c r="B672" s="35">
        <f t="shared" si="81"/>
        <v>0</v>
      </c>
      <c r="C672" s="35">
        <f t="shared" si="82"/>
        <v>0</v>
      </c>
      <c r="D672" s="35">
        <f t="shared" si="83"/>
        <v>0</v>
      </c>
      <c r="E672" s="35">
        <f t="shared" si="84"/>
        <v>0</v>
      </c>
      <c r="F672" s="35">
        <f t="shared" si="85"/>
        <v>0</v>
      </c>
      <c r="G672" s="35">
        <f t="shared" si="86"/>
        <v>0</v>
      </c>
      <c r="H672" s="35">
        <f t="shared" si="87"/>
        <v>0</v>
      </c>
      <c r="I672" s="48">
        <v>520</v>
      </c>
      <c r="J672" s="49" t="s">
        <v>492</v>
      </c>
      <c r="K672" s="65">
        <v>0</v>
      </c>
      <c r="L672" s="38">
        <v>0</v>
      </c>
      <c r="M672" s="39">
        <v>517</v>
      </c>
      <c r="N672" s="40">
        <v>0</v>
      </c>
      <c r="O672" s="98">
        <v>0</v>
      </c>
      <c r="P672" s="38" t="e">
        <v>#DIV/0!</v>
      </c>
      <c r="Q672" s="39" t="e">
        <v>#DIV/0!</v>
      </c>
      <c r="R672" s="41" t="e">
        <v>#DIV/0!</v>
      </c>
      <c r="S672" s="183">
        <v>0</v>
      </c>
      <c r="T672" s="42">
        <v>0</v>
      </c>
      <c r="U672" s="43">
        <v>396</v>
      </c>
      <c r="V672" s="44">
        <v>0</v>
      </c>
      <c r="W672" s="178">
        <v>0</v>
      </c>
      <c r="X672" s="42" t="e">
        <v>#DIV/0!</v>
      </c>
      <c r="Y672" s="43" t="e">
        <v>#DIV/0!</v>
      </c>
      <c r="Z672" s="45" t="e">
        <v>#DIV/0!</v>
      </c>
      <c r="AA672" s="65">
        <v>0</v>
      </c>
      <c r="AB672" s="38">
        <v>0</v>
      </c>
      <c r="AC672" s="39">
        <v>538</v>
      </c>
      <c r="AD672" s="40">
        <v>0</v>
      </c>
      <c r="AE672" s="98">
        <v>0</v>
      </c>
      <c r="AF672" s="38" t="e">
        <v>#DIV/0!</v>
      </c>
      <c r="AG672" s="39" t="e">
        <v>#DIV/0!</v>
      </c>
      <c r="AH672" s="41" t="e">
        <v>#DIV/0!</v>
      </c>
      <c r="AI672" s="183">
        <v>0</v>
      </c>
      <c r="AJ672" s="42">
        <v>0</v>
      </c>
      <c r="AK672" s="43">
        <v>337</v>
      </c>
      <c r="AL672" s="44">
        <v>0</v>
      </c>
      <c r="AM672" s="178">
        <v>0</v>
      </c>
      <c r="AN672" s="42" t="e">
        <v>#DIV/0!</v>
      </c>
      <c r="AO672" s="43" t="e">
        <v>#DIV/0!</v>
      </c>
      <c r="AP672" s="45" t="e">
        <v>#DIV/0!</v>
      </c>
      <c r="AQ672" s="65">
        <v>0</v>
      </c>
      <c r="AR672" s="38">
        <v>0</v>
      </c>
      <c r="AS672" s="39">
        <v>565</v>
      </c>
      <c r="AT672" s="40">
        <v>0</v>
      </c>
      <c r="AU672" s="98">
        <v>0</v>
      </c>
      <c r="AV672" s="38" t="e">
        <v>#DIV/0!</v>
      </c>
      <c r="AW672" s="39" t="e">
        <v>#DIV/0!</v>
      </c>
      <c r="AX672" s="41" t="e">
        <v>#DIV/0!</v>
      </c>
      <c r="AY672" s="183">
        <v>0</v>
      </c>
      <c r="AZ672" s="42">
        <v>0</v>
      </c>
      <c r="BA672" s="43">
        <v>356</v>
      </c>
      <c r="BB672" s="44">
        <v>0</v>
      </c>
      <c r="BC672" s="178">
        <v>0</v>
      </c>
      <c r="BD672" s="42" t="e">
        <v>#DIV/0!</v>
      </c>
      <c r="BE672" s="43" t="e">
        <v>#DIV/0!</v>
      </c>
      <c r="BF672" s="45" t="e">
        <v>#DIV/0!</v>
      </c>
      <c r="BG672" s="159">
        <v>0</v>
      </c>
      <c r="BH672" s="83">
        <v>0</v>
      </c>
      <c r="BI672" s="84">
        <v>467</v>
      </c>
      <c r="BJ672" s="85">
        <v>0</v>
      </c>
      <c r="BK672" s="156">
        <v>0</v>
      </c>
      <c r="BL672" s="83" t="e">
        <v>#DIV/0!</v>
      </c>
      <c r="BM672" s="84" t="e">
        <v>#DIV/0!</v>
      </c>
      <c r="BN672" s="86" t="e">
        <v>#DIV/0!</v>
      </c>
      <c r="BO672" s="195">
        <v>0</v>
      </c>
      <c r="BP672" s="75">
        <v>0</v>
      </c>
      <c r="BQ672" s="164">
        <v>0</v>
      </c>
      <c r="BR672" s="76">
        <v>627</v>
      </c>
      <c r="BS672" s="77">
        <v>0</v>
      </c>
      <c r="BT672" s="156">
        <v>2770</v>
      </c>
      <c r="BU672" s="156">
        <v>28</v>
      </c>
    </row>
    <row r="673" spans="1:73">
      <c r="A673" s="34">
        <f t="shared" si="80"/>
        <v>0</v>
      </c>
      <c r="B673" s="35">
        <f t="shared" si="81"/>
        <v>0</v>
      </c>
      <c r="C673" s="35">
        <f t="shared" si="82"/>
        <v>0</v>
      </c>
      <c r="D673" s="35">
        <f t="shared" si="83"/>
        <v>0</v>
      </c>
      <c r="E673" s="35">
        <f t="shared" si="84"/>
        <v>0</v>
      </c>
      <c r="F673" s="35">
        <f t="shared" si="85"/>
        <v>0</v>
      </c>
      <c r="G673" s="35">
        <f t="shared" si="86"/>
        <v>0</v>
      </c>
      <c r="H673" s="35">
        <f t="shared" si="87"/>
        <v>0</v>
      </c>
      <c r="I673" s="48">
        <v>521</v>
      </c>
      <c r="J673" s="49" t="s">
        <v>493</v>
      </c>
      <c r="K673" s="65">
        <v>0</v>
      </c>
      <c r="L673" s="38">
        <v>0</v>
      </c>
      <c r="M673" s="39">
        <v>517</v>
      </c>
      <c r="N673" s="40">
        <v>0</v>
      </c>
      <c r="O673" s="98">
        <v>0</v>
      </c>
      <c r="P673" s="38" t="e">
        <v>#DIV/0!</v>
      </c>
      <c r="Q673" s="39" t="e">
        <v>#DIV/0!</v>
      </c>
      <c r="R673" s="41" t="e">
        <v>#DIV/0!</v>
      </c>
      <c r="S673" s="183">
        <v>0</v>
      </c>
      <c r="T673" s="42">
        <v>0</v>
      </c>
      <c r="U673" s="43">
        <v>396</v>
      </c>
      <c r="V673" s="44">
        <v>0</v>
      </c>
      <c r="W673" s="178">
        <v>0</v>
      </c>
      <c r="X673" s="42" t="e">
        <v>#DIV/0!</v>
      </c>
      <c r="Y673" s="43" t="e">
        <v>#DIV/0!</v>
      </c>
      <c r="Z673" s="45" t="e">
        <v>#DIV/0!</v>
      </c>
      <c r="AA673" s="65">
        <v>0</v>
      </c>
      <c r="AB673" s="38">
        <v>0</v>
      </c>
      <c r="AC673" s="39">
        <v>538</v>
      </c>
      <c r="AD673" s="40">
        <v>0</v>
      </c>
      <c r="AE673" s="98">
        <v>0</v>
      </c>
      <c r="AF673" s="38" t="e">
        <v>#DIV/0!</v>
      </c>
      <c r="AG673" s="39" t="e">
        <v>#DIV/0!</v>
      </c>
      <c r="AH673" s="41" t="e">
        <v>#DIV/0!</v>
      </c>
      <c r="AI673" s="183">
        <v>0</v>
      </c>
      <c r="AJ673" s="42">
        <v>0</v>
      </c>
      <c r="AK673" s="43">
        <v>337</v>
      </c>
      <c r="AL673" s="44">
        <v>0</v>
      </c>
      <c r="AM673" s="178">
        <v>0</v>
      </c>
      <c r="AN673" s="42" t="e">
        <v>#DIV/0!</v>
      </c>
      <c r="AO673" s="43" t="e">
        <v>#DIV/0!</v>
      </c>
      <c r="AP673" s="45" t="e">
        <v>#DIV/0!</v>
      </c>
      <c r="AQ673" s="65">
        <v>0</v>
      </c>
      <c r="AR673" s="38">
        <v>0</v>
      </c>
      <c r="AS673" s="39">
        <v>565</v>
      </c>
      <c r="AT673" s="40">
        <v>0</v>
      </c>
      <c r="AU673" s="98">
        <v>0</v>
      </c>
      <c r="AV673" s="38" t="e">
        <v>#DIV/0!</v>
      </c>
      <c r="AW673" s="39" t="e">
        <v>#DIV/0!</v>
      </c>
      <c r="AX673" s="41" t="e">
        <v>#DIV/0!</v>
      </c>
      <c r="AY673" s="183">
        <v>0</v>
      </c>
      <c r="AZ673" s="42">
        <v>0</v>
      </c>
      <c r="BA673" s="43">
        <v>356</v>
      </c>
      <c r="BB673" s="44">
        <v>0</v>
      </c>
      <c r="BC673" s="178">
        <v>0</v>
      </c>
      <c r="BD673" s="42" t="e">
        <v>#DIV/0!</v>
      </c>
      <c r="BE673" s="43" t="e">
        <v>#DIV/0!</v>
      </c>
      <c r="BF673" s="45" t="e">
        <v>#DIV/0!</v>
      </c>
      <c r="BG673" s="159">
        <v>0</v>
      </c>
      <c r="BH673" s="83">
        <v>0</v>
      </c>
      <c r="BI673" s="84">
        <v>467</v>
      </c>
      <c r="BJ673" s="85">
        <v>0</v>
      </c>
      <c r="BK673" s="156">
        <v>0</v>
      </c>
      <c r="BL673" s="83" t="e">
        <v>#DIV/0!</v>
      </c>
      <c r="BM673" s="84" t="e">
        <v>#DIV/0!</v>
      </c>
      <c r="BN673" s="86" t="e">
        <v>#DIV/0!</v>
      </c>
      <c r="BO673" s="195">
        <v>0</v>
      </c>
      <c r="BP673" s="75">
        <v>0</v>
      </c>
      <c r="BQ673" s="164">
        <v>0</v>
      </c>
      <c r="BR673" s="76">
        <v>627</v>
      </c>
      <c r="BS673" s="77">
        <v>0</v>
      </c>
      <c r="BT673" s="156">
        <v>763</v>
      </c>
      <c r="BU673" s="156">
        <v>22</v>
      </c>
    </row>
    <row r="674" spans="1:73">
      <c r="A674" s="34">
        <f t="shared" si="80"/>
        <v>0</v>
      </c>
      <c r="B674" s="35">
        <f t="shared" si="81"/>
        <v>0</v>
      </c>
      <c r="C674" s="35">
        <f t="shared" si="82"/>
        <v>0</v>
      </c>
      <c r="D674" s="35">
        <f t="shared" si="83"/>
        <v>0</v>
      </c>
      <c r="E674" s="35">
        <f t="shared" si="84"/>
        <v>0</v>
      </c>
      <c r="F674" s="35">
        <f t="shared" si="85"/>
        <v>0</v>
      </c>
      <c r="G674" s="35">
        <f t="shared" si="86"/>
        <v>0</v>
      </c>
      <c r="H674" s="35">
        <f t="shared" si="87"/>
        <v>0</v>
      </c>
      <c r="I674" s="48">
        <v>522</v>
      </c>
      <c r="J674" s="49" t="s">
        <v>494</v>
      </c>
      <c r="K674" s="65">
        <v>0</v>
      </c>
      <c r="L674" s="38">
        <v>0</v>
      </c>
      <c r="M674" s="39">
        <v>517</v>
      </c>
      <c r="N674" s="40">
        <v>0</v>
      </c>
      <c r="O674" s="98">
        <v>0</v>
      </c>
      <c r="P674" s="38" t="e">
        <v>#DIV/0!</v>
      </c>
      <c r="Q674" s="39" t="e">
        <v>#DIV/0!</v>
      </c>
      <c r="R674" s="41" t="e">
        <v>#DIV/0!</v>
      </c>
      <c r="S674" s="183">
        <v>0</v>
      </c>
      <c r="T674" s="42">
        <v>0</v>
      </c>
      <c r="U674" s="43">
        <v>396</v>
      </c>
      <c r="V674" s="44">
        <v>0</v>
      </c>
      <c r="W674" s="178">
        <v>0</v>
      </c>
      <c r="X674" s="42" t="e">
        <v>#DIV/0!</v>
      </c>
      <c r="Y674" s="43" t="e">
        <v>#DIV/0!</v>
      </c>
      <c r="Z674" s="45" t="e">
        <v>#DIV/0!</v>
      </c>
      <c r="AA674" s="65">
        <v>0</v>
      </c>
      <c r="AB674" s="38">
        <v>0</v>
      </c>
      <c r="AC674" s="39">
        <v>538</v>
      </c>
      <c r="AD674" s="40">
        <v>0</v>
      </c>
      <c r="AE674" s="98">
        <v>0</v>
      </c>
      <c r="AF674" s="38" t="e">
        <v>#DIV/0!</v>
      </c>
      <c r="AG674" s="39" t="e">
        <v>#DIV/0!</v>
      </c>
      <c r="AH674" s="41" t="e">
        <v>#DIV/0!</v>
      </c>
      <c r="AI674" s="183">
        <v>0</v>
      </c>
      <c r="AJ674" s="42">
        <v>0</v>
      </c>
      <c r="AK674" s="43">
        <v>337</v>
      </c>
      <c r="AL674" s="44">
        <v>0</v>
      </c>
      <c r="AM674" s="178">
        <v>0</v>
      </c>
      <c r="AN674" s="42" t="e">
        <v>#DIV/0!</v>
      </c>
      <c r="AO674" s="43" t="e">
        <v>#DIV/0!</v>
      </c>
      <c r="AP674" s="45" t="e">
        <v>#DIV/0!</v>
      </c>
      <c r="AQ674" s="65">
        <v>0</v>
      </c>
      <c r="AR674" s="38">
        <v>0</v>
      </c>
      <c r="AS674" s="39">
        <v>565</v>
      </c>
      <c r="AT674" s="40">
        <v>0</v>
      </c>
      <c r="AU674" s="98">
        <v>0</v>
      </c>
      <c r="AV674" s="38" t="e">
        <v>#DIV/0!</v>
      </c>
      <c r="AW674" s="39" t="e">
        <v>#DIV/0!</v>
      </c>
      <c r="AX674" s="41" t="e">
        <v>#DIV/0!</v>
      </c>
      <c r="AY674" s="183">
        <v>0</v>
      </c>
      <c r="AZ674" s="42">
        <v>0</v>
      </c>
      <c r="BA674" s="43">
        <v>356</v>
      </c>
      <c r="BB674" s="44">
        <v>0</v>
      </c>
      <c r="BC674" s="178">
        <v>0</v>
      </c>
      <c r="BD674" s="42" t="e">
        <v>#DIV/0!</v>
      </c>
      <c r="BE674" s="43" t="e">
        <v>#DIV/0!</v>
      </c>
      <c r="BF674" s="45" t="e">
        <v>#DIV/0!</v>
      </c>
      <c r="BG674" s="159">
        <v>0</v>
      </c>
      <c r="BH674" s="83">
        <v>0</v>
      </c>
      <c r="BI674" s="84">
        <v>467</v>
      </c>
      <c r="BJ674" s="85">
        <v>0</v>
      </c>
      <c r="BK674" s="156">
        <v>0</v>
      </c>
      <c r="BL674" s="83" t="e">
        <v>#DIV/0!</v>
      </c>
      <c r="BM674" s="84" t="e">
        <v>#DIV/0!</v>
      </c>
      <c r="BN674" s="86" t="e">
        <v>#DIV/0!</v>
      </c>
      <c r="BO674" s="195">
        <v>0</v>
      </c>
      <c r="BP674" s="75">
        <v>0</v>
      </c>
      <c r="BQ674" s="164">
        <v>0</v>
      </c>
      <c r="BR674" s="76">
        <v>627</v>
      </c>
      <c r="BS674" s="77">
        <v>0</v>
      </c>
      <c r="BT674" s="156">
        <v>3856</v>
      </c>
      <c r="BU674" s="156">
        <v>12</v>
      </c>
    </row>
    <row r="675" spans="1:73">
      <c r="A675" s="34">
        <f t="shared" si="80"/>
        <v>0</v>
      </c>
      <c r="B675" s="35">
        <f t="shared" si="81"/>
        <v>0</v>
      </c>
      <c r="C675" s="35">
        <f t="shared" si="82"/>
        <v>0</v>
      </c>
      <c r="D675" s="35">
        <f t="shared" si="83"/>
        <v>0</v>
      </c>
      <c r="E675" s="35">
        <f t="shared" si="84"/>
        <v>0</v>
      </c>
      <c r="F675" s="35">
        <f t="shared" si="85"/>
        <v>0</v>
      </c>
      <c r="G675" s="35">
        <f t="shared" si="86"/>
        <v>0</v>
      </c>
      <c r="H675" s="35">
        <f t="shared" si="87"/>
        <v>0</v>
      </c>
      <c r="I675" s="48">
        <v>528</v>
      </c>
      <c r="J675" s="49" t="s">
        <v>500</v>
      </c>
      <c r="K675" s="65">
        <v>0</v>
      </c>
      <c r="L675" s="38">
        <v>0</v>
      </c>
      <c r="M675" s="39">
        <v>517</v>
      </c>
      <c r="N675" s="40">
        <v>0</v>
      </c>
      <c r="O675" s="98">
        <v>0</v>
      </c>
      <c r="P675" s="38" t="e">
        <v>#DIV/0!</v>
      </c>
      <c r="Q675" s="39" t="e">
        <v>#DIV/0!</v>
      </c>
      <c r="R675" s="41" t="e">
        <v>#DIV/0!</v>
      </c>
      <c r="S675" s="183">
        <v>0</v>
      </c>
      <c r="T675" s="42">
        <v>0</v>
      </c>
      <c r="U675" s="43">
        <v>396</v>
      </c>
      <c r="V675" s="44">
        <v>0</v>
      </c>
      <c r="W675" s="178">
        <v>0</v>
      </c>
      <c r="X675" s="42" t="e">
        <v>#DIV/0!</v>
      </c>
      <c r="Y675" s="43" t="e">
        <v>#DIV/0!</v>
      </c>
      <c r="Z675" s="45" t="e">
        <v>#DIV/0!</v>
      </c>
      <c r="AA675" s="65">
        <v>0</v>
      </c>
      <c r="AB675" s="38">
        <v>0</v>
      </c>
      <c r="AC675" s="39">
        <v>538</v>
      </c>
      <c r="AD675" s="40">
        <v>0</v>
      </c>
      <c r="AE675" s="98">
        <v>0</v>
      </c>
      <c r="AF675" s="38" t="e">
        <v>#DIV/0!</v>
      </c>
      <c r="AG675" s="39" t="e">
        <v>#DIV/0!</v>
      </c>
      <c r="AH675" s="41" t="e">
        <v>#DIV/0!</v>
      </c>
      <c r="AI675" s="183">
        <v>0</v>
      </c>
      <c r="AJ675" s="42">
        <v>0</v>
      </c>
      <c r="AK675" s="43">
        <v>337</v>
      </c>
      <c r="AL675" s="44">
        <v>0</v>
      </c>
      <c r="AM675" s="178">
        <v>0</v>
      </c>
      <c r="AN675" s="42" t="e">
        <v>#DIV/0!</v>
      </c>
      <c r="AO675" s="43" t="e">
        <v>#DIV/0!</v>
      </c>
      <c r="AP675" s="45" t="e">
        <v>#DIV/0!</v>
      </c>
      <c r="AQ675" s="65">
        <v>0</v>
      </c>
      <c r="AR675" s="38">
        <v>0</v>
      </c>
      <c r="AS675" s="39">
        <v>565</v>
      </c>
      <c r="AT675" s="40">
        <v>0</v>
      </c>
      <c r="AU675" s="98">
        <v>0</v>
      </c>
      <c r="AV675" s="38" t="e">
        <v>#DIV/0!</v>
      </c>
      <c r="AW675" s="39" t="e">
        <v>#DIV/0!</v>
      </c>
      <c r="AX675" s="41" t="e">
        <v>#DIV/0!</v>
      </c>
      <c r="AY675" s="183">
        <v>0</v>
      </c>
      <c r="AZ675" s="42">
        <v>0</v>
      </c>
      <c r="BA675" s="43">
        <v>356</v>
      </c>
      <c r="BB675" s="44">
        <v>0</v>
      </c>
      <c r="BC675" s="178">
        <v>0</v>
      </c>
      <c r="BD675" s="42" t="e">
        <v>#DIV/0!</v>
      </c>
      <c r="BE675" s="43" t="e">
        <v>#DIV/0!</v>
      </c>
      <c r="BF675" s="45" t="e">
        <v>#DIV/0!</v>
      </c>
      <c r="BG675" s="159">
        <v>0</v>
      </c>
      <c r="BH675" s="83">
        <v>0</v>
      </c>
      <c r="BI675" s="84">
        <v>467</v>
      </c>
      <c r="BJ675" s="85">
        <v>0</v>
      </c>
      <c r="BK675" s="156">
        <v>0</v>
      </c>
      <c r="BL675" s="83" t="e">
        <v>#DIV/0!</v>
      </c>
      <c r="BM675" s="84" t="e">
        <v>#DIV/0!</v>
      </c>
      <c r="BN675" s="86" t="e">
        <v>#DIV/0!</v>
      </c>
      <c r="BO675" s="195">
        <v>0</v>
      </c>
      <c r="BP675" s="75">
        <v>0</v>
      </c>
      <c r="BQ675" s="164">
        <v>0</v>
      </c>
      <c r="BR675" s="76">
        <v>627</v>
      </c>
      <c r="BS675" s="77">
        <v>0</v>
      </c>
      <c r="BT675" s="156">
        <v>318</v>
      </c>
      <c r="BU675" s="156">
        <v>22</v>
      </c>
    </row>
    <row r="676" spans="1:73">
      <c r="A676" s="34">
        <f t="shared" si="80"/>
        <v>0</v>
      </c>
      <c r="B676" s="35">
        <f t="shared" si="81"/>
        <v>0</v>
      </c>
      <c r="C676" s="35">
        <f t="shared" si="82"/>
        <v>0</v>
      </c>
      <c r="D676" s="35">
        <f t="shared" si="83"/>
        <v>0</v>
      </c>
      <c r="E676" s="35">
        <f t="shared" si="84"/>
        <v>0</v>
      </c>
      <c r="F676" s="35">
        <f t="shared" si="85"/>
        <v>0</v>
      </c>
      <c r="G676" s="35">
        <f t="shared" si="86"/>
        <v>0</v>
      </c>
      <c r="H676" s="35">
        <f t="shared" si="87"/>
        <v>0</v>
      </c>
      <c r="I676" s="48">
        <v>541</v>
      </c>
      <c r="J676" s="49" t="s">
        <v>513</v>
      </c>
      <c r="K676" s="65">
        <v>0</v>
      </c>
      <c r="L676" s="38">
        <v>0</v>
      </c>
      <c r="M676" s="39">
        <v>517</v>
      </c>
      <c r="N676" s="40">
        <v>0</v>
      </c>
      <c r="O676" s="98">
        <v>0</v>
      </c>
      <c r="P676" s="38" t="e">
        <v>#DIV/0!</v>
      </c>
      <c r="Q676" s="39" t="e">
        <v>#DIV/0!</v>
      </c>
      <c r="R676" s="41" t="e">
        <v>#DIV/0!</v>
      </c>
      <c r="S676" s="183">
        <v>0</v>
      </c>
      <c r="T676" s="42">
        <v>0</v>
      </c>
      <c r="U676" s="43">
        <v>396</v>
      </c>
      <c r="V676" s="44">
        <v>0</v>
      </c>
      <c r="W676" s="178">
        <v>0</v>
      </c>
      <c r="X676" s="42" t="e">
        <v>#DIV/0!</v>
      </c>
      <c r="Y676" s="43" t="e">
        <v>#DIV/0!</v>
      </c>
      <c r="Z676" s="45" t="e">
        <v>#DIV/0!</v>
      </c>
      <c r="AA676" s="65">
        <v>0</v>
      </c>
      <c r="AB676" s="38">
        <v>0</v>
      </c>
      <c r="AC676" s="39">
        <v>538</v>
      </c>
      <c r="AD676" s="40">
        <v>0</v>
      </c>
      <c r="AE676" s="98">
        <v>0</v>
      </c>
      <c r="AF676" s="38" t="e">
        <v>#DIV/0!</v>
      </c>
      <c r="AG676" s="39" t="e">
        <v>#DIV/0!</v>
      </c>
      <c r="AH676" s="41" t="e">
        <v>#DIV/0!</v>
      </c>
      <c r="AI676" s="183">
        <v>0</v>
      </c>
      <c r="AJ676" s="42">
        <v>0</v>
      </c>
      <c r="AK676" s="43">
        <v>337</v>
      </c>
      <c r="AL676" s="44">
        <v>0</v>
      </c>
      <c r="AM676" s="178">
        <v>0</v>
      </c>
      <c r="AN676" s="42" t="e">
        <v>#DIV/0!</v>
      </c>
      <c r="AO676" s="43" t="e">
        <v>#DIV/0!</v>
      </c>
      <c r="AP676" s="45" t="e">
        <v>#DIV/0!</v>
      </c>
      <c r="AQ676" s="65">
        <v>0</v>
      </c>
      <c r="AR676" s="38">
        <v>0</v>
      </c>
      <c r="AS676" s="39">
        <v>565</v>
      </c>
      <c r="AT676" s="40">
        <v>0</v>
      </c>
      <c r="AU676" s="98">
        <v>0</v>
      </c>
      <c r="AV676" s="38" t="e">
        <v>#DIV/0!</v>
      </c>
      <c r="AW676" s="39" t="e">
        <v>#DIV/0!</v>
      </c>
      <c r="AX676" s="41" t="e">
        <v>#DIV/0!</v>
      </c>
      <c r="AY676" s="183">
        <v>0</v>
      </c>
      <c r="AZ676" s="42">
        <v>0</v>
      </c>
      <c r="BA676" s="43">
        <v>356</v>
      </c>
      <c r="BB676" s="44">
        <v>0</v>
      </c>
      <c r="BC676" s="178">
        <v>0</v>
      </c>
      <c r="BD676" s="42" t="e">
        <v>#DIV/0!</v>
      </c>
      <c r="BE676" s="43" t="e">
        <v>#DIV/0!</v>
      </c>
      <c r="BF676" s="45" t="e">
        <v>#DIV/0!</v>
      </c>
      <c r="BG676" s="159">
        <v>0</v>
      </c>
      <c r="BH676" s="83">
        <v>0</v>
      </c>
      <c r="BI676" s="84">
        <v>467</v>
      </c>
      <c r="BJ676" s="85">
        <v>0</v>
      </c>
      <c r="BK676" s="156">
        <v>0</v>
      </c>
      <c r="BL676" s="83" t="e">
        <v>#DIV/0!</v>
      </c>
      <c r="BM676" s="84" t="e">
        <v>#DIV/0!</v>
      </c>
      <c r="BN676" s="86" t="e">
        <v>#DIV/0!</v>
      </c>
      <c r="BO676" s="195">
        <v>0</v>
      </c>
      <c r="BP676" s="75">
        <v>0</v>
      </c>
      <c r="BQ676" s="164">
        <v>0</v>
      </c>
      <c r="BR676" s="76">
        <v>627</v>
      </c>
      <c r="BS676" s="77">
        <v>0</v>
      </c>
      <c r="BT676" s="156">
        <v>722</v>
      </c>
      <c r="BU676" s="156">
        <v>29</v>
      </c>
    </row>
    <row r="677" spans="1:73">
      <c r="A677" s="34">
        <f t="shared" si="80"/>
        <v>0</v>
      </c>
      <c r="B677" s="35">
        <f t="shared" si="81"/>
        <v>0</v>
      </c>
      <c r="C677" s="35">
        <f t="shared" si="82"/>
        <v>0</v>
      </c>
      <c r="D677" s="35">
        <f t="shared" si="83"/>
        <v>0</v>
      </c>
      <c r="E677" s="35">
        <f t="shared" si="84"/>
        <v>0</v>
      </c>
      <c r="F677" s="35">
        <f t="shared" si="85"/>
        <v>0</v>
      </c>
      <c r="G677" s="35">
        <f t="shared" si="86"/>
        <v>0</v>
      </c>
      <c r="H677" s="35">
        <f t="shared" si="87"/>
        <v>0</v>
      </c>
      <c r="I677" s="48">
        <v>545</v>
      </c>
      <c r="J677" s="49" t="s">
        <v>517</v>
      </c>
      <c r="K677" s="65">
        <v>0</v>
      </c>
      <c r="L677" s="38">
        <v>0</v>
      </c>
      <c r="M677" s="39">
        <v>517</v>
      </c>
      <c r="N677" s="40">
        <v>0</v>
      </c>
      <c r="O677" s="98">
        <v>0</v>
      </c>
      <c r="P677" s="38" t="e">
        <v>#DIV/0!</v>
      </c>
      <c r="Q677" s="39" t="e">
        <v>#DIV/0!</v>
      </c>
      <c r="R677" s="41" t="e">
        <v>#DIV/0!</v>
      </c>
      <c r="S677" s="183">
        <v>0</v>
      </c>
      <c r="T677" s="42">
        <v>0</v>
      </c>
      <c r="U677" s="43">
        <v>396</v>
      </c>
      <c r="V677" s="44">
        <v>0</v>
      </c>
      <c r="W677" s="178">
        <v>0</v>
      </c>
      <c r="X677" s="42" t="e">
        <v>#DIV/0!</v>
      </c>
      <c r="Y677" s="43" t="e">
        <v>#DIV/0!</v>
      </c>
      <c r="Z677" s="45" t="e">
        <v>#DIV/0!</v>
      </c>
      <c r="AA677" s="65">
        <v>0</v>
      </c>
      <c r="AB677" s="38">
        <v>0</v>
      </c>
      <c r="AC677" s="39">
        <v>538</v>
      </c>
      <c r="AD677" s="40">
        <v>0</v>
      </c>
      <c r="AE677" s="98">
        <v>0</v>
      </c>
      <c r="AF677" s="38" t="e">
        <v>#DIV/0!</v>
      </c>
      <c r="AG677" s="39" t="e">
        <v>#DIV/0!</v>
      </c>
      <c r="AH677" s="41" t="e">
        <v>#DIV/0!</v>
      </c>
      <c r="AI677" s="183">
        <v>0</v>
      </c>
      <c r="AJ677" s="42">
        <v>0</v>
      </c>
      <c r="AK677" s="43">
        <v>337</v>
      </c>
      <c r="AL677" s="44">
        <v>0</v>
      </c>
      <c r="AM677" s="178">
        <v>0</v>
      </c>
      <c r="AN677" s="42" t="e">
        <v>#DIV/0!</v>
      </c>
      <c r="AO677" s="43" t="e">
        <v>#DIV/0!</v>
      </c>
      <c r="AP677" s="45" t="e">
        <v>#DIV/0!</v>
      </c>
      <c r="AQ677" s="65">
        <v>0</v>
      </c>
      <c r="AR677" s="38">
        <v>0</v>
      </c>
      <c r="AS677" s="39">
        <v>565</v>
      </c>
      <c r="AT677" s="40">
        <v>0</v>
      </c>
      <c r="AU677" s="98">
        <v>0</v>
      </c>
      <c r="AV677" s="38" t="e">
        <v>#DIV/0!</v>
      </c>
      <c r="AW677" s="39" t="e">
        <v>#DIV/0!</v>
      </c>
      <c r="AX677" s="41" t="e">
        <v>#DIV/0!</v>
      </c>
      <c r="AY677" s="183">
        <v>0</v>
      </c>
      <c r="AZ677" s="42">
        <v>0</v>
      </c>
      <c r="BA677" s="43">
        <v>356</v>
      </c>
      <c r="BB677" s="44">
        <v>0</v>
      </c>
      <c r="BC677" s="178">
        <v>0</v>
      </c>
      <c r="BD677" s="42" t="e">
        <v>#DIV/0!</v>
      </c>
      <c r="BE677" s="43" t="e">
        <v>#DIV/0!</v>
      </c>
      <c r="BF677" s="45" t="e">
        <v>#DIV/0!</v>
      </c>
      <c r="BG677" s="159">
        <v>0</v>
      </c>
      <c r="BH677" s="83">
        <v>0</v>
      </c>
      <c r="BI677" s="84">
        <v>467</v>
      </c>
      <c r="BJ677" s="85">
        <v>0</v>
      </c>
      <c r="BK677" s="156">
        <v>0</v>
      </c>
      <c r="BL677" s="83" t="e">
        <v>#DIV/0!</v>
      </c>
      <c r="BM677" s="84" t="e">
        <v>#DIV/0!</v>
      </c>
      <c r="BN677" s="86" t="e">
        <v>#DIV/0!</v>
      </c>
      <c r="BO677" s="195">
        <v>0</v>
      </c>
      <c r="BP677" s="75">
        <v>0</v>
      </c>
      <c r="BQ677" s="164">
        <v>0</v>
      </c>
      <c r="BR677" s="76">
        <v>627</v>
      </c>
      <c r="BS677" s="77">
        <v>0</v>
      </c>
      <c r="BT677" s="156">
        <v>1874</v>
      </c>
      <c r="BU677" s="156">
        <v>37</v>
      </c>
    </row>
    <row r="678" spans="1:73">
      <c r="A678" s="34">
        <f t="shared" si="80"/>
        <v>0</v>
      </c>
      <c r="B678" s="35">
        <f t="shared" si="81"/>
        <v>0</v>
      </c>
      <c r="C678" s="35">
        <f t="shared" si="82"/>
        <v>0</v>
      </c>
      <c r="D678" s="35">
        <f t="shared" si="83"/>
        <v>0</v>
      </c>
      <c r="E678" s="35">
        <f t="shared" si="84"/>
        <v>0</v>
      </c>
      <c r="F678" s="35">
        <f t="shared" si="85"/>
        <v>0</v>
      </c>
      <c r="G678" s="35">
        <f t="shared" si="86"/>
        <v>0</v>
      </c>
      <c r="H678" s="35">
        <f t="shared" si="87"/>
        <v>0</v>
      </c>
      <c r="I678" s="48">
        <v>594</v>
      </c>
      <c r="J678" s="49" t="s">
        <v>567</v>
      </c>
      <c r="K678" s="65">
        <v>0</v>
      </c>
      <c r="L678" s="38">
        <v>0</v>
      </c>
      <c r="M678" s="39">
        <v>517</v>
      </c>
      <c r="N678" s="40">
        <v>0</v>
      </c>
      <c r="O678" s="98">
        <v>0</v>
      </c>
      <c r="P678" s="38" t="e">
        <v>#DIV/0!</v>
      </c>
      <c r="Q678" s="39" t="e">
        <v>#DIV/0!</v>
      </c>
      <c r="R678" s="41" t="e">
        <v>#DIV/0!</v>
      </c>
      <c r="S678" s="183">
        <v>0</v>
      </c>
      <c r="T678" s="42">
        <v>0</v>
      </c>
      <c r="U678" s="43">
        <v>396</v>
      </c>
      <c r="V678" s="44">
        <v>0</v>
      </c>
      <c r="W678" s="178">
        <v>0</v>
      </c>
      <c r="X678" s="42" t="e">
        <v>#DIV/0!</v>
      </c>
      <c r="Y678" s="43" t="e">
        <v>#DIV/0!</v>
      </c>
      <c r="Z678" s="45" t="e">
        <v>#DIV/0!</v>
      </c>
      <c r="AA678" s="65">
        <v>0</v>
      </c>
      <c r="AB678" s="38">
        <v>0</v>
      </c>
      <c r="AC678" s="39">
        <v>538</v>
      </c>
      <c r="AD678" s="40">
        <v>0</v>
      </c>
      <c r="AE678" s="98">
        <v>0</v>
      </c>
      <c r="AF678" s="38" t="e">
        <v>#DIV/0!</v>
      </c>
      <c r="AG678" s="39" t="e">
        <v>#DIV/0!</v>
      </c>
      <c r="AH678" s="41" t="e">
        <v>#DIV/0!</v>
      </c>
      <c r="AI678" s="183">
        <v>0</v>
      </c>
      <c r="AJ678" s="42">
        <v>0</v>
      </c>
      <c r="AK678" s="43">
        <v>337</v>
      </c>
      <c r="AL678" s="44">
        <v>0</v>
      </c>
      <c r="AM678" s="178">
        <v>0</v>
      </c>
      <c r="AN678" s="42" t="e">
        <v>#DIV/0!</v>
      </c>
      <c r="AO678" s="43" t="e">
        <v>#DIV/0!</v>
      </c>
      <c r="AP678" s="45" t="e">
        <v>#DIV/0!</v>
      </c>
      <c r="AQ678" s="65">
        <v>0</v>
      </c>
      <c r="AR678" s="38">
        <v>0</v>
      </c>
      <c r="AS678" s="39">
        <v>565</v>
      </c>
      <c r="AT678" s="40">
        <v>0</v>
      </c>
      <c r="AU678" s="98">
        <v>1</v>
      </c>
      <c r="AV678" s="38" t="e">
        <v>#DIV/0!</v>
      </c>
      <c r="AW678" s="39" t="e">
        <v>#DIV/0!</v>
      </c>
      <c r="AX678" s="41" t="e">
        <v>#DIV/0!</v>
      </c>
      <c r="AY678" s="183">
        <v>0</v>
      </c>
      <c r="AZ678" s="42">
        <v>0</v>
      </c>
      <c r="BA678" s="43">
        <v>356</v>
      </c>
      <c r="BB678" s="44">
        <v>0</v>
      </c>
      <c r="BC678" s="178">
        <v>0</v>
      </c>
      <c r="BD678" s="42" t="e">
        <v>#DIV/0!</v>
      </c>
      <c r="BE678" s="43" t="e">
        <v>#DIV/0!</v>
      </c>
      <c r="BF678" s="45" t="e">
        <v>#DIV/0!</v>
      </c>
      <c r="BG678" s="159">
        <v>0</v>
      </c>
      <c r="BH678" s="83">
        <v>0</v>
      </c>
      <c r="BI678" s="84">
        <v>467</v>
      </c>
      <c r="BJ678" s="85">
        <v>0</v>
      </c>
      <c r="BK678" s="156">
        <v>0</v>
      </c>
      <c r="BL678" s="83" t="e">
        <v>#DIV/0!</v>
      </c>
      <c r="BM678" s="84" t="e">
        <v>#DIV/0!</v>
      </c>
      <c r="BN678" s="86" t="e">
        <v>#DIV/0!</v>
      </c>
      <c r="BO678" s="195">
        <v>0</v>
      </c>
      <c r="BP678" s="75">
        <v>0</v>
      </c>
      <c r="BQ678" s="164">
        <v>1</v>
      </c>
      <c r="BR678" s="76">
        <v>627</v>
      </c>
      <c r="BS678" s="77">
        <v>0</v>
      </c>
      <c r="BT678" s="156">
        <v>227</v>
      </c>
      <c r="BU678" s="156">
        <v>38</v>
      </c>
    </row>
    <row r="679" spans="1:73">
      <c r="A679" s="34">
        <f t="shared" si="80"/>
        <v>0</v>
      </c>
      <c r="B679" s="35">
        <f t="shared" si="81"/>
        <v>0</v>
      </c>
      <c r="C679" s="35">
        <f t="shared" si="82"/>
        <v>0</v>
      </c>
      <c r="D679" s="35">
        <f t="shared" si="83"/>
        <v>0</v>
      </c>
      <c r="E679" s="35">
        <f t="shared" si="84"/>
        <v>0</v>
      </c>
      <c r="F679" s="35">
        <f t="shared" si="85"/>
        <v>0</v>
      </c>
      <c r="G679" s="35">
        <f t="shared" si="86"/>
        <v>0</v>
      </c>
      <c r="H679" s="35">
        <f t="shared" si="87"/>
        <v>0</v>
      </c>
      <c r="I679" s="48">
        <v>611</v>
      </c>
      <c r="J679" s="49" t="s">
        <v>585</v>
      </c>
      <c r="K679" s="65">
        <v>0</v>
      </c>
      <c r="L679" s="38">
        <v>0</v>
      </c>
      <c r="M679" s="39">
        <v>517</v>
      </c>
      <c r="N679" s="40">
        <v>0</v>
      </c>
      <c r="O679" s="98">
        <v>0</v>
      </c>
      <c r="P679" s="38" t="e">
        <v>#DIV/0!</v>
      </c>
      <c r="Q679" s="39" t="e">
        <v>#DIV/0!</v>
      </c>
      <c r="R679" s="41" t="e">
        <v>#DIV/0!</v>
      </c>
      <c r="S679" s="183">
        <v>0</v>
      </c>
      <c r="T679" s="42">
        <v>0</v>
      </c>
      <c r="U679" s="43">
        <v>396</v>
      </c>
      <c r="V679" s="44">
        <v>0</v>
      </c>
      <c r="W679" s="178">
        <v>0</v>
      </c>
      <c r="X679" s="42" t="e">
        <v>#DIV/0!</v>
      </c>
      <c r="Y679" s="43" t="e">
        <v>#DIV/0!</v>
      </c>
      <c r="Z679" s="45" t="e">
        <v>#DIV/0!</v>
      </c>
      <c r="AA679" s="65">
        <v>0</v>
      </c>
      <c r="AB679" s="38">
        <v>0</v>
      </c>
      <c r="AC679" s="39">
        <v>538</v>
      </c>
      <c r="AD679" s="40">
        <v>0</v>
      </c>
      <c r="AE679" s="98">
        <v>0</v>
      </c>
      <c r="AF679" s="38" t="e">
        <v>#DIV/0!</v>
      </c>
      <c r="AG679" s="39" t="e">
        <v>#DIV/0!</v>
      </c>
      <c r="AH679" s="41" t="e">
        <v>#DIV/0!</v>
      </c>
      <c r="AI679" s="183">
        <v>0</v>
      </c>
      <c r="AJ679" s="42">
        <v>0</v>
      </c>
      <c r="AK679" s="43">
        <v>337</v>
      </c>
      <c r="AL679" s="44">
        <v>0</v>
      </c>
      <c r="AM679" s="178">
        <v>0</v>
      </c>
      <c r="AN679" s="42" t="e">
        <v>#DIV/0!</v>
      </c>
      <c r="AO679" s="43" t="e">
        <v>#DIV/0!</v>
      </c>
      <c r="AP679" s="45" t="e">
        <v>#DIV/0!</v>
      </c>
      <c r="AQ679" s="65">
        <v>0</v>
      </c>
      <c r="AR679" s="38">
        <v>0</v>
      </c>
      <c r="AS679" s="39">
        <v>565</v>
      </c>
      <c r="AT679" s="40">
        <v>0</v>
      </c>
      <c r="AU679" s="98">
        <v>0</v>
      </c>
      <c r="AV679" s="38" t="e">
        <v>#DIV/0!</v>
      </c>
      <c r="AW679" s="39" t="e">
        <v>#DIV/0!</v>
      </c>
      <c r="AX679" s="41" t="e">
        <v>#DIV/0!</v>
      </c>
      <c r="AY679" s="183">
        <v>0</v>
      </c>
      <c r="AZ679" s="42">
        <v>0</v>
      </c>
      <c r="BA679" s="43">
        <v>356</v>
      </c>
      <c r="BB679" s="44">
        <v>0</v>
      </c>
      <c r="BC679" s="178">
        <v>0</v>
      </c>
      <c r="BD679" s="42" t="e">
        <v>#DIV/0!</v>
      </c>
      <c r="BE679" s="43" t="e">
        <v>#DIV/0!</v>
      </c>
      <c r="BF679" s="45" t="e">
        <v>#DIV/0!</v>
      </c>
      <c r="BG679" s="159">
        <v>0</v>
      </c>
      <c r="BH679" s="83">
        <v>0</v>
      </c>
      <c r="BI679" s="84">
        <v>467</v>
      </c>
      <c r="BJ679" s="85">
        <v>0</v>
      </c>
      <c r="BK679" s="156">
        <v>0</v>
      </c>
      <c r="BL679" s="83" t="e">
        <v>#DIV/0!</v>
      </c>
      <c r="BM679" s="84" t="e">
        <v>#DIV/0!</v>
      </c>
      <c r="BN679" s="86" t="e">
        <v>#DIV/0!</v>
      </c>
      <c r="BO679" s="195">
        <v>0</v>
      </c>
      <c r="BP679" s="75">
        <v>0</v>
      </c>
      <c r="BQ679" s="164">
        <v>0</v>
      </c>
      <c r="BR679" s="76">
        <v>627</v>
      </c>
      <c r="BS679" s="77">
        <v>0</v>
      </c>
      <c r="BT679" s="156">
        <v>3845</v>
      </c>
      <c r="BU679" s="156">
        <v>9</v>
      </c>
    </row>
    <row r="681" spans="1:73">
      <c r="A681"/>
      <c r="J681" t="s">
        <v>719</v>
      </c>
    </row>
    <row r="682" spans="1:73">
      <c r="A682"/>
      <c r="J682" t="s">
        <v>720</v>
      </c>
    </row>
    <row r="683" spans="1:73">
      <c r="A683"/>
      <c r="J683" t="s">
        <v>721</v>
      </c>
    </row>
    <row r="684" spans="1:73">
      <c r="A684"/>
      <c r="J684" t="s">
        <v>722</v>
      </c>
    </row>
  </sheetData>
  <mergeCells count="9">
    <mergeCell ref="BT2:BU2"/>
    <mergeCell ref="BG2:BN2"/>
    <mergeCell ref="BO2:BS2"/>
    <mergeCell ref="K2:R2"/>
    <mergeCell ref="S2:Z2"/>
    <mergeCell ref="AA2:AH2"/>
    <mergeCell ref="AI2:AP2"/>
    <mergeCell ref="AQ2:AX2"/>
    <mergeCell ref="AY2:BF2"/>
  </mergeCells>
  <conditionalFormatting sqref="N1:N644 R1:R644 V1:V644 Z1:Z644 AD1:AD644 AH1:AH644 AL1:AM644 AP1:AP644 BS1:BS644 BJ1:BJ644 BN1:BN644 BB1:BB644 BF1:BF644 AT1:AT644 AX1:AX644 AX680:AX1048576 AT680:AT1048576 BF680:BF1048576 BB680:BB1048576 BN680:BN1048576 BJ680:BJ1048576 BS680:BS1048576 AP680:AP1048576 AL680:AM1048576 AH680:AH1048576 AD680:AD1048576 Z680:Z1048576 V680:V1048576 R680:R1048576 N680:N1048576">
    <cfRule type="cellIs" dxfId="35" priority="36" operator="greaterThan">
      <formula>1</formula>
    </cfRule>
  </conditionalFormatting>
  <conditionalFormatting sqref="N676 R676 V676 Z676 AD676 AH676 AL676:AM676 AP676 BS676 BJ676 BN676 BB676 BF676 AT676 AX676">
    <cfRule type="cellIs" dxfId="34" priority="4" operator="greaterThan">
      <formula>1</formula>
    </cfRule>
  </conditionalFormatting>
  <conditionalFormatting sqref="N679 R679 V679 Z679 AD679 AH679 AL679:AM679 AP679 BS679 BJ679 BN679 BB679 BF679 AT679 AX679">
    <cfRule type="cellIs" dxfId="33" priority="1" operator="greaterThan">
      <formula>1</formula>
    </cfRule>
  </conditionalFormatting>
  <conditionalFormatting sqref="N645 R645 V645 Z645 AD645 AH645 AL645:AM645 AP645 BS645 BJ645 BN645 BB645 BF645 AT645 AX645">
    <cfRule type="cellIs" dxfId="32" priority="35" operator="greaterThan">
      <formula>1</formula>
    </cfRule>
  </conditionalFormatting>
  <conditionalFormatting sqref="N646 R646 V646 Z646 AD646 AH646 AL646:AM646 AP646 BS646 BJ646 BN646 BB646 BF646 AT646 AX646">
    <cfRule type="cellIs" dxfId="31" priority="34" operator="greaterThan">
      <formula>1</formula>
    </cfRule>
  </conditionalFormatting>
  <conditionalFormatting sqref="N647 R647 V647 Z647 AD647 AH647 AL647:AM647 AP647 BS647 BJ647 BN647 BB647 BF647 AT647 AX647">
    <cfRule type="cellIs" dxfId="30" priority="33" operator="greaterThan">
      <formula>1</formula>
    </cfRule>
  </conditionalFormatting>
  <conditionalFormatting sqref="N648 R648 V648 Z648 AD648 AH648 AL648:AM648 AP648 BS648 BJ648 BN648 BB648 BF648 AT648 AX648">
    <cfRule type="cellIs" dxfId="29" priority="32" operator="greaterThan">
      <formula>1</formula>
    </cfRule>
  </conditionalFormatting>
  <conditionalFormatting sqref="N649 R649 V649 Z649 AD649 AH649 AL649:AM649 AP649 BS649 BJ649 BN649 BB649 BF649 AT649 AX649">
    <cfRule type="cellIs" dxfId="28" priority="31" operator="greaterThan">
      <formula>1</formula>
    </cfRule>
  </conditionalFormatting>
  <conditionalFormatting sqref="N650 R650 V650 Z650 AD650 AH650 AL650:AM650 AP650 BS650 BJ650 BN650 BB650 BF650 AT650 AX650">
    <cfRule type="cellIs" dxfId="27" priority="30" operator="greaterThan">
      <formula>1</formula>
    </cfRule>
  </conditionalFormatting>
  <conditionalFormatting sqref="N651 R651 V651 Z651 AD651 AH651 AL651:AM651 AP651 BS651 BJ651 BN651 BB651 BF651 AT651 AX651">
    <cfRule type="cellIs" dxfId="26" priority="29" operator="greaterThan">
      <formula>1</formula>
    </cfRule>
  </conditionalFormatting>
  <conditionalFormatting sqref="N652 R652 V652 Z652 AD652 AH652 AL652:AM652 AP652 BS652 BJ652 BN652 BB652 BF652 AT652 AX652">
    <cfRule type="cellIs" dxfId="25" priority="28" operator="greaterThan">
      <formula>1</formula>
    </cfRule>
  </conditionalFormatting>
  <conditionalFormatting sqref="N653 R653 V653 Z653 AD653 AH653 AL653:AM653 AP653 BS653 BJ653 BN653 BB653 BF653 AT653 AX653">
    <cfRule type="cellIs" dxfId="24" priority="27" operator="greaterThan">
      <formula>1</formula>
    </cfRule>
  </conditionalFormatting>
  <conditionalFormatting sqref="N654 R654 V654 Z654 AD654 AH654 AL654:AM654 AP654 BS654 BJ654 BN654 BB654 BF654 AT654 AX654">
    <cfRule type="cellIs" dxfId="23" priority="26" operator="greaterThan">
      <formula>1</formula>
    </cfRule>
  </conditionalFormatting>
  <conditionalFormatting sqref="N655 R655 V655 Z655 AD655 AH655 AL655:AM655 AP655 BS655 BJ655 BN655 BB655 BF655 AT655 AX655">
    <cfRule type="cellIs" dxfId="22" priority="25" operator="greaterThan">
      <formula>1</formula>
    </cfRule>
  </conditionalFormatting>
  <conditionalFormatting sqref="N656 R656 V656 Z656 AD656 AH656 AL656:AM656 AP656 BS656 BJ656 BN656 BB656 BF656 AT656 AX656">
    <cfRule type="cellIs" dxfId="21" priority="24" operator="greaterThan">
      <formula>1</formula>
    </cfRule>
  </conditionalFormatting>
  <conditionalFormatting sqref="N657 R657 V657 Z657 AD657 AH657 AL657:AM657 AP657 BS657 BJ657 BN657 BB657 BF657 AT657 AX657">
    <cfRule type="cellIs" dxfId="20" priority="23" operator="greaterThan">
      <formula>1</formula>
    </cfRule>
  </conditionalFormatting>
  <conditionalFormatting sqref="N658 R658 V658 Z658 AD658 AH658 AL658:AM658 AP658 BS658 BJ658 BN658 BB658 BF658 AT658 AX658">
    <cfRule type="cellIs" dxfId="19" priority="22" operator="greaterThan">
      <formula>1</formula>
    </cfRule>
  </conditionalFormatting>
  <conditionalFormatting sqref="N659 R659 V659 Z659 AD659 AH659 AL659:AM659 AP659 BS659 BJ659 BN659 BB659 BF659 AT659 AX659">
    <cfRule type="cellIs" dxfId="18" priority="21" operator="greaterThan">
      <formula>1</formula>
    </cfRule>
  </conditionalFormatting>
  <conditionalFormatting sqref="N660 R660 V660 Z660 AD660 AH660 AL660:AM660 AP660 BS660 BJ660 BN660 BB660 BF660 AT660 AX660">
    <cfRule type="cellIs" dxfId="17" priority="20" operator="greaterThan">
      <formula>1</formula>
    </cfRule>
  </conditionalFormatting>
  <conditionalFormatting sqref="N661 R661 V661 Z661 AD661 AH661 AL661:AM661 AP661 BS661 BJ661 BN661 BB661 BF661 AT661 AX661">
    <cfRule type="cellIs" dxfId="16" priority="19" operator="greaterThan">
      <formula>1</formula>
    </cfRule>
  </conditionalFormatting>
  <conditionalFormatting sqref="N662 R662 V662 Z662 AD662 AH662 AL662:AM662 AP662 BS662 BJ662 BN662 BB662 BF662 AT662 AX662">
    <cfRule type="cellIs" dxfId="15" priority="18" operator="greaterThan">
      <formula>1</formula>
    </cfRule>
  </conditionalFormatting>
  <conditionalFormatting sqref="N663 R663 V663 Z663 AD663 AH663 AL663:AM663 AP663 BS663 BJ663 BN663 BB663 BF663 AT663 AX663">
    <cfRule type="cellIs" dxfId="14" priority="17" operator="greaterThan">
      <formula>1</formula>
    </cfRule>
  </conditionalFormatting>
  <conditionalFormatting sqref="N664 R664 V664 Z664 AD664 AH664 AL664:AM664 AP664 BS664 BJ664 BN664 BB664 BF664 AT664 AX664">
    <cfRule type="cellIs" dxfId="13" priority="16" operator="greaterThan">
      <formula>1</formula>
    </cfRule>
  </conditionalFormatting>
  <conditionalFormatting sqref="N665 R665 V665 Z665 AD665 AH665 AL665:AM665 AP665 BS665 BJ665 BN665 BB665 BF665 AT665 AX665">
    <cfRule type="cellIs" dxfId="12" priority="15" operator="greaterThan">
      <formula>1</formula>
    </cfRule>
  </conditionalFormatting>
  <conditionalFormatting sqref="N666 R666 V666 Z666 AD666 AH666 AL666:AM666 AP666 BS666 BJ666 BN666 BB666 BF666 AT666 AX666">
    <cfRule type="cellIs" dxfId="11" priority="14" operator="greaterThan">
      <formula>1</formula>
    </cfRule>
  </conditionalFormatting>
  <conditionalFormatting sqref="N667 R667 V667 Z667 AD667 AH667 AL667:AM667 AP667 BS667 BJ667 BN667 BB667 BF667 AT667 AX667">
    <cfRule type="cellIs" dxfId="10" priority="13" operator="greaterThan">
      <formula>1</formula>
    </cfRule>
  </conditionalFormatting>
  <conditionalFormatting sqref="N668 R668 V668 Z668 AD668 AH668 AL668:AM668 AP668 BS668 BJ668 BN668 BB668 BF668 AT668 AX668">
    <cfRule type="cellIs" dxfId="9" priority="12" operator="greaterThan">
      <formula>1</formula>
    </cfRule>
  </conditionalFormatting>
  <conditionalFormatting sqref="N669 R669 V669 Z669 AD669 AH669 AL669:AM669 AP669 BS669 BJ669 BN669 BB669 BF669 AT669 AX669">
    <cfRule type="cellIs" dxfId="8" priority="11" operator="greaterThan">
      <formula>1</formula>
    </cfRule>
  </conditionalFormatting>
  <conditionalFormatting sqref="N670 R670 V670 Z670 AD670 AH670 AL670:AM670 AP670 BS670 BJ670 BN670 BB670 BF670 AT670 AX670">
    <cfRule type="cellIs" dxfId="7" priority="10" operator="greaterThan">
      <formula>1</formula>
    </cfRule>
  </conditionalFormatting>
  <conditionalFormatting sqref="N671 R671 V671 Z671 AD671 AH671 AL671:AM671 AP671 BS671 BJ671 BN671 BB671 BF671 AT671 AX671">
    <cfRule type="cellIs" dxfId="6" priority="9" operator="greaterThan">
      <formula>1</formula>
    </cfRule>
  </conditionalFormatting>
  <conditionalFormatting sqref="N672 R672 V672 Z672 AD672 AH672 AL672:AM672 AP672 BS672 BJ672 BN672 BB672 BF672 AT672 AX672">
    <cfRule type="cellIs" dxfId="5" priority="8" operator="greaterThan">
      <formula>1</formula>
    </cfRule>
  </conditionalFormatting>
  <conditionalFormatting sqref="N673 R673 V673 Z673 AD673 AH673 AL673:AM673 AP673 BS673 BJ673 BN673 BB673 BF673 AT673 AX673">
    <cfRule type="cellIs" dxfId="4" priority="7" operator="greaterThan">
      <formula>1</formula>
    </cfRule>
  </conditionalFormatting>
  <conditionalFormatting sqref="N674 R674 V674 Z674 AD674 AH674 AL674:AM674 AP674 BS674 BJ674 BN674 BB674 BF674 AT674 AX674">
    <cfRule type="cellIs" dxfId="3" priority="6" operator="greaterThan">
      <formula>1</formula>
    </cfRule>
  </conditionalFormatting>
  <conditionalFormatting sqref="N675 R675 V675 Z675 AD675 AH675 AL675:AM675 AP675 BS675 BJ675 BN675 BB675 BF675 AT675 AX675">
    <cfRule type="cellIs" dxfId="2" priority="5" operator="greaterThan">
      <formula>1</formula>
    </cfRule>
  </conditionalFormatting>
  <conditionalFormatting sqref="N677 R677 V677 Z677 AD677 AH677 AL677:AM677 AP677 BS677 BJ677 BN677 BB677 BF677 AT677 AX677">
    <cfRule type="cellIs" dxfId="1" priority="3" operator="greaterThan">
      <formula>1</formula>
    </cfRule>
  </conditionalFormatting>
  <conditionalFormatting sqref="N678 R678 V678 Z678 AD678 AH678 AL678:AM678 AP678 BS678 BJ678 BN678 BB678 BF678 AT678 AX678">
    <cfRule type="cellIs" dxfId="0" priority="2" operator="greaterThan">
      <formula>1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2:S50"/>
  <sheetViews>
    <sheetView tabSelected="1" topLeftCell="C3" zoomScale="150" zoomScaleNormal="150" zoomScalePageLayoutView="150" workbookViewId="0">
      <pane xSplit="1" ySplit="4" topLeftCell="D7" activePane="bottomRight" state="frozen"/>
      <selection activeCell="C3" sqref="C3"/>
      <selection pane="topRight" activeCell="D3" sqref="D3"/>
      <selection pane="bottomLeft" activeCell="C7" sqref="C7"/>
      <selection pane="bottomRight" activeCell="K6" sqref="K6"/>
    </sheetView>
  </sheetViews>
  <sheetFormatPr baseColWidth="10" defaultColWidth="8.83203125" defaultRowHeight="13" x14ac:dyDescent="0"/>
  <cols>
    <col min="1" max="2" width="8.83203125" style="54"/>
    <col min="3" max="3" width="26.6640625" style="54" customWidth="1"/>
    <col min="4" max="4" width="14.83203125" style="264" bestFit="1" customWidth="1"/>
    <col min="5" max="5" width="7.83203125" style="264" customWidth="1"/>
    <col min="6" max="6" width="10.6640625" style="54" bestFit="1" customWidth="1"/>
    <col min="7" max="7" width="10.1640625" style="54" customWidth="1"/>
    <col min="8" max="8" width="11.33203125" style="54" bestFit="1" customWidth="1"/>
    <col min="9" max="9" width="11.33203125" style="54" customWidth="1"/>
    <col min="10" max="10" width="9.6640625" style="54" bestFit="1" customWidth="1"/>
    <col min="11" max="12" width="9.5" style="54" bestFit="1" customWidth="1"/>
    <col min="13" max="14" width="8.5" style="54" bestFit="1" customWidth="1"/>
    <col min="15" max="16384" width="8.83203125" style="54"/>
  </cols>
  <sheetData>
    <row r="2" spans="3:19" ht="14" thickBot="1"/>
    <row r="3" spans="3:19" ht="15" customHeight="1">
      <c r="C3" s="413" t="s">
        <v>723</v>
      </c>
      <c r="D3" s="409" t="s">
        <v>766</v>
      </c>
      <c r="E3" s="409" t="s">
        <v>840</v>
      </c>
      <c r="F3" s="411" t="s">
        <v>688</v>
      </c>
      <c r="G3" s="411"/>
      <c r="H3" s="411"/>
      <c r="I3" s="411"/>
      <c r="J3" s="411" t="s">
        <v>724</v>
      </c>
      <c r="K3" s="411"/>
      <c r="L3" s="411"/>
      <c r="M3" s="409" t="s">
        <v>725</v>
      </c>
      <c r="N3" s="412"/>
    </row>
    <row r="4" spans="3:19" ht="15" customHeight="1">
      <c r="C4" s="414"/>
      <c r="D4" s="410"/>
      <c r="E4" s="410"/>
      <c r="F4" s="415" t="s">
        <v>837</v>
      </c>
      <c r="G4" s="415"/>
      <c r="H4" s="415" t="s">
        <v>690</v>
      </c>
      <c r="I4" s="415"/>
      <c r="J4" s="56"/>
      <c r="K4" s="56"/>
      <c r="L4" s="56"/>
      <c r="M4" s="207"/>
      <c r="N4" s="271"/>
    </row>
    <row r="5" spans="3:19">
      <c r="C5" s="414"/>
      <c r="D5" s="410"/>
      <c r="E5" s="410"/>
      <c r="F5" s="56" t="s">
        <v>836</v>
      </c>
      <c r="G5" s="56" t="s">
        <v>764</v>
      </c>
      <c r="H5" s="56" t="s">
        <v>836</v>
      </c>
      <c r="I5" s="56" t="s">
        <v>764</v>
      </c>
      <c r="J5" s="56" t="s">
        <v>868</v>
      </c>
      <c r="K5" s="56" t="s">
        <v>869</v>
      </c>
      <c r="L5" s="56" t="s">
        <v>726</v>
      </c>
      <c r="M5" s="207" t="s">
        <v>727</v>
      </c>
      <c r="N5" s="55" t="s">
        <v>728</v>
      </c>
    </row>
    <row r="6" spans="3:19" ht="15.75" customHeight="1">
      <c r="C6" s="208" t="s">
        <v>729</v>
      </c>
      <c r="D6" s="410"/>
      <c r="E6" s="410"/>
      <c r="F6" s="258">
        <f>'Classificação ativ com agrop'!C4</f>
        <v>2801469</v>
      </c>
      <c r="G6" s="258">
        <f>'Classificação ativ com agrop'!E4</f>
        <v>167001</v>
      </c>
      <c r="H6" s="258">
        <f>'Classificação ativ com agrop'!H4</f>
        <v>49571510</v>
      </c>
      <c r="I6" s="258">
        <f>'Classificação ativ com agrop'!I4</f>
        <v>3949979</v>
      </c>
      <c r="J6" s="59">
        <f>F6/H6</f>
        <v>5.6513691029383611E-2</v>
      </c>
      <c r="K6" s="59">
        <v>1</v>
      </c>
      <c r="L6" s="59">
        <v>1</v>
      </c>
      <c r="M6" s="259">
        <v>1</v>
      </c>
      <c r="N6" s="272" t="s">
        <v>730</v>
      </c>
    </row>
    <row r="7" spans="3:19" ht="13" customHeight="1">
      <c r="C7" s="360" t="s">
        <v>734</v>
      </c>
      <c r="D7" s="265" t="s">
        <v>818</v>
      </c>
      <c r="E7" s="265"/>
      <c r="F7" s="260">
        <f>SUMIF('Classificação ativ com agrop'!K:K,'Síntese Cadeias'!$R7,'Classificação ativ com agrop'!S:S)+SUMIF('Classificação ativ com agrop'!N:N,'Síntese Cadeias'!$R7,'Classificação ativ com agrop'!W:W)</f>
        <v>958866.9</v>
      </c>
      <c r="G7" s="260">
        <f>SUMIF('Classificação ativ com agrop'!K:K,'Síntese Cadeias'!$R7,'Classificação ativ com agrop'!T:T)+SUMIF('Classificação ativ com agrop'!N:N,'Síntese Cadeias'!$R7,'Classificação ativ com agrop'!X:X)</f>
        <v>1813</v>
      </c>
      <c r="H7" s="260">
        <f>SUMIF('Classificação ativ com agrop'!K:K,'Síntese Cadeias'!$R7,'Classificação ativ com agrop'!U:U)+SUMIF('Classificação ativ com agrop'!N:N,'Síntese Cadeias'!$R7,'Classificação ativ com agrop'!Y:Y)</f>
        <v>9475079.4000000004</v>
      </c>
      <c r="I7" s="260">
        <f>SUMIF('Classificação ativ com agrop'!K:K,'Síntese Cadeias'!$R7,'Classificação ativ com agrop'!V:V)+SUMIF('Classificação ativ com agrop'!N:N,'Síntese Cadeias'!$R7,'Classificação ativ com agrop'!Z:Z)</f>
        <v>19253.900000000001</v>
      </c>
      <c r="J7" s="57">
        <f>F7/H7</f>
        <v>0.10119882478240763</v>
      </c>
      <c r="K7" s="57">
        <f>F7/F$6</f>
        <v>0.34227289325707333</v>
      </c>
      <c r="L7" s="57">
        <f>H7/H$6</f>
        <v>0.19113961628362744</v>
      </c>
      <c r="M7" s="363">
        <f>K7/L7</f>
        <v>1.7906957223832807</v>
      </c>
      <c r="N7" s="58">
        <f>RANK(M7,M$7:M$35)</f>
        <v>6</v>
      </c>
      <c r="R7" s="54" t="s">
        <v>750</v>
      </c>
    </row>
    <row r="8" spans="3:19" ht="14" customHeight="1">
      <c r="C8" s="361" t="s">
        <v>731</v>
      </c>
      <c r="D8" s="265" t="s">
        <v>817</v>
      </c>
      <c r="E8" s="265"/>
      <c r="F8" s="260">
        <f>SUMIF('Classificação ativ com agrop'!K:K,'Síntese Cadeias'!$R8,'Classificação ativ com agrop'!S:S)+SUMIF('Classificação ativ com agrop'!N:N,'Síntese Cadeias'!$R8,'Classificação ativ com agrop'!W:W)</f>
        <v>82560.200000000012</v>
      </c>
      <c r="G8" s="260">
        <f>SUMIF('Classificação ativ com agrop'!K:K,'Síntese Cadeias'!$R8,'Classificação ativ com agrop'!T:T)+SUMIF('Classificação ativ com agrop'!N:N,'Síntese Cadeias'!$R8,'Classificação ativ com agrop'!X:X)</f>
        <v>5092.8</v>
      </c>
      <c r="H8" s="260">
        <f>SUMIF('Classificação ativ com agrop'!K:K,'Síntese Cadeias'!$R8,'Classificação ativ com agrop'!U:U)+SUMIF('Classificação ativ com agrop'!N:N,'Síntese Cadeias'!$R8,'Classificação ativ com agrop'!Y:Y)</f>
        <v>1135738.05</v>
      </c>
      <c r="I8" s="260">
        <f>SUMIF('Classificação ativ com agrop'!K:K,'Síntese Cadeias'!$R8,'Classificação ativ com agrop'!V:V)+SUMIF('Classificação ativ com agrop'!N:N,'Síntese Cadeias'!$R8,'Classificação ativ com agrop'!Z:Z)</f>
        <v>114241.3</v>
      </c>
      <c r="J8" s="57">
        <f t="shared" ref="J8:J35" si="0">F8/H8</f>
        <v>7.2692994656646401E-2</v>
      </c>
      <c r="K8" s="57">
        <f t="shared" ref="K8:K35" si="1">F8/F$6</f>
        <v>2.9470324319134003E-2</v>
      </c>
      <c r="L8" s="57">
        <f t="shared" ref="L8:L35" si="2">H8/H$6</f>
        <v>2.2911104584064517E-2</v>
      </c>
      <c r="M8" s="359">
        <f t="shared" ref="M8:M35" si="3">K8/L8</f>
        <v>1.2862899827026086</v>
      </c>
      <c r="N8" s="58">
        <f t="shared" ref="N8:N35" si="4">RANK(M8,M$7:M$35)</f>
        <v>9</v>
      </c>
      <c r="R8" s="54" t="s">
        <v>748</v>
      </c>
    </row>
    <row r="9" spans="3:19" ht="14" customHeight="1">
      <c r="C9" s="273" t="s">
        <v>732</v>
      </c>
      <c r="D9" s="265" t="s">
        <v>817</v>
      </c>
      <c r="E9" s="265"/>
      <c r="F9" s="260">
        <f>SUMIF('Classificação ativ com agrop'!L:L,'Síntese Cadeias'!$S9,'Classificação ativ com agrop'!S:S)+SUMIF('Classificação ativ com agrop'!O:O,'Síntese Cadeias'!$S9,'Classificação ativ com agrop'!W:W)</f>
        <v>26651.7</v>
      </c>
      <c r="G9" s="260">
        <f>SUMIF('Classificação ativ com agrop'!L:L,'Síntese Cadeias'!$S9,'Classificação ativ com agrop'!T:T)+SUMIF('Classificação ativ com agrop'!O:O,'Síntese Cadeias'!$S9,'Classificação ativ com agrop'!X:X)</f>
        <v>1044.3</v>
      </c>
      <c r="H9" s="260">
        <f>SUMIF('Classificação ativ com agrop'!L:L,'Síntese Cadeias'!$S9,'Classificação ativ com agrop'!U:U)+SUMIF('Classificação ativ com agrop'!O:O,'Síntese Cadeias'!$S9,'Classificação ativ com agrop'!Y:Y)</f>
        <v>438104.3</v>
      </c>
      <c r="I9" s="260">
        <f>SUMIF('Classificação ativ com agrop'!L:L,'Síntese Cadeias'!$S9,'Classificação ativ com agrop'!V:V)+SUMIF('Classificação ativ com agrop'!O:O,'Síntese Cadeias'!$S9,'Classificação ativ com agrop'!Z:Z)</f>
        <v>34026.800000000003</v>
      </c>
      <c r="J9" s="57">
        <f t="shared" si="0"/>
        <v>6.0834143832872681E-2</v>
      </c>
      <c r="K9" s="57">
        <f t="shared" si="1"/>
        <v>9.5134731100005032E-3</v>
      </c>
      <c r="L9" s="57">
        <f t="shared" si="2"/>
        <v>8.8378243874354442E-3</v>
      </c>
      <c r="M9" s="363">
        <f t="shared" si="3"/>
        <v>1.0764496659976199</v>
      </c>
      <c r="N9" s="58">
        <f t="shared" si="4"/>
        <v>13</v>
      </c>
      <c r="S9" s="54" t="s">
        <v>732</v>
      </c>
    </row>
    <row r="10" spans="3:19" ht="15" customHeight="1">
      <c r="C10" s="273" t="s">
        <v>838</v>
      </c>
      <c r="D10" s="265" t="s">
        <v>817</v>
      </c>
      <c r="E10" s="265"/>
      <c r="F10" s="260">
        <f>SUMIF('Classificação ativ com agrop'!L:L,'Síntese Cadeias'!$S10,'Classificação ativ com agrop'!S:S)+SUMIF('Classificação ativ com agrop'!O:O,'Síntese Cadeias'!$S10,'Classificação ativ com agrop'!W:W)</f>
        <v>18932</v>
      </c>
      <c r="G10" s="260">
        <f>SUMIF('Classificação ativ com agrop'!L:L,'Síntese Cadeias'!$S10,'Classificação ativ com agrop'!T:T)+SUMIF('Classificação ativ com agrop'!O:O,'Síntese Cadeias'!$S10,'Classificação ativ com agrop'!X:X)</f>
        <v>1878</v>
      </c>
      <c r="H10" s="260">
        <f>SUMIF('Classificação ativ com agrop'!L:L,'Síntese Cadeias'!$S10,'Classificação ativ com agrop'!U:U)+SUMIF('Classificação ativ com agrop'!O:O,'Síntese Cadeias'!$S10,'Classificação ativ com agrop'!Y:Y)</f>
        <v>339662</v>
      </c>
      <c r="I10" s="260">
        <f>SUMIF('Classificação ativ com agrop'!L:L,'Síntese Cadeias'!$S10,'Classificação ativ com agrop'!V:V)+SUMIF('Classificação ativ com agrop'!O:O,'Síntese Cadeias'!$S10,'Classificação ativ com agrop'!Z:Z)</f>
        <v>55743.5</v>
      </c>
      <c r="J10" s="57">
        <f t="shared" si="0"/>
        <v>5.5737762834818141E-2</v>
      </c>
      <c r="K10" s="57">
        <f t="shared" si="1"/>
        <v>6.7578830963326737E-3</v>
      </c>
      <c r="L10" s="57">
        <f t="shared" si="2"/>
        <v>6.8519599261753373E-3</v>
      </c>
      <c r="M10" s="363">
        <f t="shared" si="3"/>
        <v>0.98627008463910038</v>
      </c>
      <c r="N10" s="58">
        <f t="shared" si="4"/>
        <v>14</v>
      </c>
      <c r="S10" s="320" t="s">
        <v>838</v>
      </c>
    </row>
    <row r="11" spans="3:19" ht="14" customHeight="1">
      <c r="C11" s="273" t="s">
        <v>854</v>
      </c>
      <c r="D11" s="265" t="s">
        <v>817</v>
      </c>
      <c r="E11" s="265"/>
      <c r="F11" s="260">
        <f>SUMIF('Classificação ativ com agrop'!L:L,'Síntese Cadeias'!$S11,'Classificação ativ com agrop'!S:S)+SUMIF('Classificação ativ com agrop'!O:O,'Síntese Cadeias'!$S11,'Classificação ativ com agrop'!W:W)</f>
        <v>36976.5</v>
      </c>
      <c r="G11" s="260">
        <f>SUMIF('Classificação ativ com agrop'!L:L,'Síntese Cadeias'!$S11,'Classificação ativ com agrop'!T:T)+SUMIF('Classificação ativ com agrop'!O:O,'Síntese Cadeias'!$S11,'Classificação ativ com agrop'!X:X)</f>
        <v>2170.5</v>
      </c>
      <c r="H11" s="260">
        <f>SUMIF('Classificação ativ com agrop'!L:L,'Síntese Cadeias'!$S11,'Classificação ativ com agrop'!U:U)+SUMIF('Classificação ativ com agrop'!O:O,'Síntese Cadeias'!$S11,'Classificação ativ com agrop'!Y:Y)</f>
        <v>357971.75</v>
      </c>
      <c r="I11" s="260">
        <f>SUMIF('Classificação ativ com agrop'!L:L,'Síntese Cadeias'!$S11,'Classificação ativ com agrop'!V:V)+SUMIF('Classificação ativ com agrop'!O:O,'Síntese Cadeias'!$S11,'Classificação ativ com agrop'!Z:Z)</f>
        <v>24471</v>
      </c>
      <c r="J11" s="57">
        <f t="shared" si="0"/>
        <v>0.10329446387878373</v>
      </c>
      <c r="K11" s="57">
        <f t="shared" si="1"/>
        <v>1.3198968112800819E-2</v>
      </c>
      <c r="L11" s="57">
        <f t="shared" si="2"/>
        <v>7.2213202704537348E-3</v>
      </c>
      <c r="M11" s="359">
        <f t="shared" si="3"/>
        <v>1.8277776941710817</v>
      </c>
      <c r="N11" s="385">
        <f t="shared" si="4"/>
        <v>5</v>
      </c>
      <c r="S11" s="54" t="s">
        <v>854</v>
      </c>
    </row>
    <row r="12" spans="3:19" ht="14" customHeight="1">
      <c r="C12" s="361" t="s">
        <v>821</v>
      </c>
      <c r="D12" s="265" t="s">
        <v>817</v>
      </c>
      <c r="E12" s="265"/>
      <c r="F12" s="260">
        <f>SUMIF('Classificação ativ com agrop'!K:K,'Síntese Cadeias'!$R12,'Classificação ativ com agrop'!S:S)+SUMIF('Classificação ativ com agrop'!N:N,'Síntese Cadeias'!$R12,'Classificação ativ com agrop'!W:W)</f>
        <v>92731.55</v>
      </c>
      <c r="G12" s="260">
        <f>SUMIF('Classificação ativ com agrop'!K:K,'Síntese Cadeias'!$R12,'Classificação ativ com agrop'!T:T)+SUMIF('Classificação ativ com agrop'!N:N,'Síntese Cadeias'!$R12,'Classificação ativ com agrop'!X:X)</f>
        <v>17539.400000000001</v>
      </c>
      <c r="H12" s="260">
        <f>SUMIF('Classificação ativ com agrop'!K:K,'Síntese Cadeias'!$R12,'Classificação ativ com agrop'!U:U)+SUMIF('Classificação ativ com agrop'!N:N,'Síntese Cadeias'!$R12,'Classificação ativ com agrop'!Y:Y)</f>
        <v>1268693.9000000001</v>
      </c>
      <c r="I12" s="260">
        <f>SUMIF('Classificação ativ com agrop'!K:K,'Síntese Cadeias'!$R12,'Classificação ativ com agrop'!V:V)+SUMIF('Classificação ativ com agrop'!N:N,'Síntese Cadeias'!$R12,'Classificação ativ com agrop'!Z:Z)</f>
        <v>201993.25</v>
      </c>
      <c r="J12" s="57">
        <f t="shared" si="0"/>
        <v>7.309213830065707E-2</v>
      </c>
      <c r="K12" s="57">
        <f t="shared" si="1"/>
        <v>3.3101044487731261E-2</v>
      </c>
      <c r="L12" s="57">
        <f t="shared" si="2"/>
        <v>2.5593206662455917E-2</v>
      </c>
      <c r="M12" s="359">
        <f t="shared" si="3"/>
        <v>1.2933527605311375</v>
      </c>
      <c r="N12" s="58">
        <f t="shared" si="4"/>
        <v>8</v>
      </c>
      <c r="R12" s="54" t="s">
        <v>821</v>
      </c>
    </row>
    <row r="13" spans="3:19" ht="15" customHeight="1">
      <c r="C13" s="273" t="s">
        <v>733</v>
      </c>
      <c r="D13" s="265" t="s">
        <v>817</v>
      </c>
      <c r="E13" s="265"/>
      <c r="F13" s="260">
        <f>SUMIF('Classificação ativ com agrop'!L:L,'Síntese Cadeias'!$S13,'Classificação ativ com agrop'!S:S)+SUMIF('Classificação ativ com agrop'!O:O,'Síntese Cadeias'!$S13,'Classificação ativ com agrop'!W:W)</f>
        <v>75710</v>
      </c>
      <c r="G13" s="260">
        <f>SUMIF('Classificação ativ com agrop'!L:L,'Síntese Cadeias'!$S13,'Classificação ativ com agrop'!T:T)+SUMIF('Classificação ativ com agrop'!O:O,'Síntese Cadeias'!$S13,'Classificação ativ com agrop'!X:X)</f>
        <v>16320</v>
      </c>
      <c r="H13" s="260">
        <f>SUMIF('Classificação ativ com agrop'!L:L,'Síntese Cadeias'!$S13,'Classificação ativ com agrop'!U:U)+SUMIF('Classificação ativ com agrop'!O:O,'Síntese Cadeias'!$S13,'Classificação ativ com agrop'!Y:Y)</f>
        <v>671318.5</v>
      </c>
      <c r="I13" s="260">
        <f>SUMIF('Classificação ativ com agrop'!L:L,'Síntese Cadeias'!$S13,'Classificação ativ com agrop'!V:V)+SUMIF('Classificação ativ com agrop'!O:O,'Síntese Cadeias'!$S13,'Classificação ativ com agrop'!Z:Z)</f>
        <v>174034</v>
      </c>
      <c r="J13" s="57">
        <f t="shared" si="0"/>
        <v>0.11277806287179633</v>
      </c>
      <c r="K13" s="57">
        <f t="shared" si="1"/>
        <v>2.7025107184837669E-2</v>
      </c>
      <c r="L13" s="57">
        <f t="shared" si="2"/>
        <v>1.3542425881317717E-2</v>
      </c>
      <c r="M13" s="368">
        <f t="shared" si="3"/>
        <v>1.9955883400565488</v>
      </c>
      <c r="N13" s="385">
        <f t="shared" si="4"/>
        <v>4</v>
      </c>
      <c r="S13" s="54" t="s">
        <v>733</v>
      </c>
    </row>
    <row r="14" spans="3:19" ht="15" customHeight="1">
      <c r="C14" s="383" t="s">
        <v>839</v>
      </c>
      <c r="D14" s="337" t="s">
        <v>817</v>
      </c>
      <c r="E14" s="337"/>
      <c r="F14" s="258">
        <f>SUMIF('Classificação ativ com agrop'!L:L,'Síntese Cadeias'!$S14,'Classificação ativ com agrop'!S:S)+SUMIF('Classificação ativ com agrop'!O:O,'Síntese Cadeias'!$S14,'Classificação ativ com agrop'!W:W)</f>
        <v>16783.55</v>
      </c>
      <c r="G14" s="258">
        <f>SUMIF('Classificação ativ com agrop'!L:L,'Síntese Cadeias'!$S14,'Classificação ativ com agrop'!T:T)+SUMIF('Classificação ativ com agrop'!O:O,'Síntese Cadeias'!$S14,'Classificação ativ com agrop'!X:X)</f>
        <v>1148.4000000000001</v>
      </c>
      <c r="H14" s="258">
        <f>SUMIF('Classificação ativ com agrop'!L:L,'Síntese Cadeias'!$S14,'Classificação ativ com agrop'!U:U)+SUMIF('Classificação ativ com agrop'!O:O,'Síntese Cadeias'!$S14,'Classificação ativ com agrop'!Y:Y)</f>
        <v>590051.4</v>
      </c>
      <c r="I14" s="258">
        <f>SUMIF('Classificação ativ com agrop'!L:L,'Síntese Cadeias'!$S14,'Classificação ativ com agrop'!V:V)+SUMIF('Classificação ativ com agrop'!O:O,'Síntese Cadeias'!$S14,'Classificação ativ com agrop'!Z:Z)</f>
        <v>25413.25</v>
      </c>
      <c r="J14" s="59">
        <f t="shared" si="0"/>
        <v>2.844421689364689E-2</v>
      </c>
      <c r="K14" s="59">
        <f t="shared" si="1"/>
        <v>5.9909818741524529E-3</v>
      </c>
      <c r="L14" s="59">
        <f t="shared" si="2"/>
        <v>1.1903034626139087E-2</v>
      </c>
      <c r="M14" s="384">
        <f t="shared" si="3"/>
        <v>0.50331550418212223</v>
      </c>
      <c r="N14" s="366">
        <f t="shared" si="4"/>
        <v>26</v>
      </c>
      <c r="S14" s="54" t="s">
        <v>822</v>
      </c>
    </row>
    <row r="15" spans="3:19" ht="15" customHeight="1">
      <c r="C15" s="362" t="s">
        <v>816</v>
      </c>
      <c r="D15" s="265" t="s">
        <v>817</v>
      </c>
      <c r="E15" s="265"/>
      <c r="F15" s="262">
        <f>SUMIF('Classificação ativ com agrop'!K:K,'Síntese Cadeias'!$R15,'Classificação ativ com agrop'!S:S)+SUMIF('Classificação ativ com agrop'!N:N,'Síntese Cadeias'!$R15,'Classificação ativ com agrop'!W:W)</f>
        <v>33786.9</v>
      </c>
      <c r="G15" s="260">
        <f>SUMIF('Classificação ativ com agrop'!K:K,'Síntese Cadeias'!$R15,'Classificação ativ com agrop'!T:T)+SUMIF('Classificação ativ com agrop'!N:N,'Síntese Cadeias'!$R15,'Classificação ativ com agrop'!X:X)</f>
        <v>710.2</v>
      </c>
      <c r="H15" s="260">
        <f>SUMIF('Classificação ativ com agrop'!K:K,'Síntese Cadeias'!$R15,'Classificação ativ com agrop'!U:U)+SUMIF('Classificação ativ com agrop'!N:N,'Síntese Cadeias'!$R15,'Classificação ativ com agrop'!Y:Y)</f>
        <v>483393.4</v>
      </c>
      <c r="I15" s="260">
        <f>SUMIF('Classificação ativ com agrop'!K:K,'Síntese Cadeias'!$R15,'Classificação ativ com agrop'!V:V)+SUMIF('Classificação ativ com agrop'!N:N,'Síntese Cadeias'!$R15,'Classificação ativ com agrop'!Z:Z)</f>
        <v>24477.599999999999</v>
      </c>
      <c r="J15" s="60">
        <f t="shared" si="0"/>
        <v>6.9895244742687837E-2</v>
      </c>
      <c r="K15" s="60">
        <f t="shared" si="1"/>
        <v>1.2060422585436426E-2</v>
      </c>
      <c r="L15" s="60">
        <f t="shared" si="2"/>
        <v>9.7514358549900954E-3</v>
      </c>
      <c r="M15" s="368">
        <f t="shared" si="3"/>
        <v>1.2367842812876377</v>
      </c>
      <c r="N15" s="61">
        <f t="shared" si="4"/>
        <v>10</v>
      </c>
      <c r="R15" s="54" t="s">
        <v>806</v>
      </c>
    </row>
    <row r="16" spans="3:19" ht="15" customHeight="1">
      <c r="C16" s="362" t="s">
        <v>842</v>
      </c>
      <c r="D16" s="265" t="s">
        <v>817</v>
      </c>
      <c r="E16" s="265" t="s">
        <v>841</v>
      </c>
      <c r="F16" s="262">
        <f>SUMIF('Classificação ativ com agrop'!K:K,'Síntese Cadeias'!$R16,'Classificação ativ com agrop'!S:S)+SUMIF('Classificação ativ com agrop'!N:N,'Síntese Cadeias'!$R16,'Classificação ativ com agrop'!W:W)</f>
        <v>54324.9</v>
      </c>
      <c r="G16" s="260">
        <f>SUMIF('Classificação ativ com agrop'!K:K,'Síntese Cadeias'!$R16,'Classificação ativ com agrop'!T:T)+SUMIF('Classificação ativ com agrop'!N:N,'Síntese Cadeias'!$R16,'Classificação ativ com agrop'!X:X)</f>
        <v>223</v>
      </c>
      <c r="H16" s="260">
        <f>SUMIF('Classificação ativ com agrop'!K:K,'Síntese Cadeias'!$R16,'Classificação ativ com agrop'!U:U)+SUMIF('Classificação ativ com agrop'!N:N,'Síntese Cadeias'!$R16,'Classificação ativ com agrop'!Y:Y)</f>
        <v>325920</v>
      </c>
      <c r="I16" s="260">
        <f>SUMIF('Classificação ativ com agrop'!K:K,'Síntese Cadeias'!$R16,'Classificação ativ com agrop'!V:V)+SUMIF('Classificação ativ com agrop'!N:N,'Síntese Cadeias'!$R16,'Classificação ativ com agrop'!Z:Z)</f>
        <v>7986.1</v>
      </c>
      <c r="J16" s="60">
        <f t="shared" si="0"/>
        <v>0.16668170103092783</v>
      </c>
      <c r="K16" s="60">
        <f t="shared" si="1"/>
        <v>1.9391576347980291E-2</v>
      </c>
      <c r="L16" s="60">
        <f t="shared" si="2"/>
        <v>6.5747442432155081E-3</v>
      </c>
      <c r="M16" s="368">
        <f t="shared" si="3"/>
        <v>2.9494039054052177</v>
      </c>
      <c r="N16" s="385">
        <f t="shared" si="4"/>
        <v>3</v>
      </c>
      <c r="R16" s="54" t="s">
        <v>778</v>
      </c>
    </row>
    <row r="17" spans="3:19" ht="15" customHeight="1">
      <c r="C17" s="362" t="s">
        <v>823</v>
      </c>
      <c r="D17" s="265" t="s">
        <v>817</v>
      </c>
      <c r="E17" s="265" t="s">
        <v>841</v>
      </c>
      <c r="F17" s="262">
        <f>SUMIF('Classificação ativ com agrop'!K:K,'Síntese Cadeias'!$R17,'Classificação ativ com agrop'!S:S)+SUMIF('Classificação ativ com agrop'!N:N,'Síntese Cadeias'!$R17,'Classificação ativ com agrop'!W:W)</f>
        <v>26689.599999999999</v>
      </c>
      <c r="G17" s="260">
        <f>SUMIF('Classificação ativ com agrop'!K:K,'Síntese Cadeias'!$R17,'Classificação ativ com agrop'!T:T)+SUMIF('Classificação ativ com agrop'!N:N,'Síntese Cadeias'!$R17,'Classificação ativ com agrop'!X:X)</f>
        <v>302.5</v>
      </c>
      <c r="H17" s="260">
        <f>SUMIF('Classificação ativ com agrop'!K:K,'Síntese Cadeias'!$R17,'Classificação ativ com agrop'!U:U)+SUMIF('Classificação ativ com agrop'!N:N,'Síntese Cadeias'!$R17,'Classificação ativ com agrop'!Y:Y)</f>
        <v>600112</v>
      </c>
      <c r="I17" s="260">
        <f>SUMIF('Classificação ativ com agrop'!K:K,'Síntese Cadeias'!$R17,'Classificação ativ com agrop'!V:V)+SUMIF('Classificação ativ com agrop'!N:N,'Síntese Cadeias'!$R17,'Classificação ativ com agrop'!Z:Z)</f>
        <v>7768.9</v>
      </c>
      <c r="J17" s="60">
        <f t="shared" si="0"/>
        <v>4.4474364785240084E-2</v>
      </c>
      <c r="K17" s="60">
        <f t="shared" si="1"/>
        <v>9.5270017265941549E-3</v>
      </c>
      <c r="L17" s="60">
        <f t="shared" si="2"/>
        <v>1.2105985877775359E-2</v>
      </c>
      <c r="M17" s="363">
        <f t="shared" si="3"/>
        <v>0.78696620190877609</v>
      </c>
      <c r="N17" s="61">
        <f t="shared" si="4"/>
        <v>18</v>
      </c>
      <c r="R17" s="54" t="s">
        <v>808</v>
      </c>
    </row>
    <row r="18" spans="3:19" ht="15">
      <c r="C18" s="386" t="s">
        <v>811</v>
      </c>
      <c r="D18" s="387" t="s">
        <v>817</v>
      </c>
      <c r="E18" s="387"/>
      <c r="F18" s="388">
        <f>SUMIF('Classificação ativ com agrop'!L:L,'Síntese Cadeias'!$S18,'Classificação ativ com agrop'!S:S)+SUMIF('Classificação ativ com agrop'!O:O,'Síntese Cadeias'!$S18,'Classificação ativ com agrop'!W:W)</f>
        <v>3509</v>
      </c>
      <c r="G18" s="388">
        <f>SUMIF('Classificação ativ com agrop'!L:L,'Síntese Cadeias'!$S18,'Classificação ativ com agrop'!T:T)+SUMIF('Classificação ativ com agrop'!O:O,'Síntese Cadeias'!$S18,'Classificação ativ com agrop'!X:X)</f>
        <v>92</v>
      </c>
      <c r="H18" s="388">
        <f>SUMIF('Classificação ativ com agrop'!L:L,'Síntese Cadeias'!$S18,'Classificação ativ com agrop'!U:U)+SUMIF('Classificação ativ com agrop'!O:O,'Síntese Cadeias'!$S18,'Classificação ativ com agrop'!Y:Y)</f>
        <v>56255</v>
      </c>
      <c r="I18" s="388">
        <f>SUMIF('Classificação ativ com agrop'!L:L,'Síntese Cadeias'!$S18,'Classificação ativ com agrop'!V:V)+SUMIF('Classificação ativ com agrop'!O:O,'Síntese Cadeias'!$S18,'Classificação ativ com agrop'!Z:Z)</f>
        <v>509</v>
      </c>
      <c r="J18" s="389">
        <f t="shared" si="0"/>
        <v>6.237667762865523E-2</v>
      </c>
      <c r="K18" s="389">
        <f t="shared" si="1"/>
        <v>1.2525571405573291E-3</v>
      </c>
      <c r="L18" s="389">
        <f t="shared" si="2"/>
        <v>1.1348252252150479E-3</v>
      </c>
      <c r="M18" s="390">
        <f t="shared" si="3"/>
        <v>1.1037445350406017</v>
      </c>
      <c r="N18" s="391">
        <f t="shared" si="4"/>
        <v>11</v>
      </c>
      <c r="S18" s="54" t="s">
        <v>811</v>
      </c>
    </row>
    <row r="19" spans="3:19" s="62" customFormat="1" ht="15" customHeight="1">
      <c r="C19" s="274" t="s">
        <v>845</v>
      </c>
      <c r="D19" s="265" t="s">
        <v>817</v>
      </c>
      <c r="E19" s="265" t="s">
        <v>841</v>
      </c>
      <c r="F19" s="260">
        <f>SUMIF('Classificação ativ com agrop'!L:L,'Síntese Cadeias'!$S19,'Classificação ativ com agrop'!S:S)+SUMIF('Classificação ativ com agrop'!O:O,'Síntese Cadeias'!$S19,'Classificação ativ com agrop'!W:W)</f>
        <v>21073.599999999999</v>
      </c>
      <c r="G19" s="260">
        <f>SUMIF('Classificação ativ com agrop'!L:L,'Síntese Cadeias'!$S19,'Classificação ativ com agrop'!T:T)+SUMIF('Classificação ativ com agrop'!O:O,'Síntese Cadeias'!$S19,'Classificação ativ com agrop'!X:X)</f>
        <v>112.5</v>
      </c>
      <c r="H19" s="260">
        <f>SUMIF('Classificação ativ com agrop'!L:L,'Síntese Cadeias'!$S19,'Classificação ativ com agrop'!U:U)+SUMIF('Classificação ativ com agrop'!O:O,'Síntese Cadeias'!$S19,'Classificação ativ com agrop'!Y:Y)</f>
        <v>473291</v>
      </c>
      <c r="I19" s="260">
        <f>SUMIF('Classificação ativ com agrop'!L:L,'Síntese Cadeias'!$S19,'Classificação ativ com agrop'!V:V)+SUMIF('Classificação ativ com agrop'!O:O,'Síntese Cadeias'!$S19,'Classificação ativ com agrop'!Z:Z)</f>
        <v>5195.8999999999996</v>
      </c>
      <c r="J19" s="60">
        <f t="shared" si="0"/>
        <v>4.4525672366472209E-2</v>
      </c>
      <c r="K19" s="60">
        <f t="shared" si="1"/>
        <v>7.5223391727697146E-3</v>
      </c>
      <c r="L19" s="60">
        <f t="shared" si="2"/>
        <v>9.5476413770732415E-3</v>
      </c>
      <c r="M19" s="363">
        <f t="shared" si="3"/>
        <v>0.78787408069527132</v>
      </c>
      <c r="N19" s="61">
        <f t="shared" si="4"/>
        <v>17</v>
      </c>
      <c r="R19" s="54"/>
      <c r="S19" s="54" t="s">
        <v>844</v>
      </c>
    </row>
    <row r="20" spans="3:19" ht="15" customHeight="1">
      <c r="C20" s="274" t="s">
        <v>804</v>
      </c>
      <c r="D20" s="265" t="s">
        <v>817</v>
      </c>
      <c r="E20" s="265"/>
      <c r="F20" s="260">
        <f>SUMIF('Classificação ativ com agrop'!L:L,'Síntese Cadeias'!$S20,'Classificação ativ com agrop'!S:S)+SUMIF('Classificação ativ com agrop'!O:O,'Síntese Cadeias'!$S20,'Classificação ativ com agrop'!W:W)</f>
        <v>2107</v>
      </c>
      <c r="G20" s="260">
        <f>SUMIF('Classificação ativ com agrop'!L:L,'Síntese Cadeias'!$S20,'Classificação ativ com agrop'!T:T)+SUMIF('Classificação ativ com agrop'!O:O,'Síntese Cadeias'!$S20,'Classificação ativ com agrop'!X:X)</f>
        <v>98</v>
      </c>
      <c r="H20" s="260">
        <f>SUMIF('Classificação ativ com agrop'!L:L,'Síntese Cadeias'!$S20,'Classificação ativ com agrop'!U:U)+SUMIF('Classificação ativ com agrop'!O:O,'Síntese Cadeias'!$S20,'Classificação ativ com agrop'!Y:Y)</f>
        <v>70566</v>
      </c>
      <c r="I20" s="260">
        <f>SUMIF('Classificação ativ com agrop'!L:L,'Síntese Cadeias'!$S20,'Classificação ativ com agrop'!V:V)+SUMIF('Classificação ativ com agrop'!O:O,'Síntese Cadeias'!$S20,'Classificação ativ com agrop'!Z:Z)</f>
        <v>2064</v>
      </c>
      <c r="J20" s="60">
        <f t="shared" si="0"/>
        <v>2.9858572116883485E-2</v>
      </c>
      <c r="K20" s="60">
        <f t="shared" si="1"/>
        <v>7.5210541326711094E-4</v>
      </c>
      <c r="L20" s="60">
        <f t="shared" si="2"/>
        <v>1.4235192754870692E-3</v>
      </c>
      <c r="M20" s="363">
        <f t="shared" si="3"/>
        <v>0.52834227552680779</v>
      </c>
      <c r="N20" s="61">
        <f t="shared" si="4"/>
        <v>25</v>
      </c>
      <c r="S20" s="54" t="s">
        <v>843</v>
      </c>
    </row>
    <row r="21" spans="3:19">
      <c r="C21" s="362" t="s">
        <v>824</v>
      </c>
      <c r="D21" s="265" t="s">
        <v>817</v>
      </c>
      <c r="E21" s="265" t="s">
        <v>841</v>
      </c>
      <c r="F21" s="262">
        <f>SUMIF('Classificação ativ com agrop'!K:K,'Síntese Cadeias'!$R21,'Classificação ativ com agrop'!S:S)+SUMIF('Classificação ativ com agrop'!N:N,'Síntese Cadeias'!$R21,'Classificação ativ com agrop'!W:W)</f>
        <v>2042.5</v>
      </c>
      <c r="G21" s="260">
        <f>SUMIF('Classificação ativ com agrop'!K:K,'Síntese Cadeias'!$R21,'Classificação ativ com agrop'!T:T)+SUMIF('Classificação ativ com agrop'!N:N,'Síntese Cadeias'!$R21,'Classificação ativ com agrop'!X:X)</f>
        <v>30.5</v>
      </c>
      <c r="H21" s="260">
        <f>SUMIF('Classificação ativ com agrop'!K:K,'Síntese Cadeias'!$R21,'Classificação ativ com agrop'!U:U)+SUMIF('Classificação ativ com agrop'!N:N,'Síntese Cadeias'!$R21,'Classificação ativ com agrop'!Y:Y)</f>
        <v>9418</v>
      </c>
      <c r="I21" s="260">
        <f>SUMIF('Classificação ativ com agrop'!K:K,'Síntese Cadeias'!$R21,'Classificação ativ com agrop'!V:V)+SUMIF('Classificação ativ com agrop'!N:N,'Síntese Cadeias'!$R21,'Classificação ativ com agrop'!Z:Z)</f>
        <v>585</v>
      </c>
      <c r="J21" s="60">
        <f t="shared" si="0"/>
        <v>0.21687194733489062</v>
      </c>
      <c r="K21" s="60">
        <f t="shared" si="1"/>
        <v>7.290817781670973E-4</v>
      </c>
      <c r="L21" s="60">
        <f t="shared" si="2"/>
        <v>1.8998816053818009E-4</v>
      </c>
      <c r="M21" s="368">
        <f t="shared" si="3"/>
        <v>3.8375116433667493</v>
      </c>
      <c r="N21" s="385">
        <f t="shared" si="4"/>
        <v>2</v>
      </c>
      <c r="R21" s="54" t="s">
        <v>788</v>
      </c>
    </row>
    <row r="22" spans="3:19">
      <c r="C22" s="362" t="s">
        <v>835</v>
      </c>
      <c r="D22" s="265" t="s">
        <v>817</v>
      </c>
      <c r="E22" s="265"/>
      <c r="F22" s="262">
        <f>SUMIF('Classificação ativ com agrop'!K:K,'Síntese Cadeias'!$R22,'Classificação ativ com agrop'!S:S)+SUMIF('Classificação ativ com agrop'!N:N,'Síntese Cadeias'!$R22,'Classificação ativ com agrop'!W:W)</f>
        <v>27550.300000000003</v>
      </c>
      <c r="G22" s="260">
        <f>SUMIF('Classificação ativ com agrop'!K:K,'Síntese Cadeias'!$R22,'Classificação ativ com agrop'!T:T)+SUMIF('Classificação ativ com agrop'!N:N,'Síntese Cadeias'!$R22,'Classificação ativ com agrop'!X:X)</f>
        <v>301.60000000000002</v>
      </c>
      <c r="H22" s="260">
        <f>SUMIF('Classificação ativ com agrop'!K:K,'Síntese Cadeias'!$R22,'Classificação ativ com agrop'!U:U)+SUMIF('Classificação ativ com agrop'!N:N,'Síntese Cadeias'!$R22,'Classificação ativ com agrop'!Y:Y)</f>
        <v>350971.3</v>
      </c>
      <c r="I22" s="260">
        <f>SUMIF('Classificação ativ com agrop'!K:K,'Síntese Cadeias'!$R22,'Classificação ativ com agrop'!V:V)+SUMIF('Classificação ativ com agrop'!N:N,'Síntese Cadeias'!$R22,'Classificação ativ com agrop'!Z:Z)</f>
        <v>4254.8999999999996</v>
      </c>
      <c r="J22" s="60">
        <f t="shared" si="0"/>
        <v>7.8497301631216015E-2</v>
      </c>
      <c r="K22" s="60">
        <f t="shared" si="1"/>
        <v>9.8342333968357322E-3</v>
      </c>
      <c r="L22" s="60">
        <f t="shared" si="2"/>
        <v>7.0801010499781025E-3</v>
      </c>
      <c r="M22" s="368">
        <f t="shared" si="3"/>
        <v>1.3889961919210387</v>
      </c>
      <c r="N22" s="61">
        <f t="shared" si="4"/>
        <v>7</v>
      </c>
      <c r="R22" s="54" t="s">
        <v>835</v>
      </c>
    </row>
    <row r="23" spans="3:19">
      <c r="C23" s="360" t="s">
        <v>735</v>
      </c>
      <c r="D23" s="265" t="s">
        <v>817</v>
      </c>
      <c r="E23" s="265"/>
      <c r="F23" s="260">
        <f>SUMIF('Classificação ativ com agrop'!K:K,'Síntese Cadeias'!$R23,'Classificação ativ com agrop'!S:S)+SUMIF('Classificação ativ com agrop'!N:N,'Síntese Cadeias'!$R23,'Classificação ativ com agrop'!W:W)</f>
        <v>4421.2</v>
      </c>
      <c r="G23" s="260">
        <f>SUMIF('Classificação ativ com agrop'!K:K,'Síntese Cadeias'!$R23,'Classificação ativ com agrop'!T:T)+SUMIF('Classificação ativ com agrop'!N:N,'Síntese Cadeias'!$R23,'Classificação ativ com agrop'!X:X)</f>
        <v>264</v>
      </c>
      <c r="H23" s="260">
        <f>SUMIF('Classificação ativ com agrop'!K:K,'Síntese Cadeias'!$R23,'Classificação ativ com agrop'!U:U)+SUMIF('Classificação ativ com agrop'!N:N,'Síntese Cadeias'!$R23,'Classificação ativ com agrop'!Y:Y)</f>
        <v>143584.6</v>
      </c>
      <c r="I23" s="260">
        <f>SUMIF('Classificação ativ com agrop'!K:K,'Síntese Cadeias'!$R23,'Classificação ativ com agrop'!V:V)+SUMIF('Classificação ativ com agrop'!N:N,'Síntese Cadeias'!$R23,'Classificação ativ com agrop'!Z:Z)</f>
        <v>12275.4</v>
      </c>
      <c r="J23" s="57">
        <f t="shared" si="0"/>
        <v>3.0791602999207433E-2</v>
      </c>
      <c r="K23" s="57">
        <f t="shared" si="1"/>
        <v>1.578172023320622E-3</v>
      </c>
      <c r="L23" s="57">
        <f t="shared" si="2"/>
        <v>2.8965145503939663E-3</v>
      </c>
      <c r="M23" s="359">
        <f t="shared" si="3"/>
        <v>0.5448520958080354</v>
      </c>
      <c r="N23" s="58">
        <f t="shared" si="4"/>
        <v>24</v>
      </c>
      <c r="R23" s="54" t="s">
        <v>740</v>
      </c>
    </row>
    <row r="24" spans="3:19">
      <c r="C24" s="273" t="s">
        <v>782</v>
      </c>
      <c r="D24" s="265" t="s">
        <v>817</v>
      </c>
      <c r="E24" s="265"/>
      <c r="F24" s="260">
        <f>SUMIF('Classificação ativ com agrop'!L:L,'Síntese Cadeias'!$S24,'Classificação ativ com agrop'!S:S)+SUMIF('Classificação ativ com agrop'!O:O,'Síntese Cadeias'!$S24,'Classificação ativ com agrop'!W:W)</f>
        <v>2344</v>
      </c>
      <c r="G24" s="260">
        <f>SUMIF('Classificação ativ com agrop'!L:L,'Síntese Cadeias'!$S24,'Classificação ativ com agrop'!T:T)+SUMIF('Classificação ativ com agrop'!O:O,'Síntese Cadeias'!$S24,'Classificação ativ com agrop'!X:X)</f>
        <v>15</v>
      </c>
      <c r="H24" s="260">
        <f>SUMIF('Classificação ativ com agrop'!L:L,'Síntese Cadeias'!$S24,'Classificação ativ com agrop'!U:U)+SUMIF('Classificação ativ com agrop'!O:O,'Síntese Cadeias'!$S24,'Classificação ativ com agrop'!Y:Y)</f>
        <v>7518</v>
      </c>
      <c r="I24" s="260">
        <f>SUMIF('Classificação ativ com agrop'!L:L,'Síntese Cadeias'!$S24,'Classificação ativ com agrop'!V:V)+SUMIF('Classificação ativ com agrop'!O:O,'Síntese Cadeias'!$S24,'Classificação ativ com agrop'!Z:Z)</f>
        <v>181</v>
      </c>
      <c r="J24" s="57">
        <f t="shared" si="0"/>
        <v>0.31178504921521683</v>
      </c>
      <c r="K24" s="57">
        <f t="shared" si="1"/>
        <v>8.3670388642530041E-4</v>
      </c>
      <c r="L24" s="57">
        <f t="shared" si="2"/>
        <v>1.5165969323912063E-4</v>
      </c>
      <c r="M24" s="359">
        <f t="shared" si="3"/>
        <v>5.5169825848590905</v>
      </c>
      <c r="N24" s="376">
        <f t="shared" si="4"/>
        <v>1</v>
      </c>
      <c r="S24" s="54" t="s">
        <v>782</v>
      </c>
    </row>
    <row r="25" spans="3:19" ht="15.75" customHeight="1">
      <c r="C25" s="273" t="s">
        <v>846</v>
      </c>
      <c r="D25" s="265" t="s">
        <v>817</v>
      </c>
      <c r="E25" s="265"/>
      <c r="F25" s="260">
        <f>SUMIF('Classificação ativ com agrop'!L:L,'Síntese Cadeias'!$S25,'Classificação ativ com agrop'!S:S)+SUMIF('Classificação ativ com agrop'!O:O,'Síntese Cadeias'!$S25,'Classificação ativ com agrop'!W:W)</f>
        <v>1904.2</v>
      </c>
      <c r="G25" s="260">
        <f>SUMIF('Classificação ativ com agrop'!L:L,'Síntese Cadeias'!$S25,'Classificação ativ com agrop'!T:T)+SUMIF('Classificação ativ com agrop'!O:O,'Síntese Cadeias'!$S25,'Classificação ativ com agrop'!X:X)</f>
        <v>209</v>
      </c>
      <c r="H25" s="260">
        <f>SUMIF('Classificação ativ com agrop'!L:L,'Síntese Cadeias'!$S25,'Classificação ativ com agrop'!U:U)+SUMIF('Classificação ativ com agrop'!O:O,'Síntese Cadeias'!$S25,'Classificação ativ com agrop'!Y:Y)</f>
        <v>122149.6</v>
      </c>
      <c r="I25" s="260">
        <f>SUMIF('Classificação ativ com agrop'!L:L,'Síntese Cadeias'!$S25,'Classificação ativ com agrop'!V:V)+SUMIF('Classificação ativ com agrop'!O:O,'Síntese Cadeias'!$S25,'Classificação ativ com agrop'!Z:Z)</f>
        <v>10311.4</v>
      </c>
      <c r="J25" s="57">
        <f t="shared" ref="J25" si="5">F25/H25</f>
        <v>1.5589080930269112E-2</v>
      </c>
      <c r="K25" s="57">
        <f t="shared" ref="K25" si="6">F25/F$6</f>
        <v>6.7971482104567285E-4</v>
      </c>
      <c r="L25" s="57">
        <f t="shared" ref="L25" si="7">H25/H$6</f>
        <v>2.4641089206279979E-3</v>
      </c>
      <c r="M25" s="369">
        <f t="shared" ref="M25" si="8">K25/L25</f>
        <v>0.27584609404053539</v>
      </c>
      <c r="N25" s="58">
        <f t="shared" si="4"/>
        <v>28</v>
      </c>
      <c r="S25" s="54" t="s">
        <v>846</v>
      </c>
    </row>
    <row r="26" spans="3:19" ht="15">
      <c r="C26" s="377" t="s">
        <v>825</v>
      </c>
      <c r="D26" s="378" t="s">
        <v>826</v>
      </c>
      <c r="E26" s="378"/>
      <c r="F26" s="379">
        <f>SUMIF('Classificação ativ com agrop'!K:K,'Síntese Cadeias'!$R26,'Classificação ativ com agrop'!S:S)+SUMIF('Classificação ativ com agrop'!N:N,'Síntese Cadeias'!$R26,'Classificação ativ com agrop'!W:W)</f>
        <v>20202.399999999998</v>
      </c>
      <c r="G26" s="379">
        <f>SUMIF('Classificação ativ com agrop'!K:K,'Síntese Cadeias'!$R26,'Classificação ativ com agrop'!T:T)+SUMIF('Classificação ativ com agrop'!N:N,'Síntese Cadeias'!$R26,'Classificação ativ com agrop'!X:X)</f>
        <v>2544.9</v>
      </c>
      <c r="H26" s="379">
        <f>SUMIF('Classificação ativ com agrop'!K:K,'Síntese Cadeias'!$R26,'Classificação ativ com agrop'!U:U)+SUMIF('Classificação ativ com agrop'!N:N,'Síntese Cadeias'!$R26,'Classificação ativ com agrop'!Y:Y)</f>
        <v>524770.54999999993</v>
      </c>
      <c r="I26" s="379">
        <f>SUMIF('Classificação ativ com agrop'!K:K,'Síntese Cadeias'!$R26,'Classificação ativ com agrop'!V:V)+SUMIF('Classificação ativ com agrop'!N:N,'Síntese Cadeias'!$R26,'Classificação ativ com agrop'!Z:Z)</f>
        <v>73181.400000000009</v>
      </c>
      <c r="J26" s="380">
        <f t="shared" si="0"/>
        <v>3.8497587183579568E-2</v>
      </c>
      <c r="K26" s="380">
        <f t="shared" si="1"/>
        <v>7.2113594689072044E-3</v>
      </c>
      <c r="L26" s="380">
        <f t="shared" si="2"/>
        <v>1.0586132034307609E-2</v>
      </c>
      <c r="M26" s="381">
        <f t="shared" si="3"/>
        <v>0.68120815473834839</v>
      </c>
      <c r="N26" s="382">
        <f t="shared" si="4"/>
        <v>21</v>
      </c>
      <c r="R26" s="54" t="s">
        <v>784</v>
      </c>
    </row>
    <row r="27" spans="3:19">
      <c r="C27" s="360" t="s">
        <v>812</v>
      </c>
      <c r="D27" s="265" t="s">
        <v>780</v>
      </c>
      <c r="E27" s="265"/>
      <c r="F27" s="262">
        <f>SUMIF('Classificação ativ com agrop'!K:K,'Síntese Cadeias'!$R27,'Classificação ativ com agrop'!S:S)+SUMIF('Classificação ativ com agrop'!N:N,'Síntese Cadeias'!$R27,'Classificação ativ com agrop'!W:W)</f>
        <v>104407.75</v>
      </c>
      <c r="G27" s="260">
        <f>SUMIF('Classificação ativ com agrop'!K:K,'Síntese Cadeias'!$R27,'Classificação ativ com agrop'!T:T)+SUMIF('Classificação ativ com agrop'!N:N,'Síntese Cadeias'!$R27,'Classificação ativ com agrop'!X:X)</f>
        <v>6352.25</v>
      </c>
      <c r="H27" s="260">
        <f>SUMIF('Classificação ativ com agrop'!K:K,'Síntese Cadeias'!$R27,'Classificação ativ com agrop'!U:U)+SUMIF('Classificação ativ com agrop'!N:N,'Síntese Cadeias'!$R27,'Classificação ativ com agrop'!Y:Y)</f>
        <v>3074840.25</v>
      </c>
      <c r="I27" s="260">
        <f>SUMIF('Classificação ativ com agrop'!K:K,'Síntese Cadeias'!$R27,'Classificação ativ com agrop'!V:V)+SUMIF('Classificação ativ com agrop'!N:N,'Síntese Cadeias'!$R27,'Classificação ativ com agrop'!Z:Z)</f>
        <v>219480</v>
      </c>
      <c r="J27" s="60">
        <f t="shared" si="0"/>
        <v>3.3955503867233429E-2</v>
      </c>
      <c r="K27" s="60">
        <f t="shared" si="1"/>
        <v>3.7268929265324727E-2</v>
      </c>
      <c r="L27" s="60">
        <f t="shared" si="2"/>
        <v>6.2028375774714144E-2</v>
      </c>
      <c r="M27" s="367">
        <f t="shared" si="3"/>
        <v>0.60083677510249112</v>
      </c>
      <c r="N27" s="61">
        <f t="shared" si="4"/>
        <v>23</v>
      </c>
      <c r="R27" s="54" t="s">
        <v>812</v>
      </c>
    </row>
    <row r="28" spans="3:19">
      <c r="C28" s="360" t="s">
        <v>736</v>
      </c>
      <c r="D28" s="265" t="s">
        <v>780</v>
      </c>
      <c r="E28" s="265"/>
      <c r="F28" s="260">
        <f>SUMIF('Classificação ativ com agrop'!K:K,'Síntese Cadeias'!$R28,'Classificação ativ com agrop'!S:S)+SUMIF('Classificação ativ com agrop'!N:N,'Síntese Cadeias'!$R28,'Classificação ativ com agrop'!W:W)</f>
        <v>226695.3</v>
      </c>
      <c r="G28" s="260">
        <f>SUMIF('Classificação ativ com agrop'!K:K,'Síntese Cadeias'!$R28,'Classificação ativ com agrop'!T:T)+SUMIF('Classificação ativ com agrop'!N:N,'Síntese Cadeias'!$R28,'Classificação ativ com agrop'!X:X)</f>
        <v>14720.699999999999</v>
      </c>
      <c r="H28" s="260">
        <f>SUMIF('Classificação ativ com agrop'!K:K,'Síntese Cadeias'!$R28,'Classificação ativ com agrop'!U:U)+SUMIF('Classificação ativ com agrop'!N:N,'Síntese Cadeias'!$R28,'Classificação ativ com agrop'!Y:Y)</f>
        <v>3710976.9499999997</v>
      </c>
      <c r="I28" s="260">
        <f>SUMIF('Classificação ativ com agrop'!K:K,'Síntese Cadeias'!$R28,'Classificação ativ com agrop'!V:V)+SUMIF('Classificação ativ com agrop'!N:N,'Síntese Cadeias'!$R28,'Classificação ativ com agrop'!Z:Z)</f>
        <v>334736.8</v>
      </c>
      <c r="J28" s="57">
        <f t="shared" si="0"/>
        <v>6.1087768276221713E-2</v>
      </c>
      <c r="K28" s="57">
        <f t="shared" si="1"/>
        <v>8.0920152962606406E-2</v>
      </c>
      <c r="L28" s="57">
        <f t="shared" si="2"/>
        <v>7.4861083513493937E-2</v>
      </c>
      <c r="M28" s="359">
        <f t="shared" si="3"/>
        <v>1.0809375067089471</v>
      </c>
      <c r="N28" s="58">
        <f t="shared" si="4"/>
        <v>12</v>
      </c>
      <c r="R28" s="54" t="s">
        <v>746</v>
      </c>
      <c r="S28" s="62"/>
    </row>
    <row r="29" spans="3:19" ht="15">
      <c r="C29" s="360" t="s">
        <v>814</v>
      </c>
      <c r="D29" s="378" t="s">
        <v>780</v>
      </c>
      <c r="E29" s="378"/>
      <c r="F29" s="379">
        <f>SUMIF('Classificação ativ com agrop'!K:K,'Síntese Cadeias'!$R29,'Classificação ativ com agrop'!S:S)+SUMIF('Classificação ativ com agrop'!N:N,'Síntese Cadeias'!$R29,'Classificação ativ com agrop'!W:W)</f>
        <v>69811.8</v>
      </c>
      <c r="G29" s="379">
        <f>SUMIF('Classificação ativ com agrop'!K:K,'Síntese Cadeias'!$R29,'Classificação ativ com agrop'!T:T)+SUMIF('Classificação ativ com agrop'!N:N,'Síntese Cadeias'!$R29,'Classificação ativ com agrop'!X:X)</f>
        <v>7031.5</v>
      </c>
      <c r="H29" s="379">
        <f>SUMIF('Classificação ativ com agrop'!K:K,'Síntese Cadeias'!$R29,'Classificação ativ com agrop'!U:U)+SUMIF('Classificação ativ com agrop'!N:N,'Síntese Cadeias'!$R29,'Classificação ativ com agrop'!Y:Y)</f>
        <v>2567124.9</v>
      </c>
      <c r="I29" s="379">
        <f>SUMIF('Classificação ativ com agrop'!K:K,'Síntese Cadeias'!$R29,'Classificação ativ com agrop'!V:V)+SUMIF('Classificação ativ com agrop'!N:N,'Síntese Cadeias'!$R29,'Classificação ativ com agrop'!Z:Z)</f>
        <v>201347.6</v>
      </c>
      <c r="J29" s="380">
        <f t="shared" si="0"/>
        <v>2.7194547487736184E-2</v>
      </c>
      <c r="K29" s="380">
        <f t="shared" si="1"/>
        <v>2.4919711765505885E-2</v>
      </c>
      <c r="L29" s="380">
        <f t="shared" si="2"/>
        <v>5.1786296201184912E-2</v>
      </c>
      <c r="M29" s="381">
        <f t="shared" si="3"/>
        <v>0.48120281992547098</v>
      </c>
      <c r="N29" s="382">
        <f t="shared" si="4"/>
        <v>27</v>
      </c>
      <c r="R29" s="54" t="s">
        <v>743</v>
      </c>
    </row>
    <row r="30" spans="3:19">
      <c r="C30" s="360" t="s">
        <v>813</v>
      </c>
      <c r="D30" s="265" t="s">
        <v>780</v>
      </c>
      <c r="E30" s="265"/>
      <c r="F30" s="260">
        <f>SUMIF('Classificação ativ com agrop'!K:K,'Síntese Cadeias'!$R30,'Classificação ativ com agrop'!S:S)+SUMIF('Classificação ativ com agrop'!N:N,'Síntese Cadeias'!$R30,'Classificação ativ com agrop'!W:W)</f>
        <v>94287</v>
      </c>
      <c r="G30" s="260">
        <f>SUMIF('Classificação ativ com agrop'!K:K,'Síntese Cadeias'!$R30,'Classificação ativ com agrop'!T:T)+SUMIF('Classificação ativ com agrop'!N:N,'Síntese Cadeias'!$R30,'Classificação ativ com agrop'!X:X)</f>
        <v>2867</v>
      </c>
      <c r="H30" s="260">
        <f>SUMIF('Classificação ativ com agrop'!K:K,'Síntese Cadeias'!$R30,'Classificação ativ com agrop'!U:U)+SUMIF('Classificação ativ com agrop'!N:N,'Síntese Cadeias'!$R30,'Classificação ativ com agrop'!Y:Y)</f>
        <v>1755237</v>
      </c>
      <c r="I30" s="260">
        <f>SUMIF('Classificação ativ com agrop'!K:K,'Síntese Cadeias'!$R30,'Classificação ativ com agrop'!V:V)+SUMIF('Classificação ativ com agrop'!N:N,'Síntese Cadeias'!$R30,'Classificação ativ com agrop'!Z:Z)</f>
        <v>59389</v>
      </c>
      <c r="J30" s="57">
        <f t="shared" si="0"/>
        <v>5.3717532162323375E-2</v>
      </c>
      <c r="K30" s="57">
        <f t="shared" si="1"/>
        <v>3.3656271049224529E-2</v>
      </c>
      <c r="L30" s="57">
        <f t="shared" si="2"/>
        <v>3.5408181029789085E-2</v>
      </c>
      <c r="M30" s="359">
        <f t="shared" si="3"/>
        <v>0.95052245188504136</v>
      </c>
      <c r="N30" s="58">
        <f t="shared" si="4"/>
        <v>15</v>
      </c>
      <c r="R30" s="54" t="s">
        <v>747</v>
      </c>
    </row>
    <row r="31" spans="3:19" ht="15">
      <c r="C31" s="377" t="s">
        <v>815</v>
      </c>
      <c r="D31" s="378" t="s">
        <v>780</v>
      </c>
      <c r="E31" s="378"/>
      <c r="F31" s="379">
        <f>SUMIF('Classificação ativ com agrop'!K:K,'Síntese Cadeias'!$R31,'Classificação ativ com agrop'!S:S)+SUMIF('Classificação ativ com agrop'!N:N,'Síntese Cadeias'!$R31,'Classificação ativ com agrop'!W:W)</f>
        <v>75351.5</v>
      </c>
      <c r="G31" s="379">
        <f>SUMIF('Classificação ativ com agrop'!K:K,'Síntese Cadeias'!$R31,'Classificação ativ com agrop'!T:T)+SUMIF('Classificação ativ com agrop'!N:N,'Síntese Cadeias'!$R31,'Classificação ativ com agrop'!X:X)</f>
        <v>7264.5</v>
      </c>
      <c r="H31" s="379">
        <f>SUMIF('Classificação ativ com agrop'!K:K,'Síntese Cadeias'!$R31,'Classificação ativ com agrop'!U:U)+SUMIF('Classificação ativ com agrop'!N:N,'Síntese Cadeias'!$R31,'Classificação ativ com agrop'!Y:Y)</f>
        <v>2034267.5</v>
      </c>
      <c r="I31" s="379">
        <f>SUMIF('Classificação ativ com agrop'!K:K,'Síntese Cadeias'!$R31,'Classificação ativ com agrop'!V:V)+SUMIF('Classificação ativ com agrop'!N:N,'Síntese Cadeias'!$R31,'Classificação ativ com agrop'!Z:Z)</f>
        <v>183859.5</v>
      </c>
      <c r="J31" s="380">
        <f t="shared" si="0"/>
        <v>3.7041097102519703E-2</v>
      </c>
      <c r="K31" s="380">
        <f t="shared" si="1"/>
        <v>2.6897138608351547E-2</v>
      </c>
      <c r="L31" s="380">
        <f t="shared" si="2"/>
        <v>4.1037029132257624E-2</v>
      </c>
      <c r="M31" s="381">
        <f t="shared" si="3"/>
        <v>0.65543581436329523</v>
      </c>
      <c r="N31" s="382">
        <f t="shared" si="4"/>
        <v>22</v>
      </c>
      <c r="R31" s="54" t="s">
        <v>744</v>
      </c>
    </row>
    <row r="32" spans="3:19">
      <c r="C32" s="360" t="s">
        <v>745</v>
      </c>
      <c r="D32" s="265" t="s">
        <v>780</v>
      </c>
      <c r="E32" s="265"/>
      <c r="F32" s="260">
        <f>SUMIF('Classificação ativ com agrop'!K:K,'Síntese Cadeias'!$R32,'Classificação ativ com agrop'!S:S)+SUMIF('Classificação ativ com agrop'!N:N,'Síntese Cadeias'!$R32,'Classificação ativ com agrop'!W:W)</f>
        <v>35319</v>
      </c>
      <c r="G32" s="260">
        <f>SUMIF('Classificação ativ com agrop'!K:K,'Síntese Cadeias'!$R32,'Classificação ativ com agrop'!T:T)+SUMIF('Classificação ativ com agrop'!N:N,'Síntese Cadeias'!$R32,'Classificação ativ com agrop'!X:X)</f>
        <v>4096</v>
      </c>
      <c r="H32" s="260">
        <f>SUMIF('Classificação ativ com agrop'!K:K,'Síntese Cadeias'!$R32,'Classificação ativ com agrop'!U:U)+SUMIF('Classificação ativ com agrop'!N:N,'Síntese Cadeias'!$R32,'Classificação ativ com agrop'!Y:Y)</f>
        <v>867442</v>
      </c>
      <c r="I32" s="260">
        <f>SUMIF('Classificação ativ com agrop'!K:K,'Síntese Cadeias'!$R32,'Classificação ativ com agrop'!V:V)+SUMIF('Classificação ativ com agrop'!N:N,'Síntese Cadeias'!$R32,'Classificação ativ com agrop'!Z:Z)</f>
        <v>80790</v>
      </c>
      <c r="J32" s="57">
        <f t="shared" si="0"/>
        <v>4.0716266908911489E-2</v>
      </c>
      <c r="K32" s="57">
        <f t="shared" si="1"/>
        <v>1.2607314234067912E-2</v>
      </c>
      <c r="L32" s="57">
        <f t="shared" si="2"/>
        <v>1.7498801226753027E-2</v>
      </c>
      <c r="M32" s="367">
        <f t="shared" si="3"/>
        <v>0.72046730920019997</v>
      </c>
      <c r="N32" s="58">
        <f t="shared" si="4"/>
        <v>20</v>
      </c>
      <c r="R32" s="54" t="s">
        <v>745</v>
      </c>
    </row>
    <row r="33" spans="3:18">
      <c r="C33" s="362" t="s">
        <v>749</v>
      </c>
      <c r="D33" s="266" t="s">
        <v>749</v>
      </c>
      <c r="E33" s="266"/>
      <c r="F33" s="260">
        <f>SUMIF('Classificação ativ com agrop'!K:K,'Síntese Cadeias'!$R33,'Classificação ativ com agrop'!S:S)+SUMIF('Classificação ativ com agrop'!N:N,'Síntese Cadeias'!$R33,'Classificação ativ com agrop'!W:W)</f>
        <v>631</v>
      </c>
      <c r="G33" s="260">
        <f>SUMIF('Classificação ativ com agrop'!K:K,'Síntese Cadeias'!$R33,'Classificação ativ com agrop'!T:T)+SUMIF('Classificação ativ com agrop'!N:N,'Síntese Cadeias'!$R33,'Classificação ativ com agrop'!X:X)</f>
        <v>74</v>
      </c>
      <c r="H33" s="260">
        <f>SUMIF('Classificação ativ com agrop'!K:K,'Síntese Cadeias'!$R33,'Classificação ativ com agrop'!U:U)+SUMIF('Classificação ativ com agrop'!N:N,'Síntese Cadeias'!$R33,'Classificação ativ com agrop'!Y:Y)</f>
        <v>408653</v>
      </c>
      <c r="I33" s="260">
        <f>SUMIF('Classificação ativ com agrop'!K:K,'Síntese Cadeias'!$R33,'Classificação ativ com agrop'!V:V)+SUMIF('Classificação ativ com agrop'!N:N,'Síntese Cadeias'!$R33,'Classificação ativ com agrop'!Z:Z)</f>
        <v>12288</v>
      </c>
      <c r="J33" s="57">
        <f t="shared" si="0"/>
        <v>1.5440973148367931E-3</v>
      </c>
      <c r="K33" s="57">
        <f t="shared" si="1"/>
        <v>2.2523897283889275E-4</v>
      </c>
      <c r="L33" s="57">
        <f t="shared" si="2"/>
        <v>8.2437069195592395E-3</v>
      </c>
      <c r="M33" s="367">
        <f t="shared" si="3"/>
        <v>2.7322535242547831E-2</v>
      </c>
      <c r="N33" s="58">
        <f t="shared" si="4"/>
        <v>29</v>
      </c>
      <c r="R33" s="54" t="s">
        <v>749</v>
      </c>
    </row>
    <row r="34" spans="3:18">
      <c r="C34" s="364" t="s">
        <v>772</v>
      </c>
      <c r="D34" s="261" t="s">
        <v>819</v>
      </c>
      <c r="E34" s="261"/>
      <c r="F34" s="263">
        <f>SUMIF('Classificação ativ com agrop'!K:K,'Síntese Cadeias'!$R34,'Classificação ativ com agrop'!S:S)+SUMIF('Classificação ativ com agrop'!N:N,'Síntese Cadeias'!$R34,'Classificação ativ com agrop'!W:W)</f>
        <v>326845.60000000003</v>
      </c>
      <c r="G34" s="260">
        <f>SUMIF('Classificação ativ com agrop'!K:K,'Síntese Cadeias'!$R34,'Classificação ativ com agrop'!T:T)+SUMIF('Classificação ativ com agrop'!N:N,'Síntese Cadeias'!$R34,'Classificação ativ com agrop'!X:X)</f>
        <v>22423.8</v>
      </c>
      <c r="H34" s="260">
        <f>SUMIF('Classificação ativ com agrop'!K:K,'Síntese Cadeias'!$R34,'Classificação ativ com agrop'!U:U)+SUMIF('Classificação ativ com agrop'!N:N,'Síntese Cadeias'!$R34,'Classificação ativ com agrop'!Y:Y)</f>
        <v>6872076.4500000002</v>
      </c>
      <c r="I34" s="260">
        <f>SUMIF('Classificação ativ com agrop'!K:K,'Síntese Cadeias'!$R34,'Classificação ativ com agrop'!V:V)+SUMIF('Classificação ativ com agrop'!N:N,'Síntese Cadeias'!$R34,'Classificação ativ com agrop'!Z:Z)</f>
        <v>524264.4</v>
      </c>
      <c r="J34" s="57">
        <f t="shared" si="0"/>
        <v>4.7561403365936075E-2</v>
      </c>
      <c r="K34" s="57">
        <f t="shared" si="1"/>
        <v>0.11666936168131792</v>
      </c>
      <c r="L34" s="57">
        <f t="shared" si="2"/>
        <v>0.13862955657392725</v>
      </c>
      <c r="M34" s="363">
        <f t="shared" si="3"/>
        <v>0.84159081630692101</v>
      </c>
      <c r="N34" s="58">
        <f t="shared" si="4"/>
        <v>16</v>
      </c>
      <c r="R34" s="54" t="s">
        <v>772</v>
      </c>
    </row>
    <row r="35" spans="3:18" ht="14" thickBot="1">
      <c r="C35" s="365" t="s">
        <v>742</v>
      </c>
      <c r="D35" s="370" t="s">
        <v>820</v>
      </c>
      <c r="E35" s="370"/>
      <c r="F35" s="371">
        <f>SUMIF('Classificação ativ com agrop'!K:K,'Síntese Cadeias'!$R35,'Classificação ativ com agrop'!S:S)+SUMIF('Classificação ativ com agrop'!N:N,'Síntese Cadeias'!$R35,'Classificação ativ com agrop'!W:W)</f>
        <v>565767.40000000014</v>
      </c>
      <c r="G35" s="372">
        <f>SUMIF('Classificação ativ com agrop'!K:K,'Síntese Cadeias'!$R35,'Classificação ativ com agrop'!T:T)+SUMIF('Classificação ativ com agrop'!N:N,'Síntese Cadeias'!$R35,'Classificação ativ com agrop'!X:X)</f>
        <v>73343.45</v>
      </c>
      <c r="H35" s="372">
        <f>SUMIF('Classificação ativ com agrop'!K:K,'Síntese Cadeias'!$R35,'Classificação ativ com agrop'!U:U)+SUMIF('Classificação ativ com agrop'!N:N,'Síntese Cadeias'!$R35,'Classificação ativ com agrop'!Y:Y)</f>
        <v>13722793.65</v>
      </c>
      <c r="I35" s="372">
        <f>SUMIF('Classificação ativ com agrop'!K:K,'Síntese Cadeias'!$R35,'Classificação ativ com agrop'!V:V)+SUMIF('Classificação ativ com agrop'!N:N,'Síntese Cadeias'!$R35,'Classificação ativ com agrop'!Z:Z)</f>
        <v>1863387.3499999999</v>
      </c>
      <c r="J35" s="373">
        <f t="shared" si="0"/>
        <v>4.1228296105727723E-2</v>
      </c>
      <c r="K35" s="373">
        <f t="shared" si="1"/>
        <v>0.20195383207881298</v>
      </c>
      <c r="L35" s="373">
        <f t="shared" si="2"/>
        <v>0.27682823561356112</v>
      </c>
      <c r="M35" s="374">
        <f t="shared" si="3"/>
        <v>0.72952757738459451</v>
      </c>
      <c r="N35" s="375">
        <f t="shared" si="4"/>
        <v>19</v>
      </c>
      <c r="R35" s="62" t="s">
        <v>742</v>
      </c>
    </row>
    <row r="36" spans="3:18">
      <c r="C36" s="425"/>
      <c r="D36" s="426"/>
      <c r="E36" s="426"/>
      <c r="F36" s="427"/>
      <c r="G36" s="428"/>
      <c r="H36" s="428"/>
      <c r="I36" s="428"/>
      <c r="J36" s="429"/>
      <c r="K36" s="429"/>
      <c r="L36" s="429"/>
      <c r="M36" s="430"/>
      <c r="N36" s="426"/>
      <c r="R36" s="62"/>
    </row>
    <row r="37" spans="3:18" ht="14" thickBot="1">
      <c r="C37" s="425"/>
      <c r="D37" s="426"/>
      <c r="E37" s="426"/>
      <c r="F37" s="427"/>
      <c r="G37" s="428"/>
      <c r="H37" s="428"/>
      <c r="I37" s="428"/>
      <c r="J37" s="429"/>
      <c r="K37" s="429"/>
      <c r="L37" s="429"/>
      <c r="M37" s="430"/>
      <c r="N37" s="426"/>
      <c r="R37" s="62"/>
    </row>
    <row r="38" spans="3:18">
      <c r="D38" s="433" t="s">
        <v>859</v>
      </c>
      <c r="E38" s="434"/>
      <c r="F38" s="435">
        <f>F35+F34</f>
        <v>892613.00000000023</v>
      </c>
    </row>
    <row r="39" spans="3:18">
      <c r="D39" s="436" t="s">
        <v>780</v>
      </c>
      <c r="E39" s="431"/>
      <c r="F39" s="437">
        <f>F27+F28+F29+F30+F31+F32</f>
        <v>605872.35</v>
      </c>
    </row>
    <row r="40" spans="3:18">
      <c r="D40" s="436" t="s">
        <v>860</v>
      </c>
      <c r="E40" s="431"/>
      <c r="F40" s="437">
        <f>F38+F39</f>
        <v>1498485.35</v>
      </c>
    </row>
    <row r="41" spans="3:18">
      <c r="D41" s="436" t="s">
        <v>861</v>
      </c>
      <c r="E41" s="431"/>
      <c r="F41" s="437">
        <f>F7+F8+F12+F15+F16+F21+F22+F23+F26</f>
        <v>1276486.8499999999</v>
      </c>
      <c r="G41" s="267"/>
    </row>
    <row r="42" spans="3:18" ht="26" customHeight="1">
      <c r="D42" s="438" t="s">
        <v>866</v>
      </c>
      <c r="E42" s="432"/>
      <c r="F42" s="439">
        <f>F6/F41</f>
        <v>2.1946712572871396</v>
      </c>
    </row>
    <row r="43" spans="3:18" ht="29" customHeight="1" thickBot="1">
      <c r="D43" s="440" t="s">
        <v>867</v>
      </c>
      <c r="E43" s="441"/>
      <c r="F43" s="442">
        <f>(F41+F38)/F41</f>
        <v>1.6992731652503905</v>
      </c>
    </row>
    <row r="45" spans="3:18" ht="14" thickBot="1"/>
    <row r="46" spans="3:18">
      <c r="D46" s="433" t="s">
        <v>840</v>
      </c>
      <c r="E46" s="434"/>
      <c r="F46" s="443">
        <f>F16+F19+F21</f>
        <v>77441</v>
      </c>
    </row>
    <row r="47" spans="3:18">
      <c r="D47" s="436" t="s">
        <v>864</v>
      </c>
      <c r="E47" s="431"/>
      <c r="F47" s="444">
        <f>F46/F6</f>
        <v>2.7642997298917105E-2</v>
      </c>
    </row>
    <row r="48" spans="3:18">
      <c r="D48" s="436" t="s">
        <v>862</v>
      </c>
      <c r="E48" s="431"/>
      <c r="F48" s="445">
        <f>F46*1.5</f>
        <v>116161.5</v>
      </c>
    </row>
    <row r="49" spans="4:6">
      <c r="D49" s="436" t="s">
        <v>863</v>
      </c>
      <c r="E49" s="431"/>
      <c r="F49" s="446">
        <f>F46+F48</f>
        <v>193602.5</v>
      </c>
    </row>
    <row r="50" spans="4:6" ht="14" thickBot="1">
      <c r="D50" s="447" t="s">
        <v>865</v>
      </c>
      <c r="E50" s="448"/>
      <c r="F50" s="449">
        <f>F49/F6</f>
        <v>6.9107493247292762E-2</v>
      </c>
    </row>
  </sheetData>
  <mergeCells count="19">
    <mergeCell ref="D50:E50"/>
    <mergeCell ref="D43:E43"/>
    <mergeCell ref="D46:E46"/>
    <mergeCell ref="D47:E47"/>
    <mergeCell ref="D48:E48"/>
    <mergeCell ref="D49:E49"/>
    <mergeCell ref="D38:E38"/>
    <mergeCell ref="D39:E39"/>
    <mergeCell ref="D40:E40"/>
    <mergeCell ref="D41:E41"/>
    <mergeCell ref="D42:E42"/>
    <mergeCell ref="D3:D6"/>
    <mergeCell ref="J3:L3"/>
    <mergeCell ref="M3:N3"/>
    <mergeCell ref="C3:C5"/>
    <mergeCell ref="F3:I3"/>
    <mergeCell ref="F4:G4"/>
    <mergeCell ref="H4:I4"/>
    <mergeCell ref="E3:E6"/>
  </mergeCells>
  <pageMargins left="0.511811024" right="0.511811024" top="0.78740157499999996" bottom="0.78740157499999996" header="0.31496062000000002" footer="0.31496062000000002"/>
  <pageSetup paperSize="9" orientation="portrait"/>
  <ignoredErrors>
    <ignoredError sqref="F7:I35" emptyCellReference="1"/>
  </ignoredErrors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701"/>
  <sheetViews>
    <sheetView zoomScale="150" zoomScaleNormal="150" zoomScalePageLayoutView="150" workbookViewId="0">
      <pane xSplit="4" ySplit="6" topLeftCell="E393" activePane="bottomRight" state="frozen"/>
      <selection pane="topRight" activeCell="E1" sqref="E1"/>
      <selection pane="bottomLeft" activeCell="A7" sqref="A7"/>
      <selection pane="bottomRight" activeCell="B632" sqref="B632"/>
    </sheetView>
  </sheetViews>
  <sheetFormatPr baseColWidth="10" defaultColWidth="8.83203125" defaultRowHeight="14" x14ac:dyDescent="0"/>
  <cols>
    <col min="1" max="1" width="4.1640625" style="341" bestFit="1" customWidth="1"/>
    <col min="2" max="2" width="43" customWidth="1"/>
    <col min="3" max="3" width="7.5" bestFit="1" customWidth="1"/>
    <col min="4" max="4" width="5.83203125" bestFit="1" customWidth="1"/>
    <col min="5" max="5" width="6.1640625" bestFit="1" customWidth="1"/>
    <col min="6" max="6" width="7.33203125" bestFit="1" customWidth="1"/>
    <col min="7" max="7" width="9.1640625" bestFit="1" customWidth="1"/>
    <col min="8" max="8" width="8.1640625" bestFit="1" customWidth="1"/>
    <col min="9" max="9" width="7.5" bestFit="1" customWidth="1"/>
    <col min="10" max="10" width="8" style="217" customWidth="1"/>
    <col min="11" max="11" width="16.1640625" style="25" bestFit="1" customWidth="1"/>
    <col min="12" max="13" width="15.5" bestFit="1" customWidth="1"/>
    <col min="14" max="14" width="14.6640625" style="25" bestFit="1" customWidth="1"/>
    <col min="15" max="15" width="10.1640625" style="25" customWidth="1"/>
    <col min="16" max="16" width="15" style="25" customWidth="1"/>
    <col min="18" max="18" width="8.83203125" style="235"/>
  </cols>
  <sheetData>
    <row r="1" spans="1:26" ht="15" thickBot="1">
      <c r="B1" t="s">
        <v>687</v>
      </c>
      <c r="F1" s="203"/>
      <c r="G1" s="203"/>
      <c r="R1"/>
    </row>
    <row r="2" spans="1:26">
      <c r="A2" s="342">
        <v>0</v>
      </c>
      <c r="B2" s="200" t="s">
        <v>688</v>
      </c>
      <c r="C2" s="416" t="s">
        <v>737</v>
      </c>
      <c r="D2" s="417"/>
      <c r="E2" s="418"/>
      <c r="F2" s="419" t="s">
        <v>765</v>
      </c>
      <c r="G2" s="420"/>
      <c r="H2" s="419" t="s">
        <v>690</v>
      </c>
      <c r="I2" s="420"/>
      <c r="J2" s="218"/>
      <c r="R2"/>
    </row>
    <row r="3" spans="1:26">
      <c r="A3" s="87">
        <v>1</v>
      </c>
      <c r="B3" s="19" t="s">
        <v>691</v>
      </c>
      <c r="C3" s="20" t="s">
        <v>692</v>
      </c>
      <c r="D3" s="223" t="s">
        <v>695</v>
      </c>
      <c r="E3" s="23" t="s">
        <v>764</v>
      </c>
      <c r="F3" s="21" t="s">
        <v>692</v>
      </c>
      <c r="G3" s="22" t="s">
        <v>764</v>
      </c>
      <c r="H3" s="21" t="s">
        <v>692</v>
      </c>
      <c r="I3" s="22" t="s">
        <v>764</v>
      </c>
      <c r="J3" s="218"/>
      <c r="L3" s="25"/>
      <c r="M3" s="63"/>
      <c r="R3"/>
    </row>
    <row r="4" spans="1:26" ht="15" thickBot="1">
      <c r="A4" s="87">
        <v>2</v>
      </c>
      <c r="B4" s="19" t="s">
        <v>699</v>
      </c>
      <c r="C4" s="209">
        <f>VLOOKUP($B4,'Panorama Especialização Brasil'!$K$4:$BU$679,58,0)</f>
        <v>2801469</v>
      </c>
      <c r="D4" s="224"/>
      <c r="E4" s="210">
        <f>VLOOKUP($B4,'Panorama Especialização Brasil'!$K$4:$BU$679,60,0)</f>
        <v>167001</v>
      </c>
      <c r="F4" s="211">
        <v>550327</v>
      </c>
      <c r="G4" s="212">
        <v>19203</v>
      </c>
      <c r="H4" s="211">
        <f>VLOOKUP($B4,'Panorama Especialização Brasil'!$K$4:$BU$679,63,0)</f>
        <v>49571510</v>
      </c>
      <c r="I4" s="211">
        <f>VLOOKUP($B4,'Panorama Especialização Brasil'!$K$4:$BV$680,64,0)</f>
        <v>3949979</v>
      </c>
      <c r="J4" s="219"/>
      <c r="R4"/>
    </row>
    <row r="5" spans="1:26">
      <c r="A5" s="87">
        <v>3</v>
      </c>
      <c r="B5" s="19" t="s">
        <v>700</v>
      </c>
      <c r="C5" s="209">
        <f>VLOOKUP($B5,'Panorama Especialização Brasil'!$K$4:$BU$679,58,0)</f>
        <v>95666</v>
      </c>
      <c r="D5" s="224"/>
      <c r="E5" s="210">
        <f>VLOOKUP($B5,'Panorama Especialização Brasil'!$K$4:$BU$679,60,0)</f>
        <v>18532</v>
      </c>
      <c r="F5" s="211">
        <v>1032</v>
      </c>
      <c r="G5" s="212">
        <v>109</v>
      </c>
      <c r="H5" s="211">
        <f>VLOOKUP($B5,'Panorama Especialização Brasil'!$K$4:$BU$679,63,0)</f>
        <v>1494905</v>
      </c>
      <c r="I5" s="211">
        <f>VLOOKUP($B5,'Panorama Especialização Brasil'!$K$4:$BV$680,64,0)</f>
        <v>398999</v>
      </c>
      <c r="J5" s="219"/>
      <c r="Q5" s="421" t="s">
        <v>794</v>
      </c>
      <c r="R5" s="422"/>
    </row>
    <row r="6" spans="1:26" s="53" customFormat="1" ht="71" thickBot="1">
      <c r="A6" s="339">
        <v>4</v>
      </c>
      <c r="B6" s="242" t="s">
        <v>703</v>
      </c>
      <c r="C6" s="289">
        <f>VLOOKUP($B6,'Panorama Especialização Brasil'!$K$4:$BU$679,58,0)</f>
        <v>2705803</v>
      </c>
      <c r="D6" s="225"/>
      <c r="E6" s="290">
        <f>VLOOKUP($B6,'Panorama Especialização Brasil'!$K$4:$BU$679,60,0)</f>
        <v>148469</v>
      </c>
      <c r="F6" s="291">
        <v>549295</v>
      </c>
      <c r="G6" s="292">
        <v>19094</v>
      </c>
      <c r="H6" s="291">
        <f>VLOOKUP($B6,'Panorama Especialização Brasil'!$K$4:$BU$679,63,0)</f>
        <v>48076605</v>
      </c>
      <c r="I6" s="291">
        <f>VLOOKUP($B6,'Panorama Especialização Brasil'!$K$4:$BV$680,64,0)</f>
        <v>3550980</v>
      </c>
      <c r="J6" s="243" t="s">
        <v>767</v>
      </c>
      <c r="K6" s="244" t="s">
        <v>738</v>
      </c>
      <c r="L6" s="232" t="s">
        <v>739</v>
      </c>
      <c r="M6" s="233" t="s">
        <v>766</v>
      </c>
      <c r="N6" s="245" t="s">
        <v>791</v>
      </c>
      <c r="O6" s="245" t="s">
        <v>792</v>
      </c>
      <c r="P6" s="275" t="s">
        <v>793</v>
      </c>
      <c r="Q6" s="280" t="s">
        <v>795</v>
      </c>
      <c r="R6" s="281" t="s">
        <v>796</v>
      </c>
      <c r="S6" s="279" t="s">
        <v>827</v>
      </c>
      <c r="T6" s="245" t="s">
        <v>828</v>
      </c>
      <c r="U6" s="245" t="s">
        <v>829</v>
      </c>
      <c r="V6" s="245" t="s">
        <v>830</v>
      </c>
      <c r="W6" s="245" t="s">
        <v>831</v>
      </c>
      <c r="X6" s="245" t="s">
        <v>832</v>
      </c>
      <c r="Y6" s="245" t="s">
        <v>833</v>
      </c>
      <c r="Z6" s="245" t="s">
        <v>834</v>
      </c>
    </row>
    <row r="7" spans="1:26">
      <c r="A7" s="340">
        <v>616</v>
      </c>
      <c r="B7" s="96" t="s">
        <v>590</v>
      </c>
      <c r="C7" s="97">
        <f>VLOOKUP($B7,'Panorama Especialização Brasil'!$K$4:$BU$679,58,0)</f>
        <v>6631</v>
      </c>
      <c r="D7" s="206">
        <f t="shared" ref="D7:D70" si="0">(C7/H7)/($C$4/$H$4)</f>
        <v>2.179802323917627</v>
      </c>
      <c r="E7" s="204">
        <f>VLOOKUP($B7,'Panorama Especialização Brasil'!$K$4:$BU$679,60,0)</f>
        <v>60</v>
      </c>
      <c r="F7" s="104">
        <v>532</v>
      </c>
      <c r="G7" s="205">
        <v>2</v>
      </c>
      <c r="H7" s="104">
        <f>VLOOKUP($B7,'Panorama Especialização Brasil'!$K$4:$BU$679,63,0)</f>
        <v>53828</v>
      </c>
      <c r="I7" s="204">
        <f>VLOOKUP($B7,'Panorama Especialização Brasil'!$K$4:$BV$680,64,0)</f>
        <v>600</v>
      </c>
      <c r="J7" s="343" t="s">
        <v>802</v>
      </c>
      <c r="K7" s="250" t="s">
        <v>750</v>
      </c>
      <c r="L7" s="250" t="s">
        <v>741</v>
      </c>
      <c r="M7" s="250" t="s">
        <v>803</v>
      </c>
      <c r="N7" s="251"/>
      <c r="O7" s="252"/>
      <c r="P7" s="276"/>
      <c r="Q7" s="282">
        <v>1</v>
      </c>
      <c r="R7" s="283"/>
      <c r="S7" s="293">
        <f t="shared" ref="S7:S35" si="1">$Q7*C7</f>
        <v>6631</v>
      </c>
      <c r="T7" s="294">
        <f t="shared" ref="T7:T35" si="2">$Q7*E7</f>
        <v>60</v>
      </c>
      <c r="U7" s="294">
        <f t="shared" ref="U7:U35" si="3">$Q7*H7</f>
        <v>53828</v>
      </c>
      <c r="V7" s="294">
        <f t="shared" ref="V7:V35" si="4">$Q7*I7</f>
        <v>600</v>
      </c>
      <c r="W7" s="294">
        <f t="shared" ref="W7:W70" si="5">$R7*C7</f>
        <v>0</v>
      </c>
      <c r="X7" s="294">
        <f t="shared" ref="X7:X70" si="6">$R7*E7</f>
        <v>0</v>
      </c>
      <c r="Y7" s="294">
        <f t="shared" ref="Y7:Y70" si="7">$R7*H7</f>
        <v>0</v>
      </c>
      <c r="Z7" s="295">
        <f t="shared" ref="Z7:Z70" si="8">$R7*I7</f>
        <v>0</v>
      </c>
    </row>
    <row r="8" spans="1:26">
      <c r="A8" s="87">
        <v>610</v>
      </c>
      <c r="B8" s="37" t="s">
        <v>583</v>
      </c>
      <c r="C8" s="65">
        <f>VLOOKUP($B8,'Panorama Especialização Brasil'!$K$4:$BU$679,58,0)</f>
        <v>2660</v>
      </c>
      <c r="D8" s="46">
        <f t="shared" si="0"/>
        <v>2.0172391241517111</v>
      </c>
      <c r="E8" s="201">
        <f>VLOOKUP($B8,'Panorama Especialização Brasil'!$K$4:$BU$679,60,0)</f>
        <v>10</v>
      </c>
      <c r="F8" s="98">
        <v>842</v>
      </c>
      <c r="G8" s="196">
        <v>2</v>
      </c>
      <c r="H8" s="98">
        <f>VLOOKUP($B8,'Panorama Especialização Brasil'!$K$4:$BU$679,63,0)</f>
        <v>23333</v>
      </c>
      <c r="I8" s="201">
        <f>VLOOKUP($B8,'Panorama Especialização Brasil'!$K$4:$BV$680,64,0)</f>
        <v>101</v>
      </c>
      <c r="J8" s="255" t="s">
        <v>802</v>
      </c>
      <c r="K8" s="239" t="s">
        <v>750</v>
      </c>
      <c r="L8" s="239" t="s">
        <v>741</v>
      </c>
      <c r="M8" s="239" t="s">
        <v>803</v>
      </c>
      <c r="N8" s="236"/>
      <c r="O8" s="237"/>
      <c r="P8" s="277"/>
      <c r="Q8" s="284">
        <v>1</v>
      </c>
      <c r="R8" s="285"/>
      <c r="S8" s="296">
        <f t="shared" si="1"/>
        <v>2660</v>
      </c>
      <c r="T8" s="297">
        <f t="shared" si="2"/>
        <v>10</v>
      </c>
      <c r="U8" s="297">
        <f t="shared" si="3"/>
        <v>23333</v>
      </c>
      <c r="V8" s="297">
        <f t="shared" si="4"/>
        <v>101</v>
      </c>
      <c r="W8" s="297">
        <f t="shared" si="5"/>
        <v>0</v>
      </c>
      <c r="X8" s="297">
        <f t="shared" si="6"/>
        <v>0</v>
      </c>
      <c r="Y8" s="297">
        <f t="shared" si="7"/>
        <v>0</v>
      </c>
      <c r="Z8" s="298">
        <f t="shared" si="8"/>
        <v>0</v>
      </c>
    </row>
    <row r="9" spans="1:26">
      <c r="A9" s="87">
        <v>608</v>
      </c>
      <c r="B9" s="49" t="s">
        <v>581</v>
      </c>
      <c r="C9" s="65">
        <f>VLOOKUP($B9,'Panorama Especialização Brasil'!$K$4:$BU$679,58,0)</f>
        <v>870192</v>
      </c>
      <c r="D9" s="46">
        <f t="shared" si="0"/>
        <v>1.9021181018357527</v>
      </c>
      <c r="E9" s="201">
        <f>VLOOKUP($B9,'Panorama Especialização Brasil'!$K$4:$BU$679,60,0)</f>
        <v>1476</v>
      </c>
      <c r="F9" s="98">
        <v>106889</v>
      </c>
      <c r="G9" s="196">
        <v>100</v>
      </c>
      <c r="H9" s="98">
        <f>VLOOKUP($B9,'Panorama Especialização Brasil'!$K$4:$BU$679,63,0)</f>
        <v>8095132</v>
      </c>
      <c r="I9" s="201">
        <f>VLOOKUP($B9,'Panorama Especialização Brasil'!$K$4:$BV$680,64,0)</f>
        <v>15421</v>
      </c>
      <c r="J9" s="255" t="s">
        <v>802</v>
      </c>
      <c r="K9" s="239" t="s">
        <v>750</v>
      </c>
      <c r="L9" s="239" t="s">
        <v>741</v>
      </c>
      <c r="M9" s="239" t="s">
        <v>803</v>
      </c>
      <c r="N9" s="236"/>
      <c r="O9" s="237"/>
      <c r="P9" s="277"/>
      <c r="Q9" s="284">
        <v>1</v>
      </c>
      <c r="R9" s="285"/>
      <c r="S9" s="296">
        <f t="shared" si="1"/>
        <v>870192</v>
      </c>
      <c r="T9" s="297">
        <f t="shared" si="2"/>
        <v>1476</v>
      </c>
      <c r="U9" s="297">
        <f t="shared" si="3"/>
        <v>8095132</v>
      </c>
      <c r="V9" s="297">
        <f t="shared" si="4"/>
        <v>15421</v>
      </c>
      <c r="W9" s="297">
        <f t="shared" si="5"/>
        <v>0</v>
      </c>
      <c r="X9" s="297">
        <f t="shared" si="6"/>
        <v>0</v>
      </c>
      <c r="Y9" s="297">
        <f t="shared" si="7"/>
        <v>0</v>
      </c>
      <c r="Z9" s="298">
        <f t="shared" si="8"/>
        <v>0</v>
      </c>
    </row>
    <row r="10" spans="1:26">
      <c r="A10" s="87">
        <v>614</v>
      </c>
      <c r="B10" s="49" t="s">
        <v>588</v>
      </c>
      <c r="C10" s="65">
        <f>VLOOKUP($B10,'Panorama Especialização Brasil'!$K$4:$BU$679,58,0)</f>
        <v>36381</v>
      </c>
      <c r="D10" s="46">
        <f t="shared" si="0"/>
        <v>1.5905369363772721</v>
      </c>
      <c r="E10" s="201">
        <f>VLOOKUP($B10,'Panorama Especialização Brasil'!$K$4:$BU$679,60,0)</f>
        <v>30</v>
      </c>
      <c r="F10" s="98">
        <v>10922</v>
      </c>
      <c r="G10" s="196">
        <v>5</v>
      </c>
      <c r="H10" s="98">
        <f>VLOOKUP($B10,'Panorama Especialização Brasil'!$K$4:$BU$679,63,0)</f>
        <v>404741</v>
      </c>
      <c r="I10" s="201">
        <f>VLOOKUP($B10,'Panorama Especialização Brasil'!$K$4:$BV$680,64,0)</f>
        <v>130</v>
      </c>
      <c r="J10" s="255" t="s">
        <v>802</v>
      </c>
      <c r="K10" s="239" t="s">
        <v>750</v>
      </c>
      <c r="L10" s="239" t="s">
        <v>741</v>
      </c>
      <c r="M10" s="239" t="s">
        <v>803</v>
      </c>
      <c r="N10" s="237"/>
      <c r="O10" s="237"/>
      <c r="P10" s="277"/>
      <c r="Q10" s="284">
        <v>1</v>
      </c>
      <c r="R10" s="285"/>
      <c r="S10" s="296">
        <f t="shared" si="1"/>
        <v>36381</v>
      </c>
      <c r="T10" s="297">
        <f t="shared" si="2"/>
        <v>30</v>
      </c>
      <c r="U10" s="297">
        <f t="shared" si="3"/>
        <v>404741</v>
      </c>
      <c r="V10" s="297">
        <f t="shared" si="4"/>
        <v>130</v>
      </c>
      <c r="W10" s="297">
        <f t="shared" si="5"/>
        <v>0</v>
      </c>
      <c r="X10" s="297">
        <f t="shared" si="6"/>
        <v>0</v>
      </c>
      <c r="Y10" s="297">
        <f t="shared" si="7"/>
        <v>0</v>
      </c>
      <c r="Z10" s="298">
        <f t="shared" si="8"/>
        <v>0</v>
      </c>
    </row>
    <row r="11" spans="1:26">
      <c r="A11" s="87">
        <v>613</v>
      </c>
      <c r="B11" s="49" t="s">
        <v>587</v>
      </c>
      <c r="C11" s="65">
        <f>VLOOKUP($B11,'Panorama Especialização Brasil'!$K$4:$BU$679,58,0)</f>
        <v>20932</v>
      </c>
      <c r="D11" s="46">
        <f t="shared" si="0"/>
        <v>1.3901005602908187</v>
      </c>
      <c r="E11" s="201">
        <f>VLOOKUP($B11,'Panorama Especialização Brasil'!$K$4:$BU$679,60,0)</f>
        <v>29</v>
      </c>
      <c r="F11" s="98">
        <v>3774</v>
      </c>
      <c r="G11" s="196">
        <v>5</v>
      </c>
      <c r="H11" s="98">
        <f>VLOOKUP($B11,'Panorama Especialização Brasil'!$K$4:$BU$679,63,0)</f>
        <v>266447</v>
      </c>
      <c r="I11" s="201">
        <f>VLOOKUP($B11,'Panorama Especialização Brasil'!$K$4:$BV$680,64,0)</f>
        <v>363</v>
      </c>
      <c r="J11" s="255" t="s">
        <v>802</v>
      </c>
      <c r="K11" s="239" t="s">
        <v>750</v>
      </c>
      <c r="L11" s="239" t="s">
        <v>741</v>
      </c>
      <c r="M11" s="239" t="s">
        <v>803</v>
      </c>
      <c r="N11" s="237"/>
      <c r="O11" s="237"/>
      <c r="P11" s="277"/>
      <c r="Q11" s="284">
        <v>1</v>
      </c>
      <c r="R11" s="285"/>
      <c r="S11" s="296">
        <f t="shared" si="1"/>
        <v>20932</v>
      </c>
      <c r="T11" s="297">
        <f t="shared" si="2"/>
        <v>29</v>
      </c>
      <c r="U11" s="297">
        <f t="shared" si="3"/>
        <v>266447</v>
      </c>
      <c r="V11" s="297">
        <f t="shared" si="4"/>
        <v>363</v>
      </c>
      <c r="W11" s="297">
        <f t="shared" si="5"/>
        <v>0</v>
      </c>
      <c r="X11" s="297">
        <f t="shared" si="6"/>
        <v>0</v>
      </c>
      <c r="Y11" s="297">
        <f t="shared" si="7"/>
        <v>0</v>
      </c>
      <c r="Z11" s="298">
        <f t="shared" si="8"/>
        <v>0</v>
      </c>
    </row>
    <row r="12" spans="1:26">
      <c r="A12" s="87">
        <v>612</v>
      </c>
      <c r="B12" s="49" t="s">
        <v>586</v>
      </c>
      <c r="C12" s="65">
        <f>VLOOKUP($B12,'Panorama Especialização Brasil'!$K$4:$BU$679,58,0)</f>
        <v>13153</v>
      </c>
      <c r="D12" s="46">
        <f t="shared" si="0"/>
        <v>0.66449317295397003</v>
      </c>
      <c r="E12" s="201">
        <f>VLOOKUP($B12,'Panorama Especialização Brasil'!$K$4:$BU$679,60,0)</f>
        <v>62</v>
      </c>
      <c r="F12" s="98">
        <v>5509</v>
      </c>
      <c r="G12" s="196">
        <v>21</v>
      </c>
      <c r="H12" s="98">
        <f>VLOOKUP($B12,'Panorama Especialização Brasil'!$K$4:$BU$679,63,0)</f>
        <v>350252</v>
      </c>
      <c r="I12" s="201">
        <f>VLOOKUP($B12,'Panorama Especialização Brasil'!$K$4:$BV$680,64,0)</f>
        <v>452</v>
      </c>
      <c r="J12" s="253"/>
      <c r="K12" s="239" t="s">
        <v>750</v>
      </c>
      <c r="L12" s="239"/>
      <c r="M12" s="236" t="s">
        <v>803</v>
      </c>
      <c r="N12" s="237"/>
      <c r="O12" s="237"/>
      <c r="P12" s="277"/>
      <c r="Q12" s="284">
        <v>1</v>
      </c>
      <c r="R12" s="285"/>
      <c r="S12" s="296">
        <f t="shared" si="1"/>
        <v>13153</v>
      </c>
      <c r="T12" s="297">
        <f t="shared" si="2"/>
        <v>62</v>
      </c>
      <c r="U12" s="297">
        <f t="shared" si="3"/>
        <v>350252</v>
      </c>
      <c r="V12" s="297">
        <f t="shared" si="4"/>
        <v>452</v>
      </c>
      <c r="W12" s="297">
        <f t="shared" si="5"/>
        <v>0</v>
      </c>
      <c r="X12" s="297">
        <f t="shared" si="6"/>
        <v>0</v>
      </c>
      <c r="Y12" s="297">
        <f t="shared" si="7"/>
        <v>0</v>
      </c>
      <c r="Z12" s="298">
        <f t="shared" si="8"/>
        <v>0</v>
      </c>
    </row>
    <row r="13" spans="1:26">
      <c r="A13" s="87">
        <v>615</v>
      </c>
      <c r="B13" s="49" t="s">
        <v>589</v>
      </c>
      <c r="C13" s="65">
        <f>VLOOKUP($B13,'Panorama Especialização Brasil'!$K$4:$BU$679,58,0)</f>
        <v>768</v>
      </c>
      <c r="D13" s="46">
        <f t="shared" si="0"/>
        <v>0.65203086688718626</v>
      </c>
      <c r="E13" s="201">
        <f>VLOOKUP($B13,'Panorama Especialização Brasil'!$K$4:$BU$679,60,0)</f>
        <v>1</v>
      </c>
      <c r="F13" s="98">
        <v>768</v>
      </c>
      <c r="G13" s="196">
        <v>1</v>
      </c>
      <c r="H13" s="98">
        <f>VLOOKUP($B13,'Panorama Especialização Brasil'!$K$4:$BU$679,63,0)</f>
        <v>20842</v>
      </c>
      <c r="I13" s="201">
        <f>VLOOKUP($B13,'Panorama Especialização Brasil'!$K$4:$BV$680,64,0)</f>
        <v>11</v>
      </c>
      <c r="J13" s="253"/>
      <c r="K13" s="239" t="s">
        <v>750</v>
      </c>
      <c r="L13" s="239"/>
      <c r="M13" s="239" t="s">
        <v>803</v>
      </c>
      <c r="N13" s="237"/>
      <c r="O13" s="237"/>
      <c r="P13" s="277"/>
      <c r="Q13" s="284">
        <v>1</v>
      </c>
      <c r="R13" s="285"/>
      <c r="S13" s="296">
        <f t="shared" si="1"/>
        <v>768</v>
      </c>
      <c r="T13" s="297">
        <f t="shared" si="2"/>
        <v>1</v>
      </c>
      <c r="U13" s="297">
        <f t="shared" si="3"/>
        <v>20842</v>
      </c>
      <c r="V13" s="297">
        <f t="shared" si="4"/>
        <v>11</v>
      </c>
      <c r="W13" s="297">
        <f t="shared" si="5"/>
        <v>0</v>
      </c>
      <c r="X13" s="297">
        <f t="shared" si="6"/>
        <v>0</v>
      </c>
      <c r="Y13" s="297">
        <f t="shared" si="7"/>
        <v>0</v>
      </c>
      <c r="Z13" s="298">
        <f t="shared" si="8"/>
        <v>0</v>
      </c>
    </row>
    <row r="14" spans="1:26">
      <c r="A14" s="87">
        <v>515</v>
      </c>
      <c r="B14" s="49" t="s">
        <v>487</v>
      </c>
      <c r="C14" s="65">
        <f>VLOOKUP($B14,'Panorama Especialização Brasil'!$K$4:$BU$679,58,0)</f>
        <v>62</v>
      </c>
      <c r="D14" s="46">
        <f t="shared" si="0"/>
        <v>0.26975148499453483</v>
      </c>
      <c r="E14" s="201">
        <f>VLOOKUP($B14,'Panorama Especialização Brasil'!$K$4:$BU$679,60,0)</f>
        <v>1</v>
      </c>
      <c r="F14" s="98">
        <v>0</v>
      </c>
      <c r="G14" s="196">
        <v>0</v>
      </c>
      <c r="H14" s="98">
        <f>VLOOKUP($B14,'Panorama Especialização Brasil'!$K$4:$BU$679,63,0)</f>
        <v>4067</v>
      </c>
      <c r="I14" s="201">
        <f>VLOOKUP($B14,'Panorama Especialização Brasil'!$K$4:$BV$680,64,0)</f>
        <v>15</v>
      </c>
      <c r="J14" s="253"/>
      <c r="K14" s="239" t="s">
        <v>750</v>
      </c>
      <c r="L14" s="239"/>
      <c r="M14" s="236" t="s">
        <v>803</v>
      </c>
      <c r="N14" s="237"/>
      <c r="O14" s="237"/>
      <c r="P14" s="277"/>
      <c r="Q14" s="284">
        <v>1</v>
      </c>
      <c r="R14" s="285"/>
      <c r="S14" s="296">
        <f t="shared" si="1"/>
        <v>62</v>
      </c>
      <c r="T14" s="297">
        <f t="shared" si="2"/>
        <v>1</v>
      </c>
      <c r="U14" s="297">
        <f t="shared" si="3"/>
        <v>4067</v>
      </c>
      <c r="V14" s="297">
        <f t="shared" si="4"/>
        <v>15</v>
      </c>
      <c r="W14" s="297">
        <f t="shared" si="5"/>
        <v>0</v>
      </c>
      <c r="X14" s="297">
        <f t="shared" si="6"/>
        <v>0</v>
      </c>
      <c r="Y14" s="297">
        <f t="shared" si="7"/>
        <v>0</v>
      </c>
      <c r="Z14" s="298">
        <f t="shared" si="8"/>
        <v>0</v>
      </c>
    </row>
    <row r="15" spans="1:26">
      <c r="A15" s="87">
        <v>609</v>
      </c>
      <c r="B15" s="49" t="s">
        <v>582</v>
      </c>
      <c r="C15" s="65">
        <f>VLOOKUP($B15,'Panorama Especialização Brasil'!$K$4:$BU$679,58,0)</f>
        <v>2820</v>
      </c>
      <c r="D15" s="46">
        <f t="shared" si="0"/>
        <v>0.26092424136958919</v>
      </c>
      <c r="E15" s="201">
        <f>VLOOKUP($B15,'Panorama Especialização Brasil'!$K$4:$BU$679,60,0)</f>
        <v>27</v>
      </c>
      <c r="F15" s="98">
        <v>355</v>
      </c>
      <c r="G15" s="196">
        <v>3</v>
      </c>
      <c r="H15" s="98">
        <f>VLOOKUP($B15,'Panorama Especialização Brasil'!$K$4:$BU$679,63,0)</f>
        <v>191241</v>
      </c>
      <c r="I15" s="201">
        <f>VLOOKUP($B15,'Panorama Especialização Brasil'!$K$4:$BV$680,64,0)</f>
        <v>273</v>
      </c>
      <c r="J15" s="253"/>
      <c r="K15" s="239" t="s">
        <v>750</v>
      </c>
      <c r="L15" s="239"/>
      <c r="M15" s="239" t="s">
        <v>803</v>
      </c>
      <c r="N15" s="237"/>
      <c r="O15" s="237"/>
      <c r="P15" s="277"/>
      <c r="Q15" s="284">
        <v>1</v>
      </c>
      <c r="R15" s="285"/>
      <c r="S15" s="296">
        <f t="shared" si="1"/>
        <v>2820</v>
      </c>
      <c r="T15" s="297">
        <f t="shared" si="2"/>
        <v>27</v>
      </c>
      <c r="U15" s="297">
        <f t="shared" si="3"/>
        <v>191241</v>
      </c>
      <c r="V15" s="297">
        <f t="shared" si="4"/>
        <v>273</v>
      </c>
      <c r="W15" s="297">
        <f t="shared" si="5"/>
        <v>0</v>
      </c>
      <c r="X15" s="297">
        <f t="shared" si="6"/>
        <v>0</v>
      </c>
      <c r="Y15" s="297">
        <f t="shared" si="7"/>
        <v>0</v>
      </c>
      <c r="Z15" s="298">
        <f t="shared" si="8"/>
        <v>0</v>
      </c>
    </row>
    <row r="16" spans="1:26">
      <c r="A16" s="87">
        <v>674</v>
      </c>
      <c r="B16" s="49" t="s">
        <v>648</v>
      </c>
      <c r="C16" s="65">
        <f>VLOOKUP($B16,'Panorama Especialização Brasil'!$K$4:$BU$679,58,0)</f>
        <v>50</v>
      </c>
      <c r="D16" s="46">
        <f t="shared" si="0"/>
        <v>0.1808917118131349</v>
      </c>
      <c r="E16" s="201">
        <f>VLOOKUP($B16,'Panorama Especialização Brasil'!$K$4:$BU$679,60,0)</f>
        <v>12</v>
      </c>
      <c r="F16" s="98">
        <v>9</v>
      </c>
      <c r="G16" s="196">
        <v>3</v>
      </c>
      <c r="H16" s="98">
        <f>VLOOKUP($B16,'Panorama Especialização Brasil'!$K$4:$BU$679,63,0)</f>
        <v>4891</v>
      </c>
      <c r="I16" s="201">
        <f>VLOOKUP($B16,'Panorama Especialização Brasil'!$K$4:$BV$680,64,0)</f>
        <v>357</v>
      </c>
      <c r="J16" s="253"/>
      <c r="K16" s="239" t="s">
        <v>750</v>
      </c>
      <c r="L16" s="239"/>
      <c r="M16" s="236" t="s">
        <v>803</v>
      </c>
      <c r="N16" s="237"/>
      <c r="O16" s="237"/>
      <c r="P16" s="277"/>
      <c r="Q16" s="284">
        <v>1</v>
      </c>
      <c r="R16" s="285"/>
      <c r="S16" s="296">
        <f t="shared" si="1"/>
        <v>50</v>
      </c>
      <c r="T16" s="297">
        <f t="shared" si="2"/>
        <v>12</v>
      </c>
      <c r="U16" s="297">
        <f t="shared" si="3"/>
        <v>4891</v>
      </c>
      <c r="V16" s="297">
        <f t="shared" si="4"/>
        <v>357</v>
      </c>
      <c r="W16" s="297">
        <f t="shared" si="5"/>
        <v>0</v>
      </c>
      <c r="X16" s="297">
        <f t="shared" si="6"/>
        <v>0</v>
      </c>
      <c r="Y16" s="297">
        <f t="shared" si="7"/>
        <v>0</v>
      </c>
      <c r="Z16" s="298">
        <f t="shared" si="8"/>
        <v>0</v>
      </c>
    </row>
    <row r="17" spans="1:26">
      <c r="A17" s="87">
        <v>19</v>
      </c>
      <c r="B17" s="49" t="s">
        <v>667</v>
      </c>
      <c r="C17" s="65">
        <f>VLOOKUP($B17,'Panorama Especialização Brasil'!$K$4:$BU$679,58,0)</f>
        <v>15174</v>
      </c>
      <c r="D17" s="46">
        <f t="shared" si="0"/>
        <v>9.4866730977223774</v>
      </c>
      <c r="E17" s="201">
        <f>VLOOKUP($B17,'Panorama Especialização Brasil'!$K$4:$BU$679,60,0)</f>
        <v>338</v>
      </c>
      <c r="F17" s="98">
        <v>0</v>
      </c>
      <c r="G17" s="196">
        <v>0</v>
      </c>
      <c r="H17" s="98">
        <f>VLOOKUP($B17,'Panorama Especialização Brasil'!$K$4:$BU$679,63,0)</f>
        <v>28303</v>
      </c>
      <c r="I17" s="201">
        <f>VLOOKUP($B17,'Panorama Especialização Brasil'!$K$4:$BV$680,64,0)</f>
        <v>3818</v>
      </c>
      <c r="J17" s="255" t="s">
        <v>779</v>
      </c>
      <c r="K17" s="239" t="s">
        <v>748</v>
      </c>
      <c r="L17" s="239" t="s">
        <v>732</v>
      </c>
      <c r="M17" s="239" t="s">
        <v>775</v>
      </c>
      <c r="N17" s="237" t="s">
        <v>748</v>
      </c>
      <c r="O17" s="237" t="s">
        <v>838</v>
      </c>
      <c r="P17" s="277" t="s">
        <v>775</v>
      </c>
      <c r="Q17" s="284">
        <v>0.5</v>
      </c>
      <c r="R17" s="285">
        <v>0.5</v>
      </c>
      <c r="S17" s="296">
        <f t="shared" si="1"/>
        <v>7587</v>
      </c>
      <c r="T17" s="297">
        <f t="shared" si="2"/>
        <v>169</v>
      </c>
      <c r="U17" s="297">
        <f t="shared" si="3"/>
        <v>14151.5</v>
      </c>
      <c r="V17" s="297">
        <f t="shared" si="4"/>
        <v>1909</v>
      </c>
      <c r="W17" s="297">
        <f t="shared" si="5"/>
        <v>7587</v>
      </c>
      <c r="X17" s="297">
        <f t="shared" si="6"/>
        <v>169</v>
      </c>
      <c r="Y17" s="297">
        <f t="shared" si="7"/>
        <v>14151.5</v>
      </c>
      <c r="Z17" s="298">
        <f t="shared" si="8"/>
        <v>1909</v>
      </c>
    </row>
    <row r="18" spans="1:26">
      <c r="A18" s="87">
        <v>33</v>
      </c>
      <c r="B18" s="68" t="s">
        <v>681</v>
      </c>
      <c r="C18" s="65">
        <f>VLOOKUP($B18,'Panorama Especialização Brasil'!$K$4:$BU$679,58,0)</f>
        <v>2398</v>
      </c>
      <c r="D18" s="46">
        <f t="shared" si="0"/>
        <v>5.1153943031280207</v>
      </c>
      <c r="E18" s="201">
        <f>VLOOKUP($B18,'Panorama Especialização Brasil'!$K$4:$BU$679,60,0)</f>
        <v>231</v>
      </c>
      <c r="F18" s="98">
        <v>7</v>
      </c>
      <c r="G18" s="196">
        <v>4</v>
      </c>
      <c r="H18" s="98">
        <f>VLOOKUP($B18,'Panorama Especialização Brasil'!$K$4:$BU$679,63,0)</f>
        <v>8295</v>
      </c>
      <c r="I18" s="201">
        <f>VLOOKUP($B18,'Panorama Especialização Brasil'!$K$4:$BV$680,64,0)</f>
        <v>1219</v>
      </c>
      <c r="J18" s="255" t="s">
        <v>779</v>
      </c>
      <c r="K18" s="239" t="s">
        <v>748</v>
      </c>
      <c r="L18" s="239" t="s">
        <v>854</v>
      </c>
      <c r="M18" s="239" t="s">
        <v>775</v>
      </c>
      <c r="N18" s="237"/>
      <c r="O18" s="237"/>
      <c r="P18" s="277"/>
      <c r="Q18" s="284">
        <v>1</v>
      </c>
      <c r="R18" s="285"/>
      <c r="S18" s="296">
        <f t="shared" si="1"/>
        <v>2398</v>
      </c>
      <c r="T18" s="297">
        <f t="shared" si="2"/>
        <v>231</v>
      </c>
      <c r="U18" s="297">
        <f t="shared" si="3"/>
        <v>8295</v>
      </c>
      <c r="V18" s="297">
        <f t="shared" si="4"/>
        <v>1219</v>
      </c>
      <c r="W18" s="297">
        <f t="shared" si="5"/>
        <v>0</v>
      </c>
      <c r="X18" s="297">
        <f t="shared" si="6"/>
        <v>0</v>
      </c>
      <c r="Y18" s="297">
        <f t="shared" si="7"/>
        <v>0</v>
      </c>
      <c r="Z18" s="298">
        <f t="shared" si="8"/>
        <v>0</v>
      </c>
    </row>
    <row r="19" spans="1:26">
      <c r="A19" s="87">
        <v>121</v>
      </c>
      <c r="B19" s="49" t="s">
        <v>91</v>
      </c>
      <c r="C19" s="65">
        <f>VLOOKUP($B19,'Panorama Especialização Brasil'!$K$4:$BU$679,58,0)</f>
        <v>18907</v>
      </c>
      <c r="D19" s="46">
        <f t="shared" si="0"/>
        <v>4.417515234999434</v>
      </c>
      <c r="E19" s="201">
        <f>VLOOKUP($B19,'Panorama Especialização Brasil'!$K$4:$BU$679,60,0)</f>
        <v>1180</v>
      </c>
      <c r="F19" s="98">
        <v>46</v>
      </c>
      <c r="G19" s="196">
        <v>9</v>
      </c>
      <c r="H19" s="98">
        <f>VLOOKUP($B19,'Panorama Especialização Brasil'!$K$4:$BU$679,63,0)</f>
        <v>75734</v>
      </c>
      <c r="I19" s="201">
        <f>VLOOKUP($B19,'Panorama Especialização Brasil'!$K$4:$BV$680,64,0)</f>
        <v>7006</v>
      </c>
      <c r="J19" s="255" t="s">
        <v>789</v>
      </c>
      <c r="K19" s="239" t="s">
        <v>748</v>
      </c>
      <c r="L19" s="239" t="s">
        <v>854</v>
      </c>
      <c r="M19" s="239" t="s">
        <v>775</v>
      </c>
      <c r="N19" s="237"/>
      <c r="O19" s="237"/>
      <c r="P19" s="277"/>
      <c r="Q19" s="284">
        <v>1</v>
      </c>
      <c r="R19" s="285"/>
      <c r="S19" s="296">
        <f t="shared" si="1"/>
        <v>18907</v>
      </c>
      <c r="T19" s="297">
        <f t="shared" si="2"/>
        <v>1180</v>
      </c>
      <c r="U19" s="297">
        <f t="shared" si="3"/>
        <v>75734</v>
      </c>
      <c r="V19" s="297">
        <f t="shared" si="4"/>
        <v>7006</v>
      </c>
      <c r="W19" s="297">
        <f t="shared" si="5"/>
        <v>0</v>
      </c>
      <c r="X19" s="297">
        <f t="shared" si="6"/>
        <v>0</v>
      </c>
      <c r="Y19" s="297">
        <f t="shared" si="7"/>
        <v>0</v>
      </c>
      <c r="Z19" s="298">
        <f t="shared" si="8"/>
        <v>0</v>
      </c>
    </row>
    <row r="20" spans="1:26">
      <c r="A20" s="87">
        <v>145</v>
      </c>
      <c r="B20" s="37" t="s">
        <v>115</v>
      </c>
      <c r="C20" s="65">
        <f>VLOOKUP($B20,'Panorama Especialização Brasil'!$K$4:$BU$679,58,0)</f>
        <v>268</v>
      </c>
      <c r="D20" s="46">
        <f t="shared" si="0"/>
        <v>1.8773609275068524</v>
      </c>
      <c r="E20" s="201">
        <f>VLOOKUP($B20,'Panorama Especialização Brasil'!$K$4:$BU$679,60,0)</f>
        <v>8</v>
      </c>
      <c r="F20" s="98">
        <v>0</v>
      </c>
      <c r="G20" s="196">
        <v>0</v>
      </c>
      <c r="H20" s="98">
        <f>VLOOKUP($B20,'Panorama Especialização Brasil'!$K$4:$BU$679,63,0)</f>
        <v>2526</v>
      </c>
      <c r="I20" s="201">
        <f>VLOOKUP($B20,'Panorama Especialização Brasil'!$K$4:$BV$680,64,0)</f>
        <v>78</v>
      </c>
      <c r="J20" s="255" t="s">
        <v>805</v>
      </c>
      <c r="K20" s="239" t="s">
        <v>748</v>
      </c>
      <c r="L20" s="239" t="s">
        <v>838</v>
      </c>
      <c r="M20" s="239" t="s">
        <v>775</v>
      </c>
      <c r="N20" s="236"/>
      <c r="O20" s="237"/>
      <c r="P20" s="277"/>
      <c r="Q20" s="284">
        <v>1</v>
      </c>
      <c r="R20" s="285"/>
      <c r="S20" s="296">
        <f t="shared" si="1"/>
        <v>268</v>
      </c>
      <c r="T20" s="297">
        <f t="shared" si="2"/>
        <v>8</v>
      </c>
      <c r="U20" s="297">
        <f t="shared" si="3"/>
        <v>2526</v>
      </c>
      <c r="V20" s="297">
        <f t="shared" si="4"/>
        <v>78</v>
      </c>
      <c r="W20" s="297">
        <f t="shared" si="5"/>
        <v>0</v>
      </c>
      <c r="X20" s="297">
        <f t="shared" si="6"/>
        <v>0</v>
      </c>
      <c r="Y20" s="297">
        <f t="shared" si="7"/>
        <v>0</v>
      </c>
      <c r="Z20" s="298">
        <f t="shared" si="8"/>
        <v>0</v>
      </c>
    </row>
    <row r="21" spans="1:26">
      <c r="A21" s="87">
        <v>59</v>
      </c>
      <c r="B21" s="49" t="s">
        <v>29</v>
      </c>
      <c r="C21" s="65">
        <f>VLOOKUP($B21,'Panorama Especialização Brasil'!$K$4:$BU$679,58,0)</f>
        <v>1737</v>
      </c>
      <c r="D21" s="46">
        <f t="shared" si="0"/>
        <v>1.6830530573040854</v>
      </c>
      <c r="E21" s="201">
        <f>VLOOKUP($B21,'Panorama Especialização Brasil'!$K$4:$BU$679,60,0)</f>
        <v>100</v>
      </c>
      <c r="F21" s="98">
        <v>99</v>
      </c>
      <c r="G21" s="196">
        <v>7</v>
      </c>
      <c r="H21" s="98">
        <f>VLOOKUP($B21,'Panorama Especialização Brasil'!$K$4:$BU$679,63,0)</f>
        <v>18262</v>
      </c>
      <c r="I21" s="201">
        <f>VLOOKUP($B21,'Panorama Especialização Brasil'!$K$4:$BV$680,64,0)</f>
        <v>982</v>
      </c>
      <c r="J21" s="255" t="s">
        <v>797</v>
      </c>
      <c r="K21" s="239" t="s">
        <v>748</v>
      </c>
      <c r="L21" s="239" t="s">
        <v>732</v>
      </c>
      <c r="M21" s="239" t="s">
        <v>775</v>
      </c>
      <c r="N21" s="237"/>
      <c r="O21" s="237"/>
      <c r="P21" s="277"/>
      <c r="Q21" s="284">
        <v>1</v>
      </c>
      <c r="R21" s="285"/>
      <c r="S21" s="296">
        <f t="shared" si="1"/>
        <v>1737</v>
      </c>
      <c r="T21" s="297">
        <f t="shared" si="2"/>
        <v>100</v>
      </c>
      <c r="U21" s="297">
        <f t="shared" si="3"/>
        <v>18262</v>
      </c>
      <c r="V21" s="297">
        <f t="shared" si="4"/>
        <v>982</v>
      </c>
      <c r="W21" s="297">
        <f t="shared" si="5"/>
        <v>0</v>
      </c>
      <c r="X21" s="297">
        <f t="shared" si="6"/>
        <v>0</v>
      </c>
      <c r="Y21" s="297">
        <f t="shared" si="7"/>
        <v>0</v>
      </c>
      <c r="Z21" s="298">
        <f t="shared" si="8"/>
        <v>0</v>
      </c>
    </row>
    <row r="22" spans="1:26">
      <c r="A22" s="87">
        <v>393</v>
      </c>
      <c r="B22" s="49" t="s">
        <v>364</v>
      </c>
      <c r="C22" s="65">
        <f>VLOOKUP($B22,'Panorama Especialização Brasil'!$K$4:$BU$679,58,0)</f>
        <v>1540</v>
      </c>
      <c r="D22" s="46">
        <f t="shared" si="0"/>
        <v>1.6635146794654612</v>
      </c>
      <c r="E22" s="201">
        <f>VLOOKUP($B22,'Panorama Especialização Brasil'!$K$4:$BU$679,60,0)</f>
        <v>208</v>
      </c>
      <c r="F22" s="98">
        <v>21</v>
      </c>
      <c r="G22" s="196">
        <v>3</v>
      </c>
      <c r="H22" s="98">
        <f>VLOOKUP($B22,'Panorama Especialização Brasil'!$K$4:$BU$679,63,0)</f>
        <v>16381</v>
      </c>
      <c r="I22" s="201">
        <f>VLOOKUP($B22,'Panorama Especialização Brasil'!$K$4:$BV$680,64,0)</f>
        <v>2108</v>
      </c>
      <c r="J22" s="255" t="s">
        <v>799</v>
      </c>
      <c r="K22" s="239" t="s">
        <v>748</v>
      </c>
      <c r="L22" s="239" t="s">
        <v>854</v>
      </c>
      <c r="M22" s="239" t="s">
        <v>775</v>
      </c>
      <c r="N22" s="237"/>
      <c r="O22" s="237"/>
      <c r="P22" s="277"/>
      <c r="Q22" s="284">
        <v>1</v>
      </c>
      <c r="R22" s="285"/>
      <c r="S22" s="296">
        <f t="shared" si="1"/>
        <v>1540</v>
      </c>
      <c r="T22" s="297">
        <f t="shared" si="2"/>
        <v>208</v>
      </c>
      <c r="U22" s="297">
        <f t="shared" si="3"/>
        <v>16381</v>
      </c>
      <c r="V22" s="297">
        <f t="shared" si="4"/>
        <v>2108</v>
      </c>
      <c r="W22" s="297">
        <f t="shared" si="5"/>
        <v>0</v>
      </c>
      <c r="X22" s="297">
        <f t="shared" si="6"/>
        <v>0</v>
      </c>
      <c r="Y22" s="297">
        <f t="shared" si="7"/>
        <v>0</v>
      </c>
      <c r="Z22" s="298">
        <f t="shared" si="8"/>
        <v>0</v>
      </c>
    </row>
    <row r="23" spans="1:26">
      <c r="A23" s="87">
        <v>90</v>
      </c>
      <c r="B23" s="49" t="s">
        <v>60</v>
      </c>
      <c r="C23" s="65">
        <f>VLOOKUP($B23,'Panorama Especialização Brasil'!$K$4:$BU$679,58,0)</f>
        <v>5747</v>
      </c>
      <c r="D23" s="46">
        <f t="shared" si="0"/>
        <v>1.6267624168675812</v>
      </c>
      <c r="E23" s="201">
        <f>VLOOKUP($B23,'Panorama Especialização Brasil'!$K$4:$BU$679,60,0)</f>
        <v>63</v>
      </c>
      <c r="F23" s="98">
        <v>2495</v>
      </c>
      <c r="G23" s="196">
        <v>22</v>
      </c>
      <c r="H23" s="98">
        <f>VLOOKUP($B23,'Panorama Especialização Brasil'!$K$4:$BU$679,63,0)</f>
        <v>62512</v>
      </c>
      <c r="I23" s="201">
        <f>VLOOKUP($B23,'Panorama Especialização Brasil'!$K$4:$BV$680,64,0)</f>
        <v>498</v>
      </c>
      <c r="J23" s="255" t="s">
        <v>797</v>
      </c>
      <c r="K23" s="239" t="s">
        <v>748</v>
      </c>
      <c r="L23" s="239" t="s">
        <v>732</v>
      </c>
      <c r="M23" s="239" t="s">
        <v>775</v>
      </c>
      <c r="N23" s="237"/>
      <c r="O23" s="237"/>
      <c r="P23" s="277"/>
      <c r="Q23" s="284">
        <v>1</v>
      </c>
      <c r="R23" s="285"/>
      <c r="S23" s="296">
        <f t="shared" si="1"/>
        <v>5747</v>
      </c>
      <c r="T23" s="297">
        <f t="shared" si="2"/>
        <v>63</v>
      </c>
      <c r="U23" s="297">
        <f t="shared" si="3"/>
        <v>62512</v>
      </c>
      <c r="V23" s="297">
        <f t="shared" si="4"/>
        <v>498</v>
      </c>
      <c r="W23" s="297">
        <f t="shared" si="5"/>
        <v>0</v>
      </c>
      <c r="X23" s="297">
        <f t="shared" si="6"/>
        <v>0</v>
      </c>
      <c r="Y23" s="297">
        <f t="shared" si="7"/>
        <v>0</v>
      </c>
      <c r="Z23" s="298">
        <f t="shared" si="8"/>
        <v>0</v>
      </c>
    </row>
    <row r="24" spans="1:26">
      <c r="A24" s="87">
        <v>62</v>
      </c>
      <c r="B24" s="37" t="s">
        <v>32</v>
      </c>
      <c r="C24" s="65">
        <f>VLOOKUP($B24,'Panorama Especialização Brasil'!$K$4:$BU$679,58,0)</f>
        <v>1905</v>
      </c>
      <c r="D24" s="46">
        <f t="shared" si="0"/>
        <v>1.5909309944503223</v>
      </c>
      <c r="E24" s="201">
        <f>VLOOKUP($B24,'Panorama Especialização Brasil'!$K$4:$BU$679,60,0)</f>
        <v>25</v>
      </c>
      <c r="F24" s="98">
        <v>0</v>
      </c>
      <c r="G24" s="196">
        <v>0</v>
      </c>
      <c r="H24" s="98">
        <f>VLOOKUP($B24,'Panorama Especialização Brasil'!$K$4:$BU$679,63,0)</f>
        <v>21188</v>
      </c>
      <c r="I24" s="201">
        <f>VLOOKUP($B24,'Panorama Especialização Brasil'!$K$4:$BV$680,64,0)</f>
        <v>352</v>
      </c>
      <c r="J24" s="255" t="s">
        <v>797</v>
      </c>
      <c r="K24" s="239" t="s">
        <v>748</v>
      </c>
      <c r="L24" s="239" t="s">
        <v>732</v>
      </c>
      <c r="M24" s="239" t="s">
        <v>775</v>
      </c>
      <c r="N24" s="237"/>
      <c r="O24" s="237"/>
      <c r="P24" s="277"/>
      <c r="Q24" s="284">
        <v>1</v>
      </c>
      <c r="R24" s="285"/>
      <c r="S24" s="296">
        <f t="shared" si="1"/>
        <v>1905</v>
      </c>
      <c r="T24" s="297">
        <f t="shared" si="2"/>
        <v>25</v>
      </c>
      <c r="U24" s="297">
        <f t="shared" si="3"/>
        <v>21188</v>
      </c>
      <c r="V24" s="297">
        <f t="shared" si="4"/>
        <v>352</v>
      </c>
      <c r="W24" s="297">
        <f t="shared" si="5"/>
        <v>0</v>
      </c>
      <c r="X24" s="297">
        <f t="shared" si="6"/>
        <v>0</v>
      </c>
      <c r="Y24" s="297">
        <f t="shared" si="7"/>
        <v>0</v>
      </c>
      <c r="Z24" s="298">
        <f t="shared" si="8"/>
        <v>0</v>
      </c>
    </row>
    <row r="25" spans="1:26">
      <c r="A25" s="87">
        <v>580</v>
      </c>
      <c r="B25" s="49" t="s">
        <v>553</v>
      </c>
      <c r="C25" s="65">
        <f>VLOOKUP($B25,'Panorama Especialização Brasil'!$K$4:$BU$679,58,0)</f>
        <v>566</v>
      </c>
      <c r="D25" s="46">
        <f t="shared" si="0"/>
        <v>1.5330280458061296</v>
      </c>
      <c r="E25" s="201">
        <f>VLOOKUP($B25,'Panorama Especialização Brasil'!$K$4:$BU$679,60,0)</f>
        <v>55</v>
      </c>
      <c r="F25" s="98">
        <v>1</v>
      </c>
      <c r="G25" s="196">
        <v>1</v>
      </c>
      <c r="H25" s="98">
        <f>VLOOKUP($B25,'Panorama Especialização Brasil'!$K$4:$BU$679,63,0)</f>
        <v>6533</v>
      </c>
      <c r="I25" s="201">
        <f>VLOOKUP($B25,'Panorama Especialização Brasil'!$K$4:$BV$680,64,0)</f>
        <v>1206</v>
      </c>
      <c r="J25" s="255" t="s">
        <v>783</v>
      </c>
      <c r="K25" s="239" t="s">
        <v>748</v>
      </c>
      <c r="L25" s="239" t="s">
        <v>838</v>
      </c>
      <c r="M25" s="239" t="s">
        <v>775</v>
      </c>
      <c r="N25" s="237"/>
      <c r="O25" s="237"/>
      <c r="P25" s="277"/>
      <c r="Q25" s="284">
        <v>1</v>
      </c>
      <c r="R25" s="285"/>
      <c r="S25" s="296">
        <f t="shared" si="1"/>
        <v>566</v>
      </c>
      <c r="T25" s="297">
        <f t="shared" si="2"/>
        <v>55</v>
      </c>
      <c r="U25" s="297">
        <f t="shared" si="3"/>
        <v>6533</v>
      </c>
      <c r="V25" s="297">
        <f t="shared" si="4"/>
        <v>1206</v>
      </c>
      <c r="W25" s="297">
        <f t="shared" si="5"/>
        <v>0</v>
      </c>
      <c r="X25" s="297">
        <f t="shared" si="6"/>
        <v>0</v>
      </c>
      <c r="Y25" s="297">
        <f t="shared" si="7"/>
        <v>0</v>
      </c>
      <c r="Z25" s="298">
        <f t="shared" si="8"/>
        <v>0</v>
      </c>
    </row>
    <row r="26" spans="1:26">
      <c r="A26" s="87">
        <v>63</v>
      </c>
      <c r="B26" s="37" t="s">
        <v>33</v>
      </c>
      <c r="C26" s="65">
        <f>VLOOKUP($B26,'Panorama Especialização Brasil'!$K$4:$BU$679,58,0)</f>
        <v>639</v>
      </c>
      <c r="D26" s="46">
        <f t="shared" si="0"/>
        <v>1.4303598497747485</v>
      </c>
      <c r="E26" s="201">
        <f>VLOOKUP($B26,'Panorama Especialização Brasil'!$K$4:$BU$679,60,0)</f>
        <v>4</v>
      </c>
      <c r="F26" s="98">
        <v>0</v>
      </c>
      <c r="G26" s="196">
        <v>0</v>
      </c>
      <c r="H26" s="98">
        <f>VLOOKUP($B26,'Panorama Especialização Brasil'!$K$4:$BU$679,63,0)</f>
        <v>7905</v>
      </c>
      <c r="I26" s="201">
        <f>VLOOKUP($B26,'Panorama Especialização Brasil'!$K$4:$BV$680,64,0)</f>
        <v>82</v>
      </c>
      <c r="J26" s="255" t="s">
        <v>797</v>
      </c>
      <c r="K26" s="239" t="s">
        <v>748</v>
      </c>
      <c r="L26" s="239" t="s">
        <v>732</v>
      </c>
      <c r="M26" s="239" t="s">
        <v>775</v>
      </c>
      <c r="N26" s="237"/>
      <c r="O26" s="237"/>
      <c r="P26" s="277"/>
      <c r="Q26" s="284">
        <v>1</v>
      </c>
      <c r="R26" s="285"/>
      <c r="S26" s="296">
        <f t="shared" si="1"/>
        <v>639</v>
      </c>
      <c r="T26" s="297">
        <f t="shared" si="2"/>
        <v>4</v>
      </c>
      <c r="U26" s="297">
        <f t="shared" si="3"/>
        <v>7905</v>
      </c>
      <c r="V26" s="297">
        <f t="shared" si="4"/>
        <v>82</v>
      </c>
      <c r="W26" s="297">
        <f t="shared" si="5"/>
        <v>0</v>
      </c>
      <c r="X26" s="297">
        <f t="shared" si="6"/>
        <v>0</v>
      </c>
      <c r="Y26" s="297">
        <f t="shared" si="7"/>
        <v>0</v>
      </c>
      <c r="Z26" s="298">
        <f t="shared" si="8"/>
        <v>0</v>
      </c>
    </row>
    <row r="27" spans="1:26">
      <c r="A27" s="87">
        <v>292</v>
      </c>
      <c r="B27" s="49" t="s">
        <v>263</v>
      </c>
      <c r="C27" s="65">
        <f>VLOOKUP($B27,'Panorama Especialização Brasil'!$K$4:$BU$679,58,0)</f>
        <v>1697</v>
      </c>
      <c r="D27" s="46">
        <f t="shared" si="0"/>
        <v>1.2002127120390413</v>
      </c>
      <c r="E27" s="201">
        <f>VLOOKUP($B27,'Panorama Especialização Brasil'!$K$4:$BU$679,60,0)</f>
        <v>33</v>
      </c>
      <c r="F27" s="98">
        <v>411</v>
      </c>
      <c r="G27" s="196">
        <v>10</v>
      </c>
      <c r="H27" s="98">
        <f>VLOOKUP($B27,'Panorama Especialização Brasil'!$K$4:$BU$679,63,0)</f>
        <v>25019</v>
      </c>
      <c r="I27" s="201">
        <f>VLOOKUP($B27,'Panorama Especialização Brasil'!$K$4:$BV$680,64,0)</f>
        <v>479</v>
      </c>
      <c r="J27" s="255" t="s">
        <v>789</v>
      </c>
      <c r="K27" s="239" t="s">
        <v>748</v>
      </c>
      <c r="L27" s="239" t="s">
        <v>854</v>
      </c>
      <c r="M27" s="239" t="s">
        <v>775</v>
      </c>
      <c r="N27" s="237"/>
      <c r="O27" s="237"/>
      <c r="P27" s="277"/>
      <c r="Q27" s="284">
        <v>1</v>
      </c>
      <c r="R27" s="285"/>
      <c r="S27" s="296">
        <f t="shared" si="1"/>
        <v>1697</v>
      </c>
      <c r="T27" s="297">
        <f t="shared" si="2"/>
        <v>33</v>
      </c>
      <c r="U27" s="297">
        <f t="shared" si="3"/>
        <v>25019</v>
      </c>
      <c r="V27" s="297">
        <f t="shared" si="4"/>
        <v>479</v>
      </c>
      <c r="W27" s="297">
        <f t="shared" si="5"/>
        <v>0</v>
      </c>
      <c r="X27" s="297">
        <f t="shared" si="6"/>
        <v>0</v>
      </c>
      <c r="Y27" s="297">
        <f t="shared" si="7"/>
        <v>0</v>
      </c>
      <c r="Z27" s="298">
        <f t="shared" si="8"/>
        <v>0</v>
      </c>
    </row>
    <row r="28" spans="1:26">
      <c r="A28" s="87">
        <v>68</v>
      </c>
      <c r="B28" s="49" t="s">
        <v>38</v>
      </c>
      <c r="C28" s="65">
        <f>VLOOKUP($B28,'Panorama Especialização Brasil'!$K$4:$BU$679,58,0)</f>
        <v>1414</v>
      </c>
      <c r="D28" s="46">
        <f t="shared" si="0"/>
        <v>1.1681444386236077</v>
      </c>
      <c r="E28" s="201">
        <f>VLOOKUP($B28,'Panorama Especialização Brasil'!$K$4:$BU$679,60,0)</f>
        <v>87</v>
      </c>
      <c r="F28" s="98">
        <v>0</v>
      </c>
      <c r="G28" s="196">
        <v>0</v>
      </c>
      <c r="H28" s="98">
        <f>VLOOKUP($B28,'Panorama Especialização Brasil'!$K$4:$BU$679,63,0)</f>
        <v>21419</v>
      </c>
      <c r="I28" s="201">
        <f>VLOOKUP($B28,'Panorama Especialização Brasil'!$K$4:$BV$680,64,0)</f>
        <v>900</v>
      </c>
      <c r="J28" s="255" t="s">
        <v>797</v>
      </c>
      <c r="K28" s="239" t="s">
        <v>748</v>
      </c>
      <c r="L28" s="239" t="s">
        <v>732</v>
      </c>
      <c r="M28" s="239" t="s">
        <v>775</v>
      </c>
      <c r="N28" s="237" t="s">
        <v>742</v>
      </c>
      <c r="O28" s="237"/>
      <c r="P28" s="277" t="s">
        <v>774</v>
      </c>
      <c r="Q28" s="284">
        <v>0.2</v>
      </c>
      <c r="R28" s="285">
        <v>0.8</v>
      </c>
      <c r="S28" s="296">
        <f t="shared" si="1"/>
        <v>282.8</v>
      </c>
      <c r="T28" s="297">
        <f t="shared" si="2"/>
        <v>17.400000000000002</v>
      </c>
      <c r="U28" s="297">
        <f t="shared" si="3"/>
        <v>4283.8</v>
      </c>
      <c r="V28" s="297">
        <f t="shared" si="4"/>
        <v>180</v>
      </c>
      <c r="W28" s="297">
        <f t="shared" si="5"/>
        <v>1131.2</v>
      </c>
      <c r="X28" s="297">
        <f t="shared" si="6"/>
        <v>69.600000000000009</v>
      </c>
      <c r="Y28" s="297">
        <f t="shared" si="7"/>
        <v>17135.2</v>
      </c>
      <c r="Z28" s="298">
        <f t="shared" si="8"/>
        <v>720</v>
      </c>
    </row>
    <row r="29" spans="1:26">
      <c r="A29" s="87">
        <v>32</v>
      </c>
      <c r="B29" s="302" t="s">
        <v>680</v>
      </c>
      <c r="C29" s="303">
        <f>VLOOKUP($B29,'Panorama Especialização Brasil'!$K$4:$BU$679,58,0)</f>
        <v>4113</v>
      </c>
      <c r="D29" s="304">
        <f t="shared" si="0"/>
        <v>1.1641073030189828</v>
      </c>
      <c r="E29" s="305">
        <f>VLOOKUP($B29,'Panorama Especialização Brasil'!$K$4:$BU$679,60,0)</f>
        <v>230</v>
      </c>
      <c r="F29" s="306">
        <v>13</v>
      </c>
      <c r="G29" s="307">
        <v>4</v>
      </c>
      <c r="H29" s="306">
        <f>VLOOKUP($B29,'Panorama Especialização Brasil'!$K$4:$BU$679,63,0)</f>
        <v>62519</v>
      </c>
      <c r="I29" s="305">
        <f>VLOOKUP($B29,'Panorama Especialização Brasil'!$K$4:$BV$680,64,0)</f>
        <v>6451</v>
      </c>
      <c r="J29" s="308" t="s">
        <v>779</v>
      </c>
      <c r="K29" s="309" t="s">
        <v>748</v>
      </c>
      <c r="L29" s="309" t="s">
        <v>854</v>
      </c>
      <c r="M29" s="309" t="s">
        <v>775</v>
      </c>
      <c r="N29" s="310"/>
      <c r="O29" s="310"/>
      <c r="P29" s="311"/>
      <c r="Q29" s="312">
        <v>1</v>
      </c>
      <c r="R29" s="313"/>
      <c r="S29" s="314">
        <f t="shared" si="1"/>
        <v>4113</v>
      </c>
      <c r="T29" s="315">
        <f t="shared" si="2"/>
        <v>230</v>
      </c>
      <c r="U29" s="315">
        <f t="shared" si="3"/>
        <v>62519</v>
      </c>
      <c r="V29" s="315">
        <f t="shared" si="4"/>
        <v>6451</v>
      </c>
      <c r="W29" s="315">
        <f t="shared" si="5"/>
        <v>0</v>
      </c>
      <c r="X29" s="315">
        <f t="shared" si="6"/>
        <v>0</v>
      </c>
      <c r="Y29" s="315">
        <f t="shared" si="7"/>
        <v>0</v>
      </c>
      <c r="Z29" s="316">
        <f t="shared" si="8"/>
        <v>0</v>
      </c>
    </row>
    <row r="30" spans="1:26">
      <c r="A30" s="87">
        <v>16</v>
      </c>
      <c r="B30" s="49" t="s">
        <v>664</v>
      </c>
      <c r="C30" s="65">
        <f>VLOOKUP($B30,'Panorama Especialização Brasil'!$K$4:$BU$679,58,0)</f>
        <v>4019</v>
      </c>
      <c r="D30" s="46">
        <f t="shared" si="0"/>
        <v>1.0873100025378042</v>
      </c>
      <c r="E30" s="201">
        <f>VLOOKUP($B30,'Panorama Especialização Brasil'!$K$4:$BU$679,60,0)</f>
        <v>144</v>
      </c>
      <c r="F30" s="98">
        <v>1</v>
      </c>
      <c r="G30" s="196">
        <v>1</v>
      </c>
      <c r="H30" s="98">
        <f>VLOOKUP($B30,'Panorama Especialização Brasil'!$K$4:$BU$679,63,0)</f>
        <v>65405</v>
      </c>
      <c r="I30" s="201">
        <f>VLOOKUP($B30,'Panorama Especialização Brasil'!$K$4:$BV$680,64,0)</f>
        <v>7193</v>
      </c>
      <c r="J30" s="255" t="s">
        <v>779</v>
      </c>
      <c r="K30" s="239" t="s">
        <v>748</v>
      </c>
      <c r="L30" s="239" t="s">
        <v>732</v>
      </c>
      <c r="M30" s="236" t="s">
        <v>775</v>
      </c>
      <c r="N30" s="237" t="s">
        <v>742</v>
      </c>
      <c r="O30" s="237"/>
      <c r="P30" s="277" t="s">
        <v>774</v>
      </c>
      <c r="Q30" s="284">
        <v>0.6</v>
      </c>
      <c r="R30" s="285">
        <v>0.4</v>
      </c>
      <c r="S30" s="296">
        <f t="shared" si="1"/>
        <v>2411.4</v>
      </c>
      <c r="T30" s="297">
        <f t="shared" si="2"/>
        <v>86.399999999999991</v>
      </c>
      <c r="U30" s="297">
        <f t="shared" si="3"/>
        <v>39243</v>
      </c>
      <c r="V30" s="297">
        <f t="shared" si="4"/>
        <v>4315.8</v>
      </c>
      <c r="W30" s="297">
        <f t="shared" si="5"/>
        <v>1607.6000000000001</v>
      </c>
      <c r="X30" s="297">
        <f t="shared" si="6"/>
        <v>57.6</v>
      </c>
      <c r="Y30" s="297">
        <f t="shared" si="7"/>
        <v>26162</v>
      </c>
      <c r="Z30" s="298">
        <f t="shared" si="8"/>
        <v>2877.2000000000003</v>
      </c>
    </row>
    <row r="31" spans="1:26">
      <c r="A31" s="87">
        <v>21</v>
      </c>
      <c r="B31" s="302" t="s">
        <v>669</v>
      </c>
      <c r="C31" s="303">
        <f>VLOOKUP($B31,'Panorama Especialização Brasil'!$K$4:$BU$679,58,0)</f>
        <v>287</v>
      </c>
      <c r="D31" s="304">
        <f t="shared" si="0"/>
        <v>1.0591064485138615</v>
      </c>
      <c r="E31" s="305">
        <f>VLOOKUP($B31,'Panorama Especialização Brasil'!$K$4:$BU$679,60,0)</f>
        <v>20</v>
      </c>
      <c r="F31" s="306">
        <v>5</v>
      </c>
      <c r="G31" s="307">
        <v>1</v>
      </c>
      <c r="H31" s="306">
        <f>VLOOKUP($B31,'Panorama Especialização Brasil'!$K$4:$BU$679,63,0)</f>
        <v>4795</v>
      </c>
      <c r="I31" s="305">
        <f>VLOOKUP($B31,'Panorama Especialização Brasil'!$K$4:$BV$680,64,0)</f>
        <v>543</v>
      </c>
      <c r="J31" s="308" t="s">
        <v>779</v>
      </c>
      <c r="K31" s="309" t="s">
        <v>748</v>
      </c>
      <c r="L31" s="309" t="s">
        <v>854</v>
      </c>
      <c r="M31" s="310" t="s">
        <v>775</v>
      </c>
      <c r="N31" s="310"/>
      <c r="O31" s="310"/>
      <c r="P31" s="311"/>
      <c r="Q31" s="312">
        <v>1</v>
      </c>
      <c r="R31" s="313"/>
      <c r="S31" s="314">
        <f t="shared" si="1"/>
        <v>287</v>
      </c>
      <c r="T31" s="315">
        <f t="shared" si="2"/>
        <v>20</v>
      </c>
      <c r="U31" s="315">
        <f t="shared" si="3"/>
        <v>4795</v>
      </c>
      <c r="V31" s="315">
        <f t="shared" si="4"/>
        <v>543</v>
      </c>
      <c r="W31" s="315">
        <f t="shared" si="5"/>
        <v>0</v>
      </c>
      <c r="X31" s="315">
        <f t="shared" si="6"/>
        <v>0</v>
      </c>
      <c r="Y31" s="315">
        <f t="shared" si="7"/>
        <v>0</v>
      </c>
      <c r="Z31" s="316">
        <f t="shared" si="8"/>
        <v>0</v>
      </c>
    </row>
    <row r="32" spans="1:26">
      <c r="A32" s="87">
        <v>60</v>
      </c>
      <c r="B32" s="37" t="s">
        <v>30</v>
      </c>
      <c r="C32" s="65">
        <f>VLOOKUP($B32,'Panorama Especialização Brasil'!$K$4:$BU$679,58,0)</f>
        <v>683</v>
      </c>
      <c r="D32" s="46">
        <f t="shared" si="0"/>
        <v>1.0503708509864473</v>
      </c>
      <c r="E32" s="201">
        <f>VLOOKUP($B32,'Panorama Especialização Brasil'!$K$4:$BU$679,60,0)</f>
        <v>56</v>
      </c>
      <c r="F32" s="98">
        <v>0</v>
      </c>
      <c r="G32" s="196">
        <v>0</v>
      </c>
      <c r="H32" s="98">
        <f>VLOOKUP($B32,'Panorama Especialização Brasil'!$K$4:$BU$679,63,0)</f>
        <v>11506</v>
      </c>
      <c r="I32" s="201">
        <f>VLOOKUP($B32,'Panorama Especialização Brasil'!$K$4:$BV$680,64,0)</f>
        <v>580</v>
      </c>
      <c r="J32" s="255" t="s">
        <v>779</v>
      </c>
      <c r="K32" s="239" t="s">
        <v>748</v>
      </c>
      <c r="L32" s="239" t="s">
        <v>732</v>
      </c>
      <c r="M32" s="239" t="s">
        <v>775</v>
      </c>
      <c r="N32" s="237"/>
      <c r="O32" s="237"/>
      <c r="P32" s="277"/>
      <c r="Q32" s="284">
        <v>1</v>
      </c>
      <c r="R32" s="285"/>
      <c r="S32" s="296">
        <f t="shared" si="1"/>
        <v>683</v>
      </c>
      <c r="T32" s="297">
        <f t="shared" si="2"/>
        <v>56</v>
      </c>
      <c r="U32" s="297">
        <f t="shared" si="3"/>
        <v>11506</v>
      </c>
      <c r="V32" s="297">
        <f t="shared" si="4"/>
        <v>580</v>
      </c>
      <c r="W32" s="297">
        <f t="shared" si="5"/>
        <v>0</v>
      </c>
      <c r="X32" s="297">
        <f t="shared" si="6"/>
        <v>0</v>
      </c>
      <c r="Y32" s="297">
        <f t="shared" si="7"/>
        <v>0</v>
      </c>
      <c r="Z32" s="298">
        <f t="shared" si="8"/>
        <v>0</v>
      </c>
    </row>
    <row r="33" spans="1:26">
      <c r="A33" s="87">
        <v>387</v>
      </c>
      <c r="B33" s="37" t="s">
        <v>704</v>
      </c>
      <c r="C33" s="65">
        <f>VLOOKUP($B33,'Panorama Especialização Brasil'!$K$4:$BU$679,58,0)</f>
        <v>1358</v>
      </c>
      <c r="D33" s="46">
        <f t="shared" si="0"/>
        <v>0.86272844594491227</v>
      </c>
      <c r="E33" s="201">
        <f>VLOOKUP($B33,'Panorama Especialização Brasil'!$K$4:$BU$679,60,0)</f>
        <v>164</v>
      </c>
      <c r="F33" s="98">
        <v>60</v>
      </c>
      <c r="G33" s="196">
        <v>6</v>
      </c>
      <c r="H33" s="98">
        <f>VLOOKUP($B33,'Panorama Especialização Brasil'!$K$4:$BU$679,63,0)</f>
        <v>27853</v>
      </c>
      <c r="I33" s="201">
        <f>VLOOKUP($B33,'Panorama Especialização Brasil'!$K$4:$BV$680,64,0)</f>
        <v>2747</v>
      </c>
      <c r="J33" s="253" t="s">
        <v>799</v>
      </c>
      <c r="K33" s="239" t="s">
        <v>748</v>
      </c>
      <c r="L33" s="239" t="s">
        <v>838</v>
      </c>
      <c r="M33" s="239" t="s">
        <v>775</v>
      </c>
      <c r="N33" s="237"/>
      <c r="O33" s="237"/>
      <c r="P33" s="277"/>
      <c r="Q33" s="284">
        <v>1</v>
      </c>
      <c r="R33" s="285"/>
      <c r="S33" s="296">
        <f t="shared" si="1"/>
        <v>1358</v>
      </c>
      <c r="T33" s="297">
        <f t="shared" si="2"/>
        <v>164</v>
      </c>
      <c r="U33" s="297">
        <f t="shared" si="3"/>
        <v>27853</v>
      </c>
      <c r="V33" s="297">
        <f t="shared" si="4"/>
        <v>2747</v>
      </c>
      <c r="W33" s="297">
        <f t="shared" si="5"/>
        <v>0</v>
      </c>
      <c r="X33" s="297">
        <f t="shared" si="6"/>
        <v>0</v>
      </c>
      <c r="Y33" s="297">
        <f t="shared" si="7"/>
        <v>0</v>
      </c>
      <c r="Z33" s="298">
        <f t="shared" si="8"/>
        <v>0</v>
      </c>
    </row>
    <row r="34" spans="1:26">
      <c r="A34" s="87">
        <v>125</v>
      </c>
      <c r="B34" s="49" t="s">
        <v>95</v>
      </c>
      <c r="C34" s="65">
        <f>VLOOKUP($B34,'Panorama Especialização Brasil'!$K$4:$BU$679,58,0)</f>
        <v>1234</v>
      </c>
      <c r="D34" s="46">
        <f t="shared" si="0"/>
        <v>0.861085922626315</v>
      </c>
      <c r="E34" s="201">
        <f>VLOOKUP($B34,'Panorama Especialização Brasil'!$K$4:$BU$679,60,0)</f>
        <v>100</v>
      </c>
      <c r="F34" s="98">
        <v>73</v>
      </c>
      <c r="G34" s="196">
        <v>8</v>
      </c>
      <c r="H34" s="98">
        <f>VLOOKUP($B34,'Panorama Especialização Brasil'!$K$4:$BU$679,63,0)</f>
        <v>25358</v>
      </c>
      <c r="I34" s="201">
        <f>VLOOKUP($B34,'Panorama Especialização Brasil'!$K$4:$BV$680,64,0)</f>
        <v>2940</v>
      </c>
      <c r="J34" s="253" t="s">
        <v>789</v>
      </c>
      <c r="K34" s="239" t="s">
        <v>748</v>
      </c>
      <c r="L34" s="239" t="s">
        <v>854</v>
      </c>
      <c r="M34" s="236" t="s">
        <v>775</v>
      </c>
      <c r="N34" s="237"/>
      <c r="O34" s="237"/>
      <c r="P34" s="277"/>
      <c r="Q34" s="284">
        <v>1</v>
      </c>
      <c r="R34" s="285"/>
      <c r="S34" s="296">
        <f t="shared" si="1"/>
        <v>1234</v>
      </c>
      <c r="T34" s="297">
        <f t="shared" si="2"/>
        <v>100</v>
      </c>
      <c r="U34" s="297">
        <f t="shared" si="3"/>
        <v>25358</v>
      </c>
      <c r="V34" s="297">
        <f t="shared" si="4"/>
        <v>2940</v>
      </c>
      <c r="W34" s="297">
        <f t="shared" si="5"/>
        <v>0</v>
      </c>
      <c r="X34" s="297">
        <f t="shared" si="6"/>
        <v>0</v>
      </c>
      <c r="Y34" s="297">
        <f t="shared" si="7"/>
        <v>0</v>
      </c>
      <c r="Z34" s="298">
        <f t="shared" si="8"/>
        <v>0</v>
      </c>
    </row>
    <row r="35" spans="1:26">
      <c r="A35" s="87">
        <v>407</v>
      </c>
      <c r="B35" s="49" t="s">
        <v>378</v>
      </c>
      <c r="C35" s="65">
        <f>VLOOKUP($B35,'Panorama Especialização Brasil'!$K$4:$BU$679,58,0)</f>
        <v>478</v>
      </c>
      <c r="D35" s="46">
        <f t="shared" si="0"/>
        <v>0.85565274914416689</v>
      </c>
      <c r="E35" s="201">
        <f>VLOOKUP($B35,'Panorama Especialização Brasil'!$K$4:$BU$679,60,0)</f>
        <v>74</v>
      </c>
      <c r="F35" s="98">
        <v>114</v>
      </c>
      <c r="G35" s="196">
        <v>2</v>
      </c>
      <c r="H35" s="98">
        <f>VLOOKUP($B35,'Panorama Especialização Brasil'!$K$4:$BU$679,63,0)</f>
        <v>9885</v>
      </c>
      <c r="I35" s="201">
        <f>VLOOKUP($B35,'Panorama Especialização Brasil'!$K$4:$BV$680,64,0)</f>
        <v>1081</v>
      </c>
      <c r="J35" s="344" t="s">
        <v>779</v>
      </c>
      <c r="K35" s="237" t="s">
        <v>748</v>
      </c>
      <c r="L35" s="231" t="s">
        <v>838</v>
      </c>
      <c r="M35" s="236" t="s">
        <v>775</v>
      </c>
      <c r="N35" s="237" t="s">
        <v>742</v>
      </c>
      <c r="O35" s="237"/>
      <c r="P35" s="277" t="s">
        <v>774</v>
      </c>
      <c r="Q35" s="284">
        <v>0.5</v>
      </c>
      <c r="R35" s="285">
        <v>0.5</v>
      </c>
      <c r="S35" s="296">
        <f t="shared" si="1"/>
        <v>239</v>
      </c>
      <c r="T35" s="297">
        <f t="shared" si="2"/>
        <v>37</v>
      </c>
      <c r="U35" s="297">
        <f t="shared" si="3"/>
        <v>4942.5</v>
      </c>
      <c r="V35" s="297">
        <f t="shared" si="4"/>
        <v>540.5</v>
      </c>
      <c r="W35" s="297">
        <f t="shared" si="5"/>
        <v>239</v>
      </c>
      <c r="X35" s="297">
        <f t="shared" si="6"/>
        <v>37</v>
      </c>
      <c r="Y35" s="297">
        <f t="shared" si="7"/>
        <v>4942.5</v>
      </c>
      <c r="Z35" s="298">
        <f t="shared" si="8"/>
        <v>540.5</v>
      </c>
    </row>
    <row r="36" spans="1:26">
      <c r="A36" s="87">
        <v>88</v>
      </c>
      <c r="B36" s="49" t="s">
        <v>58</v>
      </c>
      <c r="C36" s="65">
        <f>VLOOKUP($B36,'Panorama Especialização Brasil'!$K$4:$BU$679,58,0)</f>
        <v>1756</v>
      </c>
      <c r="D36" s="46">
        <f t="shared" si="0"/>
        <v>0.85318423488368333</v>
      </c>
      <c r="E36" s="201">
        <f>VLOOKUP($B36,'Panorama Especialização Brasil'!$K$4:$BU$679,60,0)</f>
        <v>13</v>
      </c>
      <c r="F36" s="98">
        <v>871</v>
      </c>
      <c r="G36" s="196">
        <v>4</v>
      </c>
      <c r="H36" s="98">
        <f>VLOOKUP($B36,'Panorama Especialização Brasil'!$K$4:$BU$679,63,0)</f>
        <v>36419</v>
      </c>
      <c r="I36" s="201">
        <f>VLOOKUP($B36,'Panorama Especialização Brasil'!$K$4:$BV$680,64,0)</f>
        <v>306</v>
      </c>
      <c r="J36" s="253" t="s">
        <v>797</v>
      </c>
      <c r="K36" s="239" t="s">
        <v>748</v>
      </c>
      <c r="L36" s="239" t="s">
        <v>732</v>
      </c>
      <c r="M36" s="236" t="s">
        <v>775</v>
      </c>
      <c r="N36" s="237" t="s">
        <v>742</v>
      </c>
      <c r="O36" s="237"/>
      <c r="P36" s="277" t="s">
        <v>774</v>
      </c>
      <c r="Q36" s="352">
        <v>0.5</v>
      </c>
      <c r="R36" s="285">
        <v>0.5</v>
      </c>
      <c r="S36" s="296">
        <v>1756</v>
      </c>
      <c r="T36" s="297">
        <v>13</v>
      </c>
      <c r="U36" s="98">
        <f>VLOOKUP($B36,'Panorama Especialização Brasil'!$K$4:$BU$679,63,0)</f>
        <v>36419</v>
      </c>
      <c r="V36" s="98">
        <f>VLOOKUP($B36,'Panorama Especialização Brasil'!$K$4:$BV$680,64,0)</f>
        <v>306</v>
      </c>
      <c r="W36" s="297">
        <f t="shared" si="5"/>
        <v>878</v>
      </c>
      <c r="X36" s="297">
        <f t="shared" si="6"/>
        <v>6.5</v>
      </c>
      <c r="Y36" s="297">
        <f t="shared" si="7"/>
        <v>18209.5</v>
      </c>
      <c r="Z36" s="298">
        <f t="shared" si="8"/>
        <v>153</v>
      </c>
    </row>
    <row r="37" spans="1:26">
      <c r="A37" s="87">
        <v>126</v>
      </c>
      <c r="B37" s="49" t="s">
        <v>96</v>
      </c>
      <c r="C37" s="65">
        <f>VLOOKUP($B37,'Panorama Especialização Brasil'!$K$4:$BU$679,58,0)</f>
        <v>818</v>
      </c>
      <c r="D37" s="46">
        <f t="shared" si="0"/>
        <v>0.84472533937209104</v>
      </c>
      <c r="E37" s="201">
        <f>VLOOKUP($B37,'Panorama Especialização Brasil'!$K$4:$BU$679,60,0)</f>
        <v>5</v>
      </c>
      <c r="F37" s="98">
        <v>19</v>
      </c>
      <c r="G37" s="196">
        <v>1</v>
      </c>
      <c r="H37" s="98">
        <f>VLOOKUP($B37,'Panorama Especialização Brasil'!$K$4:$BU$679,63,0)</f>
        <v>17135</v>
      </c>
      <c r="I37" s="201">
        <f>VLOOKUP($B37,'Panorama Especialização Brasil'!$K$4:$BV$680,64,0)</f>
        <v>83</v>
      </c>
      <c r="J37" s="253" t="s">
        <v>789</v>
      </c>
      <c r="K37" s="239" t="s">
        <v>748</v>
      </c>
      <c r="L37" s="239" t="s">
        <v>854</v>
      </c>
      <c r="M37" s="239" t="s">
        <v>775</v>
      </c>
      <c r="N37" s="237"/>
      <c r="O37" s="237"/>
      <c r="P37" s="277"/>
      <c r="Q37" s="284">
        <v>1</v>
      </c>
      <c r="R37" s="285"/>
      <c r="S37" s="296">
        <f t="shared" ref="S37:S100" si="9">$Q37*C37</f>
        <v>818</v>
      </c>
      <c r="T37" s="297">
        <f t="shared" ref="T37:T100" si="10">$Q37*E37</f>
        <v>5</v>
      </c>
      <c r="U37" s="297">
        <f t="shared" ref="U37:U100" si="11">$Q37*H37</f>
        <v>17135</v>
      </c>
      <c r="V37" s="297">
        <f t="shared" ref="V37:V100" si="12">$Q37*I37</f>
        <v>83</v>
      </c>
      <c r="W37" s="297">
        <f t="shared" si="5"/>
        <v>0</v>
      </c>
      <c r="X37" s="297">
        <f t="shared" si="6"/>
        <v>0</v>
      </c>
      <c r="Y37" s="297">
        <f t="shared" si="7"/>
        <v>0</v>
      </c>
      <c r="Z37" s="298">
        <f t="shared" si="8"/>
        <v>0</v>
      </c>
    </row>
    <row r="38" spans="1:26">
      <c r="A38" s="87">
        <v>5</v>
      </c>
      <c r="B38" s="49" t="s">
        <v>653</v>
      </c>
      <c r="C38" s="65">
        <f>VLOOKUP($B38,'Panorama Especialização Brasil'!$K$4:$BU$679,58,0)</f>
        <v>3357</v>
      </c>
      <c r="D38" s="46">
        <f t="shared" si="0"/>
        <v>0.84212105640613277</v>
      </c>
      <c r="E38" s="201">
        <f>VLOOKUP($B38,'Panorama Especialização Brasil'!$K$4:$BU$679,60,0)</f>
        <v>706</v>
      </c>
      <c r="F38" s="98">
        <v>63</v>
      </c>
      <c r="G38" s="196">
        <v>12</v>
      </c>
      <c r="H38" s="98">
        <f>VLOOKUP($B38,'Panorama Especialização Brasil'!$K$4:$BU$679,63,0)</f>
        <v>70538</v>
      </c>
      <c r="I38" s="201">
        <f>VLOOKUP($B38,'Panorama Especialização Brasil'!$K$4:$BV$680,64,0)</f>
        <v>19811</v>
      </c>
      <c r="J38" s="253" t="s">
        <v>779</v>
      </c>
      <c r="K38" s="239" t="s">
        <v>748</v>
      </c>
      <c r="L38" s="239" t="s">
        <v>732</v>
      </c>
      <c r="M38" s="239" t="s">
        <v>775</v>
      </c>
      <c r="N38" s="237" t="s">
        <v>742</v>
      </c>
      <c r="O38" s="237"/>
      <c r="P38" s="277" t="s">
        <v>774</v>
      </c>
      <c r="Q38" s="284">
        <v>0.5</v>
      </c>
      <c r="R38" s="285">
        <v>0.5</v>
      </c>
      <c r="S38" s="296">
        <f t="shared" si="9"/>
        <v>1678.5</v>
      </c>
      <c r="T38" s="297">
        <f t="shared" si="10"/>
        <v>353</v>
      </c>
      <c r="U38" s="297">
        <f t="shared" si="11"/>
        <v>35269</v>
      </c>
      <c r="V38" s="297">
        <f t="shared" si="12"/>
        <v>9905.5</v>
      </c>
      <c r="W38" s="297">
        <f t="shared" si="5"/>
        <v>1678.5</v>
      </c>
      <c r="X38" s="297">
        <f t="shared" si="6"/>
        <v>353</v>
      </c>
      <c r="Y38" s="297">
        <f t="shared" si="7"/>
        <v>35269</v>
      </c>
      <c r="Z38" s="298">
        <f t="shared" si="8"/>
        <v>9905.5</v>
      </c>
    </row>
    <row r="39" spans="1:26">
      <c r="A39" s="87">
        <v>132</v>
      </c>
      <c r="B39" s="49" t="s">
        <v>102</v>
      </c>
      <c r="C39" s="65">
        <f>VLOOKUP($B39,'Panorama Especialização Brasil'!$K$4:$BU$679,58,0)</f>
        <v>929</v>
      </c>
      <c r="D39" s="46">
        <f t="shared" si="0"/>
        <v>0.73831100448425935</v>
      </c>
      <c r="E39" s="201">
        <f>VLOOKUP($B39,'Panorama Especialização Brasil'!$K$4:$BU$679,60,0)</f>
        <v>33</v>
      </c>
      <c r="F39" s="98">
        <v>842</v>
      </c>
      <c r="G39" s="196">
        <v>19</v>
      </c>
      <c r="H39" s="98">
        <f>VLOOKUP($B39,'Panorama Especialização Brasil'!$K$4:$BU$679,63,0)</f>
        <v>22265</v>
      </c>
      <c r="I39" s="201">
        <f>VLOOKUP($B39,'Panorama Especialização Brasil'!$K$4:$BV$680,64,0)</f>
        <v>1164</v>
      </c>
      <c r="J39" s="253"/>
      <c r="K39" s="239" t="s">
        <v>748</v>
      </c>
      <c r="L39" s="239" t="s">
        <v>854</v>
      </c>
      <c r="M39" s="236" t="s">
        <v>775</v>
      </c>
      <c r="N39" s="237"/>
      <c r="O39" s="237"/>
      <c r="P39" s="277"/>
      <c r="Q39" s="284">
        <v>1</v>
      </c>
      <c r="R39" s="285"/>
      <c r="S39" s="296">
        <f t="shared" si="9"/>
        <v>929</v>
      </c>
      <c r="T39" s="297">
        <f t="shared" si="10"/>
        <v>33</v>
      </c>
      <c r="U39" s="297">
        <f t="shared" si="11"/>
        <v>22265</v>
      </c>
      <c r="V39" s="297">
        <f t="shared" si="12"/>
        <v>1164</v>
      </c>
      <c r="W39" s="297">
        <f t="shared" si="5"/>
        <v>0</v>
      </c>
      <c r="X39" s="297">
        <f t="shared" si="6"/>
        <v>0</v>
      </c>
      <c r="Y39" s="297">
        <f t="shared" si="7"/>
        <v>0</v>
      </c>
      <c r="Z39" s="298">
        <f t="shared" si="8"/>
        <v>0</v>
      </c>
    </row>
    <row r="40" spans="1:26">
      <c r="A40" s="87">
        <v>28</v>
      </c>
      <c r="B40" s="49" t="s">
        <v>676</v>
      </c>
      <c r="C40" s="65">
        <f>VLOOKUP($B40,'Panorama Especialização Brasil'!$K$4:$BU$679,58,0)</f>
        <v>4033</v>
      </c>
      <c r="D40" s="46">
        <f t="shared" si="0"/>
        <v>0.7319156355508496</v>
      </c>
      <c r="E40" s="201">
        <f>VLOOKUP($B40,'Panorama Especialização Brasil'!$K$4:$BU$679,60,0)</f>
        <v>542</v>
      </c>
      <c r="F40" s="98">
        <v>52</v>
      </c>
      <c r="G40" s="196">
        <v>16</v>
      </c>
      <c r="H40" s="98">
        <f>VLOOKUP($B40,'Panorama Especialização Brasil'!$K$4:$BU$679,63,0)</f>
        <v>97502</v>
      </c>
      <c r="I40" s="201">
        <f>VLOOKUP($B40,'Panorama Especialização Brasil'!$K$4:$BV$680,64,0)</f>
        <v>20563</v>
      </c>
      <c r="J40" s="253"/>
      <c r="K40" s="239" t="s">
        <v>748</v>
      </c>
      <c r="L40" s="239" t="s">
        <v>838</v>
      </c>
      <c r="M40" s="239" t="s">
        <v>775</v>
      </c>
      <c r="N40" s="237"/>
      <c r="O40" s="237"/>
      <c r="P40" s="277"/>
      <c r="Q40" s="284">
        <v>1</v>
      </c>
      <c r="R40" s="285"/>
      <c r="S40" s="296">
        <f t="shared" si="9"/>
        <v>4033</v>
      </c>
      <c r="T40" s="297">
        <f t="shared" si="10"/>
        <v>542</v>
      </c>
      <c r="U40" s="297">
        <f t="shared" si="11"/>
        <v>97502</v>
      </c>
      <c r="V40" s="297">
        <f t="shared" si="12"/>
        <v>20563</v>
      </c>
      <c r="W40" s="297">
        <f t="shared" si="5"/>
        <v>0</v>
      </c>
      <c r="X40" s="297">
        <f t="shared" si="6"/>
        <v>0</v>
      </c>
      <c r="Y40" s="297">
        <f t="shared" si="7"/>
        <v>0</v>
      </c>
      <c r="Z40" s="298">
        <f t="shared" si="8"/>
        <v>0</v>
      </c>
    </row>
    <row r="41" spans="1:26">
      <c r="A41" s="87">
        <v>367</v>
      </c>
      <c r="B41" s="49" t="s">
        <v>338</v>
      </c>
      <c r="C41" s="65">
        <f>VLOOKUP($B41,'Panorama Especialização Brasil'!$K$4:$BU$679,58,0)</f>
        <v>484</v>
      </c>
      <c r="D41" s="46">
        <f t="shared" si="0"/>
        <v>0.70418486998745722</v>
      </c>
      <c r="E41" s="201">
        <f>VLOOKUP($B41,'Panorama Especialização Brasil'!$K$4:$BU$679,60,0)</f>
        <v>23</v>
      </c>
      <c r="F41" s="98">
        <v>0</v>
      </c>
      <c r="G41" s="196">
        <v>0</v>
      </c>
      <c r="H41" s="98">
        <f>VLOOKUP($B41,'Panorama Especialização Brasil'!$K$4:$BU$679,63,0)</f>
        <v>12162</v>
      </c>
      <c r="I41" s="201">
        <f>VLOOKUP($B41,'Panorama Especialização Brasil'!$K$4:$BV$680,64,0)</f>
        <v>863</v>
      </c>
      <c r="J41" s="253"/>
      <c r="K41" s="239" t="s">
        <v>748</v>
      </c>
      <c r="L41" s="239" t="s">
        <v>732</v>
      </c>
      <c r="M41" s="239" t="s">
        <v>775</v>
      </c>
      <c r="N41" s="237"/>
      <c r="O41" s="237"/>
      <c r="P41" s="277"/>
      <c r="Q41" s="284">
        <v>1</v>
      </c>
      <c r="R41" s="285"/>
      <c r="S41" s="296">
        <f t="shared" si="9"/>
        <v>484</v>
      </c>
      <c r="T41" s="297">
        <f t="shared" si="10"/>
        <v>23</v>
      </c>
      <c r="U41" s="297">
        <f t="shared" si="11"/>
        <v>12162</v>
      </c>
      <c r="V41" s="297">
        <f t="shared" si="12"/>
        <v>863</v>
      </c>
      <c r="W41" s="297">
        <f t="shared" si="5"/>
        <v>0</v>
      </c>
      <c r="X41" s="297">
        <f t="shared" si="6"/>
        <v>0</v>
      </c>
      <c r="Y41" s="297">
        <f t="shared" si="7"/>
        <v>0</v>
      </c>
      <c r="Z41" s="298">
        <f t="shared" si="8"/>
        <v>0</v>
      </c>
    </row>
    <row r="42" spans="1:26">
      <c r="A42" s="87">
        <v>400</v>
      </c>
      <c r="B42" s="49" t="s">
        <v>371</v>
      </c>
      <c r="C42" s="65">
        <f>VLOOKUP($B42,'Panorama Especialização Brasil'!$K$4:$BU$679,58,0)</f>
        <v>1012</v>
      </c>
      <c r="D42" s="46">
        <f t="shared" si="0"/>
        <v>0.65276000351968744</v>
      </c>
      <c r="E42" s="201">
        <f>VLOOKUP($B42,'Panorama Especialização Brasil'!$K$4:$BU$679,60,0)</f>
        <v>136</v>
      </c>
      <c r="F42" s="98">
        <v>2</v>
      </c>
      <c r="G42" s="196">
        <v>1</v>
      </c>
      <c r="H42" s="98">
        <f>VLOOKUP($B42,'Panorama Especialização Brasil'!$K$4:$BU$679,63,0)</f>
        <v>27433</v>
      </c>
      <c r="I42" s="201">
        <f>VLOOKUP($B42,'Panorama Especialização Brasil'!$K$4:$BV$680,64,0)</f>
        <v>3119</v>
      </c>
      <c r="J42" s="253"/>
      <c r="K42" s="239" t="s">
        <v>748</v>
      </c>
      <c r="L42" s="239" t="s">
        <v>838</v>
      </c>
      <c r="M42" s="239" t="s">
        <v>775</v>
      </c>
      <c r="N42" s="237"/>
      <c r="O42" s="237"/>
      <c r="P42" s="277"/>
      <c r="Q42" s="284">
        <v>1</v>
      </c>
      <c r="R42" s="285"/>
      <c r="S42" s="296">
        <f t="shared" si="9"/>
        <v>1012</v>
      </c>
      <c r="T42" s="297">
        <f t="shared" si="10"/>
        <v>136</v>
      </c>
      <c r="U42" s="297">
        <f t="shared" si="11"/>
        <v>27433</v>
      </c>
      <c r="V42" s="297">
        <f t="shared" si="12"/>
        <v>3119</v>
      </c>
      <c r="W42" s="297">
        <f t="shared" si="5"/>
        <v>0</v>
      </c>
      <c r="X42" s="297">
        <f t="shared" si="6"/>
        <v>0</v>
      </c>
      <c r="Y42" s="297">
        <f t="shared" si="7"/>
        <v>0</v>
      </c>
      <c r="Z42" s="298">
        <f t="shared" si="8"/>
        <v>0</v>
      </c>
    </row>
    <row r="43" spans="1:26">
      <c r="A43" s="87">
        <v>357</v>
      </c>
      <c r="B43" s="49" t="s">
        <v>328</v>
      </c>
      <c r="C43" s="65">
        <f>VLOOKUP($B43,'Panorama Especialização Brasil'!$K$4:$BU$679,58,0)</f>
        <v>118</v>
      </c>
      <c r="D43" s="46">
        <f t="shared" si="0"/>
        <v>0.57759048836740834</v>
      </c>
      <c r="E43" s="201">
        <f>VLOOKUP($B43,'Panorama Especialização Brasil'!$K$4:$BU$679,60,0)</f>
        <v>34</v>
      </c>
      <c r="F43" s="98">
        <v>0</v>
      </c>
      <c r="G43" s="196">
        <v>0</v>
      </c>
      <c r="H43" s="98">
        <f>VLOOKUP($B43,'Panorama Especialização Brasil'!$K$4:$BU$679,63,0)</f>
        <v>3615</v>
      </c>
      <c r="I43" s="201">
        <f>VLOOKUP($B43,'Panorama Especialização Brasil'!$K$4:$BV$680,64,0)</f>
        <v>740</v>
      </c>
      <c r="J43" s="253"/>
      <c r="K43" s="239" t="s">
        <v>748</v>
      </c>
      <c r="L43" s="239" t="s">
        <v>732</v>
      </c>
      <c r="M43" s="239" t="s">
        <v>775</v>
      </c>
      <c r="N43" s="237" t="s">
        <v>821</v>
      </c>
      <c r="O43" s="237" t="s">
        <v>733</v>
      </c>
      <c r="P43" s="277" t="s">
        <v>775</v>
      </c>
      <c r="Q43" s="284">
        <v>0.5</v>
      </c>
      <c r="R43" s="285">
        <v>0.5</v>
      </c>
      <c r="S43" s="296">
        <f t="shared" si="9"/>
        <v>59</v>
      </c>
      <c r="T43" s="297">
        <f t="shared" si="10"/>
        <v>17</v>
      </c>
      <c r="U43" s="297">
        <f t="shared" si="11"/>
        <v>1807.5</v>
      </c>
      <c r="V43" s="297">
        <f t="shared" si="12"/>
        <v>370</v>
      </c>
      <c r="W43" s="297">
        <f t="shared" si="5"/>
        <v>59</v>
      </c>
      <c r="X43" s="297">
        <f t="shared" si="6"/>
        <v>17</v>
      </c>
      <c r="Y43" s="297">
        <f t="shared" si="7"/>
        <v>1807.5</v>
      </c>
      <c r="Z43" s="298">
        <f t="shared" si="8"/>
        <v>370</v>
      </c>
    </row>
    <row r="44" spans="1:26">
      <c r="A44" s="87">
        <v>127</v>
      </c>
      <c r="B44" s="49" t="s">
        <v>97</v>
      </c>
      <c r="C44" s="65">
        <f>VLOOKUP($B44,'Panorama Especialização Brasil'!$K$4:$BU$679,58,0)</f>
        <v>1164</v>
      </c>
      <c r="D44" s="46">
        <f t="shared" si="0"/>
        <v>0.53301534388719107</v>
      </c>
      <c r="E44" s="201">
        <f>VLOOKUP($B44,'Panorama Especialização Brasil'!$K$4:$BU$679,60,0)</f>
        <v>4</v>
      </c>
      <c r="F44" s="98">
        <v>120</v>
      </c>
      <c r="G44" s="196">
        <v>1</v>
      </c>
      <c r="H44" s="98">
        <f>VLOOKUP($B44,'Panorama Especialização Brasil'!$K$4:$BU$679,63,0)</f>
        <v>38642</v>
      </c>
      <c r="I44" s="201">
        <f>VLOOKUP($B44,'Panorama Especialização Brasil'!$K$4:$BV$680,64,0)</f>
        <v>271</v>
      </c>
      <c r="J44" s="253"/>
      <c r="K44" s="239" t="s">
        <v>748</v>
      </c>
      <c r="L44" s="239" t="s">
        <v>854</v>
      </c>
      <c r="M44" s="239" t="s">
        <v>775</v>
      </c>
      <c r="N44" s="237"/>
      <c r="O44" s="237"/>
      <c r="P44" s="277"/>
      <c r="Q44" s="284">
        <v>1</v>
      </c>
      <c r="R44" s="285"/>
      <c r="S44" s="296">
        <f t="shared" si="9"/>
        <v>1164</v>
      </c>
      <c r="T44" s="297">
        <f t="shared" si="10"/>
        <v>4</v>
      </c>
      <c r="U44" s="297">
        <f t="shared" si="11"/>
        <v>38642</v>
      </c>
      <c r="V44" s="297">
        <f t="shared" si="12"/>
        <v>271</v>
      </c>
      <c r="W44" s="297">
        <f t="shared" si="5"/>
        <v>0</v>
      </c>
      <c r="X44" s="297">
        <f t="shared" si="6"/>
        <v>0</v>
      </c>
      <c r="Y44" s="297">
        <f t="shared" si="7"/>
        <v>0</v>
      </c>
      <c r="Z44" s="298">
        <f t="shared" si="8"/>
        <v>0</v>
      </c>
    </row>
    <row r="45" spans="1:26">
      <c r="A45" s="87">
        <v>49</v>
      </c>
      <c r="B45" s="49" t="s">
        <v>19</v>
      </c>
      <c r="C45" s="65">
        <f>VLOOKUP($B45,'Panorama Especialização Brasil'!$K$4:$BU$679,58,0)</f>
        <v>147</v>
      </c>
      <c r="D45" s="46">
        <f t="shared" si="0"/>
        <v>0.53019559838676023</v>
      </c>
      <c r="E45" s="201">
        <f>VLOOKUP($B45,'Panorama Especialização Brasil'!$K$4:$BU$679,60,0)</f>
        <v>9</v>
      </c>
      <c r="F45" s="98">
        <v>0</v>
      </c>
      <c r="G45" s="196">
        <v>0</v>
      </c>
      <c r="H45" s="98">
        <f>VLOOKUP($B45,'Panorama Especialização Brasil'!$K$4:$BU$679,63,0)</f>
        <v>4906</v>
      </c>
      <c r="I45" s="201">
        <f>VLOOKUP($B45,'Panorama Especialização Brasil'!$K$4:$BV$680,64,0)</f>
        <v>101</v>
      </c>
      <c r="J45" s="253"/>
      <c r="K45" s="239" t="s">
        <v>748</v>
      </c>
      <c r="L45" s="239" t="s">
        <v>838</v>
      </c>
      <c r="M45" s="239" t="s">
        <v>775</v>
      </c>
      <c r="N45" s="237"/>
      <c r="O45" s="237"/>
      <c r="P45" s="277"/>
      <c r="Q45" s="284">
        <v>1</v>
      </c>
      <c r="R45" s="285"/>
      <c r="S45" s="296">
        <f t="shared" si="9"/>
        <v>147</v>
      </c>
      <c r="T45" s="297">
        <f t="shared" si="10"/>
        <v>9</v>
      </c>
      <c r="U45" s="297">
        <f t="shared" si="11"/>
        <v>4906</v>
      </c>
      <c r="V45" s="297">
        <f t="shared" si="12"/>
        <v>101</v>
      </c>
      <c r="W45" s="297">
        <f t="shared" si="5"/>
        <v>0</v>
      </c>
      <c r="X45" s="297">
        <f t="shared" si="6"/>
        <v>0</v>
      </c>
      <c r="Y45" s="297">
        <f t="shared" si="7"/>
        <v>0</v>
      </c>
      <c r="Z45" s="298">
        <f t="shared" si="8"/>
        <v>0</v>
      </c>
    </row>
    <row r="46" spans="1:26">
      <c r="A46" s="87">
        <v>9</v>
      </c>
      <c r="B46" s="37" t="s">
        <v>657</v>
      </c>
      <c r="C46" s="65">
        <f>VLOOKUP($B46,'Panorama Especialização Brasil'!$K$4:$BU$679,58,0)</f>
        <v>3443</v>
      </c>
      <c r="D46" s="46">
        <f t="shared" si="0"/>
        <v>0.51648728112988651</v>
      </c>
      <c r="E46" s="201">
        <f>VLOOKUP($B46,'Panorama Especialização Brasil'!$K$4:$BU$679,60,0)</f>
        <v>746</v>
      </c>
      <c r="F46" s="98">
        <v>0</v>
      </c>
      <c r="G46" s="196">
        <v>0</v>
      </c>
      <c r="H46" s="98">
        <f>VLOOKUP($B46,'Panorama Especialização Brasil'!$K$4:$BU$679,63,0)</f>
        <v>117957</v>
      </c>
      <c r="I46" s="201">
        <f>VLOOKUP($B46,'Panorama Especialização Brasil'!$K$4:$BV$680,64,0)</f>
        <v>24660</v>
      </c>
      <c r="J46" s="253"/>
      <c r="K46" s="239" t="s">
        <v>748</v>
      </c>
      <c r="L46" s="239" t="s">
        <v>838</v>
      </c>
      <c r="M46" s="239" t="s">
        <v>775</v>
      </c>
      <c r="N46" s="237"/>
      <c r="O46" s="237"/>
      <c r="P46" s="277"/>
      <c r="Q46" s="284">
        <v>1</v>
      </c>
      <c r="R46" s="285"/>
      <c r="S46" s="296">
        <f t="shared" si="9"/>
        <v>3443</v>
      </c>
      <c r="T46" s="297">
        <f t="shared" si="10"/>
        <v>746</v>
      </c>
      <c r="U46" s="297">
        <f t="shared" si="11"/>
        <v>117957</v>
      </c>
      <c r="V46" s="297">
        <f t="shared" si="12"/>
        <v>24660</v>
      </c>
      <c r="W46" s="297">
        <f t="shared" si="5"/>
        <v>0</v>
      </c>
      <c r="X46" s="297">
        <f t="shared" si="6"/>
        <v>0</v>
      </c>
      <c r="Y46" s="297">
        <f t="shared" si="7"/>
        <v>0</v>
      </c>
      <c r="Z46" s="298">
        <f t="shared" si="8"/>
        <v>0</v>
      </c>
    </row>
    <row r="47" spans="1:26">
      <c r="A47" s="87">
        <v>30</v>
      </c>
      <c r="B47" s="49" t="s">
        <v>678</v>
      </c>
      <c r="C47" s="65">
        <f>VLOOKUP($B47,'Panorama Especialização Brasil'!$K$4:$BU$679,58,0)</f>
        <v>147</v>
      </c>
      <c r="D47" s="46">
        <f t="shared" si="0"/>
        <v>0.43036724117892883</v>
      </c>
      <c r="E47" s="201">
        <f>VLOOKUP($B47,'Panorama Especialização Brasil'!$K$4:$BU$679,60,0)</f>
        <v>29</v>
      </c>
      <c r="F47" s="98">
        <v>0</v>
      </c>
      <c r="G47" s="196">
        <v>1</v>
      </c>
      <c r="H47" s="98">
        <f>VLOOKUP($B47,'Panorama Especialização Brasil'!$K$4:$BU$679,63,0)</f>
        <v>6044</v>
      </c>
      <c r="I47" s="201">
        <f>VLOOKUP($B47,'Panorama Especialização Brasil'!$K$4:$BV$680,64,0)</f>
        <v>553</v>
      </c>
      <c r="J47" s="253"/>
      <c r="K47" s="239" t="s">
        <v>748</v>
      </c>
      <c r="L47" s="239" t="s">
        <v>732</v>
      </c>
      <c r="M47" s="239" t="s">
        <v>775</v>
      </c>
      <c r="N47" s="237"/>
      <c r="O47" s="237"/>
      <c r="P47" s="277"/>
      <c r="Q47" s="284">
        <v>1</v>
      </c>
      <c r="R47" s="285"/>
      <c r="S47" s="296">
        <f t="shared" si="9"/>
        <v>147</v>
      </c>
      <c r="T47" s="297">
        <f t="shared" si="10"/>
        <v>29</v>
      </c>
      <c r="U47" s="297">
        <f t="shared" si="11"/>
        <v>6044</v>
      </c>
      <c r="V47" s="297">
        <f t="shared" si="12"/>
        <v>553</v>
      </c>
      <c r="W47" s="297">
        <f t="shared" si="5"/>
        <v>0</v>
      </c>
      <c r="X47" s="297">
        <f t="shared" si="6"/>
        <v>0</v>
      </c>
      <c r="Y47" s="297">
        <f t="shared" si="7"/>
        <v>0</v>
      </c>
      <c r="Z47" s="298">
        <f t="shared" si="8"/>
        <v>0</v>
      </c>
    </row>
    <row r="48" spans="1:26">
      <c r="A48" s="87">
        <v>134</v>
      </c>
      <c r="B48" s="49" t="s">
        <v>104</v>
      </c>
      <c r="C48" s="65">
        <f>VLOOKUP($B48,'Panorama Especialização Brasil'!$K$4:$BU$679,58,0)</f>
        <v>303</v>
      </c>
      <c r="D48" s="46">
        <f t="shared" si="0"/>
        <v>0.40747322211711046</v>
      </c>
      <c r="E48" s="201">
        <f>VLOOKUP($B48,'Panorama Especialização Brasil'!$K$4:$BU$679,60,0)</f>
        <v>10</v>
      </c>
      <c r="F48" s="98">
        <v>280</v>
      </c>
      <c r="G48" s="196">
        <v>6</v>
      </c>
      <c r="H48" s="98">
        <f>VLOOKUP($B48,'Panorama Especialização Brasil'!$K$4:$BU$679,63,0)</f>
        <v>13158</v>
      </c>
      <c r="I48" s="201">
        <f>VLOOKUP($B48,'Panorama Especialização Brasil'!$K$4:$BV$680,64,0)</f>
        <v>485</v>
      </c>
      <c r="J48" s="253"/>
      <c r="K48" s="239" t="s">
        <v>748</v>
      </c>
      <c r="L48" s="239" t="s">
        <v>854</v>
      </c>
      <c r="M48" s="239" t="s">
        <v>775</v>
      </c>
      <c r="N48" s="237"/>
      <c r="O48" s="237"/>
      <c r="P48" s="277"/>
      <c r="Q48" s="284">
        <v>1</v>
      </c>
      <c r="R48" s="285"/>
      <c r="S48" s="296">
        <f t="shared" si="9"/>
        <v>303</v>
      </c>
      <c r="T48" s="297">
        <f t="shared" si="10"/>
        <v>10</v>
      </c>
      <c r="U48" s="297">
        <f t="shared" si="11"/>
        <v>13158</v>
      </c>
      <c r="V48" s="297">
        <f t="shared" si="12"/>
        <v>485</v>
      </c>
      <c r="W48" s="297">
        <f t="shared" si="5"/>
        <v>0</v>
      </c>
      <c r="X48" s="297">
        <f t="shared" si="6"/>
        <v>0</v>
      </c>
      <c r="Y48" s="297">
        <f t="shared" si="7"/>
        <v>0</v>
      </c>
      <c r="Z48" s="298">
        <f t="shared" si="8"/>
        <v>0</v>
      </c>
    </row>
    <row r="49" spans="1:26">
      <c r="A49" s="87">
        <v>10</v>
      </c>
      <c r="B49" s="49" t="s">
        <v>658</v>
      </c>
      <c r="C49" s="65">
        <f>VLOOKUP($B49,'Panorama Especialização Brasil'!$K$4:$BU$679,58,0)</f>
        <v>106</v>
      </c>
      <c r="D49" s="46">
        <f t="shared" si="0"/>
        <v>0.34510610643117767</v>
      </c>
      <c r="E49" s="201">
        <f>VLOOKUP($B49,'Panorama Especialização Brasil'!$K$4:$BU$679,60,0)</f>
        <v>25</v>
      </c>
      <c r="F49" s="98">
        <v>0</v>
      </c>
      <c r="G49" s="196">
        <v>0</v>
      </c>
      <c r="H49" s="98">
        <f>VLOOKUP($B49,'Panorama Especialização Brasil'!$K$4:$BU$679,63,0)</f>
        <v>5435</v>
      </c>
      <c r="I49" s="201">
        <f>VLOOKUP($B49,'Panorama Especialização Brasil'!$K$4:$BV$680,64,0)</f>
        <v>1021</v>
      </c>
      <c r="J49" s="253"/>
      <c r="K49" s="239" t="s">
        <v>748</v>
      </c>
      <c r="L49" s="239" t="s">
        <v>732</v>
      </c>
      <c r="M49" s="239" t="s">
        <v>775</v>
      </c>
      <c r="N49" s="237" t="s">
        <v>742</v>
      </c>
      <c r="O49" s="237"/>
      <c r="P49" s="277" t="s">
        <v>857</v>
      </c>
      <c r="Q49" s="284">
        <v>0.5</v>
      </c>
      <c r="R49" s="285">
        <v>0.5</v>
      </c>
      <c r="S49" s="296">
        <f t="shared" si="9"/>
        <v>53</v>
      </c>
      <c r="T49" s="297">
        <f t="shared" si="10"/>
        <v>12.5</v>
      </c>
      <c r="U49" s="297">
        <f t="shared" si="11"/>
        <v>2717.5</v>
      </c>
      <c r="V49" s="297">
        <f t="shared" si="12"/>
        <v>510.5</v>
      </c>
      <c r="W49" s="297">
        <f t="shared" si="5"/>
        <v>53</v>
      </c>
      <c r="X49" s="297">
        <f t="shared" si="6"/>
        <v>12.5</v>
      </c>
      <c r="Y49" s="297">
        <f t="shared" si="7"/>
        <v>2717.5</v>
      </c>
      <c r="Z49" s="298">
        <f t="shared" si="8"/>
        <v>510.5</v>
      </c>
    </row>
    <row r="50" spans="1:26">
      <c r="A50" s="87">
        <v>18</v>
      </c>
      <c r="B50" s="49" t="s">
        <v>666</v>
      </c>
      <c r="C50" s="65">
        <f>VLOOKUP($B50,'Panorama Especialização Brasil'!$K$4:$BU$679,58,0)</f>
        <v>135</v>
      </c>
      <c r="D50" s="46">
        <f t="shared" si="0"/>
        <v>0.26013303699125723</v>
      </c>
      <c r="E50" s="201">
        <f>VLOOKUP($B50,'Panorama Especialização Brasil'!$K$4:$BU$679,60,0)</f>
        <v>24</v>
      </c>
      <c r="F50" s="98">
        <v>0</v>
      </c>
      <c r="G50" s="196">
        <v>0</v>
      </c>
      <c r="H50" s="98">
        <f>VLOOKUP($B50,'Panorama Especialização Brasil'!$K$4:$BU$679,63,0)</f>
        <v>9183</v>
      </c>
      <c r="I50" s="201">
        <f>VLOOKUP($B50,'Panorama Especialização Brasil'!$K$4:$BV$680,64,0)</f>
        <v>2613</v>
      </c>
      <c r="J50" s="253"/>
      <c r="K50" s="239" t="s">
        <v>748</v>
      </c>
      <c r="L50" s="239" t="s">
        <v>732</v>
      </c>
      <c r="M50" s="236" t="s">
        <v>775</v>
      </c>
      <c r="N50" s="237"/>
      <c r="O50" s="237"/>
      <c r="P50" s="277"/>
      <c r="Q50" s="284">
        <v>1</v>
      </c>
      <c r="R50" s="285"/>
      <c r="S50" s="296">
        <f t="shared" si="9"/>
        <v>135</v>
      </c>
      <c r="T50" s="297">
        <f t="shared" si="10"/>
        <v>24</v>
      </c>
      <c r="U50" s="297">
        <f t="shared" si="11"/>
        <v>9183</v>
      </c>
      <c r="V50" s="297">
        <f t="shared" si="12"/>
        <v>2613</v>
      </c>
      <c r="W50" s="297">
        <f t="shared" si="5"/>
        <v>0</v>
      </c>
      <c r="X50" s="297">
        <f t="shared" si="6"/>
        <v>0</v>
      </c>
      <c r="Y50" s="297">
        <f t="shared" si="7"/>
        <v>0</v>
      </c>
      <c r="Z50" s="298">
        <f t="shared" si="8"/>
        <v>0</v>
      </c>
    </row>
    <row r="51" spans="1:26">
      <c r="A51" s="87">
        <v>148</v>
      </c>
      <c r="B51" s="49" t="s">
        <v>118</v>
      </c>
      <c r="C51" s="65">
        <f>VLOOKUP($B51,'Panorama Especialização Brasil'!$K$4:$BU$679,58,0)</f>
        <v>231</v>
      </c>
      <c r="D51" s="46">
        <f t="shared" si="0"/>
        <v>0.14426149130544777</v>
      </c>
      <c r="E51" s="201">
        <f>VLOOKUP($B51,'Panorama Especialização Brasil'!$K$4:$BU$679,60,0)</f>
        <v>10</v>
      </c>
      <c r="F51" s="98">
        <v>0</v>
      </c>
      <c r="G51" s="196">
        <v>0</v>
      </c>
      <c r="H51" s="98">
        <f>VLOOKUP($B51,'Panorama Especialização Brasil'!$K$4:$BU$679,63,0)</f>
        <v>28334</v>
      </c>
      <c r="I51" s="201">
        <f>VLOOKUP($B51,'Panorama Especialização Brasil'!$K$4:$BV$680,64,0)</f>
        <v>728</v>
      </c>
      <c r="J51" s="253"/>
      <c r="K51" s="239" t="s">
        <v>748</v>
      </c>
      <c r="L51" s="239" t="s">
        <v>838</v>
      </c>
      <c r="M51" s="239" t="s">
        <v>775</v>
      </c>
      <c r="N51" s="237"/>
      <c r="O51" s="237"/>
      <c r="P51" s="277"/>
      <c r="Q51" s="284">
        <v>1</v>
      </c>
      <c r="R51" s="285"/>
      <c r="S51" s="296">
        <f t="shared" si="9"/>
        <v>231</v>
      </c>
      <c r="T51" s="297">
        <f t="shared" si="10"/>
        <v>10</v>
      </c>
      <c r="U51" s="297">
        <f t="shared" si="11"/>
        <v>28334</v>
      </c>
      <c r="V51" s="297">
        <f t="shared" si="12"/>
        <v>728</v>
      </c>
      <c r="W51" s="297">
        <f t="shared" si="5"/>
        <v>0</v>
      </c>
      <c r="X51" s="297">
        <f t="shared" si="6"/>
        <v>0</v>
      </c>
      <c r="Y51" s="297">
        <f t="shared" si="7"/>
        <v>0</v>
      </c>
      <c r="Z51" s="298">
        <f t="shared" si="8"/>
        <v>0</v>
      </c>
    </row>
    <row r="52" spans="1:26">
      <c r="A52" s="87">
        <v>7</v>
      </c>
      <c r="B52" s="49" t="s">
        <v>655</v>
      </c>
      <c r="C52" s="65">
        <f>VLOOKUP($B52,'Panorama Especialização Brasil'!$K$4:$BU$679,58,0)</f>
        <v>1046</v>
      </c>
      <c r="D52" s="46">
        <f t="shared" si="0"/>
        <v>0.12677339778382493</v>
      </c>
      <c r="E52" s="201">
        <f>VLOOKUP($B52,'Panorama Especialização Brasil'!$K$4:$BU$679,60,0)</f>
        <v>12</v>
      </c>
      <c r="F52" s="98">
        <v>0</v>
      </c>
      <c r="G52" s="196">
        <v>0</v>
      </c>
      <c r="H52" s="98">
        <f>VLOOKUP($B52,'Panorama Especialização Brasil'!$K$4:$BU$679,63,0)</f>
        <v>145999</v>
      </c>
      <c r="I52" s="201">
        <f>VLOOKUP($B52,'Panorama Especialização Brasil'!$K$4:$BV$680,64,0)</f>
        <v>9270</v>
      </c>
      <c r="J52" s="253"/>
      <c r="K52" s="239" t="s">
        <v>748</v>
      </c>
      <c r="L52" s="239" t="s">
        <v>732</v>
      </c>
      <c r="M52" s="239" t="s">
        <v>775</v>
      </c>
      <c r="N52" s="237"/>
      <c r="O52" s="237"/>
      <c r="P52" s="277"/>
      <c r="Q52" s="284">
        <v>1</v>
      </c>
      <c r="R52" s="285"/>
      <c r="S52" s="296">
        <f t="shared" si="9"/>
        <v>1046</v>
      </c>
      <c r="T52" s="297">
        <f t="shared" si="10"/>
        <v>12</v>
      </c>
      <c r="U52" s="297">
        <f t="shared" si="11"/>
        <v>145999</v>
      </c>
      <c r="V52" s="297">
        <f t="shared" si="12"/>
        <v>9270</v>
      </c>
      <c r="W52" s="297">
        <f t="shared" si="5"/>
        <v>0</v>
      </c>
      <c r="X52" s="297">
        <f t="shared" si="6"/>
        <v>0</v>
      </c>
      <c r="Y52" s="297">
        <f t="shared" si="7"/>
        <v>0</v>
      </c>
      <c r="Z52" s="298">
        <f t="shared" si="8"/>
        <v>0</v>
      </c>
    </row>
    <row r="53" spans="1:26">
      <c r="A53" s="87">
        <v>255</v>
      </c>
      <c r="B53" s="49" t="s">
        <v>225</v>
      </c>
      <c r="C53" s="65">
        <f>VLOOKUP($B53,'Panorama Especialização Brasil'!$K$4:$BU$679,58,0)</f>
        <v>48</v>
      </c>
      <c r="D53" s="46">
        <f t="shared" si="0"/>
        <v>0.11288566028427978</v>
      </c>
      <c r="E53" s="201">
        <f>VLOOKUP($B53,'Panorama Especialização Brasil'!$K$4:$BU$679,60,0)</f>
        <v>2</v>
      </c>
      <c r="F53" s="98">
        <v>0</v>
      </c>
      <c r="G53" s="196">
        <v>0</v>
      </c>
      <c r="H53" s="98">
        <f>VLOOKUP($B53,'Panorama Especialização Brasil'!$K$4:$BU$679,63,0)</f>
        <v>7524</v>
      </c>
      <c r="I53" s="201">
        <f>VLOOKUP($B53,'Panorama Especialização Brasil'!$K$4:$BV$680,64,0)</f>
        <v>92</v>
      </c>
      <c r="J53" s="253"/>
      <c r="K53" s="239" t="s">
        <v>748</v>
      </c>
      <c r="L53" s="239" t="s">
        <v>838</v>
      </c>
      <c r="M53" s="236" t="s">
        <v>775</v>
      </c>
      <c r="N53" s="237"/>
      <c r="O53" s="237"/>
      <c r="P53" s="277"/>
      <c r="Q53" s="284">
        <v>1</v>
      </c>
      <c r="R53" s="285"/>
      <c r="S53" s="296">
        <f t="shared" si="9"/>
        <v>48</v>
      </c>
      <c r="T53" s="297">
        <f t="shared" si="10"/>
        <v>2</v>
      </c>
      <c r="U53" s="297">
        <f t="shared" si="11"/>
        <v>7524</v>
      </c>
      <c r="V53" s="297">
        <f t="shared" si="12"/>
        <v>92</v>
      </c>
      <c r="W53" s="297">
        <f t="shared" si="5"/>
        <v>0</v>
      </c>
      <c r="X53" s="297">
        <f t="shared" si="6"/>
        <v>0</v>
      </c>
      <c r="Y53" s="297">
        <f t="shared" si="7"/>
        <v>0</v>
      </c>
      <c r="Z53" s="298">
        <f t="shared" si="8"/>
        <v>0</v>
      </c>
    </row>
    <row r="54" spans="1:26">
      <c r="A54" s="87">
        <v>20</v>
      </c>
      <c r="B54" s="37" t="s">
        <v>668</v>
      </c>
      <c r="C54" s="65">
        <f>VLOOKUP($B54,'Panorama Especialização Brasil'!$K$4:$BU$679,58,0)</f>
        <v>301</v>
      </c>
      <c r="D54" s="46">
        <f t="shared" si="0"/>
        <v>0.56349375815888891</v>
      </c>
      <c r="E54" s="201">
        <f>VLOOKUP($B54,'Panorama Especialização Brasil'!$K$4:$BU$679,60,0)</f>
        <v>40</v>
      </c>
      <c r="F54" s="98">
        <v>7</v>
      </c>
      <c r="G54" s="196">
        <v>1</v>
      </c>
      <c r="H54" s="98">
        <f>VLOOKUP($B54,'Panorama Especialização Brasil'!$K$4:$BU$679,63,0)</f>
        <v>9452</v>
      </c>
      <c r="I54" s="201">
        <f>VLOOKUP($B54,'Panorama Especialização Brasil'!$K$4:$BV$680,64,0)</f>
        <v>737</v>
      </c>
      <c r="J54" s="253"/>
      <c r="K54" s="239" t="s">
        <v>748</v>
      </c>
      <c r="L54" s="239" t="s">
        <v>732</v>
      </c>
      <c r="M54" s="236" t="s">
        <v>775</v>
      </c>
      <c r="N54" s="237"/>
      <c r="O54" s="237"/>
      <c r="P54" s="277"/>
      <c r="Q54" s="284">
        <v>1</v>
      </c>
      <c r="R54" s="285"/>
      <c r="S54" s="296">
        <f t="shared" si="9"/>
        <v>301</v>
      </c>
      <c r="T54" s="297">
        <f t="shared" si="10"/>
        <v>40</v>
      </c>
      <c r="U54" s="297">
        <f t="shared" si="11"/>
        <v>9452</v>
      </c>
      <c r="V54" s="297">
        <f t="shared" si="12"/>
        <v>737</v>
      </c>
      <c r="W54" s="297">
        <f t="shared" si="5"/>
        <v>0</v>
      </c>
      <c r="X54" s="297">
        <f t="shared" si="6"/>
        <v>0</v>
      </c>
      <c r="Y54" s="297">
        <f t="shared" si="7"/>
        <v>0</v>
      </c>
      <c r="Z54" s="298">
        <f t="shared" si="8"/>
        <v>0</v>
      </c>
    </row>
    <row r="55" spans="1:26">
      <c r="A55" s="87">
        <v>34</v>
      </c>
      <c r="B55" s="302" t="s">
        <v>682</v>
      </c>
      <c r="C55" s="303">
        <f>VLOOKUP($B55,'Panorama Especialização Brasil'!$K$4:$BU$679,58,0)</f>
        <v>2232</v>
      </c>
      <c r="D55" s="304">
        <f t="shared" si="0"/>
        <v>1.0250416408258456</v>
      </c>
      <c r="E55" s="305">
        <f>VLOOKUP($B55,'Panorama Especialização Brasil'!$K$4:$BU$679,60,0)</f>
        <v>82</v>
      </c>
      <c r="F55" s="306">
        <v>3</v>
      </c>
      <c r="G55" s="307">
        <v>2</v>
      </c>
      <c r="H55" s="306">
        <f>VLOOKUP($B55,'Panorama Especialização Brasil'!$K$4:$BU$679,63,0)</f>
        <v>38530</v>
      </c>
      <c r="I55" s="305">
        <f>VLOOKUP($B55,'Panorama Especialização Brasil'!$K$4:$BV$680,64,0)</f>
        <v>1468</v>
      </c>
      <c r="J55" s="308" t="s">
        <v>779</v>
      </c>
      <c r="K55" s="309" t="s">
        <v>748</v>
      </c>
      <c r="L55" s="309" t="s">
        <v>854</v>
      </c>
      <c r="M55" s="309" t="s">
        <v>775</v>
      </c>
      <c r="N55" s="310"/>
      <c r="O55" s="310"/>
      <c r="P55" s="311"/>
      <c r="Q55" s="312">
        <v>1</v>
      </c>
      <c r="R55" s="313"/>
      <c r="S55" s="314">
        <f t="shared" si="9"/>
        <v>2232</v>
      </c>
      <c r="T55" s="315">
        <f t="shared" si="10"/>
        <v>82</v>
      </c>
      <c r="U55" s="315">
        <f t="shared" si="11"/>
        <v>38530</v>
      </c>
      <c r="V55" s="315">
        <f t="shared" si="12"/>
        <v>1468</v>
      </c>
      <c r="W55" s="315">
        <f t="shared" si="5"/>
        <v>0</v>
      </c>
      <c r="X55" s="315">
        <f t="shared" si="6"/>
        <v>0</v>
      </c>
      <c r="Y55" s="315">
        <f t="shared" si="7"/>
        <v>0</v>
      </c>
      <c r="Z55" s="316">
        <f t="shared" si="8"/>
        <v>0</v>
      </c>
    </row>
    <row r="56" spans="1:26">
      <c r="A56" s="87">
        <v>346</v>
      </c>
      <c r="B56" s="49" t="s">
        <v>317</v>
      </c>
      <c r="C56" s="65">
        <f>VLOOKUP($B56,'Panorama Especialização Brasil'!$K$4:$BU$679,58,0)</f>
        <v>2148</v>
      </c>
      <c r="D56" s="46">
        <f t="shared" si="0"/>
        <v>0.56282190564557122</v>
      </c>
      <c r="E56" s="201">
        <f>VLOOKUP($B56,'Panorama Especialização Brasil'!$K$4:$BU$679,60,0)</f>
        <v>122</v>
      </c>
      <c r="F56" s="98">
        <v>588</v>
      </c>
      <c r="G56" s="196">
        <v>35</v>
      </c>
      <c r="H56" s="98">
        <f>VLOOKUP($B56,'Panorama Especialização Brasil'!$K$4:$BU$679,63,0)</f>
        <v>67532</v>
      </c>
      <c r="I56" s="201">
        <f>VLOOKUP($B56,'Panorama Especialização Brasil'!$K$4:$BV$680,64,0)</f>
        <v>4621</v>
      </c>
      <c r="J56" s="253"/>
      <c r="K56" s="239" t="s">
        <v>746</v>
      </c>
      <c r="L56" s="239"/>
      <c r="M56" s="236" t="s">
        <v>780</v>
      </c>
      <c r="N56" s="237"/>
      <c r="O56" s="237"/>
      <c r="P56" s="277"/>
      <c r="Q56" s="284">
        <v>1</v>
      </c>
      <c r="R56" s="285"/>
      <c r="S56" s="296">
        <f t="shared" si="9"/>
        <v>2148</v>
      </c>
      <c r="T56" s="297">
        <f t="shared" si="10"/>
        <v>122</v>
      </c>
      <c r="U56" s="297">
        <f t="shared" si="11"/>
        <v>67532</v>
      </c>
      <c r="V56" s="297">
        <f t="shared" si="12"/>
        <v>4621</v>
      </c>
      <c r="W56" s="297">
        <f t="shared" si="5"/>
        <v>0</v>
      </c>
      <c r="X56" s="297">
        <f t="shared" si="6"/>
        <v>0</v>
      </c>
      <c r="Y56" s="297">
        <f t="shared" si="7"/>
        <v>0</v>
      </c>
      <c r="Z56" s="298">
        <f t="shared" si="8"/>
        <v>0</v>
      </c>
    </row>
    <row r="57" spans="1:26">
      <c r="A57" s="87">
        <v>334</v>
      </c>
      <c r="B57" s="49" t="s">
        <v>305</v>
      </c>
      <c r="C57" s="65">
        <f>VLOOKUP($B57,'Panorama Especialização Brasil'!$K$4:$BU$679,58,0)</f>
        <v>45521</v>
      </c>
      <c r="D57" s="46">
        <f t="shared" si="0"/>
        <v>4.3017769832425952</v>
      </c>
      <c r="E57" s="201">
        <f>VLOOKUP($B57,'Panorama Especialização Brasil'!$K$4:$BU$679,60,0)</f>
        <v>239</v>
      </c>
      <c r="F57" s="98">
        <v>1868</v>
      </c>
      <c r="G57" s="196">
        <v>22</v>
      </c>
      <c r="H57" s="98">
        <f>VLOOKUP($B57,'Panorama Especialização Brasil'!$K$4:$BU$679,63,0)</f>
        <v>187245</v>
      </c>
      <c r="I57" s="201">
        <f>VLOOKUP($B57,'Panorama Especialização Brasil'!$K$4:$BV$680,64,0)</f>
        <v>2763</v>
      </c>
      <c r="J57" s="255" t="s">
        <v>786</v>
      </c>
      <c r="K57" s="239" t="s">
        <v>746</v>
      </c>
      <c r="L57" s="239"/>
      <c r="M57" s="239" t="s">
        <v>780</v>
      </c>
      <c r="N57" s="237" t="s">
        <v>835</v>
      </c>
      <c r="O57" s="237"/>
      <c r="P57" s="277" t="s">
        <v>775</v>
      </c>
      <c r="Q57" s="284">
        <v>0.6</v>
      </c>
      <c r="R57" s="285">
        <v>0.4</v>
      </c>
      <c r="S57" s="296">
        <f t="shared" si="9"/>
        <v>27312.6</v>
      </c>
      <c r="T57" s="297">
        <f t="shared" si="10"/>
        <v>143.4</v>
      </c>
      <c r="U57" s="297">
        <f t="shared" si="11"/>
        <v>112347</v>
      </c>
      <c r="V57" s="297">
        <f t="shared" si="12"/>
        <v>1657.8</v>
      </c>
      <c r="W57" s="297">
        <f t="shared" si="5"/>
        <v>18208.400000000001</v>
      </c>
      <c r="X57" s="297">
        <f t="shared" si="6"/>
        <v>95.600000000000009</v>
      </c>
      <c r="Y57" s="297">
        <f t="shared" si="7"/>
        <v>74898</v>
      </c>
      <c r="Z57" s="298">
        <f t="shared" si="8"/>
        <v>1105.2</v>
      </c>
    </row>
    <row r="58" spans="1:26">
      <c r="A58" s="87">
        <v>342</v>
      </c>
      <c r="B58" s="49" t="s">
        <v>313</v>
      </c>
      <c r="C58" s="65">
        <f>VLOOKUP($B58,'Panorama Especialização Brasil'!$K$4:$BU$679,58,0)</f>
        <v>11760</v>
      </c>
      <c r="D58" s="46">
        <f t="shared" si="0"/>
        <v>2.4596774087166304</v>
      </c>
      <c r="E58" s="201">
        <f>VLOOKUP($B58,'Panorama Especialização Brasil'!$K$4:$BU$679,60,0)</f>
        <v>601</v>
      </c>
      <c r="F58" s="98">
        <v>907</v>
      </c>
      <c r="G58" s="196">
        <v>35</v>
      </c>
      <c r="H58" s="98">
        <f>VLOOKUP($B58,'Panorama Especialização Brasil'!$K$4:$BU$679,63,0)</f>
        <v>84601</v>
      </c>
      <c r="I58" s="201">
        <f>VLOOKUP($B58,'Panorama Especialização Brasil'!$K$4:$BV$680,64,0)</f>
        <v>8460</v>
      </c>
      <c r="J58" s="255" t="s">
        <v>786</v>
      </c>
      <c r="K58" s="239" t="s">
        <v>746</v>
      </c>
      <c r="L58" s="239"/>
      <c r="M58" s="239" t="s">
        <v>780</v>
      </c>
      <c r="N58" s="236"/>
      <c r="O58" s="237"/>
      <c r="P58" s="277"/>
      <c r="Q58" s="284">
        <v>1</v>
      </c>
      <c r="R58" s="285"/>
      <c r="S58" s="296">
        <f t="shared" si="9"/>
        <v>11760</v>
      </c>
      <c r="T58" s="297">
        <f t="shared" si="10"/>
        <v>601</v>
      </c>
      <c r="U58" s="297">
        <f t="shared" si="11"/>
        <v>84601</v>
      </c>
      <c r="V58" s="297">
        <f t="shared" si="12"/>
        <v>8460</v>
      </c>
      <c r="W58" s="297">
        <f t="shared" si="5"/>
        <v>0</v>
      </c>
      <c r="X58" s="297">
        <f t="shared" si="6"/>
        <v>0</v>
      </c>
      <c r="Y58" s="297">
        <f t="shared" si="7"/>
        <v>0</v>
      </c>
      <c r="Z58" s="298">
        <f t="shared" si="8"/>
        <v>0</v>
      </c>
    </row>
    <row r="59" spans="1:26">
      <c r="A59" s="87">
        <v>388</v>
      </c>
      <c r="B59" s="49" t="s">
        <v>705</v>
      </c>
      <c r="C59" s="65">
        <f>VLOOKUP($B59,'Panorama Especialização Brasil'!$K$4:$BU$679,58,0)</f>
        <v>1554</v>
      </c>
      <c r="D59" s="46">
        <f t="shared" si="0"/>
        <v>2.4418578763713321</v>
      </c>
      <c r="E59" s="201">
        <f>VLOOKUP($B59,'Panorama Especialização Brasil'!$K$4:$BU$679,60,0)</f>
        <v>62</v>
      </c>
      <c r="F59" s="98">
        <v>187</v>
      </c>
      <c r="G59" s="196">
        <v>8</v>
      </c>
      <c r="H59" s="98">
        <f>VLOOKUP($B59,'Panorama Especialização Brasil'!$K$4:$BU$679,63,0)</f>
        <v>11261</v>
      </c>
      <c r="I59" s="201">
        <f>VLOOKUP($B59,'Panorama Especialização Brasil'!$K$4:$BV$680,64,0)</f>
        <v>682</v>
      </c>
      <c r="J59" s="255" t="s">
        <v>799</v>
      </c>
      <c r="K59" s="239" t="s">
        <v>746</v>
      </c>
      <c r="L59" s="239"/>
      <c r="M59" s="239" t="s">
        <v>780</v>
      </c>
      <c r="N59" s="239" t="s">
        <v>806</v>
      </c>
      <c r="O59" s="237"/>
      <c r="P59" s="277" t="s">
        <v>775</v>
      </c>
      <c r="Q59" s="284">
        <v>0.7</v>
      </c>
      <c r="R59" s="285">
        <v>0.3</v>
      </c>
      <c r="S59" s="296">
        <f t="shared" si="9"/>
        <v>1087.8</v>
      </c>
      <c r="T59" s="297">
        <f t="shared" si="10"/>
        <v>43.4</v>
      </c>
      <c r="U59" s="297">
        <f t="shared" si="11"/>
        <v>7882.7</v>
      </c>
      <c r="V59" s="297">
        <f t="shared" si="12"/>
        <v>477.4</v>
      </c>
      <c r="W59" s="297">
        <f t="shared" si="5"/>
        <v>466.2</v>
      </c>
      <c r="X59" s="297">
        <f t="shared" si="6"/>
        <v>18.599999999999998</v>
      </c>
      <c r="Y59" s="297">
        <f t="shared" si="7"/>
        <v>3378.2999999999997</v>
      </c>
      <c r="Z59" s="298">
        <f t="shared" si="8"/>
        <v>204.6</v>
      </c>
    </row>
    <row r="60" spans="1:26">
      <c r="A60" s="87">
        <v>122</v>
      </c>
      <c r="B60" s="49" t="s">
        <v>92</v>
      </c>
      <c r="C60" s="65">
        <f>VLOOKUP($B60,'Panorama Especialização Brasil'!$K$4:$BU$679,58,0)</f>
        <v>5418</v>
      </c>
      <c r="D60" s="46">
        <f t="shared" si="0"/>
        <v>2.3634981149846093</v>
      </c>
      <c r="E60" s="201">
        <f>VLOOKUP($B60,'Panorama Especialização Brasil'!$K$4:$BU$679,60,0)</f>
        <v>138</v>
      </c>
      <c r="F60" s="98">
        <v>3</v>
      </c>
      <c r="G60" s="196">
        <v>1</v>
      </c>
      <c r="H60" s="98">
        <f>VLOOKUP($B60,'Panorama Especialização Brasil'!$K$4:$BU$679,63,0)</f>
        <v>40563</v>
      </c>
      <c r="I60" s="201">
        <f>VLOOKUP($B60,'Panorama Especialização Brasil'!$K$4:$BV$680,64,0)</f>
        <v>1016</v>
      </c>
      <c r="J60" s="255" t="s">
        <v>789</v>
      </c>
      <c r="K60" s="239" t="s">
        <v>746</v>
      </c>
      <c r="L60" s="239"/>
      <c r="M60" s="239" t="s">
        <v>780</v>
      </c>
      <c r="N60" s="236" t="s">
        <v>748</v>
      </c>
      <c r="O60" s="237" t="s">
        <v>854</v>
      </c>
      <c r="P60" s="277" t="s">
        <v>775</v>
      </c>
      <c r="Q60" s="284">
        <v>0.75</v>
      </c>
      <c r="R60" s="285">
        <v>0.25</v>
      </c>
      <c r="S60" s="296">
        <f t="shared" si="9"/>
        <v>4063.5</v>
      </c>
      <c r="T60" s="297">
        <f t="shared" si="10"/>
        <v>103.5</v>
      </c>
      <c r="U60" s="297">
        <f t="shared" si="11"/>
        <v>30422.25</v>
      </c>
      <c r="V60" s="297">
        <f t="shared" si="12"/>
        <v>762</v>
      </c>
      <c r="W60" s="297">
        <f t="shared" si="5"/>
        <v>1354.5</v>
      </c>
      <c r="X60" s="297">
        <f t="shared" si="6"/>
        <v>34.5</v>
      </c>
      <c r="Y60" s="297">
        <f t="shared" si="7"/>
        <v>10140.75</v>
      </c>
      <c r="Z60" s="298">
        <f t="shared" si="8"/>
        <v>254</v>
      </c>
    </row>
    <row r="61" spans="1:26">
      <c r="A61" s="87">
        <v>396</v>
      </c>
      <c r="B61" s="49" t="s">
        <v>367</v>
      </c>
      <c r="C61" s="65">
        <f>VLOOKUP($B61,'Panorama Especialização Brasil'!$K$4:$BU$679,58,0)</f>
        <v>585</v>
      </c>
      <c r="D61" s="46">
        <f t="shared" si="0"/>
        <v>2.1516262608590937</v>
      </c>
      <c r="E61" s="201">
        <f>VLOOKUP($B61,'Panorama Especialização Brasil'!$K$4:$BU$679,60,0)</f>
        <v>62</v>
      </c>
      <c r="F61" s="98">
        <v>93</v>
      </c>
      <c r="G61" s="196">
        <v>7</v>
      </c>
      <c r="H61" s="98">
        <f>VLOOKUP($B61,'Panorama Especialização Brasil'!$K$4:$BU$679,63,0)</f>
        <v>4811</v>
      </c>
      <c r="I61" s="201">
        <f>VLOOKUP($B61,'Panorama Especialização Brasil'!$K$4:$BV$680,64,0)</f>
        <v>443</v>
      </c>
      <c r="J61" s="255" t="s">
        <v>799</v>
      </c>
      <c r="K61" s="239" t="s">
        <v>746</v>
      </c>
      <c r="L61" s="239"/>
      <c r="M61" s="239" t="s">
        <v>780</v>
      </c>
      <c r="N61" s="236"/>
      <c r="O61" s="237"/>
      <c r="P61" s="277"/>
      <c r="Q61" s="284">
        <v>1</v>
      </c>
      <c r="R61" s="285"/>
      <c r="S61" s="296">
        <f t="shared" si="9"/>
        <v>585</v>
      </c>
      <c r="T61" s="297">
        <f t="shared" si="10"/>
        <v>62</v>
      </c>
      <c r="U61" s="297">
        <f t="shared" si="11"/>
        <v>4811</v>
      </c>
      <c r="V61" s="297">
        <f t="shared" si="12"/>
        <v>443</v>
      </c>
      <c r="W61" s="297">
        <f t="shared" si="5"/>
        <v>0</v>
      </c>
      <c r="X61" s="297">
        <f t="shared" si="6"/>
        <v>0</v>
      </c>
      <c r="Y61" s="297">
        <f t="shared" si="7"/>
        <v>0</v>
      </c>
      <c r="Z61" s="298">
        <f t="shared" si="8"/>
        <v>0</v>
      </c>
    </row>
    <row r="62" spans="1:26">
      <c r="A62" s="87">
        <v>185</v>
      </c>
      <c r="B62" s="49" t="s">
        <v>155</v>
      </c>
      <c r="C62" s="65">
        <f>VLOOKUP($B62,'Panorama Especialização Brasil'!$K$4:$BU$679,58,0)</f>
        <v>1928</v>
      </c>
      <c r="D62" s="46">
        <f t="shared" si="0"/>
        <v>1.7872813776798684</v>
      </c>
      <c r="E62" s="201">
        <f>VLOOKUP($B62,'Panorama Especialização Brasil'!$K$4:$BU$679,60,0)</f>
        <v>9</v>
      </c>
      <c r="F62" s="98">
        <v>531</v>
      </c>
      <c r="G62" s="196">
        <v>1</v>
      </c>
      <c r="H62" s="98">
        <f>VLOOKUP($B62,'Panorama Especialização Brasil'!$K$4:$BU$679,63,0)</f>
        <v>19088</v>
      </c>
      <c r="I62" s="201">
        <f>VLOOKUP($B62,'Panorama Especialização Brasil'!$K$4:$BV$680,64,0)</f>
        <v>141</v>
      </c>
      <c r="J62" s="255" t="s">
        <v>786</v>
      </c>
      <c r="K62" s="239" t="s">
        <v>746</v>
      </c>
      <c r="L62" s="239"/>
      <c r="M62" s="239" t="s">
        <v>780</v>
      </c>
      <c r="N62" s="237"/>
      <c r="O62" s="237"/>
      <c r="P62" s="277"/>
      <c r="Q62" s="284">
        <v>1</v>
      </c>
      <c r="R62" s="285"/>
      <c r="S62" s="296">
        <f t="shared" si="9"/>
        <v>1928</v>
      </c>
      <c r="T62" s="297">
        <f t="shared" si="10"/>
        <v>9</v>
      </c>
      <c r="U62" s="297">
        <f t="shared" si="11"/>
        <v>19088</v>
      </c>
      <c r="V62" s="297">
        <f t="shared" si="12"/>
        <v>141</v>
      </c>
      <c r="W62" s="297">
        <f t="shared" si="5"/>
        <v>0</v>
      </c>
      <c r="X62" s="297">
        <f t="shared" si="6"/>
        <v>0</v>
      </c>
      <c r="Y62" s="297">
        <f t="shared" si="7"/>
        <v>0</v>
      </c>
      <c r="Z62" s="298">
        <f t="shared" si="8"/>
        <v>0</v>
      </c>
    </row>
    <row r="63" spans="1:26">
      <c r="A63" s="87">
        <v>331</v>
      </c>
      <c r="B63" s="49" t="s">
        <v>302</v>
      </c>
      <c r="C63" s="65">
        <f>VLOOKUP($B63,'Panorama Especialização Brasil'!$K$4:$BU$679,58,0)</f>
        <v>17393</v>
      </c>
      <c r="D63" s="46">
        <f t="shared" si="0"/>
        <v>1.5310376700176698</v>
      </c>
      <c r="E63" s="201">
        <f>VLOOKUP($B63,'Panorama Especialização Brasil'!$K$4:$BU$679,60,0)</f>
        <v>350</v>
      </c>
      <c r="F63" s="98">
        <v>1420</v>
      </c>
      <c r="G63" s="196">
        <v>16</v>
      </c>
      <c r="H63" s="98">
        <f>VLOOKUP($B63,'Panorama Especialização Brasil'!$K$4:$BU$679,63,0)</f>
        <v>201018</v>
      </c>
      <c r="I63" s="201">
        <f>VLOOKUP($B63,'Panorama Especialização Brasil'!$K$4:$BV$680,64,0)</f>
        <v>5103</v>
      </c>
      <c r="J63" s="255" t="s">
        <v>786</v>
      </c>
      <c r="K63" s="239" t="s">
        <v>746</v>
      </c>
      <c r="L63" s="239"/>
      <c r="M63" s="239" t="s">
        <v>780</v>
      </c>
      <c r="N63" s="237" t="s">
        <v>750</v>
      </c>
      <c r="O63" s="237"/>
      <c r="P63" s="277" t="s">
        <v>803</v>
      </c>
      <c r="Q63" s="284">
        <v>0.7</v>
      </c>
      <c r="R63" s="285">
        <v>0.3</v>
      </c>
      <c r="S63" s="296">
        <f t="shared" si="9"/>
        <v>12175.099999999999</v>
      </c>
      <c r="T63" s="297">
        <f t="shared" si="10"/>
        <v>244.99999999999997</v>
      </c>
      <c r="U63" s="297">
        <f t="shared" si="11"/>
        <v>140712.59999999998</v>
      </c>
      <c r="V63" s="297">
        <f t="shared" si="12"/>
        <v>3572.1</v>
      </c>
      <c r="W63" s="297">
        <f t="shared" si="5"/>
        <v>5217.8999999999996</v>
      </c>
      <c r="X63" s="297">
        <f t="shared" si="6"/>
        <v>105</v>
      </c>
      <c r="Y63" s="297">
        <f t="shared" si="7"/>
        <v>60305.399999999994</v>
      </c>
      <c r="Z63" s="298">
        <f t="shared" si="8"/>
        <v>1530.8999999999999</v>
      </c>
    </row>
    <row r="64" spans="1:26">
      <c r="A64" s="87">
        <v>188</v>
      </c>
      <c r="B64" s="49" t="s">
        <v>158</v>
      </c>
      <c r="C64" s="65">
        <f>VLOOKUP($B64,'Panorama Especialização Brasil'!$K$4:$BU$679,58,0)</f>
        <v>11364</v>
      </c>
      <c r="D64" s="46">
        <f t="shared" si="0"/>
        <v>1.4196938474855765</v>
      </c>
      <c r="E64" s="201">
        <f>VLOOKUP($B64,'Panorama Especialização Brasil'!$K$4:$BU$679,60,0)</f>
        <v>504</v>
      </c>
      <c r="F64" s="98">
        <v>0</v>
      </c>
      <c r="G64" s="196">
        <v>0</v>
      </c>
      <c r="H64" s="98">
        <f>VLOOKUP($B64,'Panorama Especialização Brasil'!$K$4:$BU$679,63,0)</f>
        <v>141639</v>
      </c>
      <c r="I64" s="201">
        <f>VLOOKUP($B64,'Panorama Especialização Brasil'!$K$4:$BV$680,64,0)</f>
        <v>6212</v>
      </c>
      <c r="J64" s="255" t="s">
        <v>786</v>
      </c>
      <c r="K64" s="239" t="s">
        <v>746</v>
      </c>
      <c r="L64" s="239"/>
      <c r="M64" s="239" t="s">
        <v>780</v>
      </c>
      <c r="N64" s="237"/>
      <c r="O64" s="237"/>
      <c r="P64" s="277"/>
      <c r="Q64" s="284">
        <v>1</v>
      </c>
      <c r="R64" s="285"/>
      <c r="S64" s="296">
        <f t="shared" si="9"/>
        <v>11364</v>
      </c>
      <c r="T64" s="297">
        <f t="shared" si="10"/>
        <v>504</v>
      </c>
      <c r="U64" s="297">
        <f t="shared" si="11"/>
        <v>141639</v>
      </c>
      <c r="V64" s="297">
        <f t="shared" si="12"/>
        <v>6212</v>
      </c>
      <c r="W64" s="297">
        <f t="shared" si="5"/>
        <v>0</v>
      </c>
      <c r="X64" s="297">
        <f t="shared" si="6"/>
        <v>0</v>
      </c>
      <c r="Y64" s="297">
        <f t="shared" si="7"/>
        <v>0</v>
      </c>
      <c r="Z64" s="298">
        <f t="shared" si="8"/>
        <v>0</v>
      </c>
    </row>
    <row r="65" spans="1:26">
      <c r="A65" s="87">
        <v>330</v>
      </c>
      <c r="B65" s="49" t="s">
        <v>301</v>
      </c>
      <c r="C65" s="65">
        <f>VLOOKUP($B65,'Panorama Especialização Brasil'!$K$4:$BU$679,58,0)</f>
        <v>76910</v>
      </c>
      <c r="D65" s="46">
        <f t="shared" si="0"/>
        <v>1.2212221146264126</v>
      </c>
      <c r="E65" s="201">
        <f>VLOOKUP($B65,'Panorama Especialização Brasil'!$K$4:$BU$679,60,0)</f>
        <v>4971</v>
      </c>
      <c r="F65" s="98">
        <v>12973</v>
      </c>
      <c r="G65" s="196">
        <v>459</v>
      </c>
      <c r="H65" s="98">
        <f>VLOOKUP($B65,'Panorama Especialização Brasil'!$K$4:$BU$679,63,0)</f>
        <v>1114383</v>
      </c>
      <c r="I65" s="201">
        <f>VLOOKUP($B65,'Panorama Especialização Brasil'!$K$4:$BV$680,64,0)</f>
        <v>100637</v>
      </c>
      <c r="J65" s="255" t="s">
        <v>786</v>
      </c>
      <c r="K65" s="239" t="s">
        <v>746</v>
      </c>
      <c r="L65" s="239"/>
      <c r="M65" s="239" t="s">
        <v>780</v>
      </c>
      <c r="N65" s="237"/>
      <c r="O65" s="237"/>
      <c r="P65" s="277"/>
      <c r="Q65" s="284">
        <v>1</v>
      </c>
      <c r="R65" s="285"/>
      <c r="S65" s="296">
        <f t="shared" si="9"/>
        <v>76910</v>
      </c>
      <c r="T65" s="297">
        <f t="shared" si="10"/>
        <v>4971</v>
      </c>
      <c r="U65" s="297">
        <f t="shared" si="11"/>
        <v>1114383</v>
      </c>
      <c r="V65" s="297">
        <f t="shared" si="12"/>
        <v>100637</v>
      </c>
      <c r="W65" s="297">
        <f t="shared" si="5"/>
        <v>0</v>
      </c>
      <c r="X65" s="297">
        <f t="shared" si="6"/>
        <v>0</v>
      </c>
      <c r="Y65" s="297">
        <f t="shared" si="7"/>
        <v>0</v>
      </c>
      <c r="Z65" s="298">
        <f t="shared" si="8"/>
        <v>0</v>
      </c>
    </row>
    <row r="66" spans="1:26">
      <c r="A66" s="87">
        <v>340</v>
      </c>
      <c r="B66" s="49" t="s">
        <v>311</v>
      </c>
      <c r="C66" s="65">
        <f>VLOOKUP($B66,'Panorama Especialização Brasil'!$K$4:$BU$679,58,0)</f>
        <v>454</v>
      </c>
      <c r="D66" s="46">
        <f t="shared" si="0"/>
        <v>1.154065733558487</v>
      </c>
      <c r="E66" s="201">
        <f>VLOOKUP($B66,'Panorama Especialização Brasil'!$K$4:$BU$679,60,0)</f>
        <v>56</v>
      </c>
      <c r="F66" s="98">
        <v>5</v>
      </c>
      <c r="G66" s="196">
        <v>2</v>
      </c>
      <c r="H66" s="98">
        <f>VLOOKUP($B66,'Panorama Especialização Brasil'!$K$4:$BU$679,63,0)</f>
        <v>6961</v>
      </c>
      <c r="I66" s="201">
        <f>VLOOKUP($B66,'Panorama Especialização Brasil'!$K$4:$BV$680,64,0)</f>
        <v>816</v>
      </c>
      <c r="J66" s="255" t="s">
        <v>786</v>
      </c>
      <c r="K66" s="239" t="s">
        <v>746</v>
      </c>
      <c r="L66" s="239"/>
      <c r="M66" s="236" t="s">
        <v>780</v>
      </c>
      <c r="N66" s="237"/>
      <c r="O66" s="237"/>
      <c r="P66" s="277"/>
      <c r="Q66" s="284">
        <v>1</v>
      </c>
      <c r="R66" s="285"/>
      <c r="S66" s="296">
        <f t="shared" si="9"/>
        <v>454</v>
      </c>
      <c r="T66" s="297">
        <f t="shared" si="10"/>
        <v>56</v>
      </c>
      <c r="U66" s="297">
        <f t="shared" si="11"/>
        <v>6961</v>
      </c>
      <c r="V66" s="297">
        <f t="shared" si="12"/>
        <v>816</v>
      </c>
      <c r="W66" s="297">
        <f t="shared" si="5"/>
        <v>0</v>
      </c>
      <c r="X66" s="297">
        <f t="shared" si="6"/>
        <v>0</v>
      </c>
      <c r="Y66" s="297">
        <f t="shared" si="7"/>
        <v>0</v>
      </c>
      <c r="Z66" s="298">
        <f t="shared" si="8"/>
        <v>0</v>
      </c>
    </row>
    <row r="67" spans="1:26">
      <c r="A67" s="87">
        <v>332</v>
      </c>
      <c r="B67" s="49" t="s">
        <v>303</v>
      </c>
      <c r="C67" s="65">
        <f>VLOOKUP($B67,'Panorama Especialização Brasil'!$K$4:$BU$679,58,0)</f>
        <v>4839</v>
      </c>
      <c r="D67" s="46">
        <f t="shared" si="0"/>
        <v>1.1348761290490925</v>
      </c>
      <c r="E67" s="201">
        <f>VLOOKUP($B67,'Panorama Especialização Brasil'!$K$4:$BU$679,60,0)</f>
        <v>64</v>
      </c>
      <c r="F67" s="98">
        <v>54</v>
      </c>
      <c r="G67" s="196">
        <v>2</v>
      </c>
      <c r="H67" s="98">
        <f>VLOOKUP($B67,'Panorama Especialização Brasil'!$K$4:$BU$679,63,0)</f>
        <v>75449</v>
      </c>
      <c r="I67" s="201">
        <f>VLOOKUP($B67,'Panorama Especialização Brasil'!$K$4:$BV$680,64,0)</f>
        <v>818</v>
      </c>
      <c r="J67" s="255" t="s">
        <v>786</v>
      </c>
      <c r="K67" s="239" t="s">
        <v>746</v>
      </c>
      <c r="L67" s="239"/>
      <c r="M67" s="239" t="s">
        <v>780</v>
      </c>
      <c r="N67" s="237"/>
      <c r="O67" s="237"/>
      <c r="P67" s="277"/>
      <c r="Q67" s="284">
        <v>1</v>
      </c>
      <c r="R67" s="285"/>
      <c r="S67" s="296">
        <f t="shared" si="9"/>
        <v>4839</v>
      </c>
      <c r="T67" s="297">
        <f t="shared" si="10"/>
        <v>64</v>
      </c>
      <c r="U67" s="297">
        <f t="shared" si="11"/>
        <v>75449</v>
      </c>
      <c r="V67" s="297">
        <f t="shared" si="12"/>
        <v>818</v>
      </c>
      <c r="W67" s="297">
        <f t="shared" si="5"/>
        <v>0</v>
      </c>
      <c r="X67" s="297">
        <f t="shared" si="6"/>
        <v>0</v>
      </c>
      <c r="Y67" s="297">
        <f t="shared" si="7"/>
        <v>0</v>
      </c>
      <c r="Z67" s="298">
        <f t="shared" si="8"/>
        <v>0</v>
      </c>
    </row>
    <row r="68" spans="1:26">
      <c r="A68" s="87">
        <v>422</v>
      </c>
      <c r="B68" s="49" t="s">
        <v>393</v>
      </c>
      <c r="C68" s="65">
        <f>VLOOKUP($B68,'Panorama Especialização Brasil'!$K$4:$BU$679,58,0)</f>
        <v>37778</v>
      </c>
      <c r="D68" s="46">
        <f t="shared" si="0"/>
        <v>0.99099573764679805</v>
      </c>
      <c r="E68" s="201">
        <f>VLOOKUP($B68,'Panorama Especialização Brasil'!$K$4:$BU$679,60,0)</f>
        <v>6188</v>
      </c>
      <c r="F68" s="98">
        <v>5272</v>
      </c>
      <c r="G68" s="196">
        <v>609</v>
      </c>
      <c r="H68" s="98">
        <f>VLOOKUP($B68,'Panorama Especialização Brasil'!$K$4:$BU$679,63,0)</f>
        <v>674549</v>
      </c>
      <c r="I68" s="201">
        <f>VLOOKUP($B68,'Panorama Especialização Brasil'!$K$4:$BV$680,64,0)</f>
        <v>119204</v>
      </c>
      <c r="J68" s="253" t="s">
        <v>800</v>
      </c>
      <c r="K68" s="239" t="s">
        <v>746</v>
      </c>
      <c r="L68" s="239"/>
      <c r="M68" s="239" t="s">
        <v>780</v>
      </c>
      <c r="N68" s="237" t="s">
        <v>742</v>
      </c>
      <c r="O68" s="237"/>
      <c r="P68" s="277" t="s">
        <v>774</v>
      </c>
      <c r="Q68" s="284">
        <v>0.5</v>
      </c>
      <c r="R68" s="285">
        <v>0.5</v>
      </c>
      <c r="S68" s="296">
        <f t="shared" si="9"/>
        <v>18889</v>
      </c>
      <c r="T68" s="297">
        <f t="shared" si="10"/>
        <v>3094</v>
      </c>
      <c r="U68" s="297">
        <f t="shared" si="11"/>
        <v>337274.5</v>
      </c>
      <c r="V68" s="297">
        <f t="shared" si="12"/>
        <v>59602</v>
      </c>
      <c r="W68" s="297">
        <f t="shared" si="5"/>
        <v>18889</v>
      </c>
      <c r="X68" s="297">
        <f t="shared" si="6"/>
        <v>3094</v>
      </c>
      <c r="Y68" s="297">
        <f t="shared" si="7"/>
        <v>337274.5</v>
      </c>
      <c r="Z68" s="298">
        <f t="shared" si="8"/>
        <v>59602</v>
      </c>
    </row>
    <row r="69" spans="1:26">
      <c r="A69" s="87">
        <v>359</v>
      </c>
      <c r="B69" s="49" t="s">
        <v>330</v>
      </c>
      <c r="C69" s="65">
        <f>VLOOKUP($B69,'Panorama Especialização Brasil'!$K$4:$BU$679,58,0)</f>
        <v>195</v>
      </c>
      <c r="D69" s="46">
        <f t="shared" si="0"/>
        <v>0.97969656833173391</v>
      </c>
      <c r="E69" s="201">
        <f>VLOOKUP($B69,'Panorama Especialização Brasil'!$K$4:$BU$679,60,0)</f>
        <v>104</v>
      </c>
      <c r="F69" s="98">
        <v>33</v>
      </c>
      <c r="G69" s="196">
        <v>16</v>
      </c>
      <c r="H69" s="98">
        <f>VLOOKUP($B69,'Panorama Especialização Brasil'!$K$4:$BU$679,63,0)</f>
        <v>3522</v>
      </c>
      <c r="I69" s="201">
        <f>VLOOKUP($B69,'Panorama Especialização Brasil'!$K$4:$BV$680,64,0)</f>
        <v>1356</v>
      </c>
      <c r="J69" s="253" t="s">
        <v>800</v>
      </c>
      <c r="K69" s="239" t="s">
        <v>746</v>
      </c>
      <c r="L69" s="239"/>
      <c r="M69" s="239" t="s">
        <v>849</v>
      </c>
      <c r="N69" s="237"/>
      <c r="O69" s="237"/>
      <c r="P69" s="277"/>
      <c r="Q69" s="284">
        <v>1</v>
      </c>
      <c r="R69" s="285"/>
      <c r="S69" s="296">
        <f t="shared" si="9"/>
        <v>195</v>
      </c>
      <c r="T69" s="297">
        <f t="shared" si="10"/>
        <v>104</v>
      </c>
      <c r="U69" s="297">
        <f t="shared" si="11"/>
        <v>3522</v>
      </c>
      <c r="V69" s="297">
        <f t="shared" si="12"/>
        <v>1356</v>
      </c>
      <c r="W69" s="297">
        <f t="shared" si="5"/>
        <v>0</v>
      </c>
      <c r="X69" s="297">
        <f t="shared" si="6"/>
        <v>0</v>
      </c>
      <c r="Y69" s="297">
        <f t="shared" si="7"/>
        <v>0</v>
      </c>
      <c r="Z69" s="298">
        <f t="shared" si="8"/>
        <v>0</v>
      </c>
    </row>
    <row r="70" spans="1:26">
      <c r="A70" s="87">
        <v>397</v>
      </c>
      <c r="B70" s="49" t="s">
        <v>368</v>
      </c>
      <c r="C70" s="65">
        <f>VLOOKUP($B70,'Panorama Especialização Brasil'!$K$4:$BU$679,58,0)</f>
        <v>2633</v>
      </c>
      <c r="D70" s="46">
        <f t="shared" si="0"/>
        <v>0.93851056842039626</v>
      </c>
      <c r="E70" s="201">
        <f>VLOOKUP($B70,'Panorama Especialização Brasil'!$K$4:$BU$679,60,0)</f>
        <v>313</v>
      </c>
      <c r="F70" s="98">
        <v>403</v>
      </c>
      <c r="G70" s="196">
        <v>36</v>
      </c>
      <c r="H70" s="98">
        <f>VLOOKUP($B70,'Panorama Especialização Brasil'!$K$4:$BU$679,63,0)</f>
        <v>49643</v>
      </c>
      <c r="I70" s="201">
        <f>VLOOKUP($B70,'Panorama Especialização Brasil'!$K$4:$BV$680,64,0)</f>
        <v>5448</v>
      </c>
      <c r="J70" s="253" t="s">
        <v>799</v>
      </c>
      <c r="K70" s="239" t="s">
        <v>746</v>
      </c>
      <c r="L70" s="239"/>
      <c r="M70" s="239" t="s">
        <v>780</v>
      </c>
      <c r="N70" s="237"/>
      <c r="O70" s="237"/>
      <c r="P70" s="277"/>
      <c r="Q70" s="284">
        <v>1</v>
      </c>
      <c r="R70" s="285"/>
      <c r="S70" s="296">
        <f t="shared" si="9"/>
        <v>2633</v>
      </c>
      <c r="T70" s="297">
        <f t="shared" si="10"/>
        <v>313</v>
      </c>
      <c r="U70" s="297">
        <f t="shared" si="11"/>
        <v>49643</v>
      </c>
      <c r="V70" s="297">
        <f t="shared" si="12"/>
        <v>5448</v>
      </c>
      <c r="W70" s="297">
        <f t="shared" si="5"/>
        <v>0</v>
      </c>
      <c r="X70" s="297">
        <f t="shared" si="6"/>
        <v>0</v>
      </c>
      <c r="Y70" s="297">
        <f t="shared" si="7"/>
        <v>0</v>
      </c>
      <c r="Z70" s="298">
        <f t="shared" si="8"/>
        <v>0</v>
      </c>
    </row>
    <row r="71" spans="1:26">
      <c r="A71" s="87">
        <v>186</v>
      </c>
      <c r="B71" s="49" t="s">
        <v>156</v>
      </c>
      <c r="C71" s="65">
        <f>VLOOKUP($B71,'Panorama Especialização Brasil'!$K$4:$BU$679,58,0)</f>
        <v>6626</v>
      </c>
      <c r="D71" s="46">
        <f t="shared" ref="D71:D134" si="13">(C71/H71)/($C$4/$H$4)</f>
        <v>0.91043582354084673</v>
      </c>
      <c r="E71" s="201">
        <f>VLOOKUP($B71,'Panorama Especialização Brasil'!$K$4:$BU$679,60,0)</f>
        <v>473</v>
      </c>
      <c r="F71" s="98">
        <v>503</v>
      </c>
      <c r="G71" s="196">
        <v>33</v>
      </c>
      <c r="H71" s="98">
        <f>VLOOKUP($B71,'Panorama Especialização Brasil'!$K$4:$BU$679,63,0)</f>
        <v>128780</v>
      </c>
      <c r="I71" s="201">
        <f>VLOOKUP($B71,'Panorama Especialização Brasil'!$K$4:$BV$680,64,0)</f>
        <v>12150</v>
      </c>
      <c r="J71" s="253" t="s">
        <v>852</v>
      </c>
      <c r="K71" s="239" t="s">
        <v>746</v>
      </c>
      <c r="L71" s="239"/>
      <c r="M71" s="239" t="s">
        <v>780</v>
      </c>
      <c r="N71" s="237"/>
      <c r="O71" s="237"/>
      <c r="P71" s="277"/>
      <c r="Q71" s="284">
        <v>1</v>
      </c>
      <c r="R71" s="285"/>
      <c r="S71" s="296">
        <f t="shared" si="9"/>
        <v>6626</v>
      </c>
      <c r="T71" s="297">
        <f t="shared" si="10"/>
        <v>473</v>
      </c>
      <c r="U71" s="297">
        <f t="shared" si="11"/>
        <v>128780</v>
      </c>
      <c r="V71" s="297">
        <f t="shared" si="12"/>
        <v>12150</v>
      </c>
      <c r="W71" s="297">
        <f t="shared" ref="W71:W134" si="14">$R71*C71</f>
        <v>0</v>
      </c>
      <c r="X71" s="297">
        <f t="shared" ref="X71:X134" si="15">$R71*E71</f>
        <v>0</v>
      </c>
      <c r="Y71" s="297">
        <f t="shared" ref="Y71:Y134" si="16">$R71*H71</f>
        <v>0</v>
      </c>
      <c r="Z71" s="298">
        <f t="shared" ref="Z71:Z134" si="17">$R71*I71</f>
        <v>0</v>
      </c>
    </row>
    <row r="72" spans="1:26">
      <c r="A72" s="87">
        <v>349</v>
      </c>
      <c r="B72" s="49" t="s">
        <v>320</v>
      </c>
      <c r="C72" s="65">
        <f>VLOOKUP($B72,'Panorama Especialização Brasil'!$K$4:$BU$679,58,0)</f>
        <v>8944</v>
      </c>
      <c r="D72" s="46">
        <f t="shared" si="13"/>
        <v>0.86034691071623193</v>
      </c>
      <c r="E72" s="201">
        <f>VLOOKUP($B72,'Panorama Especialização Brasil'!$K$4:$BU$679,60,0)</f>
        <v>803</v>
      </c>
      <c r="F72" s="98">
        <v>2536</v>
      </c>
      <c r="G72" s="196">
        <v>252</v>
      </c>
      <c r="H72" s="98">
        <f>VLOOKUP($B72,'Panorama Especialização Brasil'!$K$4:$BU$679,63,0)</f>
        <v>183952</v>
      </c>
      <c r="I72" s="201">
        <f>VLOOKUP($B72,'Panorama Especialização Brasil'!$K$4:$BV$680,64,0)</f>
        <v>26715</v>
      </c>
      <c r="J72" s="253" t="s">
        <v>783</v>
      </c>
      <c r="K72" s="239" t="s">
        <v>746</v>
      </c>
      <c r="L72" s="239"/>
      <c r="M72" s="236" t="s">
        <v>780</v>
      </c>
      <c r="N72" s="237"/>
      <c r="O72" s="237"/>
      <c r="P72" s="277"/>
      <c r="Q72" s="284">
        <v>1</v>
      </c>
      <c r="R72" s="285"/>
      <c r="S72" s="296">
        <f t="shared" si="9"/>
        <v>8944</v>
      </c>
      <c r="T72" s="297">
        <f t="shared" si="10"/>
        <v>803</v>
      </c>
      <c r="U72" s="297">
        <f t="shared" si="11"/>
        <v>183952</v>
      </c>
      <c r="V72" s="297">
        <f t="shared" si="12"/>
        <v>26715</v>
      </c>
      <c r="W72" s="297">
        <f t="shared" si="14"/>
        <v>0</v>
      </c>
      <c r="X72" s="297">
        <f t="shared" si="15"/>
        <v>0</v>
      </c>
      <c r="Y72" s="297">
        <f t="shared" si="16"/>
        <v>0</v>
      </c>
      <c r="Z72" s="298">
        <f t="shared" si="17"/>
        <v>0</v>
      </c>
    </row>
    <row r="73" spans="1:26">
      <c r="A73" s="87">
        <v>197</v>
      </c>
      <c r="B73" s="49" t="s">
        <v>167</v>
      </c>
      <c r="C73" s="65">
        <f>VLOOKUP($B73,'Panorama Especialização Brasil'!$K$4:$BU$679,58,0)</f>
        <v>1391</v>
      </c>
      <c r="D73" s="46">
        <f t="shared" si="13"/>
        <v>0.83656803426480697</v>
      </c>
      <c r="E73" s="201">
        <f>VLOOKUP($B73,'Panorama Especialização Brasil'!$K$4:$BU$679,60,0)</f>
        <v>5</v>
      </c>
      <c r="F73" s="98">
        <v>1</v>
      </c>
      <c r="G73" s="196">
        <v>1</v>
      </c>
      <c r="H73" s="98">
        <f>VLOOKUP($B73,'Panorama Especialização Brasil'!$K$4:$BU$679,63,0)</f>
        <v>29422</v>
      </c>
      <c r="I73" s="201">
        <f>VLOOKUP($B73,'Panorama Especialização Brasil'!$K$4:$BV$680,64,0)</f>
        <v>116</v>
      </c>
      <c r="J73" s="253" t="s">
        <v>787</v>
      </c>
      <c r="K73" s="239" t="s">
        <v>746</v>
      </c>
      <c r="L73" s="239"/>
      <c r="M73" s="236" t="s">
        <v>780</v>
      </c>
      <c r="N73" s="237"/>
      <c r="O73" s="237"/>
      <c r="P73" s="277"/>
      <c r="Q73" s="284">
        <v>1</v>
      </c>
      <c r="R73" s="285"/>
      <c r="S73" s="296">
        <f t="shared" si="9"/>
        <v>1391</v>
      </c>
      <c r="T73" s="297">
        <f t="shared" si="10"/>
        <v>5</v>
      </c>
      <c r="U73" s="297">
        <f t="shared" si="11"/>
        <v>29422</v>
      </c>
      <c r="V73" s="297">
        <f t="shared" si="12"/>
        <v>116</v>
      </c>
      <c r="W73" s="297">
        <f t="shared" si="14"/>
        <v>0</v>
      </c>
      <c r="X73" s="297">
        <f t="shared" si="15"/>
        <v>0</v>
      </c>
      <c r="Y73" s="297">
        <f t="shared" si="16"/>
        <v>0</v>
      </c>
      <c r="Z73" s="298">
        <f t="shared" si="17"/>
        <v>0</v>
      </c>
    </row>
    <row r="74" spans="1:26">
      <c r="A74" s="87">
        <v>48</v>
      </c>
      <c r="B74" s="49" t="s">
        <v>18</v>
      </c>
      <c r="C74" s="65">
        <f>VLOOKUP($B74,'Panorama Especialização Brasil'!$K$4:$BU$679,58,0)</f>
        <v>3487</v>
      </c>
      <c r="D74" s="46">
        <f t="shared" si="13"/>
        <v>0.83614790859862997</v>
      </c>
      <c r="E74" s="201">
        <f>VLOOKUP($B74,'Panorama Especialização Brasil'!$K$4:$BU$679,60,0)</f>
        <v>289</v>
      </c>
      <c r="F74" s="98">
        <v>116</v>
      </c>
      <c r="G74" s="196">
        <v>5</v>
      </c>
      <c r="H74" s="98">
        <f>VLOOKUP($B74,'Panorama Especialização Brasil'!$K$4:$BU$679,63,0)</f>
        <v>73793</v>
      </c>
      <c r="I74" s="201">
        <f>VLOOKUP($B74,'Panorama Especialização Brasil'!$K$4:$BV$680,64,0)</f>
        <v>6256</v>
      </c>
      <c r="J74" s="253" t="s">
        <v>776</v>
      </c>
      <c r="K74" s="239" t="s">
        <v>746</v>
      </c>
      <c r="L74" s="239"/>
      <c r="M74" s="239" t="s">
        <v>780</v>
      </c>
      <c r="N74" s="237"/>
      <c r="O74" s="237"/>
      <c r="P74" s="277"/>
      <c r="Q74" s="284">
        <v>1</v>
      </c>
      <c r="R74" s="285"/>
      <c r="S74" s="296">
        <f t="shared" si="9"/>
        <v>3487</v>
      </c>
      <c r="T74" s="297">
        <f t="shared" si="10"/>
        <v>289</v>
      </c>
      <c r="U74" s="297">
        <f t="shared" si="11"/>
        <v>73793</v>
      </c>
      <c r="V74" s="297">
        <f t="shared" si="12"/>
        <v>6256</v>
      </c>
      <c r="W74" s="297">
        <f t="shared" si="14"/>
        <v>0</v>
      </c>
      <c r="X74" s="297">
        <f t="shared" si="15"/>
        <v>0</v>
      </c>
      <c r="Y74" s="297">
        <f t="shared" si="16"/>
        <v>0</v>
      </c>
      <c r="Z74" s="298">
        <f t="shared" si="17"/>
        <v>0</v>
      </c>
    </row>
    <row r="75" spans="1:26">
      <c r="A75" s="87">
        <v>560</v>
      </c>
      <c r="B75" s="49" t="s">
        <v>533</v>
      </c>
      <c r="C75" s="65">
        <f>VLOOKUP($B75,'Panorama Especialização Brasil'!$K$4:$BU$679,58,0)</f>
        <v>390</v>
      </c>
      <c r="D75" s="46">
        <f t="shared" si="13"/>
        <v>0.74275994266803724</v>
      </c>
      <c r="E75" s="201">
        <f>VLOOKUP($B75,'Panorama Especialização Brasil'!$K$4:$BU$679,60,0)</f>
        <v>97</v>
      </c>
      <c r="F75" s="98">
        <v>131</v>
      </c>
      <c r="G75" s="196">
        <v>25</v>
      </c>
      <c r="H75" s="98">
        <f>VLOOKUP($B75,'Panorama Especialização Brasil'!$K$4:$BU$679,63,0)</f>
        <v>9291</v>
      </c>
      <c r="I75" s="201">
        <f>VLOOKUP($B75,'Panorama Especialização Brasil'!$K$4:$BV$680,64,0)</f>
        <v>3001</v>
      </c>
      <c r="J75" s="253"/>
      <c r="K75" s="239" t="s">
        <v>746</v>
      </c>
      <c r="L75" s="239"/>
      <c r="M75" s="236" t="s">
        <v>780</v>
      </c>
      <c r="N75" s="237"/>
      <c r="O75" s="237"/>
      <c r="P75" s="277"/>
      <c r="Q75" s="284">
        <v>1</v>
      </c>
      <c r="R75" s="285"/>
      <c r="S75" s="296">
        <f t="shared" si="9"/>
        <v>390</v>
      </c>
      <c r="T75" s="297">
        <f t="shared" si="10"/>
        <v>97</v>
      </c>
      <c r="U75" s="297">
        <f t="shared" si="11"/>
        <v>9291</v>
      </c>
      <c r="V75" s="297">
        <f t="shared" si="12"/>
        <v>3001</v>
      </c>
      <c r="W75" s="297">
        <f t="shared" si="14"/>
        <v>0</v>
      </c>
      <c r="X75" s="297">
        <f t="shared" si="15"/>
        <v>0</v>
      </c>
      <c r="Y75" s="297">
        <f t="shared" si="16"/>
        <v>0</v>
      </c>
      <c r="Z75" s="298">
        <f t="shared" si="17"/>
        <v>0</v>
      </c>
    </row>
    <row r="76" spans="1:26">
      <c r="A76" s="87">
        <v>167</v>
      </c>
      <c r="B76" s="49" t="s">
        <v>137</v>
      </c>
      <c r="C76" s="65">
        <f>VLOOKUP($B76,'Panorama Especialização Brasil'!$K$4:$BU$679,58,0)</f>
        <v>349</v>
      </c>
      <c r="D76" s="46">
        <f t="shared" si="13"/>
        <v>0.72084682036847658</v>
      </c>
      <c r="E76" s="201">
        <f>VLOOKUP($B76,'Panorama Especialização Brasil'!$K$4:$BU$679,60,0)</f>
        <v>12</v>
      </c>
      <c r="F76" s="98">
        <v>0</v>
      </c>
      <c r="G76" s="196">
        <v>0</v>
      </c>
      <c r="H76" s="98">
        <f>VLOOKUP($B76,'Panorama Especialização Brasil'!$K$4:$BU$679,63,0)</f>
        <v>8567</v>
      </c>
      <c r="I76" s="201">
        <f>VLOOKUP($B76,'Panorama Especialização Brasil'!$K$4:$BV$680,64,0)</f>
        <v>175</v>
      </c>
      <c r="J76" s="253"/>
      <c r="K76" s="239" t="s">
        <v>746</v>
      </c>
      <c r="L76" s="239"/>
      <c r="M76" s="236" t="s">
        <v>780</v>
      </c>
      <c r="N76" s="237" t="s">
        <v>806</v>
      </c>
      <c r="O76" s="237"/>
      <c r="P76" s="277" t="s">
        <v>775</v>
      </c>
      <c r="Q76" s="284">
        <v>0.7</v>
      </c>
      <c r="R76" s="285">
        <v>0.3</v>
      </c>
      <c r="S76" s="296">
        <f t="shared" si="9"/>
        <v>244.29999999999998</v>
      </c>
      <c r="T76" s="297">
        <f t="shared" si="10"/>
        <v>8.3999999999999986</v>
      </c>
      <c r="U76" s="297">
        <f t="shared" si="11"/>
        <v>5996.9</v>
      </c>
      <c r="V76" s="297">
        <f t="shared" si="12"/>
        <v>122.49999999999999</v>
      </c>
      <c r="W76" s="297">
        <f t="shared" si="14"/>
        <v>104.7</v>
      </c>
      <c r="X76" s="297">
        <f t="shared" si="15"/>
        <v>3.5999999999999996</v>
      </c>
      <c r="Y76" s="297">
        <f t="shared" si="16"/>
        <v>2570.1</v>
      </c>
      <c r="Z76" s="298">
        <f t="shared" si="17"/>
        <v>52.5</v>
      </c>
    </row>
    <row r="77" spans="1:26">
      <c r="A77" s="87">
        <v>581</v>
      </c>
      <c r="B77" s="49" t="s">
        <v>554</v>
      </c>
      <c r="C77" s="65">
        <f>VLOOKUP($B77,'Panorama Especialização Brasil'!$K$4:$BU$679,58,0)</f>
        <v>2293</v>
      </c>
      <c r="D77" s="46">
        <f t="shared" si="13"/>
        <v>0.71488897884352398</v>
      </c>
      <c r="E77" s="201">
        <f>VLOOKUP($B77,'Panorama Especialização Brasil'!$K$4:$BU$679,60,0)</f>
        <v>317</v>
      </c>
      <c r="F77" s="98">
        <v>295</v>
      </c>
      <c r="G77" s="196">
        <v>26</v>
      </c>
      <c r="H77" s="98">
        <f>VLOOKUP($B77,'Panorama Especialização Brasil'!$K$4:$BU$679,63,0)</f>
        <v>56756</v>
      </c>
      <c r="I77" s="201">
        <f>VLOOKUP($B77,'Panorama Especialização Brasil'!$K$4:$BV$680,64,0)</f>
        <v>7139</v>
      </c>
      <c r="J77" s="253"/>
      <c r="K77" s="239" t="s">
        <v>746</v>
      </c>
      <c r="L77" s="239"/>
      <c r="M77" s="239" t="s">
        <v>780</v>
      </c>
      <c r="N77" s="237"/>
      <c r="O77" s="237"/>
      <c r="P77" s="277"/>
      <c r="Q77" s="284">
        <v>1</v>
      </c>
      <c r="R77" s="285"/>
      <c r="S77" s="296">
        <f t="shared" si="9"/>
        <v>2293</v>
      </c>
      <c r="T77" s="297">
        <f t="shared" si="10"/>
        <v>317</v>
      </c>
      <c r="U77" s="297">
        <f t="shared" si="11"/>
        <v>56756</v>
      </c>
      <c r="V77" s="297">
        <f t="shared" si="12"/>
        <v>7139</v>
      </c>
      <c r="W77" s="297">
        <f t="shared" si="14"/>
        <v>0</v>
      </c>
      <c r="X77" s="297">
        <f t="shared" si="15"/>
        <v>0</v>
      </c>
      <c r="Y77" s="297">
        <f t="shared" si="16"/>
        <v>0</v>
      </c>
      <c r="Z77" s="298">
        <f t="shared" si="17"/>
        <v>0</v>
      </c>
    </row>
    <row r="78" spans="1:26">
      <c r="A78" s="87">
        <v>187</v>
      </c>
      <c r="B78" s="49" t="s">
        <v>157</v>
      </c>
      <c r="C78" s="65">
        <f>VLOOKUP($B78,'Panorama Especialização Brasil'!$K$4:$BU$679,58,0)</f>
        <v>424</v>
      </c>
      <c r="D78" s="46">
        <f t="shared" si="13"/>
        <v>0.69021221286235535</v>
      </c>
      <c r="E78" s="201">
        <f>VLOOKUP($B78,'Panorama Especialização Brasil'!$K$4:$BU$679,60,0)</f>
        <v>38</v>
      </c>
      <c r="F78" s="98">
        <v>5</v>
      </c>
      <c r="G78" s="196">
        <v>1</v>
      </c>
      <c r="H78" s="98">
        <f>VLOOKUP($B78,'Panorama Especialização Brasil'!$K$4:$BU$679,63,0)</f>
        <v>10870</v>
      </c>
      <c r="I78" s="201">
        <f>VLOOKUP($B78,'Panorama Especialização Brasil'!$K$4:$BV$680,64,0)</f>
        <v>399</v>
      </c>
      <c r="J78" s="253"/>
      <c r="K78" s="239" t="s">
        <v>746</v>
      </c>
      <c r="L78" s="239"/>
      <c r="M78" s="236" t="s">
        <v>780</v>
      </c>
      <c r="N78" s="237"/>
      <c r="O78" s="237"/>
      <c r="P78" s="277"/>
      <c r="Q78" s="284">
        <v>1</v>
      </c>
      <c r="R78" s="285"/>
      <c r="S78" s="296">
        <f t="shared" si="9"/>
        <v>424</v>
      </c>
      <c r="T78" s="297">
        <f t="shared" si="10"/>
        <v>38</v>
      </c>
      <c r="U78" s="297">
        <f t="shared" si="11"/>
        <v>10870</v>
      </c>
      <c r="V78" s="297">
        <f t="shared" si="12"/>
        <v>399</v>
      </c>
      <c r="W78" s="297">
        <f t="shared" si="14"/>
        <v>0</v>
      </c>
      <c r="X78" s="297">
        <f t="shared" si="15"/>
        <v>0</v>
      </c>
      <c r="Y78" s="297">
        <f t="shared" si="16"/>
        <v>0</v>
      </c>
      <c r="Z78" s="298">
        <f t="shared" si="17"/>
        <v>0</v>
      </c>
    </row>
    <row r="79" spans="1:26">
      <c r="A79" s="87">
        <v>339</v>
      </c>
      <c r="B79" s="49" t="s">
        <v>310</v>
      </c>
      <c r="C79" s="65">
        <f>VLOOKUP($B79,'Panorama Especialização Brasil'!$K$4:$BU$679,58,0)</f>
        <v>7273</v>
      </c>
      <c r="D79" s="46">
        <f t="shared" si="13"/>
        <v>0.68843401869098897</v>
      </c>
      <c r="E79" s="201">
        <f>VLOOKUP($B79,'Panorama Especialização Brasil'!$K$4:$BU$679,60,0)</f>
        <v>245</v>
      </c>
      <c r="F79" s="98">
        <v>1085</v>
      </c>
      <c r="G79" s="196">
        <v>32</v>
      </c>
      <c r="H79" s="98">
        <f>VLOOKUP($B79,'Panorama Especialização Brasil'!$K$4:$BU$679,63,0)</f>
        <v>186938</v>
      </c>
      <c r="I79" s="201">
        <f>VLOOKUP($B79,'Panorama Especialização Brasil'!$K$4:$BV$680,64,0)</f>
        <v>9257</v>
      </c>
      <c r="J79" s="253"/>
      <c r="K79" s="239" t="s">
        <v>746</v>
      </c>
      <c r="L79" s="239"/>
      <c r="M79" s="236" t="s">
        <v>780</v>
      </c>
      <c r="N79" s="237"/>
      <c r="O79" s="237"/>
      <c r="P79" s="277"/>
      <c r="Q79" s="284">
        <v>1</v>
      </c>
      <c r="R79" s="285"/>
      <c r="S79" s="296">
        <f t="shared" si="9"/>
        <v>7273</v>
      </c>
      <c r="T79" s="297">
        <f t="shared" si="10"/>
        <v>245</v>
      </c>
      <c r="U79" s="297">
        <f t="shared" si="11"/>
        <v>186938</v>
      </c>
      <c r="V79" s="297">
        <f t="shared" si="12"/>
        <v>9257</v>
      </c>
      <c r="W79" s="297">
        <f t="shared" si="14"/>
        <v>0</v>
      </c>
      <c r="X79" s="297">
        <f t="shared" si="15"/>
        <v>0</v>
      </c>
      <c r="Y79" s="297">
        <f t="shared" si="16"/>
        <v>0</v>
      </c>
      <c r="Z79" s="298">
        <f t="shared" si="17"/>
        <v>0</v>
      </c>
    </row>
    <row r="80" spans="1:26">
      <c r="A80" s="87">
        <v>123</v>
      </c>
      <c r="B80" s="49" t="s">
        <v>93</v>
      </c>
      <c r="C80" s="65">
        <f>VLOOKUP($B80,'Panorama Especialização Brasil'!$K$4:$BU$679,58,0)</f>
        <v>1289</v>
      </c>
      <c r="D80" s="46">
        <f t="shared" si="13"/>
        <v>0.67949570484952315</v>
      </c>
      <c r="E80" s="201">
        <f>VLOOKUP($B80,'Panorama Especialização Brasil'!$K$4:$BU$679,60,0)</f>
        <v>145</v>
      </c>
      <c r="F80" s="98">
        <v>70</v>
      </c>
      <c r="G80" s="196">
        <v>5</v>
      </c>
      <c r="H80" s="98">
        <f>VLOOKUP($B80,'Panorama Especialização Brasil'!$K$4:$BU$679,63,0)</f>
        <v>33567</v>
      </c>
      <c r="I80" s="201">
        <f>VLOOKUP($B80,'Panorama Especialização Brasil'!$K$4:$BV$680,64,0)</f>
        <v>3648</v>
      </c>
      <c r="J80" s="253"/>
      <c r="K80" s="239" t="s">
        <v>746</v>
      </c>
      <c r="L80" s="239"/>
      <c r="M80" s="236" t="s">
        <v>780</v>
      </c>
      <c r="N80" s="237"/>
      <c r="O80" s="237"/>
      <c r="P80" s="277"/>
      <c r="Q80" s="284">
        <v>1</v>
      </c>
      <c r="R80" s="285"/>
      <c r="S80" s="296">
        <f t="shared" si="9"/>
        <v>1289</v>
      </c>
      <c r="T80" s="297">
        <f t="shared" si="10"/>
        <v>145</v>
      </c>
      <c r="U80" s="297">
        <f t="shared" si="11"/>
        <v>33567</v>
      </c>
      <c r="V80" s="297">
        <f t="shared" si="12"/>
        <v>3648</v>
      </c>
      <c r="W80" s="297">
        <f t="shared" si="14"/>
        <v>0</v>
      </c>
      <c r="X80" s="297">
        <f t="shared" si="15"/>
        <v>0</v>
      </c>
      <c r="Y80" s="297">
        <f t="shared" si="16"/>
        <v>0</v>
      </c>
      <c r="Z80" s="298">
        <f t="shared" si="17"/>
        <v>0</v>
      </c>
    </row>
    <row r="81" spans="1:26">
      <c r="A81" s="87">
        <v>600</v>
      </c>
      <c r="B81" s="49" t="s">
        <v>573</v>
      </c>
      <c r="C81" s="65">
        <f>VLOOKUP($B81,'Panorama Especialização Brasil'!$K$4:$BU$679,58,0)</f>
        <v>887</v>
      </c>
      <c r="D81" s="46">
        <f t="shared" si="13"/>
        <v>0.67396563768294737</v>
      </c>
      <c r="E81" s="201">
        <f>VLOOKUP($B81,'Panorama Especialização Brasil'!$K$4:$BU$679,60,0)</f>
        <v>105</v>
      </c>
      <c r="F81" s="98">
        <v>193</v>
      </c>
      <c r="G81" s="196">
        <v>24</v>
      </c>
      <c r="H81" s="98">
        <f>VLOOKUP($B81,'Panorama Especialização Brasil'!$K$4:$BU$679,63,0)</f>
        <v>23288</v>
      </c>
      <c r="I81" s="201">
        <f>VLOOKUP($B81,'Panorama Especialização Brasil'!$K$4:$BV$680,64,0)</f>
        <v>3610</v>
      </c>
      <c r="J81" s="253"/>
      <c r="K81" s="239" t="s">
        <v>746</v>
      </c>
      <c r="L81" s="239"/>
      <c r="M81" s="236" t="s">
        <v>780</v>
      </c>
      <c r="N81" s="237"/>
      <c r="O81" s="237"/>
      <c r="P81" s="277"/>
      <c r="Q81" s="284">
        <v>1</v>
      </c>
      <c r="R81" s="285"/>
      <c r="S81" s="296">
        <f t="shared" si="9"/>
        <v>887</v>
      </c>
      <c r="T81" s="297">
        <f t="shared" si="10"/>
        <v>105</v>
      </c>
      <c r="U81" s="297">
        <f t="shared" si="11"/>
        <v>23288</v>
      </c>
      <c r="V81" s="297">
        <f t="shared" si="12"/>
        <v>3610</v>
      </c>
      <c r="W81" s="297">
        <f t="shared" si="14"/>
        <v>0</v>
      </c>
      <c r="X81" s="297">
        <f t="shared" si="15"/>
        <v>0</v>
      </c>
      <c r="Y81" s="297">
        <f t="shared" si="16"/>
        <v>0</v>
      </c>
      <c r="Z81" s="298">
        <f t="shared" si="17"/>
        <v>0</v>
      </c>
    </row>
    <row r="82" spans="1:26">
      <c r="A82" s="87">
        <v>562</v>
      </c>
      <c r="B82" s="49" t="s">
        <v>535</v>
      </c>
      <c r="C82" s="65">
        <f>VLOOKUP($B82,'Panorama Especialização Brasil'!$K$4:$BU$679,58,0)</f>
        <v>1507</v>
      </c>
      <c r="D82" s="46">
        <f t="shared" si="13"/>
        <v>0.63909178346526563</v>
      </c>
      <c r="E82" s="201">
        <f>VLOOKUP($B82,'Panorama Especialização Brasil'!$K$4:$BU$679,60,0)</f>
        <v>218</v>
      </c>
      <c r="F82" s="98">
        <v>122</v>
      </c>
      <c r="G82" s="196">
        <v>28</v>
      </c>
      <c r="H82" s="98">
        <f>VLOOKUP($B82,'Panorama Especialização Brasil'!$K$4:$BU$679,63,0)</f>
        <v>41725</v>
      </c>
      <c r="I82" s="201">
        <f>VLOOKUP($B82,'Panorama Especialização Brasil'!$K$4:$BV$680,64,0)</f>
        <v>4833</v>
      </c>
      <c r="J82" s="253"/>
      <c r="K82" s="239" t="s">
        <v>746</v>
      </c>
      <c r="L82" s="239"/>
      <c r="M82" s="236" t="s">
        <v>780</v>
      </c>
      <c r="N82" s="237"/>
      <c r="O82" s="237"/>
      <c r="P82" s="277"/>
      <c r="Q82" s="284">
        <v>1</v>
      </c>
      <c r="R82" s="285"/>
      <c r="S82" s="296">
        <f t="shared" si="9"/>
        <v>1507</v>
      </c>
      <c r="T82" s="297">
        <f t="shared" si="10"/>
        <v>218</v>
      </c>
      <c r="U82" s="297">
        <f t="shared" si="11"/>
        <v>41725</v>
      </c>
      <c r="V82" s="297">
        <f t="shared" si="12"/>
        <v>4833</v>
      </c>
      <c r="W82" s="297">
        <f t="shared" si="14"/>
        <v>0</v>
      </c>
      <c r="X82" s="297">
        <f t="shared" si="15"/>
        <v>0</v>
      </c>
      <c r="Y82" s="297">
        <f t="shared" si="16"/>
        <v>0</v>
      </c>
      <c r="Z82" s="298">
        <f t="shared" si="17"/>
        <v>0</v>
      </c>
    </row>
    <row r="83" spans="1:26">
      <c r="A83" s="87">
        <v>348</v>
      </c>
      <c r="B83" s="49" t="s">
        <v>319</v>
      </c>
      <c r="C83" s="65">
        <f>VLOOKUP($B83,'Panorama Especialização Brasil'!$K$4:$BU$679,58,0)</f>
        <v>1290</v>
      </c>
      <c r="D83" s="46">
        <f t="shared" si="13"/>
        <v>0.62039863973944775</v>
      </c>
      <c r="E83" s="201">
        <f>VLOOKUP($B83,'Panorama Especialização Brasil'!$K$4:$BU$679,60,0)</f>
        <v>102</v>
      </c>
      <c r="F83" s="98">
        <v>345</v>
      </c>
      <c r="G83" s="196">
        <v>10</v>
      </c>
      <c r="H83" s="98">
        <f>VLOOKUP($B83,'Panorama Especialização Brasil'!$K$4:$BU$679,63,0)</f>
        <v>36793</v>
      </c>
      <c r="I83" s="201">
        <f>VLOOKUP($B83,'Panorama Especialização Brasil'!$K$4:$BV$680,64,0)</f>
        <v>3199</v>
      </c>
      <c r="J83" s="253"/>
      <c r="K83" s="239" t="s">
        <v>746</v>
      </c>
      <c r="L83" s="239"/>
      <c r="M83" s="236" t="s">
        <v>780</v>
      </c>
      <c r="N83" s="237"/>
      <c r="O83" s="237"/>
      <c r="P83" s="277"/>
      <c r="Q83" s="284">
        <v>1</v>
      </c>
      <c r="R83" s="285"/>
      <c r="S83" s="296">
        <f t="shared" si="9"/>
        <v>1290</v>
      </c>
      <c r="T83" s="297">
        <f t="shared" si="10"/>
        <v>102</v>
      </c>
      <c r="U83" s="297">
        <f t="shared" si="11"/>
        <v>36793</v>
      </c>
      <c r="V83" s="297">
        <f t="shared" si="12"/>
        <v>3199</v>
      </c>
      <c r="W83" s="297">
        <f t="shared" si="14"/>
        <v>0</v>
      </c>
      <c r="X83" s="297">
        <f t="shared" si="15"/>
        <v>0</v>
      </c>
      <c r="Y83" s="297">
        <f t="shared" si="16"/>
        <v>0</v>
      </c>
      <c r="Z83" s="298">
        <f t="shared" si="17"/>
        <v>0</v>
      </c>
    </row>
    <row r="84" spans="1:26">
      <c r="A84" s="87">
        <v>333</v>
      </c>
      <c r="B84" s="49" t="s">
        <v>304</v>
      </c>
      <c r="C84" s="65">
        <f>VLOOKUP($B84,'Panorama Especialização Brasil'!$K$4:$BU$679,58,0)</f>
        <v>1424</v>
      </c>
      <c r="D84" s="46">
        <f t="shared" si="13"/>
        <v>0.47942147728936901</v>
      </c>
      <c r="E84" s="201">
        <f>VLOOKUP($B84,'Panorama Especialização Brasil'!$K$4:$BU$679,60,0)</f>
        <v>97</v>
      </c>
      <c r="F84" s="98">
        <v>44</v>
      </c>
      <c r="G84" s="196">
        <v>9</v>
      </c>
      <c r="H84" s="98">
        <f>VLOOKUP($B84,'Panorama Especialização Brasil'!$K$4:$BU$679,63,0)</f>
        <v>52558</v>
      </c>
      <c r="I84" s="201">
        <f>VLOOKUP($B84,'Panorama Especialização Brasil'!$K$4:$BV$680,64,0)</f>
        <v>2784</v>
      </c>
      <c r="J84" s="253"/>
      <c r="K84" s="239" t="s">
        <v>746</v>
      </c>
      <c r="L84" s="239"/>
      <c r="M84" s="236" t="s">
        <v>780</v>
      </c>
      <c r="N84" s="237"/>
      <c r="O84" s="237"/>
      <c r="P84" s="277"/>
      <c r="Q84" s="284">
        <v>1</v>
      </c>
      <c r="R84" s="285"/>
      <c r="S84" s="296">
        <f t="shared" si="9"/>
        <v>1424</v>
      </c>
      <c r="T84" s="297">
        <f t="shared" si="10"/>
        <v>97</v>
      </c>
      <c r="U84" s="297">
        <f t="shared" si="11"/>
        <v>52558</v>
      </c>
      <c r="V84" s="297">
        <f t="shared" si="12"/>
        <v>2784</v>
      </c>
      <c r="W84" s="297">
        <f t="shared" si="14"/>
        <v>0</v>
      </c>
      <c r="X84" s="297">
        <f t="shared" si="15"/>
        <v>0</v>
      </c>
      <c r="Y84" s="297">
        <f t="shared" si="16"/>
        <v>0</v>
      </c>
      <c r="Z84" s="298">
        <f t="shared" si="17"/>
        <v>0</v>
      </c>
    </row>
    <row r="85" spans="1:26">
      <c r="A85" s="87">
        <v>561</v>
      </c>
      <c r="B85" s="49" t="s">
        <v>534</v>
      </c>
      <c r="C85" s="65">
        <f>VLOOKUP($B85,'Panorama Especialização Brasil'!$K$4:$BU$679,58,0)</f>
        <v>4976</v>
      </c>
      <c r="D85" s="46">
        <f t="shared" si="13"/>
        <v>0.39952565008423807</v>
      </c>
      <c r="E85" s="201">
        <f>VLOOKUP($B85,'Panorama Especialização Brasil'!$K$4:$BU$679,60,0)</f>
        <v>417</v>
      </c>
      <c r="F85" s="98">
        <v>871</v>
      </c>
      <c r="G85" s="196">
        <v>72</v>
      </c>
      <c r="H85" s="98">
        <f>VLOOKUP($B85,'Panorama Especialização Brasil'!$K$4:$BU$679,63,0)</f>
        <v>220385</v>
      </c>
      <c r="I85" s="201">
        <f>VLOOKUP($B85,'Panorama Especialização Brasil'!$K$4:$BV$680,64,0)</f>
        <v>11893</v>
      </c>
      <c r="J85" s="253"/>
      <c r="K85" s="239" t="s">
        <v>746</v>
      </c>
      <c r="L85" s="239"/>
      <c r="M85" s="236" t="s">
        <v>780</v>
      </c>
      <c r="N85" s="237"/>
      <c r="O85" s="237"/>
      <c r="P85" s="277"/>
      <c r="Q85" s="284">
        <v>1</v>
      </c>
      <c r="R85" s="285"/>
      <c r="S85" s="296">
        <f t="shared" si="9"/>
        <v>4976</v>
      </c>
      <c r="T85" s="297">
        <f t="shared" si="10"/>
        <v>417</v>
      </c>
      <c r="U85" s="297">
        <f t="shared" si="11"/>
        <v>220385</v>
      </c>
      <c r="V85" s="297">
        <f t="shared" si="12"/>
        <v>11893</v>
      </c>
      <c r="W85" s="297">
        <f t="shared" si="14"/>
        <v>0</v>
      </c>
      <c r="X85" s="297">
        <f t="shared" si="15"/>
        <v>0</v>
      </c>
      <c r="Y85" s="297">
        <f t="shared" si="16"/>
        <v>0</v>
      </c>
      <c r="Z85" s="298">
        <f t="shared" si="17"/>
        <v>0</v>
      </c>
    </row>
    <row r="86" spans="1:26">
      <c r="A86" s="87">
        <v>347</v>
      </c>
      <c r="B86" s="49" t="s">
        <v>318</v>
      </c>
      <c r="C86" s="65">
        <f>VLOOKUP($B86,'Panorama Especialização Brasil'!$K$4:$BU$679,58,0)</f>
        <v>3867</v>
      </c>
      <c r="D86" s="46">
        <f t="shared" si="13"/>
        <v>0.38023048013187349</v>
      </c>
      <c r="E86" s="201">
        <f>VLOOKUP($B86,'Panorama Especialização Brasil'!$K$4:$BU$679,60,0)</f>
        <v>454</v>
      </c>
      <c r="F86" s="98">
        <v>1605</v>
      </c>
      <c r="G86" s="196">
        <v>133</v>
      </c>
      <c r="H86" s="98">
        <f>VLOOKUP($B86,'Panorama Especialização Brasil'!$K$4:$BU$679,63,0)</f>
        <v>179959</v>
      </c>
      <c r="I86" s="201">
        <f>VLOOKUP($B86,'Panorama Especialização Brasil'!$K$4:$BV$680,64,0)</f>
        <v>24047</v>
      </c>
      <c r="J86" s="253"/>
      <c r="K86" s="239" t="s">
        <v>746</v>
      </c>
      <c r="L86" s="239"/>
      <c r="M86" s="236" t="s">
        <v>780</v>
      </c>
      <c r="N86" s="237"/>
      <c r="O86" s="237"/>
      <c r="P86" s="277"/>
      <c r="Q86" s="284">
        <v>1</v>
      </c>
      <c r="R86" s="285"/>
      <c r="S86" s="296">
        <f t="shared" si="9"/>
        <v>3867</v>
      </c>
      <c r="T86" s="297">
        <f t="shared" si="10"/>
        <v>454</v>
      </c>
      <c r="U86" s="297">
        <f t="shared" si="11"/>
        <v>179959</v>
      </c>
      <c r="V86" s="297">
        <f t="shared" si="12"/>
        <v>24047</v>
      </c>
      <c r="W86" s="297">
        <f t="shared" si="14"/>
        <v>0</v>
      </c>
      <c r="X86" s="297">
        <f t="shared" si="15"/>
        <v>0</v>
      </c>
      <c r="Y86" s="297">
        <f t="shared" si="16"/>
        <v>0</v>
      </c>
      <c r="Z86" s="298">
        <f t="shared" si="17"/>
        <v>0</v>
      </c>
    </row>
    <row r="87" spans="1:26">
      <c r="A87" s="87">
        <v>262</v>
      </c>
      <c r="B87" s="49" t="s">
        <v>232</v>
      </c>
      <c r="C87" s="65">
        <f>VLOOKUP($B87,'Panorama Especialização Brasil'!$K$4:$BU$679,58,0)</f>
        <v>160</v>
      </c>
      <c r="D87" s="46">
        <f t="shared" si="13"/>
        <v>0.34425733948561976</v>
      </c>
      <c r="E87" s="201">
        <f>VLOOKUP($B87,'Panorama Especialização Brasil'!$K$4:$BU$679,60,0)</f>
        <v>2</v>
      </c>
      <c r="F87" s="98">
        <v>0</v>
      </c>
      <c r="G87" s="196">
        <v>0</v>
      </c>
      <c r="H87" s="98">
        <f>VLOOKUP($B87,'Panorama Especialização Brasil'!$K$4:$BU$679,63,0)</f>
        <v>8224</v>
      </c>
      <c r="I87" s="201">
        <f>VLOOKUP($B87,'Panorama Especialização Brasil'!$K$4:$BV$680,64,0)</f>
        <v>151</v>
      </c>
      <c r="J87" s="253"/>
      <c r="K87" s="239" t="s">
        <v>746</v>
      </c>
      <c r="L87" s="239"/>
      <c r="M87" s="236" t="s">
        <v>780</v>
      </c>
      <c r="N87" s="237"/>
      <c r="O87" s="237"/>
      <c r="P87" s="277"/>
      <c r="Q87" s="284">
        <v>1</v>
      </c>
      <c r="R87" s="285"/>
      <c r="S87" s="296">
        <f t="shared" si="9"/>
        <v>160</v>
      </c>
      <c r="T87" s="297">
        <f t="shared" si="10"/>
        <v>2</v>
      </c>
      <c r="U87" s="297">
        <f t="shared" si="11"/>
        <v>8224</v>
      </c>
      <c r="V87" s="297">
        <f t="shared" si="12"/>
        <v>151</v>
      </c>
      <c r="W87" s="297">
        <f t="shared" si="14"/>
        <v>0</v>
      </c>
      <c r="X87" s="297">
        <f t="shared" si="15"/>
        <v>0</v>
      </c>
      <c r="Y87" s="297">
        <f t="shared" si="16"/>
        <v>0</v>
      </c>
      <c r="Z87" s="298">
        <f t="shared" si="17"/>
        <v>0</v>
      </c>
    </row>
    <row r="88" spans="1:26">
      <c r="A88" s="87">
        <v>190</v>
      </c>
      <c r="B88" s="49" t="s">
        <v>160</v>
      </c>
      <c r="C88" s="65">
        <f>VLOOKUP($B88,'Panorama Especialização Brasil'!$K$4:$BU$679,58,0)</f>
        <v>984</v>
      </c>
      <c r="D88" s="46">
        <f t="shared" si="13"/>
        <v>0.33889427407777417</v>
      </c>
      <c r="E88" s="201">
        <f>VLOOKUP($B88,'Panorama Especialização Brasil'!$K$4:$BU$679,60,0)</f>
        <v>129</v>
      </c>
      <c r="F88" s="98">
        <v>117</v>
      </c>
      <c r="G88" s="196">
        <v>13</v>
      </c>
      <c r="H88" s="98">
        <f>VLOOKUP($B88,'Panorama Especialização Brasil'!$K$4:$BU$679,63,0)</f>
        <v>51378</v>
      </c>
      <c r="I88" s="201">
        <f>VLOOKUP($B88,'Panorama Especialização Brasil'!$K$4:$BV$680,64,0)</f>
        <v>6254</v>
      </c>
      <c r="J88" s="253"/>
      <c r="K88" s="239" t="s">
        <v>746</v>
      </c>
      <c r="L88" s="239"/>
      <c r="M88" s="236" t="s">
        <v>780</v>
      </c>
      <c r="N88" s="237"/>
      <c r="O88" s="237"/>
      <c r="P88" s="277"/>
      <c r="Q88" s="284">
        <v>1</v>
      </c>
      <c r="R88" s="285"/>
      <c r="S88" s="296">
        <f t="shared" si="9"/>
        <v>984</v>
      </c>
      <c r="T88" s="297">
        <f t="shared" si="10"/>
        <v>129</v>
      </c>
      <c r="U88" s="297">
        <f t="shared" si="11"/>
        <v>51378</v>
      </c>
      <c r="V88" s="297">
        <f t="shared" si="12"/>
        <v>6254</v>
      </c>
      <c r="W88" s="297">
        <f t="shared" si="14"/>
        <v>0</v>
      </c>
      <c r="X88" s="297">
        <f t="shared" si="15"/>
        <v>0</v>
      </c>
      <c r="Y88" s="297">
        <f t="shared" si="16"/>
        <v>0</v>
      </c>
      <c r="Z88" s="298">
        <f t="shared" si="17"/>
        <v>0</v>
      </c>
    </row>
    <row r="89" spans="1:26">
      <c r="A89" s="87">
        <v>343</v>
      </c>
      <c r="B89" s="49" t="s">
        <v>314</v>
      </c>
      <c r="C89" s="65">
        <f>VLOOKUP($B89,'Panorama Especialização Brasil'!$K$4:$BU$679,58,0)</f>
        <v>129</v>
      </c>
      <c r="D89" s="46">
        <f t="shared" si="13"/>
        <v>0.28643904068181081</v>
      </c>
      <c r="E89" s="201">
        <f>VLOOKUP($B89,'Panorama Especialização Brasil'!$K$4:$BU$679,60,0)</f>
        <v>14</v>
      </c>
      <c r="F89" s="98">
        <v>0</v>
      </c>
      <c r="G89" s="196">
        <v>0</v>
      </c>
      <c r="H89" s="98">
        <f>VLOOKUP($B89,'Panorama Especialização Brasil'!$K$4:$BU$679,63,0)</f>
        <v>7969</v>
      </c>
      <c r="I89" s="201">
        <f>VLOOKUP($B89,'Panorama Especialização Brasil'!$K$4:$BV$680,64,0)</f>
        <v>389</v>
      </c>
      <c r="J89" s="253"/>
      <c r="K89" s="239" t="s">
        <v>746</v>
      </c>
      <c r="L89" s="239"/>
      <c r="M89" s="239" t="s">
        <v>780</v>
      </c>
      <c r="N89" s="237"/>
      <c r="O89" s="237"/>
      <c r="P89" s="277"/>
      <c r="Q89" s="284">
        <v>1</v>
      </c>
      <c r="R89" s="285"/>
      <c r="S89" s="296">
        <f t="shared" si="9"/>
        <v>129</v>
      </c>
      <c r="T89" s="297">
        <f t="shared" si="10"/>
        <v>14</v>
      </c>
      <c r="U89" s="297">
        <f t="shared" si="11"/>
        <v>7969</v>
      </c>
      <c r="V89" s="297">
        <f t="shared" si="12"/>
        <v>389</v>
      </c>
      <c r="W89" s="297">
        <f t="shared" si="14"/>
        <v>0</v>
      </c>
      <c r="X89" s="297">
        <f t="shared" si="15"/>
        <v>0</v>
      </c>
      <c r="Y89" s="297">
        <f t="shared" si="16"/>
        <v>0</v>
      </c>
      <c r="Z89" s="298">
        <f t="shared" si="17"/>
        <v>0</v>
      </c>
    </row>
    <row r="90" spans="1:26">
      <c r="A90" s="87">
        <v>189</v>
      </c>
      <c r="B90" s="49" t="s">
        <v>159</v>
      </c>
      <c r="C90" s="65">
        <f>VLOOKUP($B90,'Panorama Especialização Brasil'!$K$4:$BU$679,58,0)</f>
        <v>328</v>
      </c>
      <c r="D90" s="46">
        <f t="shared" si="13"/>
        <v>0.23333212743651849</v>
      </c>
      <c r="E90" s="201">
        <f>VLOOKUP($B90,'Panorama Especialização Brasil'!$K$4:$BU$679,60,0)</f>
        <v>12</v>
      </c>
      <c r="F90" s="98">
        <v>0</v>
      </c>
      <c r="G90" s="196">
        <v>0</v>
      </c>
      <c r="H90" s="98">
        <f>VLOOKUP($B90,'Panorama Especialização Brasil'!$K$4:$BU$679,63,0)</f>
        <v>24874</v>
      </c>
      <c r="I90" s="201">
        <f>VLOOKUP($B90,'Panorama Especialização Brasil'!$K$4:$BV$680,64,0)</f>
        <v>708</v>
      </c>
      <c r="J90" s="253"/>
      <c r="K90" s="239" t="s">
        <v>746</v>
      </c>
      <c r="L90" s="239"/>
      <c r="M90" s="236" t="s">
        <v>780</v>
      </c>
      <c r="N90" s="237"/>
      <c r="O90" s="237"/>
      <c r="P90" s="277"/>
      <c r="Q90" s="284">
        <v>1</v>
      </c>
      <c r="R90" s="285"/>
      <c r="S90" s="296">
        <f t="shared" si="9"/>
        <v>328</v>
      </c>
      <c r="T90" s="297">
        <f t="shared" si="10"/>
        <v>12</v>
      </c>
      <c r="U90" s="297">
        <f t="shared" si="11"/>
        <v>24874</v>
      </c>
      <c r="V90" s="297">
        <f t="shared" si="12"/>
        <v>708</v>
      </c>
      <c r="W90" s="297">
        <f t="shared" si="14"/>
        <v>0</v>
      </c>
      <c r="X90" s="297">
        <f t="shared" si="15"/>
        <v>0</v>
      </c>
      <c r="Y90" s="297">
        <f t="shared" si="16"/>
        <v>0</v>
      </c>
      <c r="Z90" s="298">
        <f t="shared" si="17"/>
        <v>0</v>
      </c>
    </row>
    <row r="91" spans="1:26">
      <c r="A91" s="87">
        <v>208</v>
      </c>
      <c r="B91" s="49" t="s">
        <v>178</v>
      </c>
      <c r="C91" s="65">
        <f>VLOOKUP($B91,'Panorama Especialização Brasil'!$K$4:$BU$679,58,0)</f>
        <v>803</v>
      </c>
      <c r="D91" s="46">
        <f t="shared" si="13"/>
        <v>0.21308838021921336</v>
      </c>
      <c r="E91" s="201">
        <f>VLOOKUP($B91,'Panorama Especialização Brasil'!$K$4:$BU$679,60,0)</f>
        <v>198</v>
      </c>
      <c r="F91" s="98">
        <v>153</v>
      </c>
      <c r="G91" s="196">
        <v>15</v>
      </c>
      <c r="H91" s="98">
        <f>VLOOKUP($B91,'Panorama Especialização Brasil'!$K$4:$BU$679,63,0)</f>
        <v>66681</v>
      </c>
      <c r="I91" s="201">
        <f>VLOOKUP($B91,'Panorama Especialização Brasil'!$K$4:$BV$680,64,0)</f>
        <v>9705</v>
      </c>
      <c r="J91" s="253"/>
      <c r="K91" s="239" t="s">
        <v>746</v>
      </c>
      <c r="L91" s="239"/>
      <c r="M91" s="239" t="s">
        <v>780</v>
      </c>
      <c r="N91" s="237"/>
      <c r="O91" s="237"/>
      <c r="P91" s="277"/>
      <c r="Q91" s="284">
        <v>1</v>
      </c>
      <c r="R91" s="285"/>
      <c r="S91" s="296">
        <f t="shared" si="9"/>
        <v>803</v>
      </c>
      <c r="T91" s="297">
        <f t="shared" si="10"/>
        <v>198</v>
      </c>
      <c r="U91" s="297">
        <f t="shared" si="11"/>
        <v>66681</v>
      </c>
      <c r="V91" s="297">
        <f t="shared" si="12"/>
        <v>9705</v>
      </c>
      <c r="W91" s="297">
        <f t="shared" si="14"/>
        <v>0</v>
      </c>
      <c r="X91" s="297">
        <f t="shared" si="15"/>
        <v>0</v>
      </c>
      <c r="Y91" s="297">
        <f t="shared" si="16"/>
        <v>0</v>
      </c>
      <c r="Z91" s="298">
        <f t="shared" si="17"/>
        <v>0</v>
      </c>
    </row>
    <row r="92" spans="1:26">
      <c r="A92" s="87">
        <v>336</v>
      </c>
      <c r="B92" s="49" t="s">
        <v>307</v>
      </c>
      <c r="C92" s="65">
        <f>VLOOKUP($B92,'Panorama Especialização Brasil'!$K$4:$BU$679,58,0)</f>
        <v>38</v>
      </c>
      <c r="D92" s="46">
        <f t="shared" si="13"/>
        <v>0.16136391540276276</v>
      </c>
      <c r="E92" s="201">
        <f>VLOOKUP($B92,'Panorama Especialização Brasil'!$K$4:$BU$679,60,0)</f>
        <v>3</v>
      </c>
      <c r="F92" s="98">
        <v>0</v>
      </c>
      <c r="G92" s="196">
        <v>1</v>
      </c>
      <c r="H92" s="98">
        <f>VLOOKUP($B92,'Panorama Especialização Brasil'!$K$4:$BU$679,63,0)</f>
        <v>4167</v>
      </c>
      <c r="I92" s="201">
        <f>VLOOKUP($B92,'Panorama Especialização Brasil'!$K$4:$BV$680,64,0)</f>
        <v>123</v>
      </c>
      <c r="J92" s="253"/>
      <c r="K92" s="239" t="s">
        <v>746</v>
      </c>
      <c r="L92" s="239"/>
      <c r="M92" s="239" t="s">
        <v>780</v>
      </c>
      <c r="N92" s="237"/>
      <c r="O92" s="237"/>
      <c r="P92" s="277"/>
      <c r="Q92" s="284">
        <v>1</v>
      </c>
      <c r="R92" s="285"/>
      <c r="S92" s="296">
        <f t="shared" si="9"/>
        <v>38</v>
      </c>
      <c r="T92" s="297">
        <f t="shared" si="10"/>
        <v>3</v>
      </c>
      <c r="U92" s="297">
        <f t="shared" si="11"/>
        <v>4167</v>
      </c>
      <c r="V92" s="297">
        <f t="shared" si="12"/>
        <v>123</v>
      </c>
      <c r="W92" s="297">
        <f t="shared" si="14"/>
        <v>0</v>
      </c>
      <c r="X92" s="297">
        <f t="shared" si="15"/>
        <v>0</v>
      </c>
      <c r="Y92" s="297">
        <f t="shared" si="16"/>
        <v>0</v>
      </c>
      <c r="Z92" s="298">
        <f t="shared" si="17"/>
        <v>0</v>
      </c>
    </row>
    <row r="93" spans="1:26">
      <c r="A93" s="87">
        <v>180</v>
      </c>
      <c r="B93" s="49" t="s">
        <v>150</v>
      </c>
      <c r="C93" s="65">
        <f>VLOOKUP($B93,'Panorama Especialização Brasil'!$K$4:$BU$679,58,0)</f>
        <v>128</v>
      </c>
      <c r="D93" s="46">
        <f t="shared" si="13"/>
        <v>0.15316052799187108</v>
      </c>
      <c r="E93" s="201">
        <f>VLOOKUP($B93,'Panorama Especialização Brasil'!$K$4:$BU$679,60,0)</f>
        <v>5</v>
      </c>
      <c r="F93" s="98">
        <v>102</v>
      </c>
      <c r="G93" s="196">
        <v>2</v>
      </c>
      <c r="H93" s="98">
        <f>VLOOKUP($B93,'Panorama Especialização Brasil'!$K$4:$BU$679,63,0)</f>
        <v>14788</v>
      </c>
      <c r="I93" s="201">
        <f>VLOOKUP($B93,'Panorama Especialização Brasil'!$K$4:$BV$680,64,0)</f>
        <v>264</v>
      </c>
      <c r="J93" s="253"/>
      <c r="K93" s="239" t="s">
        <v>746</v>
      </c>
      <c r="L93" s="239"/>
      <c r="M93" s="236" t="s">
        <v>780</v>
      </c>
      <c r="N93" s="237"/>
      <c r="O93" s="237"/>
      <c r="P93" s="277"/>
      <c r="Q93" s="284">
        <v>1</v>
      </c>
      <c r="R93" s="285"/>
      <c r="S93" s="296">
        <f t="shared" si="9"/>
        <v>128</v>
      </c>
      <c r="T93" s="297">
        <f t="shared" si="10"/>
        <v>5</v>
      </c>
      <c r="U93" s="297">
        <f t="shared" si="11"/>
        <v>14788</v>
      </c>
      <c r="V93" s="297">
        <f t="shared" si="12"/>
        <v>264</v>
      </c>
      <c r="W93" s="297">
        <f t="shared" si="14"/>
        <v>0</v>
      </c>
      <c r="X93" s="297">
        <f t="shared" si="15"/>
        <v>0</v>
      </c>
      <c r="Y93" s="297">
        <f t="shared" si="16"/>
        <v>0</v>
      </c>
      <c r="Z93" s="298">
        <f t="shared" si="17"/>
        <v>0</v>
      </c>
    </row>
    <row r="94" spans="1:26">
      <c r="A94" s="87">
        <v>191</v>
      </c>
      <c r="B94" s="49" t="s">
        <v>161</v>
      </c>
      <c r="C94" s="65">
        <f>VLOOKUP($B94,'Panorama Especialização Brasil'!$K$4:$BU$679,58,0)</f>
        <v>71</v>
      </c>
      <c r="D94" s="46">
        <f t="shared" si="13"/>
        <v>0.13787672681286442</v>
      </c>
      <c r="E94" s="201">
        <f>VLOOKUP($B94,'Panorama Especialização Brasil'!$K$4:$BU$679,60,0)</f>
        <v>3</v>
      </c>
      <c r="F94" s="98">
        <v>0</v>
      </c>
      <c r="G94" s="196">
        <v>0</v>
      </c>
      <c r="H94" s="98">
        <f>VLOOKUP($B94,'Panorama Especialização Brasil'!$K$4:$BU$679,63,0)</f>
        <v>9112</v>
      </c>
      <c r="I94" s="201">
        <f>VLOOKUP($B94,'Panorama Especialização Brasil'!$K$4:$BV$680,64,0)</f>
        <v>477</v>
      </c>
      <c r="J94" s="253"/>
      <c r="K94" s="239" t="s">
        <v>746</v>
      </c>
      <c r="L94" s="239"/>
      <c r="M94" s="236" t="s">
        <v>780</v>
      </c>
      <c r="N94" s="237"/>
      <c r="O94" s="237"/>
      <c r="P94" s="277"/>
      <c r="Q94" s="284">
        <v>1</v>
      </c>
      <c r="R94" s="285"/>
      <c r="S94" s="296">
        <f t="shared" si="9"/>
        <v>71</v>
      </c>
      <c r="T94" s="297">
        <f t="shared" si="10"/>
        <v>3</v>
      </c>
      <c r="U94" s="297">
        <f t="shared" si="11"/>
        <v>9112</v>
      </c>
      <c r="V94" s="297">
        <f t="shared" si="12"/>
        <v>477</v>
      </c>
      <c r="W94" s="297">
        <f t="shared" si="14"/>
        <v>0</v>
      </c>
      <c r="X94" s="297">
        <f t="shared" si="15"/>
        <v>0</v>
      </c>
      <c r="Y94" s="297">
        <f t="shared" si="16"/>
        <v>0</v>
      </c>
      <c r="Z94" s="298">
        <f t="shared" si="17"/>
        <v>0</v>
      </c>
    </row>
    <row r="95" spans="1:26">
      <c r="A95" s="87">
        <v>337</v>
      </c>
      <c r="B95" s="49" t="s">
        <v>308</v>
      </c>
      <c r="C95" s="65">
        <f>VLOOKUP($B95,'Panorama Especialização Brasil'!$K$4:$BU$679,58,0)</f>
        <v>56</v>
      </c>
      <c r="D95" s="46">
        <f t="shared" si="13"/>
        <v>0.1317524698810541</v>
      </c>
      <c r="E95" s="201">
        <f>VLOOKUP($B95,'Panorama Especialização Brasil'!$K$4:$BU$679,60,0)</f>
        <v>4</v>
      </c>
      <c r="F95" s="98">
        <v>4</v>
      </c>
      <c r="G95" s="196">
        <v>1</v>
      </c>
      <c r="H95" s="98">
        <f>VLOOKUP($B95,'Panorama Especialização Brasil'!$K$4:$BU$679,63,0)</f>
        <v>7521</v>
      </c>
      <c r="I95" s="201">
        <f>VLOOKUP($B95,'Panorama Especialização Brasil'!$K$4:$BV$680,64,0)</f>
        <v>166</v>
      </c>
      <c r="J95" s="253"/>
      <c r="K95" s="239" t="s">
        <v>746</v>
      </c>
      <c r="L95" s="239"/>
      <c r="M95" s="236" t="s">
        <v>780</v>
      </c>
      <c r="N95" s="237"/>
      <c r="O95" s="237"/>
      <c r="P95" s="277"/>
      <c r="Q95" s="284">
        <v>1</v>
      </c>
      <c r="R95" s="285"/>
      <c r="S95" s="296">
        <f t="shared" si="9"/>
        <v>56</v>
      </c>
      <c r="T95" s="297">
        <f t="shared" si="10"/>
        <v>4</v>
      </c>
      <c r="U95" s="297">
        <f t="shared" si="11"/>
        <v>7521</v>
      </c>
      <c r="V95" s="297">
        <f t="shared" si="12"/>
        <v>166</v>
      </c>
      <c r="W95" s="297">
        <f t="shared" si="14"/>
        <v>0</v>
      </c>
      <c r="X95" s="297">
        <f t="shared" si="15"/>
        <v>0</v>
      </c>
      <c r="Y95" s="297">
        <f t="shared" si="16"/>
        <v>0</v>
      </c>
      <c r="Z95" s="298">
        <f t="shared" si="17"/>
        <v>0</v>
      </c>
    </row>
    <row r="96" spans="1:26">
      <c r="A96" s="87">
        <v>228</v>
      </c>
      <c r="B96" s="49" t="s">
        <v>198</v>
      </c>
      <c r="C96" s="65">
        <f>VLOOKUP($B96,'Panorama Especialização Brasil'!$K$4:$BU$679,58,0)</f>
        <v>9882</v>
      </c>
      <c r="D96" s="46">
        <f t="shared" si="13"/>
        <v>9.9845990338697188</v>
      </c>
      <c r="E96" s="201">
        <f>VLOOKUP($B96,'Panorama Especialização Brasil'!$K$4:$BU$679,60,0)</f>
        <v>27</v>
      </c>
      <c r="F96" s="98">
        <v>9882</v>
      </c>
      <c r="G96" s="196">
        <v>27</v>
      </c>
      <c r="H96" s="98">
        <f>VLOOKUP($B96,'Panorama Especialização Brasil'!$K$4:$BU$679,63,0)</f>
        <v>17513</v>
      </c>
      <c r="I96" s="201">
        <f>VLOOKUP($B96,'Panorama Especialização Brasil'!$K$4:$BV$680,64,0)</f>
        <v>339</v>
      </c>
      <c r="J96" s="255" t="s">
        <v>777</v>
      </c>
      <c r="K96" s="239" t="s">
        <v>778</v>
      </c>
      <c r="L96" s="239" t="s">
        <v>769</v>
      </c>
      <c r="M96" s="239" t="s">
        <v>775</v>
      </c>
      <c r="N96" s="237"/>
      <c r="O96" s="237"/>
      <c r="P96" s="277"/>
      <c r="Q96" s="284">
        <v>1</v>
      </c>
      <c r="R96" s="285"/>
      <c r="S96" s="296">
        <f t="shared" si="9"/>
        <v>9882</v>
      </c>
      <c r="T96" s="297">
        <f t="shared" si="10"/>
        <v>27</v>
      </c>
      <c r="U96" s="297">
        <f t="shared" si="11"/>
        <v>17513</v>
      </c>
      <c r="V96" s="297">
        <f t="shared" si="12"/>
        <v>339</v>
      </c>
      <c r="W96" s="297">
        <f t="shared" si="14"/>
        <v>0</v>
      </c>
      <c r="X96" s="297">
        <f t="shared" si="15"/>
        <v>0</v>
      </c>
      <c r="Y96" s="297">
        <f t="shared" si="16"/>
        <v>0</v>
      </c>
      <c r="Z96" s="298">
        <f t="shared" si="17"/>
        <v>0</v>
      </c>
    </row>
    <row r="97" spans="1:26">
      <c r="A97" s="87">
        <v>252</v>
      </c>
      <c r="B97" s="49" t="s">
        <v>222</v>
      </c>
      <c r="C97" s="65">
        <f>VLOOKUP($B97,'Panorama Especialização Brasil'!$K$4:$BU$679,58,0)</f>
        <v>3239</v>
      </c>
      <c r="D97" s="46">
        <f t="shared" si="13"/>
        <v>7.9195171288279136</v>
      </c>
      <c r="E97" s="201">
        <f>VLOOKUP($B97,'Panorama Especialização Brasil'!$K$4:$BU$679,60,0)</f>
        <v>8</v>
      </c>
      <c r="F97" s="98">
        <v>3236</v>
      </c>
      <c r="G97" s="196">
        <v>6</v>
      </c>
      <c r="H97" s="98">
        <f>VLOOKUP($B97,'Panorama Especialização Brasil'!$K$4:$BU$679,63,0)</f>
        <v>7237</v>
      </c>
      <c r="I97" s="201">
        <f>VLOOKUP($B97,'Panorama Especialização Brasil'!$K$4:$BV$680,64,0)</f>
        <v>118</v>
      </c>
      <c r="J97" s="255" t="s">
        <v>777</v>
      </c>
      <c r="K97" s="239" t="s">
        <v>778</v>
      </c>
      <c r="L97" s="239" t="s">
        <v>769</v>
      </c>
      <c r="M97" s="239" t="s">
        <v>775</v>
      </c>
      <c r="N97" s="237"/>
      <c r="O97" s="237"/>
      <c r="P97" s="277"/>
      <c r="Q97" s="284">
        <v>1</v>
      </c>
      <c r="R97" s="285"/>
      <c r="S97" s="296">
        <f t="shared" si="9"/>
        <v>3239</v>
      </c>
      <c r="T97" s="297">
        <f t="shared" si="10"/>
        <v>8</v>
      </c>
      <c r="U97" s="297">
        <f t="shared" si="11"/>
        <v>7237</v>
      </c>
      <c r="V97" s="297">
        <f t="shared" si="12"/>
        <v>118</v>
      </c>
      <c r="W97" s="297">
        <f t="shared" si="14"/>
        <v>0</v>
      </c>
      <c r="X97" s="297">
        <f t="shared" si="15"/>
        <v>0</v>
      </c>
      <c r="Y97" s="297">
        <f t="shared" si="16"/>
        <v>0</v>
      </c>
      <c r="Z97" s="298">
        <f t="shared" si="17"/>
        <v>0</v>
      </c>
    </row>
    <row r="98" spans="1:26">
      <c r="A98" s="87">
        <v>235</v>
      </c>
      <c r="B98" s="49" t="s">
        <v>205</v>
      </c>
      <c r="C98" s="65">
        <f>VLOOKUP($B98,'Panorama Especialização Brasil'!$K$4:$BU$679,58,0)</f>
        <v>957</v>
      </c>
      <c r="D98" s="46">
        <f t="shared" si="13"/>
        <v>7.1784441194700044</v>
      </c>
      <c r="E98" s="201">
        <f>VLOOKUP($B98,'Panorama Especialização Brasil'!$K$4:$BU$679,60,0)</f>
        <v>1</v>
      </c>
      <c r="F98" s="98">
        <v>957</v>
      </c>
      <c r="G98" s="196">
        <v>1</v>
      </c>
      <c r="H98" s="98">
        <f>VLOOKUP($B98,'Panorama Especialização Brasil'!$K$4:$BU$679,63,0)</f>
        <v>2359</v>
      </c>
      <c r="I98" s="201">
        <f>VLOOKUP($B98,'Panorama Especialização Brasil'!$K$4:$BV$680,64,0)</f>
        <v>24</v>
      </c>
      <c r="J98" s="255" t="s">
        <v>777</v>
      </c>
      <c r="K98" s="239" t="s">
        <v>778</v>
      </c>
      <c r="L98" s="239" t="s">
        <v>769</v>
      </c>
      <c r="M98" s="239" t="s">
        <v>775</v>
      </c>
      <c r="N98" s="237"/>
      <c r="O98" s="237"/>
      <c r="P98" s="277"/>
      <c r="Q98" s="284">
        <v>1</v>
      </c>
      <c r="R98" s="285"/>
      <c r="S98" s="296">
        <f t="shared" si="9"/>
        <v>957</v>
      </c>
      <c r="T98" s="297">
        <f t="shared" si="10"/>
        <v>1</v>
      </c>
      <c r="U98" s="297">
        <f t="shared" si="11"/>
        <v>2359</v>
      </c>
      <c r="V98" s="297">
        <f t="shared" si="12"/>
        <v>24</v>
      </c>
      <c r="W98" s="297">
        <f t="shared" si="14"/>
        <v>0</v>
      </c>
      <c r="X98" s="297">
        <f t="shared" si="15"/>
        <v>0</v>
      </c>
      <c r="Y98" s="297">
        <f t="shared" si="16"/>
        <v>0</v>
      </c>
      <c r="Z98" s="298">
        <f t="shared" si="17"/>
        <v>0</v>
      </c>
    </row>
    <row r="99" spans="1:26">
      <c r="A99" s="87">
        <v>223</v>
      </c>
      <c r="B99" s="49" t="s">
        <v>193</v>
      </c>
      <c r="C99" s="65">
        <f>VLOOKUP($B99,'Panorama Especialização Brasil'!$K$4:$BU$679,58,0)</f>
        <v>16494</v>
      </c>
      <c r="D99" s="46">
        <f t="shared" si="13"/>
        <v>6.935800395776063</v>
      </c>
      <c r="E99" s="201">
        <f>VLOOKUP($B99,'Panorama Especialização Brasil'!$K$4:$BU$679,60,0)</f>
        <v>40</v>
      </c>
      <c r="F99" s="98">
        <v>16494</v>
      </c>
      <c r="G99" s="196">
        <v>40</v>
      </c>
      <c r="H99" s="98">
        <f>VLOOKUP($B99,'Panorama Especialização Brasil'!$K$4:$BU$679,63,0)</f>
        <v>42080</v>
      </c>
      <c r="I99" s="201">
        <f>VLOOKUP($B99,'Panorama Especialização Brasil'!$K$4:$BV$680,64,0)</f>
        <v>944</v>
      </c>
      <c r="J99" s="255" t="s">
        <v>777</v>
      </c>
      <c r="K99" s="239" t="s">
        <v>778</v>
      </c>
      <c r="L99" s="239" t="s">
        <v>769</v>
      </c>
      <c r="M99" s="239" t="s">
        <v>775</v>
      </c>
      <c r="N99" s="237"/>
      <c r="O99" s="237"/>
      <c r="P99" s="277"/>
      <c r="Q99" s="284">
        <v>1</v>
      </c>
      <c r="R99" s="285"/>
      <c r="S99" s="296">
        <f t="shared" si="9"/>
        <v>16494</v>
      </c>
      <c r="T99" s="297">
        <f t="shared" si="10"/>
        <v>40</v>
      </c>
      <c r="U99" s="297">
        <f t="shared" si="11"/>
        <v>42080</v>
      </c>
      <c r="V99" s="297">
        <f t="shared" si="12"/>
        <v>944</v>
      </c>
      <c r="W99" s="297">
        <f t="shared" si="14"/>
        <v>0</v>
      </c>
      <c r="X99" s="297">
        <f t="shared" si="15"/>
        <v>0</v>
      </c>
      <c r="Y99" s="297">
        <f t="shared" si="16"/>
        <v>0</v>
      </c>
      <c r="Z99" s="298">
        <f t="shared" si="17"/>
        <v>0</v>
      </c>
    </row>
    <row r="100" spans="1:26">
      <c r="A100" s="87">
        <v>140</v>
      </c>
      <c r="B100" s="49" t="s">
        <v>110</v>
      </c>
      <c r="C100" s="65">
        <f>VLOOKUP($B100,'Panorama Especialização Brasil'!$K$4:$BU$679,58,0)</f>
        <v>1191</v>
      </c>
      <c r="D100" s="46">
        <f t="shared" si="13"/>
        <v>6.6502174989671756</v>
      </c>
      <c r="E100" s="201">
        <f>VLOOKUP($B100,'Panorama Especialização Brasil'!$K$4:$BU$679,60,0)</f>
        <v>10</v>
      </c>
      <c r="F100" s="98">
        <v>1181</v>
      </c>
      <c r="G100" s="196">
        <v>7</v>
      </c>
      <c r="H100" s="98">
        <f>VLOOKUP($B100,'Panorama Especialização Brasil'!$K$4:$BU$679,63,0)</f>
        <v>3169</v>
      </c>
      <c r="I100" s="201">
        <f>VLOOKUP($B100,'Panorama Especialização Brasil'!$K$4:$BV$680,64,0)</f>
        <v>195</v>
      </c>
      <c r="J100" s="255" t="s">
        <v>777</v>
      </c>
      <c r="K100" s="239" t="s">
        <v>778</v>
      </c>
      <c r="L100" s="239" t="s">
        <v>769</v>
      </c>
      <c r="M100" s="239" t="s">
        <v>775</v>
      </c>
      <c r="N100" s="237"/>
      <c r="O100" s="237"/>
      <c r="P100" s="277"/>
      <c r="Q100" s="284">
        <v>1</v>
      </c>
      <c r="R100" s="285"/>
      <c r="S100" s="296">
        <f t="shared" si="9"/>
        <v>1191</v>
      </c>
      <c r="T100" s="297">
        <f t="shared" si="10"/>
        <v>10</v>
      </c>
      <c r="U100" s="297">
        <f t="shared" si="11"/>
        <v>3169</v>
      </c>
      <c r="V100" s="297">
        <f t="shared" si="12"/>
        <v>195</v>
      </c>
      <c r="W100" s="297">
        <f t="shared" si="14"/>
        <v>0</v>
      </c>
      <c r="X100" s="297">
        <f t="shared" si="15"/>
        <v>0</v>
      </c>
      <c r="Y100" s="297">
        <f t="shared" si="16"/>
        <v>0</v>
      </c>
      <c r="Z100" s="298">
        <f t="shared" si="17"/>
        <v>0</v>
      </c>
    </row>
    <row r="101" spans="1:26">
      <c r="A101" s="87">
        <v>232</v>
      </c>
      <c r="B101" s="49" t="s">
        <v>202</v>
      </c>
      <c r="C101" s="65">
        <f>VLOOKUP($B101,'Panorama Especialização Brasil'!$K$4:$BU$679,58,0)</f>
        <v>745</v>
      </c>
      <c r="D101" s="46">
        <f t="shared" si="13"/>
        <v>4.4869456436088617</v>
      </c>
      <c r="E101" s="201">
        <f>VLOOKUP($B101,'Panorama Especialização Brasil'!$K$4:$BU$679,60,0)</f>
        <v>6</v>
      </c>
      <c r="F101" s="98">
        <v>745</v>
      </c>
      <c r="G101" s="196">
        <v>6</v>
      </c>
      <c r="H101" s="98">
        <f>VLOOKUP($B101,'Panorama Especialização Brasil'!$K$4:$BU$679,63,0)</f>
        <v>2938</v>
      </c>
      <c r="I101" s="201">
        <f>VLOOKUP($B101,'Panorama Especialização Brasil'!$K$4:$BV$680,64,0)</f>
        <v>127</v>
      </c>
      <c r="J101" s="255" t="s">
        <v>777</v>
      </c>
      <c r="K101" s="239" t="s">
        <v>778</v>
      </c>
      <c r="L101" s="239" t="s">
        <v>769</v>
      </c>
      <c r="M101" s="236" t="s">
        <v>775</v>
      </c>
      <c r="N101" s="237"/>
      <c r="O101" s="237"/>
      <c r="P101" s="277"/>
      <c r="Q101" s="284">
        <v>1</v>
      </c>
      <c r="R101" s="285"/>
      <c r="S101" s="296">
        <f t="shared" ref="S101:S164" si="18">$Q101*C101</f>
        <v>745</v>
      </c>
      <c r="T101" s="297">
        <f t="shared" ref="T101:T164" si="19">$Q101*E101</f>
        <v>6</v>
      </c>
      <c r="U101" s="297">
        <f t="shared" ref="U101:U164" si="20">$Q101*H101</f>
        <v>2938</v>
      </c>
      <c r="V101" s="297">
        <f t="shared" ref="V101:V164" si="21">$Q101*I101</f>
        <v>127</v>
      </c>
      <c r="W101" s="297">
        <f t="shared" si="14"/>
        <v>0</v>
      </c>
      <c r="X101" s="297">
        <f t="shared" si="15"/>
        <v>0</v>
      </c>
      <c r="Y101" s="297">
        <f t="shared" si="16"/>
        <v>0</v>
      </c>
      <c r="Z101" s="298">
        <f t="shared" si="17"/>
        <v>0</v>
      </c>
    </row>
    <row r="102" spans="1:26">
      <c r="A102" s="87">
        <v>225</v>
      </c>
      <c r="B102" s="49" t="s">
        <v>195</v>
      </c>
      <c r="C102" s="65">
        <f>VLOOKUP($B102,'Panorama Especialização Brasil'!$K$4:$BU$679,58,0)</f>
        <v>4210</v>
      </c>
      <c r="D102" s="46">
        <f t="shared" si="13"/>
        <v>2.6141426367916343</v>
      </c>
      <c r="E102" s="201">
        <f>VLOOKUP($B102,'Panorama Especialização Brasil'!$K$4:$BU$679,60,0)</f>
        <v>15</v>
      </c>
      <c r="F102" s="98">
        <v>4126</v>
      </c>
      <c r="G102" s="196">
        <v>12</v>
      </c>
      <c r="H102" s="98">
        <f>VLOOKUP($B102,'Panorama Especialização Brasil'!$K$4:$BU$679,63,0)</f>
        <v>28497</v>
      </c>
      <c r="I102" s="201">
        <f>VLOOKUP($B102,'Panorama Especialização Brasil'!$K$4:$BV$680,64,0)</f>
        <v>360</v>
      </c>
      <c r="J102" s="255" t="s">
        <v>777</v>
      </c>
      <c r="K102" s="239" t="s">
        <v>778</v>
      </c>
      <c r="L102" s="239" t="s">
        <v>769</v>
      </c>
      <c r="M102" s="236" t="s">
        <v>775</v>
      </c>
      <c r="N102" s="237"/>
      <c r="O102" s="237"/>
      <c r="P102" s="277"/>
      <c r="Q102" s="284">
        <v>1</v>
      </c>
      <c r="R102" s="285"/>
      <c r="S102" s="296">
        <f t="shared" si="18"/>
        <v>4210</v>
      </c>
      <c r="T102" s="297">
        <f t="shared" si="19"/>
        <v>15</v>
      </c>
      <c r="U102" s="297">
        <f t="shared" si="20"/>
        <v>28497</v>
      </c>
      <c r="V102" s="297">
        <f t="shared" si="21"/>
        <v>360</v>
      </c>
      <c r="W102" s="297">
        <f t="shared" si="14"/>
        <v>0</v>
      </c>
      <c r="X102" s="297">
        <f t="shared" si="15"/>
        <v>0</v>
      </c>
      <c r="Y102" s="297">
        <f t="shared" si="16"/>
        <v>0</v>
      </c>
      <c r="Z102" s="298">
        <f t="shared" si="17"/>
        <v>0</v>
      </c>
    </row>
    <row r="103" spans="1:26">
      <c r="A103" s="87">
        <v>227</v>
      </c>
      <c r="B103" s="49" t="s">
        <v>197</v>
      </c>
      <c r="C103" s="65">
        <f>VLOOKUP($B103,'Panorama Especialização Brasil'!$K$4:$BU$679,58,0)</f>
        <v>2176</v>
      </c>
      <c r="D103" s="46">
        <f t="shared" si="13"/>
        <v>2.6012663217838417</v>
      </c>
      <c r="E103" s="201">
        <f>VLOOKUP($B103,'Panorama Especialização Brasil'!$K$4:$BU$679,60,0)</f>
        <v>7</v>
      </c>
      <c r="F103" s="98">
        <v>2176</v>
      </c>
      <c r="G103" s="196">
        <v>7</v>
      </c>
      <c r="H103" s="98">
        <f>VLOOKUP($B103,'Panorama Especialização Brasil'!$K$4:$BU$679,63,0)</f>
        <v>14802</v>
      </c>
      <c r="I103" s="201">
        <f>VLOOKUP($B103,'Panorama Especialização Brasil'!$K$4:$BV$680,64,0)</f>
        <v>134</v>
      </c>
      <c r="J103" s="255" t="s">
        <v>777</v>
      </c>
      <c r="K103" s="239" t="s">
        <v>778</v>
      </c>
      <c r="L103" s="239" t="s">
        <v>769</v>
      </c>
      <c r="M103" s="236" t="s">
        <v>775</v>
      </c>
      <c r="N103" s="236"/>
      <c r="O103" s="237"/>
      <c r="P103" s="277"/>
      <c r="Q103" s="284">
        <v>1</v>
      </c>
      <c r="R103" s="285"/>
      <c r="S103" s="296">
        <f t="shared" si="18"/>
        <v>2176</v>
      </c>
      <c r="T103" s="297">
        <f t="shared" si="19"/>
        <v>7</v>
      </c>
      <c r="U103" s="297">
        <f t="shared" si="20"/>
        <v>14802</v>
      </c>
      <c r="V103" s="297">
        <f t="shared" si="21"/>
        <v>134</v>
      </c>
      <c r="W103" s="297">
        <f t="shared" si="14"/>
        <v>0</v>
      </c>
      <c r="X103" s="297">
        <f t="shared" si="15"/>
        <v>0</v>
      </c>
      <c r="Y103" s="297">
        <f t="shared" si="16"/>
        <v>0</v>
      </c>
      <c r="Z103" s="298">
        <f t="shared" si="17"/>
        <v>0</v>
      </c>
    </row>
    <row r="104" spans="1:26">
      <c r="A104" s="87">
        <v>242</v>
      </c>
      <c r="B104" s="49" t="s">
        <v>212</v>
      </c>
      <c r="C104" s="65">
        <f>VLOOKUP($B104,'Panorama Especialização Brasil'!$K$4:$BU$679,58,0)</f>
        <v>2885</v>
      </c>
      <c r="D104" s="46">
        <f t="shared" si="13"/>
        <v>2.3037852166155091</v>
      </c>
      <c r="E104" s="201">
        <f>VLOOKUP($B104,'Panorama Especialização Brasil'!$K$4:$BU$679,60,0)</f>
        <v>9</v>
      </c>
      <c r="F104" s="98">
        <v>2860</v>
      </c>
      <c r="G104" s="196">
        <v>6</v>
      </c>
      <c r="H104" s="98">
        <f>VLOOKUP($B104,'Panorama Especialização Brasil'!$K$4:$BU$679,63,0)</f>
        <v>22159</v>
      </c>
      <c r="I104" s="201">
        <f>VLOOKUP($B104,'Panorama Especialização Brasil'!$K$4:$BV$680,64,0)</f>
        <v>354</v>
      </c>
      <c r="J104" s="255" t="s">
        <v>777</v>
      </c>
      <c r="K104" s="239" t="s">
        <v>778</v>
      </c>
      <c r="L104" s="239" t="s">
        <v>769</v>
      </c>
      <c r="M104" s="239" t="s">
        <v>775</v>
      </c>
      <c r="N104" s="236"/>
      <c r="O104" s="237"/>
      <c r="P104" s="277"/>
      <c r="Q104" s="284">
        <v>1</v>
      </c>
      <c r="R104" s="285"/>
      <c r="S104" s="296">
        <f t="shared" si="18"/>
        <v>2885</v>
      </c>
      <c r="T104" s="297">
        <f t="shared" si="19"/>
        <v>9</v>
      </c>
      <c r="U104" s="297">
        <f t="shared" si="20"/>
        <v>22159</v>
      </c>
      <c r="V104" s="297">
        <f t="shared" si="21"/>
        <v>354</v>
      </c>
      <c r="W104" s="297">
        <f t="shared" si="14"/>
        <v>0</v>
      </c>
      <c r="X104" s="297">
        <f t="shared" si="15"/>
        <v>0</v>
      </c>
      <c r="Y104" s="297">
        <f t="shared" si="16"/>
        <v>0</v>
      </c>
      <c r="Z104" s="298">
        <f t="shared" si="17"/>
        <v>0</v>
      </c>
    </row>
    <row r="105" spans="1:26">
      <c r="A105" s="87">
        <v>463</v>
      </c>
      <c r="B105" s="49" t="s">
        <v>435</v>
      </c>
      <c r="C105" s="65">
        <f>VLOOKUP($B105,'Panorama Especialização Brasil'!$K$4:$BU$679,58,0)</f>
        <v>221</v>
      </c>
      <c r="D105" s="46">
        <f t="shared" si="13"/>
        <v>2.1415973834353501</v>
      </c>
      <c r="E105" s="201">
        <f>VLOOKUP($B105,'Panorama Especialização Brasil'!$K$4:$BU$679,60,0)</f>
        <v>7</v>
      </c>
      <c r="F105" s="98">
        <v>202</v>
      </c>
      <c r="G105" s="196">
        <v>5</v>
      </c>
      <c r="H105" s="98">
        <f>VLOOKUP($B105,'Panorama Especialização Brasil'!$K$4:$BU$679,63,0)</f>
        <v>1826</v>
      </c>
      <c r="I105" s="201">
        <f>VLOOKUP($B105,'Panorama Especialização Brasil'!$K$4:$BV$680,64,0)</f>
        <v>103</v>
      </c>
      <c r="J105" s="255" t="s">
        <v>770</v>
      </c>
      <c r="K105" s="239" t="s">
        <v>778</v>
      </c>
      <c r="L105" s="237" t="s">
        <v>769</v>
      </c>
      <c r="M105" s="237" t="s">
        <v>775</v>
      </c>
      <c r="N105" s="239" t="s">
        <v>812</v>
      </c>
      <c r="O105" s="239"/>
      <c r="P105" s="228" t="s">
        <v>780</v>
      </c>
      <c r="Q105" s="284">
        <v>0.5</v>
      </c>
      <c r="R105" s="285">
        <v>0.5</v>
      </c>
      <c r="S105" s="296">
        <f t="shared" si="18"/>
        <v>110.5</v>
      </c>
      <c r="T105" s="297">
        <f t="shared" si="19"/>
        <v>3.5</v>
      </c>
      <c r="U105" s="297">
        <f t="shared" si="20"/>
        <v>913</v>
      </c>
      <c r="V105" s="297">
        <f t="shared" si="21"/>
        <v>51.5</v>
      </c>
      <c r="W105" s="297">
        <f t="shared" si="14"/>
        <v>110.5</v>
      </c>
      <c r="X105" s="297">
        <f t="shared" si="15"/>
        <v>3.5</v>
      </c>
      <c r="Y105" s="297">
        <f t="shared" si="16"/>
        <v>913</v>
      </c>
      <c r="Z105" s="298">
        <f t="shared" si="17"/>
        <v>51.5</v>
      </c>
    </row>
    <row r="106" spans="1:26">
      <c r="A106" s="87">
        <v>239</v>
      </c>
      <c r="B106" s="49" t="s">
        <v>209</v>
      </c>
      <c r="C106" s="65">
        <f>VLOOKUP($B106,'Panorama Especialização Brasil'!$K$4:$BU$679,58,0)</f>
        <v>3427</v>
      </c>
      <c r="D106" s="46">
        <f t="shared" si="13"/>
        <v>2.0466493295165225</v>
      </c>
      <c r="E106" s="201">
        <f>VLOOKUP($B106,'Panorama Especialização Brasil'!$K$4:$BU$679,60,0)</f>
        <v>12</v>
      </c>
      <c r="F106" s="98">
        <v>2973</v>
      </c>
      <c r="G106" s="196">
        <v>11</v>
      </c>
      <c r="H106" s="98">
        <f>VLOOKUP($B106,'Panorama Especialização Brasil'!$K$4:$BU$679,63,0)</f>
        <v>29629</v>
      </c>
      <c r="I106" s="201">
        <f>VLOOKUP($B106,'Panorama Especialização Brasil'!$K$4:$BV$680,64,0)</f>
        <v>437</v>
      </c>
      <c r="J106" s="255" t="s">
        <v>777</v>
      </c>
      <c r="K106" s="239" t="s">
        <v>778</v>
      </c>
      <c r="L106" s="239" t="s">
        <v>769</v>
      </c>
      <c r="M106" s="239" t="s">
        <v>775</v>
      </c>
      <c r="N106" s="236"/>
      <c r="O106" s="237"/>
      <c r="P106" s="277"/>
      <c r="Q106" s="284">
        <v>1</v>
      </c>
      <c r="R106" s="285"/>
      <c r="S106" s="296">
        <f t="shared" si="18"/>
        <v>3427</v>
      </c>
      <c r="T106" s="297">
        <f t="shared" si="19"/>
        <v>12</v>
      </c>
      <c r="U106" s="297">
        <f t="shared" si="20"/>
        <v>29629</v>
      </c>
      <c r="V106" s="297">
        <f t="shared" si="21"/>
        <v>437</v>
      </c>
      <c r="W106" s="297">
        <f t="shared" si="14"/>
        <v>0</v>
      </c>
      <c r="X106" s="297">
        <f t="shared" si="15"/>
        <v>0</v>
      </c>
      <c r="Y106" s="297">
        <f t="shared" si="16"/>
        <v>0</v>
      </c>
      <c r="Z106" s="298">
        <f t="shared" si="17"/>
        <v>0</v>
      </c>
    </row>
    <row r="107" spans="1:26">
      <c r="A107" s="87">
        <v>224</v>
      </c>
      <c r="B107" s="49" t="s">
        <v>194</v>
      </c>
      <c r="C107" s="65">
        <f>VLOOKUP($B107,'Panorama Especialização Brasil'!$K$4:$BU$679,58,0)</f>
        <v>1681</v>
      </c>
      <c r="D107" s="46">
        <f t="shared" si="13"/>
        <v>1.6270994259893767</v>
      </c>
      <c r="E107" s="201">
        <f>VLOOKUP($B107,'Panorama Especialização Brasil'!$K$4:$BU$679,60,0)</f>
        <v>11</v>
      </c>
      <c r="F107" s="98">
        <v>1653</v>
      </c>
      <c r="G107" s="196">
        <v>7</v>
      </c>
      <c r="H107" s="98">
        <f>VLOOKUP($B107,'Panorama Especialização Brasil'!$K$4:$BU$679,63,0)</f>
        <v>18281</v>
      </c>
      <c r="I107" s="201">
        <f>VLOOKUP($B107,'Panorama Especialização Brasil'!$K$4:$BV$680,64,0)</f>
        <v>294</v>
      </c>
      <c r="J107" s="255" t="s">
        <v>777</v>
      </c>
      <c r="K107" s="239" t="s">
        <v>778</v>
      </c>
      <c r="L107" s="239" t="s">
        <v>769</v>
      </c>
      <c r="M107" s="239" t="s">
        <v>775</v>
      </c>
      <c r="N107" s="237"/>
      <c r="O107" s="237"/>
      <c r="P107" s="277"/>
      <c r="Q107" s="284">
        <v>1</v>
      </c>
      <c r="R107" s="285"/>
      <c r="S107" s="296">
        <f t="shared" si="18"/>
        <v>1681</v>
      </c>
      <c r="T107" s="297">
        <f t="shared" si="19"/>
        <v>11</v>
      </c>
      <c r="U107" s="297">
        <f t="shared" si="20"/>
        <v>18281</v>
      </c>
      <c r="V107" s="297">
        <f t="shared" si="21"/>
        <v>294</v>
      </c>
      <c r="W107" s="297">
        <f t="shared" si="14"/>
        <v>0</v>
      </c>
      <c r="X107" s="297">
        <f t="shared" si="15"/>
        <v>0</v>
      </c>
      <c r="Y107" s="297">
        <f t="shared" si="16"/>
        <v>0</v>
      </c>
      <c r="Z107" s="298">
        <f t="shared" si="17"/>
        <v>0</v>
      </c>
    </row>
    <row r="108" spans="1:26">
      <c r="A108" s="87">
        <v>238</v>
      </c>
      <c r="B108" s="49" t="s">
        <v>208</v>
      </c>
      <c r="C108" s="65">
        <f>VLOOKUP($B108,'Panorama Especialização Brasil'!$K$4:$BU$679,58,0)</f>
        <v>505</v>
      </c>
      <c r="D108" s="46">
        <f t="shared" si="13"/>
        <v>0.90858035190932707</v>
      </c>
      <c r="E108" s="201">
        <f>VLOOKUP($B108,'Panorama Especialização Brasil'!$K$4:$BU$679,60,0)</f>
        <v>4</v>
      </c>
      <c r="F108" s="98">
        <v>505</v>
      </c>
      <c r="G108" s="196">
        <v>4</v>
      </c>
      <c r="H108" s="98">
        <f>VLOOKUP($B108,'Panorama Especialização Brasil'!$K$4:$BU$679,63,0)</f>
        <v>9835</v>
      </c>
      <c r="I108" s="201">
        <f>VLOOKUP($B108,'Panorama Especialização Brasil'!$K$4:$BV$680,64,0)</f>
        <v>267</v>
      </c>
      <c r="J108" s="253" t="s">
        <v>777</v>
      </c>
      <c r="K108" s="239" t="s">
        <v>778</v>
      </c>
      <c r="L108" s="239"/>
      <c r="M108" s="236" t="s">
        <v>775</v>
      </c>
      <c r="N108" s="237"/>
      <c r="O108" s="237"/>
      <c r="P108" s="277"/>
      <c r="Q108" s="284">
        <v>1</v>
      </c>
      <c r="R108" s="285"/>
      <c r="S108" s="296">
        <f t="shared" si="18"/>
        <v>505</v>
      </c>
      <c r="T108" s="297">
        <f t="shared" si="19"/>
        <v>4</v>
      </c>
      <c r="U108" s="297">
        <f t="shared" si="20"/>
        <v>9835</v>
      </c>
      <c r="V108" s="297">
        <f t="shared" si="21"/>
        <v>267</v>
      </c>
      <c r="W108" s="297">
        <f t="shared" si="14"/>
        <v>0</v>
      </c>
      <c r="X108" s="297">
        <f t="shared" si="15"/>
        <v>0</v>
      </c>
      <c r="Y108" s="297">
        <f t="shared" si="16"/>
        <v>0</v>
      </c>
      <c r="Z108" s="298">
        <f t="shared" si="17"/>
        <v>0</v>
      </c>
    </row>
    <row r="109" spans="1:26">
      <c r="A109" s="87">
        <v>234</v>
      </c>
      <c r="B109" s="49" t="s">
        <v>204</v>
      </c>
      <c r="C109" s="65">
        <f>VLOOKUP($B109,'Panorama Especialização Brasil'!$K$4:$BU$679,58,0)</f>
        <v>1738</v>
      </c>
      <c r="D109" s="46">
        <f t="shared" si="13"/>
        <v>0.75658358983804286</v>
      </c>
      <c r="E109" s="201">
        <f>VLOOKUP($B109,'Panorama Especialização Brasil'!$K$4:$BU$679,60,0)</f>
        <v>12</v>
      </c>
      <c r="F109" s="98">
        <v>1624</v>
      </c>
      <c r="G109" s="196">
        <v>7</v>
      </c>
      <c r="H109" s="98">
        <f>VLOOKUP($B109,'Panorama Especialização Brasil'!$K$4:$BU$679,63,0)</f>
        <v>40648</v>
      </c>
      <c r="I109" s="201">
        <f>VLOOKUP($B109,'Panorama Especialização Brasil'!$K$4:$BV$680,64,0)</f>
        <v>564</v>
      </c>
      <c r="J109" s="253" t="s">
        <v>777</v>
      </c>
      <c r="K109" s="239" t="s">
        <v>778</v>
      </c>
      <c r="L109" s="239"/>
      <c r="M109" s="236" t="s">
        <v>775</v>
      </c>
      <c r="N109" s="237" t="s">
        <v>808</v>
      </c>
      <c r="O109" s="237" t="s">
        <v>844</v>
      </c>
      <c r="P109" s="277" t="s">
        <v>775</v>
      </c>
      <c r="Q109" s="284">
        <v>0.5</v>
      </c>
      <c r="R109" s="285">
        <v>0.5</v>
      </c>
      <c r="S109" s="296">
        <f t="shared" si="18"/>
        <v>869</v>
      </c>
      <c r="T109" s="297">
        <f t="shared" si="19"/>
        <v>6</v>
      </c>
      <c r="U109" s="297">
        <f t="shared" si="20"/>
        <v>20324</v>
      </c>
      <c r="V109" s="297">
        <f t="shared" si="21"/>
        <v>282</v>
      </c>
      <c r="W109" s="297">
        <f t="shared" si="14"/>
        <v>869</v>
      </c>
      <c r="X109" s="297">
        <f t="shared" si="15"/>
        <v>6</v>
      </c>
      <c r="Y109" s="297">
        <f t="shared" si="16"/>
        <v>20324</v>
      </c>
      <c r="Z109" s="298">
        <f t="shared" si="17"/>
        <v>282</v>
      </c>
    </row>
    <row r="110" spans="1:26">
      <c r="A110" s="87">
        <v>203</v>
      </c>
      <c r="B110" s="49" t="s">
        <v>173</v>
      </c>
      <c r="C110" s="65">
        <f>VLOOKUP($B110,'Panorama Especialização Brasil'!$K$4:$BU$679,58,0)</f>
        <v>222</v>
      </c>
      <c r="D110" s="46">
        <f t="shared" si="13"/>
        <v>0.73042983439987175</v>
      </c>
      <c r="E110" s="201">
        <f>VLOOKUP($B110,'Panorama Especialização Brasil'!$K$4:$BU$679,60,0)</f>
        <v>2</v>
      </c>
      <c r="F110" s="98">
        <v>206</v>
      </c>
      <c r="G110" s="196">
        <v>1</v>
      </c>
      <c r="H110" s="98">
        <f>VLOOKUP($B110,'Panorama Especialização Brasil'!$K$4:$BU$679,63,0)</f>
        <v>5378</v>
      </c>
      <c r="I110" s="201">
        <f>VLOOKUP($B110,'Panorama Especialização Brasil'!$K$4:$BV$680,64,0)</f>
        <v>57</v>
      </c>
      <c r="J110" s="253"/>
      <c r="K110" s="239" t="s">
        <v>778</v>
      </c>
      <c r="L110" s="239"/>
      <c r="M110" s="236" t="s">
        <v>775</v>
      </c>
      <c r="N110" s="237"/>
      <c r="O110" s="237"/>
      <c r="P110" s="277"/>
      <c r="Q110" s="284">
        <v>1</v>
      </c>
      <c r="R110" s="285"/>
      <c r="S110" s="296">
        <f t="shared" si="18"/>
        <v>222</v>
      </c>
      <c r="T110" s="297">
        <f t="shared" si="19"/>
        <v>2</v>
      </c>
      <c r="U110" s="297">
        <f t="shared" si="20"/>
        <v>5378</v>
      </c>
      <c r="V110" s="297">
        <f t="shared" si="21"/>
        <v>57</v>
      </c>
      <c r="W110" s="297">
        <f t="shared" si="14"/>
        <v>0</v>
      </c>
      <c r="X110" s="297">
        <f t="shared" si="15"/>
        <v>0</v>
      </c>
      <c r="Y110" s="297">
        <f t="shared" si="16"/>
        <v>0</v>
      </c>
      <c r="Z110" s="298">
        <f t="shared" si="17"/>
        <v>0</v>
      </c>
    </row>
    <row r="111" spans="1:26">
      <c r="A111" s="87">
        <v>243</v>
      </c>
      <c r="B111" s="49" t="s">
        <v>213</v>
      </c>
      <c r="C111" s="65">
        <f>VLOOKUP($B111,'Panorama Especialização Brasil'!$K$4:$BU$679,58,0)</f>
        <v>779</v>
      </c>
      <c r="D111" s="46">
        <f t="shared" si="13"/>
        <v>0.43628012113967107</v>
      </c>
      <c r="E111" s="201">
        <f>VLOOKUP($B111,'Panorama Especialização Brasil'!$K$4:$BU$679,60,0)</f>
        <v>7</v>
      </c>
      <c r="F111" s="98">
        <v>773</v>
      </c>
      <c r="G111" s="196">
        <v>4</v>
      </c>
      <c r="H111" s="98">
        <f>VLOOKUP($B111,'Panorama Especialização Brasil'!$K$4:$BU$679,63,0)</f>
        <v>31595</v>
      </c>
      <c r="I111" s="201">
        <f>VLOOKUP($B111,'Panorama Especialização Brasil'!$K$4:$BV$680,64,0)</f>
        <v>1268</v>
      </c>
      <c r="J111" s="253"/>
      <c r="K111" s="237" t="s">
        <v>778</v>
      </c>
      <c r="L111" s="231"/>
      <c r="M111" s="236" t="s">
        <v>775</v>
      </c>
      <c r="N111" s="237"/>
      <c r="O111" s="237"/>
      <c r="P111" s="277"/>
      <c r="Q111" s="284">
        <v>1</v>
      </c>
      <c r="R111" s="285"/>
      <c r="S111" s="296">
        <f t="shared" si="18"/>
        <v>779</v>
      </c>
      <c r="T111" s="297">
        <f t="shared" si="19"/>
        <v>7</v>
      </c>
      <c r="U111" s="297">
        <f t="shared" si="20"/>
        <v>31595</v>
      </c>
      <c r="V111" s="297">
        <f t="shared" si="21"/>
        <v>1268</v>
      </c>
      <c r="W111" s="297">
        <f t="shared" si="14"/>
        <v>0</v>
      </c>
      <c r="X111" s="297">
        <f t="shared" si="15"/>
        <v>0</v>
      </c>
      <c r="Y111" s="297">
        <f t="shared" si="16"/>
        <v>0</v>
      </c>
      <c r="Z111" s="298">
        <f t="shared" si="17"/>
        <v>0</v>
      </c>
    </row>
    <row r="112" spans="1:26">
      <c r="A112" s="87">
        <v>229</v>
      </c>
      <c r="B112" s="49" t="s">
        <v>199</v>
      </c>
      <c r="C112" s="65">
        <f>VLOOKUP($B112,'Panorama Especialização Brasil'!$K$4:$BU$679,58,0)</f>
        <v>329</v>
      </c>
      <c r="D112" s="46">
        <f t="shared" si="13"/>
        <v>0.23239912834752582</v>
      </c>
      <c r="E112" s="201">
        <f>VLOOKUP($B112,'Panorama Especialização Brasil'!$K$4:$BU$679,60,0)</f>
        <v>6</v>
      </c>
      <c r="F112" s="98">
        <v>313</v>
      </c>
      <c r="G112" s="196">
        <v>3</v>
      </c>
      <c r="H112" s="98">
        <f>VLOOKUP($B112,'Panorama Especialização Brasil'!$K$4:$BU$679,63,0)</f>
        <v>25050</v>
      </c>
      <c r="I112" s="201">
        <f>VLOOKUP($B112,'Panorama Especialização Brasil'!$K$4:$BV$680,64,0)</f>
        <v>945</v>
      </c>
      <c r="J112" s="253"/>
      <c r="K112" s="239" t="s">
        <v>778</v>
      </c>
      <c r="L112" s="239"/>
      <c r="M112" s="236" t="s">
        <v>775</v>
      </c>
      <c r="N112" s="237"/>
      <c r="O112" s="237"/>
      <c r="P112" s="277"/>
      <c r="Q112" s="284">
        <v>1</v>
      </c>
      <c r="R112" s="285"/>
      <c r="S112" s="296">
        <f t="shared" si="18"/>
        <v>329</v>
      </c>
      <c r="T112" s="297">
        <f t="shared" si="19"/>
        <v>6</v>
      </c>
      <c r="U112" s="297">
        <f t="shared" si="20"/>
        <v>25050</v>
      </c>
      <c r="V112" s="297">
        <f t="shared" si="21"/>
        <v>945</v>
      </c>
      <c r="W112" s="297">
        <f t="shared" si="14"/>
        <v>0</v>
      </c>
      <c r="X112" s="297">
        <f t="shared" si="15"/>
        <v>0</v>
      </c>
      <c r="Y112" s="297">
        <f t="shared" si="16"/>
        <v>0</v>
      </c>
      <c r="Z112" s="298">
        <f t="shared" si="17"/>
        <v>0</v>
      </c>
    </row>
    <row r="113" spans="1:26">
      <c r="A113" s="87">
        <v>230</v>
      </c>
      <c r="B113" s="49" t="s">
        <v>200</v>
      </c>
      <c r="C113" s="65">
        <f>VLOOKUP($B113,'Panorama Especialização Brasil'!$K$4:$BU$679,58,0)</f>
        <v>1866</v>
      </c>
      <c r="D113" s="46">
        <f t="shared" si="13"/>
        <v>11.472740669798664</v>
      </c>
      <c r="E113" s="201">
        <f>VLOOKUP($B113,'Panorama Especialização Brasil'!$K$4:$BU$679,60,0)</f>
        <v>9</v>
      </c>
      <c r="F113" s="98">
        <v>1866</v>
      </c>
      <c r="G113" s="196">
        <v>9</v>
      </c>
      <c r="H113" s="98">
        <f>VLOOKUP($B113,'Panorama Especialização Brasil'!$K$4:$BU$679,63,0)</f>
        <v>2878</v>
      </c>
      <c r="I113" s="201">
        <f>VLOOKUP($B113,'Panorama Especialização Brasil'!$K$4:$BV$680,64,0)</f>
        <v>38</v>
      </c>
      <c r="J113" s="255" t="s">
        <v>848</v>
      </c>
      <c r="K113" s="239" t="s">
        <v>778</v>
      </c>
      <c r="L113" s="239" t="s">
        <v>769</v>
      </c>
      <c r="M113" s="236" t="s">
        <v>775</v>
      </c>
      <c r="N113" s="237"/>
      <c r="O113" s="237"/>
      <c r="P113" s="277"/>
      <c r="Q113" s="284">
        <v>1</v>
      </c>
      <c r="R113" s="285"/>
      <c r="S113" s="296">
        <f t="shared" si="18"/>
        <v>1866</v>
      </c>
      <c r="T113" s="297">
        <f t="shared" si="19"/>
        <v>9</v>
      </c>
      <c r="U113" s="297">
        <f t="shared" si="20"/>
        <v>2878</v>
      </c>
      <c r="V113" s="297">
        <f t="shared" si="21"/>
        <v>38</v>
      </c>
      <c r="W113" s="297">
        <f t="shared" si="14"/>
        <v>0</v>
      </c>
      <c r="X113" s="297">
        <f t="shared" si="15"/>
        <v>0</v>
      </c>
      <c r="Y113" s="297">
        <f t="shared" si="16"/>
        <v>0</v>
      </c>
      <c r="Z113" s="298">
        <f t="shared" si="17"/>
        <v>0</v>
      </c>
    </row>
    <row r="114" spans="1:26">
      <c r="A114" s="87">
        <v>226</v>
      </c>
      <c r="B114" s="49" t="s">
        <v>196</v>
      </c>
      <c r="C114" s="65">
        <f>VLOOKUP($B114,'Panorama Especialização Brasil'!$K$4:$BU$679,58,0)</f>
        <v>814</v>
      </c>
      <c r="D114" s="46">
        <f t="shared" si="13"/>
        <v>1.4963213568608493</v>
      </c>
      <c r="E114" s="201">
        <f>VLOOKUP($B114,'Panorama Especialização Brasil'!$K$4:$BU$679,60,0)</f>
        <v>8</v>
      </c>
      <c r="F114" s="98">
        <v>814</v>
      </c>
      <c r="G114" s="196">
        <v>8</v>
      </c>
      <c r="H114" s="98">
        <f>VLOOKUP($B114,'Panorama Especialização Brasil'!$K$4:$BU$679,63,0)</f>
        <v>9626</v>
      </c>
      <c r="I114" s="201">
        <f>VLOOKUP($B114,'Panorama Especialização Brasil'!$K$4:$BV$680,64,0)</f>
        <v>210</v>
      </c>
      <c r="J114" s="255" t="s">
        <v>798</v>
      </c>
      <c r="K114" s="239" t="s">
        <v>778</v>
      </c>
      <c r="L114" s="239"/>
      <c r="M114" s="236" t="s">
        <v>775</v>
      </c>
      <c r="N114" s="237"/>
      <c r="O114" s="237"/>
      <c r="P114" s="277"/>
      <c r="Q114" s="284">
        <v>1</v>
      </c>
      <c r="R114" s="285"/>
      <c r="S114" s="296">
        <f t="shared" si="18"/>
        <v>814</v>
      </c>
      <c r="T114" s="297">
        <f t="shared" si="19"/>
        <v>8</v>
      </c>
      <c r="U114" s="297">
        <f t="shared" si="20"/>
        <v>9626</v>
      </c>
      <c r="V114" s="297">
        <f t="shared" si="21"/>
        <v>210</v>
      </c>
      <c r="W114" s="297">
        <f t="shared" si="14"/>
        <v>0</v>
      </c>
      <c r="X114" s="297">
        <f t="shared" si="15"/>
        <v>0</v>
      </c>
      <c r="Y114" s="297">
        <f t="shared" si="16"/>
        <v>0</v>
      </c>
      <c r="Z114" s="298">
        <f t="shared" si="17"/>
        <v>0</v>
      </c>
    </row>
    <row r="115" spans="1:26">
      <c r="A115" s="87">
        <v>144</v>
      </c>
      <c r="B115" s="37" t="s">
        <v>114</v>
      </c>
      <c r="C115" s="65">
        <f>VLOOKUP($B115,'Panorama Especialização Brasil'!$K$4:$BU$679,58,0)</f>
        <v>1891</v>
      </c>
      <c r="D115" s="46">
        <f t="shared" si="13"/>
        <v>0.28324065762273631</v>
      </c>
      <c r="E115" s="201">
        <f>VLOOKUP($B115,'Panorama Especialização Brasil'!$K$4:$BU$679,60,0)</f>
        <v>11</v>
      </c>
      <c r="F115" s="98">
        <v>0</v>
      </c>
      <c r="G115" s="196">
        <v>0</v>
      </c>
      <c r="H115" s="98">
        <f>VLOOKUP($B115,'Panorama Especialização Brasil'!$K$4:$BU$679,63,0)</f>
        <v>118136</v>
      </c>
      <c r="I115" s="201">
        <f>VLOOKUP($B115,'Panorama Especialização Brasil'!$K$4:$BV$680,64,0)</f>
        <v>248</v>
      </c>
      <c r="J115" s="253"/>
      <c r="K115" s="239" t="s">
        <v>835</v>
      </c>
      <c r="L115" s="239"/>
      <c r="M115" s="239" t="s">
        <v>775</v>
      </c>
      <c r="N115" s="237"/>
      <c r="O115" s="237"/>
      <c r="P115" s="277"/>
      <c r="Q115" s="284">
        <v>1</v>
      </c>
      <c r="R115" s="285"/>
      <c r="S115" s="296">
        <f t="shared" si="18"/>
        <v>1891</v>
      </c>
      <c r="T115" s="297">
        <f t="shared" si="19"/>
        <v>11</v>
      </c>
      <c r="U115" s="297">
        <f t="shared" si="20"/>
        <v>118136</v>
      </c>
      <c r="V115" s="297">
        <f t="shared" si="21"/>
        <v>248</v>
      </c>
      <c r="W115" s="297">
        <f t="shared" si="14"/>
        <v>0</v>
      </c>
      <c r="X115" s="297">
        <f t="shared" si="15"/>
        <v>0</v>
      </c>
      <c r="Y115" s="297">
        <f t="shared" si="16"/>
        <v>0</v>
      </c>
      <c r="Z115" s="298">
        <f t="shared" si="17"/>
        <v>0</v>
      </c>
    </row>
    <row r="116" spans="1:26">
      <c r="A116" s="87">
        <v>312</v>
      </c>
      <c r="B116" s="49" t="s">
        <v>283</v>
      </c>
      <c r="C116" s="65">
        <f>VLOOKUP($B116,'Panorama Especialização Brasil'!$K$4:$BU$679,58,0)</f>
        <v>3523</v>
      </c>
      <c r="D116" s="46">
        <f t="shared" si="13"/>
        <v>1.8596962023866499</v>
      </c>
      <c r="E116" s="201">
        <f>VLOOKUP($B116,'Panorama Especialização Brasil'!$K$4:$BU$679,60,0)</f>
        <v>70</v>
      </c>
      <c r="F116" s="98">
        <v>655</v>
      </c>
      <c r="G116" s="196">
        <v>8</v>
      </c>
      <c r="H116" s="98">
        <f>VLOOKUP($B116,'Panorama Especialização Brasil'!$K$4:$BU$679,63,0)</f>
        <v>33521</v>
      </c>
      <c r="I116" s="201">
        <f>VLOOKUP($B116,'Panorama Especialização Brasil'!$K$4:$BV$680,64,0)</f>
        <v>1002</v>
      </c>
      <c r="J116" s="255" t="s">
        <v>801</v>
      </c>
      <c r="K116" s="239" t="s">
        <v>835</v>
      </c>
      <c r="L116" s="239"/>
      <c r="M116" s="239" t="s">
        <v>775</v>
      </c>
      <c r="N116" s="236"/>
      <c r="O116" s="237"/>
      <c r="P116" s="277"/>
      <c r="Q116" s="284">
        <v>1</v>
      </c>
      <c r="R116" s="285"/>
      <c r="S116" s="296">
        <f t="shared" si="18"/>
        <v>3523</v>
      </c>
      <c r="T116" s="297">
        <f t="shared" si="19"/>
        <v>70</v>
      </c>
      <c r="U116" s="297">
        <f t="shared" si="20"/>
        <v>33521</v>
      </c>
      <c r="V116" s="297">
        <f t="shared" si="21"/>
        <v>1002</v>
      </c>
      <c r="W116" s="297">
        <f t="shared" si="14"/>
        <v>0</v>
      </c>
      <c r="X116" s="297">
        <f t="shared" si="15"/>
        <v>0</v>
      </c>
      <c r="Y116" s="297">
        <f t="shared" si="16"/>
        <v>0</v>
      </c>
      <c r="Z116" s="298">
        <f t="shared" si="17"/>
        <v>0</v>
      </c>
    </row>
    <row r="117" spans="1:26">
      <c r="A117" s="87">
        <v>314</v>
      </c>
      <c r="B117" s="49" t="s">
        <v>285</v>
      </c>
      <c r="C117" s="65">
        <f>VLOOKUP($B117,'Panorama Especialização Brasil'!$K$4:$BU$679,58,0)</f>
        <v>78</v>
      </c>
      <c r="D117" s="46">
        <f t="shared" si="13"/>
        <v>0.99509482730046617</v>
      </c>
      <c r="E117" s="201">
        <f>VLOOKUP($B117,'Panorama Especialização Brasil'!$K$4:$BU$679,60,0)</f>
        <v>5</v>
      </c>
      <c r="F117" s="98">
        <v>4</v>
      </c>
      <c r="G117" s="196">
        <v>1</v>
      </c>
      <c r="H117" s="98">
        <f>VLOOKUP($B117,'Panorama Especialização Brasil'!$K$4:$BU$679,63,0)</f>
        <v>1387</v>
      </c>
      <c r="I117" s="201">
        <f>VLOOKUP($B117,'Panorama Especialização Brasil'!$K$4:$BV$680,64,0)</f>
        <v>148</v>
      </c>
      <c r="J117" s="255" t="s">
        <v>799</v>
      </c>
      <c r="K117" s="239" t="s">
        <v>835</v>
      </c>
      <c r="L117" s="239"/>
      <c r="M117" s="239" t="s">
        <v>775</v>
      </c>
      <c r="N117" s="237" t="s">
        <v>772</v>
      </c>
      <c r="O117" s="237"/>
      <c r="P117" s="277" t="s">
        <v>773</v>
      </c>
      <c r="Q117" s="284">
        <v>0.5</v>
      </c>
      <c r="R117" s="285">
        <v>0.5</v>
      </c>
      <c r="S117" s="296">
        <f t="shared" si="18"/>
        <v>39</v>
      </c>
      <c r="T117" s="297">
        <f t="shared" si="19"/>
        <v>2.5</v>
      </c>
      <c r="U117" s="297">
        <f t="shared" si="20"/>
        <v>693.5</v>
      </c>
      <c r="V117" s="297">
        <f t="shared" si="21"/>
        <v>74</v>
      </c>
      <c r="W117" s="297">
        <f t="shared" si="14"/>
        <v>39</v>
      </c>
      <c r="X117" s="297">
        <f t="shared" si="15"/>
        <v>2.5</v>
      </c>
      <c r="Y117" s="297">
        <f t="shared" si="16"/>
        <v>693.5</v>
      </c>
      <c r="Z117" s="298">
        <f t="shared" si="17"/>
        <v>74</v>
      </c>
    </row>
    <row r="118" spans="1:26">
      <c r="A118" s="87">
        <v>40</v>
      </c>
      <c r="B118" s="49" t="s">
        <v>10</v>
      </c>
      <c r="C118" s="65">
        <f>VLOOKUP($B118,'Panorama Especialização Brasil'!$K$4:$BU$679,58,0)</f>
        <v>1021</v>
      </c>
      <c r="D118" s="46">
        <f t="shared" si="13"/>
        <v>0.56794777182652101</v>
      </c>
      <c r="E118" s="201">
        <f>VLOOKUP($B118,'Panorama Especialização Brasil'!$K$4:$BU$679,60,0)</f>
        <v>8</v>
      </c>
      <c r="F118" s="98">
        <v>65</v>
      </c>
      <c r="G118" s="196">
        <v>1</v>
      </c>
      <c r="H118" s="98">
        <f>VLOOKUP($B118,'Panorama Especialização Brasil'!$K$4:$BU$679,63,0)</f>
        <v>31810</v>
      </c>
      <c r="I118" s="201">
        <f>VLOOKUP($B118,'Panorama Especialização Brasil'!$K$4:$BV$680,64,0)</f>
        <v>166</v>
      </c>
      <c r="J118" s="253"/>
      <c r="K118" s="239" t="s">
        <v>835</v>
      </c>
      <c r="L118" s="239"/>
      <c r="M118" s="236" t="s">
        <v>775</v>
      </c>
      <c r="N118" s="237"/>
      <c r="O118" s="237"/>
      <c r="P118" s="277"/>
      <c r="Q118" s="284">
        <v>1</v>
      </c>
      <c r="R118" s="285"/>
      <c r="S118" s="296">
        <f t="shared" si="18"/>
        <v>1021</v>
      </c>
      <c r="T118" s="297">
        <f t="shared" si="19"/>
        <v>8</v>
      </c>
      <c r="U118" s="297">
        <f t="shared" si="20"/>
        <v>31810</v>
      </c>
      <c r="V118" s="297">
        <f t="shared" si="21"/>
        <v>166</v>
      </c>
      <c r="W118" s="297">
        <f t="shared" si="14"/>
        <v>0</v>
      </c>
      <c r="X118" s="297">
        <f t="shared" si="15"/>
        <v>0</v>
      </c>
      <c r="Y118" s="297">
        <f t="shared" si="16"/>
        <v>0</v>
      </c>
      <c r="Z118" s="298">
        <f t="shared" si="17"/>
        <v>0</v>
      </c>
    </row>
    <row r="119" spans="1:26">
      <c r="A119" s="87">
        <v>53</v>
      </c>
      <c r="B119" s="49" t="s">
        <v>23</v>
      </c>
      <c r="C119" s="65">
        <f>VLOOKUP($B119,'Panorama Especialização Brasil'!$K$4:$BU$679,58,0)</f>
        <v>592</v>
      </c>
      <c r="D119" s="46">
        <f t="shared" si="13"/>
        <v>0.34899179543376957</v>
      </c>
      <c r="E119" s="201">
        <f>VLOOKUP($B119,'Panorama Especialização Brasil'!$K$4:$BU$679,60,0)</f>
        <v>8</v>
      </c>
      <c r="F119" s="98">
        <v>562</v>
      </c>
      <c r="G119" s="196">
        <v>7</v>
      </c>
      <c r="H119" s="98">
        <f>VLOOKUP($B119,'Panorama Especialização Brasil'!$K$4:$BU$679,63,0)</f>
        <v>30016</v>
      </c>
      <c r="I119" s="201">
        <f>VLOOKUP($B119,'Panorama Especialização Brasil'!$K$4:$BV$680,64,0)</f>
        <v>282</v>
      </c>
      <c r="J119" s="253"/>
      <c r="K119" s="239" t="s">
        <v>835</v>
      </c>
      <c r="L119" s="239"/>
      <c r="M119" s="236" t="s">
        <v>775</v>
      </c>
      <c r="N119" s="237"/>
      <c r="O119" s="237"/>
      <c r="P119" s="277"/>
      <c r="Q119" s="284">
        <v>1</v>
      </c>
      <c r="R119" s="285"/>
      <c r="S119" s="296">
        <f t="shared" si="18"/>
        <v>592</v>
      </c>
      <c r="T119" s="297">
        <f t="shared" si="19"/>
        <v>8</v>
      </c>
      <c r="U119" s="297">
        <f t="shared" si="20"/>
        <v>30016</v>
      </c>
      <c r="V119" s="297">
        <f t="shared" si="21"/>
        <v>282</v>
      </c>
      <c r="W119" s="297">
        <f t="shared" si="14"/>
        <v>0</v>
      </c>
      <c r="X119" s="297">
        <f t="shared" si="15"/>
        <v>0</v>
      </c>
      <c r="Y119" s="297">
        <f t="shared" si="16"/>
        <v>0</v>
      </c>
      <c r="Z119" s="298">
        <f t="shared" si="17"/>
        <v>0</v>
      </c>
    </row>
    <row r="120" spans="1:26">
      <c r="A120" s="87">
        <v>143</v>
      </c>
      <c r="B120" s="49" t="s">
        <v>113</v>
      </c>
      <c r="C120" s="65">
        <f>VLOOKUP($B120,'Panorama Especialização Brasil'!$K$4:$BU$679,58,0)</f>
        <v>97</v>
      </c>
      <c r="D120" s="46">
        <f t="shared" si="13"/>
        <v>0.30942820321027636</v>
      </c>
      <c r="E120" s="201">
        <f>VLOOKUP($B120,'Panorama Especialização Brasil'!$K$4:$BU$679,60,0)</f>
        <v>2</v>
      </c>
      <c r="F120" s="98">
        <v>92</v>
      </c>
      <c r="G120" s="196">
        <v>1</v>
      </c>
      <c r="H120" s="98">
        <f>VLOOKUP($B120,'Panorama Especialização Brasil'!$K$4:$BU$679,63,0)</f>
        <v>5547</v>
      </c>
      <c r="I120" s="201">
        <f>VLOOKUP($B120,'Panorama Especialização Brasil'!$K$4:$BV$680,64,0)</f>
        <v>134</v>
      </c>
      <c r="J120" s="253"/>
      <c r="K120" s="239" t="s">
        <v>835</v>
      </c>
      <c r="L120" s="239"/>
      <c r="M120" s="236" t="s">
        <v>775</v>
      </c>
      <c r="N120" s="237"/>
      <c r="O120" s="237"/>
      <c r="P120" s="277"/>
      <c r="Q120" s="284">
        <v>1</v>
      </c>
      <c r="R120" s="285"/>
      <c r="S120" s="296">
        <f t="shared" si="18"/>
        <v>97</v>
      </c>
      <c r="T120" s="297">
        <f t="shared" si="19"/>
        <v>2</v>
      </c>
      <c r="U120" s="297">
        <f t="shared" si="20"/>
        <v>5547</v>
      </c>
      <c r="V120" s="297">
        <f t="shared" si="21"/>
        <v>134</v>
      </c>
      <c r="W120" s="297">
        <f t="shared" si="14"/>
        <v>0</v>
      </c>
      <c r="X120" s="297">
        <f t="shared" si="15"/>
        <v>0</v>
      </c>
      <c r="Y120" s="297">
        <f t="shared" si="16"/>
        <v>0</v>
      </c>
      <c r="Z120" s="298">
        <f t="shared" si="17"/>
        <v>0</v>
      </c>
    </row>
    <row r="121" spans="1:26">
      <c r="A121" s="87">
        <v>39</v>
      </c>
      <c r="B121" s="49" t="s">
        <v>9</v>
      </c>
      <c r="C121" s="65">
        <f>VLOOKUP($B121,'Panorama Especialização Brasil'!$K$4:$BU$679,58,0)</f>
        <v>54</v>
      </c>
      <c r="D121" s="46">
        <f t="shared" si="13"/>
        <v>0.17826878199184443</v>
      </c>
      <c r="E121" s="201">
        <f>VLOOKUP($B121,'Panorama Especialização Brasil'!$K$4:$BU$679,60,0)</f>
        <v>12</v>
      </c>
      <c r="F121" s="98">
        <v>0</v>
      </c>
      <c r="G121" s="196">
        <v>0</v>
      </c>
      <c r="H121" s="98">
        <f>VLOOKUP($B121,'Panorama Especialização Brasil'!$K$4:$BU$679,63,0)</f>
        <v>5360</v>
      </c>
      <c r="I121" s="201">
        <f>VLOOKUP($B121,'Panorama Especialização Brasil'!$K$4:$BV$680,64,0)</f>
        <v>103</v>
      </c>
      <c r="J121" s="253"/>
      <c r="K121" s="239" t="s">
        <v>835</v>
      </c>
      <c r="L121" s="239"/>
      <c r="M121" s="236" t="s">
        <v>775</v>
      </c>
      <c r="N121" s="237"/>
      <c r="O121" s="237"/>
      <c r="P121" s="277"/>
      <c r="Q121" s="284">
        <v>1</v>
      </c>
      <c r="R121" s="285"/>
      <c r="S121" s="296">
        <f t="shared" si="18"/>
        <v>54</v>
      </c>
      <c r="T121" s="297">
        <f t="shared" si="19"/>
        <v>12</v>
      </c>
      <c r="U121" s="297">
        <f t="shared" si="20"/>
        <v>5360</v>
      </c>
      <c r="V121" s="297">
        <f t="shared" si="21"/>
        <v>103</v>
      </c>
      <c r="W121" s="297">
        <f t="shared" si="14"/>
        <v>0</v>
      </c>
      <c r="X121" s="297">
        <f t="shared" si="15"/>
        <v>0</v>
      </c>
      <c r="Y121" s="297">
        <f t="shared" si="16"/>
        <v>0</v>
      </c>
      <c r="Z121" s="298">
        <f t="shared" si="17"/>
        <v>0</v>
      </c>
    </row>
    <row r="122" spans="1:26" s="317" customFormat="1">
      <c r="A122" s="87">
        <v>237</v>
      </c>
      <c r="B122" s="49" t="s">
        <v>207</v>
      </c>
      <c r="C122" s="65">
        <f>VLOOKUP($B122,'Panorama Especialização Brasil'!$K$4:$BU$679,58,0)</f>
        <v>150</v>
      </c>
      <c r="D122" s="46">
        <f t="shared" si="13"/>
        <v>9.0335038031247983E-2</v>
      </c>
      <c r="E122" s="201">
        <f>VLOOKUP($B122,'Panorama Especialização Brasil'!$K$4:$BU$679,60,0)</f>
        <v>13</v>
      </c>
      <c r="F122" s="98">
        <v>46</v>
      </c>
      <c r="G122" s="196">
        <v>2</v>
      </c>
      <c r="H122" s="98">
        <f>VLOOKUP($B122,'Panorama Especialização Brasil'!$K$4:$BU$679,63,0)</f>
        <v>29382</v>
      </c>
      <c r="I122" s="201">
        <f>VLOOKUP($B122,'Panorama Especialização Brasil'!$K$4:$BV$680,64,0)</f>
        <v>772</v>
      </c>
      <c r="J122" s="253"/>
      <c r="K122" s="239" t="s">
        <v>835</v>
      </c>
      <c r="L122" s="239"/>
      <c r="M122" s="236" t="s">
        <v>775</v>
      </c>
      <c r="N122" s="237"/>
      <c r="O122" s="237"/>
      <c r="P122" s="277"/>
      <c r="Q122" s="284">
        <v>1</v>
      </c>
      <c r="R122" s="285"/>
      <c r="S122" s="296">
        <f t="shared" si="18"/>
        <v>150</v>
      </c>
      <c r="T122" s="297">
        <f t="shared" si="19"/>
        <v>13</v>
      </c>
      <c r="U122" s="297">
        <f t="shared" si="20"/>
        <v>29382</v>
      </c>
      <c r="V122" s="297">
        <f t="shared" si="21"/>
        <v>772</v>
      </c>
      <c r="W122" s="297">
        <f t="shared" si="14"/>
        <v>0</v>
      </c>
      <c r="X122" s="297">
        <f t="shared" si="15"/>
        <v>0</v>
      </c>
      <c r="Y122" s="297">
        <f t="shared" si="16"/>
        <v>0</v>
      </c>
      <c r="Z122" s="298">
        <f t="shared" si="17"/>
        <v>0</v>
      </c>
    </row>
    <row r="123" spans="1:26">
      <c r="A123" s="87">
        <v>249</v>
      </c>
      <c r="B123" s="49" t="s">
        <v>219</v>
      </c>
      <c r="C123" s="65">
        <f>VLOOKUP($B123,'Panorama Especialização Brasil'!$K$4:$BU$679,58,0)</f>
        <v>82</v>
      </c>
      <c r="D123" s="46">
        <f t="shared" si="13"/>
        <v>0.24866766657480552</v>
      </c>
      <c r="E123" s="201">
        <f>VLOOKUP($B123,'Panorama Especialização Brasil'!$K$4:$BU$679,60,0)</f>
        <v>4</v>
      </c>
      <c r="F123" s="98">
        <v>75</v>
      </c>
      <c r="G123" s="196">
        <v>1</v>
      </c>
      <c r="H123" s="98">
        <f>VLOOKUP($B123,'Panorama Especialização Brasil'!$K$4:$BU$679,63,0)</f>
        <v>5835</v>
      </c>
      <c r="I123" s="201">
        <f>VLOOKUP($B123,'Panorama Especialização Brasil'!$K$4:$BV$680,64,0)</f>
        <v>300</v>
      </c>
      <c r="J123" s="253"/>
      <c r="K123" s="239" t="s">
        <v>749</v>
      </c>
      <c r="L123" s="239"/>
      <c r="M123" s="236" t="s">
        <v>749</v>
      </c>
      <c r="N123" s="237"/>
      <c r="O123" s="237"/>
      <c r="P123" s="277"/>
      <c r="Q123" s="284">
        <v>1</v>
      </c>
      <c r="R123" s="285"/>
      <c r="S123" s="296">
        <f t="shared" si="18"/>
        <v>82</v>
      </c>
      <c r="T123" s="297">
        <f t="shared" si="19"/>
        <v>4</v>
      </c>
      <c r="U123" s="297">
        <f t="shared" si="20"/>
        <v>5835</v>
      </c>
      <c r="V123" s="297">
        <f t="shared" si="21"/>
        <v>300</v>
      </c>
      <c r="W123" s="297">
        <f t="shared" si="14"/>
        <v>0</v>
      </c>
      <c r="X123" s="297">
        <f t="shared" si="15"/>
        <v>0</v>
      </c>
      <c r="Y123" s="297">
        <f t="shared" si="16"/>
        <v>0</v>
      </c>
      <c r="Z123" s="298">
        <f t="shared" si="17"/>
        <v>0</v>
      </c>
    </row>
    <row r="124" spans="1:26">
      <c r="A124" s="87">
        <v>174</v>
      </c>
      <c r="B124" s="49" t="s">
        <v>144</v>
      </c>
      <c r="C124" s="65">
        <f>VLOOKUP($B124,'Panorama Especialização Brasil'!$K$4:$BU$679,58,0)</f>
        <v>16</v>
      </c>
      <c r="D124" s="46">
        <f t="shared" si="13"/>
        <v>0.21096664380996549</v>
      </c>
      <c r="E124" s="201">
        <f>VLOOKUP($B124,'Panorama Especialização Brasil'!$K$4:$BU$679,60,0)</f>
        <v>1</v>
      </c>
      <c r="F124" s="98">
        <v>0</v>
      </c>
      <c r="G124" s="196">
        <v>0</v>
      </c>
      <c r="H124" s="98">
        <f>VLOOKUP($B124,'Panorama Especialização Brasil'!$K$4:$BU$679,63,0)</f>
        <v>1342</v>
      </c>
      <c r="I124" s="201">
        <f>VLOOKUP($B124,'Panorama Especialização Brasil'!$K$4:$BV$680,64,0)</f>
        <v>43</v>
      </c>
      <c r="J124" s="253" t="s">
        <v>847</v>
      </c>
      <c r="K124" s="239" t="s">
        <v>749</v>
      </c>
      <c r="L124" s="239"/>
      <c r="M124" s="236" t="s">
        <v>749</v>
      </c>
      <c r="N124" s="237"/>
      <c r="O124" s="237"/>
      <c r="P124" s="277"/>
      <c r="Q124" s="284">
        <v>1</v>
      </c>
      <c r="R124" s="285"/>
      <c r="S124" s="296">
        <f t="shared" si="18"/>
        <v>16</v>
      </c>
      <c r="T124" s="297">
        <f t="shared" si="19"/>
        <v>1</v>
      </c>
      <c r="U124" s="297">
        <f t="shared" si="20"/>
        <v>1342</v>
      </c>
      <c r="V124" s="297">
        <f t="shared" si="21"/>
        <v>43</v>
      </c>
      <c r="W124" s="297">
        <f t="shared" si="14"/>
        <v>0</v>
      </c>
      <c r="X124" s="297">
        <f t="shared" si="15"/>
        <v>0</v>
      </c>
      <c r="Y124" s="297">
        <f t="shared" si="16"/>
        <v>0</v>
      </c>
      <c r="Z124" s="298">
        <f t="shared" si="17"/>
        <v>0</v>
      </c>
    </row>
    <row r="125" spans="1:26">
      <c r="A125" s="87">
        <v>152</v>
      </c>
      <c r="B125" s="49" t="s">
        <v>122</v>
      </c>
      <c r="C125" s="65">
        <f>VLOOKUP($B125,'Panorama Especialização Brasil'!$K$4:$BU$679,58,0)</f>
        <v>6</v>
      </c>
      <c r="D125" s="46">
        <f t="shared" si="13"/>
        <v>7.2420848224669251E-2</v>
      </c>
      <c r="E125" s="201">
        <f>VLOOKUP($B125,'Panorama Especialização Brasil'!$K$4:$BU$679,60,0)</f>
        <v>1</v>
      </c>
      <c r="F125" s="98">
        <v>6</v>
      </c>
      <c r="G125" s="196">
        <v>1</v>
      </c>
      <c r="H125" s="98">
        <f>VLOOKUP($B125,'Panorama Especialização Brasil'!$K$4:$BU$679,63,0)</f>
        <v>1466</v>
      </c>
      <c r="I125" s="201">
        <f>VLOOKUP($B125,'Panorama Especialização Brasil'!$K$4:$BV$680,64,0)</f>
        <v>56</v>
      </c>
      <c r="J125" s="253"/>
      <c r="K125" s="239" t="s">
        <v>749</v>
      </c>
      <c r="L125" s="239"/>
      <c r="M125" s="236" t="s">
        <v>749</v>
      </c>
      <c r="N125" s="237"/>
      <c r="O125" s="237"/>
      <c r="P125" s="277"/>
      <c r="Q125" s="284">
        <v>1</v>
      </c>
      <c r="R125" s="285"/>
      <c r="S125" s="296">
        <f t="shared" si="18"/>
        <v>6</v>
      </c>
      <c r="T125" s="297">
        <f t="shared" si="19"/>
        <v>1</v>
      </c>
      <c r="U125" s="297">
        <f t="shared" si="20"/>
        <v>1466</v>
      </c>
      <c r="V125" s="297">
        <f t="shared" si="21"/>
        <v>56</v>
      </c>
      <c r="W125" s="297">
        <f t="shared" si="14"/>
        <v>0</v>
      </c>
      <c r="X125" s="297">
        <f t="shared" si="15"/>
        <v>0</v>
      </c>
      <c r="Y125" s="297">
        <f t="shared" si="16"/>
        <v>0</v>
      </c>
      <c r="Z125" s="298">
        <f t="shared" si="17"/>
        <v>0</v>
      </c>
    </row>
    <row r="126" spans="1:26">
      <c r="A126" s="87">
        <v>240</v>
      </c>
      <c r="B126" s="49" t="s">
        <v>210</v>
      </c>
      <c r="C126" s="65">
        <f>VLOOKUP($B126,'Panorama Especialização Brasil'!$K$4:$BU$679,58,0)</f>
        <v>26</v>
      </c>
      <c r="D126" s="46">
        <f t="shared" si="13"/>
        <v>3.3203342125330708E-2</v>
      </c>
      <c r="E126" s="201">
        <f>VLOOKUP($B126,'Panorama Especialização Brasil'!$K$4:$BU$679,60,0)</f>
        <v>2</v>
      </c>
      <c r="F126" s="98">
        <v>0</v>
      </c>
      <c r="G126" s="196">
        <v>0</v>
      </c>
      <c r="H126" s="98">
        <f>VLOOKUP($B126,'Panorama Especialização Brasil'!$K$4:$BU$679,63,0)</f>
        <v>13856</v>
      </c>
      <c r="I126" s="201">
        <f>VLOOKUP($B126,'Panorama Especialização Brasil'!$K$4:$BV$680,64,0)</f>
        <v>682</v>
      </c>
      <c r="J126" s="253"/>
      <c r="K126" s="239" t="s">
        <v>749</v>
      </c>
      <c r="L126" s="239"/>
      <c r="M126" s="236" t="s">
        <v>749</v>
      </c>
      <c r="N126" s="237"/>
      <c r="O126" s="237"/>
      <c r="P126" s="277"/>
      <c r="Q126" s="284">
        <v>1</v>
      </c>
      <c r="R126" s="285"/>
      <c r="S126" s="296">
        <f t="shared" si="18"/>
        <v>26</v>
      </c>
      <c r="T126" s="297">
        <f t="shared" si="19"/>
        <v>2</v>
      </c>
      <c r="U126" s="297">
        <f t="shared" si="20"/>
        <v>13856</v>
      </c>
      <c r="V126" s="297">
        <f t="shared" si="21"/>
        <v>682</v>
      </c>
      <c r="W126" s="297">
        <f t="shared" si="14"/>
        <v>0</v>
      </c>
      <c r="X126" s="297">
        <f t="shared" si="15"/>
        <v>0</v>
      </c>
      <c r="Y126" s="297">
        <f t="shared" si="16"/>
        <v>0</v>
      </c>
      <c r="Z126" s="298">
        <f t="shared" si="17"/>
        <v>0</v>
      </c>
    </row>
    <row r="127" spans="1:26">
      <c r="A127" s="87">
        <v>266</v>
      </c>
      <c r="B127" s="49" t="s">
        <v>236</v>
      </c>
      <c r="C127" s="65">
        <f>VLOOKUP($B127,'Panorama Especialização Brasil'!$K$4:$BU$679,58,0)</f>
        <v>5</v>
      </c>
      <c r="D127" s="46">
        <f t="shared" si="13"/>
        <v>2.7587819222888769E-2</v>
      </c>
      <c r="E127" s="201">
        <f>VLOOKUP($B127,'Panorama Especialização Brasil'!$K$4:$BU$679,60,0)</f>
        <v>1</v>
      </c>
      <c r="F127" s="98">
        <v>0</v>
      </c>
      <c r="G127" s="196">
        <v>0</v>
      </c>
      <c r="H127" s="98">
        <f>VLOOKUP($B127,'Panorama Especialização Brasil'!$K$4:$BU$679,63,0)</f>
        <v>3207</v>
      </c>
      <c r="I127" s="201">
        <f>VLOOKUP($B127,'Panorama Especialização Brasil'!$K$4:$BV$680,64,0)</f>
        <v>265</v>
      </c>
      <c r="J127" s="253"/>
      <c r="K127" s="239" t="s">
        <v>749</v>
      </c>
      <c r="L127" s="239"/>
      <c r="M127" s="236" t="s">
        <v>749</v>
      </c>
      <c r="N127" s="237"/>
      <c r="O127" s="237"/>
      <c r="P127" s="277"/>
      <c r="Q127" s="284">
        <v>1</v>
      </c>
      <c r="R127" s="285"/>
      <c r="S127" s="296">
        <f t="shared" si="18"/>
        <v>5</v>
      </c>
      <c r="T127" s="297">
        <f t="shared" si="19"/>
        <v>1</v>
      </c>
      <c r="U127" s="297">
        <f t="shared" si="20"/>
        <v>3207</v>
      </c>
      <c r="V127" s="297">
        <f t="shared" si="21"/>
        <v>265</v>
      </c>
      <c r="W127" s="297">
        <f t="shared" si="14"/>
        <v>0</v>
      </c>
      <c r="X127" s="297">
        <f t="shared" si="15"/>
        <v>0</v>
      </c>
      <c r="Y127" s="297">
        <f t="shared" si="16"/>
        <v>0</v>
      </c>
      <c r="Z127" s="298">
        <f t="shared" si="17"/>
        <v>0</v>
      </c>
    </row>
    <row r="128" spans="1:26">
      <c r="A128" s="87">
        <v>159</v>
      </c>
      <c r="B128" s="49" t="s">
        <v>129</v>
      </c>
      <c r="C128" s="65">
        <f>VLOOKUP($B128,'Panorama Especialização Brasil'!$K$4:$BU$679,58,0)</f>
        <v>4</v>
      </c>
      <c r="D128" s="46">
        <f t="shared" si="13"/>
        <v>2.6088945447196248E-2</v>
      </c>
      <c r="E128" s="201">
        <f>VLOOKUP($B128,'Panorama Especialização Brasil'!$K$4:$BU$679,60,0)</f>
        <v>1</v>
      </c>
      <c r="F128" s="98">
        <v>0</v>
      </c>
      <c r="G128" s="196">
        <v>0</v>
      </c>
      <c r="H128" s="98">
        <f>VLOOKUP($B128,'Panorama Especialização Brasil'!$K$4:$BU$679,63,0)</f>
        <v>2713</v>
      </c>
      <c r="I128" s="201">
        <f>VLOOKUP($B128,'Panorama Especialização Brasil'!$K$4:$BV$680,64,0)</f>
        <v>124</v>
      </c>
      <c r="J128" s="253"/>
      <c r="K128" s="239" t="s">
        <v>749</v>
      </c>
      <c r="L128" s="239"/>
      <c r="M128" s="236" t="s">
        <v>749</v>
      </c>
      <c r="N128" s="237"/>
      <c r="O128" s="237"/>
      <c r="P128" s="277"/>
      <c r="Q128" s="284">
        <v>1</v>
      </c>
      <c r="R128" s="285"/>
      <c r="S128" s="296">
        <f t="shared" si="18"/>
        <v>4</v>
      </c>
      <c r="T128" s="297">
        <f t="shared" si="19"/>
        <v>1</v>
      </c>
      <c r="U128" s="297">
        <f t="shared" si="20"/>
        <v>2713</v>
      </c>
      <c r="V128" s="297">
        <f t="shared" si="21"/>
        <v>124</v>
      </c>
      <c r="W128" s="297">
        <f t="shared" si="14"/>
        <v>0</v>
      </c>
      <c r="X128" s="297">
        <f t="shared" si="15"/>
        <v>0</v>
      </c>
      <c r="Y128" s="297">
        <f t="shared" si="16"/>
        <v>0</v>
      </c>
      <c r="Z128" s="298">
        <f t="shared" si="17"/>
        <v>0</v>
      </c>
    </row>
    <row r="129" spans="1:26">
      <c r="A129" s="87">
        <v>306</v>
      </c>
      <c r="B129" s="49" t="s">
        <v>277</v>
      </c>
      <c r="C129" s="65">
        <f>VLOOKUP($B129,'Panorama Especialização Brasil'!$K$4:$BU$679,58,0)</f>
        <v>2</v>
      </c>
      <c r="D129" s="46">
        <f t="shared" si="13"/>
        <v>1.7154461705827295E-2</v>
      </c>
      <c r="E129" s="201">
        <f>VLOOKUP($B129,'Panorama Especialização Brasil'!$K$4:$BU$679,60,0)</f>
        <v>2</v>
      </c>
      <c r="F129" s="98">
        <v>0</v>
      </c>
      <c r="G129" s="196">
        <v>0</v>
      </c>
      <c r="H129" s="98">
        <f>VLOOKUP($B129,'Panorama Especialização Brasil'!$K$4:$BU$679,63,0)</f>
        <v>2063</v>
      </c>
      <c r="I129" s="201">
        <f>VLOOKUP($B129,'Panorama Especialização Brasil'!$K$4:$BV$680,64,0)</f>
        <v>83</v>
      </c>
      <c r="J129" s="253"/>
      <c r="K129" s="239" t="s">
        <v>749</v>
      </c>
      <c r="L129" s="239"/>
      <c r="M129" s="236" t="s">
        <v>749</v>
      </c>
      <c r="N129" s="237"/>
      <c r="O129" s="237"/>
      <c r="P129" s="277"/>
      <c r="Q129" s="284">
        <v>1</v>
      </c>
      <c r="R129" s="285"/>
      <c r="S129" s="296">
        <f t="shared" si="18"/>
        <v>2</v>
      </c>
      <c r="T129" s="297">
        <f t="shared" si="19"/>
        <v>2</v>
      </c>
      <c r="U129" s="297">
        <f t="shared" si="20"/>
        <v>2063</v>
      </c>
      <c r="V129" s="297">
        <f t="shared" si="21"/>
        <v>83</v>
      </c>
      <c r="W129" s="297">
        <f t="shared" si="14"/>
        <v>0</v>
      </c>
      <c r="X129" s="297">
        <f t="shared" si="15"/>
        <v>0</v>
      </c>
      <c r="Y129" s="297">
        <f t="shared" si="16"/>
        <v>0</v>
      </c>
      <c r="Z129" s="298">
        <f t="shared" si="17"/>
        <v>0</v>
      </c>
    </row>
    <row r="130" spans="1:26">
      <c r="A130" s="87">
        <v>552</v>
      </c>
      <c r="B130" s="49" t="s">
        <v>524</v>
      </c>
      <c r="C130" s="65">
        <f>VLOOKUP($B130,'Panorama Especialização Brasil'!$K$4:$BU$679,58,0)</f>
        <v>6</v>
      </c>
      <c r="D130" s="46">
        <f t="shared" si="13"/>
        <v>1.7057995420527817E-2</v>
      </c>
      <c r="E130" s="201">
        <f>VLOOKUP($B130,'Panorama Especialização Brasil'!$K$4:$BU$679,60,0)</f>
        <v>2</v>
      </c>
      <c r="F130" s="98">
        <v>0</v>
      </c>
      <c r="G130" s="196">
        <v>0</v>
      </c>
      <c r="H130" s="98">
        <f>VLOOKUP($B130,'Panorama Especialização Brasil'!$K$4:$BU$679,63,0)</f>
        <v>6224</v>
      </c>
      <c r="I130" s="201">
        <f>VLOOKUP($B130,'Panorama Especialização Brasil'!$K$4:$BV$680,64,0)</f>
        <v>609</v>
      </c>
      <c r="J130" s="253"/>
      <c r="K130" s="239" t="s">
        <v>749</v>
      </c>
      <c r="L130" s="239"/>
      <c r="M130" s="236" t="s">
        <v>749</v>
      </c>
      <c r="N130" s="237"/>
      <c r="O130" s="237"/>
      <c r="P130" s="277"/>
      <c r="Q130" s="284">
        <v>1</v>
      </c>
      <c r="R130" s="285"/>
      <c r="S130" s="296">
        <f t="shared" si="18"/>
        <v>6</v>
      </c>
      <c r="T130" s="297">
        <f t="shared" si="19"/>
        <v>2</v>
      </c>
      <c r="U130" s="297">
        <f t="shared" si="20"/>
        <v>6224</v>
      </c>
      <c r="V130" s="297">
        <f t="shared" si="21"/>
        <v>609</v>
      </c>
      <c r="W130" s="297">
        <f t="shared" si="14"/>
        <v>0</v>
      </c>
      <c r="X130" s="297">
        <f t="shared" si="15"/>
        <v>0</v>
      </c>
      <c r="Y130" s="297">
        <f t="shared" si="16"/>
        <v>0</v>
      </c>
      <c r="Z130" s="298">
        <f t="shared" si="17"/>
        <v>0</v>
      </c>
    </row>
    <row r="131" spans="1:26">
      <c r="A131" s="87">
        <v>236</v>
      </c>
      <c r="B131" s="49" t="s">
        <v>206</v>
      </c>
      <c r="C131" s="65">
        <f>VLOOKUP($B131,'Panorama Especialização Brasil'!$K$4:$BU$679,58,0)</f>
        <v>8</v>
      </c>
      <c r="D131" s="46">
        <f t="shared" si="13"/>
        <v>1.7018347919750761E-2</v>
      </c>
      <c r="E131" s="201">
        <f>VLOOKUP($B131,'Panorama Especialização Brasil'!$K$4:$BU$679,60,0)</f>
        <v>3</v>
      </c>
      <c r="F131" s="98">
        <v>0</v>
      </c>
      <c r="G131" s="196">
        <v>0</v>
      </c>
      <c r="H131" s="98">
        <f>VLOOKUP($B131,'Panorama Especialização Brasil'!$K$4:$BU$679,63,0)</f>
        <v>8318</v>
      </c>
      <c r="I131" s="201">
        <f>VLOOKUP($B131,'Panorama Especialização Brasil'!$K$4:$BV$680,64,0)</f>
        <v>136</v>
      </c>
      <c r="J131" s="253"/>
      <c r="K131" s="239" t="s">
        <v>749</v>
      </c>
      <c r="L131" s="239"/>
      <c r="M131" s="236" t="s">
        <v>749</v>
      </c>
      <c r="N131" s="237"/>
      <c r="O131" s="237"/>
      <c r="P131" s="277"/>
      <c r="Q131" s="284">
        <v>1</v>
      </c>
      <c r="R131" s="285"/>
      <c r="S131" s="296">
        <f t="shared" si="18"/>
        <v>8</v>
      </c>
      <c r="T131" s="297">
        <f t="shared" si="19"/>
        <v>3</v>
      </c>
      <c r="U131" s="297">
        <f t="shared" si="20"/>
        <v>8318</v>
      </c>
      <c r="V131" s="297">
        <f t="shared" si="21"/>
        <v>136</v>
      </c>
      <c r="W131" s="297">
        <f t="shared" si="14"/>
        <v>0</v>
      </c>
      <c r="X131" s="297">
        <f t="shared" si="15"/>
        <v>0</v>
      </c>
      <c r="Y131" s="297">
        <f t="shared" si="16"/>
        <v>0</v>
      </c>
      <c r="Z131" s="298">
        <f t="shared" si="17"/>
        <v>0</v>
      </c>
    </row>
    <row r="132" spans="1:26">
      <c r="A132" s="87">
        <v>196</v>
      </c>
      <c r="B132" s="49" t="s">
        <v>166</v>
      </c>
      <c r="C132" s="65">
        <f>VLOOKUP($B132,'Panorama Especialização Brasil'!$K$4:$BU$679,58,0)</f>
        <v>33</v>
      </c>
      <c r="D132" s="46">
        <f t="shared" si="13"/>
        <v>1.6472841887708988E-2</v>
      </c>
      <c r="E132" s="201">
        <f>VLOOKUP($B132,'Panorama Especialização Brasil'!$K$4:$BU$679,60,0)</f>
        <v>4</v>
      </c>
      <c r="F132" s="98">
        <v>0</v>
      </c>
      <c r="G132" s="196">
        <v>0</v>
      </c>
      <c r="H132" s="98">
        <f>VLOOKUP($B132,'Panorama Especialização Brasil'!$K$4:$BU$679,63,0)</f>
        <v>35448</v>
      </c>
      <c r="I132" s="201">
        <f>VLOOKUP($B132,'Panorama Especialização Brasil'!$K$4:$BV$680,64,0)</f>
        <v>132</v>
      </c>
      <c r="J132" s="253"/>
      <c r="K132" s="239" t="s">
        <v>749</v>
      </c>
      <c r="L132" s="239"/>
      <c r="M132" s="236" t="s">
        <v>749</v>
      </c>
      <c r="N132" s="237"/>
      <c r="O132" s="237"/>
      <c r="P132" s="277"/>
      <c r="Q132" s="284">
        <v>1</v>
      </c>
      <c r="R132" s="285"/>
      <c r="S132" s="296">
        <f t="shared" si="18"/>
        <v>33</v>
      </c>
      <c r="T132" s="297">
        <f t="shared" si="19"/>
        <v>4</v>
      </c>
      <c r="U132" s="297">
        <f t="shared" si="20"/>
        <v>35448</v>
      </c>
      <c r="V132" s="297">
        <f t="shared" si="21"/>
        <v>132</v>
      </c>
      <c r="W132" s="297">
        <f t="shared" si="14"/>
        <v>0</v>
      </c>
      <c r="X132" s="297">
        <f t="shared" si="15"/>
        <v>0</v>
      </c>
      <c r="Y132" s="297">
        <f t="shared" si="16"/>
        <v>0</v>
      </c>
      <c r="Z132" s="298">
        <f t="shared" si="17"/>
        <v>0</v>
      </c>
    </row>
    <row r="133" spans="1:26">
      <c r="A133" s="87">
        <v>15</v>
      </c>
      <c r="B133" s="49" t="s">
        <v>663</v>
      </c>
      <c r="C133" s="65">
        <f>VLOOKUP($B133,'Panorama Especialização Brasil'!$K$4:$BU$679,58,0)</f>
        <v>17</v>
      </c>
      <c r="D133" s="46">
        <f t="shared" si="13"/>
        <v>1.6202308695601342E-2</v>
      </c>
      <c r="E133" s="201">
        <f>VLOOKUP($B133,'Panorama Especialização Brasil'!$K$4:$BU$679,60,0)</f>
        <v>2</v>
      </c>
      <c r="F133" s="98">
        <v>0</v>
      </c>
      <c r="G133" s="196">
        <v>0</v>
      </c>
      <c r="H133" s="98">
        <f>VLOOKUP($B133,'Panorama Especialização Brasil'!$K$4:$BU$679,63,0)</f>
        <v>18566</v>
      </c>
      <c r="I133" s="201">
        <f>VLOOKUP($B133,'Panorama Especialização Brasil'!$K$4:$BV$680,64,0)</f>
        <v>1456</v>
      </c>
      <c r="J133" s="253"/>
      <c r="K133" s="239" t="s">
        <v>749</v>
      </c>
      <c r="L133" s="239"/>
      <c r="M133" s="236" t="s">
        <v>749</v>
      </c>
      <c r="N133" s="237"/>
      <c r="O133" s="237"/>
      <c r="P133" s="277"/>
      <c r="Q133" s="284">
        <v>1</v>
      </c>
      <c r="R133" s="285"/>
      <c r="S133" s="296">
        <f t="shared" si="18"/>
        <v>17</v>
      </c>
      <c r="T133" s="297">
        <f t="shared" si="19"/>
        <v>2</v>
      </c>
      <c r="U133" s="297">
        <f t="shared" si="20"/>
        <v>18566</v>
      </c>
      <c r="V133" s="297">
        <f t="shared" si="21"/>
        <v>1456</v>
      </c>
      <c r="W133" s="297">
        <f t="shared" si="14"/>
        <v>0</v>
      </c>
      <c r="X133" s="297">
        <f t="shared" si="15"/>
        <v>0</v>
      </c>
      <c r="Y133" s="297">
        <f t="shared" si="16"/>
        <v>0</v>
      </c>
      <c r="Z133" s="298">
        <f t="shared" si="17"/>
        <v>0</v>
      </c>
    </row>
    <row r="134" spans="1:26">
      <c r="A134" s="87">
        <v>195</v>
      </c>
      <c r="B134" s="49" t="s">
        <v>165</v>
      </c>
      <c r="C134" s="65">
        <f>VLOOKUP($B134,'Panorama Especialização Brasil'!$K$4:$BU$679,58,0)</f>
        <v>4</v>
      </c>
      <c r="D134" s="46">
        <f t="shared" si="13"/>
        <v>1.5072254897411291E-2</v>
      </c>
      <c r="E134" s="201">
        <f>VLOOKUP($B134,'Panorama Especialização Brasil'!$K$4:$BU$679,60,0)</f>
        <v>1</v>
      </c>
      <c r="F134" s="98">
        <v>0</v>
      </c>
      <c r="G134" s="196">
        <v>0</v>
      </c>
      <c r="H134" s="98">
        <f>VLOOKUP($B134,'Panorama Especialização Brasil'!$K$4:$BU$679,63,0)</f>
        <v>4696</v>
      </c>
      <c r="I134" s="201">
        <f>VLOOKUP($B134,'Panorama Especialização Brasil'!$K$4:$BV$680,64,0)</f>
        <v>32</v>
      </c>
      <c r="J134" s="253"/>
      <c r="K134" s="239" t="s">
        <v>749</v>
      </c>
      <c r="L134" s="239"/>
      <c r="M134" s="236" t="s">
        <v>749</v>
      </c>
      <c r="N134" s="237"/>
      <c r="O134" s="237"/>
      <c r="P134" s="277"/>
      <c r="Q134" s="284">
        <v>1</v>
      </c>
      <c r="R134" s="285"/>
      <c r="S134" s="296">
        <f t="shared" si="18"/>
        <v>4</v>
      </c>
      <c r="T134" s="297">
        <f t="shared" si="19"/>
        <v>1</v>
      </c>
      <c r="U134" s="297">
        <f t="shared" si="20"/>
        <v>4696</v>
      </c>
      <c r="V134" s="297">
        <f t="shared" si="21"/>
        <v>32</v>
      </c>
      <c r="W134" s="297">
        <f t="shared" si="14"/>
        <v>0</v>
      </c>
      <c r="X134" s="297">
        <f t="shared" si="15"/>
        <v>0</v>
      </c>
      <c r="Y134" s="297">
        <f t="shared" si="16"/>
        <v>0</v>
      </c>
      <c r="Z134" s="298">
        <f t="shared" si="17"/>
        <v>0</v>
      </c>
    </row>
    <row r="135" spans="1:26">
      <c r="A135" s="87">
        <v>118</v>
      </c>
      <c r="B135" s="49" t="s">
        <v>88</v>
      </c>
      <c r="C135" s="65">
        <f>VLOOKUP($B135,'Panorama Especialização Brasil'!$K$4:$BU$679,58,0)</f>
        <v>50</v>
      </c>
      <c r="D135" s="46">
        <f t="shared" ref="D135:D198" si="22">(C135/H135)/($C$4/$H$4)</f>
        <v>1.4616334811551814E-2</v>
      </c>
      <c r="E135" s="201">
        <f>VLOOKUP($B135,'Panorama Especialização Brasil'!$K$4:$BU$679,60,0)</f>
        <v>3</v>
      </c>
      <c r="F135" s="98">
        <v>0</v>
      </c>
      <c r="G135" s="196">
        <v>0</v>
      </c>
      <c r="H135" s="98">
        <f>VLOOKUP($B135,'Panorama Especialização Brasil'!$K$4:$BU$679,63,0)</f>
        <v>60531</v>
      </c>
      <c r="I135" s="201">
        <f>VLOOKUP($B135,'Panorama Especialização Brasil'!$K$4:$BV$680,64,0)</f>
        <v>687</v>
      </c>
      <c r="J135" s="253"/>
      <c r="K135" s="239" t="s">
        <v>749</v>
      </c>
      <c r="L135" s="239"/>
      <c r="M135" s="236" t="s">
        <v>749</v>
      </c>
      <c r="N135" s="237"/>
      <c r="O135" s="237"/>
      <c r="P135" s="277"/>
      <c r="Q135" s="284">
        <v>1</v>
      </c>
      <c r="R135" s="285"/>
      <c r="S135" s="296">
        <f t="shared" si="18"/>
        <v>50</v>
      </c>
      <c r="T135" s="297">
        <f t="shared" si="19"/>
        <v>3</v>
      </c>
      <c r="U135" s="297">
        <f t="shared" si="20"/>
        <v>60531</v>
      </c>
      <c r="V135" s="297">
        <f t="shared" si="21"/>
        <v>687</v>
      </c>
      <c r="W135" s="297">
        <f t="shared" ref="W135:W198" si="23">$R135*C135</f>
        <v>0</v>
      </c>
      <c r="X135" s="297">
        <f t="shared" ref="X135:X198" si="24">$R135*E135</f>
        <v>0</v>
      </c>
      <c r="Y135" s="297">
        <f t="shared" ref="Y135:Y198" si="25">$R135*H135</f>
        <v>0</v>
      </c>
      <c r="Z135" s="298">
        <f t="shared" ref="Z135:Z198" si="26">$R135*I135</f>
        <v>0</v>
      </c>
    </row>
    <row r="136" spans="1:26">
      <c r="A136" s="87">
        <v>146</v>
      </c>
      <c r="B136" s="49" t="s">
        <v>116</v>
      </c>
      <c r="C136" s="65">
        <f>VLOOKUP($B136,'Panorama Especialização Brasil'!$K$4:$BU$679,58,0)</f>
        <v>1</v>
      </c>
      <c r="D136" s="46">
        <f t="shared" si="22"/>
        <v>1.4563643826799057E-2</v>
      </c>
      <c r="E136" s="201">
        <f>VLOOKUP($B136,'Panorama Especialização Brasil'!$K$4:$BU$679,60,0)</f>
        <v>1</v>
      </c>
      <c r="F136" s="98">
        <v>0</v>
      </c>
      <c r="G136" s="196">
        <v>0</v>
      </c>
      <c r="H136" s="98">
        <f>VLOOKUP($B136,'Panorama Especialização Brasil'!$K$4:$BU$679,63,0)</f>
        <v>1215</v>
      </c>
      <c r="I136" s="201">
        <f>VLOOKUP($B136,'Panorama Especialização Brasil'!$K$4:$BV$680,64,0)</f>
        <v>27</v>
      </c>
      <c r="J136" s="253"/>
      <c r="K136" s="239" t="s">
        <v>749</v>
      </c>
      <c r="L136" s="239"/>
      <c r="M136" s="236" t="s">
        <v>749</v>
      </c>
      <c r="N136" s="237"/>
      <c r="O136" s="237"/>
      <c r="P136" s="277"/>
      <c r="Q136" s="284">
        <v>1</v>
      </c>
      <c r="R136" s="285"/>
      <c r="S136" s="296">
        <f t="shared" si="18"/>
        <v>1</v>
      </c>
      <c r="T136" s="297">
        <f t="shared" si="19"/>
        <v>1</v>
      </c>
      <c r="U136" s="297">
        <f t="shared" si="20"/>
        <v>1215</v>
      </c>
      <c r="V136" s="297">
        <f t="shared" si="21"/>
        <v>27</v>
      </c>
      <c r="W136" s="297">
        <f t="shared" si="23"/>
        <v>0</v>
      </c>
      <c r="X136" s="297">
        <f t="shared" si="24"/>
        <v>0</v>
      </c>
      <c r="Y136" s="297">
        <f t="shared" si="25"/>
        <v>0</v>
      </c>
      <c r="Z136" s="298">
        <f t="shared" si="26"/>
        <v>0</v>
      </c>
    </row>
    <row r="137" spans="1:26">
      <c r="A137" s="87">
        <v>264</v>
      </c>
      <c r="B137" s="49" t="s">
        <v>234</v>
      </c>
      <c r="C137" s="65">
        <f>VLOOKUP($B137,'Panorama Especialização Brasil'!$K$4:$BU$679,58,0)</f>
        <v>14</v>
      </c>
      <c r="D137" s="46">
        <f t="shared" si="22"/>
        <v>1.3266619262777914E-2</v>
      </c>
      <c r="E137" s="201">
        <f>VLOOKUP($B137,'Panorama Especialização Brasil'!$K$4:$BU$679,60,0)</f>
        <v>2</v>
      </c>
      <c r="F137" s="98">
        <v>0</v>
      </c>
      <c r="G137" s="196">
        <v>0</v>
      </c>
      <c r="H137" s="98">
        <f>VLOOKUP($B137,'Panorama Especialização Brasil'!$K$4:$BU$679,63,0)</f>
        <v>18673</v>
      </c>
      <c r="I137" s="201">
        <f>VLOOKUP($B137,'Panorama Especialização Brasil'!$K$4:$BV$680,64,0)</f>
        <v>747</v>
      </c>
      <c r="J137" s="253"/>
      <c r="K137" s="239" t="s">
        <v>749</v>
      </c>
      <c r="L137" s="239"/>
      <c r="M137" s="236" t="s">
        <v>749</v>
      </c>
      <c r="N137" s="237"/>
      <c r="O137" s="237"/>
      <c r="P137" s="277"/>
      <c r="Q137" s="284">
        <v>1</v>
      </c>
      <c r="R137" s="285"/>
      <c r="S137" s="296">
        <f t="shared" si="18"/>
        <v>14</v>
      </c>
      <c r="T137" s="297">
        <f t="shared" si="19"/>
        <v>2</v>
      </c>
      <c r="U137" s="297">
        <f t="shared" si="20"/>
        <v>18673</v>
      </c>
      <c r="V137" s="297">
        <f t="shared" si="21"/>
        <v>747</v>
      </c>
      <c r="W137" s="297">
        <f t="shared" si="23"/>
        <v>0</v>
      </c>
      <c r="X137" s="297">
        <f t="shared" si="24"/>
        <v>0</v>
      </c>
      <c r="Y137" s="297">
        <f t="shared" si="25"/>
        <v>0</v>
      </c>
      <c r="Z137" s="298">
        <f t="shared" si="26"/>
        <v>0</v>
      </c>
    </row>
    <row r="138" spans="1:26">
      <c r="A138" s="87">
        <v>294</v>
      </c>
      <c r="B138" s="49" t="s">
        <v>265</v>
      </c>
      <c r="C138" s="65">
        <f>VLOOKUP($B138,'Panorama Especialização Brasil'!$K$4:$BU$679,58,0)</f>
        <v>6</v>
      </c>
      <c r="D138" s="46">
        <f t="shared" si="22"/>
        <v>1.3241327450407224E-2</v>
      </c>
      <c r="E138" s="201">
        <f>VLOOKUP($B138,'Panorama Especialização Brasil'!$K$4:$BU$679,60,0)</f>
        <v>7</v>
      </c>
      <c r="F138" s="98">
        <v>0</v>
      </c>
      <c r="G138" s="196">
        <v>1</v>
      </c>
      <c r="H138" s="98">
        <f>VLOOKUP($B138,'Panorama Especialização Brasil'!$K$4:$BU$679,63,0)</f>
        <v>8018</v>
      </c>
      <c r="I138" s="201">
        <f>VLOOKUP($B138,'Panorama Especialização Brasil'!$K$4:$BV$680,64,0)</f>
        <v>899</v>
      </c>
      <c r="J138" s="253"/>
      <c r="K138" s="239" t="s">
        <v>749</v>
      </c>
      <c r="L138" s="239"/>
      <c r="M138" s="236" t="s">
        <v>749</v>
      </c>
      <c r="N138" s="237"/>
      <c r="O138" s="237"/>
      <c r="P138" s="277"/>
      <c r="Q138" s="284">
        <v>1</v>
      </c>
      <c r="R138" s="285"/>
      <c r="S138" s="296">
        <f t="shared" si="18"/>
        <v>6</v>
      </c>
      <c r="T138" s="297">
        <f t="shared" si="19"/>
        <v>7</v>
      </c>
      <c r="U138" s="297">
        <f t="shared" si="20"/>
        <v>8018</v>
      </c>
      <c r="V138" s="297">
        <f t="shared" si="21"/>
        <v>899</v>
      </c>
      <c r="W138" s="297">
        <f t="shared" si="23"/>
        <v>0</v>
      </c>
      <c r="X138" s="297">
        <f t="shared" si="24"/>
        <v>0</v>
      </c>
      <c r="Y138" s="297">
        <f t="shared" si="25"/>
        <v>0</v>
      </c>
      <c r="Z138" s="298">
        <f t="shared" si="26"/>
        <v>0</v>
      </c>
    </row>
    <row r="139" spans="1:26">
      <c r="A139" s="87">
        <v>153</v>
      </c>
      <c r="B139" s="49" t="s">
        <v>123</v>
      </c>
      <c r="C139" s="65">
        <f>VLOOKUP($B139,'Panorama Especialização Brasil'!$K$4:$BU$679,58,0)</f>
        <v>9</v>
      </c>
      <c r="D139" s="46">
        <f t="shared" si="22"/>
        <v>1.2544580169046688E-2</v>
      </c>
      <c r="E139" s="201">
        <f>VLOOKUP($B139,'Panorama Especialização Brasil'!$K$4:$BU$679,60,0)</f>
        <v>8</v>
      </c>
      <c r="F139" s="98">
        <v>0</v>
      </c>
      <c r="G139" s="196">
        <v>1</v>
      </c>
      <c r="H139" s="98">
        <f>VLOOKUP($B139,'Panorama Especialização Brasil'!$K$4:$BU$679,63,0)</f>
        <v>12695</v>
      </c>
      <c r="I139" s="201">
        <f>VLOOKUP($B139,'Panorama Especialização Brasil'!$K$4:$BV$680,64,0)</f>
        <v>318</v>
      </c>
      <c r="J139" s="253"/>
      <c r="K139" s="239" t="s">
        <v>749</v>
      </c>
      <c r="L139" s="239"/>
      <c r="M139" s="236" t="s">
        <v>749</v>
      </c>
      <c r="N139" s="237"/>
      <c r="O139" s="237"/>
      <c r="P139" s="277"/>
      <c r="Q139" s="284">
        <v>1</v>
      </c>
      <c r="R139" s="285"/>
      <c r="S139" s="296">
        <f t="shared" si="18"/>
        <v>9</v>
      </c>
      <c r="T139" s="297">
        <f t="shared" si="19"/>
        <v>8</v>
      </c>
      <c r="U139" s="297">
        <f t="shared" si="20"/>
        <v>12695</v>
      </c>
      <c r="V139" s="297">
        <f t="shared" si="21"/>
        <v>318</v>
      </c>
      <c r="W139" s="297">
        <f t="shared" si="23"/>
        <v>0</v>
      </c>
      <c r="X139" s="297">
        <f t="shared" si="24"/>
        <v>0</v>
      </c>
      <c r="Y139" s="297">
        <f t="shared" si="25"/>
        <v>0</v>
      </c>
      <c r="Z139" s="298">
        <f t="shared" si="26"/>
        <v>0</v>
      </c>
    </row>
    <row r="140" spans="1:26">
      <c r="A140" s="87">
        <v>212</v>
      </c>
      <c r="B140" s="49" t="s">
        <v>182</v>
      </c>
      <c r="C140" s="65">
        <f>VLOOKUP($B140,'Panorama Especialização Brasil'!$K$4:$BU$679,58,0)</f>
        <v>5</v>
      </c>
      <c r="D140" s="46">
        <f t="shared" si="22"/>
        <v>1.248400398586204E-2</v>
      </c>
      <c r="E140" s="201">
        <f>VLOOKUP($B140,'Panorama Especialização Brasil'!$K$4:$BU$679,60,0)</f>
        <v>2</v>
      </c>
      <c r="F140" s="98">
        <v>0</v>
      </c>
      <c r="G140" s="196">
        <v>0</v>
      </c>
      <c r="H140" s="98">
        <f>VLOOKUP($B140,'Panorama Especialização Brasil'!$K$4:$BU$679,63,0)</f>
        <v>7087</v>
      </c>
      <c r="I140" s="201">
        <f>VLOOKUP($B140,'Panorama Especialização Brasil'!$K$4:$BV$680,64,0)</f>
        <v>323</v>
      </c>
      <c r="J140" s="253"/>
      <c r="K140" s="239" t="s">
        <v>749</v>
      </c>
      <c r="L140" s="239"/>
      <c r="M140" s="236" t="s">
        <v>749</v>
      </c>
      <c r="N140" s="237"/>
      <c r="O140" s="237"/>
      <c r="P140" s="277"/>
      <c r="Q140" s="284">
        <v>1</v>
      </c>
      <c r="R140" s="285"/>
      <c r="S140" s="296">
        <f t="shared" si="18"/>
        <v>5</v>
      </c>
      <c r="T140" s="297">
        <f t="shared" si="19"/>
        <v>2</v>
      </c>
      <c r="U140" s="297">
        <f t="shared" si="20"/>
        <v>7087</v>
      </c>
      <c r="V140" s="297">
        <f t="shared" si="21"/>
        <v>323</v>
      </c>
      <c r="W140" s="297">
        <f t="shared" si="23"/>
        <v>0</v>
      </c>
      <c r="X140" s="297">
        <f t="shared" si="24"/>
        <v>0</v>
      </c>
      <c r="Y140" s="297">
        <f t="shared" si="25"/>
        <v>0</v>
      </c>
      <c r="Z140" s="298">
        <f t="shared" si="26"/>
        <v>0</v>
      </c>
    </row>
    <row r="141" spans="1:26">
      <c r="A141" s="87">
        <v>173</v>
      </c>
      <c r="B141" s="49" t="s">
        <v>143</v>
      </c>
      <c r="C141" s="65">
        <f>VLOOKUP($B141,'Panorama Especialização Brasil'!$K$4:$BU$679,58,0)</f>
        <v>6</v>
      </c>
      <c r="D141" s="46">
        <f t="shared" si="22"/>
        <v>1.1302987703328557E-2</v>
      </c>
      <c r="E141" s="201">
        <f>VLOOKUP($B141,'Panorama Especialização Brasil'!$K$4:$BU$679,60,0)</f>
        <v>2</v>
      </c>
      <c r="F141" s="98">
        <v>0</v>
      </c>
      <c r="G141" s="196">
        <v>0</v>
      </c>
      <c r="H141" s="98">
        <f>VLOOKUP($B141,'Panorama Especialização Brasil'!$K$4:$BU$679,63,0)</f>
        <v>9393</v>
      </c>
      <c r="I141" s="201">
        <f>VLOOKUP($B141,'Panorama Especialização Brasil'!$K$4:$BV$680,64,0)</f>
        <v>203</v>
      </c>
      <c r="J141" s="253"/>
      <c r="K141" s="239" t="s">
        <v>749</v>
      </c>
      <c r="L141" s="239"/>
      <c r="M141" s="236" t="s">
        <v>749</v>
      </c>
      <c r="N141" s="237"/>
      <c r="O141" s="237"/>
      <c r="P141" s="277"/>
      <c r="Q141" s="284">
        <v>1</v>
      </c>
      <c r="R141" s="285"/>
      <c r="S141" s="296">
        <f t="shared" si="18"/>
        <v>6</v>
      </c>
      <c r="T141" s="297">
        <f t="shared" si="19"/>
        <v>2</v>
      </c>
      <c r="U141" s="297">
        <f t="shared" si="20"/>
        <v>9393</v>
      </c>
      <c r="V141" s="297">
        <f t="shared" si="21"/>
        <v>203</v>
      </c>
      <c r="W141" s="297">
        <f t="shared" si="23"/>
        <v>0</v>
      </c>
      <c r="X141" s="297">
        <f t="shared" si="24"/>
        <v>0</v>
      </c>
      <c r="Y141" s="297">
        <f t="shared" si="25"/>
        <v>0</v>
      </c>
      <c r="Z141" s="298">
        <f t="shared" si="26"/>
        <v>0</v>
      </c>
    </row>
    <row r="142" spans="1:26">
      <c r="A142" s="87">
        <v>93</v>
      </c>
      <c r="B142" s="49" t="s">
        <v>63</v>
      </c>
      <c r="C142" s="65">
        <f>VLOOKUP($B142,'Panorama Especialização Brasil'!$K$4:$BU$679,58,0)</f>
        <v>14</v>
      </c>
      <c r="D142" s="46">
        <f t="shared" si="22"/>
        <v>9.4502014760758368E-3</v>
      </c>
      <c r="E142" s="201">
        <f>VLOOKUP($B142,'Panorama Especialização Brasil'!$K$4:$BU$679,60,0)</f>
        <v>2</v>
      </c>
      <c r="F142" s="98">
        <v>13</v>
      </c>
      <c r="G142" s="196">
        <v>1</v>
      </c>
      <c r="H142" s="98">
        <f>VLOOKUP($B142,'Panorama Especialização Brasil'!$K$4:$BU$679,63,0)</f>
        <v>26214</v>
      </c>
      <c r="I142" s="201">
        <f>VLOOKUP($B142,'Panorama Especialização Brasil'!$K$4:$BV$680,64,0)</f>
        <v>428</v>
      </c>
      <c r="J142" s="253"/>
      <c r="K142" s="239" t="s">
        <v>749</v>
      </c>
      <c r="L142" s="239"/>
      <c r="M142" s="239" t="s">
        <v>749</v>
      </c>
      <c r="N142" s="237"/>
      <c r="O142" s="237"/>
      <c r="P142" s="277"/>
      <c r="Q142" s="284">
        <v>1</v>
      </c>
      <c r="R142" s="285"/>
      <c r="S142" s="296">
        <f t="shared" si="18"/>
        <v>14</v>
      </c>
      <c r="T142" s="297">
        <f t="shared" si="19"/>
        <v>2</v>
      </c>
      <c r="U142" s="297">
        <f t="shared" si="20"/>
        <v>26214</v>
      </c>
      <c r="V142" s="297">
        <f t="shared" si="21"/>
        <v>428</v>
      </c>
      <c r="W142" s="297">
        <f t="shared" si="23"/>
        <v>0</v>
      </c>
      <c r="X142" s="297">
        <f t="shared" si="24"/>
        <v>0</v>
      </c>
      <c r="Y142" s="297">
        <f t="shared" si="25"/>
        <v>0</v>
      </c>
      <c r="Z142" s="298">
        <f t="shared" si="26"/>
        <v>0</v>
      </c>
    </row>
    <row r="143" spans="1:26">
      <c r="A143" s="87">
        <v>257</v>
      </c>
      <c r="B143" s="49" t="s">
        <v>227</v>
      </c>
      <c r="C143" s="65">
        <f>VLOOKUP($B143,'Panorama Especialização Brasil'!$K$4:$BU$679,58,0)</f>
        <v>33</v>
      </c>
      <c r="D143" s="46">
        <f t="shared" si="22"/>
        <v>8.4696173595310426E-3</v>
      </c>
      <c r="E143" s="201">
        <f>VLOOKUP($B143,'Panorama Especialização Brasil'!$K$4:$BU$679,60,0)</f>
        <v>6</v>
      </c>
      <c r="F143" s="98">
        <v>0</v>
      </c>
      <c r="G143" s="196">
        <v>0</v>
      </c>
      <c r="H143" s="98">
        <f>VLOOKUP($B143,'Panorama Especialização Brasil'!$K$4:$BU$679,63,0)</f>
        <v>68944</v>
      </c>
      <c r="I143" s="201">
        <f>VLOOKUP($B143,'Panorama Especialização Brasil'!$K$4:$BV$680,64,0)</f>
        <v>1667</v>
      </c>
      <c r="J143" s="253"/>
      <c r="K143" s="239" t="s">
        <v>749</v>
      </c>
      <c r="L143" s="239"/>
      <c r="M143" s="239" t="s">
        <v>749</v>
      </c>
      <c r="N143" s="237"/>
      <c r="O143" s="237"/>
      <c r="P143" s="277"/>
      <c r="Q143" s="284">
        <v>1</v>
      </c>
      <c r="R143" s="285"/>
      <c r="S143" s="296">
        <f t="shared" si="18"/>
        <v>33</v>
      </c>
      <c r="T143" s="297">
        <f t="shared" si="19"/>
        <v>6</v>
      </c>
      <c r="U143" s="297">
        <f t="shared" si="20"/>
        <v>68944</v>
      </c>
      <c r="V143" s="297">
        <f t="shared" si="21"/>
        <v>1667</v>
      </c>
      <c r="W143" s="297">
        <f t="shared" si="23"/>
        <v>0</v>
      </c>
      <c r="X143" s="297">
        <f t="shared" si="24"/>
        <v>0</v>
      </c>
      <c r="Y143" s="297">
        <f t="shared" si="25"/>
        <v>0</v>
      </c>
      <c r="Z143" s="298">
        <f t="shared" si="26"/>
        <v>0</v>
      </c>
    </row>
    <row r="144" spans="1:26">
      <c r="A144" s="87">
        <v>119</v>
      </c>
      <c r="B144" s="49" t="s">
        <v>89</v>
      </c>
      <c r="C144" s="65">
        <f>VLOOKUP($B144,'Panorama Especialização Brasil'!$K$4:$BU$679,58,0)</f>
        <v>10</v>
      </c>
      <c r="D144" s="46">
        <f t="shared" si="22"/>
        <v>5.0249410034534153E-3</v>
      </c>
      <c r="E144" s="201">
        <f>VLOOKUP($B144,'Panorama Especialização Brasil'!$K$4:$BU$679,60,0)</f>
        <v>4</v>
      </c>
      <c r="F144" s="98">
        <v>8</v>
      </c>
      <c r="G144" s="196">
        <v>1</v>
      </c>
      <c r="H144" s="98">
        <f>VLOOKUP($B144,'Panorama Especialização Brasil'!$K$4:$BU$679,63,0)</f>
        <v>35214</v>
      </c>
      <c r="I144" s="201">
        <f>VLOOKUP($B144,'Panorama Especialização Brasil'!$K$4:$BV$680,64,0)</f>
        <v>1260</v>
      </c>
      <c r="J144" s="253"/>
      <c r="K144" s="239" t="s">
        <v>749</v>
      </c>
      <c r="L144" s="239"/>
      <c r="M144" s="239" t="s">
        <v>749</v>
      </c>
      <c r="N144" s="237"/>
      <c r="O144" s="237"/>
      <c r="P144" s="277"/>
      <c r="Q144" s="284">
        <v>1</v>
      </c>
      <c r="R144" s="285"/>
      <c r="S144" s="296">
        <f t="shared" si="18"/>
        <v>10</v>
      </c>
      <c r="T144" s="297">
        <f t="shared" si="19"/>
        <v>4</v>
      </c>
      <c r="U144" s="297">
        <f t="shared" si="20"/>
        <v>35214</v>
      </c>
      <c r="V144" s="297">
        <f t="shared" si="21"/>
        <v>1260</v>
      </c>
      <c r="W144" s="297">
        <f t="shared" si="23"/>
        <v>0</v>
      </c>
      <c r="X144" s="297">
        <f t="shared" si="24"/>
        <v>0</v>
      </c>
      <c r="Y144" s="297">
        <f t="shared" si="25"/>
        <v>0</v>
      </c>
      <c r="Z144" s="298">
        <f t="shared" si="26"/>
        <v>0</v>
      </c>
    </row>
    <row r="145" spans="1:26">
      <c r="A145" s="87">
        <v>211</v>
      </c>
      <c r="B145" s="49" t="s">
        <v>181</v>
      </c>
      <c r="C145" s="65">
        <f>VLOOKUP($B145,'Panorama Especialização Brasil'!$K$4:$BU$679,58,0)</f>
        <v>1</v>
      </c>
      <c r="D145" s="46">
        <f t="shared" si="22"/>
        <v>4.4537697582584584E-3</v>
      </c>
      <c r="E145" s="201">
        <f>VLOOKUP($B145,'Panorama Especialização Brasil'!$K$4:$BU$679,60,0)</f>
        <v>2</v>
      </c>
      <c r="F145" s="98">
        <v>0</v>
      </c>
      <c r="G145" s="196">
        <v>1</v>
      </c>
      <c r="H145" s="98">
        <f>VLOOKUP($B145,'Panorama Especialização Brasil'!$K$4:$BU$679,63,0)</f>
        <v>3973</v>
      </c>
      <c r="I145" s="201">
        <f>VLOOKUP($B145,'Panorama Especialização Brasil'!$K$4:$BV$680,64,0)</f>
        <v>90</v>
      </c>
      <c r="J145" s="253"/>
      <c r="K145" s="239" t="s">
        <v>749</v>
      </c>
      <c r="L145" s="239"/>
      <c r="M145" s="239" t="s">
        <v>749</v>
      </c>
      <c r="N145" s="237"/>
      <c r="O145" s="237"/>
      <c r="P145" s="277"/>
      <c r="Q145" s="284">
        <v>1</v>
      </c>
      <c r="R145" s="285"/>
      <c r="S145" s="296">
        <f t="shared" si="18"/>
        <v>1</v>
      </c>
      <c r="T145" s="297">
        <f t="shared" si="19"/>
        <v>2</v>
      </c>
      <c r="U145" s="297">
        <f t="shared" si="20"/>
        <v>3973</v>
      </c>
      <c r="V145" s="297">
        <f t="shared" si="21"/>
        <v>90</v>
      </c>
      <c r="W145" s="297">
        <f t="shared" si="23"/>
        <v>0</v>
      </c>
      <c r="X145" s="297">
        <f t="shared" si="24"/>
        <v>0</v>
      </c>
      <c r="Y145" s="297">
        <f t="shared" si="25"/>
        <v>0</v>
      </c>
      <c r="Z145" s="298">
        <f t="shared" si="26"/>
        <v>0</v>
      </c>
    </row>
    <row r="146" spans="1:26">
      <c r="A146" s="87">
        <v>263</v>
      </c>
      <c r="B146" s="49" t="s">
        <v>233</v>
      </c>
      <c r="C146" s="65">
        <f>VLOOKUP($B146,'Panorama Especialização Brasil'!$K$4:$BU$679,58,0)</f>
        <v>2</v>
      </c>
      <c r="D146" s="46">
        <f t="shared" si="22"/>
        <v>4.3168644180436337E-3</v>
      </c>
      <c r="E146" s="201">
        <f>VLOOKUP($B146,'Panorama Especialização Brasil'!$K$4:$BU$679,60,0)</f>
        <v>1</v>
      </c>
      <c r="F146" s="98">
        <v>2</v>
      </c>
      <c r="G146" s="196">
        <v>1</v>
      </c>
      <c r="H146" s="98">
        <f>VLOOKUP($B146,'Panorama Especialização Brasil'!$K$4:$BU$679,63,0)</f>
        <v>8198</v>
      </c>
      <c r="I146" s="201">
        <f>VLOOKUP($B146,'Panorama Especialização Brasil'!$K$4:$BV$680,64,0)</f>
        <v>683</v>
      </c>
      <c r="J146" s="253"/>
      <c r="K146" s="239" t="s">
        <v>749</v>
      </c>
      <c r="L146" s="239"/>
      <c r="M146" s="239" t="s">
        <v>749</v>
      </c>
      <c r="N146" s="237"/>
      <c r="O146" s="237"/>
      <c r="P146" s="277"/>
      <c r="Q146" s="284">
        <v>1</v>
      </c>
      <c r="R146" s="285"/>
      <c r="S146" s="296">
        <f t="shared" si="18"/>
        <v>2</v>
      </c>
      <c r="T146" s="297">
        <f t="shared" si="19"/>
        <v>1</v>
      </c>
      <c r="U146" s="297">
        <f t="shared" si="20"/>
        <v>8198</v>
      </c>
      <c r="V146" s="297">
        <f t="shared" si="21"/>
        <v>683</v>
      </c>
      <c r="W146" s="297">
        <f t="shared" si="23"/>
        <v>0</v>
      </c>
      <c r="X146" s="297">
        <f t="shared" si="24"/>
        <v>0</v>
      </c>
      <c r="Y146" s="297">
        <f t="shared" si="25"/>
        <v>0</v>
      </c>
      <c r="Z146" s="298">
        <f t="shared" si="26"/>
        <v>0</v>
      </c>
    </row>
    <row r="147" spans="1:26">
      <c r="A147" s="87">
        <v>100</v>
      </c>
      <c r="B147" s="49" t="s">
        <v>70</v>
      </c>
      <c r="C147" s="65">
        <f>VLOOKUP($B147,'Panorama Especialização Brasil'!$K$4:$BU$679,58,0)</f>
        <v>6</v>
      </c>
      <c r="D147" s="46">
        <f t="shared" si="22"/>
        <v>4.2217656870274034E-3</v>
      </c>
      <c r="E147" s="201">
        <f>VLOOKUP($B147,'Panorama Especialização Brasil'!$K$4:$BU$679,60,0)</f>
        <v>2</v>
      </c>
      <c r="F147" s="98">
        <v>5</v>
      </c>
      <c r="G147" s="196">
        <v>1</v>
      </c>
      <c r="H147" s="98">
        <f>VLOOKUP($B147,'Panorama Especialização Brasil'!$K$4:$BU$679,63,0)</f>
        <v>25148</v>
      </c>
      <c r="I147" s="201">
        <f>VLOOKUP($B147,'Panorama Especialização Brasil'!$K$4:$BV$680,64,0)</f>
        <v>736</v>
      </c>
      <c r="J147" s="253"/>
      <c r="K147" s="239" t="s">
        <v>749</v>
      </c>
      <c r="L147" s="239"/>
      <c r="M147" s="239" t="s">
        <v>749</v>
      </c>
      <c r="N147" s="237"/>
      <c r="O147" s="237"/>
      <c r="P147" s="277"/>
      <c r="Q147" s="284">
        <v>1</v>
      </c>
      <c r="R147" s="285"/>
      <c r="S147" s="296">
        <f t="shared" si="18"/>
        <v>6</v>
      </c>
      <c r="T147" s="297">
        <f t="shared" si="19"/>
        <v>2</v>
      </c>
      <c r="U147" s="297">
        <f t="shared" si="20"/>
        <v>25148</v>
      </c>
      <c r="V147" s="297">
        <f t="shared" si="21"/>
        <v>736</v>
      </c>
      <c r="W147" s="297">
        <f t="shared" si="23"/>
        <v>0</v>
      </c>
      <c r="X147" s="297">
        <f t="shared" si="24"/>
        <v>0</v>
      </c>
      <c r="Y147" s="297">
        <f t="shared" si="25"/>
        <v>0</v>
      </c>
      <c r="Z147" s="298">
        <f t="shared" si="26"/>
        <v>0</v>
      </c>
    </row>
    <row r="148" spans="1:26">
      <c r="A148" s="87">
        <v>282</v>
      </c>
      <c r="B148" s="49" t="s">
        <v>252</v>
      </c>
      <c r="C148" s="65">
        <f>VLOOKUP($B148,'Panorama Especialização Brasil'!$K$4:$BU$679,58,0)</f>
        <v>1</v>
      </c>
      <c r="D148" s="46">
        <f t="shared" si="22"/>
        <v>3.3950167401306324E-3</v>
      </c>
      <c r="E148" s="201">
        <f>VLOOKUP($B148,'Panorama Especialização Brasil'!$K$4:$BU$679,60,0)</f>
        <v>1</v>
      </c>
      <c r="F148" s="98">
        <v>1</v>
      </c>
      <c r="G148" s="196">
        <v>1</v>
      </c>
      <c r="H148" s="98">
        <f>VLOOKUP($B148,'Panorama Especialização Brasil'!$K$4:$BU$679,63,0)</f>
        <v>5212</v>
      </c>
      <c r="I148" s="201">
        <f>VLOOKUP($B148,'Panorama Especialização Brasil'!$K$4:$BV$680,64,0)</f>
        <v>24</v>
      </c>
      <c r="J148" s="253"/>
      <c r="K148" s="239" t="s">
        <v>749</v>
      </c>
      <c r="L148" s="239"/>
      <c r="M148" s="239" t="s">
        <v>749</v>
      </c>
      <c r="N148" s="237"/>
      <c r="O148" s="237"/>
      <c r="P148" s="277"/>
      <c r="Q148" s="284">
        <v>1</v>
      </c>
      <c r="R148" s="285"/>
      <c r="S148" s="296">
        <f t="shared" si="18"/>
        <v>1</v>
      </c>
      <c r="T148" s="297">
        <f t="shared" si="19"/>
        <v>1</v>
      </c>
      <c r="U148" s="297">
        <f t="shared" si="20"/>
        <v>5212</v>
      </c>
      <c r="V148" s="297">
        <f t="shared" si="21"/>
        <v>24</v>
      </c>
      <c r="W148" s="297">
        <f t="shared" si="23"/>
        <v>0</v>
      </c>
      <c r="X148" s="297">
        <f t="shared" si="24"/>
        <v>0</v>
      </c>
      <c r="Y148" s="297">
        <f t="shared" si="25"/>
        <v>0</v>
      </c>
      <c r="Z148" s="298">
        <f t="shared" si="26"/>
        <v>0</v>
      </c>
    </row>
    <row r="149" spans="1:26">
      <c r="A149" s="87">
        <v>218</v>
      </c>
      <c r="B149" s="49" t="s">
        <v>717</v>
      </c>
      <c r="C149" s="65">
        <f>VLOOKUP($B149,'Panorama Especialização Brasil'!$K$4:$BU$679,58,0)</f>
        <v>1</v>
      </c>
      <c r="D149" s="46">
        <f t="shared" si="22"/>
        <v>2.8711386093721982E-3</v>
      </c>
      <c r="E149" s="201">
        <f>VLOOKUP($B149,'Panorama Especialização Brasil'!$K$4:$BU$679,60,0)</f>
        <v>1</v>
      </c>
      <c r="F149" s="98">
        <v>0</v>
      </c>
      <c r="G149" s="196">
        <v>0</v>
      </c>
      <c r="H149" s="98">
        <f>VLOOKUP($B149,'Panorama Especialização Brasil'!$K$4:$BU$679,63,0)</f>
        <v>6163</v>
      </c>
      <c r="I149" s="201">
        <f>VLOOKUP($B149,'Panorama Especialização Brasil'!$K$4:$BV$680,64,0)</f>
        <v>28</v>
      </c>
      <c r="J149" s="253"/>
      <c r="K149" s="239" t="s">
        <v>749</v>
      </c>
      <c r="L149" s="239"/>
      <c r="M149" s="239" t="s">
        <v>749</v>
      </c>
      <c r="N149" s="237"/>
      <c r="O149" s="237"/>
      <c r="P149" s="277"/>
      <c r="Q149" s="284">
        <v>1</v>
      </c>
      <c r="R149" s="285"/>
      <c r="S149" s="296">
        <f t="shared" si="18"/>
        <v>1</v>
      </c>
      <c r="T149" s="297">
        <f t="shared" si="19"/>
        <v>1</v>
      </c>
      <c r="U149" s="297">
        <f t="shared" si="20"/>
        <v>6163</v>
      </c>
      <c r="V149" s="297">
        <f t="shared" si="21"/>
        <v>28</v>
      </c>
      <c r="W149" s="297">
        <f t="shared" si="23"/>
        <v>0</v>
      </c>
      <c r="X149" s="297">
        <f t="shared" si="24"/>
        <v>0</v>
      </c>
      <c r="Y149" s="297">
        <f t="shared" si="25"/>
        <v>0</v>
      </c>
      <c r="Z149" s="298">
        <f t="shared" si="26"/>
        <v>0</v>
      </c>
    </row>
    <row r="150" spans="1:26" s="317" customFormat="1">
      <c r="A150" s="87">
        <v>50</v>
      </c>
      <c r="B150" s="49" t="s">
        <v>20</v>
      </c>
      <c r="C150" s="65">
        <f>VLOOKUP($B150,'Panorama Especialização Brasil'!$K$4:$BU$679,58,0)</f>
        <v>46</v>
      </c>
      <c r="D150" s="46">
        <f t="shared" si="22"/>
        <v>0.16925806892904957</v>
      </c>
      <c r="E150" s="201">
        <f>VLOOKUP($B150,'Panorama Especialização Brasil'!$K$4:$BU$679,60,0)</f>
        <v>1</v>
      </c>
      <c r="F150" s="98">
        <v>0</v>
      </c>
      <c r="G150" s="196">
        <v>0</v>
      </c>
      <c r="H150" s="98">
        <f>VLOOKUP($B150,'Panorama Especialização Brasil'!$K$4:$BU$679,63,0)</f>
        <v>4809</v>
      </c>
      <c r="I150" s="201">
        <f>VLOOKUP($B150,'Panorama Especialização Brasil'!$K$4:$BV$680,64,0)</f>
        <v>144</v>
      </c>
      <c r="J150" s="253"/>
      <c r="K150" s="239" t="s">
        <v>749</v>
      </c>
      <c r="L150" s="239"/>
      <c r="M150" s="236" t="s">
        <v>749</v>
      </c>
      <c r="N150" s="237"/>
      <c r="O150" s="237"/>
      <c r="P150" s="277"/>
      <c r="Q150" s="284">
        <v>1</v>
      </c>
      <c r="R150" s="285"/>
      <c r="S150" s="296">
        <f t="shared" si="18"/>
        <v>46</v>
      </c>
      <c r="T150" s="297">
        <f t="shared" si="19"/>
        <v>1</v>
      </c>
      <c r="U150" s="297">
        <f t="shared" si="20"/>
        <v>4809</v>
      </c>
      <c r="V150" s="297">
        <f t="shared" si="21"/>
        <v>144</v>
      </c>
      <c r="W150" s="297">
        <f t="shared" si="23"/>
        <v>0</v>
      </c>
      <c r="X150" s="297">
        <f t="shared" si="24"/>
        <v>0</v>
      </c>
      <c r="Y150" s="297">
        <f t="shared" si="25"/>
        <v>0</v>
      </c>
      <c r="Z150" s="298">
        <f t="shared" si="26"/>
        <v>0</v>
      </c>
    </row>
    <row r="151" spans="1:26">
      <c r="A151" s="87">
        <v>452</v>
      </c>
      <c r="B151" s="49" t="s">
        <v>424</v>
      </c>
      <c r="C151" s="65">
        <f>VLOOKUP($B151,'Panorama Especialização Brasil'!$K$4:$BU$679,58,0)</f>
        <v>217</v>
      </c>
      <c r="D151" s="46">
        <f t="shared" si="22"/>
        <v>1.1188162917117439</v>
      </c>
      <c r="E151" s="201">
        <f>VLOOKUP($B151,'Panorama Especialização Brasil'!$K$4:$BU$679,60,0)</f>
        <v>5</v>
      </c>
      <c r="F151" s="98">
        <v>95</v>
      </c>
      <c r="G151" s="196">
        <v>1</v>
      </c>
      <c r="H151" s="98">
        <f>VLOOKUP($B151,'Panorama Especialização Brasil'!$K$4:$BU$679,63,0)</f>
        <v>3432</v>
      </c>
      <c r="I151" s="201">
        <f>VLOOKUP($B151,'Panorama Especialização Brasil'!$K$4:$BV$680,64,0)</f>
        <v>106</v>
      </c>
      <c r="J151" s="255" t="s">
        <v>770</v>
      </c>
      <c r="K151" s="239" t="s">
        <v>749</v>
      </c>
      <c r="L151" s="239"/>
      <c r="M151" s="236" t="s">
        <v>749</v>
      </c>
      <c r="N151" s="237"/>
      <c r="O151" s="237"/>
      <c r="P151" s="277"/>
      <c r="Q151" s="284">
        <v>1</v>
      </c>
      <c r="R151" s="285"/>
      <c r="S151" s="296">
        <f t="shared" si="18"/>
        <v>217</v>
      </c>
      <c r="T151" s="297">
        <f t="shared" si="19"/>
        <v>5</v>
      </c>
      <c r="U151" s="297">
        <f t="shared" si="20"/>
        <v>3432</v>
      </c>
      <c r="V151" s="297">
        <f t="shared" si="21"/>
        <v>106</v>
      </c>
      <c r="W151" s="297">
        <f t="shared" si="23"/>
        <v>0</v>
      </c>
      <c r="X151" s="297">
        <f t="shared" si="24"/>
        <v>0</v>
      </c>
      <c r="Y151" s="297">
        <f t="shared" si="25"/>
        <v>0</v>
      </c>
      <c r="Z151" s="298">
        <f t="shared" si="26"/>
        <v>0</v>
      </c>
    </row>
    <row r="152" spans="1:26">
      <c r="A152" s="87">
        <v>286</v>
      </c>
      <c r="B152" s="49" t="s">
        <v>257</v>
      </c>
      <c r="C152" s="65">
        <f>VLOOKUP($B152,'Panorama Especialização Brasil'!$K$4:$BU$679,58,0)</f>
        <v>11468</v>
      </c>
      <c r="D152" s="46">
        <f t="shared" si="22"/>
        <v>14.289435877611709</v>
      </c>
      <c r="E152" s="201">
        <f>VLOOKUP($B152,'Panorama Especialização Brasil'!$K$4:$BU$679,60,0)</f>
        <v>17</v>
      </c>
      <c r="F152" s="98">
        <v>11468</v>
      </c>
      <c r="G152" s="196">
        <v>16</v>
      </c>
      <c r="H152" s="98">
        <f>VLOOKUP($B152,'Panorama Especialização Brasil'!$K$4:$BU$679,63,0)</f>
        <v>14201</v>
      </c>
      <c r="I152" s="201">
        <f>VLOOKUP($B152,'Panorama Especialização Brasil'!$K$4:$BV$680,64,0)</f>
        <v>95</v>
      </c>
      <c r="J152" s="255" t="s">
        <v>768</v>
      </c>
      <c r="K152" s="240" t="s">
        <v>808</v>
      </c>
      <c r="L152" s="240" t="s">
        <v>844</v>
      </c>
      <c r="M152" s="241" t="s">
        <v>775</v>
      </c>
      <c r="N152" s="237"/>
      <c r="O152" s="237"/>
      <c r="P152" s="277"/>
      <c r="Q152" s="284">
        <v>1</v>
      </c>
      <c r="R152" s="285"/>
      <c r="S152" s="296">
        <f t="shared" si="18"/>
        <v>11468</v>
      </c>
      <c r="T152" s="297">
        <f t="shared" si="19"/>
        <v>17</v>
      </c>
      <c r="U152" s="297">
        <f t="shared" si="20"/>
        <v>14201</v>
      </c>
      <c r="V152" s="297">
        <f t="shared" si="21"/>
        <v>95</v>
      </c>
      <c r="W152" s="297">
        <f t="shared" si="23"/>
        <v>0</v>
      </c>
      <c r="X152" s="297">
        <f t="shared" si="24"/>
        <v>0</v>
      </c>
      <c r="Y152" s="297">
        <f t="shared" si="25"/>
        <v>0</v>
      </c>
      <c r="Z152" s="298">
        <f t="shared" si="26"/>
        <v>0</v>
      </c>
    </row>
    <row r="153" spans="1:26">
      <c r="A153" s="87">
        <v>288</v>
      </c>
      <c r="B153" s="49" t="s">
        <v>259</v>
      </c>
      <c r="C153" s="65">
        <f>VLOOKUP($B153,'Panorama Especialização Brasil'!$K$4:$BU$679,58,0)</f>
        <v>1558</v>
      </c>
      <c r="D153" s="46">
        <f t="shared" si="22"/>
        <v>5.5016046407535049</v>
      </c>
      <c r="E153" s="201">
        <f>VLOOKUP($B153,'Panorama Especialização Brasil'!$K$4:$BU$679,60,0)</f>
        <v>8</v>
      </c>
      <c r="F153" s="98">
        <v>1540</v>
      </c>
      <c r="G153" s="196">
        <v>5</v>
      </c>
      <c r="H153" s="98">
        <f>VLOOKUP($B153,'Panorama Especialização Brasil'!$K$4:$BU$679,63,0)</f>
        <v>5011</v>
      </c>
      <c r="I153" s="201">
        <f>VLOOKUP($B153,'Panorama Especialização Brasil'!$K$4:$BV$680,64,0)</f>
        <v>218</v>
      </c>
      <c r="J153" s="255" t="s">
        <v>768</v>
      </c>
      <c r="K153" s="239" t="s">
        <v>808</v>
      </c>
      <c r="L153" s="239" t="s">
        <v>844</v>
      </c>
      <c r="M153" s="236" t="s">
        <v>775</v>
      </c>
      <c r="N153" s="237"/>
      <c r="O153" s="237"/>
      <c r="P153" s="277"/>
      <c r="Q153" s="284">
        <v>1</v>
      </c>
      <c r="R153" s="285"/>
      <c r="S153" s="296">
        <f t="shared" si="18"/>
        <v>1558</v>
      </c>
      <c r="T153" s="297">
        <f t="shared" si="19"/>
        <v>8</v>
      </c>
      <c r="U153" s="297">
        <f t="shared" si="20"/>
        <v>5011</v>
      </c>
      <c r="V153" s="297">
        <f t="shared" si="21"/>
        <v>218</v>
      </c>
      <c r="W153" s="297">
        <f t="shared" si="23"/>
        <v>0</v>
      </c>
      <c r="X153" s="297">
        <f t="shared" si="24"/>
        <v>0</v>
      </c>
      <c r="Y153" s="297">
        <f t="shared" si="25"/>
        <v>0</v>
      </c>
      <c r="Z153" s="298">
        <f t="shared" si="26"/>
        <v>0</v>
      </c>
    </row>
    <row r="154" spans="1:26">
      <c r="A154" s="87">
        <v>287</v>
      </c>
      <c r="B154" s="49" t="s">
        <v>258</v>
      </c>
      <c r="C154" s="65">
        <f>VLOOKUP($B154,'Panorama Especialização Brasil'!$K$4:$BU$679,58,0)</f>
        <v>1280</v>
      </c>
      <c r="D154" s="46">
        <f t="shared" si="22"/>
        <v>2.6823044622735548</v>
      </c>
      <c r="E154" s="201">
        <f>VLOOKUP($B154,'Panorama Especialização Brasil'!$K$4:$BU$679,60,0)</f>
        <v>8</v>
      </c>
      <c r="F154" s="98">
        <v>792</v>
      </c>
      <c r="G154" s="196">
        <v>7</v>
      </c>
      <c r="H154" s="98">
        <f>VLOOKUP($B154,'Panorama Especialização Brasil'!$K$4:$BU$679,63,0)</f>
        <v>8444</v>
      </c>
      <c r="I154" s="201">
        <f>VLOOKUP($B154,'Panorama Especialização Brasil'!$K$4:$BV$680,64,0)</f>
        <v>283</v>
      </c>
      <c r="J154" s="255" t="s">
        <v>787</v>
      </c>
      <c r="K154" s="240" t="s">
        <v>808</v>
      </c>
      <c r="L154" s="240" t="s">
        <v>843</v>
      </c>
      <c r="M154" s="241" t="s">
        <v>775</v>
      </c>
      <c r="N154" s="237"/>
      <c r="O154" s="237"/>
      <c r="P154" s="277"/>
      <c r="Q154" s="284">
        <v>1</v>
      </c>
      <c r="R154" s="285"/>
      <c r="S154" s="296">
        <f t="shared" si="18"/>
        <v>1280</v>
      </c>
      <c r="T154" s="297">
        <f t="shared" si="19"/>
        <v>8</v>
      </c>
      <c r="U154" s="297">
        <f t="shared" si="20"/>
        <v>8444</v>
      </c>
      <c r="V154" s="297">
        <f t="shared" si="21"/>
        <v>283</v>
      </c>
      <c r="W154" s="297">
        <f t="shared" si="23"/>
        <v>0</v>
      </c>
      <c r="X154" s="297">
        <f t="shared" si="24"/>
        <v>0</v>
      </c>
      <c r="Y154" s="297">
        <f t="shared" si="25"/>
        <v>0</v>
      </c>
      <c r="Z154" s="298">
        <f t="shared" si="26"/>
        <v>0</v>
      </c>
    </row>
    <row r="155" spans="1:26">
      <c r="A155" s="87">
        <v>213</v>
      </c>
      <c r="B155" s="49" t="s">
        <v>711</v>
      </c>
      <c r="C155" s="65">
        <f>VLOOKUP($B155,'Panorama Especialização Brasil'!$K$4:$BU$679,58,0)</f>
        <v>2844</v>
      </c>
      <c r="D155" s="46">
        <f t="shared" si="22"/>
        <v>1.2148241085757652</v>
      </c>
      <c r="E155" s="201">
        <f>VLOOKUP($B155,'Panorama Especialização Brasil'!$K$4:$BU$679,60,0)</f>
        <v>45</v>
      </c>
      <c r="F155" s="98">
        <v>2757</v>
      </c>
      <c r="G155" s="196">
        <v>15</v>
      </c>
      <c r="H155" s="98">
        <f>VLOOKUP($B155,'Panorama Especialização Brasil'!$K$4:$BU$679,63,0)</f>
        <v>41425</v>
      </c>
      <c r="I155" s="201">
        <f>VLOOKUP($B155,'Panorama Especialização Brasil'!$K$4:$BV$680,64,0)</f>
        <v>2196</v>
      </c>
      <c r="J155" s="255" t="s">
        <v>787</v>
      </c>
      <c r="K155" s="237" t="s">
        <v>808</v>
      </c>
      <c r="L155" s="237" t="s">
        <v>844</v>
      </c>
      <c r="M155" s="237" t="s">
        <v>775</v>
      </c>
      <c r="N155" s="239" t="s">
        <v>778</v>
      </c>
      <c r="O155" s="239" t="s">
        <v>769</v>
      </c>
      <c r="P155" s="226" t="s">
        <v>775</v>
      </c>
      <c r="Q155" s="284">
        <v>0.4</v>
      </c>
      <c r="R155" s="285">
        <v>0.6</v>
      </c>
      <c r="S155" s="296">
        <f t="shared" si="18"/>
        <v>1137.6000000000001</v>
      </c>
      <c r="T155" s="297">
        <f t="shared" si="19"/>
        <v>18</v>
      </c>
      <c r="U155" s="297">
        <f t="shared" si="20"/>
        <v>16570</v>
      </c>
      <c r="V155" s="297">
        <f t="shared" si="21"/>
        <v>878.40000000000009</v>
      </c>
      <c r="W155" s="297">
        <f t="shared" si="23"/>
        <v>1706.3999999999999</v>
      </c>
      <c r="X155" s="297">
        <f t="shared" si="24"/>
        <v>27</v>
      </c>
      <c r="Y155" s="297">
        <f t="shared" si="25"/>
        <v>24855</v>
      </c>
      <c r="Z155" s="298">
        <f t="shared" si="26"/>
        <v>1317.6</v>
      </c>
    </row>
    <row r="156" spans="1:26">
      <c r="A156" s="87">
        <v>281</v>
      </c>
      <c r="B156" s="49" t="s">
        <v>251</v>
      </c>
      <c r="C156" s="65">
        <f>VLOOKUP($B156,'Panorama Especialização Brasil'!$K$4:$BU$679,58,0)</f>
        <v>218</v>
      </c>
      <c r="D156" s="46">
        <f t="shared" si="22"/>
        <v>1.1269273562384654</v>
      </c>
      <c r="E156" s="201">
        <f>VLOOKUP($B156,'Panorama Especialização Brasil'!$K$4:$BU$679,60,0)</f>
        <v>22</v>
      </c>
      <c r="F156" s="98">
        <v>153</v>
      </c>
      <c r="G156" s="196">
        <v>8</v>
      </c>
      <c r="H156" s="98">
        <f>VLOOKUP($B156,'Panorama Especialização Brasil'!$K$4:$BU$679,63,0)</f>
        <v>3423</v>
      </c>
      <c r="I156" s="201">
        <f>VLOOKUP($B156,'Panorama Especialização Brasil'!$K$4:$BV$680,64,0)</f>
        <v>207</v>
      </c>
      <c r="J156" s="256" t="s">
        <v>768</v>
      </c>
      <c r="K156" s="240" t="s">
        <v>808</v>
      </c>
      <c r="L156" s="240" t="s">
        <v>811</v>
      </c>
      <c r="M156" s="236" t="s">
        <v>775</v>
      </c>
      <c r="N156" s="237"/>
      <c r="O156" s="237"/>
      <c r="P156" s="277"/>
      <c r="Q156" s="284">
        <v>1</v>
      </c>
      <c r="R156" s="285"/>
      <c r="S156" s="296">
        <f t="shared" si="18"/>
        <v>218</v>
      </c>
      <c r="T156" s="297">
        <f t="shared" si="19"/>
        <v>22</v>
      </c>
      <c r="U156" s="297">
        <f t="shared" si="20"/>
        <v>3423</v>
      </c>
      <c r="V156" s="297">
        <f t="shared" si="21"/>
        <v>207</v>
      </c>
      <c r="W156" s="297">
        <f t="shared" si="23"/>
        <v>0</v>
      </c>
      <c r="X156" s="297">
        <f t="shared" si="24"/>
        <v>0</v>
      </c>
      <c r="Y156" s="297">
        <f t="shared" si="25"/>
        <v>0</v>
      </c>
      <c r="Z156" s="298">
        <f t="shared" si="26"/>
        <v>0</v>
      </c>
    </row>
    <row r="157" spans="1:26">
      <c r="A157" s="87">
        <v>280</v>
      </c>
      <c r="B157" s="49" t="s">
        <v>250</v>
      </c>
      <c r="C157" s="65">
        <f>VLOOKUP($B157,'Panorama Especialização Brasil'!$K$4:$BU$679,58,0)</f>
        <v>3291</v>
      </c>
      <c r="D157" s="46">
        <f t="shared" si="22"/>
        <v>1.1022425135960172</v>
      </c>
      <c r="E157" s="201">
        <f>VLOOKUP($B157,'Panorama Especialização Brasil'!$K$4:$BU$679,60,0)</f>
        <v>70</v>
      </c>
      <c r="F157" s="98">
        <v>1859</v>
      </c>
      <c r="G157" s="196">
        <v>35</v>
      </c>
      <c r="H157" s="98">
        <f>VLOOKUP($B157,'Panorama Especialização Brasil'!$K$4:$BU$679,63,0)</f>
        <v>52832</v>
      </c>
      <c r="I157" s="201">
        <f>VLOOKUP($B157,'Panorama Especialização Brasil'!$K$4:$BV$680,64,0)</f>
        <v>302</v>
      </c>
      <c r="J157" s="256" t="s">
        <v>811</v>
      </c>
      <c r="K157" s="240" t="s">
        <v>808</v>
      </c>
      <c r="L157" s="240" t="s">
        <v>811</v>
      </c>
      <c r="M157" s="236" t="s">
        <v>774</v>
      </c>
      <c r="N157" s="237"/>
      <c r="O157" s="237"/>
      <c r="P157" s="277"/>
      <c r="Q157" s="284">
        <v>1</v>
      </c>
      <c r="R157" s="285"/>
      <c r="S157" s="296">
        <f t="shared" si="18"/>
        <v>3291</v>
      </c>
      <c r="T157" s="297">
        <f t="shared" si="19"/>
        <v>70</v>
      </c>
      <c r="U157" s="297">
        <f t="shared" si="20"/>
        <v>52832</v>
      </c>
      <c r="V157" s="297">
        <f t="shared" si="21"/>
        <v>302</v>
      </c>
      <c r="W157" s="297">
        <f t="shared" si="23"/>
        <v>0</v>
      </c>
      <c r="X157" s="297">
        <f t="shared" si="24"/>
        <v>0</v>
      </c>
      <c r="Y157" s="297">
        <f t="shared" si="25"/>
        <v>0</v>
      </c>
      <c r="Z157" s="298">
        <f t="shared" si="26"/>
        <v>0</v>
      </c>
    </row>
    <row r="158" spans="1:26">
      <c r="A158" s="87">
        <v>277</v>
      </c>
      <c r="B158" s="49" t="s">
        <v>247</v>
      </c>
      <c r="C158" s="65">
        <f>VLOOKUP($B158,'Panorama Especialização Brasil'!$K$4:$BU$679,58,0)</f>
        <v>1795</v>
      </c>
      <c r="D158" s="46">
        <f t="shared" si="22"/>
        <v>0.93528312464551633</v>
      </c>
      <c r="E158" s="201">
        <f>VLOOKUP($B158,'Panorama Especialização Brasil'!$K$4:$BU$679,60,0)</f>
        <v>6</v>
      </c>
      <c r="F158" s="98">
        <v>1792</v>
      </c>
      <c r="G158" s="196">
        <v>5</v>
      </c>
      <c r="H158" s="98">
        <f>VLOOKUP($B158,'Panorama Especialização Brasil'!$K$4:$BU$679,63,0)</f>
        <v>33960</v>
      </c>
      <c r="I158" s="201">
        <f>VLOOKUP($B158,'Panorama Especialização Brasil'!$K$4:$BV$680,64,0)</f>
        <v>285</v>
      </c>
      <c r="J158" s="253" t="s">
        <v>848</v>
      </c>
      <c r="K158" s="239" t="s">
        <v>808</v>
      </c>
      <c r="L158" s="239" t="s">
        <v>844</v>
      </c>
      <c r="M158" s="236" t="s">
        <v>775</v>
      </c>
      <c r="N158" s="237"/>
      <c r="O158" s="237"/>
      <c r="P158" s="277"/>
      <c r="Q158" s="284">
        <v>1</v>
      </c>
      <c r="R158" s="285"/>
      <c r="S158" s="296">
        <f t="shared" si="18"/>
        <v>1795</v>
      </c>
      <c r="T158" s="297">
        <f t="shared" si="19"/>
        <v>6</v>
      </c>
      <c r="U158" s="297">
        <f t="shared" si="20"/>
        <v>33960</v>
      </c>
      <c r="V158" s="297">
        <f t="shared" si="21"/>
        <v>285</v>
      </c>
      <c r="W158" s="297">
        <f t="shared" si="23"/>
        <v>0</v>
      </c>
      <c r="X158" s="297">
        <f t="shared" si="24"/>
        <v>0</v>
      </c>
      <c r="Y158" s="297">
        <f t="shared" si="25"/>
        <v>0</v>
      </c>
      <c r="Z158" s="298">
        <f t="shared" si="26"/>
        <v>0</v>
      </c>
    </row>
    <row r="159" spans="1:26" s="317" customFormat="1">
      <c r="A159" s="87">
        <v>275</v>
      </c>
      <c r="B159" s="49" t="s">
        <v>245</v>
      </c>
      <c r="C159" s="65">
        <f>VLOOKUP($B159,'Panorama Especialização Brasil'!$K$4:$BU$679,58,0)</f>
        <v>795</v>
      </c>
      <c r="D159" s="46">
        <f t="shared" si="22"/>
        <v>0.92335987288486254</v>
      </c>
      <c r="E159" s="201">
        <f>VLOOKUP($B159,'Panorama Especialização Brasil'!$K$4:$BU$679,60,0)</f>
        <v>2</v>
      </c>
      <c r="F159" s="98">
        <v>795</v>
      </c>
      <c r="G159" s="196">
        <v>2</v>
      </c>
      <c r="H159" s="98">
        <f>VLOOKUP($B159,'Panorama Especialização Brasil'!$K$4:$BU$679,63,0)</f>
        <v>15235</v>
      </c>
      <c r="I159" s="201">
        <f>VLOOKUP($B159,'Panorama Especialização Brasil'!$K$4:$BV$680,64,0)</f>
        <v>128</v>
      </c>
      <c r="J159" s="253" t="s">
        <v>848</v>
      </c>
      <c r="K159" s="239" t="s">
        <v>808</v>
      </c>
      <c r="L159" s="239" t="s">
        <v>844</v>
      </c>
      <c r="M159" s="236" t="s">
        <v>775</v>
      </c>
      <c r="N159" s="237"/>
      <c r="O159" s="237"/>
      <c r="P159" s="277"/>
      <c r="Q159" s="284">
        <v>1</v>
      </c>
      <c r="R159" s="285"/>
      <c r="S159" s="296">
        <f t="shared" si="18"/>
        <v>795</v>
      </c>
      <c r="T159" s="297">
        <f t="shared" si="19"/>
        <v>2</v>
      </c>
      <c r="U159" s="297">
        <f t="shared" si="20"/>
        <v>15235</v>
      </c>
      <c r="V159" s="297">
        <f t="shared" si="21"/>
        <v>128</v>
      </c>
      <c r="W159" s="297">
        <f t="shared" si="23"/>
        <v>0</v>
      </c>
      <c r="X159" s="297">
        <f t="shared" si="24"/>
        <v>0</v>
      </c>
      <c r="Y159" s="297">
        <f t="shared" si="25"/>
        <v>0</v>
      </c>
      <c r="Z159" s="298">
        <f t="shared" si="26"/>
        <v>0</v>
      </c>
    </row>
    <row r="160" spans="1:26">
      <c r="A160" s="87">
        <v>154</v>
      </c>
      <c r="B160" s="322" t="s">
        <v>124</v>
      </c>
      <c r="C160" s="323">
        <f>VLOOKUP($B160,'Panorama Especialização Brasil'!$K$4:$BU$679,58,0)</f>
        <v>370</v>
      </c>
      <c r="D160" s="324">
        <f t="shared" si="22"/>
        <v>0.81563299892083174</v>
      </c>
      <c r="E160" s="325">
        <f>VLOOKUP($B160,'Panorama Especialização Brasil'!$K$4:$BU$679,60,0)</f>
        <v>8</v>
      </c>
      <c r="F160" s="326">
        <v>370</v>
      </c>
      <c r="G160" s="327">
        <v>8</v>
      </c>
      <c r="H160" s="326">
        <f>VLOOKUP($B160,'Panorama Especialização Brasil'!$K$4:$BU$679,63,0)</f>
        <v>8027</v>
      </c>
      <c r="I160" s="325">
        <f>VLOOKUP($B160,'Panorama Especialização Brasil'!$K$4:$BV$680,64,0)</f>
        <v>195</v>
      </c>
      <c r="J160" s="323" t="s">
        <v>805</v>
      </c>
      <c r="K160" s="328" t="s">
        <v>808</v>
      </c>
      <c r="L160" s="328" t="s">
        <v>844</v>
      </c>
      <c r="M160" s="329" t="s">
        <v>775</v>
      </c>
      <c r="N160" s="329" t="s">
        <v>778</v>
      </c>
      <c r="O160" s="329"/>
      <c r="P160" s="330" t="s">
        <v>775</v>
      </c>
      <c r="Q160" s="331">
        <v>0.5</v>
      </c>
      <c r="R160" s="332">
        <v>0.5</v>
      </c>
      <c r="S160" s="333">
        <f t="shared" si="18"/>
        <v>185</v>
      </c>
      <c r="T160" s="334">
        <f t="shared" si="19"/>
        <v>4</v>
      </c>
      <c r="U160" s="334">
        <f t="shared" si="20"/>
        <v>4013.5</v>
      </c>
      <c r="V160" s="334">
        <f t="shared" si="21"/>
        <v>97.5</v>
      </c>
      <c r="W160" s="334">
        <f t="shared" si="23"/>
        <v>185</v>
      </c>
      <c r="X160" s="334">
        <f t="shared" si="24"/>
        <v>4</v>
      </c>
      <c r="Y160" s="334">
        <f t="shared" si="25"/>
        <v>4013.5</v>
      </c>
      <c r="Z160" s="335">
        <f t="shared" si="26"/>
        <v>97.5</v>
      </c>
    </row>
    <row r="161" spans="1:26">
      <c r="A161" s="87">
        <v>274</v>
      </c>
      <c r="B161" s="49" t="s">
        <v>244</v>
      </c>
      <c r="C161" s="65">
        <f>VLOOKUP($B161,'Panorama Especialização Brasil'!$K$4:$BU$679,58,0)</f>
        <v>612</v>
      </c>
      <c r="D161" s="46">
        <f t="shared" si="22"/>
        <v>0.80281965132561672</v>
      </c>
      <c r="E161" s="201">
        <f>VLOOKUP($B161,'Panorama Especialização Brasil'!$K$4:$BU$679,60,0)</f>
        <v>5</v>
      </c>
      <c r="F161" s="98">
        <v>583</v>
      </c>
      <c r="G161" s="196">
        <v>1</v>
      </c>
      <c r="H161" s="98">
        <f>VLOOKUP($B161,'Panorama Especialização Brasil'!$K$4:$BU$679,63,0)</f>
        <v>13489</v>
      </c>
      <c r="I161" s="201">
        <f>VLOOKUP($B161,'Panorama Especialização Brasil'!$K$4:$BV$680,64,0)</f>
        <v>112</v>
      </c>
      <c r="J161" s="253" t="s">
        <v>848</v>
      </c>
      <c r="K161" s="239" t="s">
        <v>808</v>
      </c>
      <c r="L161" s="239" t="s">
        <v>844</v>
      </c>
      <c r="M161" s="236" t="s">
        <v>775</v>
      </c>
      <c r="N161" s="237"/>
      <c r="O161" s="237"/>
      <c r="P161" s="277"/>
      <c r="Q161" s="284">
        <v>1</v>
      </c>
      <c r="R161" s="285"/>
      <c r="S161" s="296">
        <f t="shared" si="18"/>
        <v>612</v>
      </c>
      <c r="T161" s="297">
        <f t="shared" si="19"/>
        <v>5</v>
      </c>
      <c r="U161" s="297">
        <f t="shared" si="20"/>
        <v>13489</v>
      </c>
      <c r="V161" s="297">
        <f t="shared" si="21"/>
        <v>112</v>
      </c>
      <c r="W161" s="297">
        <f t="shared" si="23"/>
        <v>0</v>
      </c>
      <c r="X161" s="297">
        <f t="shared" si="24"/>
        <v>0</v>
      </c>
      <c r="Y161" s="297">
        <f t="shared" si="25"/>
        <v>0</v>
      </c>
      <c r="Z161" s="298">
        <f t="shared" si="26"/>
        <v>0</v>
      </c>
    </row>
    <row r="162" spans="1:26" s="66" customFormat="1">
      <c r="A162" s="87">
        <v>244</v>
      </c>
      <c r="B162" s="49" t="s">
        <v>214</v>
      </c>
      <c r="C162" s="65">
        <f>VLOOKUP($B162,'Panorama Especialização Brasil'!$K$4:$BU$679,58,0)</f>
        <v>210</v>
      </c>
      <c r="D162" s="46">
        <f t="shared" si="22"/>
        <v>0.52693047680201077</v>
      </c>
      <c r="E162" s="201">
        <f>VLOOKUP($B162,'Panorama Especialização Brasil'!$K$4:$BU$679,60,0)</f>
        <v>7</v>
      </c>
      <c r="F162" s="98">
        <v>202</v>
      </c>
      <c r="G162" s="196">
        <v>3</v>
      </c>
      <c r="H162" s="98">
        <f>VLOOKUP($B162,'Panorama Especialização Brasil'!$K$4:$BU$679,63,0)</f>
        <v>7052</v>
      </c>
      <c r="I162" s="201">
        <f>VLOOKUP($B162,'Panorama Especialização Brasil'!$K$4:$BV$680,64,0)</f>
        <v>99</v>
      </c>
      <c r="J162" s="253"/>
      <c r="K162" s="239" t="s">
        <v>808</v>
      </c>
      <c r="L162" s="239" t="s">
        <v>844</v>
      </c>
      <c r="M162" s="236" t="s">
        <v>775</v>
      </c>
      <c r="N162" s="237"/>
      <c r="O162" s="237"/>
      <c r="P162" s="277"/>
      <c r="Q162" s="284">
        <v>1</v>
      </c>
      <c r="R162" s="285"/>
      <c r="S162" s="296">
        <f t="shared" si="18"/>
        <v>210</v>
      </c>
      <c r="T162" s="297">
        <f t="shared" si="19"/>
        <v>7</v>
      </c>
      <c r="U162" s="297">
        <f t="shared" si="20"/>
        <v>7052</v>
      </c>
      <c r="V162" s="297">
        <f t="shared" si="21"/>
        <v>99</v>
      </c>
      <c r="W162" s="297">
        <f t="shared" si="23"/>
        <v>0</v>
      </c>
      <c r="X162" s="297">
        <f t="shared" si="24"/>
        <v>0</v>
      </c>
      <c r="Y162" s="297">
        <f t="shared" si="25"/>
        <v>0</v>
      </c>
      <c r="Z162" s="298">
        <f t="shared" si="26"/>
        <v>0</v>
      </c>
    </row>
    <row r="163" spans="1:26">
      <c r="A163" s="87">
        <v>175</v>
      </c>
      <c r="B163" s="49" t="s">
        <v>145</v>
      </c>
      <c r="C163" s="65">
        <f>VLOOKUP($B163,'Panorama Especialização Brasil'!$K$4:$BU$679,58,0)</f>
        <v>678</v>
      </c>
      <c r="D163" s="46">
        <f t="shared" si="22"/>
        <v>0.40180497271090693</v>
      </c>
      <c r="E163" s="201">
        <f>VLOOKUP($B163,'Panorama Especialização Brasil'!$K$4:$BU$679,60,0)</f>
        <v>4</v>
      </c>
      <c r="F163" s="98">
        <v>662</v>
      </c>
      <c r="G163" s="196">
        <v>1</v>
      </c>
      <c r="H163" s="98">
        <f>VLOOKUP($B163,'Panorama Especialização Brasil'!$K$4:$BU$679,63,0)</f>
        <v>29858</v>
      </c>
      <c r="I163" s="201">
        <f>VLOOKUP($B163,'Panorama Especialização Brasil'!$K$4:$BV$680,64,0)</f>
        <v>82</v>
      </c>
      <c r="J163" s="253"/>
      <c r="K163" s="237" t="s">
        <v>808</v>
      </c>
      <c r="L163" s="239" t="s">
        <v>844</v>
      </c>
      <c r="M163" s="239" t="s">
        <v>775</v>
      </c>
      <c r="N163" s="237"/>
      <c r="O163" s="237"/>
      <c r="P163" s="277"/>
      <c r="Q163" s="284">
        <v>1</v>
      </c>
      <c r="R163" s="285"/>
      <c r="S163" s="296">
        <f t="shared" si="18"/>
        <v>678</v>
      </c>
      <c r="T163" s="297">
        <f t="shared" si="19"/>
        <v>4</v>
      </c>
      <c r="U163" s="297">
        <f t="shared" si="20"/>
        <v>29858</v>
      </c>
      <c r="V163" s="297">
        <f t="shared" si="21"/>
        <v>82</v>
      </c>
      <c r="W163" s="297">
        <f t="shared" si="23"/>
        <v>0</v>
      </c>
      <c r="X163" s="297">
        <f t="shared" si="24"/>
        <v>0</v>
      </c>
      <c r="Y163" s="297">
        <f t="shared" si="25"/>
        <v>0</v>
      </c>
      <c r="Z163" s="298">
        <f t="shared" si="26"/>
        <v>0</v>
      </c>
    </row>
    <row r="164" spans="1:26">
      <c r="A164" s="87">
        <v>272</v>
      </c>
      <c r="B164" s="49" t="s">
        <v>242</v>
      </c>
      <c r="C164" s="65">
        <f>VLOOKUP($B164,'Panorama Especialização Brasil'!$K$4:$BU$679,58,0)</f>
        <v>827</v>
      </c>
      <c r="D164" s="46">
        <f t="shared" si="22"/>
        <v>0.2355626369947334</v>
      </c>
      <c r="E164" s="201">
        <f>VLOOKUP($B164,'Panorama Especialização Brasil'!$K$4:$BU$679,60,0)</f>
        <v>90</v>
      </c>
      <c r="F164" s="98">
        <v>122</v>
      </c>
      <c r="G164" s="196">
        <v>6</v>
      </c>
      <c r="H164" s="98">
        <f>VLOOKUP($B164,'Panorama Especialização Brasil'!$K$4:$BU$679,63,0)</f>
        <v>62122</v>
      </c>
      <c r="I164" s="201">
        <f>VLOOKUP($B164,'Panorama Especialização Brasil'!$K$4:$BV$680,64,0)</f>
        <v>1781</v>
      </c>
      <c r="J164" s="253"/>
      <c r="K164" s="239" t="s">
        <v>808</v>
      </c>
      <c r="L164" s="239" t="s">
        <v>843</v>
      </c>
      <c r="M164" s="236" t="s">
        <v>775</v>
      </c>
      <c r="N164" s="237"/>
      <c r="O164" s="237"/>
      <c r="P164" s="277"/>
      <c r="Q164" s="284">
        <v>1</v>
      </c>
      <c r="R164" s="285"/>
      <c r="S164" s="296">
        <f t="shared" si="18"/>
        <v>827</v>
      </c>
      <c r="T164" s="297">
        <f t="shared" si="19"/>
        <v>90</v>
      </c>
      <c r="U164" s="297">
        <f t="shared" si="20"/>
        <v>62122</v>
      </c>
      <c r="V164" s="297">
        <f t="shared" si="21"/>
        <v>1781</v>
      </c>
      <c r="W164" s="297">
        <f t="shared" si="23"/>
        <v>0</v>
      </c>
      <c r="X164" s="297">
        <f t="shared" si="24"/>
        <v>0</v>
      </c>
      <c r="Y164" s="297">
        <f t="shared" si="25"/>
        <v>0</v>
      </c>
      <c r="Z164" s="298">
        <f t="shared" si="26"/>
        <v>0</v>
      </c>
    </row>
    <row r="165" spans="1:26">
      <c r="A165" s="87">
        <v>273</v>
      </c>
      <c r="B165" s="49" t="s">
        <v>243</v>
      </c>
      <c r="C165" s="65">
        <f>VLOOKUP($B165,'Panorama Especialização Brasil'!$K$4:$BU$679,58,0)</f>
        <v>446</v>
      </c>
      <c r="D165" s="46">
        <f t="shared" si="22"/>
        <v>0.19320618290949498</v>
      </c>
      <c r="E165" s="201">
        <f>VLOOKUP($B165,'Panorama Especialização Brasil'!$K$4:$BU$679,60,0)</f>
        <v>5</v>
      </c>
      <c r="F165" s="98">
        <v>436</v>
      </c>
      <c r="G165" s="196">
        <v>2</v>
      </c>
      <c r="H165" s="98">
        <f>VLOOKUP($B165,'Panorama Especialização Brasil'!$K$4:$BU$679,63,0)</f>
        <v>40847</v>
      </c>
      <c r="I165" s="201">
        <f>VLOOKUP($B165,'Panorama Especialização Brasil'!$K$4:$BV$680,64,0)</f>
        <v>347</v>
      </c>
      <c r="J165" s="253"/>
      <c r="K165" s="239" t="s">
        <v>808</v>
      </c>
      <c r="L165" s="239" t="s">
        <v>844</v>
      </c>
      <c r="M165" s="236" t="s">
        <v>775</v>
      </c>
      <c r="N165" s="237"/>
      <c r="O165" s="237"/>
      <c r="P165" s="277"/>
      <c r="Q165" s="284">
        <v>1</v>
      </c>
      <c r="R165" s="285"/>
      <c r="S165" s="296">
        <f t="shared" ref="S165:S228" si="27">$Q165*C165</f>
        <v>446</v>
      </c>
      <c r="T165" s="297">
        <f t="shared" ref="T165:T228" si="28">$Q165*E165</f>
        <v>5</v>
      </c>
      <c r="U165" s="297">
        <f t="shared" ref="U165:U228" si="29">$Q165*H165</f>
        <v>40847</v>
      </c>
      <c r="V165" s="297">
        <f t="shared" ref="V165:V228" si="30">$Q165*I165</f>
        <v>347</v>
      </c>
      <c r="W165" s="297">
        <f t="shared" si="23"/>
        <v>0</v>
      </c>
      <c r="X165" s="297">
        <f t="shared" si="24"/>
        <v>0</v>
      </c>
      <c r="Y165" s="297">
        <f t="shared" si="25"/>
        <v>0</v>
      </c>
      <c r="Z165" s="298">
        <f t="shared" si="26"/>
        <v>0</v>
      </c>
    </row>
    <row r="166" spans="1:26">
      <c r="A166" s="87">
        <v>278</v>
      </c>
      <c r="B166" s="49" t="s">
        <v>248</v>
      </c>
      <c r="C166" s="65">
        <f>VLOOKUP($B166,'Panorama Especialização Brasil'!$K$4:$BU$679,58,0)</f>
        <v>1080</v>
      </c>
      <c r="D166" s="46">
        <f t="shared" si="22"/>
        <v>0.11005196361352915</v>
      </c>
      <c r="E166" s="201">
        <f>VLOOKUP($B166,'Panorama Especialização Brasil'!$K$4:$BU$679,60,0)</f>
        <v>17</v>
      </c>
      <c r="F166" s="98">
        <v>1042</v>
      </c>
      <c r="G166" s="196">
        <v>9</v>
      </c>
      <c r="H166" s="98">
        <f>VLOOKUP($B166,'Panorama Especialização Brasil'!$K$4:$BU$679,63,0)</f>
        <v>173649</v>
      </c>
      <c r="I166" s="201">
        <f>VLOOKUP($B166,'Panorama Especialização Brasil'!$K$4:$BV$680,64,0)</f>
        <v>2004</v>
      </c>
      <c r="J166" s="253"/>
      <c r="K166" s="239" t="s">
        <v>808</v>
      </c>
      <c r="L166" s="239" t="s">
        <v>844</v>
      </c>
      <c r="M166" s="236" t="s">
        <v>775</v>
      </c>
      <c r="N166" s="237"/>
      <c r="O166" s="237"/>
      <c r="P166" s="277"/>
      <c r="Q166" s="284">
        <v>1</v>
      </c>
      <c r="R166" s="285"/>
      <c r="S166" s="296">
        <f t="shared" si="27"/>
        <v>1080</v>
      </c>
      <c r="T166" s="297">
        <f t="shared" si="28"/>
        <v>17</v>
      </c>
      <c r="U166" s="297">
        <f t="shared" si="29"/>
        <v>173649</v>
      </c>
      <c r="V166" s="297">
        <f t="shared" si="30"/>
        <v>2004</v>
      </c>
      <c r="W166" s="297">
        <f t="shared" si="23"/>
        <v>0</v>
      </c>
      <c r="X166" s="297">
        <f t="shared" si="24"/>
        <v>0</v>
      </c>
      <c r="Y166" s="297">
        <f t="shared" si="25"/>
        <v>0</v>
      </c>
      <c r="Z166" s="298">
        <f t="shared" si="26"/>
        <v>0</v>
      </c>
    </row>
    <row r="167" spans="1:26">
      <c r="A167" s="87">
        <v>270</v>
      </c>
      <c r="B167" s="49" t="s">
        <v>240</v>
      </c>
      <c r="C167" s="65">
        <f>VLOOKUP($B167,'Panorama Especialização Brasil'!$K$4:$BU$679,58,0)</f>
        <v>60</v>
      </c>
      <c r="D167" s="46">
        <f t="shared" si="22"/>
        <v>1.1115423074633842E-2</v>
      </c>
      <c r="E167" s="201">
        <f>VLOOKUP($B167,'Panorama Especialização Brasil'!$K$4:$BU$679,60,0)</f>
        <v>2</v>
      </c>
      <c r="F167" s="98">
        <v>60</v>
      </c>
      <c r="G167" s="196">
        <v>2</v>
      </c>
      <c r="H167" s="98">
        <f>VLOOKUP($B167,'Panorama Especialização Brasil'!$K$4:$BU$679,63,0)</f>
        <v>95515</v>
      </c>
      <c r="I167" s="201">
        <f>VLOOKUP($B167,'Panorama Especialização Brasil'!$K$4:$BV$680,64,0)</f>
        <v>105</v>
      </c>
      <c r="J167" s="253"/>
      <c r="K167" s="239" t="s">
        <v>808</v>
      </c>
      <c r="L167" s="239" t="s">
        <v>844</v>
      </c>
      <c r="M167" s="236" t="s">
        <v>775</v>
      </c>
      <c r="N167" s="237"/>
      <c r="O167" s="237"/>
      <c r="P167" s="277"/>
      <c r="Q167" s="284">
        <v>1</v>
      </c>
      <c r="R167" s="285"/>
      <c r="S167" s="296">
        <f t="shared" si="27"/>
        <v>60</v>
      </c>
      <c r="T167" s="297">
        <f t="shared" si="28"/>
        <v>2</v>
      </c>
      <c r="U167" s="297">
        <f t="shared" si="29"/>
        <v>95515</v>
      </c>
      <c r="V167" s="297">
        <f t="shared" si="30"/>
        <v>105</v>
      </c>
      <c r="W167" s="297">
        <f t="shared" si="23"/>
        <v>0</v>
      </c>
      <c r="X167" s="297">
        <f t="shared" si="24"/>
        <v>0</v>
      </c>
      <c r="Y167" s="297">
        <f t="shared" si="25"/>
        <v>0</v>
      </c>
      <c r="Z167" s="298">
        <f t="shared" si="26"/>
        <v>0</v>
      </c>
    </row>
    <row r="168" spans="1:26">
      <c r="A168" s="87">
        <v>43</v>
      </c>
      <c r="B168" s="49" t="s">
        <v>13</v>
      </c>
      <c r="C168" s="65">
        <f>VLOOKUP($B168,'Panorama Especialização Brasil'!$K$4:$BU$679,58,0)</f>
        <v>668</v>
      </c>
      <c r="D168" s="46">
        <f t="shared" si="22"/>
        <v>16.837812824368449</v>
      </c>
      <c r="E168" s="201">
        <f>VLOOKUP($B168,'Panorama Especialização Brasil'!$K$4:$BU$679,60,0)</f>
        <v>32</v>
      </c>
      <c r="F168" s="98">
        <v>1</v>
      </c>
      <c r="G168" s="196">
        <v>1</v>
      </c>
      <c r="H168" s="98">
        <f>VLOOKUP($B168,'Panorama Especialização Brasil'!$K$4:$BU$679,63,0)</f>
        <v>702</v>
      </c>
      <c r="I168" s="201">
        <f>VLOOKUP($B168,'Panorama Especialização Brasil'!$K$4:$BV$680,64,0)</f>
        <v>35</v>
      </c>
      <c r="J168" s="257" t="s">
        <v>776</v>
      </c>
      <c r="K168" s="239" t="s">
        <v>806</v>
      </c>
      <c r="L168" s="239"/>
      <c r="M168" s="236" t="s">
        <v>775</v>
      </c>
      <c r="N168" s="237"/>
      <c r="O168" s="237"/>
      <c r="P168" s="277"/>
      <c r="Q168" s="284">
        <v>1</v>
      </c>
      <c r="R168" s="285"/>
      <c r="S168" s="296">
        <f t="shared" si="27"/>
        <v>668</v>
      </c>
      <c r="T168" s="297">
        <f t="shared" si="28"/>
        <v>32</v>
      </c>
      <c r="U168" s="297">
        <f t="shared" si="29"/>
        <v>702</v>
      </c>
      <c r="V168" s="297">
        <f t="shared" si="30"/>
        <v>35</v>
      </c>
      <c r="W168" s="297">
        <f t="shared" si="23"/>
        <v>0</v>
      </c>
      <c r="X168" s="297">
        <f t="shared" si="24"/>
        <v>0</v>
      </c>
      <c r="Y168" s="297">
        <f t="shared" si="25"/>
        <v>0</v>
      </c>
      <c r="Z168" s="298">
        <f t="shared" si="26"/>
        <v>0</v>
      </c>
    </row>
    <row r="169" spans="1:26">
      <c r="A169" s="87">
        <v>42</v>
      </c>
      <c r="B169" s="49" t="s">
        <v>12</v>
      </c>
      <c r="C169" s="65">
        <f>VLOOKUP($B169,'Panorama Especialização Brasil'!$K$4:$BU$679,58,0)</f>
        <v>3380</v>
      </c>
      <c r="D169" s="46">
        <f t="shared" si="22"/>
        <v>14.432556974786605</v>
      </c>
      <c r="E169" s="201">
        <f>VLOOKUP($B169,'Panorama Especialização Brasil'!$K$4:$BU$679,60,0)</f>
        <v>6</v>
      </c>
      <c r="F169" s="98">
        <v>0</v>
      </c>
      <c r="G169" s="196">
        <v>0</v>
      </c>
      <c r="H169" s="98">
        <f>VLOOKUP($B169,'Panorama Especialização Brasil'!$K$4:$BU$679,63,0)</f>
        <v>4144</v>
      </c>
      <c r="I169" s="201">
        <f>VLOOKUP($B169,'Panorama Especialização Brasil'!$K$4:$BV$680,64,0)</f>
        <v>28</v>
      </c>
      <c r="J169" s="257" t="s">
        <v>776</v>
      </c>
      <c r="K169" s="239" t="s">
        <v>806</v>
      </c>
      <c r="L169" s="239"/>
      <c r="M169" s="236" t="s">
        <v>775</v>
      </c>
      <c r="N169" s="237"/>
      <c r="O169" s="237"/>
      <c r="P169" s="277"/>
      <c r="Q169" s="284">
        <v>1</v>
      </c>
      <c r="R169" s="285"/>
      <c r="S169" s="296">
        <f t="shared" si="27"/>
        <v>3380</v>
      </c>
      <c r="T169" s="297">
        <f t="shared" si="28"/>
        <v>6</v>
      </c>
      <c r="U169" s="297">
        <f t="shared" si="29"/>
        <v>4144</v>
      </c>
      <c r="V169" s="297">
        <f t="shared" si="30"/>
        <v>28</v>
      </c>
      <c r="W169" s="297">
        <f t="shared" si="23"/>
        <v>0</v>
      </c>
      <c r="X169" s="297">
        <f t="shared" si="24"/>
        <v>0</v>
      </c>
      <c r="Y169" s="297">
        <f t="shared" si="25"/>
        <v>0</v>
      </c>
      <c r="Z169" s="298">
        <f t="shared" si="26"/>
        <v>0</v>
      </c>
    </row>
    <row r="170" spans="1:26">
      <c r="A170" s="87">
        <v>44</v>
      </c>
      <c r="B170" s="49" t="s">
        <v>14</v>
      </c>
      <c r="C170" s="65">
        <f>VLOOKUP($B170,'Panorama Especialização Brasil'!$K$4:$BU$679,58,0)</f>
        <v>98</v>
      </c>
      <c r="D170" s="46">
        <f t="shared" si="22"/>
        <v>5.3356709860214275</v>
      </c>
      <c r="E170" s="201">
        <f>VLOOKUP($B170,'Panorama Especialização Brasil'!$K$4:$BU$679,60,0)</f>
        <v>7</v>
      </c>
      <c r="F170" s="98">
        <v>0</v>
      </c>
      <c r="G170" s="196">
        <v>0</v>
      </c>
      <c r="H170" s="98">
        <f>VLOOKUP($B170,'Panorama Especialização Brasil'!$K$4:$BU$679,63,0)</f>
        <v>325</v>
      </c>
      <c r="I170" s="201">
        <f>VLOOKUP($B170,'Panorama Especialização Brasil'!$K$4:$BV$680,64,0)</f>
        <v>37</v>
      </c>
      <c r="J170" s="255" t="s">
        <v>776</v>
      </c>
      <c r="K170" s="239" t="s">
        <v>806</v>
      </c>
      <c r="L170" s="239" t="s">
        <v>741</v>
      </c>
      <c r="M170" s="239" t="s">
        <v>775</v>
      </c>
      <c r="N170" s="237"/>
      <c r="O170" s="237"/>
      <c r="P170" s="277"/>
      <c r="Q170" s="284">
        <v>1</v>
      </c>
      <c r="R170" s="285"/>
      <c r="S170" s="296">
        <f t="shared" si="27"/>
        <v>98</v>
      </c>
      <c r="T170" s="297">
        <f t="shared" si="28"/>
        <v>7</v>
      </c>
      <c r="U170" s="297">
        <f t="shared" si="29"/>
        <v>325</v>
      </c>
      <c r="V170" s="297">
        <f t="shared" si="30"/>
        <v>37</v>
      </c>
      <c r="W170" s="297">
        <f t="shared" si="23"/>
        <v>0</v>
      </c>
      <c r="X170" s="297">
        <f t="shared" si="24"/>
        <v>0</v>
      </c>
      <c r="Y170" s="297">
        <f t="shared" si="25"/>
        <v>0</v>
      </c>
      <c r="Z170" s="298">
        <f t="shared" si="26"/>
        <v>0</v>
      </c>
    </row>
    <row r="171" spans="1:26">
      <c r="A171" s="87">
        <v>47</v>
      </c>
      <c r="B171" s="49" t="s">
        <v>17</v>
      </c>
      <c r="C171" s="65">
        <f>VLOOKUP($B171,'Panorama Especialização Brasil'!$K$4:$BU$679,58,0)</f>
        <v>3231</v>
      </c>
      <c r="D171" s="46">
        <f t="shared" si="22"/>
        <v>4.4904168114460514</v>
      </c>
      <c r="E171" s="201">
        <f>VLOOKUP($B171,'Panorama Especialização Brasil'!$K$4:$BU$679,60,0)</f>
        <v>16</v>
      </c>
      <c r="F171" s="98">
        <v>0</v>
      </c>
      <c r="G171" s="196">
        <v>0</v>
      </c>
      <c r="H171" s="98">
        <f>VLOOKUP($B171,'Panorama Especialização Brasil'!$K$4:$BU$679,63,0)</f>
        <v>12732</v>
      </c>
      <c r="I171" s="201">
        <f>VLOOKUP($B171,'Panorama Especialização Brasil'!$K$4:$BV$680,64,0)</f>
        <v>112</v>
      </c>
      <c r="J171" s="255" t="s">
        <v>776</v>
      </c>
      <c r="K171" s="239" t="s">
        <v>806</v>
      </c>
      <c r="L171" s="239"/>
      <c r="M171" s="239" t="s">
        <v>775</v>
      </c>
      <c r="N171" s="237"/>
      <c r="O171" s="237"/>
      <c r="P171" s="277"/>
      <c r="Q171" s="284">
        <v>1</v>
      </c>
      <c r="R171" s="285"/>
      <c r="S171" s="296">
        <f t="shared" si="27"/>
        <v>3231</v>
      </c>
      <c r="T171" s="297">
        <f t="shared" si="28"/>
        <v>16</v>
      </c>
      <c r="U171" s="297">
        <f t="shared" si="29"/>
        <v>12732</v>
      </c>
      <c r="V171" s="297">
        <f t="shared" si="30"/>
        <v>112</v>
      </c>
      <c r="W171" s="297">
        <f t="shared" si="23"/>
        <v>0</v>
      </c>
      <c r="X171" s="297">
        <f t="shared" si="24"/>
        <v>0</v>
      </c>
      <c r="Y171" s="297">
        <f t="shared" si="25"/>
        <v>0</v>
      </c>
      <c r="Z171" s="298">
        <f t="shared" si="26"/>
        <v>0</v>
      </c>
    </row>
    <row r="172" spans="1:26">
      <c r="A172" s="87">
        <v>41</v>
      </c>
      <c r="B172" s="49" t="s">
        <v>11</v>
      </c>
      <c r="C172" s="65">
        <f>VLOOKUP($B172,'Panorama Especialização Brasil'!$K$4:$BU$679,58,0)</f>
        <v>11609</v>
      </c>
      <c r="D172" s="46">
        <f t="shared" si="22"/>
        <v>3.622786666081478</v>
      </c>
      <c r="E172" s="201">
        <f>VLOOKUP($B172,'Panorama Especialização Brasil'!$K$4:$BU$679,60,0)</f>
        <v>21</v>
      </c>
      <c r="F172" s="98">
        <v>0</v>
      </c>
      <c r="G172" s="196">
        <v>0</v>
      </c>
      <c r="H172" s="98">
        <f>VLOOKUP($B172,'Panorama Especialização Brasil'!$K$4:$BU$679,63,0)</f>
        <v>56702</v>
      </c>
      <c r="I172" s="201">
        <f>VLOOKUP($B172,'Panorama Especialização Brasil'!$K$4:$BV$680,64,0)</f>
        <v>194</v>
      </c>
      <c r="J172" s="255" t="s">
        <v>776</v>
      </c>
      <c r="K172" s="239" t="s">
        <v>806</v>
      </c>
      <c r="L172" s="239"/>
      <c r="M172" s="236" t="s">
        <v>775</v>
      </c>
      <c r="N172" s="237"/>
      <c r="O172" s="237"/>
      <c r="P172" s="277"/>
      <c r="Q172" s="284">
        <v>1</v>
      </c>
      <c r="R172" s="285"/>
      <c r="S172" s="296">
        <f t="shared" si="27"/>
        <v>11609</v>
      </c>
      <c r="T172" s="297">
        <f t="shared" si="28"/>
        <v>21</v>
      </c>
      <c r="U172" s="297">
        <f t="shared" si="29"/>
        <v>56702</v>
      </c>
      <c r="V172" s="297">
        <f t="shared" si="30"/>
        <v>194</v>
      </c>
      <c r="W172" s="297">
        <f t="shared" si="23"/>
        <v>0</v>
      </c>
      <c r="X172" s="297">
        <f t="shared" si="24"/>
        <v>0</v>
      </c>
      <c r="Y172" s="297">
        <f t="shared" si="25"/>
        <v>0</v>
      </c>
      <c r="Z172" s="298">
        <f t="shared" si="26"/>
        <v>0</v>
      </c>
    </row>
    <row r="173" spans="1:26">
      <c r="A173" s="87">
        <v>201</v>
      </c>
      <c r="B173" s="49" t="s">
        <v>171</v>
      </c>
      <c r="C173" s="65">
        <f>VLOOKUP($B173,'Panorama Especialização Brasil'!$K$4:$BU$679,58,0)</f>
        <v>3168</v>
      </c>
      <c r="D173" s="46">
        <f t="shared" si="22"/>
        <v>2.1433514080679354</v>
      </c>
      <c r="E173" s="201">
        <f>VLOOKUP($B173,'Panorama Especialização Brasil'!$K$4:$BU$679,60,0)</f>
        <v>5</v>
      </c>
      <c r="F173" s="98">
        <v>4</v>
      </c>
      <c r="G173" s="196">
        <v>2</v>
      </c>
      <c r="H173" s="98">
        <f>VLOOKUP($B173,'Panorama Especialização Brasil'!$K$4:$BU$679,63,0)</f>
        <v>26154</v>
      </c>
      <c r="I173" s="201">
        <f>VLOOKUP($B173,'Panorama Especialização Brasil'!$K$4:$BV$680,64,0)</f>
        <v>513</v>
      </c>
      <c r="J173" s="255" t="s">
        <v>787</v>
      </c>
      <c r="K173" s="239" t="s">
        <v>806</v>
      </c>
      <c r="L173" s="240"/>
      <c r="M173" s="240" t="s">
        <v>775</v>
      </c>
      <c r="N173" s="236"/>
      <c r="O173" s="237"/>
      <c r="P173" s="277"/>
      <c r="Q173" s="284">
        <v>1</v>
      </c>
      <c r="R173" s="285"/>
      <c r="S173" s="296">
        <f t="shared" si="27"/>
        <v>3168</v>
      </c>
      <c r="T173" s="297">
        <f t="shared" si="28"/>
        <v>5</v>
      </c>
      <c r="U173" s="297">
        <f t="shared" si="29"/>
        <v>26154</v>
      </c>
      <c r="V173" s="297">
        <f t="shared" si="30"/>
        <v>513</v>
      </c>
      <c r="W173" s="297">
        <f t="shared" si="23"/>
        <v>0</v>
      </c>
      <c r="X173" s="297">
        <f t="shared" si="24"/>
        <v>0</v>
      </c>
      <c r="Y173" s="297">
        <f t="shared" si="25"/>
        <v>0</v>
      </c>
      <c r="Z173" s="298">
        <f t="shared" si="26"/>
        <v>0</v>
      </c>
    </row>
    <row r="174" spans="1:26">
      <c r="A174" s="87">
        <v>341</v>
      </c>
      <c r="B174" s="49" t="s">
        <v>312</v>
      </c>
      <c r="C174" s="65">
        <f>VLOOKUP($B174,'Panorama Especialização Brasil'!$K$4:$BU$679,58,0)</f>
        <v>962</v>
      </c>
      <c r="D174" s="46">
        <f t="shared" si="22"/>
        <v>1.8414564922195524</v>
      </c>
      <c r="E174" s="201">
        <f>VLOOKUP($B174,'Panorama Especialização Brasil'!$K$4:$BU$679,60,0)</f>
        <v>24</v>
      </c>
      <c r="F174" s="98">
        <v>189</v>
      </c>
      <c r="G174" s="196">
        <v>6</v>
      </c>
      <c r="H174" s="98">
        <f>VLOOKUP($B174,'Panorama Especialização Brasil'!$K$4:$BU$679,63,0)</f>
        <v>9244</v>
      </c>
      <c r="I174" s="201">
        <f>VLOOKUP($B174,'Panorama Especialização Brasil'!$K$4:$BV$680,64,0)</f>
        <v>529</v>
      </c>
      <c r="J174" s="255" t="s">
        <v>776</v>
      </c>
      <c r="K174" s="239" t="s">
        <v>806</v>
      </c>
      <c r="L174" s="239"/>
      <c r="M174" s="239" t="s">
        <v>775</v>
      </c>
      <c r="N174" s="239" t="s">
        <v>746</v>
      </c>
      <c r="O174" s="237"/>
      <c r="P174" s="277" t="s">
        <v>780</v>
      </c>
      <c r="Q174" s="284">
        <v>0.5</v>
      </c>
      <c r="R174" s="285">
        <v>0.5</v>
      </c>
      <c r="S174" s="296">
        <f t="shared" si="27"/>
        <v>481</v>
      </c>
      <c r="T174" s="297">
        <f t="shared" si="28"/>
        <v>12</v>
      </c>
      <c r="U174" s="297">
        <f t="shared" si="29"/>
        <v>4622</v>
      </c>
      <c r="V174" s="297">
        <f t="shared" si="30"/>
        <v>264.5</v>
      </c>
      <c r="W174" s="297">
        <f t="shared" si="23"/>
        <v>481</v>
      </c>
      <c r="X174" s="297">
        <f t="shared" si="24"/>
        <v>12</v>
      </c>
      <c r="Y174" s="297">
        <f t="shared" si="25"/>
        <v>4622</v>
      </c>
      <c r="Z174" s="298">
        <f t="shared" si="26"/>
        <v>264.5</v>
      </c>
    </row>
    <row r="175" spans="1:26">
      <c r="A175" s="87">
        <v>193</v>
      </c>
      <c r="B175" s="49" t="s">
        <v>163</v>
      </c>
      <c r="C175" s="65">
        <f>VLOOKUP($B175,'Panorama Especialização Brasil'!$K$4:$BU$679,58,0)</f>
        <v>1105</v>
      </c>
      <c r="D175" s="46">
        <f t="shared" si="22"/>
        <v>1.8381859650996282</v>
      </c>
      <c r="E175" s="201">
        <f>VLOOKUP($B175,'Panorama Especialização Brasil'!$K$4:$BU$679,60,0)</f>
        <v>11</v>
      </c>
      <c r="F175" s="98">
        <v>0</v>
      </c>
      <c r="G175" s="196">
        <v>0</v>
      </c>
      <c r="H175" s="98">
        <f>VLOOKUP($B175,'Panorama Especialização Brasil'!$K$4:$BU$679,63,0)</f>
        <v>10637</v>
      </c>
      <c r="I175" s="201">
        <f>VLOOKUP($B175,'Panorama Especialização Brasil'!$K$4:$BV$680,64,0)</f>
        <v>114</v>
      </c>
      <c r="J175" s="255" t="s">
        <v>776</v>
      </c>
      <c r="K175" s="239" t="s">
        <v>806</v>
      </c>
      <c r="L175" s="239"/>
      <c r="M175" s="239" t="s">
        <v>775</v>
      </c>
      <c r="N175" s="237"/>
      <c r="O175" s="237"/>
      <c r="P175" s="277"/>
      <c r="Q175" s="284">
        <v>1</v>
      </c>
      <c r="R175" s="285"/>
      <c r="S175" s="296">
        <f t="shared" si="27"/>
        <v>1105</v>
      </c>
      <c r="T175" s="297">
        <f t="shared" si="28"/>
        <v>11</v>
      </c>
      <c r="U175" s="297">
        <f t="shared" si="29"/>
        <v>10637</v>
      </c>
      <c r="V175" s="297">
        <f t="shared" si="30"/>
        <v>114</v>
      </c>
      <c r="W175" s="297">
        <f t="shared" si="23"/>
        <v>0</v>
      </c>
      <c r="X175" s="297">
        <f t="shared" si="24"/>
        <v>0</v>
      </c>
      <c r="Y175" s="297">
        <f t="shared" si="25"/>
        <v>0</v>
      </c>
      <c r="Z175" s="298">
        <f t="shared" si="26"/>
        <v>0</v>
      </c>
    </row>
    <row r="176" spans="1:26">
      <c r="A176" s="87">
        <v>45</v>
      </c>
      <c r="B176" s="49" t="s">
        <v>15</v>
      </c>
      <c r="C176" s="65">
        <f>VLOOKUP($B176,'Panorama Especialização Brasil'!$K$4:$BU$679,58,0)</f>
        <v>1304</v>
      </c>
      <c r="D176" s="46">
        <f t="shared" si="22"/>
        <v>1.7409125345878493</v>
      </c>
      <c r="E176" s="201">
        <f>VLOOKUP($B176,'Panorama Especialização Brasil'!$K$4:$BU$679,60,0)</f>
        <v>42</v>
      </c>
      <c r="F176" s="98">
        <v>0</v>
      </c>
      <c r="G176" s="196">
        <v>1</v>
      </c>
      <c r="H176" s="98">
        <f>VLOOKUP($B176,'Panorama Especialização Brasil'!$K$4:$BU$679,63,0)</f>
        <v>13254</v>
      </c>
      <c r="I176" s="201">
        <f>VLOOKUP($B176,'Panorama Especialização Brasil'!$K$4:$BV$680,64,0)</f>
        <v>198</v>
      </c>
      <c r="J176" s="255" t="s">
        <v>776</v>
      </c>
      <c r="K176" s="239" t="s">
        <v>806</v>
      </c>
      <c r="L176" s="239" t="s">
        <v>741</v>
      </c>
      <c r="M176" s="239" t="s">
        <v>775</v>
      </c>
      <c r="N176" s="237"/>
      <c r="O176" s="237"/>
      <c r="P176" s="277"/>
      <c r="Q176" s="284">
        <v>1</v>
      </c>
      <c r="R176" s="285"/>
      <c r="S176" s="296">
        <f t="shared" si="27"/>
        <v>1304</v>
      </c>
      <c r="T176" s="297">
        <f t="shared" si="28"/>
        <v>42</v>
      </c>
      <c r="U176" s="297">
        <f t="shared" si="29"/>
        <v>13254</v>
      </c>
      <c r="V176" s="297">
        <f t="shared" si="30"/>
        <v>198</v>
      </c>
      <c r="W176" s="297">
        <f t="shared" si="23"/>
        <v>0</v>
      </c>
      <c r="X176" s="297">
        <f t="shared" si="24"/>
        <v>0</v>
      </c>
      <c r="Y176" s="297">
        <f t="shared" si="25"/>
        <v>0</v>
      </c>
      <c r="Z176" s="298">
        <f t="shared" si="26"/>
        <v>0</v>
      </c>
    </row>
    <row r="177" spans="1:26">
      <c r="A177" s="87">
        <v>204</v>
      </c>
      <c r="B177" s="49" t="s">
        <v>174</v>
      </c>
      <c r="C177" s="65">
        <f>VLOOKUP($B177,'Panorama Especialização Brasil'!$K$4:$BU$679,58,0)</f>
        <v>1439</v>
      </c>
      <c r="D177" s="46">
        <f t="shared" si="22"/>
        <v>1.659466658766819</v>
      </c>
      <c r="E177" s="201">
        <f>VLOOKUP($B177,'Panorama Especialização Brasil'!$K$4:$BU$679,60,0)</f>
        <v>17</v>
      </c>
      <c r="F177" s="98">
        <v>178</v>
      </c>
      <c r="G177" s="196">
        <v>6</v>
      </c>
      <c r="H177" s="98">
        <f>VLOOKUP($B177,'Panorama Especialização Brasil'!$K$4:$BU$679,63,0)</f>
        <v>15344</v>
      </c>
      <c r="I177" s="201">
        <f>VLOOKUP($B177,'Panorama Especialização Brasil'!$K$4:$BV$680,64,0)</f>
        <v>686</v>
      </c>
      <c r="J177" s="255" t="s">
        <v>787</v>
      </c>
      <c r="K177" s="239" t="s">
        <v>806</v>
      </c>
      <c r="L177" s="239"/>
      <c r="M177" s="236" t="s">
        <v>775</v>
      </c>
      <c r="N177" s="237"/>
      <c r="O177" s="237"/>
      <c r="P177" s="277"/>
      <c r="Q177" s="284">
        <v>1</v>
      </c>
      <c r="R177" s="285"/>
      <c r="S177" s="296">
        <f t="shared" si="27"/>
        <v>1439</v>
      </c>
      <c r="T177" s="297">
        <f t="shared" si="28"/>
        <v>17</v>
      </c>
      <c r="U177" s="297">
        <f t="shared" si="29"/>
        <v>15344</v>
      </c>
      <c r="V177" s="297">
        <f t="shared" si="30"/>
        <v>686</v>
      </c>
      <c r="W177" s="297">
        <f t="shared" si="23"/>
        <v>0</v>
      </c>
      <c r="X177" s="297">
        <f t="shared" si="24"/>
        <v>0</v>
      </c>
      <c r="Y177" s="297">
        <f t="shared" si="25"/>
        <v>0</v>
      </c>
      <c r="Z177" s="298">
        <f t="shared" si="26"/>
        <v>0</v>
      </c>
    </row>
    <row r="178" spans="1:26">
      <c r="A178" s="87">
        <v>52</v>
      </c>
      <c r="B178" s="49" t="s">
        <v>22</v>
      </c>
      <c r="C178" s="65">
        <f>VLOOKUP($B178,'Panorama Especialização Brasil'!$K$4:$BU$679,58,0)</f>
        <v>933</v>
      </c>
      <c r="D178" s="46">
        <f t="shared" si="22"/>
        <v>1.2572746800578993</v>
      </c>
      <c r="E178" s="201">
        <f>VLOOKUP($B178,'Panorama Especialização Brasil'!$K$4:$BU$679,60,0)</f>
        <v>14</v>
      </c>
      <c r="F178" s="98">
        <v>0</v>
      </c>
      <c r="G178" s="196">
        <v>0</v>
      </c>
      <c r="H178" s="98">
        <f>VLOOKUP($B178,'Panorama Especialização Brasil'!$K$4:$BU$679,63,0)</f>
        <v>13131</v>
      </c>
      <c r="I178" s="201">
        <f>VLOOKUP($B178,'Panorama Especialização Brasil'!$K$4:$BV$680,64,0)</f>
        <v>670</v>
      </c>
      <c r="J178" s="255" t="s">
        <v>776</v>
      </c>
      <c r="K178" s="239" t="s">
        <v>806</v>
      </c>
      <c r="L178" s="239" t="s">
        <v>741</v>
      </c>
      <c r="M178" s="239" t="s">
        <v>775</v>
      </c>
      <c r="N178" s="237"/>
      <c r="O178" s="237"/>
      <c r="P178" s="277"/>
      <c r="Q178" s="284">
        <v>1</v>
      </c>
      <c r="R178" s="285"/>
      <c r="S178" s="296">
        <f t="shared" si="27"/>
        <v>933</v>
      </c>
      <c r="T178" s="297">
        <f t="shared" si="28"/>
        <v>14</v>
      </c>
      <c r="U178" s="297">
        <f t="shared" si="29"/>
        <v>13131</v>
      </c>
      <c r="V178" s="297">
        <f t="shared" si="30"/>
        <v>670</v>
      </c>
      <c r="W178" s="297">
        <f t="shared" si="23"/>
        <v>0</v>
      </c>
      <c r="X178" s="297">
        <f t="shared" si="24"/>
        <v>0</v>
      </c>
      <c r="Y178" s="297">
        <f t="shared" si="25"/>
        <v>0</v>
      </c>
      <c r="Z178" s="298">
        <f t="shared" si="26"/>
        <v>0</v>
      </c>
    </row>
    <row r="179" spans="1:26">
      <c r="A179" s="87">
        <v>51</v>
      </c>
      <c r="B179" s="49" t="s">
        <v>21</v>
      </c>
      <c r="C179" s="65">
        <f>VLOOKUP($B179,'Panorama Especialização Brasil'!$K$4:$BU$679,58,0)</f>
        <v>63</v>
      </c>
      <c r="D179" s="46">
        <f t="shared" si="22"/>
        <v>0.94713178990852498</v>
      </c>
      <c r="E179" s="201">
        <f>VLOOKUP($B179,'Panorama Especialização Brasil'!$K$4:$BU$679,60,0)</f>
        <v>4</v>
      </c>
      <c r="F179" s="98">
        <v>0</v>
      </c>
      <c r="G179" s="196">
        <v>0</v>
      </c>
      <c r="H179" s="98">
        <f>VLOOKUP($B179,'Panorama Especialização Brasil'!$K$4:$BU$679,63,0)</f>
        <v>1177</v>
      </c>
      <c r="I179" s="201">
        <f>VLOOKUP($B179,'Panorama Especialização Brasil'!$K$4:$BV$680,64,0)</f>
        <v>89</v>
      </c>
      <c r="J179" s="253" t="s">
        <v>776</v>
      </c>
      <c r="K179" s="239" t="s">
        <v>806</v>
      </c>
      <c r="L179" s="239"/>
      <c r="M179" s="236" t="s">
        <v>775</v>
      </c>
      <c r="N179" s="237"/>
      <c r="O179" s="237"/>
      <c r="P179" s="277"/>
      <c r="Q179" s="284">
        <v>1</v>
      </c>
      <c r="R179" s="285"/>
      <c r="S179" s="296">
        <f t="shared" si="27"/>
        <v>63</v>
      </c>
      <c r="T179" s="297">
        <f t="shared" si="28"/>
        <v>4</v>
      </c>
      <c r="U179" s="297">
        <f t="shared" si="29"/>
        <v>1177</v>
      </c>
      <c r="V179" s="297">
        <f t="shared" si="30"/>
        <v>89</v>
      </c>
      <c r="W179" s="297">
        <f t="shared" si="23"/>
        <v>0</v>
      </c>
      <c r="X179" s="297">
        <f t="shared" si="24"/>
        <v>0</v>
      </c>
      <c r="Y179" s="297">
        <f t="shared" si="25"/>
        <v>0</v>
      </c>
      <c r="Z179" s="298">
        <f t="shared" si="26"/>
        <v>0</v>
      </c>
    </row>
    <row r="180" spans="1:26">
      <c r="A180" s="87">
        <v>325</v>
      </c>
      <c r="B180" s="49" t="s">
        <v>296</v>
      </c>
      <c r="C180" s="65">
        <f>VLOOKUP($B180,'Panorama Especialização Brasil'!$K$4:$BU$679,58,0)</f>
        <v>520</v>
      </c>
      <c r="D180" s="46">
        <f t="shared" si="22"/>
        <v>0.93140096869841538</v>
      </c>
      <c r="E180" s="201">
        <f>VLOOKUP($B180,'Panorama Especialização Brasil'!$K$4:$BU$679,60,0)</f>
        <v>44</v>
      </c>
      <c r="F180" s="98">
        <v>396</v>
      </c>
      <c r="G180" s="196">
        <v>14</v>
      </c>
      <c r="H180" s="98">
        <f>VLOOKUP($B180,'Panorama Especialização Brasil'!$K$4:$BU$679,63,0)</f>
        <v>9879</v>
      </c>
      <c r="I180" s="201">
        <f>VLOOKUP($B180,'Panorama Especialização Brasil'!$K$4:$BV$680,64,0)</f>
        <v>918</v>
      </c>
      <c r="J180" s="253" t="s">
        <v>787</v>
      </c>
      <c r="K180" s="239" t="s">
        <v>806</v>
      </c>
      <c r="L180" s="239"/>
      <c r="M180" s="236" t="s">
        <v>775</v>
      </c>
      <c r="N180" s="237"/>
      <c r="O180" s="237"/>
      <c r="P180" s="277"/>
      <c r="Q180" s="284">
        <v>1</v>
      </c>
      <c r="R180" s="285"/>
      <c r="S180" s="296">
        <f t="shared" si="27"/>
        <v>520</v>
      </c>
      <c r="T180" s="297">
        <f t="shared" si="28"/>
        <v>44</v>
      </c>
      <c r="U180" s="297">
        <f t="shared" si="29"/>
        <v>9879</v>
      </c>
      <c r="V180" s="297">
        <f t="shared" si="30"/>
        <v>918</v>
      </c>
      <c r="W180" s="297">
        <f t="shared" si="23"/>
        <v>0</v>
      </c>
      <c r="X180" s="297">
        <f t="shared" si="24"/>
        <v>0</v>
      </c>
      <c r="Y180" s="297">
        <f t="shared" si="25"/>
        <v>0</v>
      </c>
      <c r="Z180" s="298">
        <f t="shared" si="26"/>
        <v>0</v>
      </c>
    </row>
    <row r="181" spans="1:26">
      <c r="A181" s="87">
        <v>206</v>
      </c>
      <c r="B181" s="49" t="s">
        <v>176</v>
      </c>
      <c r="C181" s="65">
        <f>VLOOKUP($B181,'Panorama Especialização Brasil'!$K$4:$BU$679,58,0)</f>
        <v>609</v>
      </c>
      <c r="D181" s="46">
        <f t="shared" si="22"/>
        <v>0.67359356138158277</v>
      </c>
      <c r="E181" s="201">
        <f>VLOOKUP($B181,'Panorama Especialização Brasil'!$K$4:$BU$679,60,0)</f>
        <v>18</v>
      </c>
      <c r="F181" s="98">
        <v>507</v>
      </c>
      <c r="G181" s="196">
        <v>8</v>
      </c>
      <c r="H181" s="98">
        <f>VLOOKUP($B181,'Panorama Especialização Brasil'!$K$4:$BU$679,63,0)</f>
        <v>15998</v>
      </c>
      <c r="I181" s="201">
        <f>VLOOKUP($B181,'Panorama Especialização Brasil'!$K$4:$BV$680,64,0)</f>
        <v>790</v>
      </c>
      <c r="J181" s="253"/>
      <c r="K181" s="239" t="s">
        <v>806</v>
      </c>
      <c r="L181" s="239"/>
      <c r="M181" s="236" t="s">
        <v>775</v>
      </c>
      <c r="N181" s="237"/>
      <c r="O181" s="237"/>
      <c r="P181" s="277"/>
      <c r="Q181" s="284">
        <v>1</v>
      </c>
      <c r="R181" s="285"/>
      <c r="S181" s="296">
        <f t="shared" si="27"/>
        <v>609</v>
      </c>
      <c r="T181" s="297">
        <f t="shared" si="28"/>
        <v>18</v>
      </c>
      <c r="U181" s="297">
        <f t="shared" si="29"/>
        <v>15998</v>
      </c>
      <c r="V181" s="297">
        <f t="shared" si="30"/>
        <v>790</v>
      </c>
      <c r="W181" s="297">
        <f t="shared" si="23"/>
        <v>0</v>
      </c>
      <c r="X181" s="297">
        <f t="shared" si="24"/>
        <v>0</v>
      </c>
      <c r="Y181" s="297">
        <f t="shared" si="25"/>
        <v>0</v>
      </c>
      <c r="Z181" s="298">
        <f t="shared" si="26"/>
        <v>0</v>
      </c>
    </row>
    <row r="182" spans="1:26">
      <c r="A182" s="87">
        <v>293</v>
      </c>
      <c r="B182" s="49" t="s">
        <v>264</v>
      </c>
      <c r="C182" s="65">
        <f>VLOOKUP($B182,'Panorama Especialização Brasil'!$K$4:$BU$679,58,0)</f>
        <v>444</v>
      </c>
      <c r="D182" s="46">
        <f t="shared" si="22"/>
        <v>0.61321443168943335</v>
      </c>
      <c r="E182" s="201">
        <f>VLOOKUP($B182,'Panorama Especialização Brasil'!$K$4:$BU$679,60,0)</f>
        <v>40</v>
      </c>
      <c r="F182" s="98">
        <v>350</v>
      </c>
      <c r="G182" s="196">
        <v>7</v>
      </c>
      <c r="H182" s="98">
        <f>VLOOKUP($B182,'Panorama Especialização Brasil'!$K$4:$BU$679,63,0)</f>
        <v>12812</v>
      </c>
      <c r="I182" s="201">
        <f>VLOOKUP($B182,'Panorama Especialização Brasil'!$K$4:$BV$680,64,0)</f>
        <v>1231</v>
      </c>
      <c r="J182" s="253"/>
      <c r="K182" s="239" t="s">
        <v>806</v>
      </c>
      <c r="L182" s="239"/>
      <c r="M182" s="236" t="s">
        <v>775</v>
      </c>
      <c r="N182" s="237"/>
      <c r="O182" s="237"/>
      <c r="P182" s="277"/>
      <c r="Q182" s="284">
        <v>1</v>
      </c>
      <c r="R182" s="285"/>
      <c r="S182" s="296">
        <f t="shared" si="27"/>
        <v>444</v>
      </c>
      <c r="T182" s="297">
        <f t="shared" si="28"/>
        <v>40</v>
      </c>
      <c r="U182" s="297">
        <f t="shared" si="29"/>
        <v>12812</v>
      </c>
      <c r="V182" s="297">
        <f t="shared" si="30"/>
        <v>1231</v>
      </c>
      <c r="W182" s="297">
        <f t="shared" si="23"/>
        <v>0</v>
      </c>
      <c r="X182" s="297">
        <f t="shared" si="24"/>
        <v>0</v>
      </c>
      <c r="Y182" s="297">
        <f t="shared" si="25"/>
        <v>0</v>
      </c>
      <c r="Z182" s="298">
        <f t="shared" si="26"/>
        <v>0</v>
      </c>
    </row>
    <row r="183" spans="1:26" s="66" customFormat="1">
      <c r="A183" s="87">
        <v>394</v>
      </c>
      <c r="B183" s="49" t="s">
        <v>365</v>
      </c>
      <c r="C183" s="65">
        <f>VLOOKUP($B183,'Panorama Especialização Brasil'!$K$4:$BU$679,58,0)</f>
        <v>977</v>
      </c>
      <c r="D183" s="46">
        <f t="shared" si="22"/>
        <v>0.55974894682923604</v>
      </c>
      <c r="E183" s="201">
        <f>VLOOKUP($B183,'Panorama Especialização Brasil'!$K$4:$BU$679,60,0)</f>
        <v>85</v>
      </c>
      <c r="F183" s="98">
        <v>188</v>
      </c>
      <c r="G183" s="196">
        <v>12</v>
      </c>
      <c r="H183" s="98">
        <f>VLOOKUP($B183,'Panorama Especialização Brasil'!$K$4:$BU$679,63,0)</f>
        <v>30885</v>
      </c>
      <c r="I183" s="201">
        <f>VLOOKUP($B183,'Panorama Especialização Brasil'!$K$4:$BV$680,64,0)</f>
        <v>2541</v>
      </c>
      <c r="J183" s="253"/>
      <c r="K183" s="239" t="s">
        <v>806</v>
      </c>
      <c r="L183" s="239"/>
      <c r="M183" s="236" t="s">
        <v>775</v>
      </c>
      <c r="N183" s="237"/>
      <c r="O183" s="237"/>
      <c r="P183" s="277"/>
      <c r="Q183" s="284">
        <v>1</v>
      </c>
      <c r="R183" s="285"/>
      <c r="S183" s="296">
        <f t="shared" si="27"/>
        <v>977</v>
      </c>
      <c r="T183" s="297">
        <f t="shared" si="28"/>
        <v>85</v>
      </c>
      <c r="U183" s="297">
        <f t="shared" si="29"/>
        <v>30885</v>
      </c>
      <c r="V183" s="297">
        <f t="shared" si="30"/>
        <v>2541</v>
      </c>
      <c r="W183" s="297">
        <f t="shared" si="23"/>
        <v>0</v>
      </c>
      <c r="X183" s="297">
        <f t="shared" si="24"/>
        <v>0</v>
      </c>
      <c r="Y183" s="297">
        <f t="shared" si="25"/>
        <v>0</v>
      </c>
      <c r="Z183" s="298">
        <f t="shared" si="26"/>
        <v>0</v>
      </c>
    </row>
    <row r="184" spans="1:26" s="66" customFormat="1">
      <c r="A184" s="87">
        <v>54</v>
      </c>
      <c r="B184" s="49" t="s">
        <v>24</v>
      </c>
      <c r="C184" s="65">
        <f>VLOOKUP($B184,'Panorama Especialização Brasil'!$K$4:$BU$679,58,0)</f>
        <v>121</v>
      </c>
      <c r="D184" s="46">
        <f t="shared" si="22"/>
        <v>0.45265837150039395</v>
      </c>
      <c r="E184" s="201">
        <f>VLOOKUP($B184,'Panorama Especialização Brasil'!$K$4:$BU$679,60,0)</f>
        <v>17</v>
      </c>
      <c r="F184" s="98">
        <v>0</v>
      </c>
      <c r="G184" s="196">
        <v>0</v>
      </c>
      <c r="H184" s="98">
        <f>VLOOKUP($B184,'Panorama Especialização Brasil'!$K$4:$BU$679,63,0)</f>
        <v>4730</v>
      </c>
      <c r="I184" s="201">
        <f>VLOOKUP($B184,'Panorama Especialização Brasil'!$K$4:$BV$680,64,0)</f>
        <v>284</v>
      </c>
      <c r="J184" s="253"/>
      <c r="K184" s="239" t="s">
        <v>806</v>
      </c>
      <c r="L184" s="239"/>
      <c r="M184" s="239" t="s">
        <v>775</v>
      </c>
      <c r="N184" s="237"/>
      <c r="O184" s="237"/>
      <c r="P184" s="277"/>
      <c r="Q184" s="284">
        <v>1</v>
      </c>
      <c r="R184" s="285"/>
      <c r="S184" s="296">
        <f t="shared" si="27"/>
        <v>121</v>
      </c>
      <c r="T184" s="297">
        <f t="shared" si="28"/>
        <v>17</v>
      </c>
      <c r="U184" s="297">
        <f t="shared" si="29"/>
        <v>4730</v>
      </c>
      <c r="V184" s="297">
        <f t="shared" si="30"/>
        <v>284</v>
      </c>
      <c r="W184" s="297">
        <f t="shared" si="23"/>
        <v>0</v>
      </c>
      <c r="X184" s="297">
        <f t="shared" si="24"/>
        <v>0</v>
      </c>
      <c r="Y184" s="297">
        <f t="shared" si="25"/>
        <v>0</v>
      </c>
      <c r="Z184" s="298">
        <f t="shared" si="26"/>
        <v>0</v>
      </c>
    </row>
    <row r="185" spans="1:26" s="66" customFormat="1">
      <c r="A185" s="87">
        <v>214</v>
      </c>
      <c r="B185" s="49" t="s">
        <v>184</v>
      </c>
      <c r="C185" s="65">
        <f>VLOOKUP($B185,'Panorama Especialização Brasil'!$K$4:$BU$679,58,0)</f>
        <v>900</v>
      </c>
      <c r="D185" s="46">
        <f t="shared" si="22"/>
        <v>0.35267394199231045</v>
      </c>
      <c r="E185" s="201">
        <f>VLOOKUP($B185,'Panorama Especialização Brasil'!$K$4:$BU$679,60,0)</f>
        <v>150</v>
      </c>
      <c r="F185" s="98">
        <v>121</v>
      </c>
      <c r="G185" s="196">
        <v>20</v>
      </c>
      <c r="H185" s="98">
        <f>VLOOKUP($B185,'Panorama Especialização Brasil'!$K$4:$BU$679,63,0)</f>
        <v>45156</v>
      </c>
      <c r="I185" s="201">
        <f>VLOOKUP($B185,'Panorama Especialização Brasil'!$K$4:$BV$680,64,0)</f>
        <v>5412</v>
      </c>
      <c r="J185" s="253"/>
      <c r="K185" s="239" t="s">
        <v>806</v>
      </c>
      <c r="L185" s="239"/>
      <c r="M185" s="236" t="s">
        <v>775</v>
      </c>
      <c r="N185" s="237"/>
      <c r="O185" s="237"/>
      <c r="P185" s="277"/>
      <c r="Q185" s="284">
        <v>1</v>
      </c>
      <c r="R185" s="285"/>
      <c r="S185" s="296">
        <f t="shared" si="27"/>
        <v>900</v>
      </c>
      <c r="T185" s="297">
        <f t="shared" si="28"/>
        <v>150</v>
      </c>
      <c r="U185" s="297">
        <f t="shared" si="29"/>
        <v>45156</v>
      </c>
      <c r="V185" s="297">
        <f t="shared" si="30"/>
        <v>5412</v>
      </c>
      <c r="W185" s="297">
        <f t="shared" si="23"/>
        <v>0</v>
      </c>
      <c r="X185" s="297">
        <f t="shared" si="24"/>
        <v>0</v>
      </c>
      <c r="Y185" s="297">
        <f t="shared" si="25"/>
        <v>0</v>
      </c>
      <c r="Z185" s="298">
        <f t="shared" si="26"/>
        <v>0</v>
      </c>
    </row>
    <row r="186" spans="1:26">
      <c r="A186" s="87">
        <v>222</v>
      </c>
      <c r="B186" s="49" t="s">
        <v>192</v>
      </c>
      <c r="C186" s="65">
        <f>VLOOKUP($B186,'Panorama Especialização Brasil'!$K$4:$BU$679,58,0)</f>
        <v>1419</v>
      </c>
      <c r="D186" s="46">
        <f t="shared" si="22"/>
        <v>0.2424627732007846</v>
      </c>
      <c r="E186" s="201">
        <f>VLOOKUP($B186,'Panorama Especialização Brasil'!$K$4:$BU$679,60,0)</f>
        <v>89</v>
      </c>
      <c r="F186" s="98">
        <v>1016</v>
      </c>
      <c r="G186" s="196">
        <v>34</v>
      </c>
      <c r="H186" s="98">
        <f>VLOOKUP($B186,'Panorama Especialização Brasil'!$K$4:$BU$679,63,0)</f>
        <v>103558</v>
      </c>
      <c r="I186" s="201">
        <f>VLOOKUP($B186,'Panorama Especialização Brasil'!$K$4:$BV$680,64,0)</f>
        <v>5865</v>
      </c>
      <c r="J186" s="253"/>
      <c r="K186" s="239" t="s">
        <v>806</v>
      </c>
      <c r="L186" s="239"/>
      <c r="M186" s="236" t="s">
        <v>775</v>
      </c>
      <c r="N186" s="237"/>
      <c r="O186" s="237"/>
      <c r="P186" s="277"/>
      <c r="Q186" s="284">
        <v>1</v>
      </c>
      <c r="R186" s="285"/>
      <c r="S186" s="296">
        <f t="shared" si="27"/>
        <v>1419</v>
      </c>
      <c r="T186" s="297">
        <f t="shared" si="28"/>
        <v>89</v>
      </c>
      <c r="U186" s="297">
        <f t="shared" si="29"/>
        <v>103558</v>
      </c>
      <c r="V186" s="297">
        <f t="shared" si="30"/>
        <v>5865</v>
      </c>
      <c r="W186" s="297">
        <f t="shared" si="23"/>
        <v>0</v>
      </c>
      <c r="X186" s="297">
        <f t="shared" si="24"/>
        <v>0</v>
      </c>
      <c r="Y186" s="297">
        <f t="shared" si="25"/>
        <v>0</v>
      </c>
      <c r="Z186" s="298">
        <f t="shared" si="26"/>
        <v>0</v>
      </c>
    </row>
    <row r="187" spans="1:26">
      <c r="A187" s="87">
        <v>290</v>
      </c>
      <c r="B187" s="49" t="s">
        <v>261</v>
      </c>
      <c r="C187" s="65">
        <f>VLOOKUP($B187,'Panorama Especialização Brasil'!$K$4:$BU$679,58,0)</f>
        <v>362</v>
      </c>
      <c r="D187" s="46">
        <f t="shared" si="22"/>
        <v>0.16290347306378347</v>
      </c>
      <c r="E187" s="201">
        <f>VLOOKUP($B187,'Panorama Especialização Brasil'!$K$4:$BU$679,60,0)</f>
        <v>28</v>
      </c>
      <c r="F187" s="98">
        <v>76</v>
      </c>
      <c r="G187" s="196">
        <v>6</v>
      </c>
      <c r="H187" s="98">
        <f>VLOOKUP($B187,'Panorama Especialização Brasil'!$K$4:$BU$679,63,0)</f>
        <v>39321</v>
      </c>
      <c r="I187" s="201">
        <f>VLOOKUP($B187,'Panorama Especialização Brasil'!$K$4:$BV$680,64,0)</f>
        <v>1828</v>
      </c>
      <c r="J187" s="253"/>
      <c r="K187" s="239" t="s">
        <v>806</v>
      </c>
      <c r="L187" s="239"/>
      <c r="M187" s="236" t="s">
        <v>775</v>
      </c>
      <c r="N187" s="237"/>
      <c r="O187" s="237"/>
      <c r="P187" s="277"/>
      <c r="Q187" s="284">
        <v>1</v>
      </c>
      <c r="R187" s="285"/>
      <c r="S187" s="296">
        <f t="shared" si="27"/>
        <v>362</v>
      </c>
      <c r="T187" s="297">
        <f t="shared" si="28"/>
        <v>28</v>
      </c>
      <c r="U187" s="297">
        <f t="shared" si="29"/>
        <v>39321</v>
      </c>
      <c r="V187" s="297">
        <f t="shared" si="30"/>
        <v>1828</v>
      </c>
      <c r="W187" s="297">
        <f t="shared" si="23"/>
        <v>0</v>
      </c>
      <c r="X187" s="297">
        <f t="shared" si="24"/>
        <v>0</v>
      </c>
      <c r="Y187" s="297">
        <f t="shared" si="25"/>
        <v>0</v>
      </c>
      <c r="Z187" s="298">
        <f t="shared" si="26"/>
        <v>0</v>
      </c>
    </row>
    <row r="188" spans="1:26">
      <c r="A188" s="87">
        <v>198</v>
      </c>
      <c r="B188" s="49" t="s">
        <v>168</v>
      </c>
      <c r="C188" s="65">
        <f>VLOOKUP($B188,'Panorama Especialização Brasil'!$K$4:$BU$679,58,0)</f>
        <v>121</v>
      </c>
      <c r="D188" s="46">
        <f t="shared" si="22"/>
        <v>0.1259307197504331</v>
      </c>
      <c r="E188" s="201">
        <f>VLOOKUP($B188,'Panorama Especialização Brasil'!$K$4:$BU$679,60,0)</f>
        <v>6</v>
      </c>
      <c r="F188" s="98">
        <v>84</v>
      </c>
      <c r="G188" s="196">
        <v>3</v>
      </c>
      <c r="H188" s="98">
        <f>VLOOKUP($B188,'Panorama Especialização Brasil'!$K$4:$BU$679,63,0)</f>
        <v>17002</v>
      </c>
      <c r="I188" s="201">
        <f>VLOOKUP($B188,'Panorama Especialização Brasil'!$K$4:$BV$680,64,0)</f>
        <v>348</v>
      </c>
      <c r="J188" s="253"/>
      <c r="K188" s="239" t="s">
        <v>806</v>
      </c>
      <c r="L188" s="239"/>
      <c r="M188" s="236" t="s">
        <v>775</v>
      </c>
      <c r="N188" s="237"/>
      <c r="O188" s="237"/>
      <c r="P188" s="277"/>
      <c r="Q188" s="284">
        <v>1</v>
      </c>
      <c r="R188" s="285"/>
      <c r="S188" s="296">
        <f t="shared" si="27"/>
        <v>121</v>
      </c>
      <c r="T188" s="297">
        <f t="shared" si="28"/>
        <v>6</v>
      </c>
      <c r="U188" s="297">
        <f t="shared" si="29"/>
        <v>17002</v>
      </c>
      <c r="V188" s="297">
        <f t="shared" si="30"/>
        <v>348</v>
      </c>
      <c r="W188" s="297">
        <f t="shared" si="23"/>
        <v>0</v>
      </c>
      <c r="X188" s="297">
        <f t="shared" si="24"/>
        <v>0</v>
      </c>
      <c r="Y188" s="297">
        <f t="shared" si="25"/>
        <v>0</v>
      </c>
      <c r="Z188" s="298">
        <f t="shared" si="26"/>
        <v>0</v>
      </c>
    </row>
    <row r="189" spans="1:26">
      <c r="A189" s="87">
        <v>220</v>
      </c>
      <c r="B189" s="49" t="s">
        <v>190</v>
      </c>
      <c r="C189" s="65">
        <f>VLOOKUP($B189,'Panorama Especialização Brasil'!$K$4:$BU$679,58,0)</f>
        <v>215</v>
      </c>
      <c r="D189" s="46">
        <f t="shared" si="22"/>
        <v>0.12396988590509593</v>
      </c>
      <c r="E189" s="201">
        <f>VLOOKUP($B189,'Panorama Especialização Brasil'!$K$4:$BU$679,60,0)</f>
        <v>21</v>
      </c>
      <c r="F189" s="98">
        <v>14</v>
      </c>
      <c r="G189" s="196">
        <v>3</v>
      </c>
      <c r="H189" s="98">
        <f>VLOOKUP($B189,'Panorama Especialização Brasil'!$K$4:$BU$679,63,0)</f>
        <v>30688</v>
      </c>
      <c r="I189" s="201">
        <f>VLOOKUP($B189,'Panorama Especialização Brasil'!$K$4:$BV$680,64,0)</f>
        <v>1968</v>
      </c>
      <c r="J189" s="253"/>
      <c r="K189" s="239" t="s">
        <v>806</v>
      </c>
      <c r="L189" s="239"/>
      <c r="M189" s="236" t="s">
        <v>775</v>
      </c>
      <c r="N189" s="237"/>
      <c r="O189" s="237"/>
      <c r="P189" s="277"/>
      <c r="Q189" s="284">
        <v>1</v>
      </c>
      <c r="R189" s="285"/>
      <c r="S189" s="296">
        <f t="shared" si="27"/>
        <v>215</v>
      </c>
      <c r="T189" s="297">
        <f t="shared" si="28"/>
        <v>21</v>
      </c>
      <c r="U189" s="297">
        <f t="shared" si="29"/>
        <v>30688</v>
      </c>
      <c r="V189" s="297">
        <f t="shared" si="30"/>
        <v>1968</v>
      </c>
      <c r="W189" s="297">
        <f t="shared" si="23"/>
        <v>0</v>
      </c>
      <c r="X189" s="297">
        <f t="shared" si="24"/>
        <v>0</v>
      </c>
      <c r="Y189" s="297">
        <f t="shared" si="25"/>
        <v>0</v>
      </c>
      <c r="Z189" s="298">
        <f t="shared" si="26"/>
        <v>0</v>
      </c>
    </row>
    <row r="190" spans="1:26">
      <c r="A190" s="87">
        <v>194</v>
      </c>
      <c r="B190" s="49" t="s">
        <v>164</v>
      </c>
      <c r="C190" s="65">
        <f>VLOOKUP($B190,'Panorama Especialização Brasil'!$K$4:$BU$679,58,0)</f>
        <v>49</v>
      </c>
      <c r="D190" s="46">
        <f t="shared" si="22"/>
        <v>0.10210157032836574</v>
      </c>
      <c r="E190" s="201">
        <f>VLOOKUP($B190,'Panorama Especialização Brasil'!$K$4:$BU$679,60,0)</f>
        <v>3</v>
      </c>
      <c r="F190" s="98">
        <v>0</v>
      </c>
      <c r="G190" s="196">
        <v>0</v>
      </c>
      <c r="H190" s="98">
        <f>VLOOKUP($B190,'Panorama Especialização Brasil'!$K$4:$BU$679,63,0)</f>
        <v>8492</v>
      </c>
      <c r="I190" s="201">
        <f>VLOOKUP($B190,'Panorama Especialização Brasil'!$K$4:$BV$680,64,0)</f>
        <v>95</v>
      </c>
      <c r="J190" s="253"/>
      <c r="K190" s="239" t="s">
        <v>806</v>
      </c>
      <c r="L190" s="239"/>
      <c r="M190" s="239" t="s">
        <v>775</v>
      </c>
      <c r="N190" s="237"/>
      <c r="O190" s="237"/>
      <c r="P190" s="277"/>
      <c r="Q190" s="284">
        <v>1</v>
      </c>
      <c r="R190" s="285"/>
      <c r="S190" s="296">
        <f t="shared" si="27"/>
        <v>49</v>
      </c>
      <c r="T190" s="297">
        <f t="shared" si="28"/>
        <v>3</v>
      </c>
      <c r="U190" s="297">
        <f t="shared" si="29"/>
        <v>8492</v>
      </c>
      <c r="V190" s="297">
        <f t="shared" si="30"/>
        <v>95</v>
      </c>
      <c r="W190" s="297">
        <f t="shared" si="23"/>
        <v>0</v>
      </c>
      <c r="X190" s="297">
        <f t="shared" si="24"/>
        <v>0</v>
      </c>
      <c r="Y190" s="297">
        <f t="shared" si="25"/>
        <v>0</v>
      </c>
      <c r="Z190" s="298">
        <f t="shared" si="26"/>
        <v>0</v>
      </c>
    </row>
    <row r="191" spans="1:26">
      <c r="A191" s="87">
        <v>456</v>
      </c>
      <c r="B191" s="49" t="s">
        <v>428</v>
      </c>
      <c r="C191" s="65">
        <f>VLOOKUP($B191,'Panorama Especialização Brasil'!$K$4:$BU$679,58,0)</f>
        <v>6286</v>
      </c>
      <c r="D191" s="46">
        <f t="shared" si="22"/>
        <v>12.247267572202107</v>
      </c>
      <c r="E191" s="201">
        <f>VLOOKUP($B191,'Panorama Especialização Brasil'!$K$4:$BU$679,60,0)</f>
        <v>246</v>
      </c>
      <c r="F191" s="98">
        <v>2696</v>
      </c>
      <c r="G191" s="196">
        <v>64</v>
      </c>
      <c r="H191" s="98">
        <f>VLOOKUP($B191,'Panorama Especialização Brasil'!$K$4:$BU$679,63,0)</f>
        <v>9082</v>
      </c>
      <c r="I191" s="201">
        <f>VLOOKUP($B191,'Panorama Especialização Brasil'!$K$4:$BV$680,64,0)</f>
        <v>369</v>
      </c>
      <c r="J191" s="255" t="s">
        <v>770</v>
      </c>
      <c r="K191" s="109" t="s">
        <v>812</v>
      </c>
      <c r="L191" s="109"/>
      <c r="M191" s="350" t="s">
        <v>780</v>
      </c>
      <c r="N191" s="237"/>
      <c r="O191" s="237"/>
      <c r="P191" s="277"/>
      <c r="Q191" s="284">
        <v>1</v>
      </c>
      <c r="R191" s="285"/>
      <c r="S191" s="296">
        <f t="shared" si="27"/>
        <v>6286</v>
      </c>
      <c r="T191" s="297">
        <f t="shared" si="28"/>
        <v>246</v>
      </c>
      <c r="U191" s="297">
        <f t="shared" si="29"/>
        <v>9082</v>
      </c>
      <c r="V191" s="297">
        <f t="shared" si="30"/>
        <v>369</v>
      </c>
      <c r="W191" s="297">
        <f t="shared" si="23"/>
        <v>0</v>
      </c>
      <c r="X191" s="297">
        <f t="shared" si="24"/>
        <v>0</v>
      </c>
      <c r="Y191" s="297">
        <f t="shared" si="25"/>
        <v>0</v>
      </c>
      <c r="Z191" s="298">
        <f t="shared" si="26"/>
        <v>0</v>
      </c>
    </row>
    <row r="192" spans="1:26">
      <c r="A192" s="87">
        <v>455</v>
      </c>
      <c r="B192" s="49" t="s">
        <v>427</v>
      </c>
      <c r="C192" s="65">
        <f>VLOOKUP($B192,'Panorama Especialização Brasil'!$K$4:$BU$679,58,0)</f>
        <v>166</v>
      </c>
      <c r="D192" s="46">
        <f t="shared" si="22"/>
        <v>2.4235489467220312</v>
      </c>
      <c r="E192" s="201">
        <f>VLOOKUP($B192,'Panorama Especialização Brasil'!$K$4:$BU$679,60,0)</f>
        <v>17</v>
      </c>
      <c r="F192" s="98">
        <v>120</v>
      </c>
      <c r="G192" s="196">
        <v>6</v>
      </c>
      <c r="H192" s="98">
        <f>VLOOKUP($B192,'Panorama Especialização Brasil'!$K$4:$BU$679,63,0)</f>
        <v>1212</v>
      </c>
      <c r="I192" s="201">
        <f>VLOOKUP($B192,'Panorama Especialização Brasil'!$K$4:$BV$680,64,0)</f>
        <v>55</v>
      </c>
      <c r="J192" s="255" t="s">
        <v>770</v>
      </c>
      <c r="K192" s="239" t="s">
        <v>812</v>
      </c>
      <c r="L192" s="239"/>
      <c r="M192" s="236" t="s">
        <v>780</v>
      </c>
      <c r="N192" s="236"/>
      <c r="O192" s="237"/>
      <c r="P192" s="277"/>
      <c r="Q192" s="284">
        <v>1</v>
      </c>
      <c r="R192" s="285"/>
      <c r="S192" s="296">
        <f t="shared" si="27"/>
        <v>166</v>
      </c>
      <c r="T192" s="297">
        <f t="shared" si="28"/>
        <v>17</v>
      </c>
      <c r="U192" s="297">
        <f t="shared" si="29"/>
        <v>1212</v>
      </c>
      <c r="V192" s="297">
        <f t="shared" si="30"/>
        <v>55</v>
      </c>
      <c r="W192" s="297">
        <f t="shared" si="23"/>
        <v>0</v>
      </c>
      <c r="X192" s="297">
        <f t="shared" si="24"/>
        <v>0</v>
      </c>
      <c r="Y192" s="297">
        <f t="shared" si="25"/>
        <v>0</v>
      </c>
      <c r="Z192" s="298">
        <f t="shared" si="26"/>
        <v>0</v>
      </c>
    </row>
    <row r="193" spans="1:26">
      <c r="A193" s="87">
        <v>302</v>
      </c>
      <c r="B193" s="49" t="s">
        <v>273</v>
      </c>
      <c r="C193" s="65">
        <f>VLOOKUP($B193,'Panorama Especialização Brasil'!$K$4:$BU$679,58,0)</f>
        <v>507</v>
      </c>
      <c r="D193" s="46">
        <f t="shared" si="22"/>
        <v>1.3965251269500862</v>
      </c>
      <c r="E193" s="201">
        <f>VLOOKUP($B193,'Panorama Especialização Brasil'!$K$4:$BU$679,60,0)</f>
        <v>19</v>
      </c>
      <c r="F193" s="98">
        <v>3</v>
      </c>
      <c r="G193" s="196">
        <v>3</v>
      </c>
      <c r="H193" s="98">
        <f>VLOOKUP($B193,'Panorama Especialização Brasil'!$K$4:$BU$679,63,0)</f>
        <v>6424</v>
      </c>
      <c r="I193" s="201">
        <f>VLOOKUP($B193,'Panorama Especialização Brasil'!$K$4:$BV$680,64,0)</f>
        <v>624</v>
      </c>
      <c r="J193" s="255" t="s">
        <v>807</v>
      </c>
      <c r="K193" s="239" t="s">
        <v>812</v>
      </c>
      <c r="L193" s="239"/>
      <c r="M193" s="236" t="s">
        <v>780</v>
      </c>
      <c r="N193" s="237"/>
      <c r="O193" s="237"/>
      <c r="P193" s="277"/>
      <c r="Q193" s="284">
        <v>1</v>
      </c>
      <c r="R193" s="285"/>
      <c r="S193" s="296">
        <f t="shared" si="27"/>
        <v>507</v>
      </c>
      <c r="T193" s="297">
        <f t="shared" si="28"/>
        <v>19</v>
      </c>
      <c r="U193" s="297">
        <f t="shared" si="29"/>
        <v>6424</v>
      </c>
      <c r="V193" s="297">
        <f t="shared" si="30"/>
        <v>624</v>
      </c>
      <c r="W193" s="297">
        <f t="shared" si="23"/>
        <v>0</v>
      </c>
      <c r="X193" s="297">
        <f t="shared" si="24"/>
        <v>0</v>
      </c>
      <c r="Y193" s="297">
        <f t="shared" si="25"/>
        <v>0</v>
      </c>
      <c r="Z193" s="298">
        <f t="shared" si="26"/>
        <v>0</v>
      </c>
    </row>
    <row r="194" spans="1:26">
      <c r="A194" s="87">
        <v>327</v>
      </c>
      <c r="B194" s="49" t="s">
        <v>298</v>
      </c>
      <c r="C194" s="65">
        <f>VLOOKUP($B194,'Panorama Especialização Brasil'!$K$4:$BU$679,58,0)</f>
        <v>1100</v>
      </c>
      <c r="D194" s="46">
        <f t="shared" si="22"/>
        <v>1.3109044972061517</v>
      </c>
      <c r="E194" s="201">
        <f>VLOOKUP($B194,'Panorama Especialização Brasil'!$K$4:$BU$679,60,0)</f>
        <v>17</v>
      </c>
      <c r="F194" s="98">
        <v>439</v>
      </c>
      <c r="G194" s="196">
        <v>3</v>
      </c>
      <c r="H194" s="98">
        <f>VLOOKUP($B194,'Panorama Especialização Brasil'!$K$4:$BU$679,63,0)</f>
        <v>14848</v>
      </c>
      <c r="I194" s="201">
        <f>VLOOKUP($B194,'Panorama Especialização Brasil'!$K$4:$BV$680,64,0)</f>
        <v>1081</v>
      </c>
      <c r="J194" s="255" t="s">
        <v>807</v>
      </c>
      <c r="K194" s="239" t="s">
        <v>812</v>
      </c>
      <c r="L194" s="239" t="s">
        <v>741</v>
      </c>
      <c r="M194" s="239" t="s">
        <v>780</v>
      </c>
      <c r="N194" s="237"/>
      <c r="O194" s="237"/>
      <c r="P194" s="277"/>
      <c r="Q194" s="284">
        <v>1</v>
      </c>
      <c r="R194" s="285"/>
      <c r="S194" s="296">
        <f t="shared" si="27"/>
        <v>1100</v>
      </c>
      <c r="T194" s="297">
        <f t="shared" si="28"/>
        <v>17</v>
      </c>
      <c r="U194" s="297">
        <f t="shared" si="29"/>
        <v>14848</v>
      </c>
      <c r="V194" s="297">
        <f t="shared" si="30"/>
        <v>1081</v>
      </c>
      <c r="W194" s="297">
        <f t="shared" si="23"/>
        <v>0</v>
      </c>
      <c r="X194" s="297">
        <f t="shared" si="24"/>
        <v>0</v>
      </c>
      <c r="Y194" s="297">
        <f t="shared" si="25"/>
        <v>0</v>
      </c>
      <c r="Z194" s="298">
        <f t="shared" si="26"/>
        <v>0</v>
      </c>
    </row>
    <row r="195" spans="1:26">
      <c r="A195" s="87">
        <v>338</v>
      </c>
      <c r="B195" s="49" t="s">
        <v>309</v>
      </c>
      <c r="C195" s="65">
        <f>VLOOKUP($B195,'Panorama Especialização Brasil'!$K$4:$BU$679,58,0)</f>
        <v>9303</v>
      </c>
      <c r="D195" s="46">
        <f t="shared" si="22"/>
        <v>1.1918775642054003</v>
      </c>
      <c r="E195" s="201">
        <f>VLOOKUP($B195,'Panorama Especialização Brasil'!$K$4:$BU$679,60,0)</f>
        <v>149</v>
      </c>
      <c r="F195" s="98">
        <v>393</v>
      </c>
      <c r="G195" s="196">
        <v>31</v>
      </c>
      <c r="H195" s="98">
        <f>VLOOKUP($B195,'Panorama Especialização Brasil'!$K$4:$BU$679,63,0)</f>
        <v>138114</v>
      </c>
      <c r="I195" s="201">
        <f>VLOOKUP($B195,'Panorama Especialização Brasil'!$K$4:$BV$680,64,0)</f>
        <v>3983</v>
      </c>
      <c r="J195" s="255" t="s">
        <v>809</v>
      </c>
      <c r="K195" s="240" t="s">
        <v>812</v>
      </c>
      <c r="L195" s="240"/>
      <c r="M195" s="236" t="s">
        <v>780</v>
      </c>
      <c r="N195" s="237"/>
      <c r="O195" s="237"/>
      <c r="P195" s="277"/>
      <c r="Q195" s="284">
        <v>1</v>
      </c>
      <c r="R195" s="285"/>
      <c r="S195" s="296">
        <f t="shared" si="27"/>
        <v>9303</v>
      </c>
      <c r="T195" s="297">
        <f t="shared" si="28"/>
        <v>149</v>
      </c>
      <c r="U195" s="297">
        <f t="shared" si="29"/>
        <v>138114</v>
      </c>
      <c r="V195" s="297">
        <f t="shared" si="30"/>
        <v>3983</v>
      </c>
      <c r="W195" s="297">
        <f t="shared" si="23"/>
        <v>0</v>
      </c>
      <c r="X195" s="297">
        <f t="shared" si="24"/>
        <v>0</v>
      </c>
      <c r="Y195" s="297">
        <f t="shared" si="25"/>
        <v>0</v>
      </c>
      <c r="Z195" s="298">
        <f t="shared" si="26"/>
        <v>0</v>
      </c>
    </row>
    <row r="196" spans="1:26">
      <c r="A196" s="87">
        <v>358</v>
      </c>
      <c r="B196" s="49" t="s">
        <v>329</v>
      </c>
      <c r="C196" s="65">
        <f>VLOOKUP($B196,'Panorama Especialização Brasil'!$K$4:$BU$679,58,0)</f>
        <v>112</v>
      </c>
      <c r="D196" s="46">
        <f t="shared" si="22"/>
        <v>1.0883144711426775</v>
      </c>
      <c r="E196" s="201">
        <f>VLOOKUP($B196,'Panorama Especialização Brasil'!$K$4:$BU$679,60,0)</f>
        <v>24</v>
      </c>
      <c r="F196" s="98">
        <v>1</v>
      </c>
      <c r="G196" s="196">
        <v>1</v>
      </c>
      <c r="H196" s="98">
        <f>VLOOKUP($B196,'Panorama Especialização Brasil'!$K$4:$BU$679,63,0)</f>
        <v>1821</v>
      </c>
      <c r="I196" s="201">
        <f>VLOOKUP($B196,'Panorama Especialização Brasil'!$K$4:$BV$680,64,0)</f>
        <v>464</v>
      </c>
      <c r="J196" s="255" t="s">
        <v>800</v>
      </c>
      <c r="K196" s="240" t="s">
        <v>812</v>
      </c>
      <c r="L196" s="239"/>
      <c r="M196" s="239" t="s">
        <v>780</v>
      </c>
      <c r="N196" s="237"/>
      <c r="O196" s="237"/>
      <c r="P196" s="277"/>
      <c r="Q196" s="284">
        <v>1</v>
      </c>
      <c r="R196" s="285"/>
      <c r="S196" s="296">
        <f t="shared" si="27"/>
        <v>112</v>
      </c>
      <c r="T196" s="297">
        <f t="shared" si="28"/>
        <v>24</v>
      </c>
      <c r="U196" s="297">
        <f t="shared" si="29"/>
        <v>1821</v>
      </c>
      <c r="V196" s="297">
        <f t="shared" si="30"/>
        <v>464</v>
      </c>
      <c r="W196" s="297">
        <f t="shared" si="23"/>
        <v>0</v>
      </c>
      <c r="X196" s="297">
        <f t="shared" si="24"/>
        <v>0</v>
      </c>
      <c r="Y196" s="297">
        <f t="shared" si="25"/>
        <v>0</v>
      </c>
      <c r="Z196" s="298">
        <f t="shared" si="26"/>
        <v>0</v>
      </c>
    </row>
    <row r="197" spans="1:26">
      <c r="A197" s="87">
        <v>360</v>
      </c>
      <c r="B197" s="49" t="s">
        <v>331</v>
      </c>
      <c r="C197" s="65">
        <f>VLOOKUP($B197,'Panorama Especialização Brasil'!$K$4:$BU$679,58,0)</f>
        <v>248</v>
      </c>
      <c r="D197" s="46">
        <f t="shared" si="22"/>
        <v>1.0664197224522702</v>
      </c>
      <c r="E197" s="201">
        <f>VLOOKUP($B197,'Panorama Especialização Brasil'!$K$4:$BU$679,60,0)</f>
        <v>40</v>
      </c>
      <c r="F197" s="98">
        <v>42</v>
      </c>
      <c r="G197" s="196">
        <v>11</v>
      </c>
      <c r="H197" s="98">
        <f>VLOOKUP($B197,'Panorama Especialização Brasil'!$K$4:$BU$679,63,0)</f>
        <v>4115</v>
      </c>
      <c r="I197" s="201">
        <f>VLOOKUP($B197,'Panorama Especialização Brasil'!$K$4:$BV$680,64,0)</f>
        <v>864</v>
      </c>
      <c r="J197" s="255" t="s">
        <v>800</v>
      </c>
      <c r="K197" s="240" t="s">
        <v>812</v>
      </c>
      <c r="L197" s="239"/>
      <c r="M197" s="239" t="s">
        <v>780</v>
      </c>
      <c r="N197" s="237"/>
      <c r="O197" s="237"/>
      <c r="P197" s="277"/>
      <c r="Q197" s="284">
        <v>1</v>
      </c>
      <c r="R197" s="285"/>
      <c r="S197" s="296">
        <f t="shared" si="27"/>
        <v>248</v>
      </c>
      <c r="T197" s="297">
        <f t="shared" si="28"/>
        <v>40</v>
      </c>
      <c r="U197" s="297">
        <f t="shared" si="29"/>
        <v>4115</v>
      </c>
      <c r="V197" s="297">
        <f t="shared" si="30"/>
        <v>864</v>
      </c>
      <c r="W197" s="297">
        <f t="shared" si="23"/>
        <v>0</v>
      </c>
      <c r="X197" s="297">
        <f t="shared" si="24"/>
        <v>0</v>
      </c>
      <c r="Y197" s="297">
        <f t="shared" si="25"/>
        <v>0</v>
      </c>
      <c r="Z197" s="298">
        <f t="shared" si="26"/>
        <v>0</v>
      </c>
    </row>
    <row r="198" spans="1:26">
      <c r="A198" s="87">
        <v>149</v>
      </c>
      <c r="B198" s="49" t="s">
        <v>119</v>
      </c>
      <c r="C198" s="65">
        <f>VLOOKUP($B198,'Panorama Especialização Brasil'!$K$4:$BU$679,58,0)</f>
        <v>291</v>
      </c>
      <c r="D198" s="46">
        <f t="shared" si="22"/>
        <v>1.0004264094855662</v>
      </c>
      <c r="E198" s="201">
        <f>VLOOKUP($B198,'Panorama Especialização Brasil'!$K$4:$BU$679,60,0)</f>
        <v>16</v>
      </c>
      <c r="F198" s="98">
        <v>176</v>
      </c>
      <c r="G198" s="196">
        <v>6</v>
      </c>
      <c r="H198" s="98">
        <f>VLOOKUP($B198,'Panorama Especialização Brasil'!$K$4:$BU$679,63,0)</f>
        <v>5147</v>
      </c>
      <c r="I198" s="201">
        <f>VLOOKUP($B198,'Panorama Especialização Brasil'!$K$4:$BV$680,64,0)</f>
        <v>220</v>
      </c>
      <c r="J198" s="256" t="s">
        <v>805</v>
      </c>
      <c r="K198" s="239" t="s">
        <v>812</v>
      </c>
      <c r="L198" s="239"/>
      <c r="M198" s="236" t="s">
        <v>780</v>
      </c>
      <c r="N198" s="237"/>
      <c r="O198" s="237"/>
      <c r="P198" s="277"/>
      <c r="Q198" s="284">
        <v>1</v>
      </c>
      <c r="R198" s="285"/>
      <c r="S198" s="296">
        <f t="shared" si="27"/>
        <v>291</v>
      </c>
      <c r="T198" s="297">
        <f t="shared" si="28"/>
        <v>16</v>
      </c>
      <c r="U198" s="297">
        <f t="shared" si="29"/>
        <v>5147</v>
      </c>
      <c r="V198" s="297">
        <f t="shared" si="30"/>
        <v>220</v>
      </c>
      <c r="W198" s="297">
        <f t="shared" si="23"/>
        <v>0</v>
      </c>
      <c r="X198" s="297">
        <f t="shared" si="24"/>
        <v>0</v>
      </c>
      <c r="Y198" s="297">
        <f t="shared" si="25"/>
        <v>0</v>
      </c>
      <c r="Z198" s="298">
        <f t="shared" si="26"/>
        <v>0</v>
      </c>
    </row>
    <row r="199" spans="1:26">
      <c r="A199" s="87">
        <v>398</v>
      </c>
      <c r="B199" s="49" t="s">
        <v>369</v>
      </c>
      <c r="C199" s="65">
        <f>VLOOKUP($B199,'Panorama Especialização Brasil'!$K$4:$BU$679,58,0)</f>
        <v>1680</v>
      </c>
      <c r="D199" s="46">
        <f t="shared" ref="D199:D262" si="31">(C199/H199)/($C$4/$H$4)</f>
        <v>0.92134851322678557</v>
      </c>
      <c r="E199" s="201">
        <f>VLOOKUP($B199,'Panorama Especialização Brasil'!$K$4:$BU$679,60,0)</f>
        <v>184</v>
      </c>
      <c r="F199" s="98">
        <v>410</v>
      </c>
      <c r="G199" s="196">
        <v>20</v>
      </c>
      <c r="H199" s="98">
        <f>VLOOKUP($B199,'Panorama Especialização Brasil'!$K$4:$BU$679,63,0)</f>
        <v>32265</v>
      </c>
      <c r="I199" s="201">
        <f>VLOOKUP($B199,'Panorama Especialização Brasil'!$K$4:$BV$680,64,0)</f>
        <v>2424</v>
      </c>
      <c r="J199" s="253" t="s">
        <v>799</v>
      </c>
      <c r="K199" s="239" t="s">
        <v>812</v>
      </c>
      <c r="L199" s="239"/>
      <c r="M199" s="239" t="s">
        <v>780</v>
      </c>
      <c r="N199" s="241"/>
      <c r="O199" s="241"/>
      <c r="P199" s="227"/>
      <c r="Q199" s="284">
        <v>1</v>
      </c>
      <c r="R199" s="286"/>
      <c r="S199" s="296">
        <f t="shared" si="27"/>
        <v>1680</v>
      </c>
      <c r="T199" s="297">
        <f t="shared" si="28"/>
        <v>184</v>
      </c>
      <c r="U199" s="297">
        <f t="shared" si="29"/>
        <v>32265</v>
      </c>
      <c r="V199" s="297">
        <f t="shared" si="30"/>
        <v>2424</v>
      </c>
      <c r="W199" s="297">
        <f t="shared" ref="W199:W262" si="32">$R199*C199</f>
        <v>0</v>
      </c>
      <c r="X199" s="297">
        <f t="shared" ref="X199:X262" si="33">$R199*E199</f>
        <v>0</v>
      </c>
      <c r="Y199" s="297">
        <f t="shared" ref="Y199:Y262" si="34">$R199*H199</f>
        <v>0</v>
      </c>
      <c r="Z199" s="298">
        <f t="shared" ref="Z199:Z262" si="35">$R199*I199</f>
        <v>0</v>
      </c>
    </row>
    <row r="200" spans="1:26">
      <c r="A200" s="87">
        <v>207</v>
      </c>
      <c r="B200" s="49" t="s">
        <v>177</v>
      </c>
      <c r="C200" s="65">
        <f>VLOOKUP($B200,'Panorama Especialização Brasil'!$K$4:$BU$679,58,0)</f>
        <v>2987</v>
      </c>
      <c r="D200" s="46">
        <f t="shared" si="31"/>
        <v>0.83327209513539768</v>
      </c>
      <c r="E200" s="201">
        <f>VLOOKUP($B200,'Panorama Especialização Brasil'!$K$4:$BU$679,60,0)</f>
        <v>162</v>
      </c>
      <c r="F200" s="98">
        <v>1366</v>
      </c>
      <c r="G200" s="196">
        <v>33</v>
      </c>
      <c r="H200" s="98">
        <f>VLOOKUP($B200,'Panorama Especialização Brasil'!$K$4:$BU$679,63,0)</f>
        <v>63430</v>
      </c>
      <c r="I200" s="201">
        <f>VLOOKUP($B200,'Panorama Especialização Brasil'!$K$4:$BV$680,64,0)</f>
        <v>3891</v>
      </c>
      <c r="J200" s="253" t="s">
        <v>787</v>
      </c>
      <c r="K200" s="239" t="s">
        <v>812</v>
      </c>
      <c r="L200" s="239"/>
      <c r="M200" s="239" t="s">
        <v>780</v>
      </c>
      <c r="N200" s="237"/>
      <c r="O200" s="237"/>
      <c r="P200" s="277"/>
      <c r="Q200" s="284">
        <v>1</v>
      </c>
      <c r="R200" s="285"/>
      <c r="S200" s="296">
        <f t="shared" si="27"/>
        <v>2987</v>
      </c>
      <c r="T200" s="297">
        <f t="shared" si="28"/>
        <v>162</v>
      </c>
      <c r="U200" s="297">
        <f t="shared" si="29"/>
        <v>63430</v>
      </c>
      <c r="V200" s="297">
        <f t="shared" si="30"/>
        <v>3891</v>
      </c>
      <c r="W200" s="297">
        <f t="shared" si="32"/>
        <v>0</v>
      </c>
      <c r="X200" s="297">
        <f t="shared" si="33"/>
        <v>0</v>
      </c>
      <c r="Y200" s="297">
        <f t="shared" si="34"/>
        <v>0</v>
      </c>
      <c r="Z200" s="298">
        <f t="shared" si="35"/>
        <v>0</v>
      </c>
    </row>
    <row r="201" spans="1:26">
      <c r="A201" s="87">
        <v>475</v>
      </c>
      <c r="B201" s="49" t="s">
        <v>447</v>
      </c>
      <c r="C201" s="65">
        <f>VLOOKUP($B201,'Panorama Especialização Brasil'!$K$4:$BU$679,58,0)</f>
        <v>3492</v>
      </c>
      <c r="D201" s="46">
        <f t="shared" si="31"/>
        <v>0.79968857425410911</v>
      </c>
      <c r="E201" s="201">
        <f>VLOOKUP($B201,'Panorama Especialização Brasil'!$K$4:$BU$679,60,0)</f>
        <v>174</v>
      </c>
      <c r="F201" s="98">
        <v>2348</v>
      </c>
      <c r="G201" s="196">
        <v>113</v>
      </c>
      <c r="H201" s="98">
        <f>VLOOKUP($B201,'Panorama Especialização Brasil'!$K$4:$BU$679,63,0)</f>
        <v>77268</v>
      </c>
      <c r="I201" s="201">
        <f>VLOOKUP($B201,'Panorama Especialização Brasil'!$K$4:$BV$680,64,0)</f>
        <v>3455</v>
      </c>
      <c r="J201" s="253" t="s">
        <v>770</v>
      </c>
      <c r="K201" s="239" t="s">
        <v>812</v>
      </c>
      <c r="L201" s="239"/>
      <c r="M201" s="236" t="s">
        <v>780</v>
      </c>
      <c r="N201" s="237"/>
      <c r="O201" s="237"/>
      <c r="P201" s="277"/>
      <c r="Q201" s="284">
        <v>1</v>
      </c>
      <c r="R201" s="285"/>
      <c r="S201" s="296">
        <f t="shared" si="27"/>
        <v>3492</v>
      </c>
      <c r="T201" s="297">
        <f t="shared" si="28"/>
        <v>174</v>
      </c>
      <c r="U201" s="297">
        <f t="shared" si="29"/>
        <v>77268</v>
      </c>
      <c r="V201" s="297">
        <f t="shared" si="30"/>
        <v>3455</v>
      </c>
      <c r="W201" s="297">
        <f t="shared" si="32"/>
        <v>0</v>
      </c>
      <c r="X201" s="297">
        <f t="shared" si="33"/>
        <v>0</v>
      </c>
      <c r="Y201" s="297">
        <f t="shared" si="34"/>
        <v>0</v>
      </c>
      <c r="Z201" s="298">
        <f t="shared" si="35"/>
        <v>0</v>
      </c>
    </row>
    <row r="202" spans="1:26">
      <c r="A202" s="87">
        <v>182</v>
      </c>
      <c r="B202" s="49" t="s">
        <v>152</v>
      </c>
      <c r="C202" s="65">
        <f>VLOOKUP($B202,'Panorama Especialização Brasil'!$K$4:$BU$679,58,0)</f>
        <v>941</v>
      </c>
      <c r="D202" s="46">
        <f t="shared" si="31"/>
        <v>0.79829477619315203</v>
      </c>
      <c r="E202" s="201">
        <f>VLOOKUP($B202,'Panorama Especialização Brasil'!$K$4:$BU$679,60,0)</f>
        <v>23</v>
      </c>
      <c r="F202" s="98">
        <v>155</v>
      </c>
      <c r="G202" s="196">
        <v>4</v>
      </c>
      <c r="H202" s="98">
        <f>VLOOKUP($B202,'Panorama Especialização Brasil'!$K$4:$BU$679,63,0)</f>
        <v>20858</v>
      </c>
      <c r="I202" s="201">
        <f>VLOOKUP($B202,'Panorama Especialização Brasil'!$K$4:$BV$680,64,0)</f>
        <v>361</v>
      </c>
      <c r="J202" s="253" t="s">
        <v>852</v>
      </c>
      <c r="K202" s="239" t="s">
        <v>812</v>
      </c>
      <c r="L202" s="239"/>
      <c r="M202" s="239" t="s">
        <v>780</v>
      </c>
      <c r="N202" s="237"/>
      <c r="O202" s="237"/>
      <c r="P202" s="277"/>
      <c r="Q202" s="284">
        <v>1</v>
      </c>
      <c r="R202" s="285"/>
      <c r="S202" s="296">
        <f t="shared" si="27"/>
        <v>941</v>
      </c>
      <c r="T202" s="297">
        <f t="shared" si="28"/>
        <v>23</v>
      </c>
      <c r="U202" s="297">
        <f t="shared" si="29"/>
        <v>20858</v>
      </c>
      <c r="V202" s="297">
        <f t="shared" si="30"/>
        <v>361</v>
      </c>
      <c r="W202" s="297">
        <f t="shared" si="32"/>
        <v>0</v>
      </c>
      <c r="X202" s="297">
        <f t="shared" si="33"/>
        <v>0</v>
      </c>
      <c r="Y202" s="297">
        <f t="shared" si="34"/>
        <v>0</v>
      </c>
      <c r="Z202" s="298">
        <f t="shared" si="35"/>
        <v>0</v>
      </c>
    </row>
    <row r="203" spans="1:26">
      <c r="A203" s="87">
        <v>181</v>
      </c>
      <c r="B203" s="49" t="s">
        <v>151</v>
      </c>
      <c r="C203" s="65">
        <f>VLOOKUP($B203,'Panorama Especialização Brasil'!$K$4:$BU$679,58,0)</f>
        <v>8610</v>
      </c>
      <c r="D203" s="46">
        <f t="shared" si="31"/>
        <v>0.76165948906257142</v>
      </c>
      <c r="E203" s="201">
        <f>VLOOKUP($B203,'Panorama Especialização Brasil'!$K$4:$BU$679,60,0)</f>
        <v>126</v>
      </c>
      <c r="F203" s="98">
        <v>7834</v>
      </c>
      <c r="G203" s="196">
        <v>66</v>
      </c>
      <c r="H203" s="98">
        <f>VLOOKUP($B203,'Panorama Especialização Brasil'!$K$4:$BU$679,63,0)</f>
        <v>200027</v>
      </c>
      <c r="I203" s="201">
        <f>VLOOKUP($B203,'Panorama Especialização Brasil'!$K$4:$BV$680,64,0)</f>
        <v>7355</v>
      </c>
      <c r="J203" s="253" t="s">
        <v>855</v>
      </c>
      <c r="K203" s="239" t="s">
        <v>812</v>
      </c>
      <c r="L203" s="239"/>
      <c r="M203" s="236" t="s">
        <v>780</v>
      </c>
      <c r="N203" s="237"/>
      <c r="O203" s="237"/>
      <c r="P203" s="277"/>
      <c r="Q203" s="284">
        <v>1</v>
      </c>
      <c r="R203" s="285"/>
      <c r="S203" s="296">
        <f t="shared" si="27"/>
        <v>8610</v>
      </c>
      <c r="T203" s="297">
        <f t="shared" si="28"/>
        <v>126</v>
      </c>
      <c r="U203" s="297">
        <f t="shared" si="29"/>
        <v>200027</v>
      </c>
      <c r="V203" s="297">
        <f t="shared" si="30"/>
        <v>7355</v>
      </c>
      <c r="W203" s="297">
        <f t="shared" si="32"/>
        <v>0</v>
      </c>
      <c r="X203" s="297">
        <f t="shared" si="33"/>
        <v>0</v>
      </c>
      <c r="Y203" s="297">
        <f t="shared" si="34"/>
        <v>0</v>
      </c>
      <c r="Z203" s="298">
        <f t="shared" si="35"/>
        <v>0</v>
      </c>
    </row>
    <row r="204" spans="1:26">
      <c r="A204" s="87">
        <v>465</v>
      </c>
      <c r="B204" s="49" t="s">
        <v>437</v>
      </c>
      <c r="C204" s="65">
        <f>VLOOKUP($B204,'Panorama Especialização Brasil'!$K$4:$BU$679,58,0)</f>
        <v>3474</v>
      </c>
      <c r="D204" s="46">
        <f t="shared" si="31"/>
        <v>0.71659687659529758</v>
      </c>
      <c r="E204" s="201">
        <f>VLOOKUP($B204,'Panorama Especialização Brasil'!$K$4:$BU$679,60,0)</f>
        <v>139</v>
      </c>
      <c r="F204" s="98">
        <v>1477</v>
      </c>
      <c r="G204" s="196">
        <v>21</v>
      </c>
      <c r="H204" s="98">
        <f>VLOOKUP($B204,'Panorama Especialização Brasil'!$K$4:$BU$679,63,0)</f>
        <v>85783</v>
      </c>
      <c r="I204" s="201">
        <f>VLOOKUP($B204,'Panorama Especialização Brasil'!$K$4:$BV$680,64,0)</f>
        <v>3593</v>
      </c>
      <c r="J204" s="253"/>
      <c r="K204" s="239" t="s">
        <v>812</v>
      </c>
      <c r="L204" s="239"/>
      <c r="M204" s="239" t="s">
        <v>780</v>
      </c>
      <c r="N204" s="237"/>
      <c r="O204" s="237"/>
      <c r="P204" s="277"/>
      <c r="Q204" s="284">
        <v>1</v>
      </c>
      <c r="R204" s="285"/>
      <c r="S204" s="296">
        <f t="shared" si="27"/>
        <v>3474</v>
      </c>
      <c r="T204" s="297">
        <f t="shared" si="28"/>
        <v>139</v>
      </c>
      <c r="U204" s="297">
        <f t="shared" si="29"/>
        <v>85783</v>
      </c>
      <c r="V204" s="297">
        <f t="shared" si="30"/>
        <v>3593</v>
      </c>
      <c r="W204" s="297">
        <f t="shared" si="32"/>
        <v>0</v>
      </c>
      <c r="X204" s="297">
        <f t="shared" si="33"/>
        <v>0</v>
      </c>
      <c r="Y204" s="297">
        <f t="shared" si="34"/>
        <v>0</v>
      </c>
      <c r="Z204" s="298">
        <f t="shared" si="35"/>
        <v>0</v>
      </c>
    </row>
    <row r="205" spans="1:26">
      <c r="A205" s="87">
        <v>131</v>
      </c>
      <c r="B205" s="49" t="s">
        <v>101</v>
      </c>
      <c r="C205" s="65">
        <f>VLOOKUP($B205,'Panorama Especialização Brasil'!$K$4:$BU$679,58,0)</f>
        <v>1365</v>
      </c>
      <c r="D205" s="46">
        <f t="shared" si="31"/>
        <v>0.71318508269556102</v>
      </c>
      <c r="E205" s="201">
        <f>VLOOKUP($B205,'Panorama Especialização Brasil'!$K$4:$BU$679,60,0)</f>
        <v>15</v>
      </c>
      <c r="F205" s="98">
        <v>1294</v>
      </c>
      <c r="G205" s="196">
        <v>7</v>
      </c>
      <c r="H205" s="98">
        <f>VLOOKUP($B205,'Panorama Especialização Brasil'!$K$4:$BU$679,63,0)</f>
        <v>33867</v>
      </c>
      <c r="I205" s="201">
        <f>VLOOKUP($B205,'Panorama Especialização Brasil'!$K$4:$BV$680,64,0)</f>
        <v>837</v>
      </c>
      <c r="J205" s="253"/>
      <c r="K205" s="239" t="s">
        <v>812</v>
      </c>
      <c r="L205" s="239"/>
      <c r="M205" s="239" t="s">
        <v>774</v>
      </c>
      <c r="N205" s="237"/>
      <c r="O205" s="237"/>
      <c r="P205" s="277"/>
      <c r="Q205" s="284">
        <v>1</v>
      </c>
      <c r="R205" s="285"/>
      <c r="S205" s="296">
        <f t="shared" si="27"/>
        <v>1365</v>
      </c>
      <c r="T205" s="297">
        <f t="shared" si="28"/>
        <v>15</v>
      </c>
      <c r="U205" s="297">
        <f t="shared" si="29"/>
        <v>33867</v>
      </c>
      <c r="V205" s="297">
        <f t="shared" si="30"/>
        <v>837</v>
      </c>
      <c r="W205" s="297">
        <f t="shared" si="32"/>
        <v>0</v>
      </c>
      <c r="X205" s="297">
        <f t="shared" si="33"/>
        <v>0</v>
      </c>
      <c r="Y205" s="297">
        <f t="shared" si="34"/>
        <v>0</v>
      </c>
      <c r="Z205" s="298">
        <f t="shared" si="35"/>
        <v>0</v>
      </c>
    </row>
    <row r="206" spans="1:26">
      <c r="A206" s="87">
        <v>345</v>
      </c>
      <c r="B206" s="49" t="s">
        <v>316</v>
      </c>
      <c r="C206" s="65">
        <f>VLOOKUP($B206,'Panorama Especialização Brasil'!$K$4:$BU$679,58,0)</f>
        <v>3147</v>
      </c>
      <c r="D206" s="46">
        <f t="shared" si="31"/>
        <v>0.68926378703265268</v>
      </c>
      <c r="E206" s="201">
        <f>VLOOKUP($B206,'Panorama Especialização Brasil'!$K$4:$BU$679,60,0)</f>
        <v>357</v>
      </c>
      <c r="F206" s="98">
        <v>1189</v>
      </c>
      <c r="G206" s="196">
        <v>78</v>
      </c>
      <c r="H206" s="98">
        <f>VLOOKUP($B206,'Panorama Especialização Brasil'!$K$4:$BU$679,63,0)</f>
        <v>80790</v>
      </c>
      <c r="I206" s="201">
        <f>VLOOKUP($B206,'Panorama Especialização Brasil'!$K$4:$BV$680,64,0)</f>
        <v>8531</v>
      </c>
      <c r="J206" s="253"/>
      <c r="K206" s="239" t="s">
        <v>812</v>
      </c>
      <c r="L206" s="239"/>
      <c r="M206" s="236" t="s">
        <v>780</v>
      </c>
      <c r="N206" s="237"/>
      <c r="O206" s="237"/>
      <c r="P206" s="277"/>
      <c r="Q206" s="284">
        <v>1</v>
      </c>
      <c r="R206" s="285"/>
      <c r="S206" s="296">
        <f t="shared" si="27"/>
        <v>3147</v>
      </c>
      <c r="T206" s="297">
        <f t="shared" si="28"/>
        <v>357</v>
      </c>
      <c r="U206" s="297">
        <f t="shared" si="29"/>
        <v>80790</v>
      </c>
      <c r="V206" s="297">
        <f t="shared" si="30"/>
        <v>8531</v>
      </c>
      <c r="W206" s="297">
        <f t="shared" si="32"/>
        <v>0</v>
      </c>
      <c r="X206" s="297">
        <f t="shared" si="33"/>
        <v>0</v>
      </c>
      <c r="Y206" s="297">
        <f t="shared" si="34"/>
        <v>0</v>
      </c>
      <c r="Z206" s="298">
        <f t="shared" si="35"/>
        <v>0</v>
      </c>
    </row>
    <row r="207" spans="1:26">
      <c r="A207" s="87">
        <v>451</v>
      </c>
      <c r="B207" s="49" t="s">
        <v>423</v>
      </c>
      <c r="C207" s="65">
        <f>VLOOKUP($B207,'Panorama Especialização Brasil'!$K$4:$BU$679,58,0)</f>
        <v>35247</v>
      </c>
      <c r="D207" s="46">
        <f t="shared" si="31"/>
        <v>0.66727961704899719</v>
      </c>
      <c r="E207" s="201">
        <f>VLOOKUP($B207,'Panorama Especialização Brasil'!$K$4:$BU$679,60,0)</f>
        <v>2657</v>
      </c>
      <c r="F207" s="98">
        <v>10119</v>
      </c>
      <c r="G207" s="196">
        <v>357</v>
      </c>
      <c r="H207" s="98">
        <f>VLOOKUP($B207,'Panorama Especialização Brasil'!$K$4:$BU$679,63,0)</f>
        <v>934675</v>
      </c>
      <c r="I207" s="201">
        <f>VLOOKUP($B207,'Panorama Especialização Brasil'!$K$4:$BV$680,64,0)</f>
        <v>101259</v>
      </c>
      <c r="J207" s="253"/>
      <c r="K207" s="239" t="s">
        <v>812</v>
      </c>
      <c r="L207" s="239"/>
      <c r="M207" s="239" t="s">
        <v>780</v>
      </c>
      <c r="N207" s="237"/>
      <c r="O207" s="237"/>
      <c r="P207" s="277"/>
      <c r="Q207" s="284">
        <v>1</v>
      </c>
      <c r="R207" s="285"/>
      <c r="S207" s="296">
        <f t="shared" si="27"/>
        <v>35247</v>
      </c>
      <c r="T207" s="297">
        <f t="shared" si="28"/>
        <v>2657</v>
      </c>
      <c r="U207" s="297">
        <f t="shared" si="29"/>
        <v>934675</v>
      </c>
      <c r="V207" s="297">
        <f t="shared" si="30"/>
        <v>101259</v>
      </c>
      <c r="W207" s="297">
        <f t="shared" si="32"/>
        <v>0</v>
      </c>
      <c r="X207" s="297">
        <f t="shared" si="33"/>
        <v>0</v>
      </c>
      <c r="Y207" s="297">
        <f t="shared" si="34"/>
        <v>0</v>
      </c>
      <c r="Z207" s="298">
        <f t="shared" si="35"/>
        <v>0</v>
      </c>
    </row>
    <row r="208" spans="1:26">
      <c r="A208" s="87">
        <v>583</v>
      </c>
      <c r="B208" s="49" t="s">
        <v>556</v>
      </c>
      <c r="C208" s="65">
        <f>VLOOKUP($B208,'Panorama Especialização Brasil'!$K$4:$BU$679,58,0)</f>
        <v>1948</v>
      </c>
      <c r="D208" s="46">
        <f t="shared" si="31"/>
        <v>0.65469180402933613</v>
      </c>
      <c r="E208" s="201">
        <f>VLOOKUP($B208,'Panorama Especialização Brasil'!$K$4:$BU$679,60,0)</f>
        <v>176</v>
      </c>
      <c r="F208" s="98">
        <v>519</v>
      </c>
      <c r="G208" s="196">
        <v>27</v>
      </c>
      <c r="H208" s="98">
        <f>VLOOKUP($B208,'Panorama Especialização Brasil'!$K$4:$BU$679,63,0)</f>
        <v>52650</v>
      </c>
      <c r="I208" s="201">
        <f>VLOOKUP($B208,'Panorama Especialização Brasil'!$K$4:$BV$680,64,0)</f>
        <v>5796</v>
      </c>
      <c r="J208" s="345"/>
      <c r="K208" s="346" t="s">
        <v>812</v>
      </c>
      <c r="L208" s="346"/>
      <c r="M208" s="321" t="s">
        <v>780</v>
      </c>
      <c r="N208" s="237"/>
      <c r="O208" s="237"/>
      <c r="P208" s="277"/>
      <c r="Q208" s="284">
        <v>1</v>
      </c>
      <c r="R208" s="285"/>
      <c r="S208" s="296">
        <f t="shared" si="27"/>
        <v>1948</v>
      </c>
      <c r="T208" s="297">
        <f t="shared" si="28"/>
        <v>176</v>
      </c>
      <c r="U208" s="297">
        <f t="shared" si="29"/>
        <v>52650</v>
      </c>
      <c r="V208" s="297">
        <f t="shared" si="30"/>
        <v>5796</v>
      </c>
      <c r="W208" s="297">
        <f t="shared" si="32"/>
        <v>0</v>
      </c>
      <c r="X208" s="297">
        <f t="shared" si="33"/>
        <v>0</v>
      </c>
      <c r="Y208" s="297">
        <f t="shared" si="34"/>
        <v>0</v>
      </c>
      <c r="Z208" s="298">
        <f t="shared" si="35"/>
        <v>0</v>
      </c>
    </row>
    <row r="209" spans="1:26">
      <c r="A209" s="87">
        <v>253</v>
      </c>
      <c r="B209" s="49" t="s">
        <v>223</v>
      </c>
      <c r="C209" s="65">
        <f>VLOOKUP($B209,'Panorama Especialização Brasil'!$K$4:$BU$679,58,0)</f>
        <v>138</v>
      </c>
      <c r="D209" s="46">
        <f t="shared" si="31"/>
        <v>0.64840312279325496</v>
      </c>
      <c r="E209" s="201">
        <f>VLOOKUP($B209,'Panorama Especialização Brasil'!$K$4:$BU$679,60,0)</f>
        <v>6</v>
      </c>
      <c r="F209" s="98">
        <v>38</v>
      </c>
      <c r="G209" s="196">
        <v>2</v>
      </c>
      <c r="H209" s="98">
        <f>VLOOKUP($B209,'Panorama Especialização Brasil'!$K$4:$BU$679,63,0)</f>
        <v>3766</v>
      </c>
      <c r="I209" s="201">
        <f>VLOOKUP($B209,'Panorama Especialização Brasil'!$K$4:$BV$680,64,0)</f>
        <v>290</v>
      </c>
      <c r="J209" s="253"/>
      <c r="K209" s="239" t="s">
        <v>812</v>
      </c>
      <c r="L209" s="239"/>
      <c r="M209" s="236" t="s">
        <v>780</v>
      </c>
      <c r="N209" s="351"/>
      <c r="O209" s="351"/>
      <c r="P209" s="351"/>
      <c r="Q209" s="284">
        <v>1</v>
      </c>
      <c r="R209" s="285"/>
      <c r="S209" s="296">
        <f t="shared" si="27"/>
        <v>138</v>
      </c>
      <c r="T209" s="297">
        <f t="shared" si="28"/>
        <v>6</v>
      </c>
      <c r="U209" s="297">
        <f t="shared" si="29"/>
        <v>3766</v>
      </c>
      <c r="V209" s="297">
        <f t="shared" si="30"/>
        <v>290</v>
      </c>
      <c r="W209" s="297">
        <f t="shared" si="32"/>
        <v>0</v>
      </c>
      <c r="X209" s="297">
        <f t="shared" si="33"/>
        <v>0</v>
      </c>
      <c r="Y209" s="297">
        <f t="shared" si="34"/>
        <v>0</v>
      </c>
      <c r="Z209" s="298">
        <f t="shared" si="35"/>
        <v>0</v>
      </c>
    </row>
    <row r="210" spans="1:26">
      <c r="A210" s="87">
        <v>317</v>
      </c>
      <c r="B210" s="49" t="s">
        <v>288</v>
      </c>
      <c r="C210" s="65">
        <f>VLOOKUP($B210,'Panorama Especialização Brasil'!$K$4:$BU$679,58,0)</f>
        <v>23</v>
      </c>
      <c r="D210" s="46">
        <f t="shared" si="31"/>
        <v>0.6429400106475508</v>
      </c>
      <c r="E210" s="201">
        <f>VLOOKUP($B210,'Panorama Especialização Brasil'!$K$4:$BU$679,60,0)</f>
        <v>3</v>
      </c>
      <c r="F210" s="98">
        <v>16</v>
      </c>
      <c r="G210" s="196">
        <v>1</v>
      </c>
      <c r="H210" s="98">
        <f>VLOOKUP($B210,'Panorama Especialização Brasil'!$K$4:$BU$679,63,0)</f>
        <v>633</v>
      </c>
      <c r="I210" s="201">
        <f>VLOOKUP($B210,'Panorama Especialização Brasil'!$K$4:$BV$680,64,0)</f>
        <v>37</v>
      </c>
      <c r="J210" s="253"/>
      <c r="K210" s="239" t="s">
        <v>812</v>
      </c>
      <c r="L210" s="239"/>
      <c r="M210" s="236" t="s">
        <v>780</v>
      </c>
      <c r="N210" s="237"/>
      <c r="O210" s="237"/>
      <c r="P210" s="277"/>
      <c r="Q210" s="353">
        <v>1</v>
      </c>
      <c r="R210" s="285"/>
      <c r="S210" s="296">
        <f t="shared" si="27"/>
        <v>23</v>
      </c>
      <c r="T210" s="297">
        <f t="shared" si="28"/>
        <v>3</v>
      </c>
      <c r="U210" s="297">
        <f t="shared" si="29"/>
        <v>633</v>
      </c>
      <c r="V210" s="354">
        <f t="shared" si="30"/>
        <v>37</v>
      </c>
      <c r="W210" s="297">
        <f t="shared" si="32"/>
        <v>0</v>
      </c>
      <c r="X210" s="297">
        <f t="shared" si="33"/>
        <v>0</v>
      </c>
      <c r="Y210" s="297">
        <f t="shared" si="34"/>
        <v>0</v>
      </c>
      <c r="Z210" s="298">
        <f t="shared" si="35"/>
        <v>0</v>
      </c>
    </row>
    <row r="211" spans="1:26">
      <c r="A211" s="87">
        <v>137</v>
      </c>
      <c r="B211" s="49" t="s">
        <v>107</v>
      </c>
      <c r="C211" s="65">
        <f>VLOOKUP($B211,'Panorama Especialização Brasil'!$K$4:$BU$679,58,0)</f>
        <v>1998</v>
      </c>
      <c r="D211" s="46">
        <f t="shared" si="31"/>
        <v>0.62067493275438612</v>
      </c>
      <c r="E211" s="201">
        <f>VLOOKUP($B211,'Panorama Especialização Brasil'!$K$4:$BU$679,60,0)</f>
        <v>408</v>
      </c>
      <c r="F211" s="98">
        <v>472</v>
      </c>
      <c r="G211" s="196">
        <v>45</v>
      </c>
      <c r="H211" s="98">
        <f>VLOOKUP($B211,'Panorama Especialização Brasil'!$K$4:$BU$679,63,0)</f>
        <v>56961</v>
      </c>
      <c r="I211" s="201">
        <f>VLOOKUP($B211,'Panorama Especialização Brasil'!$K$4:$BV$680,64,0)</f>
        <v>8656</v>
      </c>
      <c r="J211" s="253"/>
      <c r="K211" s="239" t="s">
        <v>812</v>
      </c>
      <c r="L211" s="239"/>
      <c r="M211" s="236" t="s">
        <v>780</v>
      </c>
      <c r="N211" s="237"/>
      <c r="O211" s="237"/>
      <c r="P211" s="277"/>
      <c r="Q211" s="284">
        <v>1</v>
      </c>
      <c r="R211" s="285"/>
      <c r="S211" s="296">
        <f t="shared" si="27"/>
        <v>1998</v>
      </c>
      <c r="T211" s="297">
        <f t="shared" si="28"/>
        <v>408</v>
      </c>
      <c r="U211" s="297">
        <f t="shared" si="29"/>
        <v>56961</v>
      </c>
      <c r="V211" s="297">
        <f t="shared" si="30"/>
        <v>8656</v>
      </c>
      <c r="W211" s="297">
        <f t="shared" si="32"/>
        <v>0</v>
      </c>
      <c r="X211" s="297">
        <f t="shared" si="33"/>
        <v>0</v>
      </c>
      <c r="Y211" s="297">
        <f t="shared" si="34"/>
        <v>0</v>
      </c>
      <c r="Z211" s="298">
        <f t="shared" si="35"/>
        <v>0</v>
      </c>
    </row>
    <row r="212" spans="1:26">
      <c r="A212" s="87">
        <v>392</v>
      </c>
      <c r="B212" s="49" t="s">
        <v>710</v>
      </c>
      <c r="C212" s="65">
        <f>VLOOKUP($B212,'Panorama Especialização Brasil'!$K$4:$BU$679,58,0)</f>
        <v>1002</v>
      </c>
      <c r="D212" s="46">
        <f t="shared" si="31"/>
        <v>0.56842193203577773</v>
      </c>
      <c r="E212" s="201">
        <f>VLOOKUP($B212,'Panorama Especialização Brasil'!$K$4:$BU$679,60,0)</f>
        <v>95</v>
      </c>
      <c r="F212" s="98">
        <v>326</v>
      </c>
      <c r="G212" s="196">
        <v>26</v>
      </c>
      <c r="H212" s="98">
        <f>VLOOKUP($B212,'Panorama Especialização Brasil'!$K$4:$BU$679,63,0)</f>
        <v>31192</v>
      </c>
      <c r="I212" s="201">
        <f>VLOOKUP($B212,'Panorama Especialização Brasil'!$K$4:$BV$680,64,0)</f>
        <v>2813</v>
      </c>
      <c r="J212" s="253"/>
      <c r="K212" s="239" t="s">
        <v>812</v>
      </c>
      <c r="L212" s="239"/>
      <c r="M212" s="239" t="s">
        <v>780</v>
      </c>
      <c r="N212" s="237"/>
      <c r="O212" s="237"/>
      <c r="P212" s="277"/>
      <c r="Q212" s="284">
        <v>1</v>
      </c>
      <c r="R212" s="285"/>
      <c r="S212" s="296">
        <f t="shared" si="27"/>
        <v>1002</v>
      </c>
      <c r="T212" s="297">
        <f t="shared" si="28"/>
        <v>95</v>
      </c>
      <c r="U212" s="297">
        <f t="shared" si="29"/>
        <v>31192</v>
      </c>
      <c r="V212" s="297">
        <f t="shared" si="30"/>
        <v>2813</v>
      </c>
      <c r="W212" s="297">
        <f t="shared" si="32"/>
        <v>0</v>
      </c>
      <c r="X212" s="297">
        <f t="shared" si="33"/>
        <v>0</v>
      </c>
      <c r="Y212" s="297">
        <f t="shared" si="34"/>
        <v>0</v>
      </c>
      <c r="Z212" s="298">
        <f t="shared" si="35"/>
        <v>0</v>
      </c>
    </row>
    <row r="213" spans="1:26">
      <c r="A213" s="87">
        <v>300</v>
      </c>
      <c r="B213" s="49" t="s">
        <v>271</v>
      </c>
      <c r="C213" s="65">
        <f>VLOOKUP($B213,'Panorama Especialização Brasil'!$K$4:$BU$679,58,0)</f>
        <v>427</v>
      </c>
      <c r="D213" s="46">
        <f t="shared" si="31"/>
        <v>0.56398381992703484</v>
      </c>
      <c r="E213" s="201">
        <f>VLOOKUP($B213,'Panorama Especialização Brasil'!$K$4:$BU$679,60,0)</f>
        <v>7</v>
      </c>
      <c r="F213" s="98">
        <v>12</v>
      </c>
      <c r="G213" s="196">
        <v>2</v>
      </c>
      <c r="H213" s="98">
        <f>VLOOKUP($B213,'Panorama Especialização Brasil'!$K$4:$BU$679,63,0)</f>
        <v>13397</v>
      </c>
      <c r="I213" s="201">
        <f>VLOOKUP($B213,'Panorama Especialização Brasil'!$K$4:$BV$680,64,0)</f>
        <v>737</v>
      </c>
      <c r="J213" s="253"/>
      <c r="K213" s="239" t="s">
        <v>812</v>
      </c>
      <c r="L213" s="239"/>
      <c r="M213" s="236" t="s">
        <v>780</v>
      </c>
      <c r="N213" s="237"/>
      <c r="O213" s="237"/>
      <c r="P213" s="277"/>
      <c r="Q213" s="284">
        <v>1</v>
      </c>
      <c r="R213" s="285"/>
      <c r="S213" s="296">
        <f t="shared" si="27"/>
        <v>427</v>
      </c>
      <c r="T213" s="297">
        <f t="shared" si="28"/>
        <v>7</v>
      </c>
      <c r="U213" s="297">
        <f t="shared" si="29"/>
        <v>13397</v>
      </c>
      <c r="V213" s="297">
        <f t="shared" si="30"/>
        <v>737</v>
      </c>
      <c r="W213" s="297">
        <f t="shared" si="32"/>
        <v>0</v>
      </c>
      <c r="X213" s="297">
        <f t="shared" si="33"/>
        <v>0</v>
      </c>
      <c r="Y213" s="297">
        <f t="shared" si="34"/>
        <v>0</v>
      </c>
      <c r="Z213" s="298">
        <f t="shared" si="35"/>
        <v>0</v>
      </c>
    </row>
    <row r="214" spans="1:26">
      <c r="A214" s="87">
        <v>326</v>
      </c>
      <c r="B214" s="49" t="s">
        <v>297</v>
      </c>
      <c r="C214" s="65">
        <f>VLOOKUP($B214,'Panorama Especialização Brasil'!$K$4:$BU$679,58,0)</f>
        <v>319</v>
      </c>
      <c r="D214" s="46">
        <f t="shared" si="31"/>
        <v>0.55399449333692352</v>
      </c>
      <c r="E214" s="201">
        <f>VLOOKUP($B214,'Panorama Especialização Brasil'!$K$4:$BU$679,60,0)</f>
        <v>30</v>
      </c>
      <c r="F214" s="98">
        <v>62</v>
      </c>
      <c r="G214" s="196">
        <v>9</v>
      </c>
      <c r="H214" s="98">
        <f>VLOOKUP($B214,'Panorama Especialização Brasil'!$K$4:$BU$679,63,0)</f>
        <v>10189</v>
      </c>
      <c r="I214" s="201">
        <f>VLOOKUP($B214,'Panorama Especialização Brasil'!$K$4:$BV$680,64,0)</f>
        <v>1084</v>
      </c>
      <c r="J214" s="253"/>
      <c r="K214" s="239" t="s">
        <v>812</v>
      </c>
      <c r="L214" s="239"/>
      <c r="M214" s="239" t="s">
        <v>780</v>
      </c>
      <c r="N214" s="237"/>
      <c r="O214" s="237"/>
      <c r="P214" s="277"/>
      <c r="Q214" s="284">
        <v>1</v>
      </c>
      <c r="R214" s="285"/>
      <c r="S214" s="296">
        <f t="shared" si="27"/>
        <v>319</v>
      </c>
      <c r="T214" s="297">
        <f t="shared" si="28"/>
        <v>30</v>
      </c>
      <c r="U214" s="297">
        <f t="shared" si="29"/>
        <v>10189</v>
      </c>
      <c r="V214" s="297">
        <f t="shared" si="30"/>
        <v>1084</v>
      </c>
      <c r="W214" s="297">
        <f t="shared" si="32"/>
        <v>0</v>
      </c>
      <c r="X214" s="297">
        <f t="shared" si="33"/>
        <v>0</v>
      </c>
      <c r="Y214" s="297">
        <f t="shared" si="34"/>
        <v>0</v>
      </c>
      <c r="Z214" s="298">
        <f t="shared" si="35"/>
        <v>0</v>
      </c>
    </row>
    <row r="215" spans="1:26">
      <c r="A215" s="87">
        <v>165</v>
      </c>
      <c r="B215" s="49" t="s">
        <v>135</v>
      </c>
      <c r="C215" s="65">
        <f>VLOOKUP($B215,'Panorama Especialização Brasil'!$K$4:$BU$679,58,0)</f>
        <v>107</v>
      </c>
      <c r="D215" s="46">
        <f t="shared" si="31"/>
        <v>0.51660205066930731</v>
      </c>
      <c r="E215" s="201">
        <f>VLOOKUP($B215,'Panorama Especialização Brasil'!$K$4:$BU$679,60,0)</f>
        <v>3</v>
      </c>
      <c r="F215" s="98">
        <v>96</v>
      </c>
      <c r="G215" s="196">
        <v>1</v>
      </c>
      <c r="H215" s="98">
        <f>VLOOKUP($B215,'Panorama Especialização Brasil'!$K$4:$BU$679,63,0)</f>
        <v>3665</v>
      </c>
      <c r="I215" s="201">
        <f>VLOOKUP($B215,'Panorama Especialização Brasil'!$K$4:$BV$680,64,0)</f>
        <v>177</v>
      </c>
      <c r="J215" s="253"/>
      <c r="K215" s="239" t="s">
        <v>812</v>
      </c>
      <c r="L215" s="239"/>
      <c r="M215" s="236" t="s">
        <v>780</v>
      </c>
      <c r="N215" s="237"/>
      <c r="O215" s="237"/>
      <c r="P215" s="277"/>
      <c r="Q215" s="284">
        <v>1</v>
      </c>
      <c r="R215" s="285"/>
      <c r="S215" s="296">
        <f t="shared" si="27"/>
        <v>107</v>
      </c>
      <c r="T215" s="297">
        <f t="shared" si="28"/>
        <v>3</v>
      </c>
      <c r="U215" s="297">
        <f t="shared" si="29"/>
        <v>3665</v>
      </c>
      <c r="V215" s="297">
        <f t="shared" si="30"/>
        <v>177</v>
      </c>
      <c r="W215" s="297">
        <f t="shared" si="32"/>
        <v>0</v>
      </c>
      <c r="X215" s="297">
        <f t="shared" si="33"/>
        <v>0</v>
      </c>
      <c r="Y215" s="297">
        <f t="shared" si="34"/>
        <v>0</v>
      </c>
      <c r="Z215" s="298">
        <f t="shared" si="35"/>
        <v>0</v>
      </c>
    </row>
    <row r="216" spans="1:26">
      <c r="A216" s="87">
        <v>179</v>
      </c>
      <c r="B216" s="49" t="s">
        <v>149</v>
      </c>
      <c r="C216" s="65">
        <f>VLOOKUP($B216,'Panorama Especialização Brasil'!$K$4:$BU$679,58,0)</f>
        <v>3496</v>
      </c>
      <c r="D216" s="46">
        <f t="shared" si="31"/>
        <v>0.51324673783458552</v>
      </c>
      <c r="E216" s="201">
        <f>VLOOKUP($B216,'Panorama Especialização Brasil'!$K$4:$BU$679,60,0)</f>
        <v>84</v>
      </c>
      <c r="F216" s="98">
        <v>2760</v>
      </c>
      <c r="G216" s="196">
        <v>50</v>
      </c>
      <c r="H216" s="98">
        <f>VLOOKUP($B216,'Panorama Especialização Brasil'!$K$4:$BU$679,63,0)</f>
        <v>120529</v>
      </c>
      <c r="I216" s="201">
        <f>VLOOKUP($B216,'Panorama Especialização Brasil'!$K$4:$BV$680,64,0)</f>
        <v>3460</v>
      </c>
      <c r="J216" s="253"/>
      <c r="K216" s="239" t="s">
        <v>812</v>
      </c>
      <c r="L216" s="239"/>
      <c r="M216" s="236" t="s">
        <v>780</v>
      </c>
      <c r="N216" s="237"/>
      <c r="O216" s="237"/>
      <c r="P216" s="277"/>
      <c r="Q216" s="284">
        <v>1</v>
      </c>
      <c r="R216" s="285"/>
      <c r="S216" s="296">
        <f t="shared" si="27"/>
        <v>3496</v>
      </c>
      <c r="T216" s="297">
        <f t="shared" si="28"/>
        <v>84</v>
      </c>
      <c r="U216" s="297">
        <f t="shared" si="29"/>
        <v>120529</v>
      </c>
      <c r="V216" s="297">
        <f t="shared" si="30"/>
        <v>3460</v>
      </c>
      <c r="W216" s="297">
        <f t="shared" si="32"/>
        <v>0</v>
      </c>
      <c r="X216" s="297">
        <f t="shared" si="33"/>
        <v>0</v>
      </c>
      <c r="Y216" s="297">
        <f t="shared" si="34"/>
        <v>0</v>
      </c>
      <c r="Z216" s="298">
        <f t="shared" si="35"/>
        <v>0</v>
      </c>
    </row>
    <row r="217" spans="1:26">
      <c r="A217" s="87">
        <v>210</v>
      </c>
      <c r="B217" s="49" t="s">
        <v>180</v>
      </c>
      <c r="C217" s="65">
        <f>VLOOKUP($B217,'Panorama Especialização Brasil'!$K$4:$BU$679,58,0)</f>
        <v>296</v>
      </c>
      <c r="D217" s="46">
        <f t="shared" si="31"/>
        <v>0.50757523654133285</v>
      </c>
      <c r="E217" s="201">
        <f>VLOOKUP($B217,'Panorama Especialização Brasil'!$K$4:$BU$679,60,0)</f>
        <v>19</v>
      </c>
      <c r="F217" s="98">
        <v>7</v>
      </c>
      <c r="G217" s="196">
        <v>3</v>
      </c>
      <c r="H217" s="98">
        <f>VLOOKUP($B217,'Panorama Especialização Brasil'!$K$4:$BU$679,63,0)</f>
        <v>10319</v>
      </c>
      <c r="I217" s="201">
        <f>VLOOKUP($B217,'Panorama Especialização Brasil'!$K$4:$BV$680,64,0)</f>
        <v>535</v>
      </c>
      <c r="J217" s="253"/>
      <c r="K217" s="239" t="s">
        <v>812</v>
      </c>
      <c r="L217" s="239"/>
      <c r="M217" s="236" t="s">
        <v>780</v>
      </c>
      <c r="N217" s="237"/>
      <c r="O217" s="237"/>
      <c r="P217" s="277"/>
      <c r="Q217" s="284">
        <v>1</v>
      </c>
      <c r="R217" s="285"/>
      <c r="S217" s="296">
        <f t="shared" si="27"/>
        <v>296</v>
      </c>
      <c r="T217" s="297">
        <f t="shared" si="28"/>
        <v>19</v>
      </c>
      <c r="U217" s="297">
        <f t="shared" si="29"/>
        <v>10319</v>
      </c>
      <c r="V217" s="297">
        <f t="shared" si="30"/>
        <v>535</v>
      </c>
      <c r="W217" s="297">
        <f t="shared" si="32"/>
        <v>0</v>
      </c>
      <c r="X217" s="297">
        <f t="shared" si="33"/>
        <v>0</v>
      </c>
      <c r="Y217" s="297">
        <f t="shared" si="34"/>
        <v>0</v>
      </c>
      <c r="Z217" s="298">
        <f t="shared" si="35"/>
        <v>0</v>
      </c>
    </row>
    <row r="218" spans="1:26">
      <c r="A218" s="87">
        <v>316</v>
      </c>
      <c r="B218" s="49" t="s">
        <v>712</v>
      </c>
      <c r="C218" s="65">
        <f>VLOOKUP($B218,'Panorama Especialização Brasil'!$K$4:$BU$679,58,0)</f>
        <v>113</v>
      </c>
      <c r="D218" s="46">
        <f t="shared" si="31"/>
        <v>0.5072337593100904</v>
      </c>
      <c r="E218" s="201">
        <f>VLOOKUP($B218,'Panorama Especialização Brasil'!$K$4:$BU$679,60,0)</f>
        <v>5</v>
      </c>
      <c r="F218" s="98">
        <v>110</v>
      </c>
      <c r="G218" s="196">
        <v>3</v>
      </c>
      <c r="H218" s="98">
        <f>VLOOKUP($B218,'Panorama Especialização Brasil'!$K$4:$BU$679,63,0)</f>
        <v>3942</v>
      </c>
      <c r="I218" s="201">
        <f>VLOOKUP($B218,'Panorama Especialização Brasil'!$K$4:$BV$680,64,0)</f>
        <v>119</v>
      </c>
      <c r="J218" s="253"/>
      <c r="K218" s="239" t="s">
        <v>812</v>
      </c>
      <c r="L218" s="239"/>
      <c r="M218" s="236" t="s">
        <v>780</v>
      </c>
      <c r="N218" s="237"/>
      <c r="O218" s="237"/>
      <c r="P218" s="277"/>
      <c r="Q218" s="284">
        <v>1</v>
      </c>
      <c r="R218" s="285"/>
      <c r="S218" s="296">
        <f t="shared" si="27"/>
        <v>113</v>
      </c>
      <c r="T218" s="297">
        <f t="shared" si="28"/>
        <v>5</v>
      </c>
      <c r="U218" s="297">
        <f t="shared" si="29"/>
        <v>3942</v>
      </c>
      <c r="V218" s="297">
        <f t="shared" si="30"/>
        <v>119</v>
      </c>
      <c r="W218" s="297">
        <f t="shared" si="32"/>
        <v>0</v>
      </c>
      <c r="X218" s="297">
        <f t="shared" si="33"/>
        <v>0</v>
      </c>
      <c r="Y218" s="297">
        <f t="shared" si="34"/>
        <v>0</v>
      </c>
      <c r="Z218" s="298">
        <f t="shared" si="35"/>
        <v>0</v>
      </c>
    </row>
    <row r="219" spans="1:26">
      <c r="A219" s="87">
        <v>466</v>
      </c>
      <c r="B219" s="49" t="s">
        <v>438</v>
      </c>
      <c r="C219" s="65">
        <f>VLOOKUP($B219,'Panorama Especialização Brasil'!$K$4:$BU$679,58,0)</f>
        <v>1291</v>
      </c>
      <c r="D219" s="46">
        <f t="shared" si="31"/>
        <v>0.47833871430749553</v>
      </c>
      <c r="E219" s="201">
        <f>VLOOKUP($B219,'Panorama Especialização Brasil'!$K$4:$BU$679,60,0)</f>
        <v>90</v>
      </c>
      <c r="F219" s="98">
        <v>437</v>
      </c>
      <c r="G219" s="196">
        <v>28</v>
      </c>
      <c r="H219" s="98">
        <f>VLOOKUP($B219,'Panorama Especialização Brasil'!$K$4:$BU$679,63,0)</f>
        <v>47757</v>
      </c>
      <c r="I219" s="201">
        <f>VLOOKUP($B219,'Panorama Especialização Brasil'!$K$4:$BV$680,64,0)</f>
        <v>2126</v>
      </c>
      <c r="J219" s="253"/>
      <c r="K219" s="237" t="s">
        <v>812</v>
      </c>
      <c r="L219" s="231"/>
      <c r="M219" s="239" t="s">
        <v>780</v>
      </c>
      <c r="N219" s="237"/>
      <c r="O219" s="237"/>
      <c r="P219" s="277"/>
      <c r="Q219" s="284">
        <v>1</v>
      </c>
      <c r="R219" s="285"/>
      <c r="S219" s="296">
        <f t="shared" si="27"/>
        <v>1291</v>
      </c>
      <c r="T219" s="297">
        <f t="shared" si="28"/>
        <v>90</v>
      </c>
      <c r="U219" s="297">
        <f t="shared" si="29"/>
        <v>47757</v>
      </c>
      <c r="V219" s="297">
        <f t="shared" si="30"/>
        <v>2126</v>
      </c>
      <c r="W219" s="297">
        <f t="shared" si="32"/>
        <v>0</v>
      </c>
      <c r="X219" s="297">
        <f t="shared" si="33"/>
        <v>0</v>
      </c>
      <c r="Y219" s="297">
        <f t="shared" si="34"/>
        <v>0</v>
      </c>
      <c r="Z219" s="298">
        <f t="shared" si="35"/>
        <v>0</v>
      </c>
    </row>
    <row r="220" spans="1:26">
      <c r="A220" s="87">
        <v>470</v>
      </c>
      <c r="B220" s="49" t="s">
        <v>442</v>
      </c>
      <c r="C220" s="65">
        <f>VLOOKUP($B220,'Panorama Especialização Brasil'!$K$4:$BU$679,58,0)</f>
        <v>860</v>
      </c>
      <c r="D220" s="46">
        <f t="shared" si="31"/>
        <v>0.473344472133576</v>
      </c>
      <c r="E220" s="201">
        <f>VLOOKUP($B220,'Panorama Especialização Brasil'!$K$4:$BU$679,60,0)</f>
        <v>157</v>
      </c>
      <c r="F220" s="98">
        <v>306</v>
      </c>
      <c r="G220" s="196">
        <v>32</v>
      </c>
      <c r="H220" s="98">
        <f>VLOOKUP($B220,'Panorama Especialização Brasil'!$K$4:$BU$679,63,0)</f>
        <v>32149</v>
      </c>
      <c r="I220" s="201">
        <f>VLOOKUP($B220,'Panorama Especialização Brasil'!$K$4:$BV$680,64,0)</f>
        <v>4345</v>
      </c>
      <c r="J220" s="253"/>
      <c r="K220" s="239" t="s">
        <v>812</v>
      </c>
      <c r="L220" s="239"/>
      <c r="M220" s="236" t="s">
        <v>780</v>
      </c>
      <c r="N220" s="237"/>
      <c r="O220" s="237"/>
      <c r="P220" s="277"/>
      <c r="Q220" s="284">
        <v>1</v>
      </c>
      <c r="R220" s="285"/>
      <c r="S220" s="296">
        <f t="shared" si="27"/>
        <v>860</v>
      </c>
      <c r="T220" s="297">
        <f t="shared" si="28"/>
        <v>157</v>
      </c>
      <c r="U220" s="297">
        <f t="shared" si="29"/>
        <v>32149</v>
      </c>
      <c r="V220" s="297">
        <f t="shared" si="30"/>
        <v>4345</v>
      </c>
      <c r="W220" s="297">
        <f t="shared" si="32"/>
        <v>0</v>
      </c>
      <c r="X220" s="297">
        <f t="shared" si="33"/>
        <v>0</v>
      </c>
      <c r="Y220" s="297">
        <f t="shared" si="34"/>
        <v>0</v>
      </c>
      <c r="Z220" s="298">
        <f t="shared" si="35"/>
        <v>0</v>
      </c>
    </row>
    <row r="221" spans="1:26">
      <c r="A221" s="87">
        <v>161</v>
      </c>
      <c r="B221" s="49" t="s">
        <v>131</v>
      </c>
      <c r="C221" s="65">
        <f>VLOOKUP($B221,'Panorama Especialização Brasil'!$K$4:$BU$679,58,0)</f>
        <v>575</v>
      </c>
      <c r="D221" s="46">
        <f t="shared" si="31"/>
        <v>0.45899425580807018</v>
      </c>
      <c r="E221" s="201">
        <f>VLOOKUP($B221,'Panorama Especialização Brasil'!$K$4:$BU$679,60,0)</f>
        <v>32</v>
      </c>
      <c r="F221" s="98">
        <v>97</v>
      </c>
      <c r="G221" s="196">
        <v>5</v>
      </c>
      <c r="H221" s="98">
        <f>VLOOKUP($B221,'Panorama Especialização Brasil'!$K$4:$BU$679,63,0)</f>
        <v>22167</v>
      </c>
      <c r="I221" s="201">
        <f>VLOOKUP($B221,'Panorama Especialização Brasil'!$K$4:$BV$680,64,0)</f>
        <v>1215</v>
      </c>
      <c r="J221" s="253"/>
      <c r="K221" s="239" t="s">
        <v>812</v>
      </c>
      <c r="L221" s="239"/>
      <c r="M221" s="236" t="s">
        <v>780</v>
      </c>
      <c r="N221" s="237"/>
      <c r="O221" s="237"/>
      <c r="P221" s="277"/>
      <c r="Q221" s="284">
        <v>1</v>
      </c>
      <c r="R221" s="285"/>
      <c r="S221" s="296">
        <f t="shared" si="27"/>
        <v>575</v>
      </c>
      <c r="T221" s="297">
        <f t="shared" si="28"/>
        <v>32</v>
      </c>
      <c r="U221" s="297">
        <f t="shared" si="29"/>
        <v>22167</v>
      </c>
      <c r="V221" s="297">
        <f t="shared" si="30"/>
        <v>1215</v>
      </c>
      <c r="W221" s="297">
        <f t="shared" si="32"/>
        <v>0</v>
      </c>
      <c r="X221" s="297">
        <f t="shared" si="33"/>
        <v>0</v>
      </c>
      <c r="Y221" s="297">
        <f t="shared" si="34"/>
        <v>0</v>
      </c>
      <c r="Z221" s="298">
        <f t="shared" si="35"/>
        <v>0</v>
      </c>
    </row>
    <row r="222" spans="1:26">
      <c r="A222" s="87">
        <v>291</v>
      </c>
      <c r="B222" s="49" t="s">
        <v>262</v>
      </c>
      <c r="C222" s="65">
        <f>VLOOKUP($B222,'Panorama Especialização Brasil'!$K$4:$BU$679,58,0)</f>
        <v>264</v>
      </c>
      <c r="D222" s="46">
        <f t="shared" si="31"/>
        <v>0.45888353574499663</v>
      </c>
      <c r="E222" s="201">
        <f>VLOOKUP($B222,'Panorama Especialização Brasil'!$K$4:$BU$679,60,0)</f>
        <v>31</v>
      </c>
      <c r="F222" s="98">
        <v>1</v>
      </c>
      <c r="G222" s="196">
        <v>1</v>
      </c>
      <c r="H222" s="98">
        <f>VLOOKUP($B222,'Panorama Especialização Brasil'!$K$4:$BU$679,63,0)</f>
        <v>10180</v>
      </c>
      <c r="I222" s="201">
        <f>VLOOKUP($B222,'Panorama Especialização Brasil'!$K$4:$BV$680,64,0)</f>
        <v>943</v>
      </c>
      <c r="J222" s="253"/>
      <c r="K222" s="239" t="s">
        <v>812</v>
      </c>
      <c r="L222" s="239"/>
      <c r="M222" s="236" t="s">
        <v>780</v>
      </c>
      <c r="N222" s="237"/>
      <c r="O222" s="237"/>
      <c r="P222" s="277"/>
      <c r="Q222" s="284">
        <v>1</v>
      </c>
      <c r="R222" s="285"/>
      <c r="S222" s="296">
        <f t="shared" si="27"/>
        <v>264</v>
      </c>
      <c r="T222" s="297">
        <f t="shared" si="28"/>
        <v>31</v>
      </c>
      <c r="U222" s="297">
        <f t="shared" si="29"/>
        <v>10180</v>
      </c>
      <c r="V222" s="297">
        <f t="shared" si="30"/>
        <v>943</v>
      </c>
      <c r="W222" s="297">
        <f t="shared" si="32"/>
        <v>0</v>
      </c>
      <c r="X222" s="297">
        <f t="shared" si="33"/>
        <v>0</v>
      </c>
      <c r="Y222" s="297">
        <f t="shared" si="34"/>
        <v>0</v>
      </c>
      <c r="Z222" s="298">
        <f t="shared" si="35"/>
        <v>0</v>
      </c>
    </row>
    <row r="223" spans="1:26" s="336" customFormat="1">
      <c r="A223" s="87">
        <v>250</v>
      </c>
      <c r="B223" s="49" t="s">
        <v>220</v>
      </c>
      <c r="C223" s="65">
        <f>VLOOKUP($B223,'Panorama Especialização Brasil'!$K$4:$BU$679,58,0)</f>
        <v>653</v>
      </c>
      <c r="D223" s="46">
        <f t="shared" si="31"/>
        <v>0.44036442676791182</v>
      </c>
      <c r="E223" s="201">
        <f>VLOOKUP($B223,'Panorama Especialização Brasil'!$K$4:$BU$679,60,0)</f>
        <v>12</v>
      </c>
      <c r="F223" s="98">
        <v>20</v>
      </c>
      <c r="G223" s="196">
        <v>2</v>
      </c>
      <c r="H223" s="98">
        <f>VLOOKUP($B223,'Panorama Especialização Brasil'!$K$4:$BU$679,63,0)</f>
        <v>26239</v>
      </c>
      <c r="I223" s="201">
        <f>VLOOKUP($B223,'Panorama Especialização Brasil'!$K$4:$BV$680,64,0)</f>
        <v>696</v>
      </c>
      <c r="J223" s="253"/>
      <c r="K223" s="239" t="s">
        <v>812</v>
      </c>
      <c r="L223" s="239"/>
      <c r="M223" s="236" t="s">
        <v>780</v>
      </c>
      <c r="N223" s="237"/>
      <c r="O223" s="237"/>
      <c r="P223" s="277"/>
      <c r="Q223" s="284">
        <v>1</v>
      </c>
      <c r="R223" s="285"/>
      <c r="S223" s="296">
        <f t="shared" si="27"/>
        <v>653</v>
      </c>
      <c r="T223" s="297">
        <f t="shared" si="28"/>
        <v>12</v>
      </c>
      <c r="U223" s="297">
        <f t="shared" si="29"/>
        <v>26239</v>
      </c>
      <c r="V223" s="297">
        <f t="shared" si="30"/>
        <v>696</v>
      </c>
      <c r="W223" s="297">
        <f t="shared" si="32"/>
        <v>0</v>
      </c>
      <c r="X223" s="297">
        <f t="shared" si="33"/>
        <v>0</v>
      </c>
      <c r="Y223" s="297">
        <f t="shared" si="34"/>
        <v>0</v>
      </c>
      <c r="Z223" s="298">
        <f t="shared" si="35"/>
        <v>0</v>
      </c>
    </row>
    <row r="224" spans="1:26">
      <c r="A224" s="87">
        <v>178</v>
      </c>
      <c r="B224" s="49" t="s">
        <v>148</v>
      </c>
      <c r="C224" s="65">
        <f>VLOOKUP($B224,'Panorama Especialização Brasil'!$K$4:$BU$679,58,0)</f>
        <v>506</v>
      </c>
      <c r="D224" s="46">
        <f t="shared" si="31"/>
        <v>0.43780659079154038</v>
      </c>
      <c r="E224" s="201">
        <f>VLOOKUP($B224,'Panorama Especialização Brasil'!$K$4:$BU$679,60,0)</f>
        <v>15</v>
      </c>
      <c r="F224" s="98">
        <v>420</v>
      </c>
      <c r="G224" s="196">
        <v>11</v>
      </c>
      <c r="H224" s="98">
        <f>VLOOKUP($B224,'Panorama Especialização Brasil'!$K$4:$BU$679,63,0)</f>
        <v>20451</v>
      </c>
      <c r="I224" s="201">
        <f>VLOOKUP($B224,'Panorama Especialização Brasil'!$K$4:$BV$680,64,0)</f>
        <v>480</v>
      </c>
      <c r="J224" s="253"/>
      <c r="K224" s="239" t="s">
        <v>812</v>
      </c>
      <c r="L224" s="239"/>
      <c r="M224" s="236" t="s">
        <v>780</v>
      </c>
      <c r="N224" s="237"/>
      <c r="O224" s="237"/>
      <c r="P224" s="277"/>
      <c r="Q224" s="284">
        <v>1</v>
      </c>
      <c r="R224" s="285"/>
      <c r="S224" s="296">
        <f t="shared" si="27"/>
        <v>506</v>
      </c>
      <c r="T224" s="297">
        <f t="shared" si="28"/>
        <v>15</v>
      </c>
      <c r="U224" s="297">
        <f t="shared" si="29"/>
        <v>20451</v>
      </c>
      <c r="V224" s="297">
        <f t="shared" si="30"/>
        <v>480</v>
      </c>
      <c r="W224" s="297">
        <f t="shared" si="32"/>
        <v>0</v>
      </c>
      <c r="X224" s="297">
        <f t="shared" si="33"/>
        <v>0</v>
      </c>
      <c r="Y224" s="297">
        <f t="shared" si="34"/>
        <v>0</v>
      </c>
      <c r="Z224" s="298">
        <f t="shared" si="35"/>
        <v>0</v>
      </c>
    </row>
    <row r="225" spans="1:26">
      <c r="A225" s="87">
        <v>454</v>
      </c>
      <c r="B225" s="49" t="s">
        <v>426</v>
      </c>
      <c r="C225" s="65">
        <f>VLOOKUP($B225,'Panorama Especialização Brasil'!$K$4:$BU$679,58,0)</f>
        <v>192</v>
      </c>
      <c r="D225" s="46">
        <f t="shared" si="31"/>
        <v>0.4154832862805044</v>
      </c>
      <c r="E225" s="201">
        <f>VLOOKUP($B225,'Panorama Especialização Brasil'!$K$4:$BU$679,60,0)</f>
        <v>10</v>
      </c>
      <c r="F225" s="98">
        <v>162</v>
      </c>
      <c r="G225" s="196">
        <v>4</v>
      </c>
      <c r="H225" s="98">
        <f>VLOOKUP($B225,'Panorama Especialização Brasil'!$K$4:$BU$679,63,0)</f>
        <v>8177</v>
      </c>
      <c r="I225" s="201">
        <f>VLOOKUP($B225,'Panorama Especialização Brasil'!$K$4:$BV$680,64,0)</f>
        <v>113</v>
      </c>
      <c r="J225" s="253"/>
      <c r="K225" s="239" t="s">
        <v>812</v>
      </c>
      <c r="L225" s="239"/>
      <c r="M225" s="236" t="s">
        <v>780</v>
      </c>
      <c r="N225" s="237"/>
      <c r="O225" s="237"/>
      <c r="P225" s="277"/>
      <c r="Q225" s="284">
        <v>1</v>
      </c>
      <c r="R225" s="285"/>
      <c r="S225" s="296">
        <f t="shared" si="27"/>
        <v>192</v>
      </c>
      <c r="T225" s="297">
        <f t="shared" si="28"/>
        <v>10</v>
      </c>
      <c r="U225" s="297">
        <f t="shared" si="29"/>
        <v>8177</v>
      </c>
      <c r="V225" s="297">
        <f t="shared" si="30"/>
        <v>113</v>
      </c>
      <c r="W225" s="297">
        <f t="shared" si="32"/>
        <v>0</v>
      </c>
      <c r="X225" s="297">
        <f t="shared" si="33"/>
        <v>0</v>
      </c>
      <c r="Y225" s="297">
        <f t="shared" si="34"/>
        <v>0</v>
      </c>
      <c r="Z225" s="298">
        <f t="shared" si="35"/>
        <v>0</v>
      </c>
    </row>
    <row r="226" spans="1:26">
      <c r="A226" s="87">
        <v>403</v>
      </c>
      <c r="B226" s="49" t="s">
        <v>374</v>
      </c>
      <c r="C226" s="65">
        <f>VLOOKUP($B226,'Panorama Especialização Brasil'!$K$4:$BU$679,58,0)</f>
        <v>443</v>
      </c>
      <c r="D226" s="46">
        <f t="shared" si="31"/>
        <v>0.39375168131180727</v>
      </c>
      <c r="E226" s="201">
        <f>VLOOKUP($B226,'Panorama Especialização Brasil'!$K$4:$BU$679,60,0)</f>
        <v>77</v>
      </c>
      <c r="F226" s="98">
        <v>202</v>
      </c>
      <c r="G226" s="196">
        <v>14</v>
      </c>
      <c r="H226" s="98">
        <f>VLOOKUP($B226,'Panorama Especialização Brasil'!$K$4:$BU$679,63,0)</f>
        <v>19908</v>
      </c>
      <c r="I226" s="201">
        <f>VLOOKUP($B226,'Panorama Especialização Brasil'!$K$4:$BV$680,64,0)</f>
        <v>2778</v>
      </c>
      <c r="J226" s="253"/>
      <c r="K226" s="239" t="s">
        <v>812</v>
      </c>
      <c r="L226" s="239"/>
      <c r="M226" s="236" t="s">
        <v>780</v>
      </c>
      <c r="N226" s="237"/>
      <c r="O226" s="237"/>
      <c r="P226" s="277"/>
      <c r="Q226" s="284">
        <v>1</v>
      </c>
      <c r="R226" s="285"/>
      <c r="S226" s="296">
        <f t="shared" si="27"/>
        <v>443</v>
      </c>
      <c r="T226" s="297">
        <f t="shared" si="28"/>
        <v>77</v>
      </c>
      <c r="U226" s="297">
        <f t="shared" si="29"/>
        <v>19908</v>
      </c>
      <c r="V226" s="297">
        <f t="shared" si="30"/>
        <v>2778</v>
      </c>
      <c r="W226" s="297">
        <f t="shared" si="32"/>
        <v>0</v>
      </c>
      <c r="X226" s="297">
        <f t="shared" si="33"/>
        <v>0</v>
      </c>
      <c r="Y226" s="297">
        <f t="shared" si="34"/>
        <v>0</v>
      </c>
      <c r="Z226" s="298">
        <f t="shared" si="35"/>
        <v>0</v>
      </c>
    </row>
    <row r="227" spans="1:26">
      <c r="A227" s="87">
        <v>472</v>
      </c>
      <c r="B227" s="49" t="s">
        <v>444</v>
      </c>
      <c r="C227" s="65">
        <f>VLOOKUP($B227,'Panorama Especialização Brasil'!$K$4:$BU$679,58,0)</f>
        <v>207</v>
      </c>
      <c r="D227" s="46">
        <f t="shared" si="31"/>
        <v>0.37886111301811098</v>
      </c>
      <c r="E227" s="201">
        <f>VLOOKUP($B227,'Panorama Especialização Brasil'!$K$4:$BU$679,60,0)</f>
        <v>41</v>
      </c>
      <c r="F227" s="98">
        <v>61</v>
      </c>
      <c r="G227" s="196">
        <v>11</v>
      </c>
      <c r="H227" s="98">
        <f>VLOOKUP($B227,'Panorama Especialização Brasil'!$K$4:$BU$679,63,0)</f>
        <v>9668</v>
      </c>
      <c r="I227" s="201">
        <f>VLOOKUP($B227,'Panorama Especialização Brasil'!$K$4:$BV$680,64,0)</f>
        <v>698</v>
      </c>
      <c r="J227" s="253"/>
      <c r="K227" s="239" t="s">
        <v>812</v>
      </c>
      <c r="L227" s="239"/>
      <c r="M227" s="236" t="s">
        <v>780</v>
      </c>
      <c r="N227" s="237"/>
      <c r="O227" s="237"/>
      <c r="P227" s="277"/>
      <c r="Q227" s="284">
        <v>1</v>
      </c>
      <c r="R227" s="285"/>
      <c r="S227" s="296">
        <f t="shared" si="27"/>
        <v>207</v>
      </c>
      <c r="T227" s="297">
        <f t="shared" si="28"/>
        <v>41</v>
      </c>
      <c r="U227" s="297">
        <f t="shared" si="29"/>
        <v>9668</v>
      </c>
      <c r="V227" s="297">
        <f t="shared" si="30"/>
        <v>698</v>
      </c>
      <c r="W227" s="297">
        <f t="shared" si="32"/>
        <v>0</v>
      </c>
      <c r="X227" s="297">
        <f t="shared" si="33"/>
        <v>0</v>
      </c>
      <c r="Y227" s="297">
        <f t="shared" si="34"/>
        <v>0</v>
      </c>
      <c r="Z227" s="298">
        <f t="shared" si="35"/>
        <v>0</v>
      </c>
    </row>
    <row r="228" spans="1:26">
      <c r="A228" s="87">
        <v>254</v>
      </c>
      <c r="B228" s="49" t="s">
        <v>224</v>
      </c>
      <c r="C228" s="65">
        <f>VLOOKUP($B228,'Panorama Especialização Brasil'!$K$4:$BU$679,58,0)</f>
        <v>1357</v>
      </c>
      <c r="D228" s="46">
        <f t="shared" si="31"/>
        <v>0.37420335023148737</v>
      </c>
      <c r="E228" s="201">
        <f>VLOOKUP($B228,'Panorama Especialização Brasil'!$K$4:$BU$679,60,0)</f>
        <v>23</v>
      </c>
      <c r="F228" s="98">
        <v>951</v>
      </c>
      <c r="G228" s="196">
        <v>11</v>
      </c>
      <c r="H228" s="98">
        <f>VLOOKUP($B228,'Panorama Especialização Brasil'!$K$4:$BU$679,63,0)</f>
        <v>64168</v>
      </c>
      <c r="I228" s="201">
        <f>VLOOKUP($B228,'Panorama Especialização Brasil'!$K$4:$BV$680,64,0)</f>
        <v>3010</v>
      </c>
      <c r="J228" s="253"/>
      <c r="K228" s="239" t="s">
        <v>812</v>
      </c>
      <c r="L228" s="239"/>
      <c r="M228" s="236" t="s">
        <v>780</v>
      </c>
      <c r="N228" s="237"/>
      <c r="O228" s="237"/>
      <c r="P228" s="277"/>
      <c r="Q228" s="284">
        <v>1</v>
      </c>
      <c r="R228" s="285"/>
      <c r="S228" s="296">
        <f t="shared" si="27"/>
        <v>1357</v>
      </c>
      <c r="T228" s="297">
        <f t="shared" si="28"/>
        <v>23</v>
      </c>
      <c r="U228" s="297">
        <f t="shared" si="29"/>
        <v>64168</v>
      </c>
      <c r="V228" s="297">
        <f t="shared" si="30"/>
        <v>3010</v>
      </c>
      <c r="W228" s="297">
        <f t="shared" si="32"/>
        <v>0</v>
      </c>
      <c r="X228" s="297">
        <f t="shared" si="33"/>
        <v>0</v>
      </c>
      <c r="Y228" s="297">
        <f t="shared" si="34"/>
        <v>0</v>
      </c>
      <c r="Z228" s="298">
        <f t="shared" si="35"/>
        <v>0</v>
      </c>
    </row>
    <row r="229" spans="1:26">
      <c r="A229" s="87">
        <v>209</v>
      </c>
      <c r="B229" s="49" t="s">
        <v>179</v>
      </c>
      <c r="C229" s="65">
        <f>VLOOKUP($B229,'Panorama Especialização Brasil'!$K$4:$BU$679,58,0)</f>
        <v>368</v>
      </c>
      <c r="D229" s="46">
        <f t="shared" si="31"/>
        <v>0.36814204137485268</v>
      </c>
      <c r="E229" s="201">
        <f>VLOOKUP($B229,'Panorama Especialização Brasil'!$K$4:$BU$679,60,0)</f>
        <v>14</v>
      </c>
      <c r="F229" s="98">
        <v>0</v>
      </c>
      <c r="G229" s="196">
        <v>0</v>
      </c>
      <c r="H229" s="98">
        <f>VLOOKUP($B229,'Panorama Especialização Brasil'!$K$4:$BU$679,63,0)</f>
        <v>17688</v>
      </c>
      <c r="I229" s="201">
        <f>VLOOKUP($B229,'Panorama Especialização Brasil'!$K$4:$BV$680,64,0)</f>
        <v>550</v>
      </c>
      <c r="J229" s="253"/>
      <c r="K229" s="239" t="s">
        <v>812</v>
      </c>
      <c r="L229" s="239"/>
      <c r="M229" s="236" t="s">
        <v>780</v>
      </c>
      <c r="N229" s="237"/>
      <c r="O229" s="237"/>
      <c r="P229" s="277"/>
      <c r="Q229" s="284">
        <v>1</v>
      </c>
      <c r="R229" s="285"/>
      <c r="S229" s="296">
        <f t="shared" ref="S229:S292" si="36">$Q229*C229</f>
        <v>368</v>
      </c>
      <c r="T229" s="297">
        <f t="shared" ref="T229:T292" si="37">$Q229*E229</f>
        <v>14</v>
      </c>
      <c r="U229" s="297">
        <f t="shared" ref="U229:U292" si="38">$Q229*H229</f>
        <v>17688</v>
      </c>
      <c r="V229" s="297">
        <f t="shared" ref="V229:V292" si="39">$Q229*I229</f>
        <v>550</v>
      </c>
      <c r="W229" s="297">
        <f t="shared" si="32"/>
        <v>0</v>
      </c>
      <c r="X229" s="297">
        <f t="shared" si="33"/>
        <v>0</v>
      </c>
      <c r="Y229" s="297">
        <f t="shared" si="34"/>
        <v>0</v>
      </c>
      <c r="Z229" s="298">
        <f t="shared" si="35"/>
        <v>0</v>
      </c>
    </row>
    <row r="230" spans="1:26">
      <c r="A230" s="87">
        <v>142</v>
      </c>
      <c r="B230" s="49" t="s">
        <v>112</v>
      </c>
      <c r="C230" s="65">
        <f>VLOOKUP($B230,'Panorama Especialização Brasil'!$K$4:$BU$679,58,0)</f>
        <v>643</v>
      </c>
      <c r="D230" s="46">
        <f t="shared" si="31"/>
        <v>0.35516697117114499</v>
      </c>
      <c r="E230" s="201">
        <f>VLOOKUP($B230,'Panorama Especialização Brasil'!$K$4:$BU$679,60,0)</f>
        <v>5</v>
      </c>
      <c r="F230" s="98">
        <v>412</v>
      </c>
      <c r="G230" s="196">
        <v>1</v>
      </c>
      <c r="H230" s="98">
        <f>VLOOKUP($B230,'Panorama Especialização Brasil'!$K$4:$BU$679,63,0)</f>
        <v>32035</v>
      </c>
      <c r="I230" s="201">
        <f>VLOOKUP($B230,'Panorama Especialização Brasil'!$K$4:$BV$680,64,0)</f>
        <v>121</v>
      </c>
      <c r="J230" s="253"/>
      <c r="K230" s="239" t="s">
        <v>812</v>
      </c>
      <c r="L230" s="239"/>
      <c r="M230" s="236" t="s">
        <v>780</v>
      </c>
      <c r="N230" s="237"/>
      <c r="O230" s="237"/>
      <c r="P230" s="277"/>
      <c r="Q230" s="284">
        <v>1</v>
      </c>
      <c r="R230" s="285"/>
      <c r="S230" s="296">
        <f t="shared" si="36"/>
        <v>643</v>
      </c>
      <c r="T230" s="297">
        <f t="shared" si="37"/>
        <v>5</v>
      </c>
      <c r="U230" s="297">
        <f t="shared" si="38"/>
        <v>32035</v>
      </c>
      <c r="V230" s="297">
        <f t="shared" si="39"/>
        <v>121</v>
      </c>
      <c r="W230" s="297">
        <f t="shared" si="32"/>
        <v>0</v>
      </c>
      <c r="X230" s="297">
        <f t="shared" si="33"/>
        <v>0</v>
      </c>
      <c r="Y230" s="297">
        <f t="shared" si="34"/>
        <v>0</v>
      </c>
      <c r="Z230" s="298">
        <f t="shared" si="35"/>
        <v>0</v>
      </c>
    </row>
    <row r="231" spans="1:26">
      <c r="A231" s="87">
        <v>404</v>
      </c>
      <c r="B231" s="49" t="s">
        <v>375</v>
      </c>
      <c r="C231" s="65">
        <f>VLOOKUP($B231,'Panorama Especialização Brasil'!$K$4:$BU$679,58,0)</f>
        <v>835</v>
      </c>
      <c r="D231" s="46">
        <f t="shared" si="31"/>
        <v>0.34551319489706794</v>
      </c>
      <c r="E231" s="201">
        <f>VLOOKUP($B231,'Panorama Especialização Brasil'!$K$4:$BU$679,60,0)</f>
        <v>124</v>
      </c>
      <c r="F231" s="98">
        <v>211</v>
      </c>
      <c r="G231" s="196">
        <v>15</v>
      </c>
      <c r="H231" s="98">
        <f>VLOOKUP($B231,'Panorama Especialização Brasil'!$K$4:$BU$679,63,0)</f>
        <v>42763</v>
      </c>
      <c r="I231" s="201">
        <f>VLOOKUP($B231,'Panorama Especialização Brasil'!$K$4:$BV$680,64,0)</f>
        <v>5691</v>
      </c>
      <c r="J231" s="253"/>
      <c r="K231" s="239" t="s">
        <v>812</v>
      </c>
      <c r="L231" s="239"/>
      <c r="M231" s="236" t="s">
        <v>780</v>
      </c>
      <c r="N231" s="237"/>
      <c r="O231" s="237"/>
      <c r="P231" s="277"/>
      <c r="Q231" s="284">
        <v>1</v>
      </c>
      <c r="R231" s="285"/>
      <c r="S231" s="296">
        <f t="shared" si="36"/>
        <v>835</v>
      </c>
      <c r="T231" s="297">
        <f t="shared" si="37"/>
        <v>124</v>
      </c>
      <c r="U231" s="297">
        <f t="shared" si="38"/>
        <v>42763</v>
      </c>
      <c r="V231" s="297">
        <f t="shared" si="39"/>
        <v>5691</v>
      </c>
      <c r="W231" s="297">
        <f t="shared" si="32"/>
        <v>0</v>
      </c>
      <c r="X231" s="297">
        <f t="shared" si="33"/>
        <v>0</v>
      </c>
      <c r="Y231" s="297">
        <f t="shared" si="34"/>
        <v>0</v>
      </c>
      <c r="Z231" s="298">
        <f t="shared" si="35"/>
        <v>0</v>
      </c>
    </row>
    <row r="232" spans="1:26">
      <c r="A232" s="87">
        <v>251</v>
      </c>
      <c r="B232" s="49" t="s">
        <v>221</v>
      </c>
      <c r="C232" s="65">
        <f>VLOOKUP($B232,'Panorama Especialização Brasil'!$K$4:$BU$679,58,0)</f>
        <v>417</v>
      </c>
      <c r="D232" s="46">
        <f t="shared" si="31"/>
        <v>0.34254412344212787</v>
      </c>
      <c r="E232" s="201">
        <f>VLOOKUP($B232,'Panorama Especialização Brasil'!$K$4:$BU$679,60,0)</f>
        <v>22</v>
      </c>
      <c r="F232" s="98">
        <v>292</v>
      </c>
      <c r="G232" s="196">
        <v>4</v>
      </c>
      <c r="H232" s="98">
        <f>VLOOKUP($B232,'Panorama Especialização Brasil'!$K$4:$BU$679,63,0)</f>
        <v>21541</v>
      </c>
      <c r="I232" s="201">
        <f>VLOOKUP($B232,'Panorama Especialização Brasil'!$K$4:$BV$680,64,0)</f>
        <v>1008</v>
      </c>
      <c r="J232" s="253"/>
      <c r="K232" s="239" t="s">
        <v>812</v>
      </c>
      <c r="L232" s="239"/>
      <c r="M232" s="236" t="s">
        <v>780</v>
      </c>
      <c r="N232" s="237"/>
      <c r="O232" s="237"/>
      <c r="P232" s="277"/>
      <c r="Q232" s="284">
        <v>1</v>
      </c>
      <c r="R232" s="285"/>
      <c r="S232" s="296">
        <f t="shared" si="36"/>
        <v>417</v>
      </c>
      <c r="T232" s="297">
        <f t="shared" si="37"/>
        <v>22</v>
      </c>
      <c r="U232" s="297">
        <f t="shared" si="38"/>
        <v>21541</v>
      </c>
      <c r="V232" s="297">
        <f t="shared" si="39"/>
        <v>1008</v>
      </c>
      <c r="W232" s="297">
        <f t="shared" si="32"/>
        <v>0</v>
      </c>
      <c r="X232" s="297">
        <f t="shared" si="33"/>
        <v>0</v>
      </c>
      <c r="Y232" s="297">
        <f t="shared" si="34"/>
        <v>0</v>
      </c>
      <c r="Z232" s="298">
        <f t="shared" si="35"/>
        <v>0</v>
      </c>
    </row>
    <row r="233" spans="1:26">
      <c r="A233" s="87">
        <v>606</v>
      </c>
      <c r="B233" s="49" t="s">
        <v>579</v>
      </c>
      <c r="C233" s="65">
        <f>VLOOKUP($B233,'Panorama Especialização Brasil'!$K$4:$BU$679,58,0)</f>
        <v>243</v>
      </c>
      <c r="D233" s="46">
        <f t="shared" si="31"/>
        <v>0.33859697784418363</v>
      </c>
      <c r="E233" s="201">
        <f>VLOOKUP($B233,'Panorama Especialização Brasil'!$K$4:$BU$679,60,0)</f>
        <v>9</v>
      </c>
      <c r="F233" s="98">
        <v>0</v>
      </c>
      <c r="G233" s="196">
        <v>0</v>
      </c>
      <c r="H233" s="98">
        <f>VLOOKUP($B233,'Panorama Especialização Brasil'!$K$4:$BU$679,63,0)</f>
        <v>12699</v>
      </c>
      <c r="I233" s="201">
        <f>VLOOKUP($B233,'Panorama Especialização Brasil'!$K$4:$BV$680,64,0)</f>
        <v>665</v>
      </c>
      <c r="J233" s="253"/>
      <c r="K233" s="239" t="s">
        <v>812</v>
      </c>
      <c r="L233" s="239"/>
      <c r="M233" s="236" t="s">
        <v>780</v>
      </c>
      <c r="N233" s="237"/>
      <c r="O233" s="237"/>
      <c r="P233" s="277"/>
      <c r="Q233" s="284">
        <v>1</v>
      </c>
      <c r="R233" s="285"/>
      <c r="S233" s="296">
        <f t="shared" si="36"/>
        <v>243</v>
      </c>
      <c r="T233" s="297">
        <f t="shared" si="37"/>
        <v>9</v>
      </c>
      <c r="U233" s="297">
        <f t="shared" si="38"/>
        <v>12699</v>
      </c>
      <c r="V233" s="297">
        <f t="shared" si="39"/>
        <v>665</v>
      </c>
      <c r="W233" s="297">
        <f t="shared" si="32"/>
        <v>0</v>
      </c>
      <c r="X233" s="297">
        <f t="shared" si="33"/>
        <v>0</v>
      </c>
      <c r="Y233" s="297">
        <f t="shared" si="34"/>
        <v>0</v>
      </c>
      <c r="Z233" s="298">
        <f t="shared" si="35"/>
        <v>0</v>
      </c>
    </row>
    <row r="234" spans="1:26">
      <c r="A234" s="87">
        <v>405</v>
      </c>
      <c r="B234" s="49" t="s">
        <v>376</v>
      </c>
      <c r="C234" s="65">
        <f>VLOOKUP($B234,'Panorama Especialização Brasil'!$K$4:$BU$679,58,0)</f>
        <v>1065</v>
      </c>
      <c r="D234" s="46">
        <f t="shared" si="31"/>
        <v>0.33843347198933804</v>
      </c>
      <c r="E234" s="201">
        <f>VLOOKUP($B234,'Panorama Especialização Brasil'!$K$4:$BU$679,60,0)</f>
        <v>87</v>
      </c>
      <c r="F234" s="98">
        <v>339</v>
      </c>
      <c r="G234" s="196">
        <v>16</v>
      </c>
      <c r="H234" s="98">
        <f>VLOOKUP($B234,'Panorama Especialização Brasil'!$K$4:$BU$679,63,0)</f>
        <v>55683</v>
      </c>
      <c r="I234" s="201">
        <f>VLOOKUP($B234,'Panorama Especialização Brasil'!$K$4:$BV$680,64,0)</f>
        <v>5488</v>
      </c>
      <c r="J234" s="253"/>
      <c r="K234" s="239" t="s">
        <v>812</v>
      </c>
      <c r="L234" s="239"/>
      <c r="M234" s="236" t="s">
        <v>780</v>
      </c>
      <c r="N234" s="237"/>
      <c r="O234" s="237"/>
      <c r="P234" s="277"/>
      <c r="Q234" s="284">
        <v>1</v>
      </c>
      <c r="R234" s="285"/>
      <c r="S234" s="296">
        <f t="shared" si="36"/>
        <v>1065</v>
      </c>
      <c r="T234" s="297">
        <f t="shared" si="37"/>
        <v>87</v>
      </c>
      <c r="U234" s="297">
        <f t="shared" si="38"/>
        <v>55683</v>
      </c>
      <c r="V234" s="297">
        <f t="shared" si="39"/>
        <v>5488</v>
      </c>
      <c r="W234" s="297">
        <f t="shared" si="32"/>
        <v>0</v>
      </c>
      <c r="X234" s="297">
        <f t="shared" si="33"/>
        <v>0</v>
      </c>
      <c r="Y234" s="297">
        <f t="shared" si="34"/>
        <v>0</v>
      </c>
      <c r="Z234" s="298">
        <f t="shared" si="35"/>
        <v>0</v>
      </c>
    </row>
    <row r="235" spans="1:26">
      <c r="A235" s="87">
        <v>124</v>
      </c>
      <c r="B235" s="49" t="s">
        <v>94</v>
      </c>
      <c r="C235" s="65">
        <f>VLOOKUP($B235,'Panorama Especialização Brasil'!$K$4:$BU$679,58,0)</f>
        <v>262</v>
      </c>
      <c r="D235" s="46">
        <f t="shared" si="31"/>
        <v>0.33178592566985932</v>
      </c>
      <c r="E235" s="201">
        <f>VLOOKUP($B235,'Panorama Especialização Brasil'!$K$4:$BU$679,60,0)</f>
        <v>13</v>
      </c>
      <c r="F235" s="98">
        <v>197</v>
      </c>
      <c r="G235" s="196">
        <v>7</v>
      </c>
      <c r="H235" s="98">
        <f>VLOOKUP($B235,'Panorama Especialização Brasil'!$K$4:$BU$679,63,0)</f>
        <v>13973</v>
      </c>
      <c r="I235" s="201">
        <f>VLOOKUP($B235,'Panorama Especialização Brasil'!$K$4:$BV$680,64,0)</f>
        <v>1033</v>
      </c>
      <c r="J235" s="253"/>
      <c r="K235" s="239" t="s">
        <v>812</v>
      </c>
      <c r="L235" s="239"/>
      <c r="M235" s="236" t="s">
        <v>780</v>
      </c>
      <c r="N235" s="237"/>
      <c r="O235" s="237"/>
      <c r="P235" s="277"/>
      <c r="Q235" s="284">
        <v>1</v>
      </c>
      <c r="R235" s="285"/>
      <c r="S235" s="296">
        <f t="shared" si="36"/>
        <v>262</v>
      </c>
      <c r="T235" s="297">
        <f t="shared" si="37"/>
        <v>13</v>
      </c>
      <c r="U235" s="297">
        <f t="shared" si="38"/>
        <v>13973</v>
      </c>
      <c r="V235" s="297">
        <f t="shared" si="39"/>
        <v>1033</v>
      </c>
      <c r="W235" s="297">
        <f t="shared" si="32"/>
        <v>0</v>
      </c>
      <c r="X235" s="297">
        <f t="shared" si="33"/>
        <v>0</v>
      </c>
      <c r="Y235" s="297">
        <f t="shared" si="34"/>
        <v>0</v>
      </c>
      <c r="Z235" s="298">
        <f t="shared" si="35"/>
        <v>0</v>
      </c>
    </row>
    <row r="236" spans="1:26">
      <c r="A236" s="87">
        <v>163</v>
      </c>
      <c r="B236" s="49" t="s">
        <v>133</v>
      </c>
      <c r="C236" s="65">
        <f>VLOOKUP($B236,'Panorama Especialização Brasil'!$K$4:$BU$679,58,0)</f>
        <v>526</v>
      </c>
      <c r="D236" s="46">
        <f t="shared" si="31"/>
        <v>0.32786667370963118</v>
      </c>
      <c r="E236" s="201">
        <f>VLOOKUP($B236,'Panorama Especialização Brasil'!$K$4:$BU$679,60,0)</f>
        <v>20</v>
      </c>
      <c r="F236" s="98">
        <v>74</v>
      </c>
      <c r="G236" s="196">
        <v>3</v>
      </c>
      <c r="H236" s="98">
        <f>VLOOKUP($B236,'Panorama Especialização Brasil'!$K$4:$BU$679,63,0)</f>
        <v>28388</v>
      </c>
      <c r="I236" s="201">
        <f>VLOOKUP($B236,'Panorama Especialização Brasil'!$K$4:$BV$680,64,0)</f>
        <v>1085</v>
      </c>
      <c r="J236" s="253"/>
      <c r="K236" s="239" t="s">
        <v>812</v>
      </c>
      <c r="L236" s="239"/>
      <c r="M236" s="236" t="s">
        <v>780</v>
      </c>
      <c r="N236" s="237"/>
      <c r="O236" s="237"/>
      <c r="P236" s="277"/>
      <c r="Q236" s="284">
        <v>1</v>
      </c>
      <c r="R236" s="285"/>
      <c r="S236" s="296">
        <f t="shared" si="36"/>
        <v>526</v>
      </c>
      <c r="T236" s="297">
        <f t="shared" si="37"/>
        <v>20</v>
      </c>
      <c r="U236" s="297">
        <f t="shared" si="38"/>
        <v>28388</v>
      </c>
      <c r="V236" s="297">
        <f t="shared" si="39"/>
        <v>1085</v>
      </c>
      <c r="W236" s="297">
        <f t="shared" si="32"/>
        <v>0</v>
      </c>
      <c r="X236" s="297">
        <f t="shared" si="33"/>
        <v>0</v>
      </c>
      <c r="Y236" s="297">
        <f t="shared" si="34"/>
        <v>0</v>
      </c>
      <c r="Z236" s="298">
        <f t="shared" si="35"/>
        <v>0</v>
      </c>
    </row>
    <row r="237" spans="1:26">
      <c r="A237" s="87">
        <v>219</v>
      </c>
      <c r="B237" s="49" t="s">
        <v>189</v>
      </c>
      <c r="C237" s="65">
        <f>VLOOKUP($B237,'Panorama Especialização Brasil'!$K$4:$BU$679,58,0)</f>
        <v>316</v>
      </c>
      <c r="D237" s="46">
        <f t="shared" si="31"/>
        <v>0.30154588852188047</v>
      </c>
      <c r="E237" s="201">
        <f>VLOOKUP($B237,'Panorama Especialização Brasil'!$K$4:$BU$679,60,0)</f>
        <v>3</v>
      </c>
      <c r="F237" s="98">
        <v>238</v>
      </c>
      <c r="G237" s="196">
        <v>2</v>
      </c>
      <c r="H237" s="98">
        <f>VLOOKUP($B237,'Panorama Especialização Brasil'!$K$4:$BU$679,63,0)</f>
        <v>18543</v>
      </c>
      <c r="I237" s="201">
        <f>VLOOKUP($B237,'Panorama Especialização Brasil'!$K$4:$BV$680,64,0)</f>
        <v>233</v>
      </c>
      <c r="J237" s="253"/>
      <c r="K237" s="239" t="s">
        <v>812</v>
      </c>
      <c r="L237" s="239"/>
      <c r="M237" s="236" t="s">
        <v>780</v>
      </c>
      <c r="N237" s="237"/>
      <c r="O237" s="237"/>
      <c r="P237" s="277"/>
      <c r="Q237" s="284">
        <v>1</v>
      </c>
      <c r="R237" s="285"/>
      <c r="S237" s="296">
        <f t="shared" si="36"/>
        <v>316</v>
      </c>
      <c r="T237" s="297">
        <f t="shared" si="37"/>
        <v>3</v>
      </c>
      <c r="U237" s="297">
        <f t="shared" si="38"/>
        <v>18543</v>
      </c>
      <c r="V237" s="297">
        <f t="shared" si="39"/>
        <v>233</v>
      </c>
      <c r="W237" s="297">
        <f t="shared" si="32"/>
        <v>0</v>
      </c>
      <c r="X237" s="297">
        <f t="shared" si="33"/>
        <v>0</v>
      </c>
      <c r="Y237" s="297">
        <f t="shared" si="34"/>
        <v>0</v>
      </c>
      <c r="Z237" s="298">
        <f t="shared" si="35"/>
        <v>0</v>
      </c>
    </row>
    <row r="238" spans="1:26">
      <c r="A238" s="87">
        <v>401</v>
      </c>
      <c r="B238" s="49" t="s">
        <v>372</v>
      </c>
      <c r="C238" s="65">
        <f>VLOOKUP($B238,'Panorama Especialização Brasil'!$K$4:$BU$679,58,0)</f>
        <v>229</v>
      </c>
      <c r="D238" s="46">
        <f t="shared" si="31"/>
        <v>0.28489878648312145</v>
      </c>
      <c r="E238" s="201">
        <f>VLOOKUP($B238,'Panorama Especialização Brasil'!$K$4:$BU$679,60,0)</f>
        <v>45</v>
      </c>
      <c r="F238" s="98">
        <v>43</v>
      </c>
      <c r="G238" s="196">
        <v>4</v>
      </c>
      <c r="H238" s="98">
        <f>VLOOKUP($B238,'Panorama Especialização Brasil'!$K$4:$BU$679,63,0)</f>
        <v>14223</v>
      </c>
      <c r="I238" s="201">
        <f>VLOOKUP($B238,'Panorama Especialização Brasil'!$K$4:$BV$680,64,0)</f>
        <v>1540</v>
      </c>
      <c r="J238" s="253"/>
      <c r="K238" s="239" t="s">
        <v>812</v>
      </c>
      <c r="L238" s="239"/>
      <c r="M238" s="236" t="s">
        <v>780</v>
      </c>
      <c r="N238" s="237"/>
      <c r="O238" s="237"/>
      <c r="P238" s="277"/>
      <c r="Q238" s="284">
        <v>1</v>
      </c>
      <c r="R238" s="285"/>
      <c r="S238" s="296">
        <f t="shared" si="36"/>
        <v>229</v>
      </c>
      <c r="T238" s="297">
        <f t="shared" si="37"/>
        <v>45</v>
      </c>
      <c r="U238" s="297">
        <f t="shared" si="38"/>
        <v>14223</v>
      </c>
      <c r="V238" s="297">
        <f t="shared" si="39"/>
        <v>1540</v>
      </c>
      <c r="W238" s="297">
        <f t="shared" si="32"/>
        <v>0</v>
      </c>
      <c r="X238" s="297">
        <f t="shared" si="33"/>
        <v>0</v>
      </c>
      <c r="Y238" s="297">
        <f t="shared" si="34"/>
        <v>0</v>
      </c>
      <c r="Z238" s="298">
        <f t="shared" si="35"/>
        <v>0</v>
      </c>
    </row>
    <row r="239" spans="1:26">
      <c r="A239" s="87">
        <v>150</v>
      </c>
      <c r="B239" s="49" t="s">
        <v>120</v>
      </c>
      <c r="C239" s="65">
        <f>VLOOKUP($B239,'Panorama Especialização Brasil'!$K$4:$BU$679,58,0)</f>
        <v>123</v>
      </c>
      <c r="D239" s="46">
        <f t="shared" si="31"/>
        <v>0.2799670377792623</v>
      </c>
      <c r="E239" s="201">
        <f>VLOOKUP($B239,'Panorama Especialização Brasil'!$K$4:$BU$679,60,0)</f>
        <v>5</v>
      </c>
      <c r="F239" s="98">
        <v>105</v>
      </c>
      <c r="G239" s="196">
        <v>1</v>
      </c>
      <c r="H239" s="98">
        <f>VLOOKUP($B239,'Panorama Especialização Brasil'!$K$4:$BU$679,63,0)</f>
        <v>7774</v>
      </c>
      <c r="I239" s="201">
        <f>VLOOKUP($B239,'Panorama Especialização Brasil'!$K$4:$BV$680,64,0)</f>
        <v>217</v>
      </c>
      <c r="J239" s="253"/>
      <c r="K239" s="239" t="s">
        <v>812</v>
      </c>
      <c r="L239" s="239"/>
      <c r="M239" s="236" t="s">
        <v>780</v>
      </c>
      <c r="N239" s="237"/>
      <c r="O239" s="237"/>
      <c r="P239" s="277"/>
      <c r="Q239" s="284">
        <v>1</v>
      </c>
      <c r="R239" s="285"/>
      <c r="S239" s="296">
        <f t="shared" si="36"/>
        <v>123</v>
      </c>
      <c r="T239" s="297">
        <f t="shared" si="37"/>
        <v>5</v>
      </c>
      <c r="U239" s="297">
        <f t="shared" si="38"/>
        <v>7774</v>
      </c>
      <c r="V239" s="297">
        <f t="shared" si="39"/>
        <v>217</v>
      </c>
      <c r="W239" s="297">
        <f t="shared" si="32"/>
        <v>0</v>
      </c>
      <c r="X239" s="297">
        <f t="shared" si="33"/>
        <v>0</v>
      </c>
      <c r="Y239" s="297">
        <f t="shared" si="34"/>
        <v>0</v>
      </c>
      <c r="Z239" s="298">
        <f t="shared" si="35"/>
        <v>0</v>
      </c>
    </row>
    <row r="240" spans="1:26">
      <c r="A240" s="87">
        <v>389</v>
      </c>
      <c r="B240" s="49" t="s">
        <v>716</v>
      </c>
      <c r="C240" s="65">
        <f>VLOOKUP($B240,'Panorama Especialização Brasil'!$K$4:$BU$679,58,0)</f>
        <v>550</v>
      </c>
      <c r="D240" s="46">
        <f t="shared" si="31"/>
        <v>0.25721944675067321</v>
      </c>
      <c r="E240" s="201">
        <f>VLOOKUP($B240,'Panorama Especialização Brasil'!$K$4:$BU$679,60,0)</f>
        <v>72</v>
      </c>
      <c r="F240" s="98">
        <v>129</v>
      </c>
      <c r="G240" s="196">
        <v>26</v>
      </c>
      <c r="H240" s="98">
        <f>VLOOKUP($B240,'Panorama Especialização Brasil'!$K$4:$BU$679,63,0)</f>
        <v>37836</v>
      </c>
      <c r="I240" s="201">
        <f>VLOOKUP($B240,'Panorama Especialização Brasil'!$K$4:$BV$680,64,0)</f>
        <v>4502</v>
      </c>
      <c r="J240" s="253"/>
      <c r="K240" s="239" t="s">
        <v>812</v>
      </c>
      <c r="L240" s="239"/>
      <c r="M240" s="236" t="s">
        <v>780</v>
      </c>
      <c r="N240" s="237"/>
      <c r="O240" s="237"/>
      <c r="P240" s="277"/>
      <c r="Q240" s="284">
        <v>1</v>
      </c>
      <c r="R240" s="285"/>
      <c r="S240" s="296">
        <f t="shared" si="36"/>
        <v>550</v>
      </c>
      <c r="T240" s="297">
        <f t="shared" si="37"/>
        <v>72</v>
      </c>
      <c r="U240" s="297">
        <f t="shared" si="38"/>
        <v>37836</v>
      </c>
      <c r="V240" s="297">
        <f t="shared" si="39"/>
        <v>4502</v>
      </c>
      <c r="W240" s="297">
        <f t="shared" si="32"/>
        <v>0</v>
      </c>
      <c r="X240" s="297">
        <f t="shared" si="33"/>
        <v>0</v>
      </c>
      <c r="Y240" s="297">
        <f t="shared" si="34"/>
        <v>0</v>
      </c>
      <c r="Z240" s="298">
        <f t="shared" si="35"/>
        <v>0</v>
      </c>
    </row>
    <row r="241" spans="1:26">
      <c r="A241" s="87">
        <v>248</v>
      </c>
      <c r="B241" s="49" t="s">
        <v>218</v>
      </c>
      <c r="C241" s="65">
        <f>VLOOKUP($B241,'Panorama Especialização Brasil'!$K$4:$BU$679,58,0)</f>
        <v>150</v>
      </c>
      <c r="D241" s="46">
        <f t="shared" si="31"/>
        <v>0.23813243203248952</v>
      </c>
      <c r="E241" s="201">
        <f>VLOOKUP($B241,'Panorama Especialização Brasil'!$K$4:$BU$679,60,0)</f>
        <v>1</v>
      </c>
      <c r="F241" s="98">
        <v>150</v>
      </c>
      <c r="G241" s="196">
        <v>1</v>
      </c>
      <c r="H241" s="98">
        <f>VLOOKUP($B241,'Panorama Especialização Brasil'!$K$4:$BU$679,63,0)</f>
        <v>11146</v>
      </c>
      <c r="I241" s="201">
        <f>VLOOKUP($B241,'Panorama Especialização Brasil'!$K$4:$BV$680,64,0)</f>
        <v>285</v>
      </c>
      <c r="J241" s="253"/>
      <c r="K241" s="239" t="s">
        <v>812</v>
      </c>
      <c r="L241" s="239"/>
      <c r="M241" s="236" t="s">
        <v>780</v>
      </c>
      <c r="N241" s="237"/>
      <c r="O241" s="237"/>
      <c r="P241" s="277"/>
      <c r="Q241" s="284">
        <v>1</v>
      </c>
      <c r="R241" s="285"/>
      <c r="S241" s="296">
        <f t="shared" si="36"/>
        <v>150</v>
      </c>
      <c r="T241" s="297">
        <f t="shared" si="37"/>
        <v>1</v>
      </c>
      <c r="U241" s="297">
        <f t="shared" si="38"/>
        <v>11146</v>
      </c>
      <c r="V241" s="297">
        <f t="shared" si="39"/>
        <v>285</v>
      </c>
      <c r="W241" s="297">
        <f t="shared" si="32"/>
        <v>0</v>
      </c>
      <c r="X241" s="297">
        <f t="shared" si="33"/>
        <v>0</v>
      </c>
      <c r="Y241" s="297">
        <f t="shared" si="34"/>
        <v>0</v>
      </c>
      <c r="Z241" s="298">
        <f t="shared" si="35"/>
        <v>0</v>
      </c>
    </row>
    <row r="242" spans="1:26">
      <c r="A242" s="87">
        <v>170</v>
      </c>
      <c r="B242" s="49" t="s">
        <v>140</v>
      </c>
      <c r="C242" s="65">
        <f>VLOOKUP($B242,'Panorama Especialização Brasil'!$K$4:$BU$679,58,0)</f>
        <v>567</v>
      </c>
      <c r="D242" s="46">
        <f t="shared" si="31"/>
        <v>0.23221773059833364</v>
      </c>
      <c r="E242" s="201">
        <f>VLOOKUP($B242,'Panorama Especialização Brasil'!$K$4:$BU$679,60,0)</f>
        <v>27</v>
      </c>
      <c r="F242" s="98">
        <v>430</v>
      </c>
      <c r="G242" s="196">
        <v>16</v>
      </c>
      <c r="H242" s="98">
        <f>VLOOKUP($B242,'Panorama Especialização Brasil'!$K$4:$BU$679,63,0)</f>
        <v>43205</v>
      </c>
      <c r="I242" s="201">
        <f>VLOOKUP($B242,'Panorama Especialização Brasil'!$K$4:$BV$680,64,0)</f>
        <v>1319</v>
      </c>
      <c r="J242" s="253"/>
      <c r="K242" s="239" t="s">
        <v>812</v>
      </c>
      <c r="L242" s="239"/>
      <c r="M242" s="236" t="s">
        <v>780</v>
      </c>
      <c r="N242" s="237"/>
      <c r="O242" s="237"/>
      <c r="P242" s="277"/>
      <c r="Q242" s="284">
        <v>1</v>
      </c>
      <c r="R242" s="285"/>
      <c r="S242" s="296">
        <f t="shared" si="36"/>
        <v>567</v>
      </c>
      <c r="T242" s="297">
        <f t="shared" si="37"/>
        <v>27</v>
      </c>
      <c r="U242" s="297">
        <f t="shared" si="38"/>
        <v>43205</v>
      </c>
      <c r="V242" s="297">
        <f t="shared" si="39"/>
        <v>1319</v>
      </c>
      <c r="W242" s="297">
        <f t="shared" si="32"/>
        <v>0</v>
      </c>
      <c r="X242" s="297">
        <f t="shared" si="33"/>
        <v>0</v>
      </c>
      <c r="Y242" s="297">
        <f t="shared" si="34"/>
        <v>0</v>
      </c>
      <c r="Z242" s="298">
        <f t="shared" si="35"/>
        <v>0</v>
      </c>
    </row>
    <row r="243" spans="1:26">
      <c r="A243" s="87">
        <v>168</v>
      </c>
      <c r="B243" s="49" t="s">
        <v>138</v>
      </c>
      <c r="C243" s="65">
        <f>VLOOKUP($B243,'Panorama Especialização Brasil'!$K$4:$BU$679,58,0)</f>
        <v>107</v>
      </c>
      <c r="D243" s="46">
        <f t="shared" si="31"/>
        <v>0.21495759715065982</v>
      </c>
      <c r="E243" s="201">
        <f>VLOOKUP($B243,'Panorama Especialização Brasil'!$K$4:$BU$679,60,0)</f>
        <v>8</v>
      </c>
      <c r="F243" s="98">
        <v>106</v>
      </c>
      <c r="G243" s="196">
        <v>7</v>
      </c>
      <c r="H243" s="98">
        <f>VLOOKUP($B243,'Panorama Especialização Brasil'!$K$4:$BU$679,63,0)</f>
        <v>8808</v>
      </c>
      <c r="I243" s="201">
        <f>VLOOKUP($B243,'Panorama Especialização Brasil'!$K$4:$BV$680,64,0)</f>
        <v>449</v>
      </c>
      <c r="J243" s="253"/>
      <c r="K243" s="239" t="s">
        <v>812</v>
      </c>
      <c r="L243" s="239"/>
      <c r="M243" s="236" t="s">
        <v>780</v>
      </c>
      <c r="N243" s="237"/>
      <c r="O243" s="237"/>
      <c r="P243" s="277"/>
      <c r="Q243" s="284">
        <v>1</v>
      </c>
      <c r="R243" s="285"/>
      <c r="S243" s="296">
        <f t="shared" si="36"/>
        <v>107</v>
      </c>
      <c r="T243" s="297">
        <f t="shared" si="37"/>
        <v>8</v>
      </c>
      <c r="U243" s="297">
        <f t="shared" si="38"/>
        <v>8808</v>
      </c>
      <c r="V243" s="297">
        <f t="shared" si="39"/>
        <v>449</v>
      </c>
      <c r="W243" s="297">
        <f t="shared" si="32"/>
        <v>0</v>
      </c>
      <c r="X243" s="297">
        <f t="shared" si="33"/>
        <v>0</v>
      </c>
      <c r="Y243" s="297">
        <f t="shared" si="34"/>
        <v>0</v>
      </c>
      <c r="Z243" s="298">
        <f t="shared" si="35"/>
        <v>0</v>
      </c>
    </row>
    <row r="244" spans="1:26">
      <c r="A244" s="87">
        <v>642</v>
      </c>
      <c r="B244" s="49" t="s">
        <v>616</v>
      </c>
      <c r="C244" s="65">
        <f>VLOOKUP($B244,'Panorama Especialização Brasil'!$K$4:$BU$679,58,0)</f>
        <v>386</v>
      </c>
      <c r="D244" s="46">
        <f t="shared" si="31"/>
        <v>0.20637549306050548</v>
      </c>
      <c r="E244" s="201">
        <f>VLOOKUP($B244,'Panorama Especialização Brasil'!$K$4:$BU$679,60,0)</f>
        <v>29</v>
      </c>
      <c r="F244" s="98">
        <v>101</v>
      </c>
      <c r="G244" s="196">
        <v>5</v>
      </c>
      <c r="H244" s="98">
        <f>VLOOKUP($B244,'Panorama Especialização Brasil'!$K$4:$BU$679,63,0)</f>
        <v>33096</v>
      </c>
      <c r="I244" s="201">
        <f>VLOOKUP($B244,'Panorama Especialização Brasil'!$K$4:$BV$680,64,0)</f>
        <v>1673</v>
      </c>
      <c r="J244" s="253"/>
      <c r="K244" s="239" t="s">
        <v>812</v>
      </c>
      <c r="L244" s="239"/>
      <c r="M244" s="236" t="s">
        <v>780</v>
      </c>
      <c r="N244" s="237"/>
      <c r="O244" s="237"/>
      <c r="P244" s="277"/>
      <c r="Q244" s="284">
        <v>1</v>
      </c>
      <c r="R244" s="285"/>
      <c r="S244" s="296">
        <f t="shared" si="36"/>
        <v>386</v>
      </c>
      <c r="T244" s="297">
        <f t="shared" si="37"/>
        <v>29</v>
      </c>
      <c r="U244" s="297">
        <f t="shared" si="38"/>
        <v>33096</v>
      </c>
      <c r="V244" s="297">
        <f t="shared" si="39"/>
        <v>1673</v>
      </c>
      <c r="W244" s="297">
        <f t="shared" si="32"/>
        <v>0</v>
      </c>
      <c r="X244" s="297">
        <f t="shared" si="33"/>
        <v>0</v>
      </c>
      <c r="Y244" s="297">
        <f t="shared" si="34"/>
        <v>0</v>
      </c>
      <c r="Z244" s="298">
        <f t="shared" si="35"/>
        <v>0</v>
      </c>
    </row>
    <row r="245" spans="1:26">
      <c r="A245" s="87">
        <v>130</v>
      </c>
      <c r="B245" s="49" t="s">
        <v>100</v>
      </c>
      <c r="C245" s="65">
        <f>VLOOKUP($B245,'Panorama Especialização Brasil'!$K$4:$BU$679,58,0)</f>
        <v>108</v>
      </c>
      <c r="D245" s="46">
        <f t="shared" si="31"/>
        <v>0.18564613784268238</v>
      </c>
      <c r="E245" s="201">
        <f>VLOOKUP($B245,'Panorama Especialização Brasil'!$K$4:$BU$679,60,0)</f>
        <v>4</v>
      </c>
      <c r="F245" s="98">
        <v>108</v>
      </c>
      <c r="G245" s="196">
        <v>4</v>
      </c>
      <c r="H245" s="98">
        <f>VLOOKUP($B245,'Panorama Especialização Brasil'!$K$4:$BU$679,63,0)</f>
        <v>10294</v>
      </c>
      <c r="I245" s="201">
        <f>VLOOKUP($B245,'Panorama Especialização Brasil'!$K$4:$BV$680,64,0)</f>
        <v>218</v>
      </c>
      <c r="J245" s="253"/>
      <c r="K245" s="239" t="s">
        <v>812</v>
      </c>
      <c r="L245" s="239"/>
      <c r="M245" s="236" t="s">
        <v>780</v>
      </c>
      <c r="N245" s="237"/>
      <c r="O245" s="237"/>
      <c r="P245" s="277"/>
      <c r="Q245" s="284">
        <v>1</v>
      </c>
      <c r="R245" s="285"/>
      <c r="S245" s="296">
        <f t="shared" si="36"/>
        <v>108</v>
      </c>
      <c r="T245" s="297">
        <f t="shared" si="37"/>
        <v>4</v>
      </c>
      <c r="U245" s="297">
        <f t="shared" si="38"/>
        <v>10294</v>
      </c>
      <c r="V245" s="297">
        <f t="shared" si="39"/>
        <v>218</v>
      </c>
      <c r="W245" s="297">
        <f t="shared" si="32"/>
        <v>0</v>
      </c>
      <c r="X245" s="297">
        <f t="shared" si="33"/>
        <v>0</v>
      </c>
      <c r="Y245" s="297">
        <f t="shared" si="34"/>
        <v>0</v>
      </c>
      <c r="Z245" s="298">
        <f t="shared" si="35"/>
        <v>0</v>
      </c>
    </row>
    <row r="246" spans="1:26">
      <c r="A246" s="87">
        <v>171</v>
      </c>
      <c r="B246" s="49" t="s">
        <v>141</v>
      </c>
      <c r="C246" s="65">
        <f>VLOOKUP($B246,'Panorama Especialização Brasil'!$K$4:$BU$679,58,0)</f>
        <v>42</v>
      </c>
      <c r="D246" s="46">
        <f t="shared" si="31"/>
        <v>0.14209995114370094</v>
      </c>
      <c r="E246" s="201">
        <f>VLOOKUP($B246,'Panorama Especialização Brasil'!$K$4:$BU$679,60,0)</f>
        <v>6</v>
      </c>
      <c r="F246" s="98">
        <v>17</v>
      </c>
      <c r="G246" s="196">
        <v>1</v>
      </c>
      <c r="H246" s="98">
        <f>VLOOKUP($B246,'Panorama Especialização Brasil'!$K$4:$BU$679,63,0)</f>
        <v>5230</v>
      </c>
      <c r="I246" s="201">
        <f>VLOOKUP($B246,'Panorama Especialização Brasil'!$K$4:$BV$680,64,0)</f>
        <v>152</v>
      </c>
      <c r="J246" s="253"/>
      <c r="K246" s="239" t="s">
        <v>812</v>
      </c>
      <c r="L246" s="239"/>
      <c r="M246" s="239" t="s">
        <v>780</v>
      </c>
      <c r="N246" s="237"/>
      <c r="O246" s="237"/>
      <c r="P246" s="277"/>
      <c r="Q246" s="284">
        <v>1</v>
      </c>
      <c r="R246" s="285"/>
      <c r="S246" s="296">
        <f t="shared" si="36"/>
        <v>42</v>
      </c>
      <c r="T246" s="297">
        <f t="shared" si="37"/>
        <v>6</v>
      </c>
      <c r="U246" s="297">
        <f t="shared" si="38"/>
        <v>5230</v>
      </c>
      <c r="V246" s="297">
        <f t="shared" si="39"/>
        <v>152</v>
      </c>
      <c r="W246" s="297">
        <f t="shared" si="32"/>
        <v>0</v>
      </c>
      <c r="X246" s="297">
        <f t="shared" si="33"/>
        <v>0</v>
      </c>
      <c r="Y246" s="297">
        <f t="shared" si="34"/>
        <v>0</v>
      </c>
      <c r="Z246" s="298">
        <f t="shared" si="35"/>
        <v>0</v>
      </c>
    </row>
    <row r="247" spans="1:26">
      <c r="A247" s="87">
        <v>269</v>
      </c>
      <c r="B247" s="49" t="s">
        <v>239</v>
      </c>
      <c r="C247" s="65">
        <f>VLOOKUP($B247,'Panorama Especialização Brasil'!$K$4:$BU$679,58,0)</f>
        <v>426</v>
      </c>
      <c r="D247" s="46">
        <f t="shared" si="31"/>
        <v>0.13966494494020834</v>
      </c>
      <c r="E247" s="201">
        <f>VLOOKUP($B247,'Panorama Especialização Brasil'!$K$4:$BU$679,60,0)</f>
        <v>10</v>
      </c>
      <c r="F247" s="98">
        <v>414</v>
      </c>
      <c r="G247" s="196">
        <v>3</v>
      </c>
      <c r="H247" s="98">
        <f>VLOOKUP($B247,'Panorama Especialização Brasil'!$K$4:$BU$679,63,0)</f>
        <v>53972</v>
      </c>
      <c r="I247" s="201">
        <f>VLOOKUP($B247,'Panorama Especialização Brasil'!$K$4:$BV$680,64,0)</f>
        <v>2270</v>
      </c>
      <c r="J247" s="253"/>
      <c r="K247" s="239" t="s">
        <v>812</v>
      </c>
      <c r="L247" s="239"/>
      <c r="M247" s="236" t="s">
        <v>780</v>
      </c>
      <c r="N247" s="237"/>
      <c r="O247" s="237"/>
      <c r="P247" s="277"/>
      <c r="Q247" s="284">
        <v>1</v>
      </c>
      <c r="R247" s="285"/>
      <c r="S247" s="296">
        <f t="shared" si="36"/>
        <v>426</v>
      </c>
      <c r="T247" s="297">
        <f t="shared" si="37"/>
        <v>10</v>
      </c>
      <c r="U247" s="297">
        <f t="shared" si="38"/>
        <v>53972</v>
      </c>
      <c r="V247" s="297">
        <f t="shared" si="39"/>
        <v>2270</v>
      </c>
      <c r="W247" s="297">
        <f t="shared" si="32"/>
        <v>0</v>
      </c>
      <c r="X247" s="297">
        <f t="shared" si="33"/>
        <v>0</v>
      </c>
      <c r="Y247" s="297">
        <f t="shared" si="34"/>
        <v>0</v>
      </c>
      <c r="Z247" s="298">
        <f t="shared" si="35"/>
        <v>0</v>
      </c>
    </row>
    <row r="248" spans="1:26">
      <c r="A248" s="87">
        <v>184</v>
      </c>
      <c r="B248" s="49" t="s">
        <v>154</v>
      </c>
      <c r="C248" s="65">
        <f>VLOOKUP($B248,'Panorama Especialização Brasil'!$K$4:$BU$679,58,0)</f>
        <v>142</v>
      </c>
      <c r="D248" s="46">
        <f t="shared" si="31"/>
        <v>0.13701213094703318</v>
      </c>
      <c r="E248" s="201">
        <f>VLOOKUP($B248,'Panorama Especialização Brasil'!$K$4:$BU$679,60,0)</f>
        <v>12</v>
      </c>
      <c r="F248" s="98">
        <v>47</v>
      </c>
      <c r="G248" s="196">
        <v>3</v>
      </c>
      <c r="H248" s="98">
        <f>VLOOKUP($B248,'Panorama Especialização Brasil'!$K$4:$BU$679,63,0)</f>
        <v>18339</v>
      </c>
      <c r="I248" s="201">
        <f>VLOOKUP($B248,'Panorama Especialização Brasil'!$K$4:$BV$680,64,0)</f>
        <v>671</v>
      </c>
      <c r="J248" s="253"/>
      <c r="K248" s="239" t="s">
        <v>812</v>
      </c>
      <c r="L248" s="239"/>
      <c r="M248" s="236" t="s">
        <v>780</v>
      </c>
      <c r="N248" s="237"/>
      <c r="O248" s="237"/>
      <c r="P248" s="277"/>
      <c r="Q248" s="284">
        <v>1</v>
      </c>
      <c r="R248" s="285"/>
      <c r="S248" s="296">
        <f t="shared" si="36"/>
        <v>142</v>
      </c>
      <c r="T248" s="297">
        <f t="shared" si="37"/>
        <v>12</v>
      </c>
      <c r="U248" s="297">
        <f t="shared" si="38"/>
        <v>18339</v>
      </c>
      <c r="V248" s="297">
        <f t="shared" si="39"/>
        <v>671</v>
      </c>
      <c r="W248" s="297">
        <f t="shared" si="32"/>
        <v>0</v>
      </c>
      <c r="X248" s="297">
        <f t="shared" si="33"/>
        <v>0</v>
      </c>
      <c r="Y248" s="297">
        <f t="shared" si="34"/>
        <v>0</v>
      </c>
      <c r="Z248" s="298">
        <f t="shared" si="35"/>
        <v>0</v>
      </c>
    </row>
    <row r="249" spans="1:26">
      <c r="A249" s="87">
        <v>192</v>
      </c>
      <c r="B249" s="49" t="s">
        <v>162</v>
      </c>
      <c r="C249" s="65">
        <f>VLOOKUP($B249,'Panorama Especialização Brasil'!$K$4:$BU$679,58,0)</f>
        <v>177</v>
      </c>
      <c r="D249" s="46">
        <f t="shared" si="31"/>
        <v>0.13295909420836607</v>
      </c>
      <c r="E249" s="201">
        <f>VLOOKUP($B249,'Panorama Especialização Brasil'!$K$4:$BU$679,60,0)</f>
        <v>18</v>
      </c>
      <c r="F249" s="98">
        <v>96</v>
      </c>
      <c r="G249" s="196">
        <v>7</v>
      </c>
      <c r="H249" s="98">
        <f>VLOOKUP($B249,'Panorama Especialização Brasil'!$K$4:$BU$679,63,0)</f>
        <v>23556</v>
      </c>
      <c r="I249" s="201">
        <f>VLOOKUP($B249,'Panorama Especialização Brasil'!$K$4:$BV$680,64,0)</f>
        <v>1243</v>
      </c>
      <c r="J249" s="253"/>
      <c r="K249" s="239" t="s">
        <v>812</v>
      </c>
      <c r="L249" s="239"/>
      <c r="M249" s="236" t="s">
        <v>780</v>
      </c>
      <c r="N249" s="237"/>
      <c r="O249" s="237"/>
      <c r="P249" s="277"/>
      <c r="Q249" s="284">
        <v>1</v>
      </c>
      <c r="R249" s="285"/>
      <c r="S249" s="296">
        <f t="shared" si="36"/>
        <v>177</v>
      </c>
      <c r="T249" s="297">
        <f t="shared" si="37"/>
        <v>18</v>
      </c>
      <c r="U249" s="297">
        <f t="shared" si="38"/>
        <v>23556</v>
      </c>
      <c r="V249" s="297">
        <f t="shared" si="39"/>
        <v>1243</v>
      </c>
      <c r="W249" s="297">
        <f t="shared" si="32"/>
        <v>0</v>
      </c>
      <c r="X249" s="297">
        <f t="shared" si="33"/>
        <v>0</v>
      </c>
      <c r="Y249" s="297">
        <f t="shared" si="34"/>
        <v>0</v>
      </c>
      <c r="Z249" s="298">
        <f t="shared" si="35"/>
        <v>0</v>
      </c>
    </row>
    <row r="250" spans="1:26">
      <c r="A250" s="87">
        <v>245</v>
      </c>
      <c r="B250" s="49" t="s">
        <v>215</v>
      </c>
      <c r="C250" s="65">
        <f>VLOOKUP($B250,'Panorama Especialização Brasil'!$K$4:$BU$679,58,0)</f>
        <v>78</v>
      </c>
      <c r="D250" s="46">
        <f t="shared" si="31"/>
        <v>0.11118960166484708</v>
      </c>
      <c r="E250" s="201">
        <f>VLOOKUP($B250,'Panorama Especialização Brasil'!$K$4:$BU$679,60,0)</f>
        <v>11</v>
      </c>
      <c r="F250" s="98">
        <v>6</v>
      </c>
      <c r="G250" s="196">
        <v>1</v>
      </c>
      <c r="H250" s="98">
        <f>VLOOKUP($B250,'Panorama Especialização Brasil'!$K$4:$BU$679,63,0)</f>
        <v>12413</v>
      </c>
      <c r="I250" s="201">
        <f>VLOOKUP($B250,'Panorama Especialização Brasil'!$K$4:$BV$680,64,0)</f>
        <v>471</v>
      </c>
      <c r="J250" s="253"/>
      <c r="K250" s="239" t="s">
        <v>812</v>
      </c>
      <c r="L250" s="239"/>
      <c r="M250" s="236" t="s">
        <v>780</v>
      </c>
      <c r="N250" s="237"/>
      <c r="O250" s="237"/>
      <c r="P250" s="277"/>
      <c r="Q250" s="284">
        <v>1</v>
      </c>
      <c r="R250" s="285"/>
      <c r="S250" s="296">
        <f t="shared" si="36"/>
        <v>78</v>
      </c>
      <c r="T250" s="297">
        <f t="shared" si="37"/>
        <v>11</v>
      </c>
      <c r="U250" s="297">
        <f t="shared" si="38"/>
        <v>12413</v>
      </c>
      <c r="V250" s="297">
        <f t="shared" si="39"/>
        <v>471</v>
      </c>
      <c r="W250" s="297">
        <f t="shared" si="32"/>
        <v>0</v>
      </c>
      <c r="X250" s="297">
        <f t="shared" si="33"/>
        <v>0</v>
      </c>
      <c r="Y250" s="297">
        <f t="shared" si="34"/>
        <v>0</v>
      </c>
      <c r="Z250" s="298">
        <f t="shared" si="35"/>
        <v>0</v>
      </c>
    </row>
    <row r="251" spans="1:26">
      <c r="A251" s="87">
        <v>129</v>
      </c>
      <c r="B251" s="49" t="s">
        <v>99</v>
      </c>
      <c r="C251" s="65">
        <f>VLOOKUP($B251,'Panorama Especialização Brasil'!$K$4:$BU$679,58,0)</f>
        <v>140</v>
      </c>
      <c r="D251" s="46">
        <f t="shared" si="31"/>
        <v>0.10320692475684372</v>
      </c>
      <c r="E251" s="201">
        <f>VLOOKUP($B251,'Panorama Especialização Brasil'!$K$4:$BU$679,60,0)</f>
        <v>9</v>
      </c>
      <c r="F251" s="98">
        <v>129</v>
      </c>
      <c r="G251" s="196">
        <v>6</v>
      </c>
      <c r="H251" s="98">
        <f>VLOOKUP($B251,'Panorama Especialização Brasil'!$K$4:$BU$679,63,0)</f>
        <v>24003</v>
      </c>
      <c r="I251" s="201">
        <f>VLOOKUP($B251,'Panorama Especialização Brasil'!$K$4:$BV$680,64,0)</f>
        <v>957</v>
      </c>
      <c r="J251" s="253"/>
      <c r="K251" s="239" t="s">
        <v>812</v>
      </c>
      <c r="L251" s="239"/>
      <c r="M251" s="236" t="s">
        <v>780</v>
      </c>
      <c r="N251" s="237"/>
      <c r="O251" s="237"/>
      <c r="P251" s="277"/>
      <c r="Q251" s="284">
        <v>1</v>
      </c>
      <c r="R251" s="285"/>
      <c r="S251" s="296">
        <f t="shared" si="36"/>
        <v>140</v>
      </c>
      <c r="T251" s="297">
        <f t="shared" si="37"/>
        <v>9</v>
      </c>
      <c r="U251" s="297">
        <f t="shared" si="38"/>
        <v>24003</v>
      </c>
      <c r="V251" s="297">
        <f t="shared" si="39"/>
        <v>957</v>
      </c>
      <c r="W251" s="297">
        <f t="shared" si="32"/>
        <v>0</v>
      </c>
      <c r="X251" s="297">
        <f t="shared" si="33"/>
        <v>0</v>
      </c>
      <c r="Y251" s="297">
        <f t="shared" si="34"/>
        <v>0</v>
      </c>
      <c r="Z251" s="298">
        <f t="shared" si="35"/>
        <v>0</v>
      </c>
    </row>
    <row r="252" spans="1:26">
      <c r="A252" s="87">
        <v>199</v>
      </c>
      <c r="B252" s="49" t="s">
        <v>169</v>
      </c>
      <c r="C252" s="65">
        <f>VLOOKUP($B252,'Panorama Especialização Brasil'!$K$4:$BU$679,58,0)</f>
        <v>72</v>
      </c>
      <c r="D252" s="46">
        <f t="shared" si="31"/>
        <v>9.8122886781298643E-2</v>
      </c>
      <c r="E252" s="201">
        <f>VLOOKUP($B252,'Panorama Especialização Brasil'!$K$4:$BU$679,60,0)</f>
        <v>3</v>
      </c>
      <c r="F252" s="98">
        <v>50</v>
      </c>
      <c r="G252" s="196">
        <v>2</v>
      </c>
      <c r="H252" s="98">
        <f>VLOOKUP($B252,'Panorama Especialização Brasil'!$K$4:$BU$679,63,0)</f>
        <v>12984</v>
      </c>
      <c r="I252" s="201">
        <f>VLOOKUP($B252,'Panorama Especialização Brasil'!$K$4:$BV$680,64,0)</f>
        <v>128</v>
      </c>
      <c r="J252" s="253"/>
      <c r="K252" s="239" t="s">
        <v>812</v>
      </c>
      <c r="L252" s="239"/>
      <c r="M252" s="236" t="s">
        <v>780</v>
      </c>
      <c r="N252" s="237"/>
      <c r="O252" s="237"/>
      <c r="P252" s="277"/>
      <c r="Q252" s="284">
        <v>1</v>
      </c>
      <c r="R252" s="285"/>
      <c r="S252" s="296">
        <f t="shared" si="36"/>
        <v>72</v>
      </c>
      <c r="T252" s="297">
        <f t="shared" si="37"/>
        <v>3</v>
      </c>
      <c r="U252" s="297">
        <f t="shared" si="38"/>
        <v>12984</v>
      </c>
      <c r="V252" s="297">
        <f t="shared" si="39"/>
        <v>128</v>
      </c>
      <c r="W252" s="297">
        <f t="shared" si="32"/>
        <v>0</v>
      </c>
      <c r="X252" s="297">
        <f t="shared" si="33"/>
        <v>0</v>
      </c>
      <c r="Y252" s="297">
        <f t="shared" si="34"/>
        <v>0</v>
      </c>
      <c r="Z252" s="298">
        <f t="shared" si="35"/>
        <v>0</v>
      </c>
    </row>
    <row r="253" spans="1:26">
      <c r="A253" s="87">
        <v>151</v>
      </c>
      <c r="B253" s="49" t="s">
        <v>121</v>
      </c>
      <c r="C253" s="65">
        <f>VLOOKUP($B253,'Panorama Especialização Brasil'!$K$4:$BU$679,58,0)</f>
        <v>32</v>
      </c>
      <c r="D253" s="46">
        <f t="shared" si="31"/>
        <v>9.3731910608499808E-2</v>
      </c>
      <c r="E253" s="201">
        <f>VLOOKUP($B253,'Panorama Especialização Brasil'!$K$4:$BU$679,60,0)</f>
        <v>2</v>
      </c>
      <c r="F253" s="98">
        <v>0</v>
      </c>
      <c r="G253" s="196">
        <v>0</v>
      </c>
      <c r="H253" s="98">
        <f>VLOOKUP($B253,'Panorama Especialização Brasil'!$K$4:$BU$679,63,0)</f>
        <v>6041</v>
      </c>
      <c r="I253" s="201">
        <f>VLOOKUP($B253,'Panorama Especialização Brasil'!$K$4:$BV$680,64,0)</f>
        <v>62</v>
      </c>
      <c r="J253" s="253"/>
      <c r="K253" s="346" t="s">
        <v>812</v>
      </c>
      <c r="L253" s="346"/>
      <c r="M253" s="321" t="s">
        <v>780</v>
      </c>
      <c r="N253" s="237"/>
      <c r="O253" s="237"/>
      <c r="P253" s="277"/>
      <c r="Q253" s="284">
        <v>1</v>
      </c>
      <c r="R253" s="285"/>
      <c r="S253" s="296">
        <f t="shared" si="36"/>
        <v>32</v>
      </c>
      <c r="T253" s="297">
        <f t="shared" si="37"/>
        <v>2</v>
      </c>
      <c r="U253" s="297">
        <f t="shared" si="38"/>
        <v>6041</v>
      </c>
      <c r="V253" s="297">
        <f t="shared" si="39"/>
        <v>62</v>
      </c>
      <c r="W253" s="297">
        <f t="shared" si="32"/>
        <v>0</v>
      </c>
      <c r="X253" s="297">
        <f t="shared" si="33"/>
        <v>0</v>
      </c>
      <c r="Y253" s="297">
        <f t="shared" si="34"/>
        <v>0</v>
      </c>
      <c r="Z253" s="298">
        <f t="shared" si="35"/>
        <v>0</v>
      </c>
    </row>
    <row r="254" spans="1:26">
      <c r="A254" s="87">
        <v>166</v>
      </c>
      <c r="B254" s="49" t="s">
        <v>136</v>
      </c>
      <c r="C254" s="65">
        <f>VLOOKUP($B254,'Panorama Especialização Brasil'!$K$4:$BU$679,58,0)</f>
        <v>28</v>
      </c>
      <c r="D254" s="46">
        <f t="shared" si="31"/>
        <v>8.4736644944023248E-2</v>
      </c>
      <c r="E254" s="201">
        <f>VLOOKUP($B254,'Panorama Especialização Brasil'!$K$4:$BU$679,60,0)</f>
        <v>8</v>
      </c>
      <c r="F254" s="98">
        <v>7</v>
      </c>
      <c r="G254" s="196">
        <v>1</v>
      </c>
      <c r="H254" s="98">
        <f>VLOOKUP($B254,'Panorama Especialização Brasil'!$K$4:$BU$679,63,0)</f>
        <v>5847</v>
      </c>
      <c r="I254" s="201">
        <f>VLOOKUP($B254,'Panorama Especialização Brasil'!$K$4:$BV$680,64,0)</f>
        <v>276</v>
      </c>
      <c r="J254" s="253"/>
      <c r="K254" s="239" t="s">
        <v>812</v>
      </c>
      <c r="L254" s="239"/>
      <c r="M254" s="236" t="s">
        <v>780</v>
      </c>
      <c r="N254" s="237"/>
      <c r="O254" s="237"/>
      <c r="P254" s="277"/>
      <c r="Q254" s="284">
        <v>1</v>
      </c>
      <c r="R254" s="285"/>
      <c r="S254" s="296">
        <f t="shared" si="36"/>
        <v>28</v>
      </c>
      <c r="T254" s="297">
        <f t="shared" si="37"/>
        <v>8</v>
      </c>
      <c r="U254" s="297">
        <f t="shared" si="38"/>
        <v>5847</v>
      </c>
      <c r="V254" s="297">
        <f t="shared" si="39"/>
        <v>276</v>
      </c>
      <c r="W254" s="297">
        <f t="shared" si="32"/>
        <v>0</v>
      </c>
      <c r="X254" s="297">
        <f t="shared" si="33"/>
        <v>0</v>
      </c>
      <c r="Y254" s="297">
        <f t="shared" si="34"/>
        <v>0</v>
      </c>
      <c r="Z254" s="298">
        <f t="shared" si="35"/>
        <v>0</v>
      </c>
    </row>
    <row r="255" spans="1:26">
      <c r="A255" s="87">
        <v>258</v>
      </c>
      <c r="B255" s="49" t="s">
        <v>228</v>
      </c>
      <c r="C255" s="65">
        <f>VLOOKUP($B255,'Panorama Especialização Brasil'!$K$4:$BU$679,58,0)</f>
        <v>81</v>
      </c>
      <c r="D255" s="46">
        <f t="shared" si="31"/>
        <v>7.4479370568199407E-2</v>
      </c>
      <c r="E255" s="201">
        <f>VLOOKUP($B255,'Panorama Especialização Brasil'!$K$4:$BU$679,60,0)</f>
        <v>13</v>
      </c>
      <c r="F255" s="98">
        <v>29</v>
      </c>
      <c r="G255" s="196">
        <v>3</v>
      </c>
      <c r="H255" s="98">
        <f>VLOOKUP($B255,'Panorama Especialização Brasil'!$K$4:$BU$679,63,0)</f>
        <v>19244</v>
      </c>
      <c r="I255" s="201">
        <f>VLOOKUP($B255,'Panorama Especialização Brasil'!$K$4:$BV$680,64,0)</f>
        <v>1249</v>
      </c>
      <c r="J255" s="253"/>
      <c r="K255" s="239" t="s">
        <v>812</v>
      </c>
      <c r="L255" s="239"/>
      <c r="M255" s="236" t="s">
        <v>780</v>
      </c>
      <c r="N255" s="237"/>
      <c r="O255" s="237"/>
      <c r="P255" s="277"/>
      <c r="Q255" s="284">
        <v>1</v>
      </c>
      <c r="R255" s="285"/>
      <c r="S255" s="296">
        <f t="shared" si="36"/>
        <v>81</v>
      </c>
      <c r="T255" s="297">
        <f t="shared" si="37"/>
        <v>13</v>
      </c>
      <c r="U255" s="297">
        <f t="shared" si="38"/>
        <v>19244</v>
      </c>
      <c r="V255" s="297">
        <f t="shared" si="39"/>
        <v>1249</v>
      </c>
      <c r="W255" s="297">
        <f t="shared" si="32"/>
        <v>0</v>
      </c>
      <c r="X255" s="297">
        <f t="shared" si="33"/>
        <v>0</v>
      </c>
      <c r="Y255" s="297">
        <f t="shared" si="34"/>
        <v>0</v>
      </c>
      <c r="Z255" s="298">
        <f t="shared" si="35"/>
        <v>0</v>
      </c>
    </row>
    <row r="256" spans="1:26">
      <c r="A256" s="87">
        <v>217</v>
      </c>
      <c r="B256" s="49" t="s">
        <v>187</v>
      </c>
      <c r="C256" s="65">
        <f>VLOOKUP($B256,'Panorama Especialização Brasil'!$K$4:$BU$679,58,0)</f>
        <v>91</v>
      </c>
      <c r="D256" s="46">
        <f t="shared" si="31"/>
        <v>6.9718967774075075E-2</v>
      </c>
      <c r="E256" s="201">
        <f>VLOOKUP($B256,'Panorama Especialização Brasil'!$K$4:$BU$679,60,0)</f>
        <v>17</v>
      </c>
      <c r="F256" s="98">
        <v>42</v>
      </c>
      <c r="G256" s="196">
        <v>11</v>
      </c>
      <c r="H256" s="98">
        <f>VLOOKUP($B256,'Panorama Especialização Brasil'!$K$4:$BU$679,63,0)</f>
        <v>23096</v>
      </c>
      <c r="I256" s="201">
        <f>VLOOKUP($B256,'Panorama Especialização Brasil'!$K$4:$BV$680,64,0)</f>
        <v>1788</v>
      </c>
      <c r="J256" s="253"/>
      <c r="K256" s="237" t="s">
        <v>812</v>
      </c>
      <c r="L256" s="231"/>
      <c r="M256" s="236" t="s">
        <v>780</v>
      </c>
      <c r="N256" s="237"/>
      <c r="O256" s="237"/>
      <c r="P256" s="277"/>
      <c r="Q256" s="284">
        <v>1</v>
      </c>
      <c r="R256" s="285"/>
      <c r="S256" s="296">
        <f t="shared" si="36"/>
        <v>91</v>
      </c>
      <c r="T256" s="297">
        <f t="shared" si="37"/>
        <v>17</v>
      </c>
      <c r="U256" s="297">
        <f t="shared" si="38"/>
        <v>23096</v>
      </c>
      <c r="V256" s="297">
        <f t="shared" si="39"/>
        <v>1788</v>
      </c>
      <c r="W256" s="297">
        <f t="shared" si="32"/>
        <v>0</v>
      </c>
      <c r="X256" s="297">
        <f t="shared" si="33"/>
        <v>0</v>
      </c>
      <c r="Y256" s="297">
        <f t="shared" si="34"/>
        <v>0</v>
      </c>
      <c r="Z256" s="298">
        <f t="shared" si="35"/>
        <v>0</v>
      </c>
    </row>
    <row r="257" spans="1:26">
      <c r="A257" s="87">
        <v>177</v>
      </c>
      <c r="B257" s="49" t="s">
        <v>147</v>
      </c>
      <c r="C257" s="65">
        <f>VLOOKUP($B257,'Panorama Especialização Brasil'!$K$4:$BU$679,58,0)</f>
        <v>190</v>
      </c>
      <c r="D257" s="46">
        <f t="shared" si="31"/>
        <v>6.3489390365535414E-2</v>
      </c>
      <c r="E257" s="201">
        <f>VLOOKUP($B257,'Panorama Especialização Brasil'!$K$4:$BU$679,60,0)</f>
        <v>14</v>
      </c>
      <c r="F257" s="98">
        <v>80</v>
      </c>
      <c r="G257" s="196">
        <v>3</v>
      </c>
      <c r="H257" s="98">
        <f>VLOOKUP($B257,'Panorama Especialização Brasil'!$K$4:$BU$679,63,0)</f>
        <v>52954</v>
      </c>
      <c r="I257" s="201">
        <f>VLOOKUP($B257,'Panorama Especialização Brasil'!$K$4:$BV$680,64,0)</f>
        <v>1454</v>
      </c>
      <c r="J257" s="253"/>
      <c r="K257" s="239" t="s">
        <v>812</v>
      </c>
      <c r="L257" s="239"/>
      <c r="M257" s="236" t="s">
        <v>780</v>
      </c>
      <c r="N257" s="237"/>
      <c r="O257" s="237"/>
      <c r="P257" s="277"/>
      <c r="Q257" s="284">
        <v>1</v>
      </c>
      <c r="R257" s="285"/>
      <c r="S257" s="296">
        <f t="shared" si="36"/>
        <v>190</v>
      </c>
      <c r="T257" s="297">
        <f t="shared" si="37"/>
        <v>14</v>
      </c>
      <c r="U257" s="297">
        <f t="shared" si="38"/>
        <v>52954</v>
      </c>
      <c r="V257" s="297">
        <f t="shared" si="39"/>
        <v>1454</v>
      </c>
      <c r="W257" s="297">
        <f t="shared" si="32"/>
        <v>0</v>
      </c>
      <c r="X257" s="297">
        <f t="shared" si="33"/>
        <v>0</v>
      </c>
      <c r="Y257" s="297">
        <f t="shared" si="34"/>
        <v>0</v>
      </c>
      <c r="Z257" s="298">
        <f t="shared" si="35"/>
        <v>0</v>
      </c>
    </row>
    <row r="258" spans="1:26">
      <c r="A258" s="87">
        <v>104</v>
      </c>
      <c r="B258" s="49" t="s">
        <v>74</v>
      </c>
      <c r="C258" s="65">
        <f>VLOOKUP($B258,'Panorama Especialização Brasil'!$K$4:$BU$679,58,0)</f>
        <v>11</v>
      </c>
      <c r="D258" s="46">
        <f t="shared" si="31"/>
        <v>5.871586719311294E-2</v>
      </c>
      <c r="E258" s="201">
        <f>VLOOKUP($B258,'Panorama Especialização Brasil'!$K$4:$BU$679,60,0)</f>
        <v>2</v>
      </c>
      <c r="F258" s="98">
        <v>0</v>
      </c>
      <c r="G258" s="196">
        <v>0</v>
      </c>
      <c r="H258" s="98">
        <f>VLOOKUP($B258,'Panorama Especialização Brasil'!$K$4:$BU$679,63,0)</f>
        <v>3315</v>
      </c>
      <c r="I258" s="201">
        <f>VLOOKUP($B258,'Panorama Especialização Brasil'!$K$4:$BV$680,64,0)</f>
        <v>200</v>
      </c>
      <c r="J258" s="253"/>
      <c r="K258" s="239" t="s">
        <v>812</v>
      </c>
      <c r="L258" s="239"/>
      <c r="M258" s="236" t="s">
        <v>780</v>
      </c>
      <c r="N258" s="237"/>
      <c r="O258" s="237"/>
      <c r="P258" s="277"/>
      <c r="Q258" s="284">
        <v>1</v>
      </c>
      <c r="R258" s="285"/>
      <c r="S258" s="296">
        <f t="shared" si="36"/>
        <v>11</v>
      </c>
      <c r="T258" s="297">
        <f t="shared" si="37"/>
        <v>2</v>
      </c>
      <c r="U258" s="297">
        <f t="shared" si="38"/>
        <v>3315</v>
      </c>
      <c r="V258" s="297">
        <f t="shared" si="39"/>
        <v>200</v>
      </c>
      <c r="W258" s="297">
        <f t="shared" si="32"/>
        <v>0</v>
      </c>
      <c r="X258" s="297">
        <f t="shared" si="33"/>
        <v>0</v>
      </c>
      <c r="Y258" s="297">
        <f t="shared" si="34"/>
        <v>0</v>
      </c>
      <c r="Z258" s="298">
        <f t="shared" si="35"/>
        <v>0</v>
      </c>
    </row>
    <row r="259" spans="1:26">
      <c r="A259" s="87">
        <v>444</v>
      </c>
      <c r="B259" s="49" t="s">
        <v>416</v>
      </c>
      <c r="C259" s="65">
        <f>VLOOKUP($B259,'Panorama Especialização Brasil'!$K$4:$BU$679,58,0)</f>
        <v>110</v>
      </c>
      <c r="D259" s="46">
        <f t="shared" si="31"/>
        <v>5.665970941261881E-2</v>
      </c>
      <c r="E259" s="201">
        <f>VLOOKUP($B259,'Panorama Especialização Brasil'!$K$4:$BU$679,60,0)</f>
        <v>4</v>
      </c>
      <c r="F259" s="98">
        <v>0</v>
      </c>
      <c r="G259" s="196">
        <v>0</v>
      </c>
      <c r="H259" s="98">
        <f>VLOOKUP($B259,'Panorama Especialização Brasil'!$K$4:$BU$679,63,0)</f>
        <v>34353</v>
      </c>
      <c r="I259" s="201">
        <f>VLOOKUP($B259,'Panorama Especialização Brasil'!$K$4:$BV$680,64,0)</f>
        <v>97</v>
      </c>
      <c r="J259" s="253"/>
      <c r="K259" s="239" t="s">
        <v>812</v>
      </c>
      <c r="L259" s="239"/>
      <c r="M259" s="236" t="s">
        <v>780</v>
      </c>
      <c r="N259" s="237"/>
      <c r="O259" s="237"/>
      <c r="P259" s="277"/>
      <c r="Q259" s="284">
        <v>1</v>
      </c>
      <c r="R259" s="285"/>
      <c r="S259" s="296">
        <f t="shared" si="36"/>
        <v>110</v>
      </c>
      <c r="T259" s="297">
        <f t="shared" si="37"/>
        <v>4</v>
      </c>
      <c r="U259" s="297">
        <f t="shared" si="38"/>
        <v>34353</v>
      </c>
      <c r="V259" s="297">
        <f t="shared" si="39"/>
        <v>97</v>
      </c>
      <c r="W259" s="297">
        <f t="shared" si="32"/>
        <v>0</v>
      </c>
      <c r="X259" s="297">
        <f t="shared" si="33"/>
        <v>0</v>
      </c>
      <c r="Y259" s="297">
        <f t="shared" si="34"/>
        <v>0</v>
      </c>
      <c r="Z259" s="298">
        <f t="shared" si="35"/>
        <v>0</v>
      </c>
    </row>
    <row r="260" spans="1:26">
      <c r="A260" s="87">
        <v>205</v>
      </c>
      <c r="B260" s="49" t="s">
        <v>175</v>
      </c>
      <c r="C260" s="65">
        <f>VLOOKUP($B260,'Panorama Especialização Brasil'!$K$4:$BU$679,58,0)</f>
        <v>122</v>
      </c>
      <c r="D260" s="46">
        <f t="shared" si="31"/>
        <v>4.2487923880541331E-2</v>
      </c>
      <c r="E260" s="201">
        <f>VLOOKUP($B260,'Panorama Especialização Brasil'!$K$4:$BU$679,60,0)</f>
        <v>23</v>
      </c>
      <c r="F260" s="98">
        <v>1</v>
      </c>
      <c r="G260" s="196">
        <v>1</v>
      </c>
      <c r="H260" s="98">
        <f>VLOOKUP($B260,'Panorama Especialização Brasil'!$K$4:$BU$679,63,0)</f>
        <v>50809</v>
      </c>
      <c r="I260" s="201">
        <f>VLOOKUP($B260,'Panorama Especialização Brasil'!$K$4:$BV$680,64,0)</f>
        <v>1044</v>
      </c>
      <c r="J260" s="253"/>
      <c r="K260" s="239" t="s">
        <v>812</v>
      </c>
      <c r="L260" s="239"/>
      <c r="M260" s="236" t="s">
        <v>780</v>
      </c>
      <c r="N260" s="237"/>
      <c r="O260" s="237"/>
      <c r="P260" s="277"/>
      <c r="Q260" s="284">
        <v>1</v>
      </c>
      <c r="R260" s="285"/>
      <c r="S260" s="296">
        <f t="shared" si="36"/>
        <v>122</v>
      </c>
      <c r="T260" s="297">
        <f t="shared" si="37"/>
        <v>23</v>
      </c>
      <c r="U260" s="297">
        <f t="shared" si="38"/>
        <v>50809</v>
      </c>
      <c r="V260" s="297">
        <f t="shared" si="39"/>
        <v>1044</v>
      </c>
      <c r="W260" s="297">
        <f t="shared" si="32"/>
        <v>0</v>
      </c>
      <c r="X260" s="297">
        <f t="shared" si="33"/>
        <v>0</v>
      </c>
      <c r="Y260" s="297">
        <f t="shared" si="34"/>
        <v>0</v>
      </c>
      <c r="Z260" s="298">
        <f t="shared" si="35"/>
        <v>0</v>
      </c>
    </row>
    <row r="261" spans="1:26">
      <c r="A261" s="87">
        <v>402</v>
      </c>
      <c r="B261" s="49" t="s">
        <v>373</v>
      </c>
      <c r="C261" s="65">
        <f>VLOOKUP($B261,'Panorama Especialização Brasil'!$K$4:$BU$679,58,0)</f>
        <v>28</v>
      </c>
      <c r="D261" s="46">
        <f t="shared" si="31"/>
        <v>3.4516870766873618E-2</v>
      </c>
      <c r="E261" s="201">
        <f>VLOOKUP($B261,'Panorama Especialização Brasil'!$K$4:$BU$679,60,0)</f>
        <v>5</v>
      </c>
      <c r="F261" s="98">
        <v>0</v>
      </c>
      <c r="G261" s="196">
        <v>0</v>
      </c>
      <c r="H261" s="98">
        <f>VLOOKUP($B261,'Panorama Especialização Brasil'!$K$4:$BU$679,63,0)</f>
        <v>14354</v>
      </c>
      <c r="I261" s="201">
        <f>VLOOKUP($B261,'Panorama Especialização Brasil'!$K$4:$BV$680,64,0)</f>
        <v>1095</v>
      </c>
      <c r="J261" s="253"/>
      <c r="K261" s="239" t="s">
        <v>812</v>
      </c>
      <c r="L261" s="239"/>
      <c r="M261" s="236" t="s">
        <v>780</v>
      </c>
      <c r="N261" s="237"/>
      <c r="O261" s="237"/>
      <c r="P261" s="277"/>
      <c r="Q261" s="284">
        <v>1</v>
      </c>
      <c r="R261" s="285"/>
      <c r="S261" s="296">
        <f t="shared" si="36"/>
        <v>28</v>
      </c>
      <c r="T261" s="297">
        <f t="shared" si="37"/>
        <v>5</v>
      </c>
      <c r="U261" s="297">
        <f t="shared" si="38"/>
        <v>14354</v>
      </c>
      <c r="V261" s="297">
        <f t="shared" si="39"/>
        <v>1095</v>
      </c>
      <c r="W261" s="297">
        <f t="shared" si="32"/>
        <v>0</v>
      </c>
      <c r="X261" s="297">
        <f t="shared" si="33"/>
        <v>0</v>
      </c>
      <c r="Y261" s="297">
        <f t="shared" si="34"/>
        <v>0</v>
      </c>
      <c r="Z261" s="298">
        <f t="shared" si="35"/>
        <v>0</v>
      </c>
    </row>
    <row r="262" spans="1:26">
      <c r="A262" s="87">
        <v>246</v>
      </c>
      <c r="B262" s="49" t="s">
        <v>216</v>
      </c>
      <c r="C262" s="65">
        <f>VLOOKUP($B262,'Panorama Especialização Brasil'!$K$4:$BU$679,58,0)</f>
        <v>24</v>
      </c>
      <c r="D262" s="46">
        <f t="shared" si="31"/>
        <v>2.2986514424328041E-2</v>
      </c>
      <c r="E262" s="201">
        <f>VLOOKUP($B262,'Panorama Especialização Brasil'!$K$4:$BU$679,60,0)</f>
        <v>1</v>
      </c>
      <c r="F262" s="98">
        <v>0</v>
      </c>
      <c r="G262" s="196">
        <v>0</v>
      </c>
      <c r="H262" s="98">
        <f>VLOOKUP($B262,'Panorama Especialização Brasil'!$K$4:$BU$679,63,0)</f>
        <v>18475</v>
      </c>
      <c r="I262" s="201">
        <f>VLOOKUP($B262,'Panorama Especialização Brasil'!$K$4:$BV$680,64,0)</f>
        <v>425</v>
      </c>
      <c r="J262" s="253"/>
      <c r="K262" s="239" t="s">
        <v>812</v>
      </c>
      <c r="L262" s="239"/>
      <c r="M262" s="236" t="s">
        <v>780</v>
      </c>
      <c r="N262" s="237"/>
      <c r="O262" s="237"/>
      <c r="P262" s="277"/>
      <c r="Q262" s="284">
        <v>1</v>
      </c>
      <c r="R262" s="285"/>
      <c r="S262" s="296">
        <f t="shared" si="36"/>
        <v>24</v>
      </c>
      <c r="T262" s="297">
        <f t="shared" si="37"/>
        <v>1</v>
      </c>
      <c r="U262" s="297">
        <f t="shared" si="38"/>
        <v>18475</v>
      </c>
      <c r="V262" s="297">
        <f t="shared" si="39"/>
        <v>425</v>
      </c>
      <c r="W262" s="297">
        <f t="shared" si="32"/>
        <v>0</v>
      </c>
      <c r="X262" s="297">
        <f t="shared" si="33"/>
        <v>0</v>
      </c>
      <c r="Y262" s="297">
        <f t="shared" si="34"/>
        <v>0</v>
      </c>
      <c r="Z262" s="298">
        <f t="shared" si="35"/>
        <v>0</v>
      </c>
    </row>
    <row r="263" spans="1:26">
      <c r="A263" s="87">
        <v>200</v>
      </c>
      <c r="B263" s="49" t="s">
        <v>170</v>
      </c>
      <c r="C263" s="65">
        <f>VLOOKUP($B263,'Panorama Especialização Brasil'!$K$4:$BU$679,58,0)</f>
        <v>4</v>
      </c>
      <c r="D263" s="46">
        <f t="shared" ref="D263:D326" si="40">(C263/H263)/($C$4/$H$4)</f>
        <v>1.9699223211311834E-2</v>
      </c>
      <c r="E263" s="201">
        <f>VLOOKUP($B263,'Panorama Especialização Brasil'!$K$4:$BU$679,60,0)</f>
        <v>2</v>
      </c>
      <c r="F263" s="98">
        <v>3</v>
      </c>
      <c r="G263" s="196">
        <v>1</v>
      </c>
      <c r="H263" s="98">
        <f>VLOOKUP($B263,'Panorama Especialização Brasil'!$K$4:$BU$679,63,0)</f>
        <v>3593</v>
      </c>
      <c r="I263" s="201">
        <f>VLOOKUP($B263,'Panorama Especialização Brasil'!$K$4:$BV$680,64,0)</f>
        <v>140</v>
      </c>
      <c r="J263" s="253"/>
      <c r="K263" s="239" t="s">
        <v>812</v>
      </c>
      <c r="L263" s="239"/>
      <c r="M263" s="236" t="s">
        <v>780</v>
      </c>
      <c r="N263" s="237"/>
      <c r="O263" s="237"/>
      <c r="P263" s="277"/>
      <c r="Q263" s="284">
        <v>1</v>
      </c>
      <c r="R263" s="285"/>
      <c r="S263" s="296">
        <f t="shared" si="36"/>
        <v>4</v>
      </c>
      <c r="T263" s="297">
        <f t="shared" si="37"/>
        <v>2</v>
      </c>
      <c r="U263" s="297">
        <f t="shared" si="38"/>
        <v>3593</v>
      </c>
      <c r="V263" s="297">
        <f t="shared" si="39"/>
        <v>140</v>
      </c>
      <c r="W263" s="297">
        <f t="shared" ref="W263:W326" si="41">$R263*C263</f>
        <v>0</v>
      </c>
      <c r="X263" s="297">
        <f t="shared" ref="X263:X326" si="42">$R263*E263</f>
        <v>0</v>
      </c>
      <c r="Y263" s="297">
        <f t="shared" ref="Y263:Y326" si="43">$R263*H263</f>
        <v>0</v>
      </c>
      <c r="Z263" s="298">
        <f t="shared" ref="Z263:Z326" si="44">$R263*I263</f>
        <v>0</v>
      </c>
    </row>
    <row r="264" spans="1:26">
      <c r="A264" s="87">
        <v>55</v>
      </c>
      <c r="B264" s="37" t="s">
        <v>25</v>
      </c>
      <c r="C264" s="65">
        <f>VLOOKUP($B264,'Panorama Especialização Brasil'!$K$4:$BU$679,58,0)</f>
        <v>22445</v>
      </c>
      <c r="D264" s="46">
        <f t="shared" si="40"/>
        <v>3.0374626980160713</v>
      </c>
      <c r="E264" s="201">
        <f>VLOOKUP($B264,'Panorama Especialização Brasil'!$K$4:$BU$679,60,0)</f>
        <v>190</v>
      </c>
      <c r="F264" s="98">
        <v>105</v>
      </c>
      <c r="G264" s="196">
        <v>2</v>
      </c>
      <c r="H264" s="98">
        <f>VLOOKUP($B264,'Panorama Especialização Brasil'!$K$4:$BU$679,63,0)</f>
        <v>130754</v>
      </c>
      <c r="I264" s="201">
        <f>VLOOKUP($B264,'Panorama Especialização Brasil'!$K$4:$BV$680,64,0)</f>
        <v>1420</v>
      </c>
      <c r="J264" s="255" t="s">
        <v>797</v>
      </c>
      <c r="K264" s="239" t="s">
        <v>821</v>
      </c>
      <c r="L264" s="239" t="s">
        <v>733</v>
      </c>
      <c r="M264" s="239" t="s">
        <v>775</v>
      </c>
      <c r="N264" s="237"/>
      <c r="O264" s="237"/>
      <c r="P264" s="277"/>
      <c r="Q264" s="284">
        <v>1</v>
      </c>
      <c r="R264" s="285"/>
      <c r="S264" s="296">
        <f t="shared" si="36"/>
        <v>22445</v>
      </c>
      <c r="T264" s="297">
        <f t="shared" si="37"/>
        <v>190</v>
      </c>
      <c r="U264" s="297">
        <f t="shared" si="38"/>
        <v>130754</v>
      </c>
      <c r="V264" s="297">
        <f t="shared" si="39"/>
        <v>1420</v>
      </c>
      <c r="W264" s="297">
        <f t="shared" si="41"/>
        <v>0</v>
      </c>
      <c r="X264" s="297">
        <f t="shared" si="42"/>
        <v>0</v>
      </c>
      <c r="Y264" s="297">
        <f t="shared" si="43"/>
        <v>0</v>
      </c>
      <c r="Z264" s="298">
        <f t="shared" si="44"/>
        <v>0</v>
      </c>
    </row>
    <row r="265" spans="1:26">
      <c r="A265" s="87">
        <v>22</v>
      </c>
      <c r="B265" s="37" t="s">
        <v>670</v>
      </c>
      <c r="C265" s="65">
        <f>VLOOKUP($B265,'Panorama Especialização Brasil'!$K$4:$BU$679,58,0)</f>
        <v>45685</v>
      </c>
      <c r="D265" s="46">
        <f t="shared" si="40"/>
        <v>2.2470832047149067</v>
      </c>
      <c r="E265" s="201">
        <f>VLOOKUP($B265,'Panorama Especialização Brasil'!$K$4:$BU$679,60,0)</f>
        <v>15372</v>
      </c>
      <c r="F265" s="98">
        <v>37</v>
      </c>
      <c r="G265" s="196">
        <v>7</v>
      </c>
      <c r="H265" s="98">
        <f>VLOOKUP($B265,'Panorama Especialização Brasil'!$K$4:$BU$679,63,0)</f>
        <v>359750</v>
      </c>
      <c r="I265" s="201">
        <f>VLOOKUP($B265,'Panorama Especialização Brasil'!$K$4:$BV$680,64,0)</f>
        <v>155235</v>
      </c>
      <c r="J265" s="255" t="s">
        <v>779</v>
      </c>
      <c r="K265" s="239" t="s">
        <v>821</v>
      </c>
      <c r="L265" s="239" t="s">
        <v>733</v>
      </c>
      <c r="M265" s="239" t="s">
        <v>775</v>
      </c>
      <c r="N265" s="236"/>
      <c r="O265" s="237"/>
      <c r="P265" s="277"/>
      <c r="Q265" s="284">
        <v>1</v>
      </c>
      <c r="R265" s="285"/>
      <c r="S265" s="296">
        <f t="shared" si="36"/>
        <v>45685</v>
      </c>
      <c r="T265" s="297">
        <f t="shared" si="37"/>
        <v>15372</v>
      </c>
      <c r="U265" s="297">
        <f t="shared" si="38"/>
        <v>359750</v>
      </c>
      <c r="V265" s="297">
        <f t="shared" si="39"/>
        <v>155235</v>
      </c>
      <c r="W265" s="297">
        <f t="shared" si="41"/>
        <v>0</v>
      </c>
      <c r="X265" s="297">
        <f t="shared" si="42"/>
        <v>0</v>
      </c>
      <c r="Y265" s="297">
        <f t="shared" si="43"/>
        <v>0</v>
      </c>
      <c r="Z265" s="298">
        <f t="shared" si="44"/>
        <v>0</v>
      </c>
    </row>
    <row r="266" spans="1:26">
      <c r="A266" s="87">
        <v>58</v>
      </c>
      <c r="B266" s="49" t="s">
        <v>28</v>
      </c>
      <c r="C266" s="65">
        <f>VLOOKUP($B266,'Panorama Especialização Brasil'!$K$4:$BU$679,58,0)</f>
        <v>1815</v>
      </c>
      <c r="D266" s="46">
        <f t="shared" si="40"/>
        <v>1.9190983841023574</v>
      </c>
      <c r="E266" s="201">
        <f>VLOOKUP($B266,'Panorama Especialização Brasil'!$K$4:$BU$679,60,0)</f>
        <v>56</v>
      </c>
      <c r="F266" s="98">
        <v>0</v>
      </c>
      <c r="G266" s="196">
        <v>0</v>
      </c>
      <c r="H266" s="98">
        <f>VLOOKUP($B266,'Panorama Especialização Brasil'!$K$4:$BU$679,63,0)</f>
        <v>16735</v>
      </c>
      <c r="I266" s="201">
        <f>VLOOKUP($B266,'Panorama Especialização Brasil'!$K$4:$BV$680,64,0)</f>
        <v>410</v>
      </c>
      <c r="J266" s="255" t="s">
        <v>797</v>
      </c>
      <c r="K266" s="239" t="s">
        <v>821</v>
      </c>
      <c r="L266" s="239" t="s">
        <v>822</v>
      </c>
      <c r="M266" s="236" t="s">
        <v>775</v>
      </c>
      <c r="N266" s="236" t="s">
        <v>742</v>
      </c>
      <c r="O266" s="237"/>
      <c r="P266" s="277" t="s">
        <v>774</v>
      </c>
      <c r="Q266" s="284">
        <v>0.6</v>
      </c>
      <c r="R266" s="285">
        <v>0.4</v>
      </c>
      <c r="S266" s="296">
        <f t="shared" si="36"/>
        <v>1089</v>
      </c>
      <c r="T266" s="297">
        <f t="shared" si="37"/>
        <v>33.6</v>
      </c>
      <c r="U266" s="297">
        <f t="shared" si="38"/>
        <v>10041</v>
      </c>
      <c r="V266" s="297">
        <f t="shared" si="39"/>
        <v>246</v>
      </c>
      <c r="W266" s="297">
        <f t="shared" si="41"/>
        <v>726</v>
      </c>
      <c r="X266" s="297">
        <f t="shared" si="42"/>
        <v>22.400000000000002</v>
      </c>
      <c r="Y266" s="297">
        <f t="shared" si="43"/>
        <v>6694</v>
      </c>
      <c r="Z266" s="298">
        <f t="shared" si="44"/>
        <v>164</v>
      </c>
    </row>
    <row r="267" spans="1:26">
      <c r="A267" s="87">
        <v>38</v>
      </c>
      <c r="B267" s="49" t="s">
        <v>686</v>
      </c>
      <c r="C267" s="65">
        <f>VLOOKUP($B267,'Panorama Especialização Brasil'!$K$4:$BU$679,58,0)</f>
        <v>751</v>
      </c>
      <c r="D267" s="46">
        <f t="shared" si="40"/>
        <v>1.8740396649866313</v>
      </c>
      <c r="E267" s="201">
        <f>VLOOKUP($B267,'Panorama Especialização Brasil'!$K$4:$BU$679,60,0)</f>
        <v>140</v>
      </c>
      <c r="F267" s="98">
        <v>21</v>
      </c>
      <c r="G267" s="196">
        <v>7</v>
      </c>
      <c r="H267" s="98">
        <f>VLOOKUP($B267,'Panorama Especialização Brasil'!$K$4:$BU$679,63,0)</f>
        <v>7091</v>
      </c>
      <c r="I267" s="201">
        <f>VLOOKUP($B267,'Panorama Especialização Brasil'!$K$4:$BV$680,64,0)</f>
        <v>1271</v>
      </c>
      <c r="J267" s="255" t="s">
        <v>779</v>
      </c>
      <c r="K267" s="239" t="s">
        <v>821</v>
      </c>
      <c r="L267" s="239" t="s">
        <v>822</v>
      </c>
      <c r="M267" s="239" t="s">
        <v>775</v>
      </c>
      <c r="N267" s="236" t="s">
        <v>742</v>
      </c>
      <c r="O267" s="237"/>
      <c r="P267" s="277" t="s">
        <v>774</v>
      </c>
      <c r="Q267" s="284">
        <v>0.5</v>
      </c>
      <c r="R267" s="285">
        <v>0.5</v>
      </c>
      <c r="S267" s="296">
        <f t="shared" si="36"/>
        <v>375.5</v>
      </c>
      <c r="T267" s="297">
        <f t="shared" si="37"/>
        <v>70</v>
      </c>
      <c r="U267" s="297">
        <f t="shared" si="38"/>
        <v>3545.5</v>
      </c>
      <c r="V267" s="297">
        <f t="shared" si="39"/>
        <v>635.5</v>
      </c>
      <c r="W267" s="297">
        <f t="shared" si="41"/>
        <v>375.5</v>
      </c>
      <c r="X267" s="297">
        <f t="shared" si="42"/>
        <v>70</v>
      </c>
      <c r="Y267" s="297">
        <f t="shared" si="43"/>
        <v>3545.5</v>
      </c>
      <c r="Z267" s="298">
        <f t="shared" si="44"/>
        <v>635.5</v>
      </c>
    </row>
    <row r="268" spans="1:26">
      <c r="A268" s="87">
        <v>35</v>
      </c>
      <c r="B268" s="49" t="s">
        <v>683</v>
      </c>
      <c r="C268" s="65">
        <f>VLOOKUP($B268,'Panorama Especialização Brasil'!$K$4:$BU$679,58,0)</f>
        <v>455</v>
      </c>
      <c r="D268" s="46">
        <f t="shared" si="40"/>
        <v>1.2284324685001815</v>
      </c>
      <c r="E268" s="201">
        <f>VLOOKUP($B268,'Panorama Especialização Brasil'!$K$4:$BU$679,60,0)</f>
        <v>58</v>
      </c>
      <c r="F268" s="98">
        <v>0</v>
      </c>
      <c r="G268" s="196">
        <v>0</v>
      </c>
      <c r="H268" s="98">
        <f>VLOOKUP($B268,'Panorama Especialização Brasil'!$K$4:$BU$679,63,0)</f>
        <v>6554</v>
      </c>
      <c r="I268" s="201">
        <f>VLOOKUP($B268,'Panorama Especialização Brasil'!$K$4:$BV$680,64,0)</f>
        <v>881</v>
      </c>
      <c r="J268" s="255" t="s">
        <v>779</v>
      </c>
      <c r="K268" s="239" t="s">
        <v>821</v>
      </c>
      <c r="L268" s="239" t="s">
        <v>822</v>
      </c>
      <c r="M268" s="236" t="s">
        <v>775</v>
      </c>
      <c r="N268" s="237"/>
      <c r="O268" s="237"/>
      <c r="P268" s="277"/>
      <c r="Q268" s="284">
        <v>1</v>
      </c>
      <c r="R268" s="285"/>
      <c r="S268" s="296">
        <f t="shared" si="36"/>
        <v>455</v>
      </c>
      <c r="T268" s="297">
        <f t="shared" si="37"/>
        <v>58</v>
      </c>
      <c r="U268" s="297">
        <f t="shared" si="38"/>
        <v>6554</v>
      </c>
      <c r="V268" s="297">
        <f t="shared" si="39"/>
        <v>881</v>
      </c>
      <c r="W268" s="297">
        <f t="shared" si="41"/>
        <v>0</v>
      </c>
      <c r="X268" s="297">
        <f t="shared" si="42"/>
        <v>0</v>
      </c>
      <c r="Y268" s="297">
        <f t="shared" si="43"/>
        <v>0</v>
      </c>
      <c r="Z268" s="298">
        <f t="shared" si="44"/>
        <v>0</v>
      </c>
    </row>
    <row r="269" spans="1:26">
      <c r="A269" s="87">
        <v>372</v>
      </c>
      <c r="B269" s="49" t="s">
        <v>343</v>
      </c>
      <c r="C269" s="65">
        <f>VLOOKUP($B269,'Panorama Especialização Brasil'!$K$4:$BU$679,58,0)</f>
        <v>3210</v>
      </c>
      <c r="D269" s="46">
        <f t="shared" si="40"/>
        <v>1.1636325460653993</v>
      </c>
      <c r="E269" s="201">
        <f>VLOOKUP($B269,'Panorama Especialização Brasil'!$K$4:$BU$679,60,0)</f>
        <v>224</v>
      </c>
      <c r="F269" s="98">
        <v>1259</v>
      </c>
      <c r="G269" s="196">
        <v>38</v>
      </c>
      <c r="H269" s="98">
        <f>VLOOKUP($B269,'Panorama Especialização Brasil'!$K$4:$BU$679,63,0)</f>
        <v>48813</v>
      </c>
      <c r="I269" s="201">
        <f>VLOOKUP($B269,'Panorama Especialização Brasil'!$K$4:$BV$680,64,0)</f>
        <v>2918</v>
      </c>
      <c r="J269" s="255" t="s">
        <v>799</v>
      </c>
      <c r="K269" s="239" t="s">
        <v>821</v>
      </c>
      <c r="L269" s="239" t="s">
        <v>822</v>
      </c>
      <c r="M269" s="236" t="s">
        <v>775</v>
      </c>
      <c r="N269" s="237" t="s">
        <v>742</v>
      </c>
      <c r="O269" s="237"/>
      <c r="P269" s="277" t="s">
        <v>774</v>
      </c>
      <c r="Q269" s="284">
        <v>0.6</v>
      </c>
      <c r="R269" s="285">
        <v>0.4</v>
      </c>
      <c r="S269" s="296">
        <f t="shared" si="36"/>
        <v>1926</v>
      </c>
      <c r="T269" s="297">
        <f t="shared" si="37"/>
        <v>134.4</v>
      </c>
      <c r="U269" s="297">
        <f t="shared" si="38"/>
        <v>29287.8</v>
      </c>
      <c r="V269" s="297">
        <f t="shared" si="39"/>
        <v>1750.8</v>
      </c>
      <c r="W269" s="297">
        <f t="shared" si="41"/>
        <v>1284</v>
      </c>
      <c r="X269" s="297">
        <f t="shared" si="42"/>
        <v>89.600000000000009</v>
      </c>
      <c r="Y269" s="297">
        <f t="shared" si="43"/>
        <v>19525.2</v>
      </c>
      <c r="Z269" s="298">
        <f t="shared" si="44"/>
        <v>1167.2</v>
      </c>
    </row>
    <row r="270" spans="1:26">
      <c r="A270" s="87">
        <v>66</v>
      </c>
      <c r="B270" s="49" t="s">
        <v>36</v>
      </c>
      <c r="C270" s="65">
        <f>VLOOKUP($B270,'Panorama Especialização Brasil'!$K$4:$BU$679,58,0)</f>
        <v>5264</v>
      </c>
      <c r="D270" s="46">
        <f t="shared" si="40"/>
        <v>1.0402212391861916</v>
      </c>
      <c r="E270" s="201">
        <f>VLOOKUP($B270,'Panorama Especialização Brasil'!$K$4:$BU$679,60,0)</f>
        <v>173</v>
      </c>
      <c r="F270" s="98">
        <v>151</v>
      </c>
      <c r="G270" s="196">
        <v>5</v>
      </c>
      <c r="H270" s="98">
        <f>VLOOKUP($B270,'Panorama Especialização Brasil'!$K$4:$BU$679,63,0)</f>
        <v>89544</v>
      </c>
      <c r="I270" s="201">
        <f>VLOOKUP($B270,'Panorama Especialização Brasil'!$K$4:$BV$680,64,0)</f>
        <v>2823</v>
      </c>
      <c r="J270" s="255" t="s">
        <v>779</v>
      </c>
      <c r="K270" s="239" t="s">
        <v>821</v>
      </c>
      <c r="L270" s="240" t="s">
        <v>822</v>
      </c>
      <c r="M270" s="239" t="s">
        <v>775</v>
      </c>
      <c r="N270" s="237" t="s">
        <v>742</v>
      </c>
      <c r="O270" s="237"/>
      <c r="P270" s="277" t="s">
        <v>774</v>
      </c>
      <c r="Q270" s="284">
        <v>0.5</v>
      </c>
      <c r="R270" s="285">
        <v>0.5</v>
      </c>
      <c r="S270" s="296">
        <f t="shared" si="36"/>
        <v>2632</v>
      </c>
      <c r="T270" s="297">
        <f t="shared" si="37"/>
        <v>86.5</v>
      </c>
      <c r="U270" s="297">
        <f t="shared" si="38"/>
        <v>44772</v>
      </c>
      <c r="V270" s="297">
        <f t="shared" si="39"/>
        <v>1411.5</v>
      </c>
      <c r="W270" s="297">
        <f t="shared" si="41"/>
        <v>2632</v>
      </c>
      <c r="X270" s="297">
        <f t="shared" si="42"/>
        <v>86.5</v>
      </c>
      <c r="Y270" s="297">
        <f t="shared" si="43"/>
        <v>44772</v>
      </c>
      <c r="Z270" s="298">
        <f t="shared" si="44"/>
        <v>1411.5</v>
      </c>
    </row>
    <row r="271" spans="1:26">
      <c r="A271" s="87">
        <v>113</v>
      </c>
      <c r="B271" s="49" t="s">
        <v>83</v>
      </c>
      <c r="C271" s="65">
        <f>VLOOKUP($B271,'Panorama Especialização Brasil'!$K$4:$BU$679,58,0)</f>
        <v>2108</v>
      </c>
      <c r="D271" s="46">
        <f t="shared" si="40"/>
        <v>1.0181154527410619</v>
      </c>
      <c r="E271" s="201">
        <f>VLOOKUP($B271,'Panorama Especialização Brasil'!$K$4:$BU$679,60,0)</f>
        <v>27</v>
      </c>
      <c r="F271" s="98">
        <v>25</v>
      </c>
      <c r="G271" s="196">
        <v>4</v>
      </c>
      <c r="H271" s="98">
        <f>VLOOKUP($B271,'Panorama Especialização Brasil'!$K$4:$BU$679,63,0)</f>
        <v>36637</v>
      </c>
      <c r="I271" s="201">
        <f>VLOOKUP($B271,'Panorama Especialização Brasil'!$K$4:$BV$680,64,0)</f>
        <v>635</v>
      </c>
      <c r="J271" s="255" t="s">
        <v>779</v>
      </c>
      <c r="K271" s="240" t="s">
        <v>821</v>
      </c>
      <c r="L271" s="240" t="s">
        <v>733</v>
      </c>
      <c r="M271" s="240" t="s">
        <v>775</v>
      </c>
      <c r="N271" s="237"/>
      <c r="O271" s="237"/>
      <c r="P271" s="277"/>
      <c r="Q271" s="284">
        <v>1</v>
      </c>
      <c r="R271" s="285"/>
      <c r="S271" s="296">
        <f t="shared" si="36"/>
        <v>2108</v>
      </c>
      <c r="T271" s="297">
        <f t="shared" si="37"/>
        <v>27</v>
      </c>
      <c r="U271" s="297">
        <f t="shared" si="38"/>
        <v>36637</v>
      </c>
      <c r="V271" s="297">
        <f t="shared" si="39"/>
        <v>635</v>
      </c>
      <c r="W271" s="297">
        <f t="shared" si="41"/>
        <v>0</v>
      </c>
      <c r="X271" s="297">
        <f t="shared" si="42"/>
        <v>0</v>
      </c>
      <c r="Y271" s="297">
        <f t="shared" si="43"/>
        <v>0</v>
      </c>
      <c r="Z271" s="298">
        <f t="shared" si="44"/>
        <v>0</v>
      </c>
    </row>
    <row r="272" spans="1:26">
      <c r="A272" s="87">
        <v>29</v>
      </c>
      <c r="B272" s="49" t="s">
        <v>677</v>
      </c>
      <c r="C272" s="65">
        <f>VLOOKUP($B272,'Panorama Especialização Brasil'!$K$4:$BU$679,58,0)</f>
        <v>1377</v>
      </c>
      <c r="D272" s="46">
        <f t="shared" si="40"/>
        <v>0.87937697136730542</v>
      </c>
      <c r="E272" s="201">
        <f>VLOOKUP($B272,'Panorama Especialização Brasil'!$K$4:$BU$679,60,0)</f>
        <v>383</v>
      </c>
      <c r="F272" s="98">
        <v>5</v>
      </c>
      <c r="G272" s="196">
        <v>3</v>
      </c>
      <c r="H272" s="98">
        <f>VLOOKUP($B272,'Panorama Especialização Brasil'!$K$4:$BU$679,63,0)</f>
        <v>27708</v>
      </c>
      <c r="I272" s="201">
        <f>VLOOKUP($B272,'Panorama Especialização Brasil'!$K$4:$BV$680,64,0)</f>
        <v>8934</v>
      </c>
      <c r="J272" s="253" t="s">
        <v>783</v>
      </c>
      <c r="K272" s="239" t="s">
        <v>821</v>
      </c>
      <c r="L272" s="239" t="s">
        <v>733</v>
      </c>
      <c r="M272" s="239" t="s">
        <v>775</v>
      </c>
      <c r="N272" s="237"/>
      <c r="O272" s="237"/>
      <c r="P272" s="277"/>
      <c r="Q272" s="284">
        <v>1</v>
      </c>
      <c r="R272" s="285"/>
      <c r="S272" s="296">
        <f t="shared" si="36"/>
        <v>1377</v>
      </c>
      <c r="T272" s="297">
        <f t="shared" si="37"/>
        <v>383</v>
      </c>
      <c r="U272" s="297">
        <f t="shared" si="38"/>
        <v>27708</v>
      </c>
      <c r="V272" s="297">
        <f t="shared" si="39"/>
        <v>8934</v>
      </c>
      <c r="W272" s="297">
        <f t="shared" si="41"/>
        <v>0</v>
      </c>
      <c r="X272" s="297">
        <f t="shared" si="42"/>
        <v>0</v>
      </c>
      <c r="Y272" s="297">
        <f t="shared" si="43"/>
        <v>0</v>
      </c>
      <c r="Z272" s="298">
        <f t="shared" si="44"/>
        <v>0</v>
      </c>
    </row>
    <row r="273" spans="1:26">
      <c r="A273" s="87">
        <v>23</v>
      </c>
      <c r="B273" s="49" t="s">
        <v>671</v>
      </c>
      <c r="C273" s="65">
        <f>VLOOKUP($B273,'Panorama Especialização Brasil'!$K$4:$BU$679,58,0)</f>
        <v>335</v>
      </c>
      <c r="D273" s="46">
        <f t="shared" si="40"/>
        <v>0.77044022986780436</v>
      </c>
      <c r="E273" s="201">
        <f>VLOOKUP($B273,'Panorama Especialização Brasil'!$K$4:$BU$679,60,0)</f>
        <v>97</v>
      </c>
      <c r="F273" s="98">
        <v>0</v>
      </c>
      <c r="G273" s="196">
        <v>0</v>
      </c>
      <c r="H273" s="98">
        <f>VLOOKUP($B273,'Panorama Especialização Brasil'!$K$4:$BU$679,63,0)</f>
        <v>7694</v>
      </c>
      <c r="I273" s="201">
        <f>VLOOKUP($B273,'Panorama Especialização Brasil'!$K$4:$BV$680,64,0)</f>
        <v>2226</v>
      </c>
      <c r="J273" s="253" t="s">
        <v>779</v>
      </c>
      <c r="K273" s="239" t="s">
        <v>821</v>
      </c>
      <c r="L273" s="239" t="s">
        <v>822</v>
      </c>
      <c r="M273" s="236" t="s">
        <v>775</v>
      </c>
      <c r="N273" s="237"/>
      <c r="O273" s="237"/>
      <c r="P273" s="277"/>
      <c r="Q273" s="284">
        <v>1</v>
      </c>
      <c r="R273" s="285"/>
      <c r="S273" s="296">
        <f t="shared" si="36"/>
        <v>335</v>
      </c>
      <c r="T273" s="297">
        <f t="shared" si="37"/>
        <v>97</v>
      </c>
      <c r="U273" s="297">
        <f t="shared" si="38"/>
        <v>7694</v>
      </c>
      <c r="V273" s="297">
        <f t="shared" si="39"/>
        <v>2226</v>
      </c>
      <c r="W273" s="297">
        <f t="shared" si="41"/>
        <v>0</v>
      </c>
      <c r="X273" s="297">
        <f t="shared" si="42"/>
        <v>0</v>
      </c>
      <c r="Y273" s="297">
        <f t="shared" si="43"/>
        <v>0</v>
      </c>
      <c r="Z273" s="298">
        <f t="shared" si="44"/>
        <v>0</v>
      </c>
    </row>
    <row r="274" spans="1:26">
      <c r="A274" s="87">
        <v>368</v>
      </c>
      <c r="B274" s="49" t="s">
        <v>339</v>
      </c>
      <c r="C274" s="65">
        <f>VLOOKUP($B274,'Panorama Especialização Brasil'!$K$4:$BU$679,58,0)</f>
        <v>2333</v>
      </c>
      <c r="D274" s="46">
        <f t="shared" si="40"/>
        <v>0.75332175133623136</v>
      </c>
      <c r="E274" s="201">
        <f>VLOOKUP($B274,'Panorama Especialização Brasil'!$K$4:$BU$679,60,0)</f>
        <v>283</v>
      </c>
      <c r="F274" s="98">
        <v>128</v>
      </c>
      <c r="G274" s="196">
        <v>13</v>
      </c>
      <c r="H274" s="98">
        <f>VLOOKUP($B274,'Panorama Especialização Brasil'!$K$4:$BU$679,63,0)</f>
        <v>54800</v>
      </c>
      <c r="I274" s="201">
        <f>VLOOKUP($B274,'Panorama Especialização Brasil'!$K$4:$BV$680,64,0)</f>
        <v>5860</v>
      </c>
      <c r="J274" s="253"/>
      <c r="K274" s="239" t="s">
        <v>821</v>
      </c>
      <c r="L274" s="239" t="s">
        <v>733</v>
      </c>
      <c r="M274" s="239" t="s">
        <v>774</v>
      </c>
      <c r="N274" s="237"/>
      <c r="O274" s="237"/>
      <c r="P274" s="277"/>
      <c r="Q274" s="284">
        <v>1</v>
      </c>
      <c r="R274" s="285"/>
      <c r="S274" s="296">
        <f t="shared" si="36"/>
        <v>2333</v>
      </c>
      <c r="T274" s="297">
        <f t="shared" si="37"/>
        <v>283</v>
      </c>
      <c r="U274" s="297">
        <f t="shared" si="38"/>
        <v>54800</v>
      </c>
      <c r="V274" s="297">
        <f t="shared" si="39"/>
        <v>5860</v>
      </c>
      <c r="W274" s="297">
        <f t="shared" si="41"/>
        <v>0</v>
      </c>
      <c r="X274" s="297">
        <f t="shared" si="42"/>
        <v>0</v>
      </c>
      <c r="Y274" s="297">
        <f t="shared" si="43"/>
        <v>0</v>
      </c>
      <c r="Z274" s="298">
        <f t="shared" si="44"/>
        <v>0</v>
      </c>
    </row>
    <row r="275" spans="1:26">
      <c r="A275" s="87">
        <v>27</v>
      </c>
      <c r="B275" s="49" t="s">
        <v>675</v>
      </c>
      <c r="C275" s="65">
        <f>VLOOKUP($B275,'Panorama Especialização Brasil'!$K$4:$BU$679,58,0)</f>
        <v>206</v>
      </c>
      <c r="D275" s="46">
        <f t="shared" si="40"/>
        <v>0.62912226672584326</v>
      </c>
      <c r="E275" s="201">
        <f>VLOOKUP($B275,'Panorama Especialização Brasil'!$K$4:$BU$679,60,0)</f>
        <v>104</v>
      </c>
      <c r="F275" s="98">
        <v>1</v>
      </c>
      <c r="G275" s="196">
        <v>1</v>
      </c>
      <c r="H275" s="98">
        <f>VLOOKUP($B275,'Panorama Especialização Brasil'!$K$4:$BU$679,63,0)</f>
        <v>5794</v>
      </c>
      <c r="I275" s="201">
        <f>VLOOKUP($B275,'Panorama Especialização Brasil'!$K$4:$BV$680,64,0)</f>
        <v>2043</v>
      </c>
      <c r="J275" s="253"/>
      <c r="K275" s="239" t="s">
        <v>821</v>
      </c>
      <c r="L275" s="239" t="s">
        <v>822</v>
      </c>
      <c r="M275" s="236" t="s">
        <v>775</v>
      </c>
      <c r="N275" s="237"/>
      <c r="O275" s="237"/>
      <c r="P275" s="277"/>
      <c r="Q275" s="284">
        <v>1</v>
      </c>
      <c r="R275" s="285"/>
      <c r="S275" s="296">
        <f t="shared" si="36"/>
        <v>206</v>
      </c>
      <c r="T275" s="297">
        <f t="shared" si="37"/>
        <v>104</v>
      </c>
      <c r="U275" s="297">
        <f t="shared" si="38"/>
        <v>5794</v>
      </c>
      <c r="V275" s="297">
        <f t="shared" si="39"/>
        <v>2043</v>
      </c>
      <c r="W275" s="297">
        <f t="shared" si="41"/>
        <v>0</v>
      </c>
      <c r="X275" s="297">
        <f t="shared" si="42"/>
        <v>0</v>
      </c>
      <c r="Y275" s="297">
        <f t="shared" si="43"/>
        <v>0</v>
      </c>
      <c r="Z275" s="298">
        <f t="shared" si="44"/>
        <v>0</v>
      </c>
    </row>
    <row r="276" spans="1:26">
      <c r="A276" s="87">
        <v>26</v>
      </c>
      <c r="B276" s="49" t="s">
        <v>674</v>
      </c>
      <c r="C276" s="65">
        <f>VLOOKUP($B276,'Panorama Especialização Brasil'!$K$4:$BU$679,58,0)</f>
        <v>3725</v>
      </c>
      <c r="D276" s="46">
        <f t="shared" si="40"/>
        <v>0.59891173962667921</v>
      </c>
      <c r="E276" s="201">
        <f>VLOOKUP($B276,'Panorama Especialização Brasil'!$K$4:$BU$679,60,0)</f>
        <v>302</v>
      </c>
      <c r="F276" s="98">
        <v>690</v>
      </c>
      <c r="G276" s="196">
        <v>23</v>
      </c>
      <c r="H276" s="98">
        <f>VLOOKUP($B276,'Panorama Especialização Brasil'!$K$4:$BU$679,63,0)</f>
        <v>110055</v>
      </c>
      <c r="I276" s="201">
        <f>VLOOKUP($B276,'Panorama Especialização Brasil'!$K$4:$BV$680,64,0)</f>
        <v>7457</v>
      </c>
      <c r="J276" s="253"/>
      <c r="K276" s="239" t="s">
        <v>821</v>
      </c>
      <c r="L276" s="239" t="s">
        <v>822</v>
      </c>
      <c r="M276" s="239" t="s">
        <v>775</v>
      </c>
      <c r="N276" s="237"/>
      <c r="O276" s="237"/>
      <c r="P276" s="277"/>
      <c r="Q276" s="284">
        <v>1</v>
      </c>
      <c r="R276" s="285"/>
      <c r="S276" s="296">
        <f t="shared" si="36"/>
        <v>3725</v>
      </c>
      <c r="T276" s="297">
        <f t="shared" si="37"/>
        <v>302</v>
      </c>
      <c r="U276" s="297">
        <f t="shared" si="38"/>
        <v>110055</v>
      </c>
      <c r="V276" s="297">
        <f t="shared" si="39"/>
        <v>7457</v>
      </c>
      <c r="W276" s="297">
        <f t="shared" si="41"/>
        <v>0</v>
      </c>
      <c r="X276" s="297">
        <f t="shared" si="42"/>
        <v>0</v>
      </c>
      <c r="Y276" s="297">
        <f t="shared" si="43"/>
        <v>0</v>
      </c>
      <c r="Z276" s="298">
        <f t="shared" si="44"/>
        <v>0</v>
      </c>
    </row>
    <row r="277" spans="1:26">
      <c r="A277" s="87">
        <v>573</v>
      </c>
      <c r="B277" s="49" t="s">
        <v>546</v>
      </c>
      <c r="C277" s="65">
        <f>VLOOKUP($B277,'Panorama Especialização Brasil'!$K$4:$BU$679,58,0)</f>
        <v>238</v>
      </c>
      <c r="D277" s="46">
        <f t="shared" si="40"/>
        <v>0.57500940543357226</v>
      </c>
      <c r="E277" s="201">
        <f>VLOOKUP($B277,'Panorama Especialização Brasil'!$K$4:$BU$679,60,0)</f>
        <v>71</v>
      </c>
      <c r="F277" s="98">
        <v>60</v>
      </c>
      <c r="G277" s="196">
        <v>13</v>
      </c>
      <c r="H277" s="98">
        <f>VLOOKUP($B277,'Panorama Especialização Brasil'!$K$4:$BU$679,63,0)</f>
        <v>7324</v>
      </c>
      <c r="I277" s="201">
        <f>VLOOKUP($B277,'Panorama Especialização Brasil'!$K$4:$BV$680,64,0)</f>
        <v>2546</v>
      </c>
      <c r="J277" s="253"/>
      <c r="K277" s="239" t="s">
        <v>821</v>
      </c>
      <c r="L277" s="239"/>
      <c r="M277" s="236" t="s">
        <v>775</v>
      </c>
      <c r="N277" s="237"/>
      <c r="O277" s="237"/>
      <c r="P277" s="277"/>
      <c r="Q277" s="284">
        <v>1</v>
      </c>
      <c r="R277" s="285"/>
      <c r="S277" s="296">
        <f t="shared" si="36"/>
        <v>238</v>
      </c>
      <c r="T277" s="297">
        <f t="shared" si="37"/>
        <v>71</v>
      </c>
      <c r="U277" s="297">
        <f t="shared" si="38"/>
        <v>7324</v>
      </c>
      <c r="V277" s="297">
        <f t="shared" si="39"/>
        <v>2546</v>
      </c>
      <c r="W277" s="297">
        <f t="shared" si="41"/>
        <v>0</v>
      </c>
      <c r="X277" s="297">
        <f t="shared" si="42"/>
        <v>0</v>
      </c>
      <c r="Y277" s="297">
        <f t="shared" si="43"/>
        <v>0</v>
      </c>
      <c r="Z277" s="298">
        <f t="shared" si="44"/>
        <v>0</v>
      </c>
    </row>
    <row r="278" spans="1:26">
      <c r="A278" s="87">
        <v>73</v>
      </c>
      <c r="B278" s="49" t="s">
        <v>43</v>
      </c>
      <c r="C278" s="65">
        <f>VLOOKUP($B278,'Panorama Especialização Brasil'!$K$4:$BU$679,58,0)</f>
        <v>1515</v>
      </c>
      <c r="D278" s="46">
        <f t="shared" si="40"/>
        <v>0.53433652148863253</v>
      </c>
      <c r="E278" s="201">
        <f>VLOOKUP($B278,'Panorama Especialização Brasil'!$K$4:$BU$679,60,0)</f>
        <v>74</v>
      </c>
      <c r="F278" s="98">
        <v>49</v>
      </c>
      <c r="G278" s="196">
        <v>4</v>
      </c>
      <c r="H278" s="98">
        <f>VLOOKUP($B278,'Panorama Especialização Brasil'!$K$4:$BU$679,63,0)</f>
        <v>50170</v>
      </c>
      <c r="I278" s="201">
        <f>VLOOKUP($B278,'Panorama Especialização Brasil'!$K$4:$BV$680,64,0)</f>
        <v>1786</v>
      </c>
      <c r="J278" s="253"/>
      <c r="K278" s="237" t="s">
        <v>821</v>
      </c>
      <c r="L278" s="231" t="s">
        <v>822</v>
      </c>
      <c r="M278" s="236" t="s">
        <v>775</v>
      </c>
      <c r="N278" s="237"/>
      <c r="O278" s="237"/>
      <c r="P278" s="277"/>
      <c r="Q278" s="284">
        <v>1</v>
      </c>
      <c r="R278" s="285"/>
      <c r="S278" s="296">
        <f t="shared" si="36"/>
        <v>1515</v>
      </c>
      <c r="T278" s="297">
        <f t="shared" si="37"/>
        <v>74</v>
      </c>
      <c r="U278" s="297">
        <f t="shared" si="38"/>
        <v>50170</v>
      </c>
      <c r="V278" s="297">
        <f t="shared" si="39"/>
        <v>1786</v>
      </c>
      <c r="W278" s="297">
        <f t="shared" si="41"/>
        <v>0</v>
      </c>
      <c r="X278" s="297">
        <f t="shared" si="42"/>
        <v>0</v>
      </c>
      <c r="Y278" s="297">
        <f t="shared" si="43"/>
        <v>0</v>
      </c>
      <c r="Z278" s="298">
        <f t="shared" si="44"/>
        <v>0</v>
      </c>
    </row>
    <row r="279" spans="1:26">
      <c r="A279" s="87">
        <v>24</v>
      </c>
      <c r="B279" s="49" t="s">
        <v>672</v>
      </c>
      <c r="C279" s="65">
        <f>VLOOKUP($B279,'Panorama Especialização Brasil'!$K$4:$BU$679,58,0)</f>
        <v>54</v>
      </c>
      <c r="D279" s="46">
        <f t="shared" si="40"/>
        <v>0.50503206737647266</v>
      </c>
      <c r="E279" s="201">
        <f>VLOOKUP($B279,'Panorama Especialização Brasil'!$K$4:$BU$679,60,0)</f>
        <v>28</v>
      </c>
      <c r="F279" s="98">
        <v>3</v>
      </c>
      <c r="G279" s="196">
        <v>2</v>
      </c>
      <c r="H279" s="98">
        <f>VLOOKUP($B279,'Panorama Especialização Brasil'!$K$4:$BU$679,63,0)</f>
        <v>1892</v>
      </c>
      <c r="I279" s="201">
        <f>VLOOKUP($B279,'Panorama Especialização Brasil'!$K$4:$BV$680,64,0)</f>
        <v>937</v>
      </c>
      <c r="J279" s="253"/>
      <c r="K279" s="239" t="s">
        <v>821</v>
      </c>
      <c r="L279" s="239" t="s">
        <v>822</v>
      </c>
      <c r="M279" s="239" t="s">
        <v>775</v>
      </c>
      <c r="N279" s="237"/>
      <c r="O279" s="237"/>
      <c r="P279" s="277"/>
      <c r="Q279" s="284">
        <v>1</v>
      </c>
      <c r="R279" s="285"/>
      <c r="S279" s="296">
        <f t="shared" si="36"/>
        <v>54</v>
      </c>
      <c r="T279" s="297">
        <f t="shared" si="37"/>
        <v>28</v>
      </c>
      <c r="U279" s="297">
        <f t="shared" si="38"/>
        <v>1892</v>
      </c>
      <c r="V279" s="297">
        <f t="shared" si="39"/>
        <v>937</v>
      </c>
      <c r="W279" s="297">
        <f t="shared" si="41"/>
        <v>0</v>
      </c>
      <c r="X279" s="297">
        <f t="shared" si="42"/>
        <v>0</v>
      </c>
      <c r="Y279" s="297">
        <f t="shared" si="43"/>
        <v>0</v>
      </c>
      <c r="Z279" s="298">
        <f t="shared" si="44"/>
        <v>0</v>
      </c>
    </row>
    <row r="280" spans="1:26">
      <c r="A280" s="87">
        <v>57</v>
      </c>
      <c r="B280" s="49" t="s">
        <v>27</v>
      </c>
      <c r="C280" s="65">
        <f>VLOOKUP($B280,'Panorama Especialização Brasil'!$K$4:$BU$679,58,0)</f>
        <v>1703</v>
      </c>
      <c r="D280" s="46">
        <f t="shared" si="40"/>
        <v>0.5033959908790574</v>
      </c>
      <c r="E280" s="201">
        <f>VLOOKUP($B280,'Panorama Especialização Brasil'!$K$4:$BU$679,60,0)</f>
        <v>48</v>
      </c>
      <c r="F280" s="98">
        <v>56</v>
      </c>
      <c r="G280" s="196">
        <v>3</v>
      </c>
      <c r="H280" s="98">
        <f>VLOOKUP($B280,'Panorama Especialização Brasil'!$K$4:$BU$679,63,0)</f>
        <v>59862</v>
      </c>
      <c r="I280" s="201">
        <f>VLOOKUP($B280,'Panorama Especialização Brasil'!$K$4:$BV$680,64,0)</f>
        <v>1580</v>
      </c>
      <c r="J280" s="253"/>
      <c r="K280" s="239" t="s">
        <v>821</v>
      </c>
      <c r="L280" s="239" t="s">
        <v>733</v>
      </c>
      <c r="M280" s="239" t="s">
        <v>775</v>
      </c>
      <c r="N280" s="237"/>
      <c r="O280" s="237"/>
      <c r="P280" s="277"/>
      <c r="Q280" s="284">
        <v>1</v>
      </c>
      <c r="R280" s="285"/>
      <c r="S280" s="296">
        <f t="shared" si="36"/>
        <v>1703</v>
      </c>
      <c r="T280" s="297">
        <f t="shared" si="37"/>
        <v>48</v>
      </c>
      <c r="U280" s="297">
        <f t="shared" si="38"/>
        <v>59862</v>
      </c>
      <c r="V280" s="297">
        <f t="shared" si="39"/>
        <v>1580</v>
      </c>
      <c r="W280" s="297">
        <f t="shared" si="41"/>
        <v>0</v>
      </c>
      <c r="X280" s="297">
        <f t="shared" si="42"/>
        <v>0</v>
      </c>
      <c r="Y280" s="297">
        <f t="shared" si="43"/>
        <v>0</v>
      </c>
      <c r="Z280" s="298">
        <f t="shared" si="44"/>
        <v>0</v>
      </c>
    </row>
    <row r="281" spans="1:26">
      <c r="A281" s="87">
        <v>37</v>
      </c>
      <c r="B281" s="49" t="s">
        <v>685</v>
      </c>
      <c r="C281" s="65">
        <f>VLOOKUP($B281,'Panorama Especialização Brasil'!$K$4:$BU$679,58,0)</f>
        <v>85</v>
      </c>
      <c r="D281" s="46">
        <f t="shared" si="40"/>
        <v>0.23911928715622779</v>
      </c>
      <c r="E281" s="201">
        <f>VLOOKUP($B281,'Panorama Especialização Brasil'!$K$4:$BU$679,60,0)</f>
        <v>9</v>
      </c>
      <c r="F281" s="98">
        <v>0</v>
      </c>
      <c r="G281" s="196">
        <v>0</v>
      </c>
      <c r="H281" s="98">
        <f>VLOOKUP($B281,'Panorama Especialização Brasil'!$K$4:$BU$679,63,0)</f>
        <v>6290</v>
      </c>
      <c r="I281" s="201">
        <f>VLOOKUP($B281,'Panorama Especialização Brasil'!$K$4:$BV$680,64,0)</f>
        <v>468</v>
      </c>
      <c r="J281" s="253"/>
      <c r="K281" s="239" t="s">
        <v>821</v>
      </c>
      <c r="L281" s="239" t="s">
        <v>822</v>
      </c>
      <c r="M281" s="236" t="s">
        <v>775</v>
      </c>
      <c r="N281" s="237"/>
      <c r="O281" s="237"/>
      <c r="P281" s="277"/>
      <c r="Q281" s="284">
        <v>1</v>
      </c>
      <c r="R281" s="285"/>
      <c r="S281" s="296">
        <f t="shared" si="36"/>
        <v>85</v>
      </c>
      <c r="T281" s="297">
        <f t="shared" si="37"/>
        <v>9</v>
      </c>
      <c r="U281" s="297">
        <f t="shared" si="38"/>
        <v>6290</v>
      </c>
      <c r="V281" s="297">
        <f t="shared" si="39"/>
        <v>468</v>
      </c>
      <c r="W281" s="297">
        <f t="shared" si="41"/>
        <v>0</v>
      </c>
      <c r="X281" s="297">
        <f t="shared" si="42"/>
        <v>0</v>
      </c>
      <c r="Y281" s="297">
        <f t="shared" si="43"/>
        <v>0</v>
      </c>
      <c r="Z281" s="298">
        <f t="shared" si="44"/>
        <v>0</v>
      </c>
    </row>
    <row r="282" spans="1:26">
      <c r="A282" s="87">
        <v>56</v>
      </c>
      <c r="B282" s="49" t="s">
        <v>26</v>
      </c>
      <c r="C282" s="65">
        <f>VLOOKUP($B282,'Panorama Especialização Brasil'!$K$4:$BU$679,58,0)</f>
        <v>2888</v>
      </c>
      <c r="D282" s="46">
        <f t="shared" si="40"/>
        <v>0.18929365323924122</v>
      </c>
      <c r="E282" s="201">
        <f>VLOOKUP($B282,'Panorama Especialização Brasil'!$K$4:$BU$679,60,0)</f>
        <v>42</v>
      </c>
      <c r="F282" s="98">
        <v>9</v>
      </c>
      <c r="G282" s="196">
        <v>1</v>
      </c>
      <c r="H282" s="98">
        <f>VLOOKUP($B282,'Panorama Especialização Brasil'!$K$4:$BU$679,63,0)</f>
        <v>269965</v>
      </c>
      <c r="I282" s="201">
        <f>VLOOKUP($B282,'Panorama Especialização Brasil'!$K$4:$BV$680,64,0)</f>
        <v>1203</v>
      </c>
      <c r="J282" s="253"/>
      <c r="K282" s="239" t="s">
        <v>821</v>
      </c>
      <c r="L282" s="239" t="s">
        <v>822</v>
      </c>
      <c r="M282" s="239" t="s">
        <v>775</v>
      </c>
      <c r="N282" s="237"/>
      <c r="O282" s="237"/>
      <c r="P282" s="277"/>
      <c r="Q282" s="284">
        <v>1</v>
      </c>
      <c r="R282" s="285"/>
      <c r="S282" s="296">
        <f t="shared" si="36"/>
        <v>2888</v>
      </c>
      <c r="T282" s="297">
        <f t="shared" si="37"/>
        <v>42</v>
      </c>
      <c r="U282" s="297">
        <f t="shared" si="38"/>
        <v>269965</v>
      </c>
      <c r="V282" s="297">
        <f t="shared" si="39"/>
        <v>1203</v>
      </c>
      <c r="W282" s="297">
        <f t="shared" si="41"/>
        <v>0</v>
      </c>
      <c r="X282" s="297">
        <f t="shared" si="42"/>
        <v>0</v>
      </c>
      <c r="Y282" s="297">
        <f t="shared" si="43"/>
        <v>0</v>
      </c>
      <c r="Z282" s="298">
        <f t="shared" si="44"/>
        <v>0</v>
      </c>
    </row>
    <row r="283" spans="1:26">
      <c r="A283" s="87">
        <v>25</v>
      </c>
      <c r="B283" s="49" t="s">
        <v>673</v>
      </c>
      <c r="C283" s="65">
        <f>VLOOKUP($B283,'Panorama Especialização Brasil'!$K$4:$BU$679,58,0)</f>
        <v>70</v>
      </c>
      <c r="D283" s="46">
        <f t="shared" si="40"/>
        <v>4.9446623052665069E-2</v>
      </c>
      <c r="E283" s="201">
        <f>VLOOKUP($B283,'Panorama Especialização Brasil'!$K$4:$BU$679,60,0)</f>
        <v>31</v>
      </c>
      <c r="F283" s="98">
        <v>0</v>
      </c>
      <c r="G283" s="196">
        <v>0</v>
      </c>
      <c r="H283" s="98">
        <f>VLOOKUP($B283,'Panorama Especialização Brasil'!$K$4:$BU$679,63,0)</f>
        <v>25050</v>
      </c>
      <c r="I283" s="201">
        <f>VLOOKUP($B283,'Panorama Especialização Brasil'!$K$4:$BV$680,64,0)</f>
        <v>3401</v>
      </c>
      <c r="J283" s="253"/>
      <c r="K283" s="239" t="s">
        <v>821</v>
      </c>
      <c r="L283" s="239" t="s">
        <v>822</v>
      </c>
      <c r="M283" s="239" t="s">
        <v>775</v>
      </c>
      <c r="N283" s="237"/>
      <c r="O283" s="237"/>
      <c r="P283" s="277"/>
      <c r="Q283" s="284">
        <v>1</v>
      </c>
      <c r="R283" s="285"/>
      <c r="S283" s="296">
        <f t="shared" si="36"/>
        <v>70</v>
      </c>
      <c r="T283" s="297">
        <f t="shared" si="37"/>
        <v>31</v>
      </c>
      <c r="U283" s="297">
        <f t="shared" si="38"/>
        <v>25050</v>
      </c>
      <c r="V283" s="297">
        <f t="shared" si="39"/>
        <v>3401</v>
      </c>
      <c r="W283" s="297">
        <f t="shared" si="41"/>
        <v>0</v>
      </c>
      <c r="X283" s="297">
        <f t="shared" si="42"/>
        <v>0</v>
      </c>
      <c r="Y283" s="297">
        <f t="shared" si="43"/>
        <v>0</v>
      </c>
      <c r="Z283" s="298">
        <f t="shared" si="44"/>
        <v>0</v>
      </c>
    </row>
    <row r="284" spans="1:26">
      <c r="A284" s="87">
        <v>661</v>
      </c>
      <c r="B284" s="49" t="s">
        <v>635</v>
      </c>
      <c r="C284" s="65">
        <f>VLOOKUP($B284,'Panorama Especialização Brasil'!$K$4:$BU$679,58,0)</f>
        <v>10180</v>
      </c>
      <c r="D284" s="46">
        <f t="shared" si="40"/>
        <v>1.1966527917872698</v>
      </c>
      <c r="E284" s="201">
        <f>VLOOKUP($B284,'Panorama Especialização Brasil'!$K$4:$BU$679,60,0)</f>
        <v>1368</v>
      </c>
      <c r="F284" s="98">
        <v>2834</v>
      </c>
      <c r="G284" s="196">
        <v>222</v>
      </c>
      <c r="H284" s="98">
        <f>VLOOKUP($B284,'Panorama Especialização Brasil'!$K$4:$BU$679,63,0)</f>
        <v>150531</v>
      </c>
      <c r="I284" s="201">
        <f>VLOOKUP($B284,'Panorama Especialização Brasil'!$K$4:$BV$680,64,0)</f>
        <v>24433</v>
      </c>
      <c r="J284" s="255" t="s">
        <v>783</v>
      </c>
      <c r="K284" s="239" t="s">
        <v>745</v>
      </c>
      <c r="L284" s="239" t="s">
        <v>741</v>
      </c>
      <c r="M284" s="239" t="s">
        <v>780</v>
      </c>
      <c r="N284" s="237"/>
      <c r="O284" s="237"/>
      <c r="P284" s="277"/>
      <c r="Q284" s="284">
        <v>1</v>
      </c>
      <c r="R284" s="285"/>
      <c r="S284" s="296">
        <f t="shared" si="36"/>
        <v>10180</v>
      </c>
      <c r="T284" s="297">
        <f t="shared" si="37"/>
        <v>1368</v>
      </c>
      <c r="U284" s="297">
        <f t="shared" si="38"/>
        <v>150531</v>
      </c>
      <c r="V284" s="297">
        <f t="shared" si="39"/>
        <v>24433</v>
      </c>
      <c r="W284" s="297">
        <f t="shared" si="41"/>
        <v>0</v>
      </c>
      <c r="X284" s="297">
        <f t="shared" si="42"/>
        <v>0</v>
      </c>
      <c r="Y284" s="297">
        <f t="shared" si="43"/>
        <v>0</v>
      </c>
      <c r="Z284" s="298">
        <f t="shared" si="44"/>
        <v>0</v>
      </c>
    </row>
    <row r="285" spans="1:26">
      <c r="A285" s="87">
        <v>662</v>
      </c>
      <c r="B285" s="49" t="s">
        <v>636</v>
      </c>
      <c r="C285" s="65">
        <f>VLOOKUP($B285,'Panorama Especialização Brasil'!$K$4:$BU$679,58,0)</f>
        <v>137</v>
      </c>
      <c r="D285" s="46">
        <f t="shared" si="40"/>
        <v>1.0836796303933112</v>
      </c>
      <c r="E285" s="201">
        <f>VLOOKUP($B285,'Panorama Especialização Brasil'!$K$4:$BU$679,60,0)</f>
        <v>60</v>
      </c>
      <c r="F285" s="98">
        <v>20</v>
      </c>
      <c r="G285" s="196">
        <v>7</v>
      </c>
      <c r="H285" s="98">
        <f>VLOOKUP($B285,'Panorama Especialização Brasil'!$K$4:$BU$679,63,0)</f>
        <v>2237</v>
      </c>
      <c r="I285" s="201">
        <f>VLOOKUP($B285,'Panorama Especialização Brasil'!$K$4:$BV$680,64,0)</f>
        <v>650</v>
      </c>
      <c r="J285" s="255" t="s">
        <v>802</v>
      </c>
      <c r="K285" s="239" t="s">
        <v>745</v>
      </c>
      <c r="L285" s="239"/>
      <c r="M285" s="236" t="s">
        <v>780</v>
      </c>
      <c r="N285" s="237"/>
      <c r="O285" s="237"/>
      <c r="P285" s="277"/>
      <c r="Q285" s="284">
        <v>1</v>
      </c>
      <c r="R285" s="285"/>
      <c r="S285" s="296">
        <f t="shared" si="36"/>
        <v>137</v>
      </c>
      <c r="T285" s="297">
        <f t="shared" si="37"/>
        <v>60</v>
      </c>
      <c r="U285" s="297">
        <f t="shared" si="38"/>
        <v>2237</v>
      </c>
      <c r="V285" s="297">
        <f t="shared" si="39"/>
        <v>650</v>
      </c>
      <c r="W285" s="297">
        <f t="shared" si="41"/>
        <v>0</v>
      </c>
      <c r="X285" s="297">
        <f t="shared" si="42"/>
        <v>0</v>
      </c>
      <c r="Y285" s="297">
        <f t="shared" si="43"/>
        <v>0</v>
      </c>
      <c r="Z285" s="298">
        <f t="shared" si="44"/>
        <v>0</v>
      </c>
    </row>
    <row r="286" spans="1:26">
      <c r="A286" s="87">
        <v>664</v>
      </c>
      <c r="B286" s="49" t="s">
        <v>638</v>
      </c>
      <c r="C286" s="65">
        <f>VLOOKUP($B286,'Panorama Especialização Brasil'!$K$4:$BU$679,58,0)</f>
        <v>5439</v>
      </c>
      <c r="D286" s="46">
        <f t="shared" si="40"/>
        <v>0.8010567769540009</v>
      </c>
      <c r="E286" s="201">
        <f>VLOOKUP($B286,'Panorama Especialização Brasil'!$K$4:$BU$679,60,0)</f>
        <v>562</v>
      </c>
      <c r="F286" s="98">
        <v>304</v>
      </c>
      <c r="G286" s="196">
        <v>29</v>
      </c>
      <c r="H286" s="98">
        <f>VLOOKUP($B286,'Panorama Especialização Brasil'!$K$4:$BU$679,63,0)</f>
        <v>120144</v>
      </c>
      <c r="I286" s="201">
        <f>VLOOKUP($B286,'Panorama Especialização Brasil'!$K$4:$BV$680,64,0)</f>
        <v>8161</v>
      </c>
      <c r="J286" s="253" t="s">
        <v>783</v>
      </c>
      <c r="K286" s="239" t="s">
        <v>745</v>
      </c>
      <c r="L286" s="239"/>
      <c r="M286" s="239" t="s">
        <v>780</v>
      </c>
      <c r="N286" s="237"/>
      <c r="O286" s="237"/>
      <c r="P286" s="277"/>
      <c r="Q286" s="284">
        <v>1</v>
      </c>
      <c r="R286" s="285"/>
      <c r="S286" s="296">
        <f t="shared" si="36"/>
        <v>5439</v>
      </c>
      <c r="T286" s="297">
        <f t="shared" si="37"/>
        <v>562</v>
      </c>
      <c r="U286" s="297">
        <f t="shared" si="38"/>
        <v>120144</v>
      </c>
      <c r="V286" s="297">
        <f t="shared" si="39"/>
        <v>8161</v>
      </c>
      <c r="W286" s="297">
        <f t="shared" si="41"/>
        <v>0</v>
      </c>
      <c r="X286" s="297">
        <f t="shared" si="42"/>
        <v>0</v>
      </c>
      <c r="Y286" s="297">
        <f t="shared" si="43"/>
        <v>0</v>
      </c>
      <c r="Z286" s="298">
        <f t="shared" si="44"/>
        <v>0</v>
      </c>
    </row>
    <row r="287" spans="1:26">
      <c r="A287" s="87">
        <v>663</v>
      </c>
      <c r="B287" s="49" t="s">
        <v>637</v>
      </c>
      <c r="C287" s="65">
        <f>VLOOKUP($B287,'Panorama Especialização Brasil'!$K$4:$BU$679,58,0)</f>
        <v>675</v>
      </c>
      <c r="D287" s="46">
        <f t="shared" si="40"/>
        <v>0.63159052368746116</v>
      </c>
      <c r="E287" s="201">
        <f>VLOOKUP($B287,'Panorama Especialização Brasil'!$K$4:$BU$679,60,0)</f>
        <v>49</v>
      </c>
      <c r="F287" s="98">
        <v>29</v>
      </c>
      <c r="G287" s="196">
        <v>6</v>
      </c>
      <c r="H287" s="98">
        <f>VLOOKUP($B287,'Panorama Especialização Brasil'!$K$4:$BU$679,63,0)</f>
        <v>18911</v>
      </c>
      <c r="I287" s="201">
        <f>VLOOKUP($B287,'Panorama Especialização Brasil'!$K$4:$BV$680,64,0)</f>
        <v>1530</v>
      </c>
      <c r="J287" s="253"/>
      <c r="K287" s="237" t="s">
        <v>745</v>
      </c>
      <c r="L287" s="231"/>
      <c r="M287" s="236" t="s">
        <v>780</v>
      </c>
      <c r="N287" s="237"/>
      <c r="O287" s="237"/>
      <c r="P287" s="277"/>
      <c r="Q287" s="284">
        <v>1</v>
      </c>
      <c r="R287" s="285"/>
      <c r="S287" s="296">
        <f t="shared" si="36"/>
        <v>675</v>
      </c>
      <c r="T287" s="297">
        <f t="shared" si="37"/>
        <v>49</v>
      </c>
      <c r="U287" s="297">
        <f t="shared" si="38"/>
        <v>18911</v>
      </c>
      <c r="V287" s="297">
        <f t="shared" si="39"/>
        <v>1530</v>
      </c>
      <c r="W287" s="297">
        <f t="shared" si="41"/>
        <v>0</v>
      </c>
      <c r="X287" s="297">
        <f t="shared" si="42"/>
        <v>0</v>
      </c>
      <c r="Y287" s="297">
        <f t="shared" si="43"/>
        <v>0</v>
      </c>
      <c r="Z287" s="298">
        <f t="shared" si="44"/>
        <v>0</v>
      </c>
    </row>
    <row r="288" spans="1:26">
      <c r="A288" s="87">
        <v>658</v>
      </c>
      <c r="B288" s="49" t="s">
        <v>632</v>
      </c>
      <c r="C288" s="65">
        <f>VLOOKUP($B288,'Panorama Especialização Brasil'!$K$4:$BU$679,58,0)</f>
        <v>1597</v>
      </c>
      <c r="D288" s="46">
        <f t="shared" si="40"/>
        <v>0.62127380713529046</v>
      </c>
      <c r="E288" s="201">
        <f>VLOOKUP($B288,'Panorama Especialização Brasil'!$K$4:$BU$679,60,0)</f>
        <v>157</v>
      </c>
      <c r="F288" s="98">
        <v>265</v>
      </c>
      <c r="G288" s="196">
        <v>32</v>
      </c>
      <c r="H288" s="98">
        <f>VLOOKUP($B288,'Panorama Especialização Brasil'!$K$4:$BU$679,63,0)</f>
        <v>45485</v>
      </c>
      <c r="I288" s="201">
        <f>VLOOKUP($B288,'Panorama Especialização Brasil'!$K$4:$BV$680,64,0)</f>
        <v>3340</v>
      </c>
      <c r="J288" s="253"/>
      <c r="K288" s="239" t="s">
        <v>745</v>
      </c>
      <c r="L288" s="239"/>
      <c r="M288" s="236" t="s">
        <v>780</v>
      </c>
      <c r="N288" s="237"/>
      <c r="O288" s="237"/>
      <c r="P288" s="277"/>
      <c r="Q288" s="284">
        <v>1</v>
      </c>
      <c r="R288" s="285"/>
      <c r="S288" s="296">
        <f t="shared" si="36"/>
        <v>1597</v>
      </c>
      <c r="T288" s="297">
        <f t="shared" si="37"/>
        <v>157</v>
      </c>
      <c r="U288" s="297">
        <f t="shared" si="38"/>
        <v>45485</v>
      </c>
      <c r="V288" s="297">
        <f t="shared" si="39"/>
        <v>3340</v>
      </c>
      <c r="W288" s="297">
        <f t="shared" si="41"/>
        <v>0</v>
      </c>
      <c r="X288" s="297">
        <f t="shared" si="42"/>
        <v>0</v>
      </c>
      <c r="Y288" s="297">
        <f t="shared" si="43"/>
        <v>0</v>
      </c>
      <c r="Z288" s="298">
        <f t="shared" si="44"/>
        <v>0</v>
      </c>
    </row>
    <row r="289" spans="1:26">
      <c r="A289" s="87">
        <v>657</v>
      </c>
      <c r="B289" s="49" t="s">
        <v>631</v>
      </c>
      <c r="C289" s="65">
        <f>VLOOKUP($B289,'Panorama Especialização Brasil'!$K$4:$BU$679,58,0)</f>
        <v>1103</v>
      </c>
      <c r="D289" s="46">
        <f t="shared" si="40"/>
        <v>0.59375724669969343</v>
      </c>
      <c r="E289" s="201">
        <f>VLOOKUP($B289,'Panorama Especialização Brasil'!$K$4:$BU$679,60,0)</f>
        <v>127</v>
      </c>
      <c r="F289" s="98">
        <v>589</v>
      </c>
      <c r="G289" s="196">
        <v>18</v>
      </c>
      <c r="H289" s="98">
        <f>VLOOKUP($B289,'Panorama Especialização Brasil'!$K$4:$BU$679,63,0)</f>
        <v>32871</v>
      </c>
      <c r="I289" s="201">
        <f>VLOOKUP($B289,'Panorama Especialização Brasil'!$K$4:$BV$680,64,0)</f>
        <v>3893</v>
      </c>
      <c r="J289" s="253"/>
      <c r="K289" s="239" t="s">
        <v>745</v>
      </c>
      <c r="L289" s="239"/>
      <c r="M289" s="236" t="s">
        <v>780</v>
      </c>
      <c r="N289" s="237"/>
      <c r="O289" s="237"/>
      <c r="P289" s="277"/>
      <c r="Q289" s="284">
        <v>1</v>
      </c>
      <c r="R289" s="285"/>
      <c r="S289" s="296">
        <f t="shared" si="36"/>
        <v>1103</v>
      </c>
      <c r="T289" s="297">
        <f t="shared" si="37"/>
        <v>127</v>
      </c>
      <c r="U289" s="297">
        <f t="shared" si="38"/>
        <v>32871</v>
      </c>
      <c r="V289" s="297">
        <f t="shared" si="39"/>
        <v>3893</v>
      </c>
      <c r="W289" s="297">
        <f t="shared" si="41"/>
        <v>0</v>
      </c>
      <c r="X289" s="297">
        <f t="shared" si="42"/>
        <v>0</v>
      </c>
      <c r="Y289" s="297">
        <f t="shared" si="43"/>
        <v>0</v>
      </c>
      <c r="Z289" s="298">
        <f t="shared" si="44"/>
        <v>0</v>
      </c>
    </row>
    <row r="290" spans="1:26">
      <c r="A290" s="87">
        <v>660</v>
      </c>
      <c r="B290" s="49" t="s">
        <v>634</v>
      </c>
      <c r="C290" s="65">
        <f>VLOOKUP($B290,'Panorama Especialização Brasil'!$K$4:$BU$679,58,0)</f>
        <v>12227</v>
      </c>
      <c r="D290" s="46">
        <f t="shared" si="40"/>
        <v>0.57643540327065268</v>
      </c>
      <c r="E290" s="201">
        <f>VLOOKUP($B290,'Panorama Especialização Brasil'!$K$4:$BU$679,60,0)</f>
        <v>1091</v>
      </c>
      <c r="F290" s="98">
        <v>2949</v>
      </c>
      <c r="G290" s="196">
        <v>124</v>
      </c>
      <c r="H290" s="98">
        <f>VLOOKUP($B290,'Panorama Especialização Brasil'!$K$4:$BU$679,63,0)</f>
        <v>375332</v>
      </c>
      <c r="I290" s="201">
        <f>VLOOKUP($B290,'Panorama Especialização Brasil'!$K$4:$BV$680,64,0)</f>
        <v>26304</v>
      </c>
      <c r="J290" s="253"/>
      <c r="K290" s="239" t="s">
        <v>745</v>
      </c>
      <c r="L290" s="239"/>
      <c r="M290" s="236" t="s">
        <v>780</v>
      </c>
      <c r="N290" s="237"/>
      <c r="O290" s="237"/>
      <c r="P290" s="277"/>
      <c r="Q290" s="284">
        <v>1</v>
      </c>
      <c r="R290" s="285"/>
      <c r="S290" s="296">
        <f t="shared" si="36"/>
        <v>12227</v>
      </c>
      <c r="T290" s="297">
        <f t="shared" si="37"/>
        <v>1091</v>
      </c>
      <c r="U290" s="297">
        <f t="shared" si="38"/>
        <v>375332</v>
      </c>
      <c r="V290" s="297">
        <f t="shared" si="39"/>
        <v>26304</v>
      </c>
      <c r="W290" s="297">
        <f t="shared" si="41"/>
        <v>0</v>
      </c>
      <c r="X290" s="297">
        <f t="shared" si="42"/>
        <v>0</v>
      </c>
      <c r="Y290" s="297">
        <f t="shared" si="43"/>
        <v>0</v>
      </c>
      <c r="Z290" s="298">
        <f t="shared" si="44"/>
        <v>0</v>
      </c>
    </row>
    <row r="291" spans="1:26">
      <c r="A291" s="87">
        <v>659</v>
      </c>
      <c r="B291" s="49" t="s">
        <v>633</v>
      </c>
      <c r="C291" s="65">
        <f>VLOOKUP($B291,'Panorama Especialização Brasil'!$K$4:$BU$679,58,0)</f>
        <v>3961</v>
      </c>
      <c r="D291" s="46">
        <f t="shared" si="40"/>
        <v>0.57482683432031678</v>
      </c>
      <c r="E291" s="201">
        <f>VLOOKUP($B291,'Panorama Especialização Brasil'!$K$4:$BU$679,60,0)</f>
        <v>682</v>
      </c>
      <c r="F291" s="98">
        <v>288</v>
      </c>
      <c r="G291" s="196">
        <v>74</v>
      </c>
      <c r="H291" s="98">
        <f>VLOOKUP($B291,'Panorama Especialização Brasil'!$K$4:$BU$679,63,0)</f>
        <v>121931</v>
      </c>
      <c r="I291" s="201">
        <f>VLOOKUP($B291,'Panorama Especialização Brasil'!$K$4:$BV$680,64,0)</f>
        <v>12479</v>
      </c>
      <c r="J291" s="253"/>
      <c r="K291" s="239" t="s">
        <v>745</v>
      </c>
      <c r="L291" s="239"/>
      <c r="M291" s="239" t="s">
        <v>780</v>
      </c>
      <c r="N291" s="237"/>
      <c r="O291" s="237"/>
      <c r="P291" s="277"/>
      <c r="Q291" s="284">
        <v>1</v>
      </c>
      <c r="R291" s="285"/>
      <c r="S291" s="296">
        <f t="shared" si="36"/>
        <v>3961</v>
      </c>
      <c r="T291" s="297">
        <f t="shared" si="37"/>
        <v>682</v>
      </c>
      <c r="U291" s="297">
        <f t="shared" si="38"/>
        <v>121931</v>
      </c>
      <c r="V291" s="297">
        <f t="shared" si="39"/>
        <v>12479</v>
      </c>
      <c r="W291" s="297">
        <f t="shared" si="41"/>
        <v>0</v>
      </c>
      <c r="X291" s="297">
        <f t="shared" si="42"/>
        <v>0</v>
      </c>
      <c r="Y291" s="297">
        <f t="shared" si="43"/>
        <v>0</v>
      </c>
      <c r="Z291" s="298">
        <f t="shared" si="44"/>
        <v>0</v>
      </c>
    </row>
    <row r="292" spans="1:26">
      <c r="A292" s="87">
        <v>565</v>
      </c>
      <c r="B292" s="49" t="s">
        <v>538</v>
      </c>
      <c r="C292" s="65">
        <f>VLOOKUP($B292,'Panorama Especialização Brasil'!$K$4:$BU$679,58,0)</f>
        <v>1284</v>
      </c>
      <c r="D292" s="46">
        <f t="shared" si="40"/>
        <v>3.6609987412884526</v>
      </c>
      <c r="E292" s="201">
        <f>VLOOKUP($B292,'Panorama Especialização Brasil'!$K$4:$BU$679,60,0)</f>
        <v>18</v>
      </c>
      <c r="F292" s="98">
        <v>3</v>
      </c>
      <c r="G292" s="196">
        <v>1</v>
      </c>
      <c r="H292" s="98">
        <f>VLOOKUP($B292,'Panorama Especialização Brasil'!$K$4:$BU$679,63,0)</f>
        <v>6206</v>
      </c>
      <c r="I292" s="201">
        <f>VLOOKUP($B292,'Panorama Especialização Brasil'!$K$4:$BV$680,64,0)</f>
        <v>286</v>
      </c>
      <c r="J292" s="255" t="s">
        <v>790</v>
      </c>
      <c r="K292" s="239" t="s">
        <v>747</v>
      </c>
      <c r="L292" s="239"/>
      <c r="M292" s="236" t="s">
        <v>780</v>
      </c>
      <c r="N292" s="237"/>
      <c r="O292" s="237"/>
      <c r="P292" s="277"/>
      <c r="Q292" s="284">
        <v>1</v>
      </c>
      <c r="R292" s="285"/>
      <c r="S292" s="296">
        <f t="shared" si="36"/>
        <v>1284</v>
      </c>
      <c r="T292" s="297">
        <f t="shared" si="37"/>
        <v>18</v>
      </c>
      <c r="U292" s="297">
        <f t="shared" si="38"/>
        <v>6206</v>
      </c>
      <c r="V292" s="297">
        <f t="shared" si="39"/>
        <v>286</v>
      </c>
      <c r="W292" s="297">
        <f t="shared" si="41"/>
        <v>0</v>
      </c>
      <c r="X292" s="297">
        <f t="shared" si="42"/>
        <v>0</v>
      </c>
      <c r="Y292" s="297">
        <f t="shared" si="43"/>
        <v>0</v>
      </c>
      <c r="Z292" s="298">
        <f t="shared" si="44"/>
        <v>0</v>
      </c>
    </row>
    <row r="293" spans="1:26">
      <c r="A293" s="87">
        <v>624</v>
      </c>
      <c r="B293" s="49" t="s">
        <v>598</v>
      </c>
      <c r="C293" s="65">
        <f>VLOOKUP($B293,'Panorama Especialização Brasil'!$K$4:$BU$679,58,0)</f>
        <v>6425</v>
      </c>
      <c r="D293" s="46">
        <f t="shared" si="40"/>
        <v>2.1909667581119385</v>
      </c>
      <c r="E293" s="201">
        <f>VLOOKUP($B293,'Panorama Especialização Brasil'!$K$4:$BU$679,60,0)</f>
        <v>175</v>
      </c>
      <c r="F293" s="98">
        <v>1551</v>
      </c>
      <c r="G293" s="196">
        <v>15</v>
      </c>
      <c r="H293" s="98">
        <f>VLOOKUP($B293,'Panorama Especialização Brasil'!$K$4:$BU$679,63,0)</f>
        <v>51890</v>
      </c>
      <c r="I293" s="201">
        <f>VLOOKUP($B293,'Panorama Especialização Brasil'!$K$4:$BV$680,64,0)</f>
        <v>2439</v>
      </c>
      <c r="J293" s="255" t="s">
        <v>790</v>
      </c>
      <c r="K293" s="239" t="s">
        <v>747</v>
      </c>
      <c r="L293" s="239"/>
      <c r="M293" s="239" t="s">
        <v>780</v>
      </c>
      <c r="N293" s="236"/>
      <c r="O293" s="237"/>
      <c r="P293" s="277"/>
      <c r="Q293" s="284">
        <v>1</v>
      </c>
      <c r="R293" s="285"/>
      <c r="S293" s="296">
        <f t="shared" ref="S293:S356" si="45">$Q293*C293</f>
        <v>6425</v>
      </c>
      <c r="T293" s="297">
        <f t="shared" ref="T293:T356" si="46">$Q293*E293</f>
        <v>175</v>
      </c>
      <c r="U293" s="297">
        <f t="shared" ref="U293:U356" si="47">$Q293*H293</f>
        <v>51890</v>
      </c>
      <c r="V293" s="297">
        <f t="shared" ref="V293:V356" si="48">$Q293*I293</f>
        <v>2439</v>
      </c>
      <c r="W293" s="297">
        <f t="shared" si="41"/>
        <v>0</v>
      </c>
      <c r="X293" s="297">
        <f t="shared" si="42"/>
        <v>0</v>
      </c>
      <c r="Y293" s="297">
        <f t="shared" si="43"/>
        <v>0</v>
      </c>
      <c r="Z293" s="298">
        <f t="shared" si="44"/>
        <v>0</v>
      </c>
    </row>
    <row r="294" spans="1:26">
      <c r="A294" s="87">
        <v>621</v>
      </c>
      <c r="B294" s="49" t="s">
        <v>595</v>
      </c>
      <c r="C294" s="65">
        <f>VLOOKUP($B294,'Panorama Especialização Brasil'!$K$4:$BU$679,58,0)</f>
        <v>28715</v>
      </c>
      <c r="D294" s="46">
        <f t="shared" si="40"/>
        <v>1.7527154971287731</v>
      </c>
      <c r="E294" s="201">
        <f>VLOOKUP($B294,'Panorama Especialização Brasil'!$K$4:$BU$679,60,0)</f>
        <v>99</v>
      </c>
      <c r="F294" s="98">
        <v>6692</v>
      </c>
      <c r="G294" s="196">
        <v>14</v>
      </c>
      <c r="H294" s="98">
        <f>VLOOKUP($B294,'Panorama Especialização Brasil'!$K$4:$BU$679,63,0)</f>
        <v>289897</v>
      </c>
      <c r="I294" s="201">
        <f>VLOOKUP($B294,'Panorama Especialização Brasil'!$K$4:$BV$680,64,0)</f>
        <v>1619</v>
      </c>
      <c r="J294" s="255" t="s">
        <v>790</v>
      </c>
      <c r="K294" s="239" t="s">
        <v>747</v>
      </c>
      <c r="L294" s="239"/>
      <c r="M294" s="239" t="s">
        <v>780</v>
      </c>
      <c r="N294" s="237"/>
      <c r="O294" s="237"/>
      <c r="P294" s="277"/>
      <c r="Q294" s="284">
        <v>1</v>
      </c>
      <c r="R294" s="285"/>
      <c r="S294" s="296">
        <f t="shared" si="45"/>
        <v>28715</v>
      </c>
      <c r="T294" s="297">
        <f t="shared" si="46"/>
        <v>99</v>
      </c>
      <c r="U294" s="297">
        <f t="shared" si="47"/>
        <v>289897</v>
      </c>
      <c r="V294" s="297">
        <f t="shared" si="48"/>
        <v>1619</v>
      </c>
      <c r="W294" s="297">
        <f t="shared" si="41"/>
        <v>0</v>
      </c>
      <c r="X294" s="297">
        <f t="shared" si="42"/>
        <v>0</v>
      </c>
      <c r="Y294" s="297">
        <f t="shared" si="43"/>
        <v>0</v>
      </c>
      <c r="Z294" s="298">
        <f t="shared" si="44"/>
        <v>0</v>
      </c>
    </row>
    <row r="295" spans="1:26">
      <c r="A295" s="87">
        <v>564</v>
      </c>
      <c r="B295" s="49" t="s">
        <v>537</v>
      </c>
      <c r="C295" s="65">
        <f>VLOOKUP($B295,'Panorama Especialização Brasil'!$K$4:$BU$679,58,0)</f>
        <v>3021</v>
      </c>
      <c r="D295" s="46">
        <f t="shared" si="40"/>
        <v>1.2390152308762132</v>
      </c>
      <c r="E295" s="201">
        <f>VLOOKUP($B295,'Panorama Especialização Brasil'!$K$4:$BU$679,60,0)</f>
        <v>33</v>
      </c>
      <c r="F295" s="98">
        <v>1540</v>
      </c>
      <c r="G295" s="196">
        <v>13</v>
      </c>
      <c r="H295" s="98">
        <f>VLOOKUP($B295,'Panorama Especialização Brasil'!$K$4:$BU$679,63,0)</f>
        <v>43144</v>
      </c>
      <c r="I295" s="201">
        <f>VLOOKUP($B295,'Panorama Especialização Brasil'!$K$4:$BV$680,64,0)</f>
        <v>722</v>
      </c>
      <c r="J295" s="255" t="s">
        <v>790</v>
      </c>
      <c r="K295" s="239" t="s">
        <v>747</v>
      </c>
      <c r="L295" s="239"/>
      <c r="M295" s="236" t="s">
        <v>780</v>
      </c>
      <c r="N295" s="237"/>
      <c r="O295" s="237"/>
      <c r="P295" s="277"/>
      <c r="Q295" s="284">
        <v>1</v>
      </c>
      <c r="R295" s="285"/>
      <c r="S295" s="296">
        <f t="shared" si="45"/>
        <v>3021</v>
      </c>
      <c r="T295" s="297">
        <f t="shared" si="46"/>
        <v>33</v>
      </c>
      <c r="U295" s="297">
        <f t="shared" si="47"/>
        <v>43144</v>
      </c>
      <c r="V295" s="297">
        <f t="shared" si="48"/>
        <v>722</v>
      </c>
      <c r="W295" s="297">
        <f t="shared" si="41"/>
        <v>0</v>
      </c>
      <c r="X295" s="297">
        <f t="shared" si="42"/>
        <v>0</v>
      </c>
      <c r="Y295" s="297">
        <f t="shared" si="43"/>
        <v>0</v>
      </c>
      <c r="Z295" s="298">
        <f t="shared" si="44"/>
        <v>0</v>
      </c>
    </row>
    <row r="296" spans="1:26">
      <c r="A296" s="87">
        <v>626</v>
      </c>
      <c r="B296" s="49" t="s">
        <v>600</v>
      </c>
      <c r="C296" s="65">
        <f>VLOOKUP($B296,'Panorama Especialização Brasil'!$K$4:$BU$679,58,0)</f>
        <v>2154</v>
      </c>
      <c r="D296" s="46">
        <f t="shared" si="40"/>
        <v>1.2312129048536382</v>
      </c>
      <c r="E296" s="201">
        <f>VLOOKUP($B296,'Panorama Especialização Brasil'!$K$4:$BU$679,60,0)</f>
        <v>36</v>
      </c>
      <c r="F296" s="98">
        <v>895</v>
      </c>
      <c r="G296" s="196">
        <v>7</v>
      </c>
      <c r="H296" s="98">
        <f>VLOOKUP($B296,'Panorama Especialização Brasil'!$K$4:$BU$679,63,0)</f>
        <v>30957</v>
      </c>
      <c r="I296" s="201">
        <f>VLOOKUP($B296,'Panorama Especialização Brasil'!$K$4:$BV$680,64,0)</f>
        <v>751</v>
      </c>
      <c r="J296" s="255" t="s">
        <v>790</v>
      </c>
      <c r="K296" s="239" t="s">
        <v>747</v>
      </c>
      <c r="L296" s="239"/>
      <c r="M296" s="236" t="s">
        <v>780</v>
      </c>
      <c r="N296" s="237"/>
      <c r="O296" s="237"/>
      <c r="P296" s="277"/>
      <c r="Q296" s="284">
        <v>1</v>
      </c>
      <c r="R296" s="285"/>
      <c r="S296" s="296">
        <f t="shared" si="45"/>
        <v>2154</v>
      </c>
      <c r="T296" s="297">
        <f t="shared" si="46"/>
        <v>36</v>
      </c>
      <c r="U296" s="297">
        <f t="shared" si="47"/>
        <v>30957</v>
      </c>
      <c r="V296" s="297">
        <f t="shared" si="48"/>
        <v>751</v>
      </c>
      <c r="W296" s="297">
        <f t="shared" si="41"/>
        <v>0</v>
      </c>
      <c r="X296" s="297">
        <f t="shared" si="42"/>
        <v>0</v>
      </c>
      <c r="Y296" s="297">
        <f t="shared" si="43"/>
        <v>0</v>
      </c>
      <c r="Z296" s="298">
        <f t="shared" si="44"/>
        <v>0</v>
      </c>
    </row>
    <row r="297" spans="1:26">
      <c r="A297" s="87">
        <v>630</v>
      </c>
      <c r="B297" s="49" t="s">
        <v>604</v>
      </c>
      <c r="C297" s="65">
        <f>VLOOKUP($B297,'Panorama Especialização Brasil'!$K$4:$BU$679,58,0)</f>
        <v>19085</v>
      </c>
      <c r="D297" s="46">
        <f t="shared" si="40"/>
        <v>1.1427471416849189</v>
      </c>
      <c r="E297" s="201">
        <f>VLOOKUP($B297,'Panorama Especialização Brasil'!$K$4:$BU$679,60,0)</f>
        <v>1380</v>
      </c>
      <c r="F297" s="98">
        <v>2871</v>
      </c>
      <c r="G297" s="196">
        <v>134</v>
      </c>
      <c r="H297" s="98">
        <f>VLOOKUP($B297,'Panorama Especialização Brasil'!$K$4:$BU$679,63,0)</f>
        <v>295521</v>
      </c>
      <c r="I297" s="201">
        <f>VLOOKUP($B297,'Panorama Especialização Brasil'!$K$4:$BV$680,64,0)</f>
        <v>28233</v>
      </c>
      <c r="J297" s="255" t="s">
        <v>790</v>
      </c>
      <c r="K297" s="239" t="s">
        <v>747</v>
      </c>
      <c r="L297" s="239"/>
      <c r="M297" s="239" t="s">
        <v>780</v>
      </c>
      <c r="N297" s="237"/>
      <c r="O297" s="237"/>
      <c r="P297" s="277"/>
      <c r="Q297" s="284">
        <v>1</v>
      </c>
      <c r="R297" s="285"/>
      <c r="S297" s="296">
        <f t="shared" si="45"/>
        <v>19085</v>
      </c>
      <c r="T297" s="297">
        <f t="shared" si="46"/>
        <v>1380</v>
      </c>
      <c r="U297" s="297">
        <f t="shared" si="47"/>
        <v>295521</v>
      </c>
      <c r="V297" s="297">
        <f t="shared" si="48"/>
        <v>28233</v>
      </c>
      <c r="W297" s="297">
        <f t="shared" si="41"/>
        <v>0</v>
      </c>
      <c r="X297" s="297">
        <f t="shared" si="42"/>
        <v>0</v>
      </c>
      <c r="Y297" s="297">
        <f t="shared" si="43"/>
        <v>0</v>
      </c>
      <c r="Z297" s="298">
        <f t="shared" si="44"/>
        <v>0</v>
      </c>
    </row>
    <row r="298" spans="1:26">
      <c r="A298" s="87">
        <v>620</v>
      </c>
      <c r="B298" s="49" t="s">
        <v>594</v>
      </c>
      <c r="C298" s="65">
        <f>VLOOKUP($B298,'Panorama Especialização Brasil'!$K$4:$BU$679,58,0)</f>
        <v>5825</v>
      </c>
      <c r="D298" s="46">
        <f t="shared" si="40"/>
        <v>0.67404126898050565</v>
      </c>
      <c r="E298" s="201">
        <f>VLOOKUP($B298,'Panorama Especialização Brasil'!$K$4:$BU$679,60,0)</f>
        <v>150</v>
      </c>
      <c r="F298" s="98">
        <v>1334</v>
      </c>
      <c r="G298" s="196">
        <v>20</v>
      </c>
      <c r="H298" s="98">
        <f>VLOOKUP($B298,'Panorama Especialização Brasil'!$K$4:$BU$679,63,0)</f>
        <v>152917</v>
      </c>
      <c r="I298" s="201">
        <f>VLOOKUP($B298,'Panorama Especialização Brasil'!$K$4:$BV$680,64,0)</f>
        <v>3288</v>
      </c>
      <c r="J298" s="253"/>
      <c r="K298" s="239" t="s">
        <v>747</v>
      </c>
      <c r="L298" s="239"/>
      <c r="M298" s="236" t="s">
        <v>780</v>
      </c>
      <c r="N298" s="237"/>
      <c r="O298" s="237"/>
      <c r="P298" s="277"/>
      <c r="Q298" s="284">
        <v>1</v>
      </c>
      <c r="R298" s="285"/>
      <c r="S298" s="296">
        <f t="shared" si="45"/>
        <v>5825</v>
      </c>
      <c r="T298" s="297">
        <f t="shared" si="46"/>
        <v>150</v>
      </c>
      <c r="U298" s="297">
        <f t="shared" si="47"/>
        <v>152917</v>
      </c>
      <c r="V298" s="297">
        <f t="shared" si="48"/>
        <v>3288</v>
      </c>
      <c r="W298" s="297">
        <f t="shared" si="41"/>
        <v>0</v>
      </c>
      <c r="X298" s="297">
        <f t="shared" si="42"/>
        <v>0</v>
      </c>
      <c r="Y298" s="297">
        <f t="shared" si="43"/>
        <v>0</v>
      </c>
      <c r="Z298" s="298">
        <f t="shared" si="44"/>
        <v>0</v>
      </c>
    </row>
    <row r="299" spans="1:26">
      <c r="A299" s="87">
        <v>625</v>
      </c>
      <c r="B299" s="49" t="s">
        <v>599</v>
      </c>
      <c r="C299" s="65">
        <f>VLOOKUP($B299,'Panorama Especialização Brasil'!$K$4:$BU$679,58,0)</f>
        <v>1172</v>
      </c>
      <c r="D299" s="46">
        <f t="shared" si="40"/>
        <v>0.6710567414084041</v>
      </c>
      <c r="E299" s="201">
        <f>VLOOKUP($B299,'Panorama Especialização Brasil'!$K$4:$BU$679,60,0)</f>
        <v>5</v>
      </c>
      <c r="F299" s="98">
        <v>0</v>
      </c>
      <c r="G299" s="196">
        <v>0</v>
      </c>
      <c r="H299" s="98">
        <f>VLOOKUP($B299,'Panorama Especialização Brasil'!$K$4:$BU$679,63,0)</f>
        <v>30904</v>
      </c>
      <c r="I299" s="201">
        <f>VLOOKUP($B299,'Panorama Especialização Brasil'!$K$4:$BV$680,64,0)</f>
        <v>127</v>
      </c>
      <c r="J299" s="253"/>
      <c r="K299" s="239" t="s">
        <v>747</v>
      </c>
      <c r="L299" s="239"/>
      <c r="M299" s="239" t="s">
        <v>780</v>
      </c>
      <c r="N299" s="237"/>
      <c r="O299" s="237"/>
      <c r="P299" s="277"/>
      <c r="Q299" s="284">
        <v>1</v>
      </c>
      <c r="R299" s="285"/>
      <c r="S299" s="296">
        <f t="shared" si="45"/>
        <v>1172</v>
      </c>
      <c r="T299" s="297">
        <f t="shared" si="46"/>
        <v>5</v>
      </c>
      <c r="U299" s="297">
        <f t="shared" si="47"/>
        <v>30904</v>
      </c>
      <c r="V299" s="297">
        <f t="shared" si="48"/>
        <v>127</v>
      </c>
      <c r="W299" s="297">
        <f t="shared" si="41"/>
        <v>0</v>
      </c>
      <c r="X299" s="297">
        <f t="shared" si="42"/>
        <v>0</v>
      </c>
      <c r="Y299" s="297">
        <f t="shared" si="43"/>
        <v>0</v>
      </c>
      <c r="Z299" s="298">
        <f t="shared" si="44"/>
        <v>0</v>
      </c>
    </row>
    <row r="300" spans="1:26">
      <c r="A300" s="87">
        <v>619</v>
      </c>
      <c r="B300" s="49" t="s">
        <v>593</v>
      </c>
      <c r="C300" s="65">
        <f>VLOOKUP($B300,'Panorama Especialização Brasil'!$K$4:$BU$679,58,0)</f>
        <v>10967</v>
      </c>
      <c r="D300" s="46">
        <f t="shared" si="40"/>
        <v>0.58439939784842143</v>
      </c>
      <c r="E300" s="201">
        <f>VLOOKUP($B300,'Panorama Especialização Brasil'!$K$4:$BU$679,60,0)</f>
        <v>481</v>
      </c>
      <c r="F300" s="98">
        <v>2230</v>
      </c>
      <c r="G300" s="196">
        <v>90</v>
      </c>
      <c r="H300" s="98">
        <f>VLOOKUP($B300,'Panorama Especialização Brasil'!$K$4:$BU$679,63,0)</f>
        <v>332066</v>
      </c>
      <c r="I300" s="201">
        <f>VLOOKUP($B300,'Panorama Especialização Brasil'!$K$4:$BV$680,64,0)</f>
        <v>12321</v>
      </c>
      <c r="J300" s="253"/>
      <c r="K300" s="239" t="s">
        <v>747</v>
      </c>
      <c r="L300" s="239"/>
      <c r="M300" s="236" t="s">
        <v>780</v>
      </c>
      <c r="N300" s="237"/>
      <c r="O300" s="237"/>
      <c r="P300" s="277"/>
      <c r="Q300" s="284">
        <v>1</v>
      </c>
      <c r="R300" s="285"/>
      <c r="S300" s="296">
        <f t="shared" si="45"/>
        <v>10967</v>
      </c>
      <c r="T300" s="297">
        <f t="shared" si="46"/>
        <v>481</v>
      </c>
      <c r="U300" s="297">
        <f t="shared" si="47"/>
        <v>332066</v>
      </c>
      <c r="V300" s="297">
        <f t="shared" si="48"/>
        <v>12321</v>
      </c>
      <c r="W300" s="297">
        <f t="shared" si="41"/>
        <v>0</v>
      </c>
      <c r="X300" s="297">
        <f t="shared" si="42"/>
        <v>0</v>
      </c>
      <c r="Y300" s="297">
        <f t="shared" si="43"/>
        <v>0</v>
      </c>
      <c r="Z300" s="298">
        <f t="shared" si="44"/>
        <v>0</v>
      </c>
    </row>
    <row r="301" spans="1:26">
      <c r="A301" s="87">
        <v>572</v>
      </c>
      <c r="B301" s="49" t="s">
        <v>545</v>
      </c>
      <c r="C301" s="65">
        <f>VLOOKUP($B301,'Panorama Especialização Brasil'!$K$4:$BU$679,58,0)</f>
        <v>2414</v>
      </c>
      <c r="D301" s="46">
        <f t="shared" si="40"/>
        <v>0.57034359201591456</v>
      </c>
      <c r="E301" s="201">
        <f>VLOOKUP($B301,'Panorama Especialização Brasil'!$K$4:$BU$679,60,0)</f>
        <v>361</v>
      </c>
      <c r="F301" s="98">
        <v>282</v>
      </c>
      <c r="G301" s="196">
        <v>34</v>
      </c>
      <c r="H301" s="98">
        <f>VLOOKUP($B301,'Panorama Especialização Brasil'!$K$4:$BU$679,63,0)</f>
        <v>74894</v>
      </c>
      <c r="I301" s="201">
        <f>VLOOKUP($B301,'Panorama Especialização Brasil'!$K$4:$BV$680,64,0)</f>
        <v>7473</v>
      </c>
      <c r="J301" s="253"/>
      <c r="K301" s="239" t="s">
        <v>747</v>
      </c>
      <c r="L301" s="239"/>
      <c r="M301" s="236" t="s">
        <v>780</v>
      </c>
      <c r="N301" s="237"/>
      <c r="O301" s="237"/>
      <c r="P301" s="277"/>
      <c r="Q301" s="284">
        <v>1</v>
      </c>
      <c r="R301" s="285"/>
      <c r="S301" s="296">
        <f t="shared" si="45"/>
        <v>2414</v>
      </c>
      <c r="T301" s="297">
        <f t="shared" si="46"/>
        <v>361</v>
      </c>
      <c r="U301" s="297">
        <f t="shared" si="47"/>
        <v>74894</v>
      </c>
      <c r="V301" s="297">
        <f t="shared" si="48"/>
        <v>7473</v>
      </c>
      <c r="W301" s="297">
        <f t="shared" si="41"/>
        <v>0</v>
      </c>
      <c r="X301" s="297">
        <f t="shared" si="42"/>
        <v>0</v>
      </c>
      <c r="Y301" s="297">
        <f t="shared" si="43"/>
        <v>0</v>
      </c>
      <c r="Z301" s="298">
        <f t="shared" si="44"/>
        <v>0</v>
      </c>
    </row>
    <row r="302" spans="1:26">
      <c r="A302" s="87">
        <v>622</v>
      </c>
      <c r="B302" s="49" t="s">
        <v>596</v>
      </c>
      <c r="C302" s="65">
        <f>VLOOKUP($B302,'Panorama Especialização Brasil'!$K$4:$BU$679,58,0)</f>
        <v>12433</v>
      </c>
      <c r="D302" s="46">
        <f t="shared" si="40"/>
        <v>0.53919401982713944</v>
      </c>
      <c r="E302" s="201">
        <f>VLOOKUP($B302,'Panorama Especialização Brasil'!$K$4:$BU$679,60,0)</f>
        <v>98</v>
      </c>
      <c r="F302" s="98">
        <v>2715</v>
      </c>
      <c r="G302" s="196">
        <v>12</v>
      </c>
      <c r="H302" s="98">
        <f>VLOOKUP($B302,'Panorama Especialização Brasil'!$K$4:$BU$679,63,0)</f>
        <v>408016</v>
      </c>
      <c r="I302" s="201">
        <f>VLOOKUP($B302,'Panorama Especialização Brasil'!$K$4:$BV$680,64,0)</f>
        <v>1687</v>
      </c>
      <c r="J302" s="253"/>
      <c r="K302" s="239" t="s">
        <v>747</v>
      </c>
      <c r="L302" s="239"/>
      <c r="M302" s="239" t="s">
        <v>780</v>
      </c>
      <c r="N302" s="237"/>
      <c r="O302" s="237"/>
      <c r="P302" s="277"/>
      <c r="Q302" s="284">
        <v>1</v>
      </c>
      <c r="R302" s="285"/>
      <c r="S302" s="296">
        <f t="shared" si="45"/>
        <v>12433</v>
      </c>
      <c r="T302" s="297">
        <f t="shared" si="46"/>
        <v>98</v>
      </c>
      <c r="U302" s="297">
        <f t="shared" si="47"/>
        <v>408016</v>
      </c>
      <c r="V302" s="297">
        <f t="shared" si="48"/>
        <v>1687</v>
      </c>
      <c r="W302" s="297">
        <f t="shared" si="41"/>
        <v>0</v>
      </c>
      <c r="X302" s="297">
        <f t="shared" si="42"/>
        <v>0</v>
      </c>
      <c r="Y302" s="297">
        <f t="shared" si="43"/>
        <v>0</v>
      </c>
      <c r="Z302" s="298">
        <f t="shared" si="44"/>
        <v>0</v>
      </c>
    </row>
    <row r="303" spans="1:26">
      <c r="A303" s="87">
        <v>623</v>
      </c>
      <c r="B303" s="49" t="s">
        <v>597</v>
      </c>
      <c r="C303" s="65">
        <f>VLOOKUP($B303,'Panorama Especialização Brasil'!$K$4:$BU$679,58,0)</f>
        <v>791</v>
      </c>
      <c r="D303" s="46">
        <f t="shared" si="40"/>
        <v>0.36115619544323668</v>
      </c>
      <c r="E303" s="201">
        <f>VLOOKUP($B303,'Panorama Especialização Brasil'!$K$4:$BU$679,60,0)</f>
        <v>30</v>
      </c>
      <c r="F303" s="98">
        <v>315</v>
      </c>
      <c r="G303" s="196">
        <v>10</v>
      </c>
      <c r="H303" s="98">
        <f>VLOOKUP($B303,'Panorama Especialização Brasil'!$K$4:$BU$679,63,0)</f>
        <v>38755</v>
      </c>
      <c r="I303" s="201">
        <f>VLOOKUP($B303,'Panorama Especialização Brasil'!$K$4:$BV$680,64,0)</f>
        <v>439</v>
      </c>
      <c r="J303" s="253"/>
      <c r="K303" s="239" t="s">
        <v>747</v>
      </c>
      <c r="L303" s="239"/>
      <c r="M303" s="236" t="s">
        <v>780</v>
      </c>
      <c r="N303" s="237"/>
      <c r="O303" s="237"/>
      <c r="P303" s="277"/>
      <c r="Q303" s="284">
        <v>1</v>
      </c>
      <c r="R303" s="285"/>
      <c r="S303" s="296">
        <f t="shared" si="45"/>
        <v>791</v>
      </c>
      <c r="T303" s="297">
        <f t="shared" si="46"/>
        <v>30</v>
      </c>
      <c r="U303" s="297">
        <f t="shared" si="47"/>
        <v>38755</v>
      </c>
      <c r="V303" s="297">
        <f t="shared" si="48"/>
        <v>439</v>
      </c>
      <c r="W303" s="297">
        <f t="shared" si="41"/>
        <v>0</v>
      </c>
      <c r="X303" s="297">
        <f t="shared" si="42"/>
        <v>0</v>
      </c>
      <c r="Y303" s="297">
        <f t="shared" si="43"/>
        <v>0</v>
      </c>
      <c r="Z303" s="298">
        <f t="shared" si="44"/>
        <v>0</v>
      </c>
    </row>
    <row r="304" spans="1:26">
      <c r="A304" s="87">
        <v>464</v>
      </c>
      <c r="B304" s="49" t="s">
        <v>436</v>
      </c>
      <c r="C304" s="65">
        <f>VLOOKUP($B304,'Panorama Especialização Brasil'!$K$4:$BU$679,58,0)</f>
        <v>1</v>
      </c>
      <c r="D304" s="46">
        <f t="shared" si="40"/>
        <v>0.25278324642229794</v>
      </c>
      <c r="E304" s="201">
        <f>VLOOKUP($B304,'Panorama Especialização Brasil'!$K$4:$BU$679,60,0)</f>
        <v>1</v>
      </c>
      <c r="F304" s="98">
        <v>0</v>
      </c>
      <c r="G304" s="196">
        <v>0</v>
      </c>
      <c r="H304" s="98">
        <f>VLOOKUP($B304,'Panorama Especialização Brasil'!$K$4:$BU$679,63,0)</f>
        <v>70</v>
      </c>
      <c r="I304" s="201">
        <f>VLOOKUP($B304,'Panorama Especialização Brasil'!$K$4:$BV$680,64,0)</f>
        <v>4</v>
      </c>
      <c r="J304" s="253"/>
      <c r="K304" s="239" t="s">
        <v>747</v>
      </c>
      <c r="L304" s="239"/>
      <c r="M304" s="236" t="s">
        <v>780</v>
      </c>
      <c r="N304" s="237"/>
      <c r="O304" s="237"/>
      <c r="P304" s="277"/>
      <c r="Q304" s="284">
        <v>1</v>
      </c>
      <c r="R304" s="285"/>
      <c r="S304" s="296">
        <f t="shared" si="45"/>
        <v>1</v>
      </c>
      <c r="T304" s="297">
        <f t="shared" si="46"/>
        <v>1</v>
      </c>
      <c r="U304" s="297">
        <f t="shared" si="47"/>
        <v>70</v>
      </c>
      <c r="V304" s="297">
        <f t="shared" si="48"/>
        <v>4</v>
      </c>
      <c r="W304" s="297">
        <f t="shared" si="41"/>
        <v>0</v>
      </c>
      <c r="X304" s="297">
        <f t="shared" si="42"/>
        <v>0</v>
      </c>
      <c r="Y304" s="297">
        <f t="shared" si="43"/>
        <v>0</v>
      </c>
      <c r="Z304" s="298">
        <f t="shared" si="44"/>
        <v>0</v>
      </c>
    </row>
    <row r="305" spans="1:26">
      <c r="A305" s="87">
        <v>390</v>
      </c>
      <c r="B305" s="49" t="s">
        <v>715</v>
      </c>
      <c r="C305" s="65">
        <f>VLOOKUP($B305,'Panorama Especialização Brasil'!$K$4:$BU$679,58,0)</f>
        <v>700</v>
      </c>
      <c r="D305" s="46">
        <f t="shared" si="40"/>
        <v>1.1573891865719117</v>
      </c>
      <c r="E305" s="201">
        <f>VLOOKUP($B305,'Panorama Especialização Brasil'!$K$4:$BU$679,60,0)</f>
        <v>34</v>
      </c>
      <c r="F305" s="98">
        <v>22</v>
      </c>
      <c r="G305" s="196">
        <v>3</v>
      </c>
      <c r="H305" s="98">
        <f>VLOOKUP($B305,'Panorama Especialização Brasil'!$K$4:$BU$679,63,0)</f>
        <v>10702</v>
      </c>
      <c r="I305" s="201">
        <f>VLOOKUP($B305,'Panorama Especialização Brasil'!$K$4:$BV$680,64,0)</f>
        <v>1011</v>
      </c>
      <c r="J305" s="255" t="s">
        <v>799</v>
      </c>
      <c r="K305" s="346" t="s">
        <v>744</v>
      </c>
      <c r="L305" s="346"/>
      <c r="M305" s="321" t="s">
        <v>780</v>
      </c>
      <c r="N305" s="237"/>
      <c r="O305" s="237"/>
      <c r="P305" s="277"/>
      <c r="Q305" s="284">
        <v>1</v>
      </c>
      <c r="R305" s="285"/>
      <c r="S305" s="296">
        <f t="shared" si="45"/>
        <v>700</v>
      </c>
      <c r="T305" s="297">
        <f t="shared" si="46"/>
        <v>34</v>
      </c>
      <c r="U305" s="297">
        <f t="shared" si="47"/>
        <v>10702</v>
      </c>
      <c r="V305" s="297">
        <f t="shared" si="48"/>
        <v>1011</v>
      </c>
      <c r="W305" s="297">
        <f t="shared" si="41"/>
        <v>0</v>
      </c>
      <c r="X305" s="297">
        <f t="shared" si="42"/>
        <v>0</v>
      </c>
      <c r="Y305" s="297">
        <f t="shared" si="43"/>
        <v>0</v>
      </c>
      <c r="Z305" s="298">
        <f t="shared" si="44"/>
        <v>0</v>
      </c>
    </row>
    <row r="306" spans="1:26">
      <c r="A306" s="87">
        <v>636</v>
      </c>
      <c r="B306" s="49" t="s">
        <v>610</v>
      </c>
      <c r="C306" s="65">
        <f>VLOOKUP($B306,'Panorama Especialização Brasil'!$K$4:$BU$679,58,0)</f>
        <v>4252</v>
      </c>
      <c r="D306" s="46">
        <f t="shared" si="40"/>
        <v>1.1247911597245184</v>
      </c>
      <c r="E306" s="201">
        <f>VLOOKUP($B306,'Panorama Especialização Brasil'!$K$4:$BU$679,60,0)</f>
        <v>731</v>
      </c>
      <c r="F306" s="98">
        <v>1755</v>
      </c>
      <c r="G306" s="196">
        <v>114</v>
      </c>
      <c r="H306" s="98">
        <f>VLOOKUP($B306,'Panorama Especialização Brasil'!$K$4:$BU$679,63,0)</f>
        <v>66891</v>
      </c>
      <c r="I306" s="201">
        <f>VLOOKUP($B306,'Panorama Especialização Brasil'!$K$4:$BV$680,64,0)</f>
        <v>20498</v>
      </c>
      <c r="J306" s="255" t="s">
        <v>783</v>
      </c>
      <c r="K306" s="239" t="s">
        <v>744</v>
      </c>
      <c r="L306" s="239"/>
      <c r="M306" s="236" t="s">
        <v>780</v>
      </c>
      <c r="N306" s="237"/>
      <c r="O306" s="237"/>
      <c r="P306" s="277"/>
      <c r="Q306" s="284">
        <v>1</v>
      </c>
      <c r="R306" s="285"/>
      <c r="S306" s="296">
        <f t="shared" si="45"/>
        <v>4252</v>
      </c>
      <c r="T306" s="297">
        <f t="shared" si="46"/>
        <v>731</v>
      </c>
      <c r="U306" s="297">
        <f t="shared" si="47"/>
        <v>66891</v>
      </c>
      <c r="V306" s="297">
        <f t="shared" si="48"/>
        <v>20498</v>
      </c>
      <c r="W306" s="297">
        <f t="shared" si="41"/>
        <v>0</v>
      </c>
      <c r="X306" s="297">
        <f t="shared" si="42"/>
        <v>0</v>
      </c>
      <c r="Y306" s="297">
        <f t="shared" si="43"/>
        <v>0</v>
      </c>
      <c r="Z306" s="298">
        <f t="shared" si="44"/>
        <v>0</v>
      </c>
    </row>
    <row r="307" spans="1:26">
      <c r="A307" s="87">
        <v>638</v>
      </c>
      <c r="B307" s="49" t="s">
        <v>612</v>
      </c>
      <c r="C307" s="65">
        <f>VLOOKUP($B307,'Panorama Especialização Brasil'!$K$4:$BU$679,58,0)</f>
        <v>4941</v>
      </c>
      <c r="D307" s="46">
        <f t="shared" si="40"/>
        <v>0.85697341200996047</v>
      </c>
      <c r="E307" s="201">
        <f>VLOOKUP($B307,'Panorama Especialização Brasil'!$K$4:$BU$679,60,0)</f>
        <v>285</v>
      </c>
      <c r="F307" s="98">
        <v>277</v>
      </c>
      <c r="G307" s="196">
        <v>58</v>
      </c>
      <c r="H307" s="98">
        <f>VLOOKUP($B307,'Panorama Especialização Brasil'!$K$4:$BU$679,63,0)</f>
        <v>102022</v>
      </c>
      <c r="I307" s="201">
        <f>VLOOKUP($B307,'Panorama Especialização Brasil'!$K$4:$BV$680,64,0)</f>
        <v>9472</v>
      </c>
      <c r="J307" s="253" t="s">
        <v>783</v>
      </c>
      <c r="K307" s="239" t="s">
        <v>744</v>
      </c>
      <c r="L307" s="239"/>
      <c r="M307" s="239" t="s">
        <v>780</v>
      </c>
      <c r="N307" s="237"/>
      <c r="O307" s="237"/>
      <c r="P307" s="277"/>
      <c r="Q307" s="284">
        <v>1</v>
      </c>
      <c r="R307" s="285"/>
      <c r="S307" s="296">
        <f t="shared" si="45"/>
        <v>4941</v>
      </c>
      <c r="T307" s="297">
        <f t="shared" si="46"/>
        <v>285</v>
      </c>
      <c r="U307" s="297">
        <f t="shared" si="47"/>
        <v>102022</v>
      </c>
      <c r="V307" s="297">
        <f t="shared" si="48"/>
        <v>9472</v>
      </c>
      <c r="W307" s="297">
        <f t="shared" si="41"/>
        <v>0</v>
      </c>
      <c r="X307" s="297">
        <f t="shared" si="42"/>
        <v>0</v>
      </c>
      <c r="Y307" s="297">
        <f t="shared" si="43"/>
        <v>0</v>
      </c>
      <c r="Z307" s="298">
        <f t="shared" si="44"/>
        <v>0</v>
      </c>
    </row>
    <row r="308" spans="1:26">
      <c r="A308" s="87">
        <v>635</v>
      </c>
      <c r="B308" s="49" t="s">
        <v>609</v>
      </c>
      <c r="C308" s="65">
        <f>VLOOKUP($B308,'Panorama Especialização Brasil'!$K$4:$BU$679,58,0)</f>
        <v>10646</v>
      </c>
      <c r="D308" s="46">
        <f t="shared" si="40"/>
        <v>0.83349909693741375</v>
      </c>
      <c r="E308" s="201">
        <f>VLOOKUP($B308,'Panorama Especialização Brasil'!$K$4:$BU$679,60,0)</f>
        <v>1071</v>
      </c>
      <c r="F308" s="98">
        <v>1488</v>
      </c>
      <c r="G308" s="196">
        <v>97</v>
      </c>
      <c r="H308" s="98">
        <f>VLOOKUP($B308,'Panorama Especialização Brasil'!$K$4:$BU$679,63,0)</f>
        <v>226010</v>
      </c>
      <c r="I308" s="201">
        <f>VLOOKUP($B308,'Panorama Especialização Brasil'!$K$4:$BV$680,64,0)</f>
        <v>21094</v>
      </c>
      <c r="J308" s="253" t="s">
        <v>783</v>
      </c>
      <c r="K308" s="239" t="s">
        <v>744</v>
      </c>
      <c r="L308" s="239"/>
      <c r="M308" s="239" t="s">
        <v>780</v>
      </c>
      <c r="N308" s="237"/>
      <c r="O308" s="237"/>
      <c r="P308" s="277"/>
      <c r="Q308" s="284">
        <v>1</v>
      </c>
      <c r="R308" s="285"/>
      <c r="S308" s="296">
        <f t="shared" si="45"/>
        <v>10646</v>
      </c>
      <c r="T308" s="297">
        <f t="shared" si="46"/>
        <v>1071</v>
      </c>
      <c r="U308" s="297">
        <f t="shared" si="47"/>
        <v>226010</v>
      </c>
      <c r="V308" s="297">
        <f t="shared" si="48"/>
        <v>21094</v>
      </c>
      <c r="W308" s="297">
        <f t="shared" si="41"/>
        <v>0</v>
      </c>
      <c r="X308" s="297">
        <f t="shared" si="42"/>
        <v>0</v>
      </c>
      <c r="Y308" s="297">
        <f t="shared" si="43"/>
        <v>0</v>
      </c>
      <c r="Z308" s="298">
        <f t="shared" si="44"/>
        <v>0</v>
      </c>
    </row>
    <row r="309" spans="1:26">
      <c r="A309" s="87">
        <v>381</v>
      </c>
      <c r="B309" s="49" t="s">
        <v>352</v>
      </c>
      <c r="C309" s="65">
        <f>VLOOKUP($B309,'Panorama Especialização Brasil'!$K$4:$BU$679,58,0)</f>
        <v>1697</v>
      </c>
      <c r="D309" s="46">
        <f t="shared" si="40"/>
        <v>0.73096693871725349</v>
      </c>
      <c r="E309" s="201">
        <f>VLOOKUP($B309,'Panorama Especialização Brasil'!$K$4:$BU$679,60,0)</f>
        <v>193</v>
      </c>
      <c r="F309" s="98">
        <v>755</v>
      </c>
      <c r="G309" s="196">
        <v>39</v>
      </c>
      <c r="H309" s="98">
        <f>VLOOKUP($B309,'Panorama Especialização Brasil'!$K$4:$BU$679,63,0)</f>
        <v>41080</v>
      </c>
      <c r="I309" s="201">
        <f>VLOOKUP($B309,'Panorama Especialização Brasil'!$K$4:$BV$680,64,0)</f>
        <v>4614</v>
      </c>
      <c r="J309" s="253"/>
      <c r="K309" s="239" t="s">
        <v>744</v>
      </c>
      <c r="L309" s="239"/>
      <c r="M309" s="236" t="s">
        <v>780</v>
      </c>
      <c r="N309" s="237"/>
      <c r="O309" s="237"/>
      <c r="P309" s="277"/>
      <c r="Q309" s="284">
        <v>1</v>
      </c>
      <c r="R309" s="285"/>
      <c r="S309" s="296">
        <f t="shared" si="45"/>
        <v>1697</v>
      </c>
      <c r="T309" s="297">
        <f t="shared" si="46"/>
        <v>193</v>
      </c>
      <c r="U309" s="297">
        <f t="shared" si="47"/>
        <v>41080</v>
      </c>
      <c r="V309" s="297">
        <f t="shared" si="48"/>
        <v>4614</v>
      </c>
      <c r="W309" s="297">
        <f t="shared" si="41"/>
        <v>0</v>
      </c>
      <c r="X309" s="297">
        <f t="shared" si="42"/>
        <v>0</v>
      </c>
      <c r="Y309" s="297">
        <f t="shared" si="43"/>
        <v>0</v>
      </c>
      <c r="Z309" s="298">
        <f t="shared" si="44"/>
        <v>0</v>
      </c>
    </row>
    <row r="310" spans="1:26">
      <c r="A310" s="87">
        <v>634</v>
      </c>
      <c r="B310" s="49" t="s">
        <v>608</v>
      </c>
      <c r="C310" s="65">
        <f>VLOOKUP($B310,'Panorama Especialização Brasil'!$K$4:$BU$679,58,0)</f>
        <v>10147</v>
      </c>
      <c r="D310" s="46">
        <f t="shared" si="40"/>
        <v>0.62493051815382639</v>
      </c>
      <c r="E310" s="201">
        <f>VLOOKUP($B310,'Panorama Especialização Brasil'!$K$4:$BU$679,60,0)</f>
        <v>4239</v>
      </c>
      <c r="F310" s="98">
        <v>1926</v>
      </c>
      <c r="G310" s="196">
        <v>598</v>
      </c>
      <c r="H310" s="98">
        <f>VLOOKUP($B310,'Panorama Especialização Brasil'!$K$4:$BU$679,63,0)</f>
        <v>287311</v>
      </c>
      <c r="I310" s="201">
        <f>VLOOKUP($B310,'Panorama Especialização Brasil'!$K$4:$BV$680,64,0)</f>
        <v>112266</v>
      </c>
      <c r="J310" s="253"/>
      <c r="K310" s="239" t="s">
        <v>744</v>
      </c>
      <c r="L310" s="239"/>
      <c r="M310" s="236" t="s">
        <v>780</v>
      </c>
      <c r="N310" s="237"/>
      <c r="O310" s="237"/>
      <c r="P310" s="277"/>
      <c r="Q310" s="284">
        <v>1</v>
      </c>
      <c r="R310" s="285"/>
      <c r="S310" s="296">
        <f t="shared" si="45"/>
        <v>10147</v>
      </c>
      <c r="T310" s="297">
        <f t="shared" si="46"/>
        <v>4239</v>
      </c>
      <c r="U310" s="297">
        <f t="shared" si="47"/>
        <v>287311</v>
      </c>
      <c r="V310" s="297">
        <f t="shared" si="48"/>
        <v>112266</v>
      </c>
      <c r="W310" s="297">
        <f t="shared" si="41"/>
        <v>0</v>
      </c>
      <c r="X310" s="297">
        <f t="shared" si="42"/>
        <v>0</v>
      </c>
      <c r="Y310" s="297">
        <f t="shared" si="43"/>
        <v>0</v>
      </c>
      <c r="Z310" s="298">
        <f t="shared" si="44"/>
        <v>0</v>
      </c>
    </row>
    <row r="311" spans="1:26">
      <c r="A311" s="87">
        <v>631</v>
      </c>
      <c r="B311" s="49" t="s">
        <v>605</v>
      </c>
      <c r="C311" s="65">
        <f>VLOOKUP($B311,'Panorama Especialização Brasil'!$K$4:$BU$679,58,0)</f>
        <v>38934</v>
      </c>
      <c r="D311" s="46">
        <f t="shared" si="40"/>
        <v>0.60288908794791563</v>
      </c>
      <c r="E311" s="201">
        <f>VLOOKUP($B311,'Panorama Especialização Brasil'!$K$4:$BU$679,60,0)</f>
        <v>520</v>
      </c>
      <c r="F311" s="98">
        <v>8324</v>
      </c>
      <c r="G311" s="196">
        <v>57</v>
      </c>
      <c r="H311" s="98">
        <f>VLOOKUP($B311,'Panorama Especialização Brasil'!$K$4:$BU$679,63,0)</f>
        <v>1142715</v>
      </c>
      <c r="I311" s="201">
        <f>VLOOKUP($B311,'Panorama Especialização Brasil'!$K$4:$BV$680,64,0)</f>
        <v>8933</v>
      </c>
      <c r="J311" s="253"/>
      <c r="K311" s="239" t="s">
        <v>744</v>
      </c>
      <c r="L311" s="239"/>
      <c r="M311" s="236" t="s">
        <v>780</v>
      </c>
      <c r="N311" s="237"/>
      <c r="O311" s="237"/>
      <c r="P311" s="277"/>
      <c r="Q311" s="284">
        <v>1</v>
      </c>
      <c r="R311" s="285"/>
      <c r="S311" s="296">
        <f t="shared" si="45"/>
        <v>38934</v>
      </c>
      <c r="T311" s="297">
        <f t="shared" si="46"/>
        <v>520</v>
      </c>
      <c r="U311" s="297">
        <f t="shared" si="47"/>
        <v>1142715</v>
      </c>
      <c r="V311" s="297">
        <f t="shared" si="48"/>
        <v>8933</v>
      </c>
      <c r="W311" s="297">
        <f t="shared" si="41"/>
        <v>0</v>
      </c>
      <c r="X311" s="297">
        <f t="shared" si="42"/>
        <v>0</v>
      </c>
      <c r="Y311" s="297">
        <f t="shared" si="43"/>
        <v>0</v>
      </c>
      <c r="Z311" s="298">
        <f t="shared" si="44"/>
        <v>0</v>
      </c>
    </row>
    <row r="312" spans="1:26">
      <c r="A312" s="87">
        <v>298</v>
      </c>
      <c r="B312" s="49" t="s">
        <v>269</v>
      </c>
      <c r="C312" s="65">
        <f>VLOOKUP($B312,'Panorama Especialização Brasil'!$K$4:$BU$679,58,0)</f>
        <v>1387</v>
      </c>
      <c r="D312" s="46">
        <f t="shared" si="40"/>
        <v>0.41670586609064819</v>
      </c>
      <c r="E312" s="201">
        <f>VLOOKUP($B312,'Panorama Especialização Brasil'!$K$4:$BU$679,60,0)</f>
        <v>114</v>
      </c>
      <c r="F312" s="98">
        <v>899</v>
      </c>
      <c r="G312" s="196">
        <v>18</v>
      </c>
      <c r="H312" s="98">
        <f>VLOOKUP($B312,'Panorama Especialização Brasil'!$K$4:$BU$679,63,0)</f>
        <v>58897</v>
      </c>
      <c r="I312" s="201">
        <f>VLOOKUP($B312,'Panorama Especialização Brasil'!$K$4:$BV$680,64,0)</f>
        <v>4037</v>
      </c>
      <c r="J312" s="253"/>
      <c r="K312" s="239" t="s">
        <v>744</v>
      </c>
      <c r="L312" s="239"/>
      <c r="M312" s="236" t="s">
        <v>780</v>
      </c>
      <c r="N312" s="237"/>
      <c r="O312" s="237"/>
      <c r="P312" s="277"/>
      <c r="Q312" s="284">
        <v>1</v>
      </c>
      <c r="R312" s="285"/>
      <c r="S312" s="296">
        <f t="shared" si="45"/>
        <v>1387</v>
      </c>
      <c r="T312" s="297">
        <f t="shared" si="46"/>
        <v>114</v>
      </c>
      <c r="U312" s="297">
        <f t="shared" si="47"/>
        <v>58897</v>
      </c>
      <c r="V312" s="297">
        <f t="shared" si="48"/>
        <v>4037</v>
      </c>
      <c r="W312" s="297">
        <f t="shared" si="41"/>
        <v>0</v>
      </c>
      <c r="X312" s="297">
        <f t="shared" si="42"/>
        <v>0</v>
      </c>
      <c r="Y312" s="297">
        <f t="shared" si="43"/>
        <v>0</v>
      </c>
      <c r="Z312" s="298">
        <f t="shared" si="44"/>
        <v>0</v>
      </c>
    </row>
    <row r="313" spans="1:26">
      <c r="A313" s="87">
        <v>637</v>
      </c>
      <c r="B313" s="49" t="s">
        <v>611</v>
      </c>
      <c r="C313" s="65">
        <f>VLOOKUP($B313,'Panorama Especialização Brasil'!$K$4:$BU$679,58,0)</f>
        <v>1144</v>
      </c>
      <c r="D313" s="46">
        <f t="shared" si="40"/>
        <v>0.38104966443599159</v>
      </c>
      <c r="E313" s="201">
        <f>VLOOKUP($B313,'Panorama Especialização Brasil'!$K$4:$BU$679,60,0)</f>
        <v>42</v>
      </c>
      <c r="F313" s="98">
        <v>106</v>
      </c>
      <c r="G313" s="196">
        <v>3</v>
      </c>
      <c r="H313" s="98">
        <f>VLOOKUP($B313,'Panorama Especialização Brasil'!$K$4:$BU$679,63,0)</f>
        <v>53124</v>
      </c>
      <c r="I313" s="201">
        <f>VLOOKUP($B313,'Panorama Especialização Brasil'!$K$4:$BV$680,64,0)</f>
        <v>1024</v>
      </c>
      <c r="J313" s="253"/>
      <c r="K313" s="239" t="s">
        <v>744</v>
      </c>
      <c r="L313" s="239"/>
      <c r="M313" s="236" t="s">
        <v>780</v>
      </c>
      <c r="N313" s="237"/>
      <c r="O313" s="237"/>
      <c r="P313" s="277"/>
      <c r="Q313" s="284">
        <v>1</v>
      </c>
      <c r="R313" s="285"/>
      <c r="S313" s="296">
        <f t="shared" si="45"/>
        <v>1144</v>
      </c>
      <c r="T313" s="297">
        <f t="shared" si="46"/>
        <v>42</v>
      </c>
      <c r="U313" s="297">
        <f t="shared" si="47"/>
        <v>53124</v>
      </c>
      <c r="V313" s="297">
        <f t="shared" si="48"/>
        <v>1024</v>
      </c>
      <c r="W313" s="297">
        <f t="shared" si="41"/>
        <v>0</v>
      </c>
      <c r="X313" s="297">
        <f t="shared" si="42"/>
        <v>0</v>
      </c>
      <c r="Y313" s="297">
        <f t="shared" si="43"/>
        <v>0</v>
      </c>
      <c r="Z313" s="298">
        <f t="shared" si="44"/>
        <v>0</v>
      </c>
    </row>
    <row r="314" spans="1:26">
      <c r="A314" s="87">
        <v>231</v>
      </c>
      <c r="B314" s="49" t="s">
        <v>201</v>
      </c>
      <c r="C314" s="65">
        <f>VLOOKUP($B314,'Panorama Especialização Brasil'!$K$4:$BU$679,58,0)</f>
        <v>104</v>
      </c>
      <c r="D314" s="46">
        <f t="shared" si="40"/>
        <v>0.32997346852327936</v>
      </c>
      <c r="E314" s="201">
        <f>VLOOKUP($B314,'Panorama Especialização Brasil'!$K$4:$BU$679,60,0)</f>
        <v>1</v>
      </c>
      <c r="F314" s="98">
        <v>104</v>
      </c>
      <c r="G314" s="196">
        <v>1</v>
      </c>
      <c r="H314" s="98">
        <f>VLOOKUP($B314,'Panorama Especialização Brasil'!$K$4:$BU$679,63,0)</f>
        <v>5577</v>
      </c>
      <c r="I314" s="201">
        <f>VLOOKUP($B314,'Panorama Especialização Brasil'!$K$4:$BV$680,64,0)</f>
        <v>253</v>
      </c>
      <c r="J314" s="253"/>
      <c r="K314" s="239" t="s">
        <v>744</v>
      </c>
      <c r="L314" s="239"/>
      <c r="M314" s="236" t="s">
        <v>780</v>
      </c>
      <c r="N314" s="237" t="s">
        <v>778</v>
      </c>
      <c r="O314" s="237"/>
      <c r="P314" s="277" t="s">
        <v>775</v>
      </c>
      <c r="Q314" s="284">
        <v>0.5</v>
      </c>
      <c r="R314" s="285">
        <v>0.5</v>
      </c>
      <c r="S314" s="296">
        <f t="shared" si="45"/>
        <v>52</v>
      </c>
      <c r="T314" s="297">
        <f t="shared" si="46"/>
        <v>0.5</v>
      </c>
      <c r="U314" s="297">
        <f t="shared" si="47"/>
        <v>2788.5</v>
      </c>
      <c r="V314" s="297">
        <f t="shared" si="48"/>
        <v>126.5</v>
      </c>
      <c r="W314" s="297">
        <f t="shared" si="41"/>
        <v>52</v>
      </c>
      <c r="X314" s="297">
        <f t="shared" si="42"/>
        <v>0.5</v>
      </c>
      <c r="Y314" s="297">
        <f t="shared" si="43"/>
        <v>2788.5</v>
      </c>
      <c r="Z314" s="298">
        <f t="shared" si="44"/>
        <v>126.5</v>
      </c>
    </row>
    <row r="315" spans="1:26">
      <c r="A315" s="87">
        <v>523</v>
      </c>
      <c r="B315" s="49" t="s">
        <v>495</v>
      </c>
      <c r="C315" s="65">
        <f>VLOOKUP($B315,'Panorama Especialização Brasil'!$K$4:$BU$679,58,0)</f>
        <v>244</v>
      </c>
      <c r="D315" s="46">
        <f t="shared" si="40"/>
        <v>2.6374696694519542</v>
      </c>
      <c r="E315" s="201">
        <f>VLOOKUP($B315,'Panorama Especialização Brasil'!$K$4:$BU$679,60,0)</f>
        <v>5</v>
      </c>
      <c r="F315" s="98">
        <v>168</v>
      </c>
      <c r="G315" s="196">
        <v>2</v>
      </c>
      <c r="H315" s="98">
        <f>VLOOKUP($B315,'Panorama Especialização Brasil'!$K$4:$BU$679,63,0)</f>
        <v>1637</v>
      </c>
      <c r="I315" s="201">
        <f>VLOOKUP($B315,'Panorama Especialização Brasil'!$K$4:$BV$680,64,0)</f>
        <v>51</v>
      </c>
      <c r="J315" s="255" t="s">
        <v>771</v>
      </c>
      <c r="K315" s="239" t="s">
        <v>743</v>
      </c>
      <c r="L315" s="239" t="s">
        <v>741</v>
      </c>
      <c r="M315" s="239" t="s">
        <v>780</v>
      </c>
      <c r="N315" s="237"/>
      <c r="O315" s="237"/>
      <c r="P315" s="277"/>
      <c r="Q315" s="284">
        <v>1</v>
      </c>
      <c r="R315" s="285"/>
      <c r="S315" s="296">
        <f t="shared" si="45"/>
        <v>244</v>
      </c>
      <c r="T315" s="297">
        <f t="shared" si="46"/>
        <v>5</v>
      </c>
      <c r="U315" s="297">
        <f t="shared" si="47"/>
        <v>1637</v>
      </c>
      <c r="V315" s="297">
        <f t="shared" si="48"/>
        <v>51</v>
      </c>
      <c r="W315" s="297">
        <f t="shared" si="41"/>
        <v>0</v>
      </c>
      <c r="X315" s="297">
        <f t="shared" si="42"/>
        <v>0</v>
      </c>
      <c r="Y315" s="297">
        <f t="shared" si="43"/>
        <v>0</v>
      </c>
      <c r="Z315" s="298">
        <f t="shared" si="44"/>
        <v>0</v>
      </c>
    </row>
    <row r="316" spans="1:26">
      <c r="A316" s="87">
        <v>526</v>
      </c>
      <c r="B316" s="49" t="s">
        <v>498</v>
      </c>
      <c r="C316" s="65">
        <f>VLOOKUP($B316,'Panorama Especialização Brasil'!$K$4:$BU$679,58,0)</f>
        <v>89</v>
      </c>
      <c r="D316" s="46">
        <f t="shared" si="40"/>
        <v>2.4761629327215662</v>
      </c>
      <c r="E316" s="201">
        <f>VLOOKUP($B316,'Panorama Especialização Brasil'!$K$4:$BU$679,60,0)</f>
        <v>1</v>
      </c>
      <c r="F316" s="98">
        <v>89</v>
      </c>
      <c r="G316" s="196">
        <v>1</v>
      </c>
      <c r="H316" s="98">
        <f>VLOOKUP($B316,'Panorama Especialização Brasil'!$K$4:$BU$679,63,0)</f>
        <v>636</v>
      </c>
      <c r="I316" s="201">
        <f>VLOOKUP($B316,'Panorama Especialização Brasil'!$K$4:$BV$680,64,0)</f>
        <v>26</v>
      </c>
      <c r="J316" s="255" t="s">
        <v>771</v>
      </c>
      <c r="K316" s="239" t="s">
        <v>743</v>
      </c>
      <c r="L316" s="239"/>
      <c r="M316" s="236" t="s">
        <v>780</v>
      </c>
      <c r="N316" s="236"/>
      <c r="O316" s="237"/>
      <c r="P316" s="277"/>
      <c r="Q316" s="284">
        <v>1</v>
      </c>
      <c r="R316" s="285"/>
      <c r="S316" s="296">
        <f t="shared" si="45"/>
        <v>89</v>
      </c>
      <c r="T316" s="297">
        <f t="shared" si="46"/>
        <v>1</v>
      </c>
      <c r="U316" s="297">
        <f t="shared" si="47"/>
        <v>636</v>
      </c>
      <c r="V316" s="297">
        <f t="shared" si="48"/>
        <v>26</v>
      </c>
      <c r="W316" s="297">
        <f t="shared" si="41"/>
        <v>0</v>
      </c>
      <c r="X316" s="297">
        <f t="shared" si="42"/>
        <v>0</v>
      </c>
      <c r="Y316" s="297">
        <f t="shared" si="43"/>
        <v>0</v>
      </c>
      <c r="Z316" s="298">
        <f t="shared" si="44"/>
        <v>0</v>
      </c>
    </row>
    <row r="317" spans="1:26">
      <c r="A317" s="87">
        <v>324</v>
      </c>
      <c r="B317" s="49" t="s">
        <v>295</v>
      </c>
      <c r="C317" s="65">
        <f>VLOOKUP($B317,'Panorama Especialização Brasil'!$K$4:$BU$679,58,0)</f>
        <v>396</v>
      </c>
      <c r="D317" s="46">
        <f t="shared" si="40"/>
        <v>1.3707260545434465</v>
      </c>
      <c r="E317" s="201">
        <f>VLOOKUP($B317,'Panorama Especialização Brasil'!$K$4:$BU$679,60,0)</f>
        <v>15</v>
      </c>
      <c r="F317" s="98">
        <v>58</v>
      </c>
      <c r="G317" s="196">
        <v>4</v>
      </c>
      <c r="H317" s="98">
        <f>VLOOKUP($B317,'Panorama Especialização Brasil'!$K$4:$BU$679,63,0)</f>
        <v>5112</v>
      </c>
      <c r="I317" s="201">
        <f>VLOOKUP($B317,'Panorama Especialização Brasil'!$K$4:$BV$680,64,0)</f>
        <v>135</v>
      </c>
      <c r="J317" s="255" t="s">
        <v>801</v>
      </c>
      <c r="K317" s="239" t="s">
        <v>743</v>
      </c>
      <c r="L317" s="239"/>
      <c r="M317" s="236" t="s">
        <v>780</v>
      </c>
      <c r="N317" s="237"/>
      <c r="O317" s="237"/>
      <c r="P317" s="277"/>
      <c r="Q317" s="284">
        <v>1</v>
      </c>
      <c r="R317" s="285"/>
      <c r="S317" s="296">
        <f t="shared" si="45"/>
        <v>396</v>
      </c>
      <c r="T317" s="297">
        <f t="shared" si="46"/>
        <v>15</v>
      </c>
      <c r="U317" s="297">
        <f t="shared" si="47"/>
        <v>5112</v>
      </c>
      <c r="V317" s="297">
        <f t="shared" si="48"/>
        <v>135</v>
      </c>
      <c r="W317" s="297">
        <f t="shared" si="41"/>
        <v>0</v>
      </c>
      <c r="X317" s="297">
        <f t="shared" si="42"/>
        <v>0</v>
      </c>
      <c r="Y317" s="297">
        <f t="shared" si="43"/>
        <v>0</v>
      </c>
      <c r="Z317" s="298">
        <f t="shared" si="44"/>
        <v>0</v>
      </c>
    </row>
    <row r="318" spans="1:26">
      <c r="A318" s="87">
        <v>534</v>
      </c>
      <c r="B318" s="49" t="s">
        <v>506</v>
      </c>
      <c r="C318" s="65">
        <f>VLOOKUP($B318,'Panorama Especialização Brasil'!$K$4:$BU$679,58,0)</f>
        <v>466</v>
      </c>
      <c r="D318" s="46">
        <f t="shared" si="40"/>
        <v>1.2760429430973939</v>
      </c>
      <c r="E318" s="201">
        <f>VLOOKUP($B318,'Panorama Especialização Brasil'!$K$4:$BU$679,60,0)</f>
        <v>83</v>
      </c>
      <c r="F318" s="98">
        <v>64</v>
      </c>
      <c r="G318" s="196">
        <v>13</v>
      </c>
      <c r="H318" s="98">
        <f>VLOOKUP($B318,'Panorama Especialização Brasil'!$K$4:$BU$679,63,0)</f>
        <v>6462</v>
      </c>
      <c r="I318" s="201">
        <f>VLOOKUP($B318,'Panorama Especialização Brasil'!$K$4:$BV$680,64,0)</f>
        <v>2084</v>
      </c>
      <c r="J318" s="255" t="s">
        <v>771</v>
      </c>
      <c r="K318" s="239" t="s">
        <v>743</v>
      </c>
      <c r="L318" s="239"/>
      <c r="M318" s="239" t="s">
        <v>780</v>
      </c>
      <c r="N318" s="237"/>
      <c r="O318" s="237"/>
      <c r="P318" s="277"/>
      <c r="Q318" s="284">
        <v>1</v>
      </c>
      <c r="R318" s="285"/>
      <c r="S318" s="296">
        <f t="shared" si="45"/>
        <v>466</v>
      </c>
      <c r="T318" s="297">
        <f t="shared" si="46"/>
        <v>83</v>
      </c>
      <c r="U318" s="297">
        <f t="shared" si="47"/>
        <v>6462</v>
      </c>
      <c r="V318" s="297">
        <f t="shared" si="48"/>
        <v>2084</v>
      </c>
      <c r="W318" s="297">
        <f t="shared" si="41"/>
        <v>0</v>
      </c>
      <c r="X318" s="297">
        <f t="shared" si="42"/>
        <v>0</v>
      </c>
      <c r="Y318" s="297">
        <f t="shared" si="43"/>
        <v>0</v>
      </c>
      <c r="Z318" s="298">
        <f t="shared" si="44"/>
        <v>0</v>
      </c>
    </row>
    <row r="319" spans="1:26">
      <c r="A319" s="87">
        <v>310</v>
      </c>
      <c r="B319" s="49" t="s">
        <v>281</v>
      </c>
      <c r="C319" s="65">
        <f>VLOOKUP($B319,'Panorama Especialização Brasil'!$K$4:$BU$679,58,0)</f>
        <v>1630</v>
      </c>
      <c r="D319" s="46">
        <f t="shared" si="40"/>
        <v>1.0834110291031551</v>
      </c>
      <c r="E319" s="201">
        <f>VLOOKUP($B319,'Panorama Especialização Brasil'!$K$4:$BU$679,60,0)</f>
        <v>49</v>
      </c>
      <c r="F319" s="98">
        <v>628</v>
      </c>
      <c r="G319" s="196">
        <v>14</v>
      </c>
      <c r="H319" s="98">
        <f>VLOOKUP($B319,'Panorama Especialização Brasil'!$K$4:$BU$679,63,0)</f>
        <v>26622</v>
      </c>
      <c r="I319" s="201">
        <f>VLOOKUP($B319,'Panorama Especialização Brasil'!$K$4:$BV$680,64,0)</f>
        <v>2344</v>
      </c>
      <c r="J319" s="255" t="s">
        <v>809</v>
      </c>
      <c r="K319" s="239" t="s">
        <v>743</v>
      </c>
      <c r="L319" s="239"/>
      <c r="M319" s="236" t="s">
        <v>780</v>
      </c>
      <c r="N319" s="237"/>
      <c r="O319" s="237"/>
      <c r="P319" s="277"/>
      <c r="Q319" s="284">
        <v>1</v>
      </c>
      <c r="R319" s="285"/>
      <c r="S319" s="296">
        <f t="shared" si="45"/>
        <v>1630</v>
      </c>
      <c r="T319" s="297">
        <f t="shared" si="46"/>
        <v>49</v>
      </c>
      <c r="U319" s="297">
        <f t="shared" si="47"/>
        <v>26622</v>
      </c>
      <c r="V319" s="297">
        <f t="shared" si="48"/>
        <v>2344</v>
      </c>
      <c r="W319" s="297">
        <f t="shared" si="41"/>
        <v>0</v>
      </c>
      <c r="X319" s="297">
        <f t="shared" si="42"/>
        <v>0</v>
      </c>
      <c r="Y319" s="297">
        <f t="shared" si="43"/>
        <v>0</v>
      </c>
      <c r="Z319" s="298">
        <f t="shared" si="44"/>
        <v>0</v>
      </c>
    </row>
    <row r="320" spans="1:26">
      <c r="A320" s="87">
        <v>450</v>
      </c>
      <c r="B320" s="49" t="s">
        <v>708</v>
      </c>
      <c r="C320" s="65">
        <f>VLOOKUP($B320,'Panorama Especialização Brasil'!$K$4:$BU$679,58,0)</f>
        <v>3990</v>
      </c>
      <c r="D320" s="46">
        <f t="shared" si="40"/>
        <v>1.0741595777408077</v>
      </c>
      <c r="E320" s="201">
        <f>VLOOKUP($B320,'Panorama Especialização Brasil'!$K$4:$BU$679,60,0)</f>
        <v>200</v>
      </c>
      <c r="F320" s="98">
        <v>1550</v>
      </c>
      <c r="G320" s="196">
        <v>40</v>
      </c>
      <c r="H320" s="98">
        <f>VLOOKUP($B320,'Panorama Especialização Brasil'!$K$4:$BU$679,63,0)</f>
        <v>65728</v>
      </c>
      <c r="I320" s="201">
        <f>VLOOKUP($B320,'Panorama Especialização Brasil'!$K$4:$BV$680,64,0)</f>
        <v>7984</v>
      </c>
      <c r="J320" s="255" t="s">
        <v>770</v>
      </c>
      <c r="K320" s="240" t="s">
        <v>743</v>
      </c>
      <c r="L320" s="240"/>
      <c r="M320" s="236" t="s">
        <v>780</v>
      </c>
      <c r="N320" s="237" t="s">
        <v>784</v>
      </c>
      <c r="O320" s="237"/>
      <c r="P320" s="277" t="s">
        <v>785</v>
      </c>
      <c r="Q320" s="284">
        <v>1</v>
      </c>
      <c r="R320" s="285"/>
      <c r="S320" s="296">
        <f t="shared" si="45"/>
        <v>3990</v>
      </c>
      <c r="T320" s="297">
        <f t="shared" si="46"/>
        <v>200</v>
      </c>
      <c r="U320" s="297">
        <f t="shared" si="47"/>
        <v>65728</v>
      </c>
      <c r="V320" s="297">
        <f t="shared" si="48"/>
        <v>7984</v>
      </c>
      <c r="W320" s="297">
        <f t="shared" si="41"/>
        <v>0</v>
      </c>
      <c r="X320" s="297">
        <f t="shared" si="42"/>
        <v>0</v>
      </c>
      <c r="Y320" s="297">
        <f t="shared" si="43"/>
        <v>0</v>
      </c>
      <c r="Z320" s="298">
        <f t="shared" si="44"/>
        <v>0</v>
      </c>
    </row>
    <row r="321" spans="1:26">
      <c r="A321" s="87">
        <v>582</v>
      </c>
      <c r="B321" s="49" t="s">
        <v>555</v>
      </c>
      <c r="C321" s="65">
        <f>VLOOKUP($B321,'Panorama Especialização Brasil'!$K$4:$BU$679,58,0)</f>
        <v>747</v>
      </c>
      <c r="D321" s="46">
        <f t="shared" si="40"/>
        <v>0.93858098099992604</v>
      </c>
      <c r="E321" s="201">
        <f>VLOOKUP($B321,'Panorama Especialização Brasil'!$K$4:$BU$679,60,0)</f>
        <v>56</v>
      </c>
      <c r="F321" s="98">
        <v>109</v>
      </c>
      <c r="G321" s="196">
        <v>12</v>
      </c>
      <c r="H321" s="98">
        <f>VLOOKUP($B321,'Panorama Especialização Brasil'!$K$4:$BU$679,63,0)</f>
        <v>14083</v>
      </c>
      <c r="I321" s="201">
        <f>VLOOKUP($B321,'Panorama Especialização Brasil'!$K$4:$BV$680,64,0)</f>
        <v>1225</v>
      </c>
      <c r="J321" s="253" t="s">
        <v>850</v>
      </c>
      <c r="K321" s="239" t="s">
        <v>743</v>
      </c>
      <c r="L321" s="239"/>
      <c r="M321" s="239" t="s">
        <v>780</v>
      </c>
      <c r="N321" s="237"/>
      <c r="O321" s="237"/>
      <c r="P321" s="277"/>
      <c r="Q321" s="284">
        <v>1</v>
      </c>
      <c r="R321" s="285"/>
      <c r="S321" s="296">
        <f t="shared" si="45"/>
        <v>747</v>
      </c>
      <c r="T321" s="297">
        <f t="shared" si="46"/>
        <v>56</v>
      </c>
      <c r="U321" s="297">
        <f t="shared" si="47"/>
        <v>14083</v>
      </c>
      <c r="V321" s="297">
        <f t="shared" si="48"/>
        <v>1225</v>
      </c>
      <c r="W321" s="297">
        <f t="shared" si="41"/>
        <v>0</v>
      </c>
      <c r="X321" s="297">
        <f t="shared" si="42"/>
        <v>0</v>
      </c>
      <c r="Y321" s="297">
        <f t="shared" si="43"/>
        <v>0</v>
      </c>
      <c r="Z321" s="298">
        <f t="shared" si="44"/>
        <v>0</v>
      </c>
    </row>
    <row r="322" spans="1:26">
      <c r="A322" s="87">
        <v>309</v>
      </c>
      <c r="B322" s="49" t="s">
        <v>280</v>
      </c>
      <c r="C322" s="65">
        <f>VLOOKUP($B322,'Panorama Especialização Brasil'!$K$4:$BU$679,58,0)</f>
        <v>360</v>
      </c>
      <c r="D322" s="46">
        <f t="shared" si="40"/>
        <v>0.89305170473039508</v>
      </c>
      <c r="E322" s="201">
        <f>VLOOKUP($B322,'Panorama Especialização Brasil'!$K$4:$BU$679,60,0)</f>
        <v>23</v>
      </c>
      <c r="F322" s="98">
        <v>287</v>
      </c>
      <c r="G322" s="196">
        <v>6</v>
      </c>
      <c r="H322" s="98">
        <f>VLOOKUP($B322,'Panorama Especialização Brasil'!$K$4:$BU$679,63,0)</f>
        <v>7133</v>
      </c>
      <c r="I322" s="201">
        <f>VLOOKUP($B322,'Panorama Especialização Brasil'!$K$4:$BV$680,64,0)</f>
        <v>926</v>
      </c>
      <c r="J322" s="253" t="s">
        <v>807</v>
      </c>
      <c r="K322" s="239" t="s">
        <v>743</v>
      </c>
      <c r="L322" s="239"/>
      <c r="M322" s="236" t="s">
        <v>780</v>
      </c>
      <c r="N322" s="237" t="s">
        <v>808</v>
      </c>
      <c r="O322" s="237" t="s">
        <v>844</v>
      </c>
      <c r="P322" s="277" t="s">
        <v>775</v>
      </c>
      <c r="Q322" s="284">
        <v>0.5</v>
      </c>
      <c r="R322" s="285">
        <v>0.5</v>
      </c>
      <c r="S322" s="296">
        <f t="shared" si="45"/>
        <v>180</v>
      </c>
      <c r="T322" s="297">
        <f t="shared" si="46"/>
        <v>11.5</v>
      </c>
      <c r="U322" s="297">
        <f t="shared" si="47"/>
        <v>3566.5</v>
      </c>
      <c r="V322" s="297">
        <f t="shared" si="48"/>
        <v>463</v>
      </c>
      <c r="W322" s="297">
        <f t="shared" si="41"/>
        <v>180</v>
      </c>
      <c r="X322" s="297">
        <f t="shared" si="42"/>
        <v>11.5</v>
      </c>
      <c r="Y322" s="297">
        <f t="shared" si="43"/>
        <v>3566.5</v>
      </c>
      <c r="Z322" s="298">
        <f t="shared" si="44"/>
        <v>463</v>
      </c>
    </row>
    <row r="323" spans="1:26">
      <c r="A323" s="87">
        <v>559</v>
      </c>
      <c r="B323" s="49" t="s">
        <v>532</v>
      </c>
      <c r="C323" s="65">
        <f>VLOOKUP($B323,'Panorama Especialização Brasil'!$K$4:$BU$679,58,0)</f>
        <v>4072</v>
      </c>
      <c r="D323" s="46">
        <f t="shared" si="40"/>
        <v>0.6858695200583681</v>
      </c>
      <c r="E323" s="201">
        <f>VLOOKUP($B323,'Panorama Especialização Brasil'!$K$4:$BU$679,60,0)</f>
        <v>255</v>
      </c>
      <c r="F323" s="98">
        <v>1433</v>
      </c>
      <c r="G323" s="196">
        <v>76</v>
      </c>
      <c r="H323" s="98">
        <f>VLOOKUP($B323,'Panorama Especialização Brasil'!$K$4:$BU$679,63,0)</f>
        <v>105054</v>
      </c>
      <c r="I323" s="201">
        <f>VLOOKUP($B323,'Panorama Especialização Brasil'!$K$4:$BV$680,64,0)</f>
        <v>8625</v>
      </c>
      <c r="J323" s="253"/>
      <c r="K323" s="239" t="s">
        <v>743</v>
      </c>
      <c r="L323" s="239"/>
      <c r="M323" s="236" t="s">
        <v>780</v>
      </c>
      <c r="N323" s="237"/>
      <c r="O323" s="237"/>
      <c r="P323" s="277"/>
      <c r="Q323" s="284">
        <v>1</v>
      </c>
      <c r="R323" s="285"/>
      <c r="S323" s="296">
        <f t="shared" si="45"/>
        <v>4072</v>
      </c>
      <c r="T323" s="297">
        <f t="shared" si="46"/>
        <v>255</v>
      </c>
      <c r="U323" s="297">
        <f t="shared" si="47"/>
        <v>105054</v>
      </c>
      <c r="V323" s="297">
        <f t="shared" si="48"/>
        <v>8625</v>
      </c>
      <c r="W323" s="297">
        <f t="shared" si="41"/>
        <v>0</v>
      </c>
      <c r="X323" s="297">
        <f t="shared" si="42"/>
        <v>0</v>
      </c>
      <c r="Y323" s="297">
        <f t="shared" si="43"/>
        <v>0</v>
      </c>
      <c r="Z323" s="298">
        <f t="shared" si="44"/>
        <v>0</v>
      </c>
    </row>
    <row r="324" spans="1:26">
      <c r="A324" s="87">
        <v>558</v>
      </c>
      <c r="B324" s="49" t="s">
        <v>530</v>
      </c>
      <c r="C324" s="65">
        <f>VLOOKUP($B324,'Panorama Especialização Brasil'!$K$4:$BU$679,58,0)</f>
        <v>10750</v>
      </c>
      <c r="D324" s="46">
        <f t="shared" si="40"/>
        <v>0.68423749804957945</v>
      </c>
      <c r="E324" s="201">
        <f>VLOOKUP($B324,'Panorama Especialização Brasil'!$K$4:$BU$679,60,0)</f>
        <v>2200</v>
      </c>
      <c r="F324" s="98">
        <v>1475</v>
      </c>
      <c r="G324" s="196">
        <v>327</v>
      </c>
      <c r="H324" s="98">
        <f>VLOOKUP($B324,'Panorama Especialização Brasil'!$K$4:$BU$679,63,0)</f>
        <v>278002</v>
      </c>
      <c r="I324" s="201">
        <f>VLOOKUP($B324,'Panorama Especialização Brasil'!$K$4:$BV$680,64,0)</f>
        <v>47385</v>
      </c>
      <c r="J324" s="253"/>
      <c r="K324" s="239" t="s">
        <v>743</v>
      </c>
      <c r="L324" s="239"/>
      <c r="M324" s="239" t="s">
        <v>780</v>
      </c>
      <c r="N324" s="237"/>
      <c r="O324" s="237"/>
      <c r="P324" s="277"/>
      <c r="Q324" s="284">
        <v>1</v>
      </c>
      <c r="R324" s="285"/>
      <c r="S324" s="296">
        <f t="shared" si="45"/>
        <v>10750</v>
      </c>
      <c r="T324" s="297">
        <f t="shared" si="46"/>
        <v>2200</v>
      </c>
      <c r="U324" s="297">
        <f t="shared" si="47"/>
        <v>278002</v>
      </c>
      <c r="V324" s="297">
        <f t="shared" si="48"/>
        <v>47385</v>
      </c>
      <c r="W324" s="297">
        <f t="shared" si="41"/>
        <v>0</v>
      </c>
      <c r="X324" s="297">
        <f t="shared" si="42"/>
        <v>0</v>
      </c>
      <c r="Y324" s="297">
        <f t="shared" si="43"/>
        <v>0</v>
      </c>
      <c r="Z324" s="298">
        <f t="shared" si="44"/>
        <v>0</v>
      </c>
    </row>
    <row r="325" spans="1:26">
      <c r="A325" s="87">
        <v>587</v>
      </c>
      <c r="B325" s="49" t="s">
        <v>560</v>
      </c>
      <c r="C325" s="65">
        <f>VLOOKUP($B325,'Panorama Especialização Brasil'!$K$4:$BU$679,58,0)</f>
        <v>3812</v>
      </c>
      <c r="D325" s="46">
        <f t="shared" si="40"/>
        <v>0.5943491186476868</v>
      </c>
      <c r="E325" s="201">
        <f>VLOOKUP($B325,'Panorama Especialização Brasil'!$K$4:$BU$679,60,0)</f>
        <v>29</v>
      </c>
      <c r="F325" s="98">
        <v>1352</v>
      </c>
      <c r="G325" s="196">
        <v>11</v>
      </c>
      <c r="H325" s="98">
        <f>VLOOKUP($B325,'Panorama Especialização Brasil'!$K$4:$BU$679,63,0)</f>
        <v>113490</v>
      </c>
      <c r="I325" s="201">
        <f>VLOOKUP($B325,'Panorama Especialização Brasil'!$K$4:$BV$680,64,0)</f>
        <v>665</v>
      </c>
      <c r="J325" s="253"/>
      <c r="K325" s="239" t="s">
        <v>743</v>
      </c>
      <c r="L325" s="239"/>
      <c r="M325" s="236" t="s">
        <v>780</v>
      </c>
      <c r="N325" s="237"/>
      <c r="O325" s="237"/>
      <c r="P325" s="277"/>
      <c r="Q325" s="284">
        <v>1</v>
      </c>
      <c r="R325" s="285"/>
      <c r="S325" s="296">
        <f t="shared" si="45"/>
        <v>3812</v>
      </c>
      <c r="T325" s="297">
        <f t="shared" si="46"/>
        <v>29</v>
      </c>
      <c r="U325" s="297">
        <f t="shared" si="47"/>
        <v>113490</v>
      </c>
      <c r="V325" s="297">
        <f t="shared" si="48"/>
        <v>665</v>
      </c>
      <c r="W325" s="297">
        <f t="shared" si="41"/>
        <v>0</v>
      </c>
      <c r="X325" s="297">
        <f t="shared" si="42"/>
        <v>0</v>
      </c>
      <c r="Y325" s="297">
        <f t="shared" si="43"/>
        <v>0</v>
      </c>
      <c r="Z325" s="298">
        <f t="shared" si="44"/>
        <v>0</v>
      </c>
    </row>
    <row r="326" spans="1:26">
      <c r="A326" s="87">
        <v>586</v>
      </c>
      <c r="B326" s="49" t="s">
        <v>559</v>
      </c>
      <c r="C326" s="65">
        <f>VLOOKUP($B326,'Panorama Especialização Brasil'!$K$4:$BU$679,58,0)</f>
        <v>10341</v>
      </c>
      <c r="D326" s="46">
        <f t="shared" si="40"/>
        <v>0.5943026125475287</v>
      </c>
      <c r="E326" s="201">
        <f>VLOOKUP($B326,'Panorama Especialização Brasil'!$K$4:$BU$679,60,0)</f>
        <v>139</v>
      </c>
      <c r="F326" s="98">
        <v>3683</v>
      </c>
      <c r="G326" s="196">
        <v>55</v>
      </c>
      <c r="H326" s="98">
        <f>VLOOKUP($B326,'Panorama Especialização Brasil'!$K$4:$BU$679,63,0)</f>
        <v>307894</v>
      </c>
      <c r="I326" s="201">
        <f>VLOOKUP($B326,'Panorama Especialização Brasil'!$K$4:$BV$680,64,0)</f>
        <v>2899</v>
      </c>
      <c r="J326" s="253"/>
      <c r="K326" s="239" t="s">
        <v>743</v>
      </c>
      <c r="L326" s="239"/>
      <c r="M326" s="236" t="s">
        <v>780</v>
      </c>
      <c r="N326" s="237"/>
      <c r="O326" s="237"/>
      <c r="P326" s="277"/>
      <c r="Q326" s="284">
        <v>1</v>
      </c>
      <c r="R326" s="285"/>
      <c r="S326" s="296">
        <f t="shared" si="45"/>
        <v>10341</v>
      </c>
      <c r="T326" s="297">
        <f t="shared" si="46"/>
        <v>139</v>
      </c>
      <c r="U326" s="297">
        <f t="shared" si="47"/>
        <v>307894</v>
      </c>
      <c r="V326" s="297">
        <f t="shared" si="48"/>
        <v>2899</v>
      </c>
      <c r="W326" s="297">
        <f t="shared" si="41"/>
        <v>0</v>
      </c>
      <c r="X326" s="297">
        <f t="shared" si="42"/>
        <v>0</v>
      </c>
      <c r="Y326" s="297">
        <f t="shared" si="43"/>
        <v>0</v>
      </c>
      <c r="Z326" s="298">
        <f t="shared" si="44"/>
        <v>0</v>
      </c>
    </row>
    <row r="327" spans="1:26">
      <c r="A327" s="87">
        <v>477</v>
      </c>
      <c r="B327" s="49" t="s">
        <v>449</v>
      </c>
      <c r="C327" s="65">
        <f>VLOOKUP($B327,'Panorama Especialização Brasil'!$K$4:$BU$679,58,0)</f>
        <v>1743</v>
      </c>
      <c r="D327" s="46">
        <f t="shared" ref="D327:D390" si="49">(C327/H327)/($C$4/$H$4)</f>
        <v>0.59261555406933697</v>
      </c>
      <c r="E327" s="201">
        <f>VLOOKUP($B327,'Panorama Especialização Brasil'!$K$4:$BU$679,60,0)</f>
        <v>203</v>
      </c>
      <c r="F327" s="98">
        <v>812</v>
      </c>
      <c r="G327" s="196">
        <v>66</v>
      </c>
      <c r="H327" s="98">
        <f>VLOOKUP($B327,'Panorama Especialização Brasil'!$K$4:$BU$679,63,0)</f>
        <v>52044</v>
      </c>
      <c r="I327" s="201">
        <f>VLOOKUP($B327,'Panorama Especialização Brasil'!$K$4:$BV$680,64,0)</f>
        <v>6167</v>
      </c>
      <c r="J327" s="253"/>
      <c r="K327" s="239" t="s">
        <v>743</v>
      </c>
      <c r="L327" s="239"/>
      <c r="M327" s="236" t="s">
        <v>780</v>
      </c>
      <c r="N327" s="237"/>
      <c r="O327" s="237"/>
      <c r="P327" s="277"/>
      <c r="Q327" s="284">
        <v>1</v>
      </c>
      <c r="R327" s="285"/>
      <c r="S327" s="296">
        <f t="shared" si="45"/>
        <v>1743</v>
      </c>
      <c r="T327" s="297">
        <f t="shared" si="46"/>
        <v>203</v>
      </c>
      <c r="U327" s="297">
        <f t="shared" si="47"/>
        <v>52044</v>
      </c>
      <c r="V327" s="297">
        <f t="shared" si="48"/>
        <v>6167</v>
      </c>
      <c r="W327" s="297">
        <f t="shared" ref="W327:W390" si="50">$R327*C327</f>
        <v>0</v>
      </c>
      <c r="X327" s="297">
        <f t="shared" ref="X327:X390" si="51">$R327*E327</f>
        <v>0</v>
      </c>
      <c r="Y327" s="297">
        <f t="shared" ref="Y327:Y390" si="52">$R327*H327</f>
        <v>0</v>
      </c>
      <c r="Z327" s="298">
        <f t="shared" ref="Z327:Z390" si="53">$R327*I327</f>
        <v>0</v>
      </c>
    </row>
    <row r="328" spans="1:26">
      <c r="A328" s="87">
        <v>311</v>
      </c>
      <c r="B328" s="49" t="s">
        <v>282</v>
      </c>
      <c r="C328" s="65">
        <f>VLOOKUP($B328,'Panorama Especialização Brasil'!$K$4:$BU$679,58,0)</f>
        <v>429</v>
      </c>
      <c r="D328" s="46">
        <f t="shared" si="49"/>
        <v>0.58075746997640632</v>
      </c>
      <c r="E328" s="201">
        <f>VLOOKUP($B328,'Panorama Especialização Brasil'!$K$4:$BU$679,60,0)</f>
        <v>81</v>
      </c>
      <c r="F328" s="98">
        <v>94</v>
      </c>
      <c r="G328" s="196">
        <v>22</v>
      </c>
      <c r="H328" s="98">
        <f>VLOOKUP($B328,'Panorama Especialização Brasil'!$K$4:$BU$679,63,0)</f>
        <v>13071</v>
      </c>
      <c r="I328" s="201">
        <f>VLOOKUP($B328,'Panorama Especialização Brasil'!$K$4:$BV$680,64,0)</f>
        <v>2590</v>
      </c>
      <c r="J328" s="253"/>
      <c r="K328" s="239" t="s">
        <v>743</v>
      </c>
      <c r="L328" s="239"/>
      <c r="M328" s="236" t="s">
        <v>780</v>
      </c>
      <c r="N328" s="237"/>
      <c r="O328" s="237"/>
      <c r="P328" s="277"/>
      <c r="Q328" s="284">
        <v>1</v>
      </c>
      <c r="R328" s="285"/>
      <c r="S328" s="296">
        <f t="shared" si="45"/>
        <v>429</v>
      </c>
      <c r="T328" s="297">
        <f t="shared" si="46"/>
        <v>81</v>
      </c>
      <c r="U328" s="297">
        <f t="shared" si="47"/>
        <v>13071</v>
      </c>
      <c r="V328" s="297">
        <f t="shared" si="48"/>
        <v>2590</v>
      </c>
      <c r="W328" s="297">
        <f t="shared" si="50"/>
        <v>0</v>
      </c>
      <c r="X328" s="297">
        <f t="shared" si="51"/>
        <v>0</v>
      </c>
      <c r="Y328" s="297">
        <f t="shared" si="52"/>
        <v>0</v>
      </c>
      <c r="Z328" s="298">
        <f t="shared" si="53"/>
        <v>0</v>
      </c>
    </row>
    <row r="329" spans="1:26">
      <c r="A329" s="87">
        <v>666</v>
      </c>
      <c r="B329" s="49" t="s">
        <v>640</v>
      </c>
      <c r="C329" s="65">
        <f>VLOOKUP($B329,'Panorama Especialização Brasil'!$K$4:$BU$679,58,0)</f>
        <v>347</v>
      </c>
      <c r="D329" s="46">
        <f t="shared" si="49"/>
        <v>0.56171485276714084</v>
      </c>
      <c r="E329" s="201">
        <f>VLOOKUP($B329,'Panorama Especialização Brasil'!$K$4:$BU$679,60,0)</f>
        <v>84</v>
      </c>
      <c r="F329" s="98">
        <v>126</v>
      </c>
      <c r="G329" s="196">
        <v>18</v>
      </c>
      <c r="H329" s="98">
        <f>VLOOKUP($B329,'Panorama Especialização Brasil'!$K$4:$BU$679,63,0)</f>
        <v>10931</v>
      </c>
      <c r="I329" s="201">
        <f>VLOOKUP($B329,'Panorama Especialização Brasil'!$K$4:$BV$680,64,0)</f>
        <v>1689</v>
      </c>
      <c r="J329" s="253"/>
      <c r="K329" s="239" t="s">
        <v>743</v>
      </c>
      <c r="L329" s="239"/>
      <c r="M329" s="236" t="s">
        <v>780</v>
      </c>
      <c r="N329" s="237"/>
      <c r="O329" s="237"/>
      <c r="P329" s="277"/>
      <c r="Q329" s="284">
        <v>1</v>
      </c>
      <c r="R329" s="285"/>
      <c r="S329" s="296">
        <f t="shared" si="45"/>
        <v>347</v>
      </c>
      <c r="T329" s="297">
        <f t="shared" si="46"/>
        <v>84</v>
      </c>
      <c r="U329" s="297">
        <f t="shared" si="47"/>
        <v>10931</v>
      </c>
      <c r="V329" s="297">
        <f t="shared" si="48"/>
        <v>1689</v>
      </c>
      <c r="W329" s="297">
        <f t="shared" si="50"/>
        <v>0</v>
      </c>
      <c r="X329" s="297">
        <f t="shared" si="51"/>
        <v>0</v>
      </c>
      <c r="Y329" s="297">
        <f t="shared" si="52"/>
        <v>0</v>
      </c>
      <c r="Z329" s="298">
        <f t="shared" si="53"/>
        <v>0</v>
      </c>
    </row>
    <row r="330" spans="1:26">
      <c r="A330" s="87">
        <v>304</v>
      </c>
      <c r="B330" s="49" t="s">
        <v>275</v>
      </c>
      <c r="C330" s="65">
        <f>VLOOKUP($B330,'Panorama Especialização Brasil'!$K$4:$BU$679,58,0)</f>
        <v>474</v>
      </c>
      <c r="D330" s="46">
        <f t="shared" si="49"/>
        <v>0.54322202825724386</v>
      </c>
      <c r="E330" s="201">
        <f>VLOOKUP($B330,'Panorama Especialização Brasil'!$K$4:$BU$679,60,0)</f>
        <v>83</v>
      </c>
      <c r="F330" s="98">
        <v>145</v>
      </c>
      <c r="G330" s="196">
        <v>16</v>
      </c>
      <c r="H330" s="98">
        <f>VLOOKUP($B330,'Panorama Especialização Brasil'!$K$4:$BU$679,63,0)</f>
        <v>15440</v>
      </c>
      <c r="I330" s="201">
        <f>VLOOKUP($B330,'Panorama Especialização Brasil'!$K$4:$BV$680,64,0)</f>
        <v>1967</v>
      </c>
      <c r="J330" s="253"/>
      <c r="K330" s="239" t="s">
        <v>743</v>
      </c>
      <c r="L330" s="239"/>
      <c r="M330" s="239" t="s">
        <v>780</v>
      </c>
      <c r="N330" s="237"/>
      <c r="O330" s="237"/>
      <c r="P330" s="277"/>
      <c r="Q330" s="284">
        <v>1</v>
      </c>
      <c r="R330" s="285"/>
      <c r="S330" s="296">
        <f t="shared" si="45"/>
        <v>474</v>
      </c>
      <c r="T330" s="297">
        <f t="shared" si="46"/>
        <v>83</v>
      </c>
      <c r="U330" s="297">
        <f t="shared" si="47"/>
        <v>15440</v>
      </c>
      <c r="V330" s="297">
        <f t="shared" si="48"/>
        <v>1967</v>
      </c>
      <c r="W330" s="297">
        <f t="shared" si="50"/>
        <v>0</v>
      </c>
      <c r="X330" s="297">
        <f t="shared" si="51"/>
        <v>0</v>
      </c>
      <c r="Y330" s="297">
        <f t="shared" si="52"/>
        <v>0</v>
      </c>
      <c r="Z330" s="298">
        <f t="shared" si="53"/>
        <v>0</v>
      </c>
    </row>
    <row r="331" spans="1:26">
      <c r="A331" s="87">
        <v>566</v>
      </c>
      <c r="B331" s="49" t="s">
        <v>539</v>
      </c>
      <c r="C331" s="65">
        <f>VLOOKUP($B331,'Panorama Especialização Brasil'!$K$4:$BU$679,58,0)</f>
        <v>922</v>
      </c>
      <c r="D331" s="46">
        <f t="shared" si="49"/>
        <v>0.52851179902475331</v>
      </c>
      <c r="E331" s="201">
        <f>VLOOKUP($B331,'Panorama Especialização Brasil'!$K$4:$BU$679,60,0)</f>
        <v>173</v>
      </c>
      <c r="F331" s="98">
        <v>276</v>
      </c>
      <c r="G331" s="196">
        <v>30</v>
      </c>
      <c r="H331" s="98">
        <f>VLOOKUP($B331,'Panorama Especialização Brasil'!$K$4:$BU$679,63,0)</f>
        <v>30869</v>
      </c>
      <c r="I331" s="201">
        <f>VLOOKUP($B331,'Panorama Especialização Brasil'!$K$4:$BV$680,64,0)</f>
        <v>3942</v>
      </c>
      <c r="J331" s="253"/>
      <c r="K331" s="239" t="s">
        <v>743</v>
      </c>
      <c r="L331" s="239"/>
      <c r="M331" s="236" t="s">
        <v>780</v>
      </c>
      <c r="N331" s="237"/>
      <c r="O331" s="237"/>
      <c r="P331" s="277"/>
      <c r="Q331" s="284">
        <v>1</v>
      </c>
      <c r="R331" s="285"/>
      <c r="S331" s="296">
        <f t="shared" si="45"/>
        <v>922</v>
      </c>
      <c r="T331" s="297">
        <f t="shared" si="46"/>
        <v>173</v>
      </c>
      <c r="U331" s="297">
        <f t="shared" si="47"/>
        <v>30869</v>
      </c>
      <c r="V331" s="297">
        <f t="shared" si="48"/>
        <v>3942</v>
      </c>
      <c r="W331" s="297">
        <f t="shared" si="50"/>
        <v>0</v>
      </c>
      <c r="X331" s="297">
        <f t="shared" si="51"/>
        <v>0</v>
      </c>
      <c r="Y331" s="297">
        <f t="shared" si="52"/>
        <v>0</v>
      </c>
      <c r="Z331" s="298">
        <f t="shared" si="53"/>
        <v>0</v>
      </c>
    </row>
    <row r="332" spans="1:26">
      <c r="A332" s="87">
        <v>567</v>
      </c>
      <c r="B332" s="49" t="s">
        <v>540</v>
      </c>
      <c r="C332" s="65">
        <f>VLOOKUP($B332,'Panorama Especialização Brasil'!$K$4:$BU$679,58,0)</f>
        <v>169</v>
      </c>
      <c r="D332" s="46">
        <f t="shared" si="49"/>
        <v>0.48601101985629519</v>
      </c>
      <c r="E332" s="201">
        <f>VLOOKUP($B332,'Panorama Especialização Brasil'!$K$4:$BU$679,60,0)</f>
        <v>42</v>
      </c>
      <c r="F332" s="98">
        <v>52</v>
      </c>
      <c r="G332" s="196">
        <v>12</v>
      </c>
      <c r="H332" s="98">
        <f>VLOOKUP($B332,'Panorama Especialização Brasil'!$K$4:$BU$679,63,0)</f>
        <v>6153</v>
      </c>
      <c r="I332" s="201">
        <f>VLOOKUP($B332,'Panorama Especialização Brasil'!$K$4:$BV$680,64,0)</f>
        <v>1215</v>
      </c>
      <c r="J332" s="253"/>
      <c r="K332" s="239" t="s">
        <v>743</v>
      </c>
      <c r="L332" s="239"/>
      <c r="M332" s="239" t="s">
        <v>780</v>
      </c>
      <c r="N332" s="237"/>
      <c r="O332" s="237"/>
      <c r="P332" s="277"/>
      <c r="Q332" s="284">
        <v>1</v>
      </c>
      <c r="R332" s="285"/>
      <c r="S332" s="296">
        <f t="shared" si="45"/>
        <v>169</v>
      </c>
      <c r="T332" s="297">
        <f t="shared" si="46"/>
        <v>42</v>
      </c>
      <c r="U332" s="297">
        <f t="shared" si="47"/>
        <v>6153</v>
      </c>
      <c r="V332" s="297">
        <f t="shared" si="48"/>
        <v>1215</v>
      </c>
      <c r="W332" s="297">
        <f t="shared" si="50"/>
        <v>0</v>
      </c>
      <c r="X332" s="297">
        <f t="shared" si="51"/>
        <v>0</v>
      </c>
      <c r="Y332" s="297">
        <f t="shared" si="52"/>
        <v>0</v>
      </c>
      <c r="Z332" s="298">
        <f t="shared" si="53"/>
        <v>0</v>
      </c>
    </row>
    <row r="333" spans="1:26">
      <c r="A333" s="87">
        <v>391</v>
      </c>
      <c r="B333" s="49" t="s">
        <v>709</v>
      </c>
      <c r="C333" s="65">
        <f>VLOOKUP($B333,'Panorama Especialização Brasil'!$K$4:$BU$679,58,0)</f>
        <v>250</v>
      </c>
      <c r="D333" s="46">
        <f t="shared" si="49"/>
        <v>0.44647828142816043</v>
      </c>
      <c r="E333" s="201">
        <f>VLOOKUP($B333,'Panorama Especialização Brasil'!$K$4:$BU$679,60,0)</f>
        <v>43</v>
      </c>
      <c r="F333" s="98">
        <v>42</v>
      </c>
      <c r="G333" s="196">
        <v>5</v>
      </c>
      <c r="H333" s="98">
        <f>VLOOKUP($B333,'Panorama Especialização Brasil'!$K$4:$BU$679,63,0)</f>
        <v>9908</v>
      </c>
      <c r="I333" s="201">
        <f>VLOOKUP($B333,'Panorama Especialização Brasil'!$K$4:$BV$680,64,0)</f>
        <v>1208</v>
      </c>
      <c r="J333" s="253"/>
      <c r="K333" s="239" t="s">
        <v>743</v>
      </c>
      <c r="L333" s="239"/>
      <c r="M333" s="239" t="s">
        <v>780</v>
      </c>
      <c r="N333" s="237"/>
      <c r="O333" s="237"/>
      <c r="P333" s="277"/>
      <c r="Q333" s="284">
        <v>1</v>
      </c>
      <c r="R333" s="285"/>
      <c r="S333" s="296">
        <f t="shared" si="45"/>
        <v>250</v>
      </c>
      <c r="T333" s="297">
        <f t="shared" si="46"/>
        <v>43</v>
      </c>
      <c r="U333" s="297">
        <f t="shared" si="47"/>
        <v>9908</v>
      </c>
      <c r="V333" s="297">
        <f t="shared" si="48"/>
        <v>1208</v>
      </c>
      <c r="W333" s="297">
        <f t="shared" si="50"/>
        <v>0</v>
      </c>
      <c r="X333" s="297">
        <f t="shared" si="51"/>
        <v>0</v>
      </c>
      <c r="Y333" s="297">
        <f t="shared" si="52"/>
        <v>0</v>
      </c>
      <c r="Z333" s="298">
        <f t="shared" si="53"/>
        <v>0</v>
      </c>
    </row>
    <row r="334" spans="1:26">
      <c r="A334" s="87">
        <v>604</v>
      </c>
      <c r="B334" s="49" t="s">
        <v>577</v>
      </c>
      <c r="C334" s="65">
        <f>VLOOKUP($B334,'Panorama Especialização Brasil'!$K$4:$BU$679,58,0)</f>
        <v>1090</v>
      </c>
      <c r="D334" s="46">
        <f t="shared" si="49"/>
        <v>0.4416009181706505</v>
      </c>
      <c r="E334" s="201">
        <f>VLOOKUP($B334,'Panorama Especialização Brasil'!$K$4:$BU$679,60,0)</f>
        <v>255</v>
      </c>
      <c r="F334" s="98">
        <v>207</v>
      </c>
      <c r="G334" s="196">
        <v>44</v>
      </c>
      <c r="H334" s="98">
        <f>VLOOKUP($B334,'Panorama Especialização Brasil'!$K$4:$BU$679,63,0)</f>
        <v>43676</v>
      </c>
      <c r="I334" s="201">
        <f>VLOOKUP($B334,'Panorama Especialização Brasil'!$K$4:$BV$680,64,0)</f>
        <v>9167</v>
      </c>
      <c r="J334" s="253"/>
      <c r="K334" s="239" t="s">
        <v>743</v>
      </c>
      <c r="L334" s="239"/>
      <c r="M334" s="236" t="s">
        <v>780</v>
      </c>
      <c r="N334" s="237"/>
      <c r="O334" s="237"/>
      <c r="P334" s="277"/>
      <c r="Q334" s="284">
        <v>1</v>
      </c>
      <c r="R334" s="285"/>
      <c r="S334" s="296">
        <f t="shared" si="45"/>
        <v>1090</v>
      </c>
      <c r="T334" s="297">
        <f t="shared" si="46"/>
        <v>255</v>
      </c>
      <c r="U334" s="297">
        <f t="shared" si="47"/>
        <v>43676</v>
      </c>
      <c r="V334" s="297">
        <f t="shared" si="48"/>
        <v>9167</v>
      </c>
      <c r="W334" s="297">
        <f t="shared" si="50"/>
        <v>0</v>
      </c>
      <c r="X334" s="297">
        <f t="shared" si="51"/>
        <v>0</v>
      </c>
      <c r="Y334" s="297">
        <f t="shared" si="52"/>
        <v>0</v>
      </c>
      <c r="Z334" s="298">
        <f t="shared" si="53"/>
        <v>0</v>
      </c>
    </row>
    <row r="335" spans="1:26">
      <c r="A335" s="87">
        <v>601</v>
      </c>
      <c r="B335" s="49" t="s">
        <v>574</v>
      </c>
      <c r="C335" s="65">
        <f>VLOOKUP($B335,'Panorama Especialização Brasil'!$K$4:$BU$679,58,0)</f>
        <v>5881</v>
      </c>
      <c r="D335" s="46">
        <f t="shared" si="49"/>
        <v>0.42714532192782922</v>
      </c>
      <c r="E335" s="201">
        <f>VLOOKUP($B335,'Panorama Especialização Brasil'!$K$4:$BU$679,60,0)</f>
        <v>429</v>
      </c>
      <c r="F335" s="98">
        <v>2022</v>
      </c>
      <c r="G335" s="196">
        <v>107</v>
      </c>
      <c r="H335" s="98">
        <f>VLOOKUP($B335,'Panorama Especialização Brasil'!$K$4:$BU$679,63,0)</f>
        <v>243625</v>
      </c>
      <c r="I335" s="201">
        <f>VLOOKUP($B335,'Panorama Especialização Brasil'!$K$4:$BV$680,64,0)</f>
        <v>16311</v>
      </c>
      <c r="J335" s="253"/>
      <c r="K335" s="237" t="s">
        <v>743</v>
      </c>
      <c r="L335" s="231"/>
      <c r="M335" s="239" t="s">
        <v>780</v>
      </c>
      <c r="N335" s="237"/>
      <c r="O335" s="237"/>
      <c r="P335" s="277"/>
      <c r="Q335" s="284">
        <v>1</v>
      </c>
      <c r="R335" s="285"/>
      <c r="S335" s="296">
        <f t="shared" si="45"/>
        <v>5881</v>
      </c>
      <c r="T335" s="297">
        <f t="shared" si="46"/>
        <v>429</v>
      </c>
      <c r="U335" s="297">
        <f t="shared" si="47"/>
        <v>243625</v>
      </c>
      <c r="V335" s="297">
        <f t="shared" si="48"/>
        <v>16311</v>
      </c>
      <c r="W335" s="297">
        <f t="shared" si="50"/>
        <v>0</v>
      </c>
      <c r="X335" s="297">
        <f t="shared" si="51"/>
        <v>0</v>
      </c>
      <c r="Y335" s="297">
        <f t="shared" si="52"/>
        <v>0</v>
      </c>
      <c r="Z335" s="298">
        <f t="shared" si="53"/>
        <v>0</v>
      </c>
    </row>
    <row r="336" spans="1:26">
      <c r="A336" s="87">
        <v>585</v>
      </c>
      <c r="B336" s="49" t="s">
        <v>558</v>
      </c>
      <c r="C336" s="65">
        <f>VLOOKUP($B336,'Panorama Especialização Brasil'!$K$4:$BU$679,58,0)</f>
        <v>3135</v>
      </c>
      <c r="D336" s="46">
        <f t="shared" si="49"/>
        <v>0.42407849175036338</v>
      </c>
      <c r="E336" s="201">
        <f>VLOOKUP($B336,'Panorama Especialização Brasil'!$K$4:$BU$679,60,0)</f>
        <v>59</v>
      </c>
      <c r="F336" s="98">
        <v>1285</v>
      </c>
      <c r="G336" s="196">
        <v>27</v>
      </c>
      <c r="H336" s="98">
        <f>VLOOKUP($B336,'Panorama Especialização Brasil'!$K$4:$BU$679,63,0)</f>
        <v>130809</v>
      </c>
      <c r="I336" s="201">
        <f>VLOOKUP($B336,'Panorama Especialização Brasil'!$K$4:$BV$680,64,0)</f>
        <v>1529</v>
      </c>
      <c r="J336" s="253"/>
      <c r="K336" s="239" t="s">
        <v>743</v>
      </c>
      <c r="L336" s="239"/>
      <c r="M336" s="236" t="s">
        <v>780</v>
      </c>
      <c r="N336" s="237"/>
      <c r="O336" s="237"/>
      <c r="P336" s="277"/>
      <c r="Q336" s="284">
        <v>1</v>
      </c>
      <c r="R336" s="285"/>
      <c r="S336" s="296">
        <f t="shared" si="45"/>
        <v>3135</v>
      </c>
      <c r="T336" s="297">
        <f t="shared" si="46"/>
        <v>59</v>
      </c>
      <c r="U336" s="297">
        <f t="shared" si="47"/>
        <v>130809</v>
      </c>
      <c r="V336" s="297">
        <f t="shared" si="48"/>
        <v>1529</v>
      </c>
      <c r="W336" s="297">
        <f t="shared" si="50"/>
        <v>0</v>
      </c>
      <c r="X336" s="297">
        <f t="shared" si="51"/>
        <v>0</v>
      </c>
      <c r="Y336" s="297">
        <f t="shared" si="52"/>
        <v>0</v>
      </c>
      <c r="Z336" s="298">
        <f t="shared" si="53"/>
        <v>0</v>
      </c>
    </row>
    <row r="337" spans="1:26">
      <c r="A337" s="87">
        <v>607</v>
      </c>
      <c r="B337" s="49" t="s">
        <v>580</v>
      </c>
      <c r="C337" s="65">
        <f>VLOOKUP($B337,'Panorama Especialização Brasil'!$K$4:$BU$679,58,0)</f>
        <v>8845</v>
      </c>
      <c r="D337" s="46">
        <f t="shared" si="49"/>
        <v>0.39681541876330323</v>
      </c>
      <c r="E337" s="201">
        <f>VLOOKUP($B337,'Panorama Especialização Brasil'!$K$4:$BU$679,60,0)</f>
        <v>1208</v>
      </c>
      <c r="F337" s="98">
        <v>2593</v>
      </c>
      <c r="G337" s="196">
        <v>198</v>
      </c>
      <c r="H337" s="98">
        <f>VLOOKUP($B337,'Panorama Especialização Brasil'!$K$4:$BU$679,63,0)</f>
        <v>394417</v>
      </c>
      <c r="I337" s="201">
        <f>VLOOKUP($B337,'Panorama Especialização Brasil'!$K$4:$BV$680,64,0)</f>
        <v>32180</v>
      </c>
      <c r="J337" s="253"/>
      <c r="K337" s="239" t="s">
        <v>743</v>
      </c>
      <c r="L337" s="239"/>
      <c r="M337" s="236" t="s">
        <v>780</v>
      </c>
      <c r="N337" s="237"/>
      <c r="O337" s="237"/>
      <c r="P337" s="277"/>
      <c r="Q337" s="284">
        <v>1</v>
      </c>
      <c r="R337" s="285"/>
      <c r="S337" s="296">
        <f t="shared" si="45"/>
        <v>8845</v>
      </c>
      <c r="T337" s="297">
        <f t="shared" si="46"/>
        <v>1208</v>
      </c>
      <c r="U337" s="297">
        <f t="shared" si="47"/>
        <v>394417</v>
      </c>
      <c r="V337" s="297">
        <f t="shared" si="48"/>
        <v>32180</v>
      </c>
      <c r="W337" s="297">
        <f t="shared" si="50"/>
        <v>0</v>
      </c>
      <c r="X337" s="297">
        <f t="shared" si="51"/>
        <v>0</v>
      </c>
      <c r="Y337" s="297">
        <f t="shared" si="52"/>
        <v>0</v>
      </c>
      <c r="Z337" s="298">
        <f t="shared" si="53"/>
        <v>0</v>
      </c>
    </row>
    <row r="338" spans="1:26">
      <c r="A338" s="87">
        <v>605</v>
      </c>
      <c r="B338" s="49" t="s">
        <v>578</v>
      </c>
      <c r="C338" s="65">
        <f>VLOOKUP($B338,'Panorama Especialização Brasil'!$K$4:$BU$679,58,0)</f>
        <v>1990</v>
      </c>
      <c r="D338" s="46">
        <f t="shared" si="49"/>
        <v>0.36360235251152478</v>
      </c>
      <c r="E338" s="201">
        <f>VLOOKUP($B338,'Panorama Especialização Brasil'!$K$4:$BU$679,60,0)</f>
        <v>359</v>
      </c>
      <c r="F338" s="98">
        <v>468</v>
      </c>
      <c r="G338" s="196">
        <v>49</v>
      </c>
      <c r="H338" s="98">
        <f>VLOOKUP($B338,'Panorama Especialização Brasil'!$K$4:$BU$679,63,0)</f>
        <v>96844</v>
      </c>
      <c r="I338" s="201">
        <f>VLOOKUP($B338,'Panorama Especialização Brasil'!$K$4:$BV$680,64,0)</f>
        <v>10626</v>
      </c>
      <c r="J338" s="253"/>
      <c r="K338" s="237" t="s">
        <v>743</v>
      </c>
      <c r="L338" s="231"/>
      <c r="M338" s="236" t="s">
        <v>780</v>
      </c>
      <c r="N338" s="237"/>
      <c r="O338" s="237"/>
      <c r="P338" s="277"/>
      <c r="Q338" s="284">
        <v>1</v>
      </c>
      <c r="R338" s="285"/>
      <c r="S338" s="296">
        <f t="shared" si="45"/>
        <v>1990</v>
      </c>
      <c r="T338" s="297">
        <f t="shared" si="46"/>
        <v>359</v>
      </c>
      <c r="U338" s="297">
        <f t="shared" si="47"/>
        <v>96844</v>
      </c>
      <c r="V338" s="297">
        <f t="shared" si="48"/>
        <v>10626</v>
      </c>
      <c r="W338" s="297">
        <f t="shared" si="50"/>
        <v>0</v>
      </c>
      <c r="X338" s="297">
        <f t="shared" si="51"/>
        <v>0</v>
      </c>
      <c r="Y338" s="297">
        <f t="shared" si="52"/>
        <v>0</v>
      </c>
      <c r="Z338" s="298">
        <f t="shared" si="53"/>
        <v>0</v>
      </c>
    </row>
    <row r="339" spans="1:26">
      <c r="A339" s="87">
        <v>383</v>
      </c>
      <c r="B339" s="49" t="s">
        <v>713</v>
      </c>
      <c r="C339" s="65">
        <f>VLOOKUP($B339,'Panorama Especialização Brasil'!$K$4:$BU$679,58,0)</f>
        <v>622</v>
      </c>
      <c r="D339" s="46">
        <f t="shared" si="49"/>
        <v>0.34724200369847463</v>
      </c>
      <c r="E339" s="201">
        <f>VLOOKUP($B339,'Panorama Especialização Brasil'!$K$4:$BU$679,60,0)</f>
        <v>113</v>
      </c>
      <c r="F339" s="98">
        <v>278</v>
      </c>
      <c r="G339" s="196">
        <v>24</v>
      </c>
      <c r="H339" s="98">
        <f>VLOOKUP($B339,'Panorama Especialização Brasil'!$K$4:$BU$679,63,0)</f>
        <v>31696</v>
      </c>
      <c r="I339" s="201">
        <f>VLOOKUP($B339,'Panorama Especialização Brasil'!$K$4:$BV$680,64,0)</f>
        <v>2723</v>
      </c>
      <c r="J339" s="253"/>
      <c r="K339" s="239" t="s">
        <v>743</v>
      </c>
      <c r="L339" s="239"/>
      <c r="M339" s="236" t="s">
        <v>780</v>
      </c>
      <c r="N339" s="237"/>
      <c r="O339" s="237"/>
      <c r="P339" s="277"/>
      <c r="Q339" s="284">
        <v>1</v>
      </c>
      <c r="R339" s="285"/>
      <c r="S339" s="296">
        <f t="shared" si="45"/>
        <v>622</v>
      </c>
      <c r="T339" s="297">
        <f t="shared" si="46"/>
        <v>113</v>
      </c>
      <c r="U339" s="297">
        <f t="shared" si="47"/>
        <v>31696</v>
      </c>
      <c r="V339" s="297">
        <f t="shared" si="48"/>
        <v>2723</v>
      </c>
      <c r="W339" s="297">
        <f t="shared" si="50"/>
        <v>0</v>
      </c>
      <c r="X339" s="297">
        <f t="shared" si="51"/>
        <v>0</v>
      </c>
      <c r="Y339" s="297">
        <f t="shared" si="52"/>
        <v>0</v>
      </c>
      <c r="Z339" s="298">
        <f t="shared" si="53"/>
        <v>0</v>
      </c>
    </row>
    <row r="340" spans="1:26">
      <c r="A340" s="87">
        <v>510</v>
      </c>
      <c r="B340" s="49" t="s">
        <v>482</v>
      </c>
      <c r="C340" s="65">
        <f>VLOOKUP($B340,'Panorama Especialização Brasil'!$K$4:$BU$679,58,0)</f>
        <v>1701</v>
      </c>
      <c r="D340" s="46">
        <f t="shared" si="49"/>
        <v>0.34333216776555625</v>
      </c>
      <c r="E340" s="201">
        <f>VLOOKUP($B340,'Panorama Especialização Brasil'!$K$4:$BU$679,60,0)</f>
        <v>206</v>
      </c>
      <c r="F340" s="98">
        <v>564</v>
      </c>
      <c r="G340" s="196">
        <v>42</v>
      </c>
      <c r="H340" s="98">
        <f>VLOOKUP($B340,'Panorama Especialização Brasil'!$K$4:$BU$679,63,0)</f>
        <v>87667</v>
      </c>
      <c r="I340" s="201">
        <f>VLOOKUP($B340,'Panorama Especialização Brasil'!$K$4:$BV$680,64,0)</f>
        <v>6186</v>
      </c>
      <c r="J340" s="253"/>
      <c r="K340" s="239" t="s">
        <v>743</v>
      </c>
      <c r="L340" s="239"/>
      <c r="M340" s="236" t="s">
        <v>780</v>
      </c>
      <c r="N340" s="237"/>
      <c r="O340" s="237"/>
      <c r="P340" s="277"/>
      <c r="Q340" s="284">
        <v>1</v>
      </c>
      <c r="R340" s="285"/>
      <c r="S340" s="296">
        <f t="shared" si="45"/>
        <v>1701</v>
      </c>
      <c r="T340" s="297">
        <f t="shared" si="46"/>
        <v>206</v>
      </c>
      <c r="U340" s="297">
        <f t="shared" si="47"/>
        <v>87667</v>
      </c>
      <c r="V340" s="297">
        <f t="shared" si="48"/>
        <v>6186</v>
      </c>
      <c r="W340" s="297">
        <f t="shared" si="50"/>
        <v>0</v>
      </c>
      <c r="X340" s="297">
        <f t="shared" si="51"/>
        <v>0</v>
      </c>
      <c r="Y340" s="297">
        <f t="shared" si="52"/>
        <v>0</v>
      </c>
      <c r="Z340" s="298">
        <f t="shared" si="53"/>
        <v>0</v>
      </c>
    </row>
    <row r="341" spans="1:26">
      <c r="A341" s="87">
        <v>532</v>
      </c>
      <c r="B341" s="49" t="s">
        <v>504</v>
      </c>
      <c r="C341" s="65">
        <f>VLOOKUP($B341,'Panorama Especialização Brasil'!$K$4:$BU$679,58,0)</f>
        <v>123</v>
      </c>
      <c r="D341" s="46">
        <f t="shared" si="49"/>
        <v>0.3389602478891115</v>
      </c>
      <c r="E341" s="201">
        <f>VLOOKUP($B341,'Panorama Especialização Brasil'!$K$4:$BU$679,60,0)</f>
        <v>13</v>
      </c>
      <c r="F341" s="98">
        <v>20</v>
      </c>
      <c r="G341" s="196">
        <v>4</v>
      </c>
      <c r="H341" s="98">
        <f>VLOOKUP($B341,'Panorama Especialização Brasil'!$K$4:$BU$679,63,0)</f>
        <v>6421</v>
      </c>
      <c r="I341" s="201">
        <f>VLOOKUP($B341,'Panorama Especialização Brasil'!$K$4:$BV$680,64,0)</f>
        <v>890</v>
      </c>
      <c r="J341" s="253"/>
      <c r="K341" s="239" t="s">
        <v>743</v>
      </c>
      <c r="L341" s="239"/>
      <c r="M341" s="239" t="s">
        <v>780</v>
      </c>
      <c r="N341" s="237"/>
      <c r="O341" s="237"/>
      <c r="P341" s="277"/>
      <c r="Q341" s="284">
        <v>1</v>
      </c>
      <c r="R341" s="285"/>
      <c r="S341" s="296">
        <f t="shared" si="45"/>
        <v>123</v>
      </c>
      <c r="T341" s="297">
        <f t="shared" si="46"/>
        <v>13</v>
      </c>
      <c r="U341" s="297">
        <f t="shared" si="47"/>
        <v>6421</v>
      </c>
      <c r="V341" s="297">
        <f t="shared" si="48"/>
        <v>890</v>
      </c>
      <c r="W341" s="297">
        <f t="shared" si="50"/>
        <v>0</v>
      </c>
      <c r="X341" s="297">
        <f t="shared" si="51"/>
        <v>0</v>
      </c>
      <c r="Y341" s="297">
        <f t="shared" si="52"/>
        <v>0</v>
      </c>
      <c r="Z341" s="298">
        <f t="shared" si="53"/>
        <v>0</v>
      </c>
    </row>
    <row r="342" spans="1:26">
      <c r="A342" s="87">
        <v>531</v>
      </c>
      <c r="B342" s="49" t="s">
        <v>503</v>
      </c>
      <c r="C342" s="65">
        <f>VLOOKUP($B342,'Panorama Especialização Brasil'!$K$4:$BU$679,58,0)</f>
        <v>646</v>
      </c>
      <c r="D342" s="46">
        <f t="shared" si="49"/>
        <v>0.33449970453914823</v>
      </c>
      <c r="E342" s="201">
        <f>VLOOKUP($B342,'Panorama Especialização Brasil'!$K$4:$BU$679,60,0)</f>
        <v>55</v>
      </c>
      <c r="F342" s="98">
        <v>152</v>
      </c>
      <c r="G342" s="196">
        <v>20</v>
      </c>
      <c r="H342" s="98">
        <f>VLOOKUP($B342,'Panorama Especialização Brasil'!$K$4:$BU$679,63,0)</f>
        <v>34173</v>
      </c>
      <c r="I342" s="201">
        <f>VLOOKUP($B342,'Panorama Especialização Brasil'!$K$4:$BV$680,64,0)</f>
        <v>2980</v>
      </c>
      <c r="J342" s="253"/>
      <c r="K342" s="239" t="s">
        <v>743</v>
      </c>
      <c r="L342" s="239"/>
      <c r="M342" s="236" t="s">
        <v>780</v>
      </c>
      <c r="N342" s="237"/>
      <c r="O342" s="237"/>
      <c r="P342" s="277"/>
      <c r="Q342" s="284">
        <v>1</v>
      </c>
      <c r="R342" s="285"/>
      <c r="S342" s="296">
        <f t="shared" si="45"/>
        <v>646</v>
      </c>
      <c r="T342" s="297">
        <f t="shared" si="46"/>
        <v>55</v>
      </c>
      <c r="U342" s="297">
        <f t="shared" si="47"/>
        <v>34173</v>
      </c>
      <c r="V342" s="297">
        <f t="shared" si="48"/>
        <v>2980</v>
      </c>
      <c r="W342" s="297">
        <f t="shared" si="50"/>
        <v>0</v>
      </c>
      <c r="X342" s="297">
        <f t="shared" si="51"/>
        <v>0</v>
      </c>
      <c r="Y342" s="297">
        <f t="shared" si="52"/>
        <v>0</v>
      </c>
      <c r="Z342" s="298">
        <f t="shared" si="53"/>
        <v>0</v>
      </c>
    </row>
    <row r="343" spans="1:26">
      <c r="A343" s="87">
        <v>568</v>
      </c>
      <c r="B343" s="49" t="s">
        <v>541</v>
      </c>
      <c r="C343" s="65">
        <f>VLOOKUP($B343,'Panorama Especialização Brasil'!$K$4:$BU$679,58,0)</f>
        <v>857</v>
      </c>
      <c r="D343" s="46">
        <f t="shared" si="49"/>
        <v>0.32813578034521251</v>
      </c>
      <c r="E343" s="201">
        <f>VLOOKUP($B343,'Panorama Especialização Brasil'!$K$4:$BU$679,60,0)</f>
        <v>175</v>
      </c>
      <c r="F343" s="98">
        <v>179</v>
      </c>
      <c r="G343" s="196">
        <v>30</v>
      </c>
      <c r="H343" s="98">
        <f>VLOOKUP($B343,'Panorama Especialização Brasil'!$K$4:$BU$679,63,0)</f>
        <v>46214</v>
      </c>
      <c r="I343" s="201">
        <f>VLOOKUP($B343,'Panorama Especialização Brasil'!$K$4:$BV$680,64,0)</f>
        <v>6203</v>
      </c>
      <c r="J343" s="253"/>
      <c r="K343" s="239" t="s">
        <v>743</v>
      </c>
      <c r="L343" s="239"/>
      <c r="M343" s="236" t="s">
        <v>780</v>
      </c>
      <c r="N343" s="237"/>
      <c r="O343" s="237"/>
      <c r="P343" s="277"/>
      <c r="Q343" s="284">
        <v>1</v>
      </c>
      <c r="R343" s="285"/>
      <c r="S343" s="296">
        <f t="shared" si="45"/>
        <v>857</v>
      </c>
      <c r="T343" s="297">
        <f t="shared" si="46"/>
        <v>175</v>
      </c>
      <c r="U343" s="297">
        <f t="shared" si="47"/>
        <v>46214</v>
      </c>
      <c r="V343" s="297">
        <f t="shared" si="48"/>
        <v>6203</v>
      </c>
      <c r="W343" s="297">
        <f t="shared" si="50"/>
        <v>0</v>
      </c>
      <c r="X343" s="297">
        <f t="shared" si="51"/>
        <v>0</v>
      </c>
      <c r="Y343" s="297">
        <f t="shared" si="52"/>
        <v>0</v>
      </c>
      <c r="Z343" s="298">
        <f t="shared" si="53"/>
        <v>0</v>
      </c>
    </row>
    <row r="344" spans="1:26">
      <c r="A344" s="87">
        <v>511</v>
      </c>
      <c r="B344" s="49" t="s">
        <v>483</v>
      </c>
      <c r="C344" s="65">
        <f>VLOOKUP($B344,'Panorama Especialização Brasil'!$K$4:$BU$679,58,0)</f>
        <v>1254</v>
      </c>
      <c r="D344" s="46">
        <f t="shared" si="49"/>
        <v>0.28204483585155404</v>
      </c>
      <c r="E344" s="201">
        <f>VLOOKUP($B344,'Panorama Especialização Brasil'!$K$4:$BU$679,60,0)</f>
        <v>58</v>
      </c>
      <c r="F344" s="98">
        <v>450</v>
      </c>
      <c r="G344" s="196">
        <v>9</v>
      </c>
      <c r="H344" s="98">
        <f>VLOOKUP($B344,'Panorama Especialização Brasil'!$K$4:$BU$679,63,0)</f>
        <v>78673</v>
      </c>
      <c r="I344" s="201">
        <f>VLOOKUP($B344,'Panorama Especialização Brasil'!$K$4:$BV$680,64,0)</f>
        <v>4275</v>
      </c>
      <c r="J344" s="253"/>
      <c r="K344" s="239" t="s">
        <v>743</v>
      </c>
      <c r="L344" s="239"/>
      <c r="M344" s="236" t="s">
        <v>780</v>
      </c>
      <c r="N344" s="237"/>
      <c r="O344" s="237"/>
      <c r="P344" s="277"/>
      <c r="Q344" s="284">
        <v>1</v>
      </c>
      <c r="R344" s="285"/>
      <c r="S344" s="296">
        <f t="shared" si="45"/>
        <v>1254</v>
      </c>
      <c r="T344" s="297">
        <f t="shared" si="46"/>
        <v>58</v>
      </c>
      <c r="U344" s="297">
        <f t="shared" si="47"/>
        <v>78673</v>
      </c>
      <c r="V344" s="297">
        <f t="shared" si="48"/>
        <v>4275</v>
      </c>
      <c r="W344" s="297">
        <f t="shared" si="50"/>
        <v>0</v>
      </c>
      <c r="X344" s="297">
        <f t="shared" si="51"/>
        <v>0</v>
      </c>
      <c r="Y344" s="297">
        <f t="shared" si="52"/>
        <v>0</v>
      </c>
      <c r="Z344" s="298">
        <f t="shared" si="53"/>
        <v>0</v>
      </c>
    </row>
    <row r="345" spans="1:26">
      <c r="A345" s="87">
        <v>563</v>
      </c>
      <c r="B345" s="49" t="s">
        <v>536</v>
      </c>
      <c r="C345" s="65">
        <f>VLOOKUP($B345,'Panorama Especialização Brasil'!$K$4:$BU$679,58,0)</f>
        <v>368</v>
      </c>
      <c r="D345" s="46">
        <f t="shared" si="49"/>
        <v>0.26627259978893458</v>
      </c>
      <c r="E345" s="201">
        <f>VLOOKUP($B345,'Panorama Especialização Brasil'!$K$4:$BU$679,60,0)</f>
        <v>44</v>
      </c>
      <c r="F345" s="98">
        <v>167</v>
      </c>
      <c r="G345" s="196">
        <v>11</v>
      </c>
      <c r="H345" s="98">
        <f>VLOOKUP($B345,'Panorama Especialização Brasil'!$K$4:$BU$679,63,0)</f>
        <v>24455</v>
      </c>
      <c r="I345" s="201">
        <f>VLOOKUP($B345,'Panorama Especialização Brasil'!$K$4:$BV$680,64,0)</f>
        <v>1388</v>
      </c>
      <c r="J345" s="253"/>
      <c r="K345" s="237" t="s">
        <v>743</v>
      </c>
      <c r="L345" s="231"/>
      <c r="M345" s="236" t="s">
        <v>780</v>
      </c>
      <c r="N345" s="237"/>
      <c r="O345" s="237"/>
      <c r="P345" s="277"/>
      <c r="Q345" s="284">
        <v>1</v>
      </c>
      <c r="R345" s="285"/>
      <c r="S345" s="296">
        <f t="shared" si="45"/>
        <v>368</v>
      </c>
      <c r="T345" s="297">
        <f t="shared" si="46"/>
        <v>44</v>
      </c>
      <c r="U345" s="297">
        <f t="shared" si="47"/>
        <v>24455</v>
      </c>
      <c r="V345" s="297">
        <f t="shared" si="48"/>
        <v>1388</v>
      </c>
      <c r="W345" s="297">
        <f t="shared" si="50"/>
        <v>0</v>
      </c>
      <c r="X345" s="297">
        <f t="shared" si="51"/>
        <v>0</v>
      </c>
      <c r="Y345" s="297">
        <f t="shared" si="52"/>
        <v>0</v>
      </c>
      <c r="Z345" s="298">
        <f t="shared" si="53"/>
        <v>0</v>
      </c>
    </row>
    <row r="346" spans="1:26">
      <c r="A346" s="87">
        <v>549</v>
      </c>
      <c r="B346" s="49" t="s">
        <v>521</v>
      </c>
      <c r="C346" s="65">
        <f>VLOOKUP($B346,'Panorama Especialização Brasil'!$K$4:$BU$679,58,0)</f>
        <v>35</v>
      </c>
      <c r="D346" s="46">
        <f t="shared" si="49"/>
        <v>0.25155115911235987</v>
      </c>
      <c r="E346" s="201">
        <f>VLOOKUP($B346,'Panorama Especialização Brasil'!$K$4:$BU$679,60,0)</f>
        <v>8</v>
      </c>
      <c r="F346" s="98">
        <v>0</v>
      </c>
      <c r="G346" s="196">
        <v>0</v>
      </c>
      <c r="H346" s="98">
        <f>VLOOKUP($B346,'Panorama Especialização Brasil'!$K$4:$BU$679,63,0)</f>
        <v>2462</v>
      </c>
      <c r="I346" s="201">
        <f>VLOOKUP($B346,'Panorama Especialização Brasil'!$K$4:$BV$680,64,0)</f>
        <v>293</v>
      </c>
      <c r="J346" s="253"/>
      <c r="K346" s="239" t="s">
        <v>743</v>
      </c>
      <c r="L346" s="239"/>
      <c r="M346" s="236" t="s">
        <v>780</v>
      </c>
      <c r="N346" s="237"/>
      <c r="O346" s="237"/>
      <c r="P346" s="277"/>
      <c r="Q346" s="284">
        <v>1</v>
      </c>
      <c r="R346" s="285"/>
      <c r="S346" s="296">
        <f t="shared" si="45"/>
        <v>35</v>
      </c>
      <c r="T346" s="297">
        <f t="shared" si="46"/>
        <v>8</v>
      </c>
      <c r="U346" s="297">
        <f t="shared" si="47"/>
        <v>2462</v>
      </c>
      <c r="V346" s="297">
        <f t="shared" si="48"/>
        <v>293</v>
      </c>
      <c r="W346" s="297">
        <f t="shared" si="50"/>
        <v>0</v>
      </c>
      <c r="X346" s="297">
        <f t="shared" si="51"/>
        <v>0</v>
      </c>
      <c r="Y346" s="297">
        <f t="shared" si="52"/>
        <v>0</v>
      </c>
      <c r="Z346" s="298">
        <f t="shared" si="53"/>
        <v>0</v>
      </c>
    </row>
    <row r="347" spans="1:26">
      <c r="A347" s="87">
        <v>136</v>
      </c>
      <c r="B347" s="49" t="s">
        <v>106</v>
      </c>
      <c r="C347" s="65">
        <f>VLOOKUP($B347,'Panorama Especialização Brasil'!$K$4:$BU$679,58,0)</f>
        <v>106</v>
      </c>
      <c r="D347" s="46">
        <f t="shared" si="49"/>
        <v>0.22438709037605584</v>
      </c>
      <c r="E347" s="201">
        <f>VLOOKUP($B347,'Panorama Especialização Brasil'!$K$4:$BU$679,60,0)</f>
        <v>14</v>
      </c>
      <c r="F347" s="98">
        <v>46</v>
      </c>
      <c r="G347" s="196">
        <v>1</v>
      </c>
      <c r="H347" s="98">
        <f>VLOOKUP($B347,'Panorama Especialização Brasil'!$K$4:$BU$679,63,0)</f>
        <v>8359</v>
      </c>
      <c r="I347" s="201">
        <f>VLOOKUP($B347,'Panorama Especialização Brasil'!$K$4:$BV$680,64,0)</f>
        <v>373</v>
      </c>
      <c r="J347" s="253"/>
      <c r="K347" s="239" t="s">
        <v>743</v>
      </c>
      <c r="L347" s="239"/>
      <c r="M347" s="236" t="s">
        <v>780</v>
      </c>
      <c r="N347" s="237"/>
      <c r="O347" s="237"/>
      <c r="P347" s="277"/>
      <c r="Q347" s="284">
        <v>1</v>
      </c>
      <c r="R347" s="285"/>
      <c r="S347" s="296">
        <f t="shared" si="45"/>
        <v>106</v>
      </c>
      <c r="T347" s="297">
        <f t="shared" si="46"/>
        <v>14</v>
      </c>
      <c r="U347" s="297">
        <f t="shared" si="47"/>
        <v>8359</v>
      </c>
      <c r="V347" s="297">
        <f t="shared" si="48"/>
        <v>373</v>
      </c>
      <c r="W347" s="297">
        <f t="shared" si="50"/>
        <v>0</v>
      </c>
      <c r="X347" s="297">
        <f t="shared" si="51"/>
        <v>0</v>
      </c>
      <c r="Y347" s="297">
        <f t="shared" si="52"/>
        <v>0</v>
      </c>
      <c r="Z347" s="298">
        <f t="shared" si="53"/>
        <v>0</v>
      </c>
    </row>
    <row r="348" spans="1:26">
      <c r="A348" s="87">
        <v>535</v>
      </c>
      <c r="B348" s="49" t="s">
        <v>507</v>
      </c>
      <c r="C348" s="65">
        <f>VLOOKUP($B348,'Panorama Especialização Brasil'!$K$4:$BU$679,58,0)</f>
        <v>10</v>
      </c>
      <c r="D348" s="46">
        <f t="shared" si="49"/>
        <v>0.20016772906743049</v>
      </c>
      <c r="E348" s="201">
        <f>VLOOKUP($B348,'Panorama Especialização Brasil'!$K$4:$BU$679,60,0)</f>
        <v>3</v>
      </c>
      <c r="F348" s="98">
        <v>6</v>
      </c>
      <c r="G348" s="196">
        <v>2</v>
      </c>
      <c r="H348" s="98">
        <f>VLOOKUP($B348,'Panorama Especialização Brasil'!$K$4:$BU$679,63,0)</f>
        <v>884</v>
      </c>
      <c r="I348" s="201">
        <f>VLOOKUP($B348,'Panorama Especialização Brasil'!$K$4:$BV$680,64,0)</f>
        <v>165</v>
      </c>
      <c r="J348" s="253"/>
      <c r="K348" s="239" t="s">
        <v>743</v>
      </c>
      <c r="L348" s="239"/>
      <c r="M348" s="236" t="s">
        <v>780</v>
      </c>
      <c r="N348" s="237"/>
      <c r="O348" s="237"/>
      <c r="P348" s="277"/>
      <c r="Q348" s="284">
        <v>1</v>
      </c>
      <c r="R348" s="285"/>
      <c r="S348" s="296">
        <f t="shared" si="45"/>
        <v>10</v>
      </c>
      <c r="T348" s="297">
        <f t="shared" si="46"/>
        <v>3</v>
      </c>
      <c r="U348" s="297">
        <f t="shared" si="47"/>
        <v>884</v>
      </c>
      <c r="V348" s="297">
        <f t="shared" si="48"/>
        <v>165</v>
      </c>
      <c r="W348" s="297">
        <f t="shared" si="50"/>
        <v>0</v>
      </c>
      <c r="X348" s="297">
        <f t="shared" si="51"/>
        <v>0</v>
      </c>
      <c r="Y348" s="297">
        <f t="shared" si="52"/>
        <v>0</v>
      </c>
      <c r="Z348" s="298">
        <f t="shared" si="53"/>
        <v>0</v>
      </c>
    </row>
    <row r="349" spans="1:26">
      <c r="A349" s="87">
        <v>584</v>
      </c>
      <c r="B349" s="49" t="s">
        <v>557</v>
      </c>
      <c r="C349" s="65">
        <f>VLOOKUP($B349,'Panorama Especialização Brasil'!$K$4:$BU$679,58,0)</f>
        <v>45</v>
      </c>
      <c r="D349" s="46">
        <f t="shared" si="49"/>
        <v>0.1479500606150573</v>
      </c>
      <c r="E349" s="201">
        <f>VLOOKUP($B349,'Panorama Especialização Brasil'!$K$4:$BU$679,60,0)</f>
        <v>4</v>
      </c>
      <c r="F349" s="98">
        <v>41</v>
      </c>
      <c r="G349" s="196">
        <v>3</v>
      </c>
      <c r="H349" s="98">
        <f>VLOOKUP($B349,'Panorama Especialização Brasil'!$K$4:$BU$679,63,0)</f>
        <v>5382</v>
      </c>
      <c r="I349" s="201">
        <f>VLOOKUP($B349,'Panorama Especialização Brasil'!$K$4:$BV$680,64,0)</f>
        <v>601</v>
      </c>
      <c r="J349" s="253"/>
      <c r="K349" s="239" t="s">
        <v>743</v>
      </c>
      <c r="L349" s="239"/>
      <c r="M349" s="236" t="s">
        <v>780</v>
      </c>
      <c r="N349" s="237"/>
      <c r="O349" s="237"/>
      <c r="P349" s="277"/>
      <c r="Q349" s="284">
        <v>1</v>
      </c>
      <c r="R349" s="285"/>
      <c r="S349" s="296">
        <f t="shared" si="45"/>
        <v>45</v>
      </c>
      <c r="T349" s="297">
        <f t="shared" si="46"/>
        <v>4</v>
      </c>
      <c r="U349" s="297">
        <f t="shared" si="47"/>
        <v>5382</v>
      </c>
      <c r="V349" s="297">
        <f t="shared" si="48"/>
        <v>601</v>
      </c>
      <c r="W349" s="297">
        <f t="shared" si="50"/>
        <v>0</v>
      </c>
      <c r="X349" s="297">
        <f t="shared" si="51"/>
        <v>0</v>
      </c>
      <c r="Y349" s="297">
        <f t="shared" si="52"/>
        <v>0</v>
      </c>
      <c r="Z349" s="298">
        <f t="shared" si="53"/>
        <v>0</v>
      </c>
    </row>
    <row r="350" spans="1:26">
      <c r="A350" s="87">
        <v>530</v>
      </c>
      <c r="B350" s="49" t="s">
        <v>502</v>
      </c>
      <c r="C350" s="65">
        <f>VLOOKUP($B350,'Panorama Especialização Brasil'!$K$4:$BU$679,58,0)</f>
        <v>2</v>
      </c>
      <c r="D350" s="46">
        <f t="shared" si="49"/>
        <v>0.12594183095772851</v>
      </c>
      <c r="E350" s="201">
        <f>VLOOKUP($B350,'Panorama Especialização Brasil'!$K$4:$BU$679,60,0)</f>
        <v>1</v>
      </c>
      <c r="F350" s="98">
        <v>0</v>
      </c>
      <c r="G350" s="196">
        <v>0</v>
      </c>
      <c r="H350" s="98">
        <f>VLOOKUP($B350,'Panorama Especialização Brasil'!$K$4:$BU$679,63,0)</f>
        <v>281</v>
      </c>
      <c r="I350" s="201">
        <f>VLOOKUP($B350,'Panorama Especialização Brasil'!$K$4:$BV$680,64,0)</f>
        <v>42</v>
      </c>
      <c r="J350" s="253"/>
      <c r="K350" s="239" t="s">
        <v>743</v>
      </c>
      <c r="L350" s="239"/>
      <c r="M350" s="236" t="s">
        <v>780</v>
      </c>
      <c r="N350" s="237"/>
      <c r="O350" s="237"/>
      <c r="P350" s="277"/>
      <c r="Q350" s="284">
        <v>1</v>
      </c>
      <c r="R350" s="285"/>
      <c r="S350" s="296">
        <f t="shared" si="45"/>
        <v>2</v>
      </c>
      <c r="T350" s="297">
        <f t="shared" si="46"/>
        <v>1</v>
      </c>
      <c r="U350" s="297">
        <f t="shared" si="47"/>
        <v>281</v>
      </c>
      <c r="V350" s="297">
        <f t="shared" si="48"/>
        <v>42</v>
      </c>
      <c r="W350" s="297">
        <f t="shared" si="50"/>
        <v>0</v>
      </c>
      <c r="X350" s="297">
        <f t="shared" si="51"/>
        <v>0</v>
      </c>
      <c r="Y350" s="297">
        <f t="shared" si="52"/>
        <v>0</v>
      </c>
      <c r="Z350" s="298">
        <f t="shared" si="53"/>
        <v>0</v>
      </c>
    </row>
    <row r="351" spans="1:26">
      <c r="A351" s="87">
        <v>507</v>
      </c>
      <c r="B351" s="49" t="s">
        <v>479</v>
      </c>
      <c r="C351" s="65">
        <f>VLOOKUP($B351,'Panorama Especialização Brasil'!$K$4:$BU$679,58,0)</f>
        <v>221</v>
      </c>
      <c r="D351" s="46">
        <f t="shared" si="49"/>
        <v>0.10843982092376875</v>
      </c>
      <c r="E351" s="201">
        <f>VLOOKUP($B351,'Panorama Especialização Brasil'!$K$4:$BU$679,60,0)</f>
        <v>42</v>
      </c>
      <c r="F351" s="98">
        <v>118</v>
      </c>
      <c r="G351" s="196">
        <v>15</v>
      </c>
      <c r="H351" s="98">
        <f>VLOOKUP($B351,'Panorama Especialização Brasil'!$K$4:$BU$679,63,0)</f>
        <v>36062</v>
      </c>
      <c r="I351" s="201">
        <f>VLOOKUP($B351,'Panorama Especialização Brasil'!$K$4:$BV$680,64,0)</f>
        <v>2261</v>
      </c>
      <c r="J351" s="253"/>
      <c r="K351" s="239" t="s">
        <v>743</v>
      </c>
      <c r="L351" s="239"/>
      <c r="M351" s="236" t="s">
        <v>780</v>
      </c>
      <c r="N351" s="237"/>
      <c r="O351" s="237"/>
      <c r="P351" s="277"/>
      <c r="Q351" s="284">
        <v>1</v>
      </c>
      <c r="R351" s="285"/>
      <c r="S351" s="296">
        <f t="shared" si="45"/>
        <v>221</v>
      </c>
      <c r="T351" s="297">
        <f t="shared" si="46"/>
        <v>42</v>
      </c>
      <c r="U351" s="297">
        <f t="shared" si="47"/>
        <v>36062</v>
      </c>
      <c r="V351" s="297">
        <f t="shared" si="48"/>
        <v>2261</v>
      </c>
      <c r="W351" s="297">
        <f t="shared" si="50"/>
        <v>0</v>
      </c>
      <c r="X351" s="297">
        <f t="shared" si="51"/>
        <v>0</v>
      </c>
      <c r="Y351" s="297">
        <f t="shared" si="52"/>
        <v>0</v>
      </c>
      <c r="Z351" s="298">
        <f t="shared" si="53"/>
        <v>0</v>
      </c>
    </row>
    <row r="352" spans="1:26">
      <c r="A352" s="87">
        <v>508</v>
      </c>
      <c r="B352" s="49" t="s">
        <v>480</v>
      </c>
      <c r="C352" s="65">
        <f>VLOOKUP($B352,'Panorama Especialização Brasil'!$K$4:$BU$679,58,0)</f>
        <v>264</v>
      </c>
      <c r="D352" s="46">
        <f t="shared" si="49"/>
        <v>9.2869612808573712E-2</v>
      </c>
      <c r="E352" s="201">
        <f>VLOOKUP($B352,'Panorama Especialização Brasil'!$K$4:$BU$679,60,0)</f>
        <v>32</v>
      </c>
      <c r="F352" s="98">
        <v>99</v>
      </c>
      <c r="G352" s="196">
        <v>9</v>
      </c>
      <c r="H352" s="98">
        <f>VLOOKUP($B352,'Panorama Especialização Brasil'!$K$4:$BU$679,63,0)</f>
        <v>50301</v>
      </c>
      <c r="I352" s="201">
        <f>VLOOKUP($B352,'Panorama Especialização Brasil'!$K$4:$BV$680,64,0)</f>
        <v>2009</v>
      </c>
      <c r="J352" s="253"/>
      <c r="K352" s="239" t="s">
        <v>743</v>
      </c>
      <c r="L352" s="239"/>
      <c r="M352" s="236" t="s">
        <v>780</v>
      </c>
      <c r="N352" s="237"/>
      <c r="O352" s="237"/>
      <c r="P352" s="277"/>
      <c r="Q352" s="284">
        <v>1</v>
      </c>
      <c r="R352" s="285"/>
      <c r="S352" s="296">
        <f t="shared" si="45"/>
        <v>264</v>
      </c>
      <c r="T352" s="297">
        <f t="shared" si="46"/>
        <v>32</v>
      </c>
      <c r="U352" s="297">
        <f t="shared" si="47"/>
        <v>50301</v>
      </c>
      <c r="V352" s="297">
        <f t="shared" si="48"/>
        <v>2009</v>
      </c>
      <c r="W352" s="297">
        <f t="shared" si="50"/>
        <v>0</v>
      </c>
      <c r="X352" s="297">
        <f t="shared" si="51"/>
        <v>0</v>
      </c>
      <c r="Y352" s="297">
        <f t="shared" si="52"/>
        <v>0</v>
      </c>
      <c r="Z352" s="298">
        <f t="shared" si="53"/>
        <v>0</v>
      </c>
    </row>
    <row r="353" spans="1:26">
      <c r="A353" s="87">
        <v>509</v>
      </c>
      <c r="B353" s="49" t="s">
        <v>481</v>
      </c>
      <c r="C353" s="65">
        <f>VLOOKUP($B353,'Panorama Especialização Brasil'!$K$4:$BU$679,58,0)</f>
        <v>384</v>
      </c>
      <c r="D353" s="46">
        <f t="shared" si="49"/>
        <v>9.1050339204729769E-2</v>
      </c>
      <c r="E353" s="201">
        <f>VLOOKUP($B353,'Panorama Especialização Brasil'!$K$4:$BU$679,60,0)</f>
        <v>51</v>
      </c>
      <c r="F353" s="98">
        <v>75</v>
      </c>
      <c r="G353" s="196">
        <v>16</v>
      </c>
      <c r="H353" s="98">
        <f>VLOOKUP($B353,'Panorama Especialização Brasil'!$K$4:$BU$679,63,0)</f>
        <v>74627</v>
      </c>
      <c r="I353" s="201">
        <f>VLOOKUP($B353,'Panorama Especialização Brasil'!$K$4:$BV$680,64,0)</f>
        <v>2285</v>
      </c>
      <c r="J353" s="253"/>
      <c r="K353" s="239" t="s">
        <v>743</v>
      </c>
      <c r="L353" s="239"/>
      <c r="M353" s="236" t="s">
        <v>780</v>
      </c>
      <c r="N353" s="237"/>
      <c r="O353" s="237"/>
      <c r="P353" s="277"/>
      <c r="Q353" s="284">
        <v>1</v>
      </c>
      <c r="R353" s="285"/>
      <c r="S353" s="296">
        <f t="shared" si="45"/>
        <v>384</v>
      </c>
      <c r="T353" s="297">
        <f t="shared" si="46"/>
        <v>51</v>
      </c>
      <c r="U353" s="297">
        <f t="shared" si="47"/>
        <v>74627</v>
      </c>
      <c r="V353" s="297">
        <f t="shared" si="48"/>
        <v>2285</v>
      </c>
      <c r="W353" s="297">
        <f t="shared" si="50"/>
        <v>0</v>
      </c>
      <c r="X353" s="297">
        <f t="shared" si="51"/>
        <v>0</v>
      </c>
      <c r="Y353" s="297">
        <f t="shared" si="52"/>
        <v>0</v>
      </c>
      <c r="Z353" s="298">
        <f t="shared" si="53"/>
        <v>0</v>
      </c>
    </row>
    <row r="354" spans="1:26">
      <c r="A354" s="87">
        <v>506</v>
      </c>
      <c r="B354" s="49" t="s">
        <v>478</v>
      </c>
      <c r="C354" s="65">
        <f>VLOOKUP($B354,'Panorama Especialização Brasil'!$K$4:$BU$679,58,0)</f>
        <v>415</v>
      </c>
      <c r="D354" s="46">
        <f t="shared" si="49"/>
        <v>7.9373873800939895E-2</v>
      </c>
      <c r="E354" s="201">
        <f>VLOOKUP($B354,'Panorama Especialização Brasil'!$K$4:$BU$679,60,0)</f>
        <v>88</v>
      </c>
      <c r="F354" s="98">
        <v>161</v>
      </c>
      <c r="G354" s="196">
        <v>24</v>
      </c>
      <c r="H354" s="98">
        <f>VLOOKUP($B354,'Panorama Especialização Brasil'!$K$4:$BU$679,63,0)</f>
        <v>92516</v>
      </c>
      <c r="I354" s="201">
        <f>VLOOKUP($B354,'Panorama Especialização Brasil'!$K$4:$BV$680,64,0)</f>
        <v>4943</v>
      </c>
      <c r="J354" s="253"/>
      <c r="K354" s="239" t="s">
        <v>743</v>
      </c>
      <c r="L354" s="239"/>
      <c r="M354" s="236" t="s">
        <v>780</v>
      </c>
      <c r="N354" s="237"/>
      <c r="O354" s="237"/>
      <c r="P354" s="277"/>
      <c r="Q354" s="284">
        <v>1</v>
      </c>
      <c r="R354" s="285"/>
      <c r="S354" s="296">
        <f t="shared" si="45"/>
        <v>415</v>
      </c>
      <c r="T354" s="297">
        <f t="shared" si="46"/>
        <v>88</v>
      </c>
      <c r="U354" s="297">
        <f t="shared" si="47"/>
        <v>92516</v>
      </c>
      <c r="V354" s="297">
        <f t="shared" si="48"/>
        <v>4943</v>
      </c>
      <c r="W354" s="297">
        <f t="shared" si="50"/>
        <v>0</v>
      </c>
      <c r="X354" s="297">
        <f t="shared" si="51"/>
        <v>0</v>
      </c>
      <c r="Y354" s="297">
        <f t="shared" si="52"/>
        <v>0</v>
      </c>
      <c r="Z354" s="298">
        <f t="shared" si="53"/>
        <v>0</v>
      </c>
    </row>
    <row r="355" spans="1:26">
      <c r="A355" s="87">
        <v>649</v>
      </c>
      <c r="B355" s="49" t="s">
        <v>623</v>
      </c>
      <c r="C355" s="65">
        <f>VLOOKUP($B355,'Panorama Especialização Brasil'!$K$4:$BU$679,58,0)</f>
        <v>240</v>
      </c>
      <c r="D355" s="46">
        <f t="shared" si="49"/>
        <v>1.6745893296114374</v>
      </c>
      <c r="E355" s="201">
        <f>VLOOKUP($B355,'Panorama Especialização Brasil'!$K$4:$BU$679,60,0)</f>
        <v>12</v>
      </c>
      <c r="F355" s="98">
        <v>0</v>
      </c>
      <c r="G355" s="196">
        <v>0</v>
      </c>
      <c r="H355" s="98">
        <f>VLOOKUP($B355,'Panorama Especialização Brasil'!$K$4:$BU$679,63,0)</f>
        <v>2536</v>
      </c>
      <c r="I355" s="201">
        <f>VLOOKUP($B355,'Panorama Especialização Brasil'!$K$4:$BV$680,64,0)</f>
        <v>125</v>
      </c>
      <c r="J355" s="255" t="s">
        <v>858</v>
      </c>
      <c r="K355" s="239" t="s">
        <v>742</v>
      </c>
      <c r="L355" s="239"/>
      <c r="M355" s="236" t="s">
        <v>774</v>
      </c>
      <c r="N355" s="237" t="s">
        <v>784</v>
      </c>
      <c r="O355" s="237"/>
      <c r="P355" s="277" t="s">
        <v>785</v>
      </c>
      <c r="Q355" s="284">
        <v>0.8</v>
      </c>
      <c r="R355" s="285">
        <v>0.2</v>
      </c>
      <c r="S355" s="296">
        <f t="shared" si="45"/>
        <v>192</v>
      </c>
      <c r="T355" s="297">
        <f t="shared" si="46"/>
        <v>9.6000000000000014</v>
      </c>
      <c r="U355" s="297">
        <f t="shared" si="47"/>
        <v>2028.8000000000002</v>
      </c>
      <c r="V355" s="297">
        <f t="shared" si="48"/>
        <v>100</v>
      </c>
      <c r="W355" s="297">
        <f t="shared" si="50"/>
        <v>48</v>
      </c>
      <c r="X355" s="297">
        <f t="shared" si="51"/>
        <v>2.4000000000000004</v>
      </c>
      <c r="Y355" s="297">
        <f t="shared" si="52"/>
        <v>507.20000000000005</v>
      </c>
      <c r="Z355" s="298">
        <f t="shared" si="53"/>
        <v>25</v>
      </c>
    </row>
    <row r="356" spans="1:26">
      <c r="A356" s="87">
        <v>618</v>
      </c>
      <c r="B356" s="49" t="s">
        <v>592</v>
      </c>
      <c r="C356" s="65">
        <f>VLOOKUP($B356,'Panorama Especialização Brasil'!$K$4:$BU$679,58,0)</f>
        <v>8269</v>
      </c>
      <c r="D356" s="46">
        <f t="shared" si="49"/>
        <v>0.85330856656841181</v>
      </c>
      <c r="E356" s="201">
        <f>VLOOKUP($B356,'Panorama Especialização Brasil'!$K$4:$BU$679,60,0)</f>
        <v>589</v>
      </c>
      <c r="F356" s="98">
        <v>1684</v>
      </c>
      <c r="G356" s="196">
        <v>119</v>
      </c>
      <c r="H356" s="98">
        <f>VLOOKUP($B356,'Panorama Especialização Brasil'!$K$4:$BU$679,63,0)</f>
        <v>171472</v>
      </c>
      <c r="I356" s="201">
        <f>VLOOKUP($B356,'Panorama Especialização Brasil'!$K$4:$BV$680,64,0)</f>
        <v>12298</v>
      </c>
      <c r="J356" s="253" t="s">
        <v>790</v>
      </c>
      <c r="K356" s="239" t="s">
        <v>742</v>
      </c>
      <c r="L356" s="239"/>
      <c r="M356" s="239" t="s">
        <v>774</v>
      </c>
      <c r="N356" s="237"/>
      <c r="O356" s="237"/>
      <c r="P356" s="277"/>
      <c r="Q356" s="284">
        <v>1</v>
      </c>
      <c r="R356" s="285"/>
      <c r="S356" s="296">
        <f t="shared" si="45"/>
        <v>8269</v>
      </c>
      <c r="T356" s="297">
        <f t="shared" si="46"/>
        <v>589</v>
      </c>
      <c r="U356" s="297">
        <f t="shared" si="47"/>
        <v>171472</v>
      </c>
      <c r="V356" s="297">
        <f t="shared" si="48"/>
        <v>12298</v>
      </c>
      <c r="W356" s="297">
        <f t="shared" si="50"/>
        <v>0</v>
      </c>
      <c r="X356" s="297">
        <f t="shared" si="51"/>
        <v>0</v>
      </c>
      <c r="Y356" s="297">
        <f t="shared" si="52"/>
        <v>0</v>
      </c>
      <c r="Z356" s="298">
        <f t="shared" si="53"/>
        <v>0</v>
      </c>
    </row>
    <row r="357" spans="1:26">
      <c r="A357" s="87">
        <v>457</v>
      </c>
      <c r="B357" s="49" t="s">
        <v>429</v>
      </c>
      <c r="C357" s="65">
        <f>VLOOKUP($B357,'Panorama Especialização Brasil'!$K$4:$BU$679,58,0)</f>
        <v>1527</v>
      </c>
      <c r="D357" s="46">
        <f t="shared" si="49"/>
        <v>12.030276585075434</v>
      </c>
      <c r="E357" s="201">
        <f>VLOOKUP($B357,'Panorama Especialização Brasil'!$K$4:$BU$679,60,0)</f>
        <v>130</v>
      </c>
      <c r="F357" s="98">
        <v>261</v>
      </c>
      <c r="G357" s="196">
        <v>28</v>
      </c>
      <c r="H357" s="98">
        <f>VLOOKUP($B357,'Panorama Especialização Brasil'!$K$4:$BU$679,63,0)</f>
        <v>2246</v>
      </c>
      <c r="I357" s="201">
        <f>VLOOKUP($B357,'Panorama Especialização Brasil'!$K$4:$BV$680,64,0)</f>
        <v>217</v>
      </c>
      <c r="J357" s="255" t="s">
        <v>770</v>
      </c>
      <c r="K357" s="239" t="s">
        <v>742</v>
      </c>
      <c r="L357" s="239"/>
      <c r="M357" s="236" t="s">
        <v>774</v>
      </c>
      <c r="N357" s="237"/>
      <c r="O357" s="237"/>
      <c r="P357" s="277"/>
      <c r="Q357" s="284">
        <v>1</v>
      </c>
      <c r="R357" s="285"/>
      <c r="S357" s="296">
        <f t="shared" ref="S357:S420" si="54">$Q357*C357</f>
        <v>1527</v>
      </c>
      <c r="T357" s="297">
        <f t="shared" ref="T357:T420" si="55">$Q357*E357</f>
        <v>130</v>
      </c>
      <c r="U357" s="297">
        <f t="shared" ref="U357:U420" si="56">$Q357*H357</f>
        <v>2246</v>
      </c>
      <c r="V357" s="297">
        <f t="shared" ref="V357:V420" si="57">$Q357*I357</f>
        <v>217</v>
      </c>
      <c r="W357" s="297">
        <f t="shared" si="50"/>
        <v>0</v>
      </c>
      <c r="X357" s="297">
        <f t="shared" si="51"/>
        <v>0</v>
      </c>
      <c r="Y357" s="297">
        <f t="shared" si="52"/>
        <v>0</v>
      </c>
      <c r="Z357" s="298">
        <f t="shared" si="53"/>
        <v>0</v>
      </c>
    </row>
    <row r="358" spans="1:26">
      <c r="A358" s="87">
        <v>36</v>
      </c>
      <c r="B358" s="49" t="s">
        <v>684</v>
      </c>
      <c r="C358" s="65">
        <f>VLOOKUP($B358,'Panorama Especialização Brasil'!$K$4:$BU$679,58,0)</f>
        <v>182</v>
      </c>
      <c r="D358" s="46">
        <f t="shared" si="49"/>
        <v>6.2776969969202252</v>
      </c>
      <c r="E358" s="201">
        <f>VLOOKUP($B358,'Panorama Especialização Brasil'!$K$4:$BU$679,60,0)</f>
        <v>31</v>
      </c>
      <c r="F358" s="98">
        <v>7</v>
      </c>
      <c r="G358" s="196">
        <v>2</v>
      </c>
      <c r="H358" s="98">
        <f>VLOOKUP($B358,'Panorama Especialização Brasil'!$K$4:$BU$679,63,0)</f>
        <v>513</v>
      </c>
      <c r="I358" s="201">
        <f>VLOOKUP($B358,'Panorama Especialização Brasil'!$K$4:$BV$680,64,0)</f>
        <v>186</v>
      </c>
      <c r="J358" s="255" t="s">
        <v>779</v>
      </c>
      <c r="K358" s="239" t="s">
        <v>742</v>
      </c>
      <c r="L358" s="239"/>
      <c r="M358" s="239" t="s">
        <v>774</v>
      </c>
      <c r="N358" s="237" t="s">
        <v>821</v>
      </c>
      <c r="O358" s="237" t="s">
        <v>822</v>
      </c>
      <c r="P358" s="277" t="s">
        <v>775</v>
      </c>
      <c r="Q358" s="284">
        <v>0.6</v>
      </c>
      <c r="R358" s="285">
        <v>0.4</v>
      </c>
      <c r="S358" s="296">
        <f t="shared" si="54"/>
        <v>109.2</v>
      </c>
      <c r="T358" s="297">
        <f t="shared" si="55"/>
        <v>18.599999999999998</v>
      </c>
      <c r="U358" s="297">
        <f t="shared" si="56"/>
        <v>307.8</v>
      </c>
      <c r="V358" s="297">
        <f t="shared" si="57"/>
        <v>111.6</v>
      </c>
      <c r="W358" s="297">
        <f t="shared" si="50"/>
        <v>72.8</v>
      </c>
      <c r="X358" s="297">
        <f t="shared" si="51"/>
        <v>12.4</v>
      </c>
      <c r="Y358" s="297">
        <f t="shared" si="52"/>
        <v>205.20000000000002</v>
      </c>
      <c r="Z358" s="298">
        <f t="shared" si="53"/>
        <v>74.400000000000006</v>
      </c>
    </row>
    <row r="359" spans="1:26">
      <c r="A359" s="87">
        <v>355</v>
      </c>
      <c r="B359" s="49" t="s">
        <v>326</v>
      </c>
      <c r="C359" s="65">
        <f>VLOOKUP($B359,'Panorama Especialização Brasil'!$K$4:$BU$679,58,0)</f>
        <v>71</v>
      </c>
      <c r="D359" s="46">
        <f t="shared" si="49"/>
        <v>2.3975815548069099</v>
      </c>
      <c r="E359" s="201">
        <f>VLOOKUP($B359,'Panorama Especialização Brasil'!$K$4:$BU$679,60,0)</f>
        <v>9</v>
      </c>
      <c r="F359" s="98">
        <v>4</v>
      </c>
      <c r="G359" s="196">
        <v>1</v>
      </c>
      <c r="H359" s="98">
        <f>VLOOKUP($B359,'Panorama Especialização Brasil'!$K$4:$BU$679,63,0)</f>
        <v>524</v>
      </c>
      <c r="I359" s="201">
        <f>VLOOKUP($B359,'Panorama Especialização Brasil'!$K$4:$BV$680,64,0)</f>
        <v>141</v>
      </c>
      <c r="J359" s="255" t="s">
        <v>800</v>
      </c>
      <c r="K359" s="239" t="s">
        <v>742</v>
      </c>
      <c r="L359" s="239" t="s">
        <v>741</v>
      </c>
      <c r="M359" s="239" t="s">
        <v>774</v>
      </c>
      <c r="N359" s="236"/>
      <c r="O359" s="237"/>
      <c r="P359" s="277"/>
      <c r="Q359" s="284">
        <v>1</v>
      </c>
      <c r="R359" s="285"/>
      <c r="S359" s="296">
        <f t="shared" si="54"/>
        <v>71</v>
      </c>
      <c r="T359" s="297">
        <f t="shared" si="55"/>
        <v>9</v>
      </c>
      <c r="U359" s="297">
        <f t="shared" si="56"/>
        <v>524</v>
      </c>
      <c r="V359" s="297">
        <f t="shared" si="57"/>
        <v>141</v>
      </c>
      <c r="W359" s="297">
        <f t="shared" si="50"/>
        <v>0</v>
      </c>
      <c r="X359" s="297">
        <f t="shared" si="51"/>
        <v>0</v>
      </c>
      <c r="Y359" s="297">
        <f t="shared" si="52"/>
        <v>0</v>
      </c>
      <c r="Z359" s="298">
        <f t="shared" si="53"/>
        <v>0</v>
      </c>
    </row>
    <row r="360" spans="1:26">
      <c r="A360" s="87">
        <v>361</v>
      </c>
      <c r="B360" s="49" t="s">
        <v>332</v>
      </c>
      <c r="C360" s="65">
        <f>VLOOKUP($B360,'Panorama Especialização Brasil'!$K$4:$BU$679,58,0)</f>
        <v>245</v>
      </c>
      <c r="D360" s="46">
        <f t="shared" si="49"/>
        <v>2.3357934677491432</v>
      </c>
      <c r="E360" s="201">
        <f>VLOOKUP($B360,'Panorama Especialização Brasil'!$K$4:$BU$679,60,0)</f>
        <v>57</v>
      </c>
      <c r="F360" s="98">
        <v>124</v>
      </c>
      <c r="G360" s="196">
        <v>14</v>
      </c>
      <c r="H360" s="98">
        <f>VLOOKUP($B360,'Panorama Especialização Brasil'!$K$4:$BU$679,63,0)</f>
        <v>1856</v>
      </c>
      <c r="I360" s="201">
        <f>VLOOKUP($B360,'Panorama Especialização Brasil'!$K$4:$BV$680,64,0)</f>
        <v>754</v>
      </c>
      <c r="J360" s="255" t="s">
        <v>800</v>
      </c>
      <c r="K360" s="239" t="s">
        <v>742</v>
      </c>
      <c r="L360" s="239"/>
      <c r="M360" s="239" t="s">
        <v>774</v>
      </c>
      <c r="N360" s="240" t="s">
        <v>788</v>
      </c>
      <c r="O360" s="237" t="s">
        <v>769</v>
      </c>
      <c r="P360" s="277" t="s">
        <v>775</v>
      </c>
      <c r="Q360" s="284">
        <v>0.5</v>
      </c>
      <c r="R360" s="285">
        <v>0.5</v>
      </c>
      <c r="S360" s="296">
        <f t="shared" si="54"/>
        <v>122.5</v>
      </c>
      <c r="T360" s="297">
        <f t="shared" si="55"/>
        <v>28.5</v>
      </c>
      <c r="U360" s="297">
        <f t="shared" si="56"/>
        <v>928</v>
      </c>
      <c r="V360" s="297">
        <f t="shared" si="57"/>
        <v>377</v>
      </c>
      <c r="W360" s="297">
        <f t="shared" si="50"/>
        <v>122.5</v>
      </c>
      <c r="X360" s="297">
        <f t="shared" si="51"/>
        <v>28.5</v>
      </c>
      <c r="Y360" s="297">
        <f t="shared" si="52"/>
        <v>928</v>
      </c>
      <c r="Z360" s="298">
        <f t="shared" si="53"/>
        <v>377</v>
      </c>
    </row>
    <row r="361" spans="1:26">
      <c r="A361" s="87">
        <v>354</v>
      </c>
      <c r="B361" s="49" t="s">
        <v>325</v>
      </c>
      <c r="C361" s="65">
        <f>VLOOKUP($B361,'Panorama Especialização Brasil'!$K$4:$BU$679,58,0)</f>
        <v>10456</v>
      </c>
      <c r="D361" s="46">
        <f t="shared" si="49"/>
        <v>2.1963355894705336</v>
      </c>
      <c r="E361" s="201">
        <f>VLOOKUP($B361,'Panorama Especialização Brasil'!$K$4:$BU$679,60,0)</f>
        <v>1358</v>
      </c>
      <c r="F361" s="98">
        <v>960</v>
      </c>
      <c r="G361" s="196">
        <v>65</v>
      </c>
      <c r="H361" s="98">
        <f>VLOOKUP($B361,'Panorama Especialização Brasil'!$K$4:$BU$679,63,0)</f>
        <v>84239</v>
      </c>
      <c r="I361" s="201">
        <f>VLOOKUP($B361,'Panorama Especialização Brasil'!$K$4:$BV$680,64,0)</f>
        <v>16601</v>
      </c>
      <c r="J361" s="255" t="s">
        <v>799</v>
      </c>
      <c r="K361" s="239" t="s">
        <v>742</v>
      </c>
      <c r="L361" s="239"/>
      <c r="M361" s="239" t="s">
        <v>774</v>
      </c>
      <c r="N361" s="239" t="s">
        <v>778</v>
      </c>
      <c r="O361" s="237" t="s">
        <v>769</v>
      </c>
      <c r="P361" s="277" t="s">
        <v>775</v>
      </c>
      <c r="Q361" s="284">
        <v>1</v>
      </c>
      <c r="R361" s="285"/>
      <c r="S361" s="296">
        <f t="shared" si="54"/>
        <v>10456</v>
      </c>
      <c r="T361" s="297">
        <f t="shared" si="55"/>
        <v>1358</v>
      </c>
      <c r="U361" s="297">
        <f t="shared" si="56"/>
        <v>84239</v>
      </c>
      <c r="V361" s="297">
        <f t="shared" si="57"/>
        <v>16601</v>
      </c>
      <c r="W361" s="297">
        <f t="shared" si="50"/>
        <v>0</v>
      </c>
      <c r="X361" s="297">
        <f t="shared" si="51"/>
        <v>0</v>
      </c>
      <c r="Y361" s="297">
        <f t="shared" si="52"/>
        <v>0</v>
      </c>
      <c r="Z361" s="298">
        <f t="shared" si="53"/>
        <v>0</v>
      </c>
    </row>
    <row r="362" spans="1:26">
      <c r="A362" s="87">
        <v>399</v>
      </c>
      <c r="B362" s="49" t="s">
        <v>370</v>
      </c>
      <c r="C362" s="65">
        <f>VLOOKUP($B362,'Panorama Especialização Brasil'!$K$4:$BU$679,58,0)</f>
        <v>1733</v>
      </c>
      <c r="D362" s="46">
        <f t="shared" si="49"/>
        <v>2.0062241166823003</v>
      </c>
      <c r="E362" s="201">
        <f>VLOOKUP($B362,'Panorama Especialização Brasil'!$K$4:$BU$679,60,0)</f>
        <v>47</v>
      </c>
      <c r="F362" s="98">
        <v>922</v>
      </c>
      <c r="G362" s="196">
        <v>10</v>
      </c>
      <c r="H362" s="98">
        <f>VLOOKUP($B362,'Panorama Especialização Brasil'!$K$4:$BU$679,63,0)</f>
        <v>15285</v>
      </c>
      <c r="I362" s="201">
        <f>VLOOKUP($B362,'Panorama Especialização Brasil'!$K$4:$BV$680,64,0)</f>
        <v>622</v>
      </c>
      <c r="J362" s="255" t="s">
        <v>799</v>
      </c>
      <c r="K362" s="346" t="s">
        <v>742</v>
      </c>
      <c r="L362" s="346"/>
      <c r="M362" s="338" t="s">
        <v>774</v>
      </c>
      <c r="N362" s="239" t="s">
        <v>812</v>
      </c>
      <c r="O362" s="237"/>
      <c r="P362" s="277" t="s">
        <v>780</v>
      </c>
      <c r="Q362" s="284">
        <v>0.75</v>
      </c>
      <c r="R362" s="285">
        <v>0.25</v>
      </c>
      <c r="S362" s="296">
        <f t="shared" si="54"/>
        <v>1299.75</v>
      </c>
      <c r="T362" s="297">
        <f t="shared" si="55"/>
        <v>35.25</v>
      </c>
      <c r="U362" s="297">
        <f t="shared" si="56"/>
        <v>11463.75</v>
      </c>
      <c r="V362" s="297">
        <f t="shared" si="57"/>
        <v>466.5</v>
      </c>
      <c r="W362" s="297">
        <f t="shared" si="50"/>
        <v>433.25</v>
      </c>
      <c r="X362" s="297">
        <f t="shared" si="51"/>
        <v>11.75</v>
      </c>
      <c r="Y362" s="297">
        <f t="shared" si="52"/>
        <v>3821.25</v>
      </c>
      <c r="Z362" s="298">
        <f t="shared" si="53"/>
        <v>155.5</v>
      </c>
    </row>
    <row r="363" spans="1:26">
      <c r="A363" s="87">
        <v>84</v>
      </c>
      <c r="B363" s="49" t="s">
        <v>54</v>
      </c>
      <c r="C363" s="65">
        <f>VLOOKUP($B363,'Panorama Especialização Brasil'!$K$4:$BU$679,58,0)</f>
        <v>1535</v>
      </c>
      <c r="D363" s="46">
        <f t="shared" si="49"/>
        <v>1.9435820986100831</v>
      </c>
      <c r="E363" s="201">
        <f>VLOOKUP($B363,'Panorama Especialização Brasil'!$K$4:$BU$679,60,0)</f>
        <v>36</v>
      </c>
      <c r="F363" s="98">
        <v>1436</v>
      </c>
      <c r="G363" s="196">
        <v>10</v>
      </c>
      <c r="H363" s="98">
        <f>VLOOKUP($B363,'Panorama Especialização Brasil'!$K$4:$BU$679,63,0)</f>
        <v>13975</v>
      </c>
      <c r="I363" s="201">
        <f>VLOOKUP($B363,'Panorama Especialização Brasil'!$K$4:$BV$680,64,0)</f>
        <v>1352</v>
      </c>
      <c r="J363" s="255" t="s">
        <v>797</v>
      </c>
      <c r="K363" s="239" t="s">
        <v>742</v>
      </c>
      <c r="L363" s="239" t="s">
        <v>741</v>
      </c>
      <c r="M363" s="239" t="s">
        <v>774</v>
      </c>
      <c r="N363" s="236"/>
      <c r="O363" s="237"/>
      <c r="P363" s="277"/>
      <c r="Q363" s="284">
        <v>1</v>
      </c>
      <c r="R363" s="285"/>
      <c r="S363" s="296">
        <f t="shared" si="54"/>
        <v>1535</v>
      </c>
      <c r="T363" s="297">
        <f t="shared" si="55"/>
        <v>36</v>
      </c>
      <c r="U363" s="297">
        <f t="shared" si="56"/>
        <v>13975</v>
      </c>
      <c r="V363" s="297">
        <f t="shared" si="57"/>
        <v>1352</v>
      </c>
      <c r="W363" s="297">
        <f t="shared" si="50"/>
        <v>0</v>
      </c>
      <c r="X363" s="297">
        <f t="shared" si="51"/>
        <v>0</v>
      </c>
      <c r="Y363" s="297">
        <f t="shared" si="52"/>
        <v>0</v>
      </c>
      <c r="Z363" s="298">
        <f t="shared" si="53"/>
        <v>0</v>
      </c>
    </row>
    <row r="364" spans="1:26">
      <c r="A364" s="87">
        <v>406</v>
      </c>
      <c r="B364" s="49" t="s">
        <v>377</v>
      </c>
      <c r="C364" s="65">
        <f>VLOOKUP($B364,'Panorama Especialização Brasil'!$K$4:$BU$679,58,0)</f>
        <v>4629</v>
      </c>
      <c r="D364" s="46">
        <f t="shared" si="49"/>
        <v>1.6990469692011285</v>
      </c>
      <c r="E364" s="201">
        <f>VLOOKUP($B364,'Panorama Especialização Brasil'!$K$4:$BU$679,60,0)</f>
        <v>210</v>
      </c>
      <c r="F364" s="98">
        <v>794</v>
      </c>
      <c r="G364" s="196">
        <v>20</v>
      </c>
      <c r="H364" s="98">
        <f>VLOOKUP($B364,'Panorama Especialização Brasil'!$K$4:$BU$679,63,0)</f>
        <v>48209</v>
      </c>
      <c r="I364" s="201">
        <f>VLOOKUP($B364,'Panorama Especialização Brasil'!$K$4:$BV$680,64,0)</f>
        <v>1798</v>
      </c>
      <c r="J364" s="255" t="s">
        <v>799</v>
      </c>
      <c r="K364" s="239" t="s">
        <v>742</v>
      </c>
      <c r="L364" s="239"/>
      <c r="M364" s="236" t="s">
        <v>773</v>
      </c>
      <c r="N364" s="237"/>
      <c r="O364" s="237"/>
      <c r="P364" s="277"/>
      <c r="Q364" s="284">
        <v>1</v>
      </c>
      <c r="R364" s="285"/>
      <c r="S364" s="296">
        <f t="shared" si="54"/>
        <v>4629</v>
      </c>
      <c r="T364" s="297">
        <f t="shared" si="55"/>
        <v>210</v>
      </c>
      <c r="U364" s="297">
        <f t="shared" si="56"/>
        <v>48209</v>
      </c>
      <c r="V364" s="297">
        <f t="shared" si="57"/>
        <v>1798</v>
      </c>
      <c r="W364" s="297">
        <f t="shared" si="50"/>
        <v>0</v>
      </c>
      <c r="X364" s="297">
        <f t="shared" si="51"/>
        <v>0</v>
      </c>
      <c r="Y364" s="297">
        <f t="shared" si="52"/>
        <v>0</v>
      </c>
      <c r="Z364" s="298">
        <f t="shared" si="53"/>
        <v>0</v>
      </c>
    </row>
    <row r="365" spans="1:26">
      <c r="A365" s="87">
        <v>376</v>
      </c>
      <c r="B365" s="49" t="s">
        <v>347</v>
      </c>
      <c r="C365" s="65">
        <f>VLOOKUP($B365,'Panorama Especialização Brasil'!$K$4:$BU$679,58,0)</f>
        <v>12953</v>
      </c>
      <c r="D365" s="46">
        <f t="shared" si="49"/>
        <v>1.5881780896468314</v>
      </c>
      <c r="E365" s="201">
        <f>VLOOKUP($B365,'Panorama Especialização Brasil'!$K$4:$BU$679,60,0)</f>
        <v>531</v>
      </c>
      <c r="F365" s="98">
        <v>2288</v>
      </c>
      <c r="G365" s="196">
        <v>63</v>
      </c>
      <c r="H365" s="98">
        <f>VLOOKUP($B365,'Panorama Especialização Brasil'!$K$4:$BU$679,63,0)</f>
        <v>144317</v>
      </c>
      <c r="I365" s="201">
        <f>VLOOKUP($B365,'Panorama Especialização Brasil'!$K$4:$BV$680,64,0)</f>
        <v>7157</v>
      </c>
      <c r="J365" s="255" t="s">
        <v>799</v>
      </c>
      <c r="K365" s="239" t="s">
        <v>742</v>
      </c>
      <c r="L365" s="239"/>
      <c r="M365" s="239" t="s">
        <v>774</v>
      </c>
      <c r="N365" s="237"/>
      <c r="O365" s="237"/>
      <c r="P365" s="277"/>
      <c r="Q365" s="284">
        <v>1</v>
      </c>
      <c r="R365" s="285"/>
      <c r="S365" s="296">
        <f t="shared" si="54"/>
        <v>12953</v>
      </c>
      <c r="T365" s="297">
        <f t="shared" si="55"/>
        <v>531</v>
      </c>
      <c r="U365" s="297">
        <f t="shared" si="56"/>
        <v>144317</v>
      </c>
      <c r="V365" s="297">
        <f t="shared" si="57"/>
        <v>7157</v>
      </c>
      <c r="W365" s="297">
        <f t="shared" si="50"/>
        <v>0</v>
      </c>
      <c r="X365" s="297">
        <f t="shared" si="51"/>
        <v>0</v>
      </c>
      <c r="Y365" s="297">
        <f t="shared" si="52"/>
        <v>0</v>
      </c>
      <c r="Z365" s="298">
        <f t="shared" si="53"/>
        <v>0</v>
      </c>
    </row>
    <row r="366" spans="1:26">
      <c r="A366" s="87">
        <v>375</v>
      </c>
      <c r="B366" s="49" t="s">
        <v>346</v>
      </c>
      <c r="C366" s="65">
        <f>VLOOKUP($B366,'Panorama Especialização Brasil'!$K$4:$BU$679,58,0)</f>
        <v>5206</v>
      </c>
      <c r="D366" s="46">
        <f t="shared" si="49"/>
        <v>1.5629595117191302</v>
      </c>
      <c r="E366" s="201">
        <f>VLOOKUP($B366,'Panorama Especialização Brasil'!$K$4:$BU$679,60,0)</f>
        <v>270</v>
      </c>
      <c r="F366" s="98">
        <v>845</v>
      </c>
      <c r="G366" s="196">
        <v>33</v>
      </c>
      <c r="H366" s="98">
        <f>VLOOKUP($B366,'Panorama Especialização Brasil'!$K$4:$BU$679,63,0)</f>
        <v>58939</v>
      </c>
      <c r="I366" s="201">
        <f>VLOOKUP($B366,'Panorama Especialização Brasil'!$K$4:$BV$680,64,0)</f>
        <v>4491</v>
      </c>
      <c r="J366" s="255" t="s">
        <v>799</v>
      </c>
      <c r="K366" s="239" t="s">
        <v>742</v>
      </c>
      <c r="L366" s="239"/>
      <c r="M366" s="239" t="s">
        <v>774</v>
      </c>
      <c r="N366" s="237"/>
      <c r="O366" s="237"/>
      <c r="P366" s="277"/>
      <c r="Q366" s="284">
        <v>1</v>
      </c>
      <c r="R366" s="285"/>
      <c r="S366" s="296">
        <f t="shared" si="54"/>
        <v>5206</v>
      </c>
      <c r="T366" s="297">
        <f t="shared" si="55"/>
        <v>270</v>
      </c>
      <c r="U366" s="297">
        <f t="shared" si="56"/>
        <v>58939</v>
      </c>
      <c r="V366" s="297">
        <f t="shared" si="57"/>
        <v>4491</v>
      </c>
      <c r="W366" s="297">
        <f t="shared" si="50"/>
        <v>0</v>
      </c>
      <c r="X366" s="297">
        <f t="shared" si="51"/>
        <v>0</v>
      </c>
      <c r="Y366" s="297">
        <f t="shared" si="52"/>
        <v>0</v>
      </c>
      <c r="Z366" s="298">
        <f t="shared" si="53"/>
        <v>0</v>
      </c>
    </row>
    <row r="367" spans="1:26">
      <c r="A367" s="87">
        <v>426</v>
      </c>
      <c r="B367" s="49" t="s">
        <v>397</v>
      </c>
      <c r="C367" s="65">
        <f>VLOOKUP($B367,'Panorama Especialização Brasil'!$K$4:$BU$679,58,0)</f>
        <v>22655</v>
      </c>
      <c r="D367" s="46">
        <f t="shared" si="49"/>
        <v>1.4916993924893434</v>
      </c>
      <c r="E367" s="201">
        <f>VLOOKUP($B367,'Panorama Especialização Brasil'!$K$4:$BU$679,60,0)</f>
        <v>2051</v>
      </c>
      <c r="F367" s="98">
        <v>2449</v>
      </c>
      <c r="G367" s="196">
        <v>210</v>
      </c>
      <c r="H367" s="98">
        <f>VLOOKUP($B367,'Panorama Especialização Brasil'!$K$4:$BU$679,63,0)</f>
        <v>268738</v>
      </c>
      <c r="I367" s="201">
        <f>VLOOKUP($B367,'Panorama Especialização Brasil'!$K$4:$BV$680,64,0)</f>
        <v>49613</v>
      </c>
      <c r="J367" s="255" t="s">
        <v>800</v>
      </c>
      <c r="K367" s="239" t="s">
        <v>742</v>
      </c>
      <c r="L367" s="239"/>
      <c r="M367" s="236" t="s">
        <v>774</v>
      </c>
      <c r="N367" s="237"/>
      <c r="O367" s="237"/>
      <c r="P367" s="277"/>
      <c r="Q367" s="284">
        <v>1</v>
      </c>
      <c r="R367" s="285"/>
      <c r="S367" s="296">
        <f t="shared" si="54"/>
        <v>22655</v>
      </c>
      <c r="T367" s="297">
        <f t="shared" si="55"/>
        <v>2051</v>
      </c>
      <c r="U367" s="297">
        <f t="shared" si="56"/>
        <v>268738</v>
      </c>
      <c r="V367" s="297">
        <f t="shared" si="57"/>
        <v>49613</v>
      </c>
      <c r="W367" s="297">
        <f t="shared" si="50"/>
        <v>0</v>
      </c>
      <c r="X367" s="297">
        <f t="shared" si="51"/>
        <v>0</v>
      </c>
      <c r="Y367" s="297">
        <f t="shared" si="52"/>
        <v>0</v>
      </c>
      <c r="Z367" s="298">
        <f t="shared" si="53"/>
        <v>0</v>
      </c>
    </row>
    <row r="368" spans="1:26">
      <c r="A368" s="87">
        <v>380</v>
      </c>
      <c r="B368" s="49" t="s">
        <v>351</v>
      </c>
      <c r="C368" s="65">
        <f>VLOOKUP($B368,'Panorama Especialização Brasil'!$K$4:$BU$679,58,0)</f>
        <v>5121</v>
      </c>
      <c r="D368" s="46">
        <f t="shared" si="49"/>
        <v>1.4062387154319058</v>
      </c>
      <c r="E368" s="201">
        <f>VLOOKUP($B368,'Panorama Especialização Brasil'!$K$4:$BU$679,60,0)</f>
        <v>234</v>
      </c>
      <c r="F368" s="98">
        <v>1249</v>
      </c>
      <c r="G368" s="196">
        <v>27</v>
      </c>
      <c r="H368" s="98">
        <f>VLOOKUP($B368,'Panorama Especialização Brasil'!$K$4:$BU$679,63,0)</f>
        <v>64438</v>
      </c>
      <c r="I368" s="201">
        <f>VLOOKUP($B368,'Panorama Especialização Brasil'!$K$4:$BV$680,64,0)</f>
        <v>2977</v>
      </c>
      <c r="J368" s="255" t="s">
        <v>799</v>
      </c>
      <c r="K368" s="239" t="s">
        <v>742</v>
      </c>
      <c r="L368" s="239" t="s">
        <v>741</v>
      </c>
      <c r="M368" s="239" t="s">
        <v>774</v>
      </c>
      <c r="N368" s="239" t="s">
        <v>821</v>
      </c>
      <c r="O368" s="239" t="s">
        <v>822</v>
      </c>
      <c r="P368" s="277" t="s">
        <v>775</v>
      </c>
      <c r="Q368" s="284">
        <v>0.75</v>
      </c>
      <c r="R368" s="285">
        <v>0.25</v>
      </c>
      <c r="S368" s="296">
        <f t="shared" si="54"/>
        <v>3840.75</v>
      </c>
      <c r="T368" s="297">
        <f t="shared" si="55"/>
        <v>175.5</v>
      </c>
      <c r="U368" s="297">
        <f t="shared" si="56"/>
        <v>48328.5</v>
      </c>
      <c r="V368" s="297">
        <f t="shared" si="57"/>
        <v>2232.75</v>
      </c>
      <c r="W368" s="297">
        <f t="shared" si="50"/>
        <v>1280.25</v>
      </c>
      <c r="X368" s="297">
        <f t="shared" si="51"/>
        <v>58.5</v>
      </c>
      <c r="Y368" s="297">
        <f t="shared" si="52"/>
        <v>16109.5</v>
      </c>
      <c r="Z368" s="298">
        <f t="shared" si="53"/>
        <v>744.25</v>
      </c>
    </row>
    <row r="369" spans="1:26">
      <c r="A369" s="87">
        <v>427</v>
      </c>
      <c r="B369" s="49" t="s">
        <v>398</v>
      </c>
      <c r="C369" s="65">
        <f>VLOOKUP($B369,'Panorama Especialização Brasil'!$K$4:$BU$679,58,0)</f>
        <v>10810</v>
      </c>
      <c r="D369" s="46">
        <f t="shared" si="49"/>
        <v>1.383868577851231</v>
      </c>
      <c r="E369" s="201">
        <f>VLOOKUP($B369,'Panorama Especialização Brasil'!$K$4:$BU$679,60,0)</f>
        <v>2080</v>
      </c>
      <c r="F369" s="98">
        <v>1734</v>
      </c>
      <c r="G369" s="196">
        <v>257</v>
      </c>
      <c r="H369" s="98">
        <f>VLOOKUP($B369,'Panorama Especialização Brasil'!$K$4:$BU$679,63,0)</f>
        <v>138222</v>
      </c>
      <c r="I369" s="201">
        <f>VLOOKUP($B369,'Panorama Especialização Brasil'!$K$4:$BV$680,64,0)</f>
        <v>34627</v>
      </c>
      <c r="J369" s="255" t="s">
        <v>800</v>
      </c>
      <c r="K369" s="239" t="s">
        <v>742</v>
      </c>
      <c r="L369" s="239"/>
      <c r="M369" s="239" t="s">
        <v>774</v>
      </c>
      <c r="N369" s="237"/>
      <c r="O369" s="237"/>
      <c r="P369" s="277"/>
      <c r="Q369" s="284">
        <v>1</v>
      </c>
      <c r="R369" s="285"/>
      <c r="S369" s="296">
        <f t="shared" si="54"/>
        <v>10810</v>
      </c>
      <c r="T369" s="297">
        <f t="shared" si="55"/>
        <v>2080</v>
      </c>
      <c r="U369" s="297">
        <f t="shared" si="56"/>
        <v>138222</v>
      </c>
      <c r="V369" s="297">
        <f t="shared" si="57"/>
        <v>34627</v>
      </c>
      <c r="W369" s="297">
        <f t="shared" si="50"/>
        <v>0</v>
      </c>
      <c r="X369" s="297">
        <f t="shared" si="51"/>
        <v>0</v>
      </c>
      <c r="Y369" s="297">
        <f t="shared" si="52"/>
        <v>0</v>
      </c>
      <c r="Z369" s="298">
        <f t="shared" si="53"/>
        <v>0</v>
      </c>
    </row>
    <row r="370" spans="1:26">
      <c r="A370" s="87">
        <v>356</v>
      </c>
      <c r="B370" s="49" t="s">
        <v>327</v>
      </c>
      <c r="C370" s="65">
        <f>VLOOKUP($B370,'Panorama Especialização Brasil'!$K$4:$BU$679,58,0)</f>
        <v>385</v>
      </c>
      <c r="D370" s="46">
        <f t="shared" si="49"/>
        <v>1.379888290678738</v>
      </c>
      <c r="E370" s="201">
        <f>VLOOKUP($B370,'Panorama Especialização Brasil'!$K$4:$BU$679,60,0)</f>
        <v>155</v>
      </c>
      <c r="F370" s="98">
        <v>4</v>
      </c>
      <c r="G370" s="196">
        <v>2</v>
      </c>
      <c r="H370" s="98">
        <f>VLOOKUP($B370,'Panorama Especialização Brasil'!$K$4:$BU$679,63,0)</f>
        <v>4937</v>
      </c>
      <c r="I370" s="201">
        <f>VLOOKUP($B370,'Panorama Especialização Brasil'!$K$4:$BV$680,64,0)</f>
        <v>2371</v>
      </c>
      <c r="J370" s="255" t="s">
        <v>807</v>
      </c>
      <c r="K370" s="239" t="s">
        <v>742</v>
      </c>
      <c r="L370" s="239"/>
      <c r="M370" s="239" t="s">
        <v>774</v>
      </c>
      <c r="N370" s="237"/>
      <c r="O370" s="237"/>
      <c r="P370" s="277"/>
      <c r="Q370" s="284">
        <v>1</v>
      </c>
      <c r="R370" s="285"/>
      <c r="S370" s="296">
        <f t="shared" si="54"/>
        <v>385</v>
      </c>
      <c r="T370" s="297">
        <f t="shared" si="55"/>
        <v>155</v>
      </c>
      <c r="U370" s="297">
        <f t="shared" si="56"/>
        <v>4937</v>
      </c>
      <c r="V370" s="297">
        <f t="shared" si="57"/>
        <v>2371</v>
      </c>
      <c r="W370" s="297">
        <f t="shared" si="50"/>
        <v>0</v>
      </c>
      <c r="X370" s="297">
        <f t="shared" si="51"/>
        <v>0</v>
      </c>
      <c r="Y370" s="297">
        <f t="shared" si="52"/>
        <v>0</v>
      </c>
      <c r="Z370" s="298">
        <f t="shared" si="53"/>
        <v>0</v>
      </c>
    </row>
    <row r="371" spans="1:26">
      <c r="A371" s="87">
        <v>437</v>
      </c>
      <c r="B371" s="49" t="s">
        <v>408</v>
      </c>
      <c r="C371" s="65">
        <f>VLOOKUP($B371,'Panorama Especialização Brasil'!$K$4:$BU$679,58,0)</f>
        <v>4731</v>
      </c>
      <c r="D371" s="46">
        <f t="shared" si="49"/>
        <v>1.2098131065043125</v>
      </c>
      <c r="E371" s="201">
        <f>VLOOKUP($B371,'Panorama Especialização Brasil'!$K$4:$BU$679,60,0)</f>
        <v>1110</v>
      </c>
      <c r="F371" s="98">
        <v>1276</v>
      </c>
      <c r="G371" s="196">
        <v>188</v>
      </c>
      <c r="H371" s="98">
        <f>VLOOKUP($B371,'Panorama Especialização Brasil'!$K$4:$BU$679,63,0)</f>
        <v>69196</v>
      </c>
      <c r="I371" s="201">
        <f>VLOOKUP($B371,'Panorama Especialização Brasil'!$K$4:$BV$680,64,0)</f>
        <v>21273</v>
      </c>
      <c r="J371" s="255" t="s">
        <v>800</v>
      </c>
      <c r="K371" s="239" t="s">
        <v>742</v>
      </c>
      <c r="L371" s="239"/>
      <c r="M371" s="236" t="s">
        <v>774</v>
      </c>
      <c r="N371" s="237"/>
      <c r="O371" s="237"/>
      <c r="P371" s="277"/>
      <c r="Q371" s="284">
        <v>1</v>
      </c>
      <c r="R371" s="285"/>
      <c r="S371" s="296">
        <f t="shared" si="54"/>
        <v>4731</v>
      </c>
      <c r="T371" s="297">
        <f t="shared" si="55"/>
        <v>1110</v>
      </c>
      <c r="U371" s="297">
        <f t="shared" si="56"/>
        <v>69196</v>
      </c>
      <c r="V371" s="297">
        <f t="shared" si="57"/>
        <v>21273</v>
      </c>
      <c r="W371" s="297">
        <f t="shared" si="50"/>
        <v>0</v>
      </c>
      <c r="X371" s="297">
        <f t="shared" si="51"/>
        <v>0</v>
      </c>
      <c r="Y371" s="297">
        <f t="shared" si="52"/>
        <v>0</v>
      </c>
      <c r="Z371" s="298">
        <f t="shared" si="53"/>
        <v>0</v>
      </c>
    </row>
    <row r="372" spans="1:26">
      <c r="A372" s="87">
        <v>673</v>
      </c>
      <c r="B372" s="49" t="s">
        <v>647</v>
      </c>
      <c r="C372" s="65">
        <f>VLOOKUP($B372,'Panorama Especialização Brasil'!$K$4:$BU$679,58,0)</f>
        <v>345</v>
      </c>
      <c r="D372" s="46">
        <f t="shared" si="49"/>
        <v>1.1879189338584344</v>
      </c>
      <c r="E372" s="201">
        <f>VLOOKUP($B372,'Panorama Especialização Brasil'!$K$4:$BU$679,60,0)</f>
        <v>228</v>
      </c>
      <c r="F372" s="98">
        <v>23</v>
      </c>
      <c r="G372" s="196">
        <v>23</v>
      </c>
      <c r="H372" s="98">
        <f>VLOOKUP($B372,'Panorama Especialização Brasil'!$K$4:$BU$679,63,0)</f>
        <v>5139</v>
      </c>
      <c r="I372" s="201">
        <f>VLOOKUP($B372,'Panorama Especialização Brasil'!$K$4:$BV$680,64,0)</f>
        <v>3289</v>
      </c>
      <c r="J372" s="255" t="s">
        <v>783</v>
      </c>
      <c r="K372" s="239" t="s">
        <v>742</v>
      </c>
      <c r="L372" s="239" t="s">
        <v>741</v>
      </c>
      <c r="M372" s="239" t="s">
        <v>774</v>
      </c>
      <c r="N372" s="237"/>
      <c r="O372" s="237"/>
      <c r="P372" s="277"/>
      <c r="Q372" s="284">
        <v>1</v>
      </c>
      <c r="R372" s="285"/>
      <c r="S372" s="296">
        <f t="shared" si="54"/>
        <v>345</v>
      </c>
      <c r="T372" s="297">
        <f t="shared" si="55"/>
        <v>228</v>
      </c>
      <c r="U372" s="297">
        <f t="shared" si="56"/>
        <v>5139</v>
      </c>
      <c r="V372" s="297">
        <f t="shared" si="57"/>
        <v>3289</v>
      </c>
      <c r="W372" s="297">
        <f t="shared" si="50"/>
        <v>0</v>
      </c>
      <c r="X372" s="297">
        <f t="shared" si="51"/>
        <v>0</v>
      </c>
      <c r="Y372" s="297">
        <f t="shared" si="52"/>
        <v>0</v>
      </c>
      <c r="Z372" s="298">
        <f t="shared" si="53"/>
        <v>0</v>
      </c>
    </row>
    <row r="373" spans="1:26">
      <c r="A373" s="87">
        <v>410</v>
      </c>
      <c r="B373" s="49" t="s">
        <v>381</v>
      </c>
      <c r="C373" s="65">
        <f>VLOOKUP($B373,'Panorama Especialização Brasil'!$K$4:$BU$679,58,0)</f>
        <v>25746</v>
      </c>
      <c r="D373" s="46">
        <f t="shared" si="49"/>
        <v>1.1658350283728294</v>
      </c>
      <c r="E373" s="201">
        <f>VLOOKUP($B373,'Panorama Especialização Brasil'!$K$4:$BU$679,60,0)</f>
        <v>6143</v>
      </c>
      <c r="F373" s="98">
        <v>4384</v>
      </c>
      <c r="G373" s="196">
        <v>704</v>
      </c>
      <c r="H373" s="98">
        <f>VLOOKUP($B373,'Panorama Especialização Brasil'!$K$4:$BU$679,63,0)</f>
        <v>390768</v>
      </c>
      <c r="I373" s="201">
        <f>VLOOKUP($B373,'Panorama Especialização Brasil'!$K$4:$BV$680,64,0)</f>
        <v>98946</v>
      </c>
      <c r="J373" s="255" t="s">
        <v>800</v>
      </c>
      <c r="K373" s="239" t="s">
        <v>742</v>
      </c>
      <c r="L373" s="239"/>
      <c r="M373" s="236" t="s">
        <v>774</v>
      </c>
      <c r="N373" s="237"/>
      <c r="O373" s="237"/>
      <c r="P373" s="277"/>
      <c r="Q373" s="284">
        <v>1</v>
      </c>
      <c r="R373" s="285"/>
      <c r="S373" s="296">
        <f t="shared" si="54"/>
        <v>25746</v>
      </c>
      <c r="T373" s="297">
        <f t="shared" si="55"/>
        <v>6143</v>
      </c>
      <c r="U373" s="297">
        <f t="shared" si="56"/>
        <v>390768</v>
      </c>
      <c r="V373" s="297">
        <f t="shared" si="57"/>
        <v>98946</v>
      </c>
      <c r="W373" s="297">
        <f t="shared" si="50"/>
        <v>0</v>
      </c>
      <c r="X373" s="297">
        <f t="shared" si="51"/>
        <v>0</v>
      </c>
      <c r="Y373" s="297">
        <f t="shared" si="52"/>
        <v>0</v>
      </c>
      <c r="Z373" s="298">
        <f t="shared" si="53"/>
        <v>0</v>
      </c>
    </row>
    <row r="374" spans="1:26">
      <c r="A374" s="87">
        <v>373</v>
      </c>
      <c r="B374" s="49" t="s">
        <v>344</v>
      </c>
      <c r="C374" s="65">
        <f>VLOOKUP($B374,'Panorama Especialização Brasil'!$K$4:$BU$679,58,0)</f>
        <v>7805</v>
      </c>
      <c r="D374" s="46">
        <f t="shared" si="49"/>
        <v>1.162868914939776</v>
      </c>
      <c r="E374" s="201">
        <f>VLOOKUP($B374,'Panorama Especialização Brasil'!$K$4:$BU$679,60,0)</f>
        <v>297</v>
      </c>
      <c r="F374" s="98">
        <v>1114</v>
      </c>
      <c r="G374" s="196">
        <v>20</v>
      </c>
      <c r="H374" s="98">
        <f>VLOOKUP($B374,'Panorama Especialização Brasil'!$K$4:$BU$679,63,0)</f>
        <v>118765</v>
      </c>
      <c r="I374" s="201">
        <f>VLOOKUP($B374,'Panorama Especialização Brasil'!$K$4:$BV$680,64,0)</f>
        <v>3729</v>
      </c>
      <c r="J374" s="255" t="s">
        <v>799</v>
      </c>
      <c r="K374" s="240" t="s">
        <v>742</v>
      </c>
      <c r="L374" s="239" t="s">
        <v>741</v>
      </c>
      <c r="M374" s="239" t="s">
        <v>774</v>
      </c>
      <c r="N374" s="237"/>
      <c r="O374" s="237"/>
      <c r="P374" s="277"/>
      <c r="Q374" s="284">
        <v>1</v>
      </c>
      <c r="R374" s="285"/>
      <c r="S374" s="296">
        <f t="shared" si="54"/>
        <v>7805</v>
      </c>
      <c r="T374" s="297">
        <f t="shared" si="55"/>
        <v>297</v>
      </c>
      <c r="U374" s="297">
        <f t="shared" si="56"/>
        <v>118765</v>
      </c>
      <c r="V374" s="297">
        <f t="shared" si="57"/>
        <v>3729</v>
      </c>
      <c r="W374" s="297">
        <f t="shared" si="50"/>
        <v>0</v>
      </c>
      <c r="X374" s="297">
        <f t="shared" si="51"/>
        <v>0</v>
      </c>
      <c r="Y374" s="297">
        <f t="shared" si="52"/>
        <v>0</v>
      </c>
      <c r="Z374" s="298">
        <f t="shared" si="53"/>
        <v>0</v>
      </c>
    </row>
    <row r="375" spans="1:26">
      <c r="A375" s="87">
        <v>411</v>
      </c>
      <c r="B375" s="49" t="s">
        <v>382</v>
      </c>
      <c r="C375" s="65">
        <f>VLOOKUP($B375,'Panorama Especialização Brasil'!$K$4:$BU$679,58,0)</f>
        <v>10185</v>
      </c>
      <c r="D375" s="46">
        <f t="shared" si="49"/>
        <v>1.1536632731186574</v>
      </c>
      <c r="E375" s="201">
        <f>VLOOKUP($B375,'Panorama Especialização Brasil'!$K$4:$BU$679,60,0)</f>
        <v>642</v>
      </c>
      <c r="F375" s="98">
        <v>3376</v>
      </c>
      <c r="G375" s="196">
        <v>116</v>
      </c>
      <c r="H375" s="98">
        <f>VLOOKUP($B375,'Panorama Especialização Brasil'!$K$4:$BU$679,63,0)</f>
        <v>156217</v>
      </c>
      <c r="I375" s="201">
        <f>VLOOKUP($B375,'Panorama Especialização Brasil'!$K$4:$BV$680,64,0)</f>
        <v>14778</v>
      </c>
      <c r="J375" s="255" t="s">
        <v>800</v>
      </c>
      <c r="K375" s="239" t="s">
        <v>742</v>
      </c>
      <c r="L375" s="239"/>
      <c r="M375" s="236" t="s">
        <v>774</v>
      </c>
      <c r="N375" s="237"/>
      <c r="O375" s="237"/>
      <c r="P375" s="277"/>
      <c r="Q375" s="284">
        <v>1</v>
      </c>
      <c r="R375" s="285"/>
      <c r="S375" s="296">
        <f t="shared" si="54"/>
        <v>10185</v>
      </c>
      <c r="T375" s="297">
        <f t="shared" si="55"/>
        <v>642</v>
      </c>
      <c r="U375" s="297">
        <f t="shared" si="56"/>
        <v>156217</v>
      </c>
      <c r="V375" s="297">
        <f t="shared" si="57"/>
        <v>14778</v>
      </c>
      <c r="W375" s="297">
        <f t="shared" si="50"/>
        <v>0</v>
      </c>
      <c r="X375" s="297">
        <f t="shared" si="51"/>
        <v>0</v>
      </c>
      <c r="Y375" s="297">
        <f t="shared" si="52"/>
        <v>0</v>
      </c>
      <c r="Z375" s="298">
        <f t="shared" si="53"/>
        <v>0</v>
      </c>
    </row>
    <row r="376" spans="1:26">
      <c r="A376" s="87">
        <v>656</v>
      </c>
      <c r="B376" s="49" t="s">
        <v>630</v>
      </c>
      <c r="C376" s="65">
        <f>VLOOKUP($B376,'Panorama Especialização Brasil'!$K$4:$BU$679,58,0)</f>
        <v>1977</v>
      </c>
      <c r="D376" s="46">
        <f t="shared" si="49"/>
        <v>1.1382772092663198</v>
      </c>
      <c r="E376" s="201">
        <f>VLOOKUP($B376,'Panorama Especialização Brasil'!$K$4:$BU$679,60,0)</f>
        <v>177</v>
      </c>
      <c r="F376" s="98">
        <v>205</v>
      </c>
      <c r="G376" s="196">
        <v>23</v>
      </c>
      <c r="H376" s="98">
        <f>VLOOKUP($B376,'Panorama Especialização Brasil'!$K$4:$BU$679,63,0)</f>
        <v>30733</v>
      </c>
      <c r="I376" s="201">
        <f>VLOOKUP($B376,'Panorama Especialização Brasil'!$K$4:$BV$680,64,0)</f>
        <v>5120</v>
      </c>
      <c r="J376" s="255" t="s">
        <v>783</v>
      </c>
      <c r="K376" s="239" t="s">
        <v>742</v>
      </c>
      <c r="L376" s="239"/>
      <c r="M376" s="236" t="s">
        <v>773</v>
      </c>
      <c r="N376" s="237"/>
      <c r="O376" s="237"/>
      <c r="P376" s="277"/>
      <c r="Q376" s="284">
        <v>1</v>
      </c>
      <c r="R376" s="285"/>
      <c r="S376" s="296">
        <f t="shared" si="54"/>
        <v>1977</v>
      </c>
      <c r="T376" s="297">
        <f t="shared" si="55"/>
        <v>177</v>
      </c>
      <c r="U376" s="297">
        <f t="shared" si="56"/>
        <v>30733</v>
      </c>
      <c r="V376" s="297">
        <f t="shared" si="57"/>
        <v>5120</v>
      </c>
      <c r="W376" s="297">
        <f t="shared" si="50"/>
        <v>0</v>
      </c>
      <c r="X376" s="297">
        <f t="shared" si="51"/>
        <v>0</v>
      </c>
      <c r="Y376" s="297">
        <f t="shared" si="52"/>
        <v>0</v>
      </c>
      <c r="Z376" s="298">
        <f t="shared" si="53"/>
        <v>0</v>
      </c>
    </row>
    <row r="377" spans="1:26">
      <c r="A377" s="87">
        <v>89</v>
      </c>
      <c r="B377" s="49" t="s">
        <v>59</v>
      </c>
      <c r="C377" s="65">
        <f>VLOOKUP($B377,'Panorama Especialização Brasil'!$K$4:$BU$679,58,0)</f>
        <v>1149</v>
      </c>
      <c r="D377" s="46">
        <f t="shared" si="49"/>
        <v>1.107794720740229</v>
      </c>
      <c r="E377" s="201">
        <f>VLOOKUP($B377,'Panorama Especialização Brasil'!$K$4:$BU$679,60,0)</f>
        <v>47</v>
      </c>
      <c r="F377" s="98">
        <v>30</v>
      </c>
      <c r="G377" s="196">
        <v>1</v>
      </c>
      <c r="H377" s="98">
        <f>VLOOKUP($B377,'Panorama Especialização Brasil'!$K$4:$BU$679,63,0)</f>
        <v>18353</v>
      </c>
      <c r="I377" s="201">
        <f>VLOOKUP($B377,'Panorama Especialização Brasil'!$K$4:$BV$680,64,0)</f>
        <v>674</v>
      </c>
      <c r="J377" s="255" t="s">
        <v>797</v>
      </c>
      <c r="K377" s="240" t="s">
        <v>742</v>
      </c>
      <c r="L377" s="239"/>
      <c r="M377" s="239" t="s">
        <v>774</v>
      </c>
      <c r="N377" s="237"/>
      <c r="O377" s="237"/>
      <c r="P377" s="277"/>
      <c r="Q377" s="284">
        <v>1</v>
      </c>
      <c r="R377" s="285"/>
      <c r="S377" s="296">
        <f t="shared" si="54"/>
        <v>1149</v>
      </c>
      <c r="T377" s="297">
        <f t="shared" si="55"/>
        <v>47</v>
      </c>
      <c r="U377" s="297">
        <f t="shared" si="56"/>
        <v>18353</v>
      </c>
      <c r="V377" s="297">
        <f t="shared" si="57"/>
        <v>674</v>
      </c>
      <c r="W377" s="297">
        <f t="shared" si="50"/>
        <v>0</v>
      </c>
      <c r="X377" s="297">
        <f t="shared" si="51"/>
        <v>0</v>
      </c>
      <c r="Y377" s="297">
        <f t="shared" si="52"/>
        <v>0</v>
      </c>
      <c r="Z377" s="298">
        <f t="shared" si="53"/>
        <v>0</v>
      </c>
    </row>
    <row r="378" spans="1:26">
      <c r="A378" s="87">
        <v>441</v>
      </c>
      <c r="B378" s="49" t="s">
        <v>412</v>
      </c>
      <c r="C378" s="65">
        <f>VLOOKUP($B378,'Panorama Especialização Brasil'!$K$4:$BU$679,58,0)</f>
        <v>3236</v>
      </c>
      <c r="D378" s="46">
        <f t="shared" si="49"/>
        <v>1.0824283739050837</v>
      </c>
      <c r="E378" s="201">
        <f>VLOOKUP($B378,'Panorama Especialização Brasil'!$K$4:$BU$679,60,0)</f>
        <v>1084</v>
      </c>
      <c r="F378" s="98">
        <v>207</v>
      </c>
      <c r="G378" s="196">
        <v>55</v>
      </c>
      <c r="H378" s="98">
        <f>VLOOKUP($B378,'Panorama Especialização Brasil'!$K$4:$BU$679,63,0)</f>
        <v>52900</v>
      </c>
      <c r="I378" s="201">
        <f>VLOOKUP($B378,'Panorama Especialização Brasil'!$K$4:$BV$680,64,0)</f>
        <v>16465</v>
      </c>
      <c r="J378" s="255" t="s">
        <v>800</v>
      </c>
      <c r="K378" s="239" t="s">
        <v>742</v>
      </c>
      <c r="L378" s="239" t="s">
        <v>741</v>
      </c>
      <c r="M378" s="239" t="s">
        <v>774</v>
      </c>
      <c r="N378" s="237"/>
      <c r="O378" s="237"/>
      <c r="P378" s="277"/>
      <c r="Q378" s="284">
        <v>1</v>
      </c>
      <c r="R378" s="285"/>
      <c r="S378" s="296">
        <f t="shared" si="54"/>
        <v>3236</v>
      </c>
      <c r="T378" s="297">
        <f t="shared" si="55"/>
        <v>1084</v>
      </c>
      <c r="U378" s="297">
        <f t="shared" si="56"/>
        <v>52900</v>
      </c>
      <c r="V378" s="297">
        <f t="shared" si="57"/>
        <v>16465</v>
      </c>
      <c r="W378" s="297">
        <f t="shared" si="50"/>
        <v>0</v>
      </c>
      <c r="X378" s="297">
        <f t="shared" si="51"/>
        <v>0</v>
      </c>
      <c r="Y378" s="297">
        <f t="shared" si="52"/>
        <v>0</v>
      </c>
      <c r="Z378" s="298">
        <f t="shared" si="53"/>
        <v>0</v>
      </c>
    </row>
    <row r="379" spans="1:26">
      <c r="A379" s="87">
        <v>671</v>
      </c>
      <c r="B379" s="49" t="s">
        <v>645</v>
      </c>
      <c r="C379" s="65">
        <f>VLOOKUP($B379,'Panorama Especialização Brasil'!$K$4:$BU$679,58,0)</f>
        <v>2065</v>
      </c>
      <c r="D379" s="46">
        <f t="shared" si="49"/>
        <v>1.0465663708066439</v>
      </c>
      <c r="E379" s="201">
        <f>VLOOKUP($B379,'Panorama Especialização Brasil'!$K$4:$BU$679,60,0)</f>
        <v>246</v>
      </c>
      <c r="F379" s="98">
        <v>95</v>
      </c>
      <c r="G379" s="196">
        <v>9</v>
      </c>
      <c r="H379" s="98">
        <f>VLOOKUP($B379,'Panorama Especialização Brasil'!$K$4:$BU$679,63,0)</f>
        <v>34914</v>
      </c>
      <c r="I379" s="201">
        <f>VLOOKUP($B379,'Panorama Especialização Brasil'!$K$4:$BV$680,64,0)</f>
        <v>4815</v>
      </c>
      <c r="J379" s="255" t="s">
        <v>783</v>
      </c>
      <c r="K379" s="239" t="s">
        <v>742</v>
      </c>
      <c r="L379" s="239" t="s">
        <v>741</v>
      </c>
      <c r="M379" s="239" t="s">
        <v>774</v>
      </c>
      <c r="N379" s="237"/>
      <c r="O379" s="237"/>
      <c r="P379" s="277"/>
      <c r="Q379" s="284">
        <v>1</v>
      </c>
      <c r="R379" s="285"/>
      <c r="S379" s="296">
        <f t="shared" si="54"/>
        <v>2065</v>
      </c>
      <c r="T379" s="297">
        <f t="shared" si="55"/>
        <v>246</v>
      </c>
      <c r="U379" s="297">
        <f t="shared" si="56"/>
        <v>34914</v>
      </c>
      <c r="V379" s="297">
        <f t="shared" si="57"/>
        <v>4815</v>
      </c>
      <c r="W379" s="297">
        <f t="shared" si="50"/>
        <v>0</v>
      </c>
      <c r="X379" s="297">
        <f t="shared" si="51"/>
        <v>0</v>
      </c>
      <c r="Y379" s="297">
        <f t="shared" si="52"/>
        <v>0</v>
      </c>
      <c r="Z379" s="298">
        <f t="shared" si="53"/>
        <v>0</v>
      </c>
    </row>
    <row r="380" spans="1:26">
      <c r="A380" s="87">
        <v>434</v>
      </c>
      <c r="B380" s="49" t="s">
        <v>405</v>
      </c>
      <c r="C380" s="65">
        <f>VLOOKUP($B380,'Panorama Especialização Brasil'!$K$4:$BU$679,58,0)</f>
        <v>25909</v>
      </c>
      <c r="D380" s="46">
        <f t="shared" si="49"/>
        <v>1.0360290324530685</v>
      </c>
      <c r="E380" s="201">
        <f>VLOOKUP($B380,'Panorama Especialização Brasil'!$K$4:$BU$679,60,0)</f>
        <v>4714</v>
      </c>
      <c r="F380" s="98">
        <v>3621</v>
      </c>
      <c r="G380" s="196">
        <v>409</v>
      </c>
      <c r="H380" s="98">
        <f>VLOOKUP($B380,'Panorama Especialização Brasil'!$K$4:$BU$679,63,0)</f>
        <v>442512</v>
      </c>
      <c r="I380" s="201">
        <f>VLOOKUP($B380,'Panorama Especialização Brasil'!$K$4:$BV$680,64,0)</f>
        <v>75853</v>
      </c>
      <c r="J380" s="255" t="s">
        <v>800</v>
      </c>
      <c r="K380" s="346" t="s">
        <v>742</v>
      </c>
      <c r="L380" s="346" t="s">
        <v>741</v>
      </c>
      <c r="M380" s="338" t="s">
        <v>774</v>
      </c>
      <c r="N380" s="237"/>
      <c r="O380" s="237"/>
      <c r="P380" s="277"/>
      <c r="Q380" s="284">
        <v>1</v>
      </c>
      <c r="R380" s="285"/>
      <c r="S380" s="296">
        <f t="shared" si="54"/>
        <v>25909</v>
      </c>
      <c r="T380" s="297">
        <f t="shared" si="55"/>
        <v>4714</v>
      </c>
      <c r="U380" s="297">
        <f t="shared" si="56"/>
        <v>442512</v>
      </c>
      <c r="V380" s="297">
        <f t="shared" si="57"/>
        <v>75853</v>
      </c>
      <c r="W380" s="297">
        <f t="shared" si="50"/>
        <v>0</v>
      </c>
      <c r="X380" s="297">
        <f t="shared" si="51"/>
        <v>0</v>
      </c>
      <c r="Y380" s="297">
        <f t="shared" si="52"/>
        <v>0</v>
      </c>
      <c r="Z380" s="298">
        <f t="shared" si="53"/>
        <v>0</v>
      </c>
    </row>
    <row r="381" spans="1:26">
      <c r="A381" s="87">
        <v>414</v>
      </c>
      <c r="B381" s="49" t="s">
        <v>385</v>
      </c>
      <c r="C381" s="65">
        <f>VLOOKUP($B381,'Panorama Especialização Brasil'!$K$4:$BU$679,58,0)</f>
        <v>3351</v>
      </c>
      <c r="D381" s="46">
        <f t="shared" si="49"/>
        <v>1.0276315161483931</v>
      </c>
      <c r="E381" s="201">
        <f>VLOOKUP($B381,'Panorama Especialização Brasil'!$K$4:$BU$679,60,0)</f>
        <v>808</v>
      </c>
      <c r="F381" s="98">
        <v>669</v>
      </c>
      <c r="G381" s="196">
        <v>48</v>
      </c>
      <c r="H381" s="98">
        <f>VLOOKUP($B381,'Panorama Especialização Brasil'!$K$4:$BU$679,63,0)</f>
        <v>57701</v>
      </c>
      <c r="I381" s="201">
        <f>VLOOKUP($B381,'Panorama Especialização Brasil'!$K$4:$BV$680,64,0)</f>
        <v>20289</v>
      </c>
      <c r="J381" s="255" t="s">
        <v>800</v>
      </c>
      <c r="K381" s="239" t="s">
        <v>742</v>
      </c>
      <c r="L381" s="239" t="s">
        <v>741</v>
      </c>
      <c r="M381" s="239" t="s">
        <v>774</v>
      </c>
      <c r="N381" s="237"/>
      <c r="O381" s="237"/>
      <c r="P381" s="277"/>
      <c r="Q381" s="284">
        <v>1</v>
      </c>
      <c r="R381" s="285"/>
      <c r="S381" s="296">
        <f t="shared" si="54"/>
        <v>3351</v>
      </c>
      <c r="T381" s="297">
        <f t="shared" si="55"/>
        <v>808</v>
      </c>
      <c r="U381" s="297">
        <f t="shared" si="56"/>
        <v>57701</v>
      </c>
      <c r="V381" s="297">
        <f t="shared" si="57"/>
        <v>20289</v>
      </c>
      <c r="W381" s="297">
        <f t="shared" si="50"/>
        <v>0</v>
      </c>
      <c r="X381" s="297">
        <f t="shared" si="51"/>
        <v>0</v>
      </c>
      <c r="Y381" s="297">
        <f t="shared" si="52"/>
        <v>0</v>
      </c>
      <c r="Z381" s="298">
        <f t="shared" si="53"/>
        <v>0</v>
      </c>
    </row>
    <row r="382" spans="1:26">
      <c r="A382" s="87">
        <v>438</v>
      </c>
      <c r="B382" s="49" t="s">
        <v>409</v>
      </c>
      <c r="C382" s="65">
        <f>VLOOKUP($B382,'Panorama Especialização Brasil'!$K$4:$BU$679,58,0)</f>
        <v>43084</v>
      </c>
      <c r="D382" s="46">
        <f t="shared" si="49"/>
        <v>1.0271221263674344</v>
      </c>
      <c r="E382" s="201">
        <f>VLOOKUP($B382,'Panorama Especialização Brasil'!$K$4:$BU$679,60,0)</f>
        <v>8696</v>
      </c>
      <c r="F382" s="98">
        <v>7588</v>
      </c>
      <c r="G382" s="196">
        <v>1066</v>
      </c>
      <c r="H382" s="98">
        <f>VLOOKUP($B382,'Panorama Especialização Brasil'!$K$4:$BU$679,63,0)</f>
        <v>742233</v>
      </c>
      <c r="I382" s="201">
        <f>VLOOKUP($B382,'Panorama Especialização Brasil'!$K$4:$BV$680,64,0)</f>
        <v>186051</v>
      </c>
      <c r="J382" s="255" t="s">
        <v>800</v>
      </c>
      <c r="K382" s="239" t="s">
        <v>742</v>
      </c>
      <c r="L382" s="239" t="s">
        <v>741</v>
      </c>
      <c r="M382" s="239" t="s">
        <v>774</v>
      </c>
      <c r="N382" s="237"/>
      <c r="O382" s="237"/>
      <c r="P382" s="277"/>
      <c r="Q382" s="284">
        <v>1</v>
      </c>
      <c r="R382" s="285"/>
      <c r="S382" s="296">
        <f t="shared" si="54"/>
        <v>43084</v>
      </c>
      <c r="T382" s="297">
        <f t="shared" si="55"/>
        <v>8696</v>
      </c>
      <c r="U382" s="297">
        <f t="shared" si="56"/>
        <v>742233</v>
      </c>
      <c r="V382" s="297">
        <f t="shared" si="57"/>
        <v>186051</v>
      </c>
      <c r="W382" s="297">
        <f t="shared" si="50"/>
        <v>0</v>
      </c>
      <c r="X382" s="297">
        <f t="shared" si="51"/>
        <v>0</v>
      </c>
      <c r="Y382" s="297">
        <f t="shared" si="52"/>
        <v>0</v>
      </c>
      <c r="Z382" s="298">
        <f t="shared" si="53"/>
        <v>0</v>
      </c>
    </row>
    <row r="383" spans="1:26">
      <c r="A383" s="87">
        <v>428</v>
      </c>
      <c r="B383" s="49" t="s">
        <v>399</v>
      </c>
      <c r="C383" s="65">
        <f>VLOOKUP($B383,'Panorama Especialização Brasil'!$K$4:$BU$679,58,0)</f>
        <v>392</v>
      </c>
      <c r="D383" s="46">
        <f t="shared" si="49"/>
        <v>1.0262423852386233</v>
      </c>
      <c r="E383" s="201">
        <f>VLOOKUP($B383,'Panorama Especialização Brasil'!$K$4:$BU$679,60,0)</f>
        <v>90</v>
      </c>
      <c r="F383" s="98">
        <v>122</v>
      </c>
      <c r="G383" s="196">
        <v>12</v>
      </c>
      <c r="H383" s="98">
        <f>VLOOKUP($B383,'Panorama Especialização Brasil'!$K$4:$BU$679,63,0)</f>
        <v>6759</v>
      </c>
      <c r="I383" s="201">
        <f>VLOOKUP($B383,'Panorama Especialização Brasil'!$K$4:$BV$680,64,0)</f>
        <v>1950</v>
      </c>
      <c r="J383" s="255" t="s">
        <v>800</v>
      </c>
      <c r="K383" s="239" t="s">
        <v>742</v>
      </c>
      <c r="L383" s="239" t="s">
        <v>741</v>
      </c>
      <c r="M383" s="239" t="s">
        <v>774</v>
      </c>
      <c r="N383" s="237"/>
      <c r="O383" s="237"/>
      <c r="P383" s="277"/>
      <c r="Q383" s="284">
        <v>1</v>
      </c>
      <c r="R383" s="285"/>
      <c r="S383" s="296">
        <f t="shared" si="54"/>
        <v>392</v>
      </c>
      <c r="T383" s="297">
        <f t="shared" si="55"/>
        <v>90</v>
      </c>
      <c r="U383" s="297">
        <f t="shared" si="56"/>
        <v>6759</v>
      </c>
      <c r="V383" s="297">
        <f t="shared" si="57"/>
        <v>1950</v>
      </c>
      <c r="W383" s="297">
        <f t="shared" si="50"/>
        <v>0</v>
      </c>
      <c r="X383" s="297">
        <f t="shared" si="51"/>
        <v>0</v>
      </c>
      <c r="Y383" s="297">
        <f t="shared" si="52"/>
        <v>0</v>
      </c>
      <c r="Z383" s="298">
        <f t="shared" si="53"/>
        <v>0</v>
      </c>
    </row>
    <row r="384" spans="1:26">
      <c r="A384" s="87">
        <v>67</v>
      </c>
      <c r="B384" s="49" t="s">
        <v>37</v>
      </c>
      <c r="C384" s="65">
        <f>VLOOKUP($B384,'Panorama Especialização Brasil'!$K$4:$BU$679,58,0)</f>
        <v>1458</v>
      </c>
      <c r="D384" s="46">
        <f t="shared" si="49"/>
        <v>1.0090764708358324</v>
      </c>
      <c r="E384" s="201">
        <f>VLOOKUP($B384,'Panorama Especialização Brasil'!$K$4:$BU$679,60,0)</f>
        <v>168</v>
      </c>
      <c r="F384" s="98">
        <v>260</v>
      </c>
      <c r="G384" s="196">
        <v>20</v>
      </c>
      <c r="H384" s="98">
        <f>VLOOKUP($B384,'Panorama Especialização Brasil'!$K$4:$BU$679,63,0)</f>
        <v>25567</v>
      </c>
      <c r="I384" s="201">
        <f>VLOOKUP($B384,'Panorama Especialização Brasil'!$K$4:$BV$680,64,0)</f>
        <v>2828</v>
      </c>
      <c r="J384" s="255" t="s">
        <v>797</v>
      </c>
      <c r="K384" s="346" t="s">
        <v>742</v>
      </c>
      <c r="L384" s="346" t="s">
        <v>741</v>
      </c>
      <c r="M384" s="338" t="s">
        <v>774</v>
      </c>
      <c r="N384" s="237"/>
      <c r="O384" s="237"/>
      <c r="P384" s="277"/>
      <c r="Q384" s="284">
        <v>1</v>
      </c>
      <c r="R384" s="285"/>
      <c r="S384" s="296">
        <f t="shared" si="54"/>
        <v>1458</v>
      </c>
      <c r="T384" s="297">
        <f t="shared" si="55"/>
        <v>168</v>
      </c>
      <c r="U384" s="297">
        <f t="shared" si="56"/>
        <v>25567</v>
      </c>
      <c r="V384" s="297">
        <f t="shared" si="57"/>
        <v>2828</v>
      </c>
      <c r="W384" s="297">
        <f t="shared" si="50"/>
        <v>0</v>
      </c>
      <c r="X384" s="297">
        <f t="shared" si="51"/>
        <v>0</v>
      </c>
      <c r="Y384" s="297">
        <f t="shared" si="52"/>
        <v>0</v>
      </c>
      <c r="Z384" s="298">
        <f t="shared" si="53"/>
        <v>0</v>
      </c>
    </row>
    <row r="385" spans="1:26">
      <c r="A385" s="87">
        <v>425</v>
      </c>
      <c r="B385" s="49" t="s">
        <v>396</v>
      </c>
      <c r="C385" s="65">
        <f>VLOOKUP($B385,'Panorama Especialização Brasil'!$K$4:$BU$679,58,0)</f>
        <v>13067</v>
      </c>
      <c r="D385" s="46">
        <f t="shared" si="49"/>
        <v>0.96829547286521445</v>
      </c>
      <c r="E385" s="201">
        <f>VLOOKUP($B385,'Panorama Especialização Brasil'!$K$4:$BU$679,60,0)</f>
        <v>1363</v>
      </c>
      <c r="F385" s="98">
        <v>1891</v>
      </c>
      <c r="G385" s="196">
        <v>170</v>
      </c>
      <c r="H385" s="98">
        <f>VLOOKUP($B385,'Panorama Especialização Brasil'!$K$4:$BU$679,63,0)</f>
        <v>238789</v>
      </c>
      <c r="I385" s="201">
        <f>VLOOKUP($B385,'Panorama Especialização Brasil'!$K$4:$BV$680,64,0)</f>
        <v>22444</v>
      </c>
      <c r="J385" s="253" t="s">
        <v>800</v>
      </c>
      <c r="K385" s="239" t="s">
        <v>742</v>
      </c>
      <c r="L385" s="239"/>
      <c r="M385" s="239" t="s">
        <v>774</v>
      </c>
      <c r="N385" s="237"/>
      <c r="O385" s="237"/>
      <c r="P385" s="277"/>
      <c r="Q385" s="284">
        <v>1</v>
      </c>
      <c r="R385" s="285"/>
      <c r="S385" s="296">
        <f t="shared" si="54"/>
        <v>13067</v>
      </c>
      <c r="T385" s="297">
        <f t="shared" si="55"/>
        <v>1363</v>
      </c>
      <c r="U385" s="297">
        <f t="shared" si="56"/>
        <v>238789</v>
      </c>
      <c r="V385" s="297">
        <f t="shared" si="57"/>
        <v>22444</v>
      </c>
      <c r="W385" s="297">
        <f t="shared" si="50"/>
        <v>0</v>
      </c>
      <c r="X385" s="297">
        <f t="shared" si="51"/>
        <v>0</v>
      </c>
      <c r="Y385" s="297">
        <f t="shared" si="52"/>
        <v>0</v>
      </c>
      <c r="Z385" s="298">
        <f t="shared" si="53"/>
        <v>0</v>
      </c>
    </row>
    <row r="386" spans="1:26">
      <c r="A386" s="87">
        <v>435</v>
      </c>
      <c r="B386" s="49" t="s">
        <v>406</v>
      </c>
      <c r="C386" s="65">
        <f>VLOOKUP($B386,'Panorama Especialização Brasil'!$K$4:$BU$679,58,0)</f>
        <v>5865</v>
      </c>
      <c r="D386" s="46">
        <f t="shared" si="49"/>
        <v>0.95853994974253398</v>
      </c>
      <c r="E386" s="201">
        <f>VLOOKUP($B386,'Panorama Especialização Brasil'!$K$4:$BU$679,60,0)</f>
        <v>1120</v>
      </c>
      <c r="F386" s="98">
        <v>1513</v>
      </c>
      <c r="G386" s="196">
        <v>169</v>
      </c>
      <c r="H386" s="98">
        <f>VLOOKUP($B386,'Panorama Especialização Brasil'!$K$4:$BU$679,63,0)</f>
        <v>108269</v>
      </c>
      <c r="I386" s="201">
        <f>VLOOKUP($B386,'Panorama Especialização Brasil'!$K$4:$BV$680,64,0)</f>
        <v>27201</v>
      </c>
      <c r="J386" s="253" t="s">
        <v>800</v>
      </c>
      <c r="K386" s="239" t="s">
        <v>742</v>
      </c>
      <c r="L386" s="239"/>
      <c r="M386" s="239" t="s">
        <v>774</v>
      </c>
      <c r="N386" s="237"/>
      <c r="O386" s="237"/>
      <c r="P386" s="277"/>
      <c r="Q386" s="284">
        <v>1</v>
      </c>
      <c r="R386" s="285"/>
      <c r="S386" s="296">
        <f t="shared" si="54"/>
        <v>5865</v>
      </c>
      <c r="T386" s="297">
        <f t="shared" si="55"/>
        <v>1120</v>
      </c>
      <c r="U386" s="297">
        <f t="shared" si="56"/>
        <v>108269</v>
      </c>
      <c r="V386" s="297">
        <f t="shared" si="57"/>
        <v>27201</v>
      </c>
      <c r="W386" s="297">
        <f t="shared" si="50"/>
        <v>0</v>
      </c>
      <c r="X386" s="297">
        <f t="shared" si="51"/>
        <v>0</v>
      </c>
      <c r="Y386" s="297">
        <f t="shared" si="52"/>
        <v>0</v>
      </c>
      <c r="Z386" s="298">
        <f t="shared" si="53"/>
        <v>0</v>
      </c>
    </row>
    <row r="387" spans="1:26">
      <c r="A387" s="87">
        <v>419</v>
      </c>
      <c r="B387" s="49" t="s">
        <v>390</v>
      </c>
      <c r="C387" s="65">
        <f>VLOOKUP($B387,'Panorama Especialização Brasil'!$K$4:$BU$679,58,0)</f>
        <v>2059</v>
      </c>
      <c r="D387" s="46">
        <f t="shared" si="49"/>
        <v>0.94561627103858925</v>
      </c>
      <c r="E387" s="201">
        <f>VLOOKUP($B387,'Panorama Especialização Brasil'!$K$4:$BU$679,60,0)</f>
        <v>308</v>
      </c>
      <c r="F387" s="98">
        <v>480</v>
      </c>
      <c r="G387" s="196">
        <v>56</v>
      </c>
      <c r="H387" s="98">
        <f>VLOOKUP($B387,'Panorama Especialização Brasil'!$K$4:$BU$679,63,0)</f>
        <v>38529</v>
      </c>
      <c r="I387" s="201">
        <f>VLOOKUP($B387,'Panorama Especialização Brasil'!$K$4:$BV$680,64,0)</f>
        <v>8081</v>
      </c>
      <c r="J387" s="253" t="s">
        <v>800</v>
      </c>
      <c r="K387" s="239" t="s">
        <v>742</v>
      </c>
      <c r="L387" s="239"/>
      <c r="M387" s="239" t="s">
        <v>774</v>
      </c>
      <c r="N387" s="237"/>
      <c r="O387" s="237"/>
      <c r="P387" s="277"/>
      <c r="Q387" s="284">
        <v>1</v>
      </c>
      <c r="R387" s="285"/>
      <c r="S387" s="296">
        <f t="shared" si="54"/>
        <v>2059</v>
      </c>
      <c r="T387" s="297">
        <f t="shared" si="55"/>
        <v>308</v>
      </c>
      <c r="U387" s="297">
        <f t="shared" si="56"/>
        <v>38529</v>
      </c>
      <c r="V387" s="297">
        <f t="shared" si="57"/>
        <v>8081</v>
      </c>
      <c r="W387" s="297">
        <f t="shared" si="50"/>
        <v>0</v>
      </c>
      <c r="X387" s="297">
        <f t="shared" si="51"/>
        <v>0</v>
      </c>
      <c r="Y387" s="297">
        <f t="shared" si="52"/>
        <v>0</v>
      </c>
      <c r="Z387" s="298">
        <f t="shared" si="53"/>
        <v>0</v>
      </c>
    </row>
    <row r="388" spans="1:26">
      <c r="A388" s="87">
        <v>416</v>
      </c>
      <c r="B388" s="49" t="s">
        <v>706</v>
      </c>
      <c r="C388" s="65">
        <f>VLOOKUP($B388,'Panorama Especialização Brasil'!$K$4:$BU$679,58,0)</f>
        <v>7401</v>
      </c>
      <c r="D388" s="46">
        <f t="shared" si="49"/>
        <v>0.93792329903242122</v>
      </c>
      <c r="E388" s="201">
        <f>VLOOKUP($B388,'Panorama Especialização Brasil'!$K$4:$BU$679,60,0)</f>
        <v>1420</v>
      </c>
      <c r="F388" s="98">
        <v>902</v>
      </c>
      <c r="G388" s="196">
        <v>138</v>
      </c>
      <c r="H388" s="98">
        <f>VLOOKUP($B388,'Panorama Especialização Brasil'!$K$4:$BU$679,63,0)</f>
        <v>139627</v>
      </c>
      <c r="I388" s="201">
        <f>VLOOKUP($B388,'Panorama Especialização Brasil'!$K$4:$BV$680,64,0)</f>
        <v>30986</v>
      </c>
      <c r="J388" s="253" t="s">
        <v>800</v>
      </c>
      <c r="K388" s="239" t="s">
        <v>742</v>
      </c>
      <c r="L388" s="239"/>
      <c r="M388" s="239" t="s">
        <v>774</v>
      </c>
      <c r="N388" s="237"/>
      <c r="O388" s="237"/>
      <c r="P388" s="277"/>
      <c r="Q388" s="284">
        <v>1</v>
      </c>
      <c r="R388" s="285"/>
      <c r="S388" s="296">
        <f t="shared" si="54"/>
        <v>7401</v>
      </c>
      <c r="T388" s="297">
        <f t="shared" si="55"/>
        <v>1420</v>
      </c>
      <c r="U388" s="297">
        <f t="shared" si="56"/>
        <v>139627</v>
      </c>
      <c r="V388" s="297">
        <f t="shared" si="57"/>
        <v>30986</v>
      </c>
      <c r="W388" s="297">
        <f t="shared" si="50"/>
        <v>0</v>
      </c>
      <c r="X388" s="297">
        <f t="shared" si="51"/>
        <v>0</v>
      </c>
      <c r="Y388" s="297">
        <f t="shared" si="52"/>
        <v>0</v>
      </c>
      <c r="Z388" s="298">
        <f t="shared" si="53"/>
        <v>0</v>
      </c>
    </row>
    <row r="389" spans="1:26">
      <c r="A389" s="87">
        <v>494</v>
      </c>
      <c r="B389" s="49" t="s">
        <v>466</v>
      </c>
      <c r="C389" s="65">
        <f>VLOOKUP($B389,'Panorama Especialização Brasil'!$K$4:$BU$679,58,0)</f>
        <v>765</v>
      </c>
      <c r="D389" s="46">
        <f t="shared" si="49"/>
        <v>0.93574884874284903</v>
      </c>
      <c r="E389" s="201">
        <f>VLOOKUP($B389,'Panorama Especialização Brasil'!$K$4:$BU$679,60,0)</f>
        <v>43</v>
      </c>
      <c r="F389" s="98">
        <v>298</v>
      </c>
      <c r="G389" s="196">
        <v>9</v>
      </c>
      <c r="H389" s="98">
        <f>VLOOKUP($B389,'Panorama Especialização Brasil'!$K$4:$BU$679,63,0)</f>
        <v>14466</v>
      </c>
      <c r="I389" s="201">
        <f>VLOOKUP($B389,'Panorama Especialização Brasil'!$K$4:$BV$680,64,0)</f>
        <v>767</v>
      </c>
      <c r="J389" s="253" t="s">
        <v>783</v>
      </c>
      <c r="K389" s="239" t="s">
        <v>742</v>
      </c>
      <c r="L389" s="239"/>
      <c r="M389" s="236" t="s">
        <v>774</v>
      </c>
      <c r="N389" s="237"/>
      <c r="O389" s="237"/>
      <c r="P389" s="277"/>
      <c r="Q389" s="284">
        <v>1</v>
      </c>
      <c r="R389" s="285"/>
      <c r="S389" s="296">
        <f t="shared" si="54"/>
        <v>765</v>
      </c>
      <c r="T389" s="297">
        <f t="shared" si="55"/>
        <v>43</v>
      </c>
      <c r="U389" s="297">
        <f t="shared" si="56"/>
        <v>14466</v>
      </c>
      <c r="V389" s="297">
        <f t="shared" si="57"/>
        <v>767</v>
      </c>
      <c r="W389" s="297">
        <f t="shared" si="50"/>
        <v>0</v>
      </c>
      <c r="X389" s="297">
        <f t="shared" si="51"/>
        <v>0</v>
      </c>
      <c r="Y389" s="297">
        <f t="shared" si="52"/>
        <v>0</v>
      </c>
      <c r="Z389" s="298">
        <f t="shared" si="53"/>
        <v>0</v>
      </c>
    </row>
    <row r="390" spans="1:26">
      <c r="A390" s="87">
        <v>409</v>
      </c>
      <c r="B390" s="49" t="s">
        <v>380</v>
      </c>
      <c r="C390" s="65">
        <f>VLOOKUP($B390,'Panorama Especialização Brasil'!$K$4:$BU$679,58,0)</f>
        <v>64491</v>
      </c>
      <c r="D390" s="46">
        <f t="shared" si="49"/>
        <v>0.92130513781055789</v>
      </c>
      <c r="E390" s="201">
        <f>VLOOKUP($B390,'Panorama Especialização Brasil'!$K$4:$BU$679,60,0)</f>
        <v>2113</v>
      </c>
      <c r="F390" s="98">
        <v>7045</v>
      </c>
      <c r="G390" s="196">
        <v>84</v>
      </c>
      <c r="H390" s="98">
        <f>VLOOKUP($B390,'Panorama Especialização Brasil'!$K$4:$BU$679,63,0)</f>
        <v>1238631</v>
      </c>
      <c r="I390" s="201">
        <f>VLOOKUP($B390,'Panorama Especialização Brasil'!$K$4:$BV$680,64,0)</f>
        <v>31936</v>
      </c>
      <c r="J390" s="253" t="s">
        <v>800</v>
      </c>
      <c r="K390" s="239" t="s">
        <v>742</v>
      </c>
      <c r="L390" s="239"/>
      <c r="M390" s="239" t="s">
        <v>774</v>
      </c>
      <c r="N390" s="241"/>
      <c r="O390" s="241"/>
      <c r="P390" s="227"/>
      <c r="Q390" s="284">
        <v>1</v>
      </c>
      <c r="R390" s="286"/>
      <c r="S390" s="296">
        <f t="shared" si="54"/>
        <v>64491</v>
      </c>
      <c r="T390" s="297">
        <f t="shared" si="55"/>
        <v>2113</v>
      </c>
      <c r="U390" s="297">
        <f t="shared" si="56"/>
        <v>1238631</v>
      </c>
      <c r="V390" s="297">
        <f t="shared" si="57"/>
        <v>31936</v>
      </c>
      <c r="W390" s="297">
        <f t="shared" si="50"/>
        <v>0</v>
      </c>
      <c r="X390" s="297">
        <f t="shared" si="51"/>
        <v>0</v>
      </c>
      <c r="Y390" s="297">
        <f t="shared" si="52"/>
        <v>0</v>
      </c>
      <c r="Z390" s="298">
        <f t="shared" si="53"/>
        <v>0</v>
      </c>
    </row>
    <row r="391" spans="1:26">
      <c r="A391" s="87">
        <v>424</v>
      </c>
      <c r="B391" s="49" t="s">
        <v>395</v>
      </c>
      <c r="C391" s="65">
        <f>VLOOKUP($B391,'Panorama Especialização Brasil'!$K$4:$BU$679,58,0)</f>
        <v>4297</v>
      </c>
      <c r="D391" s="46">
        <f t="shared" ref="D391:D454" si="58">(C391/H391)/($C$4/$H$4)</f>
        <v>0.91227740613062414</v>
      </c>
      <c r="E391" s="201">
        <f>VLOOKUP($B391,'Panorama Especialização Brasil'!$K$4:$BU$679,60,0)</f>
        <v>871</v>
      </c>
      <c r="F391" s="98">
        <v>448</v>
      </c>
      <c r="G391" s="196">
        <v>84</v>
      </c>
      <c r="H391" s="98">
        <f>VLOOKUP($B391,'Panorama Especialização Brasil'!$K$4:$BU$679,63,0)</f>
        <v>83346</v>
      </c>
      <c r="I391" s="201">
        <f>VLOOKUP($B391,'Panorama Especialização Brasil'!$K$4:$BV$680,64,0)</f>
        <v>17806</v>
      </c>
      <c r="J391" s="253" t="s">
        <v>800</v>
      </c>
      <c r="K391" s="239" t="s">
        <v>742</v>
      </c>
      <c r="L391" s="239"/>
      <c r="M391" s="239" t="s">
        <v>774</v>
      </c>
      <c r="N391" s="241"/>
      <c r="O391" s="241"/>
      <c r="P391" s="227"/>
      <c r="Q391" s="284">
        <v>1</v>
      </c>
      <c r="R391" s="286"/>
      <c r="S391" s="296">
        <f t="shared" si="54"/>
        <v>4297</v>
      </c>
      <c r="T391" s="297">
        <f t="shared" si="55"/>
        <v>871</v>
      </c>
      <c r="U391" s="297">
        <f t="shared" si="56"/>
        <v>83346</v>
      </c>
      <c r="V391" s="297">
        <f t="shared" si="57"/>
        <v>17806</v>
      </c>
      <c r="W391" s="297">
        <f t="shared" ref="W391:W454" si="59">$R391*C391</f>
        <v>0</v>
      </c>
      <c r="X391" s="297">
        <f t="shared" ref="X391:X454" si="60">$R391*E391</f>
        <v>0</v>
      </c>
      <c r="Y391" s="297">
        <f t="shared" ref="Y391:Y454" si="61">$R391*H391</f>
        <v>0</v>
      </c>
      <c r="Z391" s="298">
        <f t="shared" ref="Z391:Z454" si="62">$R391*I391</f>
        <v>0</v>
      </c>
    </row>
    <row r="392" spans="1:26">
      <c r="A392" s="87">
        <v>433</v>
      </c>
      <c r="B392" s="49" t="s">
        <v>404</v>
      </c>
      <c r="C392" s="65">
        <f>VLOOKUP($B392,'Panorama Especialização Brasil'!$K$4:$BU$679,58,0)</f>
        <v>4599</v>
      </c>
      <c r="D392" s="46">
        <f t="shared" si="58"/>
        <v>0.90428605343508728</v>
      </c>
      <c r="E392" s="201">
        <f>VLOOKUP($B392,'Panorama Especialização Brasil'!$K$4:$BU$679,60,0)</f>
        <v>1163</v>
      </c>
      <c r="F392" s="98">
        <v>1025</v>
      </c>
      <c r="G392" s="196">
        <v>153</v>
      </c>
      <c r="H392" s="98">
        <f>VLOOKUP($B392,'Panorama Especialização Brasil'!$K$4:$BU$679,63,0)</f>
        <v>89992</v>
      </c>
      <c r="I392" s="201">
        <f>VLOOKUP($B392,'Panorama Especialização Brasil'!$K$4:$BV$680,64,0)</f>
        <v>22950</v>
      </c>
      <c r="J392" s="253" t="s">
        <v>800</v>
      </c>
      <c r="K392" s="239" t="s">
        <v>742</v>
      </c>
      <c r="L392" s="239"/>
      <c r="M392" s="239" t="s">
        <v>774</v>
      </c>
      <c r="N392" s="237"/>
      <c r="O392" s="237"/>
      <c r="P392" s="277"/>
      <c r="Q392" s="284">
        <v>1</v>
      </c>
      <c r="R392" s="285"/>
      <c r="S392" s="296">
        <f t="shared" si="54"/>
        <v>4599</v>
      </c>
      <c r="T392" s="297">
        <f t="shared" si="55"/>
        <v>1163</v>
      </c>
      <c r="U392" s="297">
        <f t="shared" si="56"/>
        <v>89992</v>
      </c>
      <c r="V392" s="297">
        <f t="shared" si="57"/>
        <v>22950</v>
      </c>
      <c r="W392" s="297">
        <f t="shared" si="59"/>
        <v>0</v>
      </c>
      <c r="X392" s="297">
        <f t="shared" si="60"/>
        <v>0</v>
      </c>
      <c r="Y392" s="297">
        <f t="shared" si="61"/>
        <v>0</v>
      </c>
      <c r="Z392" s="298">
        <f t="shared" si="62"/>
        <v>0</v>
      </c>
    </row>
    <row r="393" spans="1:26">
      <c r="A393" s="87">
        <v>423</v>
      </c>
      <c r="B393" s="49" t="s">
        <v>394</v>
      </c>
      <c r="C393" s="65">
        <f>VLOOKUP($B393,'Panorama Especialização Brasil'!$K$4:$BU$679,58,0)</f>
        <v>4783</v>
      </c>
      <c r="D393" s="46">
        <f t="shared" si="58"/>
        <v>0.87532561857760005</v>
      </c>
      <c r="E393" s="201">
        <f>VLOOKUP($B393,'Panorama Especialização Brasil'!$K$4:$BU$679,60,0)</f>
        <v>850</v>
      </c>
      <c r="F393" s="98">
        <v>1422</v>
      </c>
      <c r="G393" s="196">
        <v>134</v>
      </c>
      <c r="H393" s="98">
        <f>VLOOKUP($B393,'Panorama Especialização Brasil'!$K$4:$BU$679,63,0)</f>
        <v>96689</v>
      </c>
      <c r="I393" s="201">
        <f>VLOOKUP($B393,'Panorama Especialização Brasil'!$K$4:$BV$680,64,0)</f>
        <v>19795</v>
      </c>
      <c r="J393" s="253" t="s">
        <v>800</v>
      </c>
      <c r="K393" s="239" t="s">
        <v>742</v>
      </c>
      <c r="L393" s="239"/>
      <c r="M393" s="239" t="s">
        <v>774</v>
      </c>
      <c r="N393" s="237"/>
      <c r="O393" s="237"/>
      <c r="P393" s="277"/>
      <c r="Q393" s="284">
        <v>1</v>
      </c>
      <c r="R393" s="285"/>
      <c r="S393" s="296">
        <f t="shared" si="54"/>
        <v>4783</v>
      </c>
      <c r="T393" s="297">
        <f t="shared" si="55"/>
        <v>850</v>
      </c>
      <c r="U393" s="297">
        <f t="shared" si="56"/>
        <v>96689</v>
      </c>
      <c r="V393" s="297">
        <f t="shared" si="57"/>
        <v>19795</v>
      </c>
      <c r="W393" s="297">
        <f t="shared" si="59"/>
        <v>0</v>
      </c>
      <c r="X393" s="297">
        <f t="shared" si="60"/>
        <v>0</v>
      </c>
      <c r="Y393" s="297">
        <f t="shared" si="61"/>
        <v>0</v>
      </c>
      <c r="Z393" s="298">
        <f t="shared" si="62"/>
        <v>0</v>
      </c>
    </row>
    <row r="394" spans="1:26">
      <c r="A394" s="87">
        <v>413</v>
      </c>
      <c r="B394" s="49" t="s">
        <v>384</v>
      </c>
      <c r="C394" s="65">
        <f>VLOOKUP($B394,'Panorama Especialização Brasil'!$K$4:$BU$679,58,0)</f>
        <v>3987</v>
      </c>
      <c r="D394" s="46">
        <f t="shared" si="58"/>
        <v>0.87278894799088391</v>
      </c>
      <c r="E394" s="201">
        <f>VLOOKUP($B394,'Panorama Especialização Brasil'!$K$4:$BU$679,60,0)</f>
        <v>857</v>
      </c>
      <c r="F394" s="98">
        <v>899</v>
      </c>
      <c r="G394" s="196">
        <v>82</v>
      </c>
      <c r="H394" s="98">
        <f>VLOOKUP($B394,'Panorama Especialização Brasil'!$K$4:$BU$679,63,0)</f>
        <v>80832</v>
      </c>
      <c r="I394" s="201">
        <f>VLOOKUP($B394,'Panorama Especialização Brasil'!$K$4:$BV$680,64,0)</f>
        <v>22176</v>
      </c>
      <c r="J394" s="253" t="s">
        <v>800</v>
      </c>
      <c r="K394" s="239" t="s">
        <v>742</v>
      </c>
      <c r="L394" s="239"/>
      <c r="M394" s="239" t="s">
        <v>774</v>
      </c>
      <c r="N394" s="237"/>
      <c r="O394" s="237"/>
      <c r="P394" s="277"/>
      <c r="Q394" s="284">
        <v>1</v>
      </c>
      <c r="R394" s="285"/>
      <c r="S394" s="296">
        <f t="shared" si="54"/>
        <v>3987</v>
      </c>
      <c r="T394" s="297">
        <f t="shared" si="55"/>
        <v>857</v>
      </c>
      <c r="U394" s="297">
        <f t="shared" si="56"/>
        <v>80832</v>
      </c>
      <c r="V394" s="297">
        <f t="shared" si="57"/>
        <v>22176</v>
      </c>
      <c r="W394" s="297">
        <f t="shared" si="59"/>
        <v>0</v>
      </c>
      <c r="X394" s="297">
        <f t="shared" si="60"/>
        <v>0</v>
      </c>
      <c r="Y394" s="297">
        <f t="shared" si="61"/>
        <v>0</v>
      </c>
      <c r="Z394" s="298">
        <f t="shared" si="62"/>
        <v>0</v>
      </c>
    </row>
    <row r="395" spans="1:26">
      <c r="A395" s="87">
        <v>431</v>
      </c>
      <c r="B395" s="49" t="s">
        <v>402</v>
      </c>
      <c r="C395" s="65">
        <f>VLOOKUP($B395,'Panorama Especialização Brasil'!$K$4:$BU$679,58,0)</f>
        <v>6389</v>
      </c>
      <c r="D395" s="46">
        <f t="shared" si="58"/>
        <v>0.87190636581118686</v>
      </c>
      <c r="E395" s="201">
        <f>VLOOKUP($B395,'Panorama Especialização Brasil'!$K$4:$BU$679,60,0)</f>
        <v>1370</v>
      </c>
      <c r="F395" s="98">
        <v>1476</v>
      </c>
      <c r="G395" s="196">
        <v>198</v>
      </c>
      <c r="H395" s="98">
        <f>VLOOKUP($B395,'Panorama Especialização Brasil'!$K$4:$BU$679,63,0)</f>
        <v>129661</v>
      </c>
      <c r="I395" s="201">
        <f>VLOOKUP($B395,'Panorama Especialização Brasil'!$K$4:$BV$680,64,0)</f>
        <v>29566</v>
      </c>
      <c r="J395" s="253" t="s">
        <v>800</v>
      </c>
      <c r="K395" s="239" t="s">
        <v>742</v>
      </c>
      <c r="L395" s="239"/>
      <c r="M395" s="239" t="s">
        <v>774</v>
      </c>
      <c r="N395" s="237"/>
      <c r="O395" s="237"/>
      <c r="P395" s="277"/>
      <c r="Q395" s="284">
        <v>1</v>
      </c>
      <c r="R395" s="285"/>
      <c r="S395" s="296">
        <f t="shared" si="54"/>
        <v>6389</v>
      </c>
      <c r="T395" s="297">
        <f t="shared" si="55"/>
        <v>1370</v>
      </c>
      <c r="U395" s="297">
        <f t="shared" si="56"/>
        <v>129661</v>
      </c>
      <c r="V395" s="297">
        <f t="shared" si="57"/>
        <v>29566</v>
      </c>
      <c r="W395" s="297">
        <f t="shared" si="59"/>
        <v>0</v>
      </c>
      <c r="X395" s="297">
        <f t="shared" si="60"/>
        <v>0</v>
      </c>
      <c r="Y395" s="297">
        <f t="shared" si="61"/>
        <v>0</v>
      </c>
      <c r="Z395" s="298">
        <f t="shared" si="62"/>
        <v>0</v>
      </c>
    </row>
    <row r="396" spans="1:26">
      <c r="A396" s="87">
        <v>421</v>
      </c>
      <c r="B396" s="49" t="s">
        <v>392</v>
      </c>
      <c r="C396" s="65">
        <f>VLOOKUP($B396,'Panorama Especialização Brasil'!$K$4:$BU$679,58,0)</f>
        <v>2210</v>
      </c>
      <c r="D396" s="46">
        <f t="shared" si="58"/>
        <v>0.87174409196659519</v>
      </c>
      <c r="E396" s="201">
        <f>VLOOKUP($B396,'Panorama Especialização Brasil'!$K$4:$BU$679,60,0)</f>
        <v>448</v>
      </c>
      <c r="F396" s="98">
        <v>240</v>
      </c>
      <c r="G396" s="196">
        <v>38</v>
      </c>
      <c r="H396" s="98">
        <f>VLOOKUP($B396,'Panorama Especialização Brasil'!$K$4:$BU$679,63,0)</f>
        <v>44859</v>
      </c>
      <c r="I396" s="201">
        <f>VLOOKUP($B396,'Panorama Especialização Brasil'!$K$4:$BV$680,64,0)</f>
        <v>11135</v>
      </c>
      <c r="J396" s="253" t="s">
        <v>800</v>
      </c>
      <c r="K396" s="239" t="s">
        <v>742</v>
      </c>
      <c r="L396" s="239"/>
      <c r="M396" s="239" t="s">
        <v>774</v>
      </c>
      <c r="N396" s="237"/>
      <c r="O396" s="237"/>
      <c r="P396" s="277"/>
      <c r="Q396" s="284">
        <v>1</v>
      </c>
      <c r="R396" s="285"/>
      <c r="S396" s="296">
        <f t="shared" si="54"/>
        <v>2210</v>
      </c>
      <c r="T396" s="297">
        <f t="shared" si="55"/>
        <v>448</v>
      </c>
      <c r="U396" s="297">
        <f t="shared" si="56"/>
        <v>44859</v>
      </c>
      <c r="V396" s="297">
        <f t="shared" si="57"/>
        <v>11135</v>
      </c>
      <c r="W396" s="297">
        <f t="shared" si="59"/>
        <v>0</v>
      </c>
      <c r="X396" s="297">
        <f t="shared" si="60"/>
        <v>0</v>
      </c>
      <c r="Y396" s="297">
        <f t="shared" si="61"/>
        <v>0</v>
      </c>
      <c r="Z396" s="298">
        <f t="shared" si="62"/>
        <v>0</v>
      </c>
    </row>
    <row r="397" spans="1:26">
      <c r="A397" s="87">
        <v>384</v>
      </c>
      <c r="B397" s="49" t="s">
        <v>355</v>
      </c>
      <c r="C397" s="65">
        <f>VLOOKUP($B397,'Panorama Especialização Brasil'!$K$4:$BU$679,58,0)</f>
        <v>4269</v>
      </c>
      <c r="D397" s="46">
        <f t="shared" si="58"/>
        <v>0.8560557737148865</v>
      </c>
      <c r="E397" s="201">
        <f>VLOOKUP($B397,'Panorama Especialização Brasil'!$K$4:$BU$679,60,0)</f>
        <v>381</v>
      </c>
      <c r="F397" s="98">
        <v>884</v>
      </c>
      <c r="G397" s="196">
        <v>63</v>
      </c>
      <c r="H397" s="98">
        <f>VLOOKUP($B397,'Panorama Especialização Brasil'!$K$4:$BU$679,63,0)</f>
        <v>88241</v>
      </c>
      <c r="I397" s="201">
        <f>VLOOKUP($B397,'Panorama Especialização Brasil'!$K$4:$BV$680,64,0)</f>
        <v>9687</v>
      </c>
      <c r="J397" s="253" t="s">
        <v>799</v>
      </c>
      <c r="K397" s="239" t="s">
        <v>742</v>
      </c>
      <c r="L397" s="239"/>
      <c r="M397" s="236" t="s">
        <v>774</v>
      </c>
      <c r="N397" s="237"/>
      <c r="O397" s="237"/>
      <c r="P397" s="277"/>
      <c r="Q397" s="284">
        <v>1</v>
      </c>
      <c r="R397" s="285"/>
      <c r="S397" s="296">
        <f t="shared" si="54"/>
        <v>4269</v>
      </c>
      <c r="T397" s="297">
        <f t="shared" si="55"/>
        <v>381</v>
      </c>
      <c r="U397" s="297">
        <f t="shared" si="56"/>
        <v>88241</v>
      </c>
      <c r="V397" s="297">
        <f t="shared" si="57"/>
        <v>9687</v>
      </c>
      <c r="W397" s="297">
        <f t="shared" si="59"/>
        <v>0</v>
      </c>
      <c r="X397" s="297">
        <f t="shared" si="60"/>
        <v>0</v>
      </c>
      <c r="Y397" s="297">
        <f t="shared" si="61"/>
        <v>0</v>
      </c>
      <c r="Z397" s="298">
        <f t="shared" si="62"/>
        <v>0</v>
      </c>
    </row>
    <row r="398" spans="1:26">
      <c r="A398" s="87">
        <v>408</v>
      </c>
      <c r="B398" s="49" t="s">
        <v>379</v>
      </c>
      <c r="C398" s="65">
        <f>VLOOKUP($B398,'Panorama Especialização Brasil'!$K$4:$BU$679,58,0)</f>
        <v>4535</v>
      </c>
      <c r="D398" s="46">
        <f t="shared" si="58"/>
        <v>0.85015405844642944</v>
      </c>
      <c r="E398" s="201">
        <f>VLOOKUP($B398,'Panorama Especialização Brasil'!$K$4:$BU$679,60,0)</f>
        <v>123</v>
      </c>
      <c r="F398" s="98">
        <v>2208</v>
      </c>
      <c r="G398" s="196">
        <v>40</v>
      </c>
      <c r="H398" s="98">
        <f>VLOOKUP($B398,'Panorama Especialização Brasil'!$K$4:$BU$679,63,0)</f>
        <v>94390</v>
      </c>
      <c r="I398" s="201">
        <f>VLOOKUP($B398,'Panorama Especialização Brasil'!$K$4:$BV$680,64,0)</f>
        <v>3156</v>
      </c>
      <c r="J398" s="253" t="s">
        <v>799</v>
      </c>
      <c r="K398" s="239" t="s">
        <v>742</v>
      </c>
      <c r="L398" s="239"/>
      <c r="M398" s="236" t="s">
        <v>774</v>
      </c>
      <c r="N398" s="237"/>
      <c r="O398" s="237"/>
      <c r="P398" s="277"/>
      <c r="Q398" s="284">
        <v>1</v>
      </c>
      <c r="R398" s="285"/>
      <c r="S398" s="296">
        <f t="shared" si="54"/>
        <v>4535</v>
      </c>
      <c r="T398" s="297">
        <f t="shared" si="55"/>
        <v>123</v>
      </c>
      <c r="U398" s="297">
        <f t="shared" si="56"/>
        <v>94390</v>
      </c>
      <c r="V398" s="297">
        <f t="shared" si="57"/>
        <v>3156</v>
      </c>
      <c r="W398" s="297">
        <f t="shared" si="59"/>
        <v>0</v>
      </c>
      <c r="X398" s="297">
        <f t="shared" si="60"/>
        <v>0</v>
      </c>
      <c r="Y398" s="297">
        <f t="shared" si="61"/>
        <v>0</v>
      </c>
      <c r="Z398" s="298">
        <f t="shared" si="62"/>
        <v>0</v>
      </c>
    </row>
    <row r="399" spans="1:26">
      <c r="A399" s="87">
        <v>446</v>
      </c>
      <c r="B399" s="49" t="s">
        <v>418</v>
      </c>
      <c r="C399" s="65">
        <f>VLOOKUP($B399,'Panorama Especialização Brasil'!$K$4:$BU$679,58,0)</f>
        <v>24907</v>
      </c>
      <c r="D399" s="46">
        <f t="shared" si="58"/>
        <v>0.84500991695102834</v>
      </c>
      <c r="E399" s="201">
        <f>VLOOKUP($B399,'Panorama Especialização Brasil'!$K$4:$BU$679,60,0)</f>
        <v>340</v>
      </c>
      <c r="F399" s="98">
        <v>9752</v>
      </c>
      <c r="G399" s="196">
        <v>60</v>
      </c>
      <c r="H399" s="98">
        <f>VLOOKUP($B399,'Panorama Especialização Brasil'!$K$4:$BU$679,63,0)</f>
        <v>521562</v>
      </c>
      <c r="I399" s="201">
        <f>VLOOKUP($B399,'Panorama Especialização Brasil'!$K$4:$BV$680,64,0)</f>
        <v>9406</v>
      </c>
      <c r="J399" s="253" t="s">
        <v>770</v>
      </c>
      <c r="K399" s="239" t="s">
        <v>742</v>
      </c>
      <c r="L399" s="239"/>
      <c r="M399" s="236" t="s">
        <v>774</v>
      </c>
      <c r="N399" s="237"/>
      <c r="O399" s="237"/>
      <c r="P399" s="277"/>
      <c r="Q399" s="284">
        <v>1</v>
      </c>
      <c r="R399" s="285"/>
      <c r="S399" s="296">
        <f t="shared" si="54"/>
        <v>24907</v>
      </c>
      <c r="T399" s="297">
        <f t="shared" si="55"/>
        <v>340</v>
      </c>
      <c r="U399" s="297">
        <f t="shared" si="56"/>
        <v>521562</v>
      </c>
      <c r="V399" s="297">
        <f t="shared" si="57"/>
        <v>9406</v>
      </c>
      <c r="W399" s="297">
        <f t="shared" si="59"/>
        <v>0</v>
      </c>
      <c r="X399" s="297">
        <f t="shared" si="60"/>
        <v>0</v>
      </c>
      <c r="Y399" s="297">
        <f t="shared" si="61"/>
        <v>0</v>
      </c>
      <c r="Z399" s="298">
        <f t="shared" si="62"/>
        <v>0</v>
      </c>
    </row>
    <row r="400" spans="1:26">
      <c r="A400" s="87">
        <v>370</v>
      </c>
      <c r="B400" s="49" t="s">
        <v>341</v>
      </c>
      <c r="C400" s="65">
        <f>VLOOKUP($B400,'Panorama Especialização Brasil'!$K$4:$BU$679,58,0)</f>
        <v>1510</v>
      </c>
      <c r="D400" s="46">
        <f t="shared" si="58"/>
        <v>0.81127035514913892</v>
      </c>
      <c r="E400" s="201">
        <f>VLOOKUP($B400,'Panorama Especialização Brasil'!$K$4:$BU$679,60,0)</f>
        <v>199</v>
      </c>
      <c r="F400" s="98">
        <v>226</v>
      </c>
      <c r="G400" s="196">
        <v>21</v>
      </c>
      <c r="H400" s="98">
        <f>VLOOKUP($B400,'Panorama Especialização Brasil'!$K$4:$BU$679,63,0)</f>
        <v>32935</v>
      </c>
      <c r="I400" s="201">
        <f>VLOOKUP($B400,'Panorama Especialização Brasil'!$K$4:$BV$680,64,0)</f>
        <v>3165</v>
      </c>
      <c r="J400" s="253" t="s">
        <v>799</v>
      </c>
      <c r="K400" s="239" t="s">
        <v>742</v>
      </c>
      <c r="L400" s="239"/>
      <c r="M400" s="239" t="s">
        <v>774</v>
      </c>
      <c r="N400" s="237"/>
      <c r="O400" s="237"/>
      <c r="P400" s="277"/>
      <c r="Q400" s="284">
        <v>1</v>
      </c>
      <c r="R400" s="285"/>
      <c r="S400" s="296">
        <f t="shared" si="54"/>
        <v>1510</v>
      </c>
      <c r="T400" s="297">
        <f t="shared" si="55"/>
        <v>199</v>
      </c>
      <c r="U400" s="297">
        <f t="shared" si="56"/>
        <v>32935</v>
      </c>
      <c r="V400" s="297">
        <f t="shared" si="57"/>
        <v>3165</v>
      </c>
      <c r="W400" s="297">
        <f t="shared" si="59"/>
        <v>0</v>
      </c>
      <c r="X400" s="297">
        <f t="shared" si="60"/>
        <v>0</v>
      </c>
      <c r="Y400" s="297">
        <f t="shared" si="61"/>
        <v>0</v>
      </c>
      <c r="Z400" s="298">
        <f t="shared" si="62"/>
        <v>0</v>
      </c>
    </row>
    <row r="401" spans="1:26">
      <c r="A401" s="87">
        <v>449</v>
      </c>
      <c r="B401" s="49" t="s">
        <v>421</v>
      </c>
      <c r="C401" s="65">
        <f>VLOOKUP($B401,'Panorama Especialização Brasil'!$K$4:$BU$679,58,0)</f>
        <v>749</v>
      </c>
      <c r="D401" s="46">
        <f t="shared" si="58"/>
        <v>0.80961671410635794</v>
      </c>
      <c r="E401" s="201">
        <f>VLOOKUP($B401,'Panorama Especialização Brasil'!$K$4:$BU$679,60,0)</f>
        <v>163</v>
      </c>
      <c r="F401" s="98">
        <v>27</v>
      </c>
      <c r="G401" s="196">
        <v>9</v>
      </c>
      <c r="H401" s="98">
        <f>VLOOKUP($B401,'Panorama Especialização Brasil'!$K$4:$BU$679,63,0)</f>
        <v>16370</v>
      </c>
      <c r="I401" s="201">
        <f>VLOOKUP($B401,'Panorama Especialização Brasil'!$K$4:$BV$680,64,0)</f>
        <v>5248</v>
      </c>
      <c r="J401" s="253" t="s">
        <v>770</v>
      </c>
      <c r="K401" s="239" t="s">
        <v>742</v>
      </c>
      <c r="L401" s="239"/>
      <c r="M401" s="239" t="s">
        <v>774</v>
      </c>
      <c r="N401" s="237"/>
      <c r="O401" s="237"/>
      <c r="P401" s="277"/>
      <c r="Q401" s="284">
        <v>1</v>
      </c>
      <c r="R401" s="285"/>
      <c r="S401" s="296">
        <f t="shared" si="54"/>
        <v>749</v>
      </c>
      <c r="T401" s="297">
        <f t="shared" si="55"/>
        <v>163</v>
      </c>
      <c r="U401" s="297">
        <f t="shared" si="56"/>
        <v>16370</v>
      </c>
      <c r="V401" s="297">
        <f t="shared" si="57"/>
        <v>5248</v>
      </c>
      <c r="W401" s="297">
        <f t="shared" si="59"/>
        <v>0</v>
      </c>
      <c r="X401" s="297">
        <f t="shared" si="60"/>
        <v>0</v>
      </c>
      <c r="Y401" s="297">
        <f t="shared" si="61"/>
        <v>0</v>
      </c>
      <c r="Z401" s="298">
        <f t="shared" si="62"/>
        <v>0</v>
      </c>
    </row>
    <row r="402" spans="1:26">
      <c r="A402" s="87">
        <v>382</v>
      </c>
      <c r="B402" s="49" t="s">
        <v>353</v>
      </c>
      <c r="C402" s="65">
        <f>VLOOKUP($B402,'Panorama Especialização Brasil'!$K$4:$BU$679,58,0)</f>
        <v>2584</v>
      </c>
      <c r="D402" s="46">
        <f t="shared" si="58"/>
        <v>0.80917838128455821</v>
      </c>
      <c r="E402" s="201">
        <f>VLOOKUP($B402,'Panorama Especialização Brasil'!$K$4:$BU$679,60,0)</f>
        <v>162</v>
      </c>
      <c r="F402" s="98">
        <v>630</v>
      </c>
      <c r="G402" s="196">
        <v>24</v>
      </c>
      <c r="H402" s="98">
        <f>VLOOKUP($B402,'Panorama Especialização Brasil'!$K$4:$BU$679,63,0)</f>
        <v>56506</v>
      </c>
      <c r="I402" s="201">
        <f>VLOOKUP($B402,'Panorama Especialização Brasil'!$K$4:$BV$680,64,0)</f>
        <v>3446</v>
      </c>
      <c r="J402" s="253" t="s">
        <v>799</v>
      </c>
      <c r="K402" s="346" t="s">
        <v>742</v>
      </c>
      <c r="L402" s="346"/>
      <c r="M402" s="338" t="s">
        <v>774</v>
      </c>
      <c r="N402" s="237"/>
      <c r="O402" s="237"/>
      <c r="P402" s="277"/>
      <c r="Q402" s="284">
        <v>1</v>
      </c>
      <c r="R402" s="285"/>
      <c r="S402" s="296">
        <f t="shared" si="54"/>
        <v>2584</v>
      </c>
      <c r="T402" s="297">
        <f t="shared" si="55"/>
        <v>162</v>
      </c>
      <c r="U402" s="297">
        <f t="shared" si="56"/>
        <v>56506</v>
      </c>
      <c r="V402" s="297">
        <f t="shared" si="57"/>
        <v>3446</v>
      </c>
      <c r="W402" s="297">
        <f t="shared" si="59"/>
        <v>0</v>
      </c>
      <c r="X402" s="297">
        <f t="shared" si="60"/>
        <v>0</v>
      </c>
      <c r="Y402" s="297">
        <f t="shared" si="61"/>
        <v>0</v>
      </c>
      <c r="Z402" s="298">
        <f t="shared" si="62"/>
        <v>0</v>
      </c>
    </row>
    <row r="403" spans="1:26">
      <c r="A403" s="87">
        <v>429</v>
      </c>
      <c r="B403" s="49" t="s">
        <v>707</v>
      </c>
      <c r="C403" s="65">
        <f>VLOOKUP($B403,'Panorama Especialização Brasil'!$K$4:$BU$679,58,0)</f>
        <v>1408</v>
      </c>
      <c r="D403" s="46">
        <f t="shared" si="58"/>
        <v>0.80275540557358172</v>
      </c>
      <c r="E403" s="201">
        <f>VLOOKUP($B403,'Panorama Especialização Brasil'!$K$4:$BU$679,60,0)</f>
        <v>353</v>
      </c>
      <c r="F403" s="98">
        <v>291</v>
      </c>
      <c r="G403" s="196">
        <v>54</v>
      </c>
      <c r="H403" s="98">
        <f>VLOOKUP($B403,'Panorama Especialização Brasil'!$K$4:$BU$679,63,0)</f>
        <v>31036</v>
      </c>
      <c r="I403" s="201">
        <f>VLOOKUP($B403,'Panorama Especialização Brasil'!$K$4:$BV$680,64,0)</f>
        <v>7744</v>
      </c>
      <c r="J403" s="253" t="s">
        <v>800</v>
      </c>
      <c r="K403" s="239" t="s">
        <v>742</v>
      </c>
      <c r="L403" s="239"/>
      <c r="M403" s="239" t="s">
        <v>774</v>
      </c>
      <c r="N403" s="237"/>
      <c r="O403" s="237"/>
      <c r="P403" s="277"/>
      <c r="Q403" s="284">
        <v>1</v>
      </c>
      <c r="R403" s="285"/>
      <c r="S403" s="296">
        <f t="shared" si="54"/>
        <v>1408</v>
      </c>
      <c r="T403" s="297">
        <f t="shared" si="55"/>
        <v>353</v>
      </c>
      <c r="U403" s="297">
        <f t="shared" si="56"/>
        <v>31036</v>
      </c>
      <c r="V403" s="297">
        <f t="shared" si="57"/>
        <v>7744</v>
      </c>
      <c r="W403" s="297">
        <f t="shared" si="59"/>
        <v>0</v>
      </c>
      <c r="X403" s="297">
        <f t="shared" si="60"/>
        <v>0</v>
      </c>
      <c r="Y403" s="297">
        <f t="shared" si="61"/>
        <v>0</v>
      </c>
      <c r="Z403" s="298">
        <f t="shared" si="62"/>
        <v>0</v>
      </c>
    </row>
    <row r="404" spans="1:26">
      <c r="A404" s="87">
        <v>365</v>
      </c>
      <c r="B404" s="49" t="s">
        <v>336</v>
      </c>
      <c r="C404" s="65">
        <f>VLOOKUP($B404,'Panorama Especialização Brasil'!$K$4:$BU$679,58,0)</f>
        <v>836</v>
      </c>
      <c r="D404" s="46">
        <f t="shared" si="58"/>
        <v>0.79892393500933656</v>
      </c>
      <c r="E404" s="201">
        <f>VLOOKUP($B404,'Panorama Especialização Brasil'!$K$4:$BU$679,60,0)</f>
        <v>264</v>
      </c>
      <c r="F404" s="98">
        <v>189</v>
      </c>
      <c r="G404" s="196">
        <v>45</v>
      </c>
      <c r="H404" s="98">
        <f>VLOOKUP($B404,'Panorama Especialização Brasil'!$K$4:$BU$679,63,0)</f>
        <v>18516</v>
      </c>
      <c r="I404" s="201">
        <f>VLOOKUP($B404,'Panorama Especialização Brasil'!$K$4:$BV$680,64,0)</f>
        <v>4797</v>
      </c>
      <c r="J404" s="253" t="s">
        <v>800</v>
      </c>
      <c r="K404" s="239" t="s">
        <v>742</v>
      </c>
      <c r="L404" s="239"/>
      <c r="M404" s="236" t="s">
        <v>774</v>
      </c>
      <c r="N404" s="237"/>
      <c r="O404" s="237"/>
      <c r="P404" s="277"/>
      <c r="Q404" s="284">
        <v>1</v>
      </c>
      <c r="R404" s="285"/>
      <c r="S404" s="296">
        <f t="shared" si="54"/>
        <v>836</v>
      </c>
      <c r="T404" s="297">
        <f t="shared" si="55"/>
        <v>264</v>
      </c>
      <c r="U404" s="297">
        <f t="shared" si="56"/>
        <v>18516</v>
      </c>
      <c r="V404" s="297">
        <f t="shared" si="57"/>
        <v>4797</v>
      </c>
      <c r="W404" s="297">
        <f t="shared" si="59"/>
        <v>0</v>
      </c>
      <c r="X404" s="297">
        <f t="shared" si="60"/>
        <v>0</v>
      </c>
      <c r="Y404" s="297">
        <f t="shared" si="61"/>
        <v>0</v>
      </c>
      <c r="Z404" s="298">
        <f t="shared" si="62"/>
        <v>0</v>
      </c>
    </row>
    <row r="405" spans="1:26">
      <c r="A405" s="87">
        <v>432</v>
      </c>
      <c r="B405" s="49" t="s">
        <v>403</v>
      </c>
      <c r="C405" s="65">
        <f>VLOOKUP($B405,'Panorama Especialização Brasil'!$K$4:$BU$679,58,0)</f>
        <v>186</v>
      </c>
      <c r="D405" s="46">
        <f t="shared" si="58"/>
        <v>0.78888731266019152</v>
      </c>
      <c r="E405" s="201">
        <f>VLOOKUP($B405,'Panorama Especialização Brasil'!$K$4:$BU$679,60,0)</f>
        <v>57</v>
      </c>
      <c r="F405" s="98">
        <v>37</v>
      </c>
      <c r="G405" s="196">
        <v>10</v>
      </c>
      <c r="H405" s="98">
        <f>VLOOKUP($B405,'Panorama Especialização Brasil'!$K$4:$BU$679,63,0)</f>
        <v>4172</v>
      </c>
      <c r="I405" s="201">
        <f>VLOOKUP($B405,'Panorama Especialização Brasil'!$K$4:$BV$680,64,0)</f>
        <v>1688</v>
      </c>
      <c r="J405" s="253" t="s">
        <v>800</v>
      </c>
      <c r="K405" s="239" t="s">
        <v>742</v>
      </c>
      <c r="L405" s="239"/>
      <c r="M405" s="236" t="s">
        <v>774</v>
      </c>
      <c r="N405" s="237"/>
      <c r="O405" s="237"/>
      <c r="P405" s="277"/>
      <c r="Q405" s="284">
        <v>1</v>
      </c>
      <c r="R405" s="285"/>
      <c r="S405" s="296">
        <f t="shared" si="54"/>
        <v>186</v>
      </c>
      <c r="T405" s="297">
        <f t="shared" si="55"/>
        <v>57</v>
      </c>
      <c r="U405" s="297">
        <f t="shared" si="56"/>
        <v>4172</v>
      </c>
      <c r="V405" s="297">
        <f t="shared" si="57"/>
        <v>1688</v>
      </c>
      <c r="W405" s="297">
        <f t="shared" si="59"/>
        <v>0</v>
      </c>
      <c r="X405" s="297">
        <f t="shared" si="60"/>
        <v>0</v>
      </c>
      <c r="Y405" s="297">
        <f t="shared" si="61"/>
        <v>0</v>
      </c>
      <c r="Z405" s="298">
        <f t="shared" si="62"/>
        <v>0</v>
      </c>
    </row>
    <row r="406" spans="1:26">
      <c r="A406" s="87">
        <v>362</v>
      </c>
      <c r="B406" s="49" t="s">
        <v>333</v>
      </c>
      <c r="C406" s="65">
        <f>VLOOKUP($B406,'Panorama Especialização Brasil'!$K$4:$BU$679,58,0)</f>
        <v>166</v>
      </c>
      <c r="D406" s="46">
        <f t="shared" si="58"/>
        <v>0.78203975597100694</v>
      </c>
      <c r="E406" s="201">
        <f>VLOOKUP($B406,'Panorama Especialização Brasil'!$K$4:$BU$679,60,0)</f>
        <v>84</v>
      </c>
      <c r="F406" s="98">
        <v>32</v>
      </c>
      <c r="G406" s="196">
        <v>17</v>
      </c>
      <c r="H406" s="98">
        <f>VLOOKUP($B406,'Panorama Especialização Brasil'!$K$4:$BU$679,63,0)</f>
        <v>3756</v>
      </c>
      <c r="I406" s="201">
        <f>VLOOKUP($B406,'Panorama Especialização Brasil'!$K$4:$BV$680,64,0)</f>
        <v>1505</v>
      </c>
      <c r="J406" s="253" t="s">
        <v>800</v>
      </c>
      <c r="K406" s="346" t="s">
        <v>742</v>
      </c>
      <c r="L406" s="346"/>
      <c r="M406" s="321" t="s">
        <v>774</v>
      </c>
      <c r="N406" s="237"/>
      <c r="O406" s="237"/>
      <c r="P406" s="277"/>
      <c r="Q406" s="284">
        <v>1</v>
      </c>
      <c r="R406" s="285"/>
      <c r="S406" s="296">
        <f t="shared" si="54"/>
        <v>166</v>
      </c>
      <c r="T406" s="297">
        <f t="shared" si="55"/>
        <v>84</v>
      </c>
      <c r="U406" s="297">
        <f t="shared" si="56"/>
        <v>3756</v>
      </c>
      <c r="V406" s="297">
        <f t="shared" si="57"/>
        <v>1505</v>
      </c>
      <c r="W406" s="297">
        <f t="shared" si="59"/>
        <v>0</v>
      </c>
      <c r="X406" s="297">
        <f t="shared" si="60"/>
        <v>0</v>
      </c>
      <c r="Y406" s="297">
        <f t="shared" si="61"/>
        <v>0</v>
      </c>
      <c r="Z406" s="298">
        <f t="shared" si="62"/>
        <v>0</v>
      </c>
    </row>
    <row r="407" spans="1:26">
      <c r="A407" s="87">
        <v>440</v>
      </c>
      <c r="B407" s="49" t="s">
        <v>411</v>
      </c>
      <c r="C407" s="65">
        <f>VLOOKUP($B407,'Panorama Especialização Brasil'!$K$4:$BU$679,58,0)</f>
        <v>1804</v>
      </c>
      <c r="D407" s="46">
        <f t="shared" si="58"/>
        <v>0.77834459080775831</v>
      </c>
      <c r="E407" s="201">
        <f>VLOOKUP($B407,'Panorama Especialização Brasil'!$K$4:$BU$679,60,0)</f>
        <v>487</v>
      </c>
      <c r="F407" s="98">
        <v>548</v>
      </c>
      <c r="G407" s="196">
        <v>117</v>
      </c>
      <c r="H407" s="98">
        <f>VLOOKUP($B407,'Panorama Especialização Brasil'!$K$4:$BU$679,63,0)</f>
        <v>41012</v>
      </c>
      <c r="I407" s="201">
        <f>VLOOKUP($B407,'Panorama Especialização Brasil'!$K$4:$BV$680,64,0)</f>
        <v>10844</v>
      </c>
      <c r="J407" s="253" t="s">
        <v>800</v>
      </c>
      <c r="K407" s="239" t="s">
        <v>742</v>
      </c>
      <c r="L407" s="239"/>
      <c r="M407" s="236" t="s">
        <v>774</v>
      </c>
      <c r="N407" s="237"/>
      <c r="O407" s="237"/>
      <c r="P407" s="277"/>
      <c r="Q407" s="284">
        <v>1</v>
      </c>
      <c r="R407" s="285"/>
      <c r="S407" s="296">
        <f t="shared" si="54"/>
        <v>1804</v>
      </c>
      <c r="T407" s="297">
        <f t="shared" si="55"/>
        <v>487</v>
      </c>
      <c r="U407" s="297">
        <f t="shared" si="56"/>
        <v>41012</v>
      </c>
      <c r="V407" s="297">
        <f t="shared" si="57"/>
        <v>10844</v>
      </c>
      <c r="W407" s="297">
        <f t="shared" si="59"/>
        <v>0</v>
      </c>
      <c r="X407" s="297">
        <f t="shared" si="60"/>
        <v>0</v>
      </c>
      <c r="Y407" s="297">
        <f t="shared" si="61"/>
        <v>0</v>
      </c>
      <c r="Z407" s="298">
        <f t="shared" si="62"/>
        <v>0</v>
      </c>
    </row>
    <row r="408" spans="1:26">
      <c r="A408" s="87">
        <v>439</v>
      </c>
      <c r="B408" s="49" t="s">
        <v>410</v>
      </c>
      <c r="C408" s="65">
        <f>VLOOKUP($B408,'Panorama Especialização Brasil'!$K$4:$BU$679,58,0)</f>
        <v>9829</v>
      </c>
      <c r="D408" s="46">
        <f t="shared" si="58"/>
        <v>0.76871464451398508</v>
      </c>
      <c r="E408" s="201">
        <f>VLOOKUP($B408,'Panorama Especialização Brasil'!$K$4:$BU$679,60,0)</f>
        <v>1418</v>
      </c>
      <c r="F408" s="98">
        <v>2912</v>
      </c>
      <c r="G408" s="196">
        <v>289</v>
      </c>
      <c r="H408" s="98">
        <f>VLOOKUP($B408,'Panorama Especialização Brasil'!$K$4:$BU$679,63,0)</f>
        <v>226251</v>
      </c>
      <c r="I408" s="201">
        <f>VLOOKUP($B408,'Panorama Especialização Brasil'!$K$4:$BV$680,64,0)</f>
        <v>36472</v>
      </c>
      <c r="J408" s="253" t="s">
        <v>800</v>
      </c>
      <c r="K408" s="239" t="s">
        <v>742</v>
      </c>
      <c r="L408" s="239"/>
      <c r="M408" s="239" t="s">
        <v>774</v>
      </c>
      <c r="N408" s="237"/>
      <c r="O408" s="237"/>
      <c r="P408" s="277"/>
      <c r="Q408" s="284">
        <v>1</v>
      </c>
      <c r="R408" s="285"/>
      <c r="S408" s="296">
        <f t="shared" si="54"/>
        <v>9829</v>
      </c>
      <c r="T408" s="297">
        <f t="shared" si="55"/>
        <v>1418</v>
      </c>
      <c r="U408" s="297">
        <f t="shared" si="56"/>
        <v>226251</v>
      </c>
      <c r="V408" s="297">
        <f t="shared" si="57"/>
        <v>36472</v>
      </c>
      <c r="W408" s="297">
        <f t="shared" si="59"/>
        <v>0</v>
      </c>
      <c r="X408" s="297">
        <f t="shared" si="60"/>
        <v>0</v>
      </c>
      <c r="Y408" s="297">
        <f t="shared" si="61"/>
        <v>0</v>
      </c>
      <c r="Z408" s="298">
        <f t="shared" si="62"/>
        <v>0</v>
      </c>
    </row>
    <row r="409" spans="1:26">
      <c r="A409" s="87">
        <v>71</v>
      </c>
      <c r="B409" s="49" t="s">
        <v>41</v>
      </c>
      <c r="C409" s="65">
        <f>VLOOKUP($B409,'Panorama Especialização Brasil'!$K$4:$BU$679,58,0)</f>
        <v>334</v>
      </c>
      <c r="D409" s="46">
        <f t="shared" si="58"/>
        <v>0.76734254756599918</v>
      </c>
      <c r="E409" s="201">
        <f>VLOOKUP($B409,'Panorama Especialização Brasil'!$K$4:$BU$679,60,0)</f>
        <v>20</v>
      </c>
      <c r="F409" s="98">
        <v>90</v>
      </c>
      <c r="G409" s="196">
        <v>4</v>
      </c>
      <c r="H409" s="98">
        <f>VLOOKUP($B409,'Panorama Especialização Brasil'!$K$4:$BU$679,63,0)</f>
        <v>7702</v>
      </c>
      <c r="I409" s="201">
        <f>VLOOKUP($B409,'Panorama Especialização Brasil'!$K$4:$BV$680,64,0)</f>
        <v>456</v>
      </c>
      <c r="J409" s="253" t="s">
        <v>797</v>
      </c>
      <c r="K409" s="239" t="s">
        <v>742</v>
      </c>
      <c r="L409" s="239"/>
      <c r="M409" s="239" t="s">
        <v>774</v>
      </c>
      <c r="N409" s="237"/>
      <c r="O409" s="237"/>
      <c r="P409" s="277"/>
      <c r="Q409" s="284">
        <v>1</v>
      </c>
      <c r="R409" s="285"/>
      <c r="S409" s="296">
        <f t="shared" si="54"/>
        <v>334</v>
      </c>
      <c r="T409" s="297">
        <f t="shared" si="55"/>
        <v>20</v>
      </c>
      <c r="U409" s="297">
        <f t="shared" si="56"/>
        <v>7702</v>
      </c>
      <c r="V409" s="297">
        <f t="shared" si="57"/>
        <v>456</v>
      </c>
      <c r="W409" s="297">
        <f t="shared" si="59"/>
        <v>0</v>
      </c>
      <c r="X409" s="297">
        <f t="shared" si="60"/>
        <v>0</v>
      </c>
      <c r="Y409" s="297">
        <f t="shared" si="61"/>
        <v>0</v>
      </c>
      <c r="Z409" s="298">
        <f t="shared" si="62"/>
        <v>0</v>
      </c>
    </row>
    <row r="410" spans="1:26">
      <c r="A410" s="87">
        <v>420</v>
      </c>
      <c r="B410" s="49" t="s">
        <v>391</v>
      </c>
      <c r="C410" s="65">
        <f>VLOOKUP($B410,'Panorama Especialização Brasil'!$K$4:$BU$679,58,0)</f>
        <v>2521</v>
      </c>
      <c r="D410" s="46">
        <f t="shared" si="58"/>
        <v>0.75339739057833</v>
      </c>
      <c r="E410" s="201">
        <f>VLOOKUP($B410,'Panorama Especialização Brasil'!$K$4:$BU$679,60,0)</f>
        <v>418</v>
      </c>
      <c r="F410" s="98">
        <v>732</v>
      </c>
      <c r="G410" s="196">
        <v>83</v>
      </c>
      <c r="H410" s="98">
        <f>VLOOKUP($B410,'Panorama Especialização Brasil'!$K$4:$BU$679,63,0)</f>
        <v>59210</v>
      </c>
      <c r="I410" s="201">
        <f>VLOOKUP($B410,'Panorama Especialização Brasil'!$K$4:$BV$680,64,0)</f>
        <v>11567</v>
      </c>
      <c r="J410" s="253" t="s">
        <v>800</v>
      </c>
      <c r="K410" s="239" t="s">
        <v>742</v>
      </c>
      <c r="L410" s="239"/>
      <c r="M410" s="239" t="s">
        <v>774</v>
      </c>
      <c r="N410" s="237"/>
      <c r="O410" s="237"/>
      <c r="P410" s="277"/>
      <c r="Q410" s="284">
        <v>1</v>
      </c>
      <c r="R410" s="285"/>
      <c r="S410" s="296">
        <f t="shared" si="54"/>
        <v>2521</v>
      </c>
      <c r="T410" s="297">
        <f t="shared" si="55"/>
        <v>418</v>
      </c>
      <c r="U410" s="297">
        <f t="shared" si="56"/>
        <v>59210</v>
      </c>
      <c r="V410" s="297">
        <f t="shared" si="57"/>
        <v>11567</v>
      </c>
      <c r="W410" s="297">
        <f t="shared" si="59"/>
        <v>0</v>
      </c>
      <c r="X410" s="297">
        <f t="shared" si="60"/>
        <v>0</v>
      </c>
      <c r="Y410" s="297">
        <f t="shared" si="61"/>
        <v>0</v>
      </c>
      <c r="Z410" s="298">
        <f t="shared" si="62"/>
        <v>0</v>
      </c>
    </row>
    <row r="411" spans="1:26">
      <c r="A411" s="87">
        <v>576</v>
      </c>
      <c r="B411" s="49" t="s">
        <v>549</v>
      </c>
      <c r="C411" s="65">
        <f>VLOOKUP($B411,'Panorama Especialização Brasil'!$K$4:$BU$679,58,0)</f>
        <v>108</v>
      </c>
      <c r="D411" s="46">
        <f t="shared" si="58"/>
        <v>0.74708418410968425</v>
      </c>
      <c r="E411" s="201">
        <f>VLOOKUP($B411,'Panorama Especialização Brasil'!$K$4:$BU$679,60,0)</f>
        <v>32</v>
      </c>
      <c r="F411" s="98">
        <v>13</v>
      </c>
      <c r="G411" s="196">
        <v>3</v>
      </c>
      <c r="H411" s="98">
        <f>VLOOKUP($B411,'Panorama Especialização Brasil'!$K$4:$BU$679,63,0)</f>
        <v>2558</v>
      </c>
      <c r="I411" s="201">
        <f>VLOOKUP($B411,'Panorama Especialização Brasil'!$K$4:$BV$680,64,0)</f>
        <v>851</v>
      </c>
      <c r="J411" s="253"/>
      <c r="K411" s="239" t="s">
        <v>742</v>
      </c>
      <c r="L411" s="239"/>
      <c r="M411" s="239" t="s">
        <v>774</v>
      </c>
      <c r="N411" s="237"/>
      <c r="O411" s="237"/>
      <c r="P411" s="277"/>
      <c r="Q411" s="284">
        <v>1</v>
      </c>
      <c r="R411" s="285"/>
      <c r="S411" s="296">
        <f t="shared" si="54"/>
        <v>108</v>
      </c>
      <c r="T411" s="297">
        <f t="shared" si="55"/>
        <v>32</v>
      </c>
      <c r="U411" s="297">
        <f t="shared" si="56"/>
        <v>2558</v>
      </c>
      <c r="V411" s="297">
        <f t="shared" si="57"/>
        <v>851</v>
      </c>
      <c r="W411" s="297">
        <f t="shared" si="59"/>
        <v>0</v>
      </c>
      <c r="X411" s="297">
        <f t="shared" si="60"/>
        <v>0</v>
      </c>
      <c r="Y411" s="297">
        <f t="shared" si="61"/>
        <v>0</v>
      </c>
      <c r="Z411" s="298">
        <f t="shared" si="62"/>
        <v>0</v>
      </c>
    </row>
    <row r="412" spans="1:26">
      <c r="A412" s="87">
        <v>379</v>
      </c>
      <c r="B412" s="49" t="s">
        <v>350</v>
      </c>
      <c r="C412" s="65">
        <f>VLOOKUP($B412,'Panorama Especialização Brasil'!$K$4:$BU$679,58,0)</f>
        <v>370</v>
      </c>
      <c r="D412" s="46">
        <f t="shared" si="58"/>
        <v>0.74568178614322511</v>
      </c>
      <c r="E412" s="201">
        <f>VLOOKUP($B412,'Panorama Especialização Brasil'!$K$4:$BU$679,60,0)</f>
        <v>52</v>
      </c>
      <c r="F412" s="98">
        <v>157</v>
      </c>
      <c r="G412" s="196">
        <v>15</v>
      </c>
      <c r="H412" s="98">
        <f>VLOOKUP($B412,'Panorama Especialização Brasil'!$K$4:$BU$679,63,0)</f>
        <v>8780</v>
      </c>
      <c r="I412" s="201">
        <f>VLOOKUP($B412,'Panorama Especialização Brasil'!$K$4:$BV$680,64,0)</f>
        <v>1273</v>
      </c>
      <c r="J412" s="253"/>
      <c r="K412" s="239" t="s">
        <v>742</v>
      </c>
      <c r="L412" s="239"/>
      <c r="M412" s="239" t="s">
        <v>774</v>
      </c>
      <c r="N412" s="237"/>
      <c r="O412" s="237"/>
      <c r="P412" s="277"/>
      <c r="Q412" s="284">
        <v>1</v>
      </c>
      <c r="R412" s="285"/>
      <c r="S412" s="296">
        <f t="shared" si="54"/>
        <v>370</v>
      </c>
      <c r="T412" s="297">
        <f t="shared" si="55"/>
        <v>52</v>
      </c>
      <c r="U412" s="297">
        <f t="shared" si="56"/>
        <v>8780</v>
      </c>
      <c r="V412" s="297">
        <f t="shared" si="57"/>
        <v>1273</v>
      </c>
      <c r="W412" s="297">
        <f t="shared" si="59"/>
        <v>0</v>
      </c>
      <c r="X412" s="297">
        <f t="shared" si="60"/>
        <v>0</v>
      </c>
      <c r="Y412" s="297">
        <f t="shared" si="61"/>
        <v>0</v>
      </c>
      <c r="Z412" s="298">
        <f t="shared" si="62"/>
        <v>0</v>
      </c>
    </row>
    <row r="413" spans="1:26">
      <c r="A413" s="87">
        <v>588</v>
      </c>
      <c r="B413" s="49" t="s">
        <v>561</v>
      </c>
      <c r="C413" s="65">
        <f>VLOOKUP($B413,'Panorama Especialização Brasil'!$K$4:$BU$679,58,0)</f>
        <v>2826</v>
      </c>
      <c r="D413" s="46">
        <f t="shared" si="58"/>
        <v>0.7449510146181656</v>
      </c>
      <c r="E413" s="201">
        <f>VLOOKUP($B413,'Panorama Especialização Brasil'!$K$4:$BU$679,60,0)</f>
        <v>580</v>
      </c>
      <c r="F413" s="98">
        <v>539</v>
      </c>
      <c r="G413" s="196">
        <v>89</v>
      </c>
      <c r="H413" s="98">
        <f>VLOOKUP($B413,'Panorama Especialização Brasil'!$K$4:$BU$679,63,0)</f>
        <v>67126</v>
      </c>
      <c r="I413" s="201">
        <f>VLOOKUP($B413,'Panorama Especialização Brasil'!$K$4:$BV$680,64,0)</f>
        <v>12635</v>
      </c>
      <c r="J413" s="253" t="s">
        <v>856</v>
      </c>
      <c r="K413" s="346" t="s">
        <v>742</v>
      </c>
      <c r="L413" s="346"/>
      <c r="M413" s="321" t="s">
        <v>774</v>
      </c>
      <c r="N413" s="237" t="s">
        <v>784</v>
      </c>
      <c r="O413" s="237"/>
      <c r="P413" s="277" t="s">
        <v>785</v>
      </c>
      <c r="Q413" s="284">
        <v>0.7</v>
      </c>
      <c r="R413" s="285">
        <v>0.3</v>
      </c>
      <c r="S413" s="296">
        <f t="shared" si="54"/>
        <v>1978.1999999999998</v>
      </c>
      <c r="T413" s="297">
        <f t="shared" si="55"/>
        <v>406</v>
      </c>
      <c r="U413" s="297">
        <f t="shared" si="56"/>
        <v>46988.2</v>
      </c>
      <c r="V413" s="297">
        <f t="shared" si="57"/>
        <v>8844.5</v>
      </c>
      <c r="W413" s="297">
        <f t="shared" si="59"/>
        <v>847.8</v>
      </c>
      <c r="X413" s="297">
        <f t="shared" si="60"/>
        <v>174</v>
      </c>
      <c r="Y413" s="297">
        <f t="shared" si="61"/>
        <v>20137.8</v>
      </c>
      <c r="Z413" s="298">
        <f t="shared" si="62"/>
        <v>3790.5</v>
      </c>
    </row>
    <row r="414" spans="1:26">
      <c r="A414" s="87">
        <v>363</v>
      </c>
      <c r="B414" s="49" t="s">
        <v>334</v>
      </c>
      <c r="C414" s="65">
        <f>VLOOKUP($B414,'Panorama Especialização Brasil'!$K$4:$BU$679,58,0)</f>
        <v>399</v>
      </c>
      <c r="D414" s="46">
        <f t="shared" si="58"/>
        <v>0.74006667427408601</v>
      </c>
      <c r="E414" s="201">
        <f>VLOOKUP($B414,'Panorama Especialização Brasil'!$K$4:$BU$679,60,0)</f>
        <v>102</v>
      </c>
      <c r="F414" s="98">
        <v>169</v>
      </c>
      <c r="G414" s="196">
        <v>20</v>
      </c>
      <c r="H414" s="98">
        <f>VLOOKUP($B414,'Panorama Especialização Brasil'!$K$4:$BU$679,63,0)</f>
        <v>9540</v>
      </c>
      <c r="I414" s="201">
        <f>VLOOKUP($B414,'Panorama Especialização Brasil'!$K$4:$BV$680,64,0)</f>
        <v>1344</v>
      </c>
      <c r="J414" s="253"/>
      <c r="K414" s="239" t="s">
        <v>742</v>
      </c>
      <c r="L414" s="239"/>
      <c r="M414" s="236" t="s">
        <v>774</v>
      </c>
      <c r="N414" s="237"/>
      <c r="O414" s="237"/>
      <c r="P414" s="277"/>
      <c r="Q414" s="284">
        <v>1</v>
      </c>
      <c r="R414" s="285"/>
      <c r="S414" s="296">
        <f t="shared" si="54"/>
        <v>399</v>
      </c>
      <c r="T414" s="297">
        <f t="shared" si="55"/>
        <v>102</v>
      </c>
      <c r="U414" s="297">
        <f t="shared" si="56"/>
        <v>9540</v>
      </c>
      <c r="V414" s="297">
        <f t="shared" si="57"/>
        <v>1344</v>
      </c>
      <c r="W414" s="297">
        <f t="shared" si="59"/>
        <v>0</v>
      </c>
      <c r="X414" s="297">
        <f t="shared" si="60"/>
        <v>0</v>
      </c>
      <c r="Y414" s="297">
        <f t="shared" si="61"/>
        <v>0</v>
      </c>
      <c r="Z414" s="298">
        <f t="shared" si="62"/>
        <v>0</v>
      </c>
    </row>
    <row r="415" spans="1:26">
      <c r="A415" s="87">
        <v>653</v>
      </c>
      <c r="B415" s="49" t="s">
        <v>627</v>
      </c>
      <c r="C415" s="65">
        <f>VLOOKUP($B415,'Panorama Especialização Brasil'!$K$4:$BU$679,58,0)</f>
        <v>3512</v>
      </c>
      <c r="D415" s="46">
        <f t="shared" si="58"/>
        <v>0.72994929582965551</v>
      </c>
      <c r="E415" s="201">
        <f>VLOOKUP($B415,'Panorama Especialização Brasil'!$K$4:$BU$679,60,0)</f>
        <v>521</v>
      </c>
      <c r="F415" s="98">
        <v>632</v>
      </c>
      <c r="G415" s="196">
        <v>75</v>
      </c>
      <c r="H415" s="98">
        <f>VLOOKUP($B415,'Panorama Especialização Brasil'!$K$4:$BU$679,63,0)</f>
        <v>85135</v>
      </c>
      <c r="I415" s="201">
        <f>VLOOKUP($B415,'Panorama Especialização Brasil'!$K$4:$BV$680,64,0)</f>
        <v>15061</v>
      </c>
      <c r="J415" s="253"/>
      <c r="K415" s="239" t="s">
        <v>742</v>
      </c>
      <c r="L415" s="239"/>
      <c r="M415" s="239" t="s">
        <v>774</v>
      </c>
      <c r="N415" s="237"/>
      <c r="O415" s="237"/>
      <c r="P415" s="277"/>
      <c r="Q415" s="284">
        <v>1</v>
      </c>
      <c r="R415" s="285"/>
      <c r="S415" s="296">
        <f t="shared" si="54"/>
        <v>3512</v>
      </c>
      <c r="T415" s="297">
        <f t="shared" si="55"/>
        <v>521</v>
      </c>
      <c r="U415" s="297">
        <f t="shared" si="56"/>
        <v>85135</v>
      </c>
      <c r="V415" s="297">
        <f t="shared" si="57"/>
        <v>15061</v>
      </c>
      <c r="W415" s="297">
        <f t="shared" si="59"/>
        <v>0</v>
      </c>
      <c r="X415" s="297">
        <f t="shared" si="60"/>
        <v>0</v>
      </c>
      <c r="Y415" s="297">
        <f t="shared" si="61"/>
        <v>0</v>
      </c>
      <c r="Z415" s="298">
        <f t="shared" si="62"/>
        <v>0</v>
      </c>
    </row>
    <row r="416" spans="1:26">
      <c r="A416" s="87">
        <v>366</v>
      </c>
      <c r="B416" s="49" t="s">
        <v>337</v>
      </c>
      <c r="C416" s="65">
        <f>VLOOKUP($B416,'Panorama Especialização Brasil'!$K$4:$BU$679,58,0)</f>
        <v>271</v>
      </c>
      <c r="D416" s="46">
        <f t="shared" si="58"/>
        <v>0.7273317434598805</v>
      </c>
      <c r="E416" s="201">
        <f>VLOOKUP($B416,'Panorama Especialização Brasil'!$K$4:$BU$679,60,0)</f>
        <v>52</v>
      </c>
      <c r="F416" s="98">
        <v>0</v>
      </c>
      <c r="G416" s="196">
        <v>0</v>
      </c>
      <c r="H416" s="98">
        <f>VLOOKUP($B416,'Panorama Especialização Brasil'!$K$4:$BU$679,63,0)</f>
        <v>6593</v>
      </c>
      <c r="I416" s="201">
        <f>VLOOKUP($B416,'Panorama Especialização Brasil'!$K$4:$BV$680,64,0)</f>
        <v>643</v>
      </c>
      <c r="J416" s="253"/>
      <c r="K416" s="239" t="s">
        <v>742</v>
      </c>
      <c r="L416" s="239"/>
      <c r="M416" s="236" t="s">
        <v>774</v>
      </c>
      <c r="N416" s="237"/>
      <c r="O416" s="237"/>
      <c r="P416" s="277"/>
      <c r="Q416" s="284">
        <v>0.8</v>
      </c>
      <c r="R416" s="285">
        <v>0.2</v>
      </c>
      <c r="S416" s="296">
        <f t="shared" si="54"/>
        <v>216.8</v>
      </c>
      <c r="T416" s="297">
        <f t="shared" si="55"/>
        <v>41.6</v>
      </c>
      <c r="U416" s="297">
        <f t="shared" si="56"/>
        <v>5274.4000000000005</v>
      </c>
      <c r="V416" s="297">
        <f t="shared" si="57"/>
        <v>514.4</v>
      </c>
      <c r="W416" s="297">
        <f t="shared" si="59"/>
        <v>54.2</v>
      </c>
      <c r="X416" s="297">
        <f t="shared" si="60"/>
        <v>10.4</v>
      </c>
      <c r="Y416" s="297">
        <f t="shared" si="61"/>
        <v>1318.6000000000001</v>
      </c>
      <c r="Z416" s="298">
        <f t="shared" si="62"/>
        <v>128.6</v>
      </c>
    </row>
    <row r="417" spans="1:26">
      <c r="A417" s="87">
        <v>369</v>
      </c>
      <c r="B417" s="49" t="s">
        <v>340</v>
      </c>
      <c r="C417" s="65">
        <f>VLOOKUP($B417,'Panorama Especialização Brasil'!$K$4:$BU$679,58,0)</f>
        <v>806</v>
      </c>
      <c r="D417" s="46">
        <f t="shared" si="58"/>
        <v>0.72293343284398071</v>
      </c>
      <c r="E417" s="201">
        <f>VLOOKUP($B417,'Panorama Especialização Brasil'!$K$4:$BU$679,60,0)</f>
        <v>44</v>
      </c>
      <c r="F417" s="98">
        <v>290</v>
      </c>
      <c r="G417" s="196">
        <v>9</v>
      </c>
      <c r="H417" s="98">
        <f>VLOOKUP($B417,'Panorama Especialização Brasil'!$K$4:$BU$679,63,0)</f>
        <v>19728</v>
      </c>
      <c r="I417" s="201">
        <f>VLOOKUP($B417,'Panorama Especialização Brasil'!$K$4:$BV$680,64,0)</f>
        <v>1278</v>
      </c>
      <c r="J417" s="253"/>
      <c r="K417" s="239" t="s">
        <v>742</v>
      </c>
      <c r="L417" s="239"/>
      <c r="M417" s="236" t="s">
        <v>774</v>
      </c>
      <c r="N417" s="237" t="s">
        <v>821</v>
      </c>
      <c r="O417" s="237" t="s">
        <v>822</v>
      </c>
      <c r="P417" s="277" t="s">
        <v>775</v>
      </c>
      <c r="Q417" s="284">
        <v>1</v>
      </c>
      <c r="R417" s="285"/>
      <c r="S417" s="296">
        <f t="shared" si="54"/>
        <v>806</v>
      </c>
      <c r="T417" s="297">
        <f t="shared" si="55"/>
        <v>44</v>
      </c>
      <c r="U417" s="297">
        <f t="shared" si="56"/>
        <v>19728</v>
      </c>
      <c r="V417" s="297">
        <f t="shared" si="57"/>
        <v>1278</v>
      </c>
      <c r="W417" s="297">
        <f t="shared" si="59"/>
        <v>0</v>
      </c>
      <c r="X417" s="297">
        <f t="shared" si="60"/>
        <v>0</v>
      </c>
      <c r="Y417" s="297">
        <f t="shared" si="61"/>
        <v>0</v>
      </c>
      <c r="Z417" s="298">
        <f t="shared" si="62"/>
        <v>0</v>
      </c>
    </row>
    <row r="418" spans="1:26">
      <c r="A418" s="87">
        <v>667</v>
      </c>
      <c r="B418" s="49" t="s">
        <v>641</v>
      </c>
      <c r="C418" s="65">
        <f>VLOOKUP($B418,'Panorama Especialização Brasil'!$K$4:$BU$679,58,0)</f>
        <v>1277</v>
      </c>
      <c r="D418" s="46">
        <f t="shared" si="58"/>
        <v>0.72287323323488317</v>
      </c>
      <c r="E418" s="201">
        <f>VLOOKUP($B418,'Panorama Especialização Brasil'!$K$4:$BU$679,60,0)</f>
        <v>287</v>
      </c>
      <c r="F418" s="98">
        <v>343</v>
      </c>
      <c r="G418" s="196">
        <v>45</v>
      </c>
      <c r="H418" s="98">
        <f>VLOOKUP($B418,'Panorama Especialização Brasil'!$K$4:$BU$679,63,0)</f>
        <v>31259</v>
      </c>
      <c r="I418" s="201">
        <f>VLOOKUP($B418,'Panorama Especialização Brasil'!$K$4:$BV$680,64,0)</f>
        <v>7607</v>
      </c>
      <c r="J418" s="253"/>
      <c r="K418" s="346" t="s">
        <v>742</v>
      </c>
      <c r="L418" s="239"/>
      <c r="M418" s="338" t="s">
        <v>774</v>
      </c>
      <c r="N418" s="237"/>
      <c r="O418" s="237"/>
      <c r="P418" s="277"/>
      <c r="Q418" s="284">
        <v>1</v>
      </c>
      <c r="R418" s="285"/>
      <c r="S418" s="296">
        <f t="shared" si="54"/>
        <v>1277</v>
      </c>
      <c r="T418" s="297">
        <f t="shared" si="55"/>
        <v>287</v>
      </c>
      <c r="U418" s="297">
        <f t="shared" si="56"/>
        <v>31259</v>
      </c>
      <c r="V418" s="297">
        <f t="shared" si="57"/>
        <v>7607</v>
      </c>
      <c r="W418" s="297">
        <f t="shared" si="59"/>
        <v>0</v>
      </c>
      <c r="X418" s="297">
        <f t="shared" si="60"/>
        <v>0</v>
      </c>
      <c r="Y418" s="297">
        <f t="shared" si="61"/>
        <v>0</v>
      </c>
      <c r="Z418" s="298">
        <f t="shared" si="62"/>
        <v>0</v>
      </c>
    </row>
    <row r="419" spans="1:26">
      <c r="A419" s="87">
        <v>436</v>
      </c>
      <c r="B419" s="49" t="s">
        <v>407</v>
      </c>
      <c r="C419" s="65">
        <f>VLOOKUP($B419,'Panorama Especialização Brasil'!$K$4:$BU$679,58,0)</f>
        <v>902</v>
      </c>
      <c r="D419" s="46">
        <f t="shared" si="58"/>
        <v>0.71508665676988759</v>
      </c>
      <c r="E419" s="201">
        <f>VLOOKUP($B419,'Panorama Especialização Brasil'!$K$4:$BU$679,60,0)</f>
        <v>212</v>
      </c>
      <c r="F419" s="98">
        <v>262</v>
      </c>
      <c r="G419" s="196">
        <v>52</v>
      </c>
      <c r="H419" s="98">
        <f>VLOOKUP($B419,'Panorama Especialização Brasil'!$K$4:$BU$679,63,0)</f>
        <v>22320</v>
      </c>
      <c r="I419" s="201">
        <f>VLOOKUP($B419,'Panorama Especialização Brasil'!$K$4:$BV$680,64,0)</f>
        <v>5198</v>
      </c>
      <c r="J419" s="253"/>
      <c r="K419" s="239" t="s">
        <v>742</v>
      </c>
      <c r="L419" s="239"/>
      <c r="M419" s="239" t="s">
        <v>774</v>
      </c>
      <c r="N419" s="237"/>
      <c r="O419" s="237"/>
      <c r="P419" s="277"/>
      <c r="Q419" s="284">
        <v>1</v>
      </c>
      <c r="R419" s="285"/>
      <c r="S419" s="296">
        <f t="shared" si="54"/>
        <v>902</v>
      </c>
      <c r="T419" s="297">
        <f t="shared" si="55"/>
        <v>212</v>
      </c>
      <c r="U419" s="297">
        <f t="shared" si="56"/>
        <v>22320</v>
      </c>
      <c r="V419" s="297">
        <f t="shared" si="57"/>
        <v>5198</v>
      </c>
      <c r="W419" s="297">
        <f t="shared" si="59"/>
        <v>0</v>
      </c>
      <c r="X419" s="297">
        <f t="shared" si="60"/>
        <v>0</v>
      </c>
      <c r="Y419" s="297">
        <f t="shared" si="61"/>
        <v>0</v>
      </c>
      <c r="Z419" s="298">
        <f t="shared" si="62"/>
        <v>0</v>
      </c>
    </row>
    <row r="420" spans="1:26">
      <c r="A420" s="87">
        <v>628</v>
      </c>
      <c r="B420" s="49" t="s">
        <v>602</v>
      </c>
      <c r="C420" s="65">
        <f>VLOOKUP($B420,'Panorama Especialização Brasil'!$K$4:$BU$679,58,0)</f>
        <v>343</v>
      </c>
      <c r="D420" s="46">
        <f t="shared" si="58"/>
        <v>0.71319926517031418</v>
      </c>
      <c r="E420" s="201">
        <f>VLOOKUP($B420,'Panorama Especialização Brasil'!$K$4:$BU$679,60,0)</f>
        <v>48</v>
      </c>
      <c r="F420" s="98">
        <v>27</v>
      </c>
      <c r="G420" s="196">
        <v>7</v>
      </c>
      <c r="H420" s="98">
        <f>VLOOKUP($B420,'Panorama Especialização Brasil'!$K$4:$BU$679,63,0)</f>
        <v>8510</v>
      </c>
      <c r="I420" s="201">
        <f>VLOOKUP($B420,'Panorama Especialização Brasil'!$K$4:$BV$680,64,0)</f>
        <v>1832</v>
      </c>
      <c r="J420" s="253"/>
      <c r="K420" s="239" t="s">
        <v>742</v>
      </c>
      <c r="L420" s="239"/>
      <c r="M420" s="239" t="s">
        <v>774</v>
      </c>
      <c r="N420" s="237"/>
      <c r="O420" s="237"/>
      <c r="P420" s="277"/>
      <c r="Q420" s="284">
        <v>1</v>
      </c>
      <c r="R420" s="285"/>
      <c r="S420" s="296">
        <f t="shared" si="54"/>
        <v>343</v>
      </c>
      <c r="T420" s="297">
        <f t="shared" si="55"/>
        <v>48</v>
      </c>
      <c r="U420" s="297">
        <f t="shared" si="56"/>
        <v>8510</v>
      </c>
      <c r="V420" s="297">
        <f t="shared" si="57"/>
        <v>1832</v>
      </c>
      <c r="W420" s="297">
        <f t="shared" si="59"/>
        <v>0</v>
      </c>
      <c r="X420" s="297">
        <f t="shared" si="60"/>
        <v>0</v>
      </c>
      <c r="Y420" s="297">
        <f t="shared" si="61"/>
        <v>0</v>
      </c>
      <c r="Z420" s="298">
        <f t="shared" si="62"/>
        <v>0</v>
      </c>
    </row>
    <row r="421" spans="1:26">
      <c r="A421" s="87">
        <v>627</v>
      </c>
      <c r="B421" s="49" t="s">
        <v>601</v>
      </c>
      <c r="C421" s="65">
        <f>VLOOKUP($B421,'Panorama Especialização Brasil'!$K$4:$BU$679,58,0)</f>
        <v>305</v>
      </c>
      <c r="D421" s="46">
        <f t="shared" si="58"/>
        <v>0.70890874965402084</v>
      </c>
      <c r="E421" s="201">
        <f>VLOOKUP($B421,'Panorama Especialização Brasil'!$K$4:$BU$679,60,0)</f>
        <v>41</v>
      </c>
      <c r="F421" s="98">
        <v>83</v>
      </c>
      <c r="G421" s="196">
        <v>5</v>
      </c>
      <c r="H421" s="98">
        <f>VLOOKUP($B421,'Panorama Especialização Brasil'!$K$4:$BU$679,63,0)</f>
        <v>7613</v>
      </c>
      <c r="I421" s="201">
        <f>VLOOKUP($B421,'Panorama Especialização Brasil'!$K$4:$BV$680,64,0)</f>
        <v>1526</v>
      </c>
      <c r="J421" s="253"/>
      <c r="K421" s="239" t="s">
        <v>742</v>
      </c>
      <c r="L421" s="239"/>
      <c r="M421" s="239" t="s">
        <v>774</v>
      </c>
      <c r="N421" s="237"/>
      <c r="O421" s="237"/>
      <c r="P421" s="277"/>
      <c r="Q421" s="284">
        <v>1</v>
      </c>
      <c r="R421" s="285"/>
      <c r="S421" s="296">
        <f t="shared" ref="S421:S484" si="63">$Q421*C421</f>
        <v>305</v>
      </c>
      <c r="T421" s="297">
        <f t="shared" ref="T421:T484" si="64">$Q421*E421</f>
        <v>41</v>
      </c>
      <c r="U421" s="297">
        <f t="shared" ref="U421:U484" si="65">$Q421*H421</f>
        <v>7613</v>
      </c>
      <c r="V421" s="297">
        <f t="shared" ref="V421:V484" si="66">$Q421*I421</f>
        <v>1526</v>
      </c>
      <c r="W421" s="297">
        <f t="shared" si="59"/>
        <v>0</v>
      </c>
      <c r="X421" s="297">
        <f t="shared" si="60"/>
        <v>0</v>
      </c>
      <c r="Y421" s="297">
        <f t="shared" si="61"/>
        <v>0</v>
      </c>
      <c r="Z421" s="298">
        <f t="shared" si="62"/>
        <v>0</v>
      </c>
    </row>
    <row r="422" spans="1:26">
      <c r="A422" s="87">
        <v>643</v>
      </c>
      <c r="B422" s="49" t="s">
        <v>617</v>
      </c>
      <c r="C422" s="65">
        <f>VLOOKUP($B422,'Panorama Especialização Brasil'!$K$4:$BU$679,58,0)</f>
        <v>5501</v>
      </c>
      <c r="D422" s="46">
        <f t="shared" si="58"/>
        <v>0.70370466947047694</v>
      </c>
      <c r="E422" s="201">
        <f>VLOOKUP($B422,'Panorama Especialização Brasil'!$K$4:$BU$679,60,0)</f>
        <v>138</v>
      </c>
      <c r="F422" s="98">
        <v>1297</v>
      </c>
      <c r="G422" s="196">
        <v>19</v>
      </c>
      <c r="H422" s="98">
        <f>VLOOKUP($B422,'Panorama Especialização Brasil'!$K$4:$BU$679,63,0)</f>
        <v>138324</v>
      </c>
      <c r="I422" s="201">
        <f>VLOOKUP($B422,'Panorama Especialização Brasil'!$K$4:$BV$680,64,0)</f>
        <v>3649</v>
      </c>
      <c r="J422" s="253"/>
      <c r="K422" s="239" t="s">
        <v>742</v>
      </c>
      <c r="L422" s="239"/>
      <c r="M422" s="239" t="s">
        <v>774</v>
      </c>
      <c r="N422" s="237" t="s">
        <v>750</v>
      </c>
      <c r="O422" s="237"/>
      <c r="P422" s="277" t="s">
        <v>803</v>
      </c>
      <c r="Q422" s="284">
        <v>1</v>
      </c>
      <c r="R422" s="285"/>
      <c r="S422" s="296">
        <f t="shared" si="63"/>
        <v>5501</v>
      </c>
      <c r="T422" s="297">
        <f t="shared" si="64"/>
        <v>138</v>
      </c>
      <c r="U422" s="297">
        <f t="shared" si="65"/>
        <v>138324</v>
      </c>
      <c r="V422" s="297">
        <f t="shared" si="66"/>
        <v>3649</v>
      </c>
      <c r="W422" s="297">
        <f t="shared" si="59"/>
        <v>0</v>
      </c>
      <c r="X422" s="297">
        <f t="shared" si="60"/>
        <v>0</v>
      </c>
      <c r="Y422" s="297">
        <f t="shared" si="61"/>
        <v>0</v>
      </c>
      <c r="Z422" s="298">
        <f t="shared" si="62"/>
        <v>0</v>
      </c>
    </row>
    <row r="423" spans="1:26">
      <c r="A423" s="87">
        <v>377</v>
      </c>
      <c r="B423" s="49" t="s">
        <v>348</v>
      </c>
      <c r="C423" s="65">
        <f>VLOOKUP($B423,'Panorama Especialização Brasil'!$K$4:$BU$679,58,0)</f>
        <v>1000</v>
      </c>
      <c r="D423" s="46">
        <f t="shared" si="58"/>
        <v>0.69760801299274022</v>
      </c>
      <c r="E423" s="201">
        <f>VLOOKUP($B423,'Panorama Especialização Brasil'!$K$4:$BU$679,60,0)</f>
        <v>114</v>
      </c>
      <c r="F423" s="98">
        <v>182</v>
      </c>
      <c r="G423" s="196">
        <v>17</v>
      </c>
      <c r="H423" s="98">
        <f>VLOOKUP($B423,'Panorama Especialização Brasil'!$K$4:$BU$679,63,0)</f>
        <v>25365</v>
      </c>
      <c r="I423" s="201">
        <f>VLOOKUP($B423,'Panorama Especialização Brasil'!$K$4:$BV$680,64,0)</f>
        <v>3170</v>
      </c>
      <c r="J423" s="253"/>
      <c r="K423" s="239" t="s">
        <v>742</v>
      </c>
      <c r="L423" s="239"/>
      <c r="M423" s="239" t="s">
        <v>774</v>
      </c>
      <c r="N423" s="237"/>
      <c r="O423" s="237"/>
      <c r="P423" s="277"/>
      <c r="Q423" s="284">
        <v>1</v>
      </c>
      <c r="R423" s="285"/>
      <c r="S423" s="296">
        <f t="shared" si="63"/>
        <v>1000</v>
      </c>
      <c r="T423" s="297">
        <f t="shared" si="64"/>
        <v>114</v>
      </c>
      <c r="U423" s="297">
        <f t="shared" si="65"/>
        <v>25365</v>
      </c>
      <c r="V423" s="297">
        <f t="shared" si="66"/>
        <v>3170</v>
      </c>
      <c r="W423" s="297">
        <f t="shared" si="59"/>
        <v>0</v>
      </c>
      <c r="X423" s="297">
        <f t="shared" si="60"/>
        <v>0</v>
      </c>
      <c r="Y423" s="297">
        <f t="shared" si="61"/>
        <v>0</v>
      </c>
      <c r="Z423" s="298">
        <f t="shared" si="62"/>
        <v>0</v>
      </c>
    </row>
    <row r="424" spans="1:26">
      <c r="A424" s="87">
        <v>629</v>
      </c>
      <c r="B424" s="49" t="s">
        <v>603</v>
      </c>
      <c r="C424" s="65">
        <f>VLOOKUP($B424,'Panorama Especialização Brasil'!$K$4:$BU$679,58,0)</f>
        <v>2520</v>
      </c>
      <c r="D424" s="46">
        <f t="shared" si="58"/>
        <v>0.69460659026876059</v>
      </c>
      <c r="E424" s="201">
        <f>VLOOKUP($B424,'Panorama Especialização Brasil'!$K$4:$BU$679,60,0)</f>
        <v>230</v>
      </c>
      <c r="F424" s="98">
        <v>659</v>
      </c>
      <c r="G424" s="196">
        <v>51</v>
      </c>
      <c r="H424" s="98">
        <f>VLOOKUP($B424,'Panorama Especialização Brasil'!$K$4:$BU$679,63,0)</f>
        <v>64196</v>
      </c>
      <c r="I424" s="201">
        <f>VLOOKUP($B424,'Panorama Especialização Brasil'!$K$4:$BV$680,64,0)</f>
        <v>7718</v>
      </c>
      <c r="J424" s="253"/>
      <c r="K424" s="239" t="s">
        <v>742</v>
      </c>
      <c r="L424" s="239"/>
      <c r="M424" s="239" t="s">
        <v>774</v>
      </c>
      <c r="N424" s="237"/>
      <c r="O424" s="237"/>
      <c r="P424" s="277"/>
      <c r="Q424" s="284">
        <v>1</v>
      </c>
      <c r="R424" s="285"/>
      <c r="S424" s="296">
        <f t="shared" si="63"/>
        <v>2520</v>
      </c>
      <c r="T424" s="297">
        <f t="shared" si="64"/>
        <v>230</v>
      </c>
      <c r="U424" s="297">
        <f t="shared" si="65"/>
        <v>64196</v>
      </c>
      <c r="V424" s="297">
        <f t="shared" si="66"/>
        <v>7718</v>
      </c>
      <c r="W424" s="297">
        <f t="shared" si="59"/>
        <v>0</v>
      </c>
      <c r="X424" s="297">
        <f t="shared" si="60"/>
        <v>0</v>
      </c>
      <c r="Y424" s="297">
        <f t="shared" si="61"/>
        <v>0</v>
      </c>
      <c r="Z424" s="298">
        <f t="shared" si="62"/>
        <v>0</v>
      </c>
    </row>
    <row r="425" spans="1:26">
      <c r="A425" s="87">
        <v>79</v>
      </c>
      <c r="B425" s="49" t="s">
        <v>49</v>
      </c>
      <c r="C425" s="65">
        <f>VLOOKUP($B425,'Panorama Especialização Brasil'!$K$4:$BU$679,58,0)</f>
        <v>4539</v>
      </c>
      <c r="D425" s="46">
        <f t="shared" si="58"/>
        <v>0.68412382250369863</v>
      </c>
      <c r="E425" s="201">
        <f>VLOOKUP($B425,'Panorama Especialização Brasil'!$K$4:$BU$679,60,0)</f>
        <v>588</v>
      </c>
      <c r="F425" s="98">
        <v>1204</v>
      </c>
      <c r="G425" s="196">
        <v>81</v>
      </c>
      <c r="H425" s="98">
        <f>VLOOKUP($B425,'Panorama Especialização Brasil'!$K$4:$BU$679,63,0)</f>
        <v>117401</v>
      </c>
      <c r="I425" s="201">
        <f>VLOOKUP($B425,'Panorama Especialização Brasil'!$K$4:$BV$680,64,0)</f>
        <v>13085</v>
      </c>
      <c r="J425" s="253"/>
      <c r="K425" s="239" t="s">
        <v>742</v>
      </c>
      <c r="L425" s="239"/>
      <c r="M425" s="239" t="s">
        <v>774</v>
      </c>
      <c r="N425" s="237"/>
      <c r="O425" s="237"/>
      <c r="P425" s="277"/>
      <c r="Q425" s="284">
        <v>1</v>
      </c>
      <c r="R425" s="285"/>
      <c r="S425" s="296">
        <f t="shared" si="63"/>
        <v>4539</v>
      </c>
      <c r="T425" s="297">
        <f t="shared" si="64"/>
        <v>588</v>
      </c>
      <c r="U425" s="297">
        <f t="shared" si="65"/>
        <v>117401</v>
      </c>
      <c r="V425" s="297">
        <f t="shared" si="66"/>
        <v>13085</v>
      </c>
      <c r="W425" s="297">
        <f t="shared" si="59"/>
        <v>0</v>
      </c>
      <c r="X425" s="297">
        <f t="shared" si="60"/>
        <v>0</v>
      </c>
      <c r="Y425" s="297">
        <f t="shared" si="61"/>
        <v>0</v>
      </c>
      <c r="Z425" s="298">
        <f t="shared" si="62"/>
        <v>0</v>
      </c>
    </row>
    <row r="426" spans="1:26">
      <c r="A426" s="87">
        <v>74</v>
      </c>
      <c r="B426" s="49" t="s">
        <v>44</v>
      </c>
      <c r="C426" s="65">
        <f>VLOOKUP($B426,'Panorama Especialização Brasil'!$K$4:$BU$679,58,0)</f>
        <v>808</v>
      </c>
      <c r="D426" s="46">
        <f t="shared" si="58"/>
        <v>0.67702530626220159</v>
      </c>
      <c r="E426" s="201">
        <f>VLOOKUP($B426,'Panorama Especialização Brasil'!$K$4:$BU$679,60,0)</f>
        <v>37</v>
      </c>
      <c r="F426" s="98">
        <v>76</v>
      </c>
      <c r="G426" s="196">
        <v>8</v>
      </c>
      <c r="H426" s="98">
        <f>VLOOKUP($B426,'Panorama Especialização Brasil'!$K$4:$BU$679,63,0)</f>
        <v>21118</v>
      </c>
      <c r="I426" s="201">
        <f>VLOOKUP($B426,'Panorama Especialização Brasil'!$K$4:$BV$680,64,0)</f>
        <v>854</v>
      </c>
      <c r="J426" s="253"/>
      <c r="K426" s="239" t="s">
        <v>742</v>
      </c>
      <c r="L426" s="239"/>
      <c r="M426" s="239" t="s">
        <v>774</v>
      </c>
      <c r="N426" s="237"/>
      <c r="O426" s="237"/>
      <c r="P426" s="277"/>
      <c r="Q426" s="284">
        <v>1</v>
      </c>
      <c r="R426" s="285"/>
      <c r="S426" s="296">
        <f t="shared" si="63"/>
        <v>808</v>
      </c>
      <c r="T426" s="297">
        <f t="shared" si="64"/>
        <v>37</v>
      </c>
      <c r="U426" s="297">
        <f t="shared" si="65"/>
        <v>21118</v>
      </c>
      <c r="V426" s="297">
        <f t="shared" si="66"/>
        <v>854</v>
      </c>
      <c r="W426" s="297">
        <f t="shared" si="59"/>
        <v>0</v>
      </c>
      <c r="X426" s="297">
        <f t="shared" si="60"/>
        <v>0</v>
      </c>
      <c r="Y426" s="297">
        <f t="shared" si="61"/>
        <v>0</v>
      </c>
      <c r="Z426" s="298">
        <f t="shared" si="62"/>
        <v>0</v>
      </c>
    </row>
    <row r="427" spans="1:26">
      <c r="A427" s="87">
        <v>447</v>
      </c>
      <c r="B427" s="49" t="s">
        <v>419</v>
      </c>
      <c r="C427" s="65">
        <f>VLOOKUP($B427,'Panorama Especialização Brasil'!$K$4:$BU$679,58,0)</f>
        <v>5182</v>
      </c>
      <c r="D427" s="46">
        <f t="shared" si="58"/>
        <v>0.6470991369660366</v>
      </c>
      <c r="E427" s="201">
        <f>VLOOKUP($B427,'Panorama Especialização Brasil'!$K$4:$BU$679,60,0)</f>
        <v>185</v>
      </c>
      <c r="F427" s="98">
        <v>157</v>
      </c>
      <c r="G427" s="196">
        <v>3</v>
      </c>
      <c r="H427" s="98">
        <f>VLOOKUP($B427,'Panorama Especialização Brasil'!$K$4:$BU$679,63,0)</f>
        <v>141701</v>
      </c>
      <c r="I427" s="201">
        <f>VLOOKUP($B427,'Panorama Especialização Brasil'!$K$4:$BV$680,64,0)</f>
        <v>3656</v>
      </c>
      <c r="J427" s="253"/>
      <c r="K427" s="239" t="s">
        <v>742</v>
      </c>
      <c r="L427" s="239"/>
      <c r="M427" s="239" t="s">
        <v>774</v>
      </c>
      <c r="N427" s="237"/>
      <c r="O427" s="237"/>
      <c r="P427" s="277"/>
      <c r="Q427" s="284">
        <v>1</v>
      </c>
      <c r="R427" s="285"/>
      <c r="S427" s="296">
        <f t="shared" si="63"/>
        <v>5182</v>
      </c>
      <c r="T427" s="297">
        <f t="shared" si="64"/>
        <v>185</v>
      </c>
      <c r="U427" s="297">
        <f t="shared" si="65"/>
        <v>141701</v>
      </c>
      <c r="V427" s="297">
        <f t="shared" si="66"/>
        <v>3656</v>
      </c>
      <c r="W427" s="297">
        <f t="shared" si="59"/>
        <v>0</v>
      </c>
      <c r="X427" s="297">
        <f t="shared" si="60"/>
        <v>0</v>
      </c>
      <c r="Y427" s="297">
        <f t="shared" si="61"/>
        <v>0</v>
      </c>
      <c r="Z427" s="298">
        <f t="shared" si="62"/>
        <v>0</v>
      </c>
    </row>
    <row r="428" spans="1:26">
      <c r="A428" s="87">
        <v>412</v>
      </c>
      <c r="B428" s="49" t="s">
        <v>383</v>
      </c>
      <c r="C428" s="65">
        <f>VLOOKUP($B428,'Panorama Especialização Brasil'!$K$4:$BU$679,58,0)</f>
        <v>11358</v>
      </c>
      <c r="D428" s="46">
        <f t="shared" si="58"/>
        <v>0.63693706590176846</v>
      </c>
      <c r="E428" s="201">
        <f>VLOOKUP($B428,'Panorama Especialização Brasil'!$K$4:$BU$679,60,0)</f>
        <v>1748</v>
      </c>
      <c r="F428" s="98">
        <v>2855</v>
      </c>
      <c r="G428" s="196">
        <v>307</v>
      </c>
      <c r="H428" s="98">
        <f>VLOOKUP($B428,'Panorama Especialização Brasil'!$K$4:$BU$679,63,0)</f>
        <v>315538</v>
      </c>
      <c r="I428" s="201">
        <f>VLOOKUP($B428,'Panorama Especialização Brasil'!$K$4:$BV$680,64,0)</f>
        <v>52367</v>
      </c>
      <c r="J428" s="253"/>
      <c r="K428" s="239" t="s">
        <v>742</v>
      </c>
      <c r="L428" s="239"/>
      <c r="M428" s="239" t="s">
        <v>774</v>
      </c>
      <c r="N428" s="237"/>
      <c r="O428" s="237"/>
      <c r="P428" s="277"/>
      <c r="Q428" s="284">
        <v>1</v>
      </c>
      <c r="R428" s="285"/>
      <c r="S428" s="296">
        <f t="shared" si="63"/>
        <v>11358</v>
      </c>
      <c r="T428" s="297">
        <f t="shared" si="64"/>
        <v>1748</v>
      </c>
      <c r="U428" s="297">
        <f t="shared" si="65"/>
        <v>315538</v>
      </c>
      <c r="V428" s="297">
        <f t="shared" si="66"/>
        <v>52367</v>
      </c>
      <c r="W428" s="297">
        <f t="shared" si="59"/>
        <v>0</v>
      </c>
      <c r="X428" s="297">
        <f t="shared" si="60"/>
        <v>0</v>
      </c>
      <c r="Y428" s="297">
        <f t="shared" si="61"/>
        <v>0</v>
      </c>
      <c r="Z428" s="298">
        <f t="shared" si="62"/>
        <v>0</v>
      </c>
    </row>
    <row r="429" spans="1:26">
      <c r="A429" s="87">
        <v>443</v>
      </c>
      <c r="B429" s="49" t="s">
        <v>414</v>
      </c>
      <c r="C429" s="65">
        <f>VLOOKUP($B429,'Panorama Especialização Brasil'!$K$4:$BU$679,58,0)</f>
        <v>16429</v>
      </c>
      <c r="D429" s="46">
        <f t="shared" si="58"/>
        <v>0.62400363376313717</v>
      </c>
      <c r="E429" s="201">
        <f>VLOOKUP($B429,'Panorama Especialização Brasil'!$K$4:$BU$679,60,0)</f>
        <v>3103</v>
      </c>
      <c r="F429" s="98">
        <v>2868</v>
      </c>
      <c r="G429" s="196">
        <v>393</v>
      </c>
      <c r="H429" s="98">
        <f>VLOOKUP($B429,'Panorama Especialização Brasil'!$K$4:$BU$679,63,0)</f>
        <v>465876</v>
      </c>
      <c r="I429" s="201">
        <f>VLOOKUP($B429,'Panorama Especialização Brasil'!$K$4:$BV$680,64,0)</f>
        <v>109389</v>
      </c>
      <c r="J429" s="253"/>
      <c r="K429" s="239" t="s">
        <v>742</v>
      </c>
      <c r="L429" s="239"/>
      <c r="M429" s="239" t="s">
        <v>774</v>
      </c>
      <c r="N429" s="237"/>
      <c r="O429" s="237"/>
      <c r="P429" s="277"/>
      <c r="Q429" s="284">
        <v>1</v>
      </c>
      <c r="R429" s="285"/>
      <c r="S429" s="296">
        <f t="shared" si="63"/>
        <v>16429</v>
      </c>
      <c r="T429" s="297">
        <f t="shared" si="64"/>
        <v>3103</v>
      </c>
      <c r="U429" s="297">
        <f t="shared" si="65"/>
        <v>465876</v>
      </c>
      <c r="V429" s="297">
        <f t="shared" si="66"/>
        <v>109389</v>
      </c>
      <c r="W429" s="297">
        <f t="shared" si="59"/>
        <v>0</v>
      </c>
      <c r="X429" s="297">
        <f t="shared" si="60"/>
        <v>0</v>
      </c>
      <c r="Y429" s="297">
        <f t="shared" si="61"/>
        <v>0</v>
      </c>
      <c r="Z429" s="298">
        <f t="shared" si="62"/>
        <v>0</v>
      </c>
    </row>
    <row r="430" spans="1:26">
      <c r="A430" s="87">
        <v>430</v>
      </c>
      <c r="B430" s="49" t="s">
        <v>401</v>
      </c>
      <c r="C430" s="65">
        <f>VLOOKUP($B430,'Panorama Especialização Brasil'!$K$4:$BU$679,58,0)</f>
        <v>2748</v>
      </c>
      <c r="D430" s="46">
        <f t="shared" si="58"/>
        <v>0.60264212675887363</v>
      </c>
      <c r="E430" s="201">
        <f>VLOOKUP($B430,'Panorama Especialização Brasil'!$K$4:$BU$679,60,0)</f>
        <v>525</v>
      </c>
      <c r="F430" s="98">
        <v>792</v>
      </c>
      <c r="G430" s="196">
        <v>65</v>
      </c>
      <c r="H430" s="98">
        <f>VLOOKUP($B430,'Panorama Especialização Brasil'!$K$4:$BU$679,63,0)</f>
        <v>80687</v>
      </c>
      <c r="I430" s="201">
        <f>VLOOKUP($B430,'Panorama Especialização Brasil'!$K$4:$BV$680,64,0)</f>
        <v>17929</v>
      </c>
      <c r="J430" s="253"/>
      <c r="K430" s="239" t="s">
        <v>742</v>
      </c>
      <c r="L430" s="239"/>
      <c r="M430" s="239" t="s">
        <v>774</v>
      </c>
      <c r="N430" s="237"/>
      <c r="O430" s="237"/>
      <c r="P430" s="277"/>
      <c r="Q430" s="284">
        <v>1</v>
      </c>
      <c r="R430" s="285"/>
      <c r="S430" s="296">
        <f t="shared" si="63"/>
        <v>2748</v>
      </c>
      <c r="T430" s="297">
        <f t="shared" si="64"/>
        <v>525</v>
      </c>
      <c r="U430" s="297">
        <f t="shared" si="65"/>
        <v>80687</v>
      </c>
      <c r="V430" s="297">
        <f t="shared" si="66"/>
        <v>17929</v>
      </c>
      <c r="W430" s="297">
        <f t="shared" si="59"/>
        <v>0</v>
      </c>
      <c r="X430" s="297">
        <f t="shared" si="60"/>
        <v>0</v>
      </c>
      <c r="Y430" s="297">
        <f t="shared" si="61"/>
        <v>0</v>
      </c>
      <c r="Z430" s="298">
        <f t="shared" si="62"/>
        <v>0</v>
      </c>
    </row>
    <row r="431" spans="1:26">
      <c r="A431" s="87">
        <v>80</v>
      </c>
      <c r="B431" s="49" t="s">
        <v>50</v>
      </c>
      <c r="C431" s="65">
        <f>VLOOKUP($B431,'Panorama Especialização Brasil'!$K$4:$BU$679,58,0)</f>
        <v>1694</v>
      </c>
      <c r="D431" s="46">
        <f t="shared" si="58"/>
        <v>0.59593704369383271</v>
      </c>
      <c r="E431" s="201">
        <f>VLOOKUP($B431,'Panorama Especialização Brasil'!$K$4:$BU$679,60,0)</f>
        <v>52</v>
      </c>
      <c r="F431" s="98">
        <v>36</v>
      </c>
      <c r="G431" s="196">
        <v>2</v>
      </c>
      <c r="H431" s="98">
        <f>VLOOKUP($B431,'Panorama Especialização Brasil'!$K$4:$BU$679,63,0)</f>
        <v>50299</v>
      </c>
      <c r="I431" s="201">
        <f>VLOOKUP($B431,'Panorama Especialização Brasil'!$K$4:$BV$680,64,0)</f>
        <v>2038</v>
      </c>
      <c r="J431" s="253"/>
      <c r="K431" s="346" t="s">
        <v>742</v>
      </c>
      <c r="L431" s="346"/>
      <c r="M431" s="338" t="s">
        <v>774</v>
      </c>
      <c r="N431" s="237"/>
      <c r="O431" s="237"/>
      <c r="P431" s="277"/>
      <c r="Q431" s="284">
        <v>1</v>
      </c>
      <c r="R431" s="285"/>
      <c r="S431" s="296">
        <f t="shared" si="63"/>
        <v>1694</v>
      </c>
      <c r="T431" s="297">
        <f t="shared" si="64"/>
        <v>52</v>
      </c>
      <c r="U431" s="297">
        <f t="shared" si="65"/>
        <v>50299</v>
      </c>
      <c r="V431" s="297">
        <f t="shared" si="66"/>
        <v>2038</v>
      </c>
      <c r="W431" s="297">
        <f t="shared" si="59"/>
        <v>0</v>
      </c>
      <c r="X431" s="297">
        <f t="shared" si="60"/>
        <v>0</v>
      </c>
      <c r="Y431" s="297">
        <f t="shared" si="61"/>
        <v>0</v>
      </c>
      <c r="Z431" s="298">
        <f t="shared" si="62"/>
        <v>0</v>
      </c>
    </row>
    <row r="432" spans="1:26">
      <c r="A432" s="87">
        <v>480</v>
      </c>
      <c r="B432" s="49" t="s">
        <v>452</v>
      </c>
      <c r="C432" s="65">
        <f>VLOOKUP($B432,'Panorama Especialização Brasil'!$K$4:$BU$679,58,0)</f>
        <v>42531</v>
      </c>
      <c r="D432" s="46">
        <f t="shared" si="58"/>
        <v>0.59071786713187036</v>
      </c>
      <c r="E432" s="201">
        <f>VLOOKUP($B432,'Panorama Especialização Brasil'!$K$4:$BU$679,60,0)</f>
        <v>5920</v>
      </c>
      <c r="F432" s="98">
        <v>9767</v>
      </c>
      <c r="G432" s="196">
        <v>861</v>
      </c>
      <c r="H432" s="98">
        <f>VLOOKUP($B432,'Panorama Especialização Brasil'!$K$4:$BU$679,63,0)</f>
        <v>1274007</v>
      </c>
      <c r="I432" s="201">
        <f>VLOOKUP($B432,'Panorama Especialização Brasil'!$K$4:$BV$680,64,0)</f>
        <v>198020</v>
      </c>
      <c r="J432" s="253" t="s">
        <v>856</v>
      </c>
      <c r="K432" s="239" t="s">
        <v>742</v>
      </c>
      <c r="L432" s="239"/>
      <c r="M432" s="236" t="s">
        <v>774</v>
      </c>
      <c r="N432" s="237" t="s">
        <v>784</v>
      </c>
      <c r="O432" s="237"/>
      <c r="P432" s="277" t="s">
        <v>785</v>
      </c>
      <c r="Q432" s="284">
        <v>0.7</v>
      </c>
      <c r="R432" s="285">
        <v>0.3</v>
      </c>
      <c r="S432" s="296">
        <f t="shared" si="63"/>
        <v>29771.699999999997</v>
      </c>
      <c r="T432" s="297">
        <f t="shared" si="64"/>
        <v>4144</v>
      </c>
      <c r="U432" s="297">
        <f t="shared" si="65"/>
        <v>891804.89999999991</v>
      </c>
      <c r="V432" s="297">
        <f t="shared" si="66"/>
        <v>138614</v>
      </c>
      <c r="W432" s="297">
        <f t="shared" si="59"/>
        <v>12759.3</v>
      </c>
      <c r="X432" s="297">
        <f t="shared" si="60"/>
        <v>1776</v>
      </c>
      <c r="Y432" s="297">
        <f t="shared" si="61"/>
        <v>382202.1</v>
      </c>
      <c r="Z432" s="298">
        <f t="shared" si="62"/>
        <v>59406</v>
      </c>
    </row>
    <row r="433" spans="1:26">
      <c r="A433" s="87">
        <v>77</v>
      </c>
      <c r="B433" s="49" t="s">
        <v>47</v>
      </c>
      <c r="C433" s="65">
        <f>VLOOKUP($B433,'Panorama Especialização Brasil'!$K$4:$BU$679,58,0)</f>
        <v>568</v>
      </c>
      <c r="D433" s="46">
        <f t="shared" si="58"/>
        <v>0.58655744836595081</v>
      </c>
      <c r="E433" s="201">
        <f>VLOOKUP($B433,'Panorama Especialização Brasil'!$K$4:$BU$679,60,0)</f>
        <v>60</v>
      </c>
      <c r="F433" s="98">
        <v>158</v>
      </c>
      <c r="G433" s="196">
        <v>5</v>
      </c>
      <c r="H433" s="98">
        <f>VLOOKUP($B433,'Panorama Especialização Brasil'!$K$4:$BU$679,63,0)</f>
        <v>17135</v>
      </c>
      <c r="I433" s="201">
        <f>VLOOKUP($B433,'Panorama Especialização Brasil'!$K$4:$BV$680,64,0)</f>
        <v>1149</v>
      </c>
      <c r="J433" s="253"/>
      <c r="K433" s="239" t="s">
        <v>742</v>
      </c>
      <c r="L433" s="239"/>
      <c r="M433" s="239" t="s">
        <v>774</v>
      </c>
      <c r="N433" s="237"/>
      <c r="O433" s="237"/>
      <c r="P433" s="277"/>
      <c r="Q433" s="284">
        <v>1</v>
      </c>
      <c r="R433" s="285"/>
      <c r="S433" s="296">
        <f t="shared" si="63"/>
        <v>568</v>
      </c>
      <c r="T433" s="297">
        <f t="shared" si="64"/>
        <v>60</v>
      </c>
      <c r="U433" s="297">
        <f t="shared" si="65"/>
        <v>17135</v>
      </c>
      <c r="V433" s="297">
        <f t="shared" si="66"/>
        <v>1149</v>
      </c>
      <c r="W433" s="297">
        <f t="shared" si="59"/>
        <v>0</v>
      </c>
      <c r="X433" s="297">
        <f t="shared" si="60"/>
        <v>0</v>
      </c>
      <c r="Y433" s="297">
        <f t="shared" si="61"/>
        <v>0</v>
      </c>
      <c r="Z433" s="298">
        <f t="shared" si="62"/>
        <v>0</v>
      </c>
    </row>
    <row r="434" spans="1:26">
      <c r="A434" s="87">
        <v>297</v>
      </c>
      <c r="B434" s="49" t="s">
        <v>268</v>
      </c>
      <c r="C434" s="65">
        <f>VLOOKUP($B434,'Panorama Especialização Brasil'!$K$4:$BU$679,58,0)</f>
        <v>465</v>
      </c>
      <c r="D434" s="46">
        <f t="shared" si="58"/>
        <v>0.58202551255894441</v>
      </c>
      <c r="E434" s="201">
        <f>VLOOKUP($B434,'Panorama Especialização Brasil'!$K$4:$BU$679,60,0)</f>
        <v>23</v>
      </c>
      <c r="F434" s="98">
        <v>354</v>
      </c>
      <c r="G434" s="196">
        <v>3</v>
      </c>
      <c r="H434" s="98">
        <f>VLOOKUP($B434,'Panorama Especialização Brasil'!$K$4:$BU$679,63,0)</f>
        <v>14137</v>
      </c>
      <c r="I434" s="201">
        <f>VLOOKUP($B434,'Panorama Especialização Brasil'!$K$4:$BV$680,64,0)</f>
        <v>680</v>
      </c>
      <c r="J434" s="253"/>
      <c r="K434" s="239" t="s">
        <v>742</v>
      </c>
      <c r="L434" s="239"/>
      <c r="M434" s="236" t="s">
        <v>774</v>
      </c>
      <c r="N434" s="237"/>
      <c r="O434" s="237"/>
      <c r="P434" s="277"/>
      <c r="Q434" s="284">
        <v>1</v>
      </c>
      <c r="R434" s="285"/>
      <c r="S434" s="296">
        <f t="shared" si="63"/>
        <v>465</v>
      </c>
      <c r="T434" s="297">
        <f t="shared" si="64"/>
        <v>23</v>
      </c>
      <c r="U434" s="297">
        <f t="shared" si="65"/>
        <v>14137</v>
      </c>
      <c r="V434" s="297">
        <f t="shared" si="66"/>
        <v>680</v>
      </c>
      <c r="W434" s="297">
        <f t="shared" si="59"/>
        <v>0</v>
      </c>
      <c r="X434" s="297">
        <f t="shared" si="60"/>
        <v>0</v>
      </c>
      <c r="Y434" s="297">
        <f t="shared" si="61"/>
        <v>0</v>
      </c>
      <c r="Z434" s="298">
        <f t="shared" si="62"/>
        <v>0</v>
      </c>
    </row>
    <row r="435" spans="1:26">
      <c r="A435" s="87">
        <v>160</v>
      </c>
      <c r="B435" s="49" t="s">
        <v>130</v>
      </c>
      <c r="C435" s="65">
        <f>VLOOKUP($B435,'Panorama Especialização Brasil'!$K$4:$BU$679,58,0)</f>
        <v>781</v>
      </c>
      <c r="D435" s="46">
        <f t="shared" si="58"/>
        <v>0.57982965855110469</v>
      </c>
      <c r="E435" s="201">
        <f>VLOOKUP($B435,'Panorama Especialização Brasil'!$K$4:$BU$679,60,0)</f>
        <v>31</v>
      </c>
      <c r="F435" s="98">
        <v>373</v>
      </c>
      <c r="G435" s="196">
        <v>7</v>
      </c>
      <c r="H435" s="98">
        <f>VLOOKUP($B435,'Panorama Especialização Brasil'!$K$4:$BU$679,63,0)</f>
        <v>23834</v>
      </c>
      <c r="I435" s="201">
        <f>VLOOKUP($B435,'Panorama Especialização Brasil'!$K$4:$BV$680,64,0)</f>
        <v>687</v>
      </c>
      <c r="J435" s="253"/>
      <c r="K435" s="239" t="s">
        <v>742</v>
      </c>
      <c r="L435" s="239"/>
      <c r="M435" s="239" t="s">
        <v>774</v>
      </c>
      <c r="N435" s="237"/>
      <c r="O435" s="237"/>
      <c r="P435" s="277"/>
      <c r="Q435" s="284">
        <v>1</v>
      </c>
      <c r="R435" s="285"/>
      <c r="S435" s="296">
        <f t="shared" si="63"/>
        <v>781</v>
      </c>
      <c r="T435" s="297">
        <f t="shared" si="64"/>
        <v>31</v>
      </c>
      <c r="U435" s="297">
        <f t="shared" si="65"/>
        <v>23834</v>
      </c>
      <c r="V435" s="297">
        <f t="shared" si="66"/>
        <v>687</v>
      </c>
      <c r="W435" s="297">
        <f t="shared" si="59"/>
        <v>0</v>
      </c>
      <c r="X435" s="297">
        <f t="shared" si="60"/>
        <v>0</v>
      </c>
      <c r="Y435" s="297">
        <f t="shared" si="61"/>
        <v>0</v>
      </c>
      <c r="Z435" s="298">
        <f t="shared" si="62"/>
        <v>0</v>
      </c>
    </row>
    <row r="436" spans="1:26">
      <c r="A436" s="87">
        <v>650</v>
      </c>
      <c r="B436" s="49" t="s">
        <v>624</v>
      </c>
      <c r="C436" s="65">
        <f>VLOOKUP($B436,'Panorama Especialização Brasil'!$K$4:$BU$679,58,0)</f>
        <v>39</v>
      </c>
      <c r="D436" s="46">
        <f t="shared" si="58"/>
        <v>0.5726956537202269</v>
      </c>
      <c r="E436" s="201">
        <f>VLOOKUP($B436,'Panorama Especialização Brasil'!$K$4:$BU$679,60,0)</f>
        <v>11</v>
      </c>
      <c r="F436" s="98">
        <v>0</v>
      </c>
      <c r="G436" s="196">
        <v>1</v>
      </c>
      <c r="H436" s="98">
        <f>VLOOKUP($B436,'Panorama Especialização Brasil'!$K$4:$BU$679,63,0)</f>
        <v>1205</v>
      </c>
      <c r="I436" s="201">
        <f>VLOOKUP($B436,'Panorama Especialização Brasil'!$K$4:$BV$680,64,0)</f>
        <v>209</v>
      </c>
      <c r="J436" s="253"/>
      <c r="K436" s="239" t="s">
        <v>742</v>
      </c>
      <c r="L436" s="239"/>
      <c r="M436" s="239" t="s">
        <v>774</v>
      </c>
      <c r="N436" s="237"/>
      <c r="O436" s="237"/>
      <c r="P436" s="277"/>
      <c r="Q436" s="284">
        <v>1</v>
      </c>
      <c r="R436" s="285"/>
      <c r="S436" s="296">
        <f t="shared" si="63"/>
        <v>39</v>
      </c>
      <c r="T436" s="297">
        <f t="shared" si="64"/>
        <v>11</v>
      </c>
      <c r="U436" s="297">
        <f t="shared" si="65"/>
        <v>1205</v>
      </c>
      <c r="V436" s="297">
        <f t="shared" si="66"/>
        <v>209</v>
      </c>
      <c r="W436" s="297">
        <f t="shared" si="59"/>
        <v>0</v>
      </c>
      <c r="X436" s="297">
        <f t="shared" si="60"/>
        <v>0</v>
      </c>
      <c r="Y436" s="297">
        <f t="shared" si="61"/>
        <v>0</v>
      </c>
      <c r="Z436" s="298">
        <f t="shared" si="62"/>
        <v>0</v>
      </c>
    </row>
    <row r="437" spans="1:26">
      <c r="A437" s="87">
        <v>654</v>
      </c>
      <c r="B437" s="49" t="s">
        <v>628</v>
      </c>
      <c r="C437" s="65">
        <f>VLOOKUP($B437,'Panorama Especialização Brasil'!$K$4:$BU$679,58,0)</f>
        <v>473</v>
      </c>
      <c r="D437" s="46">
        <f t="shared" si="58"/>
        <v>0.57138539657579768</v>
      </c>
      <c r="E437" s="201">
        <f>VLOOKUP($B437,'Panorama Especialização Brasil'!$K$4:$BU$679,60,0)</f>
        <v>61</v>
      </c>
      <c r="F437" s="98">
        <v>120</v>
      </c>
      <c r="G437" s="196">
        <v>9</v>
      </c>
      <c r="H437" s="98">
        <f>VLOOKUP($B437,'Panorama Especialização Brasil'!$K$4:$BU$679,63,0)</f>
        <v>14648</v>
      </c>
      <c r="I437" s="201">
        <f>VLOOKUP($B437,'Panorama Especialização Brasil'!$K$4:$BV$680,64,0)</f>
        <v>2041</v>
      </c>
      <c r="J437" s="253"/>
      <c r="K437" s="239" t="s">
        <v>742</v>
      </c>
      <c r="L437" s="239"/>
      <c r="M437" s="239" t="s">
        <v>774</v>
      </c>
      <c r="N437" s="237"/>
      <c r="O437" s="237"/>
      <c r="P437" s="277"/>
      <c r="Q437" s="284">
        <v>1</v>
      </c>
      <c r="R437" s="285"/>
      <c r="S437" s="296">
        <f t="shared" si="63"/>
        <v>473</v>
      </c>
      <c r="T437" s="297">
        <f t="shared" si="64"/>
        <v>61</v>
      </c>
      <c r="U437" s="297">
        <f t="shared" si="65"/>
        <v>14648</v>
      </c>
      <c r="V437" s="297">
        <f t="shared" si="66"/>
        <v>2041</v>
      </c>
      <c r="W437" s="297">
        <f t="shared" si="59"/>
        <v>0</v>
      </c>
      <c r="X437" s="297">
        <f t="shared" si="60"/>
        <v>0</v>
      </c>
      <c r="Y437" s="297">
        <f t="shared" si="61"/>
        <v>0</v>
      </c>
      <c r="Z437" s="298">
        <f t="shared" si="62"/>
        <v>0</v>
      </c>
    </row>
    <row r="438" spans="1:26">
      <c r="A438" s="87">
        <v>644</v>
      </c>
      <c r="B438" s="49" t="s">
        <v>618</v>
      </c>
      <c r="C438" s="65">
        <f>VLOOKUP($B438,'Panorama Especialização Brasil'!$K$4:$BU$679,58,0)</f>
        <v>526</v>
      </c>
      <c r="D438" s="46">
        <f t="shared" si="58"/>
        <v>0.56992707937474807</v>
      </c>
      <c r="E438" s="201">
        <f>VLOOKUP($B438,'Panorama Especialização Brasil'!$K$4:$BU$679,60,0)</f>
        <v>109</v>
      </c>
      <c r="F438" s="98">
        <v>138</v>
      </c>
      <c r="G438" s="196">
        <v>18</v>
      </c>
      <c r="H438" s="98">
        <f>VLOOKUP($B438,'Panorama Especialização Brasil'!$K$4:$BU$679,63,0)</f>
        <v>16331</v>
      </c>
      <c r="I438" s="201">
        <f>VLOOKUP($B438,'Panorama Especialização Brasil'!$K$4:$BV$680,64,0)</f>
        <v>3872</v>
      </c>
      <c r="J438" s="253" t="s">
        <v>856</v>
      </c>
      <c r="K438" s="239" t="s">
        <v>742</v>
      </c>
      <c r="L438" s="239"/>
      <c r="M438" s="236" t="s">
        <v>774</v>
      </c>
      <c r="N438" s="237" t="s">
        <v>784</v>
      </c>
      <c r="O438" s="237"/>
      <c r="P438" s="277" t="s">
        <v>785</v>
      </c>
      <c r="Q438" s="284">
        <v>0.7</v>
      </c>
      <c r="R438" s="285">
        <v>0.3</v>
      </c>
      <c r="S438" s="296">
        <f t="shared" si="63"/>
        <v>368.2</v>
      </c>
      <c r="T438" s="297">
        <f t="shared" si="64"/>
        <v>76.3</v>
      </c>
      <c r="U438" s="297">
        <f t="shared" si="65"/>
        <v>11431.699999999999</v>
      </c>
      <c r="V438" s="297">
        <f t="shared" si="66"/>
        <v>2710.3999999999996</v>
      </c>
      <c r="W438" s="297">
        <f t="shared" si="59"/>
        <v>157.79999999999998</v>
      </c>
      <c r="X438" s="297">
        <f t="shared" si="60"/>
        <v>32.699999999999996</v>
      </c>
      <c r="Y438" s="297">
        <f t="shared" si="61"/>
        <v>4899.3</v>
      </c>
      <c r="Z438" s="298">
        <f t="shared" si="62"/>
        <v>1161.5999999999999</v>
      </c>
    </row>
    <row r="439" spans="1:26">
      <c r="A439" s="87">
        <v>61</v>
      </c>
      <c r="B439" s="49" t="s">
        <v>31</v>
      </c>
      <c r="C439" s="65">
        <f>VLOOKUP($B439,'Panorama Especialização Brasil'!$K$4:$BU$679,58,0)</f>
        <v>622</v>
      </c>
      <c r="D439" s="46">
        <f t="shared" si="58"/>
        <v>0.56982565618570302</v>
      </c>
      <c r="E439" s="201">
        <f>VLOOKUP($B439,'Panorama Especialização Brasil'!$K$4:$BU$679,60,0)</f>
        <v>64</v>
      </c>
      <c r="F439" s="98">
        <v>136</v>
      </c>
      <c r="G439" s="196">
        <v>10</v>
      </c>
      <c r="H439" s="98">
        <f>VLOOKUP($B439,'Panorama Especialização Brasil'!$K$4:$BU$679,63,0)</f>
        <v>19315</v>
      </c>
      <c r="I439" s="201">
        <f>VLOOKUP($B439,'Panorama Especialização Brasil'!$K$4:$BV$680,64,0)</f>
        <v>656</v>
      </c>
      <c r="J439" s="253"/>
      <c r="K439" s="239" t="s">
        <v>742</v>
      </c>
      <c r="L439" s="239"/>
      <c r="M439" s="239" t="s">
        <v>774</v>
      </c>
      <c r="N439" s="237"/>
      <c r="O439" s="237"/>
      <c r="P439" s="277"/>
      <c r="Q439" s="284">
        <v>1</v>
      </c>
      <c r="R439" s="285"/>
      <c r="S439" s="296">
        <f t="shared" si="63"/>
        <v>622</v>
      </c>
      <c r="T439" s="297">
        <f t="shared" si="64"/>
        <v>64</v>
      </c>
      <c r="U439" s="297">
        <f t="shared" si="65"/>
        <v>19315</v>
      </c>
      <c r="V439" s="297">
        <f t="shared" si="66"/>
        <v>656</v>
      </c>
      <c r="W439" s="297">
        <f t="shared" si="59"/>
        <v>0</v>
      </c>
      <c r="X439" s="297">
        <f t="shared" si="60"/>
        <v>0</v>
      </c>
      <c r="Y439" s="297">
        <f t="shared" si="61"/>
        <v>0</v>
      </c>
      <c r="Z439" s="298">
        <f t="shared" si="62"/>
        <v>0</v>
      </c>
    </row>
    <row r="440" spans="1:26">
      <c r="A440" s="87">
        <v>296</v>
      </c>
      <c r="B440" s="49" t="s">
        <v>267</v>
      </c>
      <c r="C440" s="65">
        <f>VLOOKUP($B440,'Panorama Especialização Brasil'!$K$4:$BU$679,58,0)</f>
        <v>137</v>
      </c>
      <c r="D440" s="46">
        <f t="shared" si="58"/>
        <v>0.56772630753860354</v>
      </c>
      <c r="E440" s="201">
        <f>VLOOKUP($B440,'Panorama Especialização Brasil'!$K$4:$BU$679,60,0)</f>
        <v>9</v>
      </c>
      <c r="F440" s="98">
        <v>129</v>
      </c>
      <c r="G440" s="196">
        <v>4</v>
      </c>
      <c r="H440" s="98">
        <f>VLOOKUP($B440,'Panorama Especialização Brasil'!$K$4:$BU$679,63,0)</f>
        <v>4270</v>
      </c>
      <c r="I440" s="201">
        <f>VLOOKUP($B440,'Panorama Especialização Brasil'!$K$4:$BV$680,64,0)</f>
        <v>465</v>
      </c>
      <c r="J440" s="253"/>
      <c r="K440" s="239" t="s">
        <v>742</v>
      </c>
      <c r="L440" s="239"/>
      <c r="M440" s="236" t="s">
        <v>774</v>
      </c>
      <c r="N440" s="237"/>
      <c r="O440" s="237"/>
      <c r="P440" s="277"/>
      <c r="Q440" s="284">
        <v>1</v>
      </c>
      <c r="R440" s="285"/>
      <c r="S440" s="296">
        <f t="shared" si="63"/>
        <v>137</v>
      </c>
      <c r="T440" s="297">
        <f t="shared" si="64"/>
        <v>9</v>
      </c>
      <c r="U440" s="297">
        <f t="shared" si="65"/>
        <v>4270</v>
      </c>
      <c r="V440" s="297">
        <f t="shared" si="66"/>
        <v>465</v>
      </c>
      <c r="W440" s="297">
        <f t="shared" si="59"/>
        <v>0</v>
      </c>
      <c r="X440" s="297">
        <f t="shared" si="60"/>
        <v>0</v>
      </c>
      <c r="Y440" s="297">
        <f t="shared" si="61"/>
        <v>0</v>
      </c>
      <c r="Z440" s="298">
        <f t="shared" si="62"/>
        <v>0</v>
      </c>
    </row>
    <row r="441" spans="1:26">
      <c r="A441" s="87">
        <v>570</v>
      </c>
      <c r="B441" s="49" t="s">
        <v>543</v>
      </c>
      <c r="C441" s="65">
        <f>VLOOKUP($B441,'Panorama Especialização Brasil'!$K$4:$BU$679,58,0)</f>
        <v>117</v>
      </c>
      <c r="D441" s="46">
        <f t="shared" si="58"/>
        <v>0.5559330795377605</v>
      </c>
      <c r="E441" s="201">
        <f>VLOOKUP($B441,'Panorama Especialização Brasil'!$K$4:$BU$679,60,0)</f>
        <v>35</v>
      </c>
      <c r="F441" s="98">
        <v>4</v>
      </c>
      <c r="G441" s="196">
        <v>7</v>
      </c>
      <c r="H441" s="98">
        <f>VLOOKUP($B441,'Panorama Especialização Brasil'!$K$4:$BU$679,63,0)</f>
        <v>3724</v>
      </c>
      <c r="I441" s="201">
        <f>VLOOKUP($B441,'Panorama Especialização Brasil'!$K$4:$BV$680,64,0)</f>
        <v>1041</v>
      </c>
      <c r="J441" s="253"/>
      <c r="K441" s="239" t="s">
        <v>742</v>
      </c>
      <c r="L441" s="239"/>
      <c r="M441" s="239" t="s">
        <v>774</v>
      </c>
      <c r="N441" s="237"/>
      <c r="O441" s="237"/>
      <c r="P441" s="277"/>
      <c r="Q441" s="284">
        <v>1</v>
      </c>
      <c r="R441" s="285"/>
      <c r="S441" s="296">
        <f t="shared" si="63"/>
        <v>117</v>
      </c>
      <c r="T441" s="297">
        <f t="shared" si="64"/>
        <v>35</v>
      </c>
      <c r="U441" s="297">
        <f t="shared" si="65"/>
        <v>3724</v>
      </c>
      <c r="V441" s="297">
        <f t="shared" si="66"/>
        <v>1041</v>
      </c>
      <c r="W441" s="297">
        <f t="shared" si="59"/>
        <v>0</v>
      </c>
      <c r="X441" s="297">
        <f t="shared" si="60"/>
        <v>0</v>
      </c>
      <c r="Y441" s="297">
        <f t="shared" si="61"/>
        <v>0</v>
      </c>
      <c r="Z441" s="298">
        <f t="shared" si="62"/>
        <v>0</v>
      </c>
    </row>
    <row r="442" spans="1:26">
      <c r="A442" s="87">
        <v>645</v>
      </c>
      <c r="B442" s="49" t="s">
        <v>619</v>
      </c>
      <c r="C442" s="65">
        <f>VLOOKUP($B442,'Panorama Especialização Brasil'!$K$4:$BU$679,58,0)</f>
        <v>12</v>
      </c>
      <c r="D442" s="46">
        <f t="shared" si="58"/>
        <v>0.55585844763018388</v>
      </c>
      <c r="E442" s="201">
        <f>VLOOKUP($B442,'Panorama Especialização Brasil'!$K$4:$BU$679,60,0)</f>
        <v>5</v>
      </c>
      <c r="F442" s="98">
        <v>7</v>
      </c>
      <c r="G442" s="196">
        <v>2</v>
      </c>
      <c r="H442" s="98">
        <f>VLOOKUP($B442,'Panorama Especialização Brasil'!$K$4:$BU$679,63,0)</f>
        <v>382</v>
      </c>
      <c r="I442" s="201">
        <f>VLOOKUP($B442,'Panorama Especialização Brasil'!$K$4:$BV$680,64,0)</f>
        <v>141</v>
      </c>
      <c r="J442" s="253" t="s">
        <v>856</v>
      </c>
      <c r="K442" s="239" t="s">
        <v>742</v>
      </c>
      <c r="L442" s="239"/>
      <c r="M442" s="236" t="s">
        <v>774</v>
      </c>
      <c r="N442" s="237" t="s">
        <v>784</v>
      </c>
      <c r="O442" s="237"/>
      <c r="P442" s="277" t="s">
        <v>785</v>
      </c>
      <c r="Q442" s="284">
        <v>0.7</v>
      </c>
      <c r="R442" s="285">
        <v>0.3</v>
      </c>
      <c r="S442" s="296">
        <f t="shared" si="63"/>
        <v>8.3999999999999986</v>
      </c>
      <c r="T442" s="297">
        <f t="shared" si="64"/>
        <v>3.5</v>
      </c>
      <c r="U442" s="297">
        <f t="shared" si="65"/>
        <v>267.39999999999998</v>
      </c>
      <c r="V442" s="297">
        <f t="shared" si="66"/>
        <v>98.699999999999989</v>
      </c>
      <c r="W442" s="297">
        <f t="shared" si="59"/>
        <v>3.5999999999999996</v>
      </c>
      <c r="X442" s="297">
        <f t="shared" si="60"/>
        <v>1.5</v>
      </c>
      <c r="Y442" s="297">
        <f t="shared" si="61"/>
        <v>114.6</v>
      </c>
      <c r="Z442" s="298">
        <f t="shared" si="62"/>
        <v>42.3</v>
      </c>
    </row>
    <row r="443" spans="1:26">
      <c r="A443" s="87">
        <v>378</v>
      </c>
      <c r="B443" s="49" t="s">
        <v>349</v>
      </c>
      <c r="C443" s="65">
        <f>VLOOKUP($B443,'Panorama Especialização Brasil'!$K$4:$BU$679,58,0)</f>
        <v>1222</v>
      </c>
      <c r="D443" s="46">
        <f t="shared" si="58"/>
        <v>0.54327978942648081</v>
      </c>
      <c r="E443" s="201">
        <f>VLOOKUP($B443,'Panorama Especialização Brasil'!$K$4:$BU$679,60,0)</f>
        <v>198</v>
      </c>
      <c r="F443" s="98">
        <v>290</v>
      </c>
      <c r="G443" s="196">
        <v>36</v>
      </c>
      <c r="H443" s="98">
        <f>VLOOKUP($B443,'Panorama Especialização Brasil'!$K$4:$BU$679,63,0)</f>
        <v>39801</v>
      </c>
      <c r="I443" s="201">
        <f>VLOOKUP($B443,'Panorama Especialização Brasil'!$K$4:$BV$680,64,0)</f>
        <v>7364</v>
      </c>
      <c r="J443" s="253"/>
      <c r="K443" s="239" t="s">
        <v>742</v>
      </c>
      <c r="L443" s="239"/>
      <c r="M443" s="239" t="s">
        <v>774</v>
      </c>
      <c r="N443" s="237"/>
      <c r="O443" s="237"/>
      <c r="P443" s="277"/>
      <c r="Q443" s="284">
        <v>1</v>
      </c>
      <c r="R443" s="285"/>
      <c r="S443" s="296">
        <f t="shared" si="63"/>
        <v>1222</v>
      </c>
      <c r="T443" s="297">
        <f t="shared" si="64"/>
        <v>198</v>
      </c>
      <c r="U443" s="297">
        <f t="shared" si="65"/>
        <v>39801</v>
      </c>
      <c r="V443" s="297">
        <f t="shared" si="66"/>
        <v>7364</v>
      </c>
      <c r="W443" s="297">
        <f t="shared" si="59"/>
        <v>0</v>
      </c>
      <c r="X443" s="297">
        <f t="shared" si="60"/>
        <v>0</v>
      </c>
      <c r="Y443" s="297">
        <f t="shared" si="61"/>
        <v>0</v>
      </c>
      <c r="Z443" s="298">
        <f t="shared" si="62"/>
        <v>0</v>
      </c>
    </row>
    <row r="444" spans="1:26">
      <c r="A444" s="87">
        <v>371</v>
      </c>
      <c r="B444" s="49" t="s">
        <v>342</v>
      </c>
      <c r="C444" s="65">
        <f>VLOOKUP($B444,'Panorama Especialização Brasil'!$K$4:$BU$679,58,0)</f>
        <v>2078</v>
      </c>
      <c r="D444" s="46">
        <f t="shared" si="58"/>
        <v>0.54226420222669092</v>
      </c>
      <c r="E444" s="201">
        <f>VLOOKUP($B444,'Panorama Especialização Brasil'!$K$4:$BU$679,60,0)</f>
        <v>194</v>
      </c>
      <c r="F444" s="98">
        <v>303</v>
      </c>
      <c r="G444" s="196">
        <v>21</v>
      </c>
      <c r="H444" s="98">
        <f>VLOOKUP($B444,'Panorama Especialização Brasil'!$K$4:$BU$679,63,0)</f>
        <v>67808</v>
      </c>
      <c r="I444" s="201">
        <f>VLOOKUP($B444,'Panorama Especialização Brasil'!$K$4:$BV$680,64,0)</f>
        <v>6959</v>
      </c>
      <c r="J444" s="253"/>
      <c r="K444" s="239" t="s">
        <v>742</v>
      </c>
      <c r="L444" s="239"/>
      <c r="M444" s="236" t="s">
        <v>774</v>
      </c>
      <c r="N444" s="237"/>
      <c r="O444" s="237"/>
      <c r="P444" s="277"/>
      <c r="Q444" s="284">
        <v>1</v>
      </c>
      <c r="R444" s="285"/>
      <c r="S444" s="296">
        <f t="shared" si="63"/>
        <v>2078</v>
      </c>
      <c r="T444" s="297">
        <f t="shared" si="64"/>
        <v>194</v>
      </c>
      <c r="U444" s="297">
        <f t="shared" si="65"/>
        <v>67808</v>
      </c>
      <c r="V444" s="297">
        <f t="shared" si="66"/>
        <v>6959</v>
      </c>
      <c r="W444" s="297">
        <f t="shared" si="59"/>
        <v>0</v>
      </c>
      <c r="X444" s="297">
        <f t="shared" si="60"/>
        <v>0</v>
      </c>
      <c r="Y444" s="297">
        <f t="shared" si="61"/>
        <v>0</v>
      </c>
      <c r="Z444" s="298">
        <f t="shared" si="62"/>
        <v>0</v>
      </c>
    </row>
    <row r="445" spans="1:26">
      <c r="A445" s="87">
        <v>481</v>
      </c>
      <c r="B445" s="49" t="s">
        <v>453</v>
      </c>
      <c r="C445" s="65">
        <f>VLOOKUP($B445,'Panorama Especialização Brasil'!$K$4:$BU$679,58,0)</f>
        <v>325</v>
      </c>
      <c r="D445" s="46">
        <f t="shared" si="58"/>
        <v>0.52798557254014677</v>
      </c>
      <c r="E445" s="201">
        <f>VLOOKUP($B445,'Panorama Especialização Brasil'!$K$4:$BU$679,60,0)</f>
        <v>88</v>
      </c>
      <c r="F445" s="98">
        <v>73</v>
      </c>
      <c r="G445" s="196">
        <v>14</v>
      </c>
      <c r="H445" s="98">
        <f>VLOOKUP($B445,'Panorama Especialização Brasil'!$K$4:$BU$679,63,0)</f>
        <v>10892</v>
      </c>
      <c r="I445" s="201">
        <f>VLOOKUP($B445,'Panorama Especialização Brasil'!$K$4:$BV$680,64,0)</f>
        <v>3490</v>
      </c>
      <c r="J445" s="253"/>
      <c r="K445" s="239" t="s">
        <v>742</v>
      </c>
      <c r="L445" s="239"/>
      <c r="M445" s="236" t="s">
        <v>774</v>
      </c>
      <c r="N445" s="237"/>
      <c r="O445" s="237"/>
      <c r="P445" s="277"/>
      <c r="Q445" s="284">
        <v>1</v>
      </c>
      <c r="R445" s="285"/>
      <c r="S445" s="296">
        <f t="shared" si="63"/>
        <v>325</v>
      </c>
      <c r="T445" s="297">
        <f t="shared" si="64"/>
        <v>88</v>
      </c>
      <c r="U445" s="297">
        <f t="shared" si="65"/>
        <v>10892</v>
      </c>
      <c r="V445" s="297">
        <f t="shared" si="66"/>
        <v>3490</v>
      </c>
      <c r="W445" s="297">
        <f t="shared" si="59"/>
        <v>0</v>
      </c>
      <c r="X445" s="297">
        <f t="shared" si="60"/>
        <v>0</v>
      </c>
      <c r="Y445" s="297">
        <f t="shared" si="61"/>
        <v>0</v>
      </c>
      <c r="Z445" s="298">
        <f t="shared" si="62"/>
        <v>0</v>
      </c>
    </row>
    <row r="446" spans="1:26">
      <c r="A446" s="87">
        <v>479</v>
      </c>
      <c r="B446" s="49" t="s">
        <v>451</v>
      </c>
      <c r="C446" s="65">
        <f>VLOOKUP($B446,'Panorama Especialização Brasil'!$K$4:$BU$679,58,0)</f>
        <v>655</v>
      </c>
      <c r="D446" s="46">
        <f t="shared" si="58"/>
        <v>0.52675143609791208</v>
      </c>
      <c r="E446" s="201">
        <f>VLOOKUP($B446,'Panorama Especialização Brasil'!$K$4:$BU$679,60,0)</f>
        <v>127</v>
      </c>
      <c r="F446" s="98">
        <v>264</v>
      </c>
      <c r="G446" s="196">
        <v>37</v>
      </c>
      <c r="H446" s="98">
        <f>VLOOKUP($B446,'Panorama Especialização Brasil'!$K$4:$BU$679,63,0)</f>
        <v>22003</v>
      </c>
      <c r="I446" s="201">
        <f>VLOOKUP($B446,'Panorama Especialização Brasil'!$K$4:$BV$680,64,0)</f>
        <v>4637</v>
      </c>
      <c r="J446" s="253"/>
      <c r="K446" s="239" t="s">
        <v>742</v>
      </c>
      <c r="L446" s="239"/>
      <c r="M446" s="239" t="s">
        <v>774</v>
      </c>
      <c r="N446" s="237"/>
      <c r="O446" s="237"/>
      <c r="P446" s="277"/>
      <c r="Q446" s="284">
        <v>1</v>
      </c>
      <c r="R446" s="285"/>
      <c r="S446" s="296">
        <f t="shared" si="63"/>
        <v>655</v>
      </c>
      <c r="T446" s="297">
        <f t="shared" si="64"/>
        <v>127</v>
      </c>
      <c r="U446" s="297">
        <f t="shared" si="65"/>
        <v>22003</v>
      </c>
      <c r="V446" s="297">
        <f t="shared" si="66"/>
        <v>4637</v>
      </c>
      <c r="W446" s="297">
        <f t="shared" si="59"/>
        <v>0</v>
      </c>
      <c r="X446" s="297">
        <f t="shared" si="60"/>
        <v>0</v>
      </c>
      <c r="Y446" s="297">
        <f t="shared" si="61"/>
        <v>0</v>
      </c>
      <c r="Z446" s="298">
        <f t="shared" si="62"/>
        <v>0</v>
      </c>
    </row>
    <row r="447" spans="1:26">
      <c r="A447" s="87">
        <v>668</v>
      </c>
      <c r="B447" s="49" t="s">
        <v>642</v>
      </c>
      <c r="C447" s="65">
        <f>VLOOKUP($B447,'Panorama Especialização Brasil'!$K$4:$BU$679,58,0)</f>
        <v>748</v>
      </c>
      <c r="D447" s="46">
        <f t="shared" si="58"/>
        <v>0.51992500226544835</v>
      </c>
      <c r="E447" s="201">
        <f>VLOOKUP($B447,'Panorama Especialização Brasil'!$K$4:$BU$679,60,0)</f>
        <v>262</v>
      </c>
      <c r="F447" s="98">
        <v>93</v>
      </c>
      <c r="G447" s="196">
        <v>30</v>
      </c>
      <c r="H447" s="98">
        <f>VLOOKUP($B447,'Panorama Especialização Brasil'!$K$4:$BU$679,63,0)</f>
        <v>25457</v>
      </c>
      <c r="I447" s="201">
        <f>VLOOKUP($B447,'Panorama Especialização Brasil'!$K$4:$BV$680,64,0)</f>
        <v>8508</v>
      </c>
      <c r="J447" s="253"/>
      <c r="K447" s="239" t="s">
        <v>742</v>
      </c>
      <c r="L447" s="239"/>
      <c r="M447" s="239" t="s">
        <v>774</v>
      </c>
      <c r="N447" s="237"/>
      <c r="O447" s="237"/>
      <c r="P447" s="277"/>
      <c r="Q447" s="284">
        <v>1</v>
      </c>
      <c r="R447" s="285"/>
      <c r="S447" s="296">
        <f t="shared" si="63"/>
        <v>748</v>
      </c>
      <c r="T447" s="297">
        <f t="shared" si="64"/>
        <v>262</v>
      </c>
      <c r="U447" s="297">
        <f t="shared" si="65"/>
        <v>25457</v>
      </c>
      <c r="V447" s="297">
        <f t="shared" si="66"/>
        <v>8508</v>
      </c>
      <c r="W447" s="297">
        <f t="shared" si="59"/>
        <v>0</v>
      </c>
      <c r="X447" s="297">
        <f t="shared" si="60"/>
        <v>0</v>
      </c>
      <c r="Y447" s="297">
        <f t="shared" si="61"/>
        <v>0</v>
      </c>
      <c r="Z447" s="298">
        <f t="shared" si="62"/>
        <v>0</v>
      </c>
    </row>
    <row r="448" spans="1:26">
      <c r="A448" s="87">
        <v>395</v>
      </c>
      <c r="B448" s="49" t="s">
        <v>366</v>
      </c>
      <c r="C448" s="65">
        <f>VLOOKUP($B448,'Panorama Especialização Brasil'!$K$4:$BU$679,58,0)</f>
        <v>461</v>
      </c>
      <c r="D448" s="46">
        <f t="shared" si="58"/>
        <v>0.50932288724073138</v>
      </c>
      <c r="E448" s="201">
        <f>VLOOKUP($B448,'Panorama Especialização Brasil'!$K$4:$BU$679,60,0)</f>
        <v>39</v>
      </c>
      <c r="F448" s="98">
        <v>272</v>
      </c>
      <c r="G448" s="196">
        <v>6</v>
      </c>
      <c r="H448" s="98">
        <f>VLOOKUP($B448,'Panorama Especialização Brasil'!$K$4:$BU$679,63,0)</f>
        <v>16016</v>
      </c>
      <c r="I448" s="201">
        <f>VLOOKUP($B448,'Panorama Especialização Brasil'!$K$4:$BV$680,64,0)</f>
        <v>1353</v>
      </c>
      <c r="J448" s="253"/>
      <c r="K448" s="239" t="s">
        <v>742</v>
      </c>
      <c r="L448" s="239"/>
      <c r="M448" s="236" t="s">
        <v>774</v>
      </c>
      <c r="N448" s="237"/>
      <c r="O448" s="237"/>
      <c r="P448" s="277"/>
      <c r="Q448" s="284">
        <v>1</v>
      </c>
      <c r="R448" s="285"/>
      <c r="S448" s="296">
        <f t="shared" si="63"/>
        <v>461</v>
      </c>
      <c r="T448" s="297">
        <f t="shared" si="64"/>
        <v>39</v>
      </c>
      <c r="U448" s="297">
        <f t="shared" si="65"/>
        <v>16016</v>
      </c>
      <c r="V448" s="297">
        <f t="shared" si="66"/>
        <v>1353</v>
      </c>
      <c r="W448" s="297">
        <f t="shared" si="59"/>
        <v>0</v>
      </c>
      <c r="X448" s="297">
        <f t="shared" si="60"/>
        <v>0</v>
      </c>
      <c r="Y448" s="297">
        <f t="shared" si="61"/>
        <v>0</v>
      </c>
      <c r="Z448" s="298">
        <f t="shared" si="62"/>
        <v>0</v>
      </c>
    </row>
    <row r="449" spans="1:26">
      <c r="A449" s="87">
        <v>65</v>
      </c>
      <c r="B449" s="49" t="s">
        <v>35</v>
      </c>
      <c r="C449" s="65">
        <f>VLOOKUP($B449,'Panorama Especialização Brasil'!$K$4:$BU$679,58,0)</f>
        <v>375</v>
      </c>
      <c r="D449" s="46">
        <f t="shared" si="58"/>
        <v>0.50529700111067022</v>
      </c>
      <c r="E449" s="201">
        <f>VLOOKUP($B449,'Panorama Especialização Brasil'!$K$4:$BU$679,60,0)</f>
        <v>40</v>
      </c>
      <c r="F449" s="98">
        <v>0</v>
      </c>
      <c r="G449" s="196">
        <v>0</v>
      </c>
      <c r="H449" s="98">
        <f>VLOOKUP($B449,'Panorama Especialização Brasil'!$K$4:$BU$679,63,0)</f>
        <v>13132</v>
      </c>
      <c r="I449" s="201">
        <f>VLOOKUP($B449,'Panorama Especialização Brasil'!$K$4:$BV$680,64,0)</f>
        <v>744</v>
      </c>
      <c r="J449" s="253"/>
      <c r="K449" s="239" t="s">
        <v>742</v>
      </c>
      <c r="L449" s="239"/>
      <c r="M449" s="239" t="s">
        <v>774</v>
      </c>
      <c r="N449" s="237" t="s">
        <v>821</v>
      </c>
      <c r="O449" s="237" t="s">
        <v>822</v>
      </c>
      <c r="P449" s="277" t="s">
        <v>775</v>
      </c>
      <c r="Q449" s="284">
        <v>0.8</v>
      </c>
      <c r="R449" s="285">
        <v>0.2</v>
      </c>
      <c r="S449" s="296">
        <f t="shared" si="63"/>
        <v>300</v>
      </c>
      <c r="T449" s="297">
        <f t="shared" si="64"/>
        <v>32</v>
      </c>
      <c r="U449" s="297">
        <f t="shared" si="65"/>
        <v>10505.6</v>
      </c>
      <c r="V449" s="297">
        <f t="shared" si="66"/>
        <v>595.20000000000005</v>
      </c>
      <c r="W449" s="297">
        <f t="shared" si="59"/>
        <v>75</v>
      </c>
      <c r="X449" s="297">
        <f t="shared" si="60"/>
        <v>8</v>
      </c>
      <c r="Y449" s="297">
        <f t="shared" si="61"/>
        <v>2626.4</v>
      </c>
      <c r="Z449" s="298">
        <f t="shared" si="62"/>
        <v>148.80000000000001</v>
      </c>
    </row>
    <row r="450" spans="1:26">
      <c r="A450" s="87">
        <v>442</v>
      </c>
      <c r="B450" s="49" t="s">
        <v>413</v>
      </c>
      <c r="C450" s="65">
        <f>VLOOKUP($B450,'Panorama Especialização Brasil'!$K$4:$BU$679,58,0)</f>
        <v>196</v>
      </c>
      <c r="D450" s="46">
        <f t="shared" si="58"/>
        <v>0.49236032664876883</v>
      </c>
      <c r="E450" s="201">
        <f>VLOOKUP($B450,'Panorama Especialização Brasil'!$K$4:$BU$679,60,0)</f>
        <v>51</v>
      </c>
      <c r="F450" s="98">
        <v>67</v>
      </c>
      <c r="G450" s="196">
        <v>8</v>
      </c>
      <c r="H450" s="98">
        <f>VLOOKUP($B450,'Panorama Especialização Brasil'!$K$4:$BU$679,63,0)</f>
        <v>7044</v>
      </c>
      <c r="I450" s="201">
        <f>VLOOKUP($B450,'Panorama Especialização Brasil'!$K$4:$BV$680,64,0)</f>
        <v>2481</v>
      </c>
      <c r="J450" s="253"/>
      <c r="K450" s="239" t="s">
        <v>742</v>
      </c>
      <c r="L450" s="239"/>
      <c r="M450" s="239" t="s">
        <v>774</v>
      </c>
      <c r="N450" s="237"/>
      <c r="O450" s="237"/>
      <c r="P450" s="277"/>
      <c r="Q450" s="284">
        <v>1</v>
      </c>
      <c r="R450" s="285"/>
      <c r="S450" s="296">
        <f t="shared" si="63"/>
        <v>196</v>
      </c>
      <c r="T450" s="297">
        <f t="shared" si="64"/>
        <v>51</v>
      </c>
      <c r="U450" s="297">
        <f t="shared" si="65"/>
        <v>7044</v>
      </c>
      <c r="V450" s="297">
        <f t="shared" si="66"/>
        <v>2481</v>
      </c>
      <c r="W450" s="297">
        <f t="shared" si="59"/>
        <v>0</v>
      </c>
      <c r="X450" s="297">
        <f t="shared" si="60"/>
        <v>0</v>
      </c>
      <c r="Y450" s="297">
        <f t="shared" si="61"/>
        <v>0</v>
      </c>
      <c r="Z450" s="298">
        <f t="shared" si="62"/>
        <v>0</v>
      </c>
    </row>
    <row r="451" spans="1:26">
      <c r="A451" s="87">
        <v>83</v>
      </c>
      <c r="B451" s="49" t="s">
        <v>53</v>
      </c>
      <c r="C451" s="65">
        <f>VLOOKUP($B451,'Panorama Especialização Brasil'!$K$4:$BU$679,58,0)</f>
        <v>329</v>
      </c>
      <c r="D451" s="46">
        <f t="shared" si="58"/>
        <v>0.47523250327392014</v>
      </c>
      <c r="E451" s="201">
        <f>VLOOKUP($B451,'Panorama Especialização Brasil'!$K$4:$BU$679,60,0)</f>
        <v>39</v>
      </c>
      <c r="F451" s="98">
        <v>30</v>
      </c>
      <c r="G451" s="196">
        <v>3</v>
      </c>
      <c r="H451" s="98">
        <f>VLOOKUP($B451,'Panorama Especialização Brasil'!$K$4:$BU$679,63,0)</f>
        <v>12250</v>
      </c>
      <c r="I451" s="201">
        <f>VLOOKUP($B451,'Panorama Especialização Brasil'!$K$4:$BV$680,64,0)</f>
        <v>826</v>
      </c>
      <c r="J451" s="253"/>
      <c r="K451" s="239" t="s">
        <v>742</v>
      </c>
      <c r="L451" s="239"/>
      <c r="M451" s="239" t="s">
        <v>774</v>
      </c>
      <c r="N451" s="237"/>
      <c r="O451" s="237"/>
      <c r="P451" s="277"/>
      <c r="Q451" s="284">
        <v>1</v>
      </c>
      <c r="R451" s="285"/>
      <c r="S451" s="296">
        <f t="shared" si="63"/>
        <v>329</v>
      </c>
      <c r="T451" s="297">
        <f t="shared" si="64"/>
        <v>39</v>
      </c>
      <c r="U451" s="297">
        <f t="shared" si="65"/>
        <v>12250</v>
      </c>
      <c r="V451" s="297">
        <f t="shared" si="66"/>
        <v>826</v>
      </c>
      <c r="W451" s="297">
        <f t="shared" si="59"/>
        <v>0</v>
      </c>
      <c r="X451" s="297">
        <f t="shared" si="60"/>
        <v>0</v>
      </c>
      <c r="Y451" s="297">
        <f t="shared" si="61"/>
        <v>0</v>
      </c>
      <c r="Z451" s="298">
        <f t="shared" si="62"/>
        <v>0</v>
      </c>
    </row>
    <row r="452" spans="1:26">
      <c r="A452" s="87">
        <v>301</v>
      </c>
      <c r="B452" s="49" t="s">
        <v>272</v>
      </c>
      <c r="C452" s="65">
        <f>VLOOKUP($B452,'Panorama Especialização Brasil'!$K$4:$BU$679,58,0)</f>
        <v>960</v>
      </c>
      <c r="D452" s="46">
        <f t="shared" si="58"/>
        <v>0.47068534662173517</v>
      </c>
      <c r="E452" s="201">
        <f>VLOOKUP($B452,'Panorama Especialização Brasil'!$K$4:$BU$679,60,0)</f>
        <v>173</v>
      </c>
      <c r="F452" s="98">
        <v>268</v>
      </c>
      <c r="G452" s="196">
        <v>11</v>
      </c>
      <c r="H452" s="98">
        <f>VLOOKUP($B452,'Panorama Especialização Brasil'!$K$4:$BU$679,63,0)</f>
        <v>36090</v>
      </c>
      <c r="I452" s="201">
        <f>VLOOKUP($B452,'Panorama Especialização Brasil'!$K$4:$BV$680,64,0)</f>
        <v>4721</v>
      </c>
      <c r="J452" s="253"/>
      <c r="K452" s="239" t="s">
        <v>742</v>
      </c>
      <c r="L452" s="239"/>
      <c r="M452" s="239" t="s">
        <v>774</v>
      </c>
      <c r="N452" s="237"/>
      <c r="O452" s="237"/>
      <c r="P452" s="277"/>
      <c r="Q452" s="284">
        <v>1</v>
      </c>
      <c r="R452" s="285"/>
      <c r="S452" s="296">
        <f t="shared" si="63"/>
        <v>960</v>
      </c>
      <c r="T452" s="297">
        <f t="shared" si="64"/>
        <v>173</v>
      </c>
      <c r="U452" s="297">
        <f t="shared" si="65"/>
        <v>36090</v>
      </c>
      <c r="V452" s="297">
        <f t="shared" si="66"/>
        <v>4721</v>
      </c>
      <c r="W452" s="297">
        <f t="shared" si="59"/>
        <v>0</v>
      </c>
      <c r="X452" s="297">
        <f t="shared" si="60"/>
        <v>0</v>
      </c>
      <c r="Y452" s="297">
        <f t="shared" si="61"/>
        <v>0</v>
      </c>
      <c r="Z452" s="298">
        <f t="shared" si="62"/>
        <v>0</v>
      </c>
    </row>
    <row r="453" spans="1:26">
      <c r="A453" s="87">
        <v>85</v>
      </c>
      <c r="B453" s="49" t="s">
        <v>55</v>
      </c>
      <c r="C453" s="65">
        <f>VLOOKUP($B453,'Panorama Especialização Brasil'!$K$4:$BU$679,58,0)</f>
        <v>2610</v>
      </c>
      <c r="D453" s="46">
        <f t="shared" si="58"/>
        <v>0.46828799985149189</v>
      </c>
      <c r="E453" s="201">
        <f>VLOOKUP($B453,'Panorama Especialização Brasil'!$K$4:$BU$679,60,0)</f>
        <v>194</v>
      </c>
      <c r="F453" s="98">
        <v>351</v>
      </c>
      <c r="G453" s="196">
        <v>18</v>
      </c>
      <c r="H453" s="98">
        <f>VLOOKUP($B453,'Panorama Especialização Brasil'!$K$4:$BU$679,63,0)</f>
        <v>98622</v>
      </c>
      <c r="I453" s="201">
        <f>VLOOKUP($B453,'Panorama Especialização Brasil'!$K$4:$BV$680,64,0)</f>
        <v>4419</v>
      </c>
      <c r="J453" s="253"/>
      <c r="K453" s="239" t="s">
        <v>742</v>
      </c>
      <c r="L453" s="239"/>
      <c r="M453" s="239" t="s">
        <v>774</v>
      </c>
      <c r="N453" s="237"/>
      <c r="O453" s="237"/>
      <c r="P453" s="277"/>
      <c r="Q453" s="284">
        <v>1</v>
      </c>
      <c r="R453" s="285"/>
      <c r="S453" s="296">
        <f t="shared" si="63"/>
        <v>2610</v>
      </c>
      <c r="T453" s="297">
        <f t="shared" si="64"/>
        <v>194</v>
      </c>
      <c r="U453" s="297">
        <f t="shared" si="65"/>
        <v>98622</v>
      </c>
      <c r="V453" s="297">
        <f t="shared" si="66"/>
        <v>4419</v>
      </c>
      <c r="W453" s="297">
        <f t="shared" si="59"/>
        <v>0</v>
      </c>
      <c r="X453" s="297">
        <f t="shared" si="60"/>
        <v>0</v>
      </c>
      <c r="Y453" s="297">
        <f t="shared" si="61"/>
        <v>0</v>
      </c>
      <c r="Z453" s="298">
        <f t="shared" si="62"/>
        <v>0</v>
      </c>
    </row>
    <row r="454" spans="1:26">
      <c r="A454" s="87">
        <v>577</v>
      </c>
      <c r="B454" s="49" t="s">
        <v>550</v>
      </c>
      <c r="C454" s="65">
        <f>VLOOKUP($B454,'Panorama Especialização Brasil'!$K$4:$BU$679,58,0)</f>
        <v>122</v>
      </c>
      <c r="D454" s="46">
        <f t="shared" si="58"/>
        <v>0.44364342878060509</v>
      </c>
      <c r="E454" s="201">
        <f>VLOOKUP($B454,'Panorama Especialização Brasil'!$K$4:$BU$679,60,0)</f>
        <v>68</v>
      </c>
      <c r="F454" s="98">
        <v>3</v>
      </c>
      <c r="G454" s="196">
        <v>4</v>
      </c>
      <c r="H454" s="98">
        <f>VLOOKUP($B454,'Panorama Especialização Brasil'!$K$4:$BU$679,63,0)</f>
        <v>4866</v>
      </c>
      <c r="I454" s="201">
        <f>VLOOKUP($B454,'Panorama Especialização Brasil'!$K$4:$BV$680,64,0)</f>
        <v>2020</v>
      </c>
      <c r="J454" s="253"/>
      <c r="K454" s="239" t="s">
        <v>742</v>
      </c>
      <c r="L454" s="239"/>
      <c r="M454" s="236" t="s">
        <v>774</v>
      </c>
      <c r="N454" s="237"/>
      <c r="O454" s="237"/>
      <c r="P454" s="277"/>
      <c r="Q454" s="284">
        <v>1</v>
      </c>
      <c r="R454" s="285"/>
      <c r="S454" s="296">
        <f t="shared" si="63"/>
        <v>122</v>
      </c>
      <c r="T454" s="297">
        <f t="shared" si="64"/>
        <v>68</v>
      </c>
      <c r="U454" s="297">
        <f t="shared" si="65"/>
        <v>4866</v>
      </c>
      <c r="V454" s="297">
        <f t="shared" si="66"/>
        <v>2020</v>
      </c>
      <c r="W454" s="297">
        <f t="shared" si="59"/>
        <v>0</v>
      </c>
      <c r="X454" s="297">
        <f t="shared" si="60"/>
        <v>0</v>
      </c>
      <c r="Y454" s="297">
        <f t="shared" si="61"/>
        <v>0</v>
      </c>
      <c r="Z454" s="298">
        <f t="shared" si="62"/>
        <v>0</v>
      </c>
    </row>
    <row r="455" spans="1:26">
      <c r="A455" s="87">
        <v>655</v>
      </c>
      <c r="B455" s="49" t="s">
        <v>629</v>
      </c>
      <c r="C455" s="65">
        <f>VLOOKUP($B455,'Panorama Especialização Brasil'!$K$4:$BU$679,58,0)</f>
        <v>279</v>
      </c>
      <c r="D455" s="46">
        <f t="shared" ref="D455:D518" si="67">(C455/H455)/($C$4/$H$4)</f>
        <v>0.43953497174389944</v>
      </c>
      <c r="E455" s="201">
        <f>VLOOKUP($B455,'Panorama Especialização Brasil'!$K$4:$BU$679,60,0)</f>
        <v>29</v>
      </c>
      <c r="F455" s="98">
        <v>59</v>
      </c>
      <c r="G455" s="196">
        <v>4</v>
      </c>
      <c r="H455" s="98">
        <f>VLOOKUP($B455,'Panorama Especialização Brasil'!$K$4:$BU$679,63,0)</f>
        <v>11232</v>
      </c>
      <c r="I455" s="201">
        <f>VLOOKUP($B455,'Panorama Especialização Brasil'!$K$4:$BV$680,64,0)</f>
        <v>509</v>
      </c>
      <c r="J455" s="253" t="s">
        <v>856</v>
      </c>
      <c r="K455" s="239" t="s">
        <v>742</v>
      </c>
      <c r="L455" s="239"/>
      <c r="M455" s="236" t="s">
        <v>774</v>
      </c>
      <c r="N455" s="237" t="s">
        <v>784</v>
      </c>
      <c r="O455" s="237"/>
      <c r="P455" s="277" t="s">
        <v>785</v>
      </c>
      <c r="Q455" s="284">
        <v>0.7</v>
      </c>
      <c r="R455" s="285">
        <v>0.3</v>
      </c>
      <c r="S455" s="296">
        <f t="shared" si="63"/>
        <v>195.29999999999998</v>
      </c>
      <c r="T455" s="297">
        <f t="shared" si="64"/>
        <v>20.299999999999997</v>
      </c>
      <c r="U455" s="297">
        <f t="shared" si="65"/>
        <v>7862.4</v>
      </c>
      <c r="V455" s="297">
        <f t="shared" si="66"/>
        <v>356.29999999999995</v>
      </c>
      <c r="W455" s="297">
        <f t="shared" ref="W455:W518" si="68">$R455*C455</f>
        <v>83.7</v>
      </c>
      <c r="X455" s="297">
        <f t="shared" ref="X455:X518" si="69">$R455*E455</f>
        <v>8.6999999999999993</v>
      </c>
      <c r="Y455" s="297">
        <f t="shared" ref="Y455:Y518" si="70">$R455*H455</f>
        <v>3369.6</v>
      </c>
      <c r="Z455" s="298">
        <f t="shared" ref="Z455:Z518" si="71">$R455*I455</f>
        <v>152.69999999999999</v>
      </c>
    </row>
    <row r="456" spans="1:26">
      <c r="A456" s="87">
        <v>590</v>
      </c>
      <c r="B456" s="49" t="s">
        <v>563</v>
      </c>
      <c r="C456" s="65">
        <f>VLOOKUP($B456,'Panorama Especialização Brasil'!$K$4:$BU$679,58,0)</f>
        <v>129</v>
      </c>
      <c r="D456" s="46">
        <f t="shared" si="67"/>
        <v>0.43611630018978803</v>
      </c>
      <c r="E456" s="201">
        <f>VLOOKUP($B456,'Panorama Especialização Brasil'!$K$4:$BU$679,60,0)</f>
        <v>30</v>
      </c>
      <c r="F456" s="98">
        <v>31</v>
      </c>
      <c r="G456" s="196">
        <v>3</v>
      </c>
      <c r="H456" s="98">
        <f>VLOOKUP($B456,'Panorama Especialização Brasil'!$K$4:$BU$679,63,0)</f>
        <v>5234</v>
      </c>
      <c r="I456" s="201">
        <f>VLOOKUP($B456,'Panorama Especialização Brasil'!$K$4:$BV$680,64,0)</f>
        <v>788</v>
      </c>
      <c r="J456" s="253"/>
      <c r="K456" s="239" t="s">
        <v>742</v>
      </c>
      <c r="L456" s="239"/>
      <c r="M456" s="239" t="s">
        <v>774</v>
      </c>
      <c r="N456" s="237"/>
      <c r="O456" s="237"/>
      <c r="P456" s="277"/>
      <c r="Q456" s="284">
        <v>1</v>
      </c>
      <c r="R456" s="285"/>
      <c r="S456" s="296">
        <f t="shared" si="63"/>
        <v>129</v>
      </c>
      <c r="T456" s="297">
        <f t="shared" si="64"/>
        <v>30</v>
      </c>
      <c r="U456" s="297">
        <f t="shared" si="65"/>
        <v>5234</v>
      </c>
      <c r="V456" s="297">
        <f t="shared" si="66"/>
        <v>788</v>
      </c>
      <c r="W456" s="297">
        <f t="shared" si="68"/>
        <v>0</v>
      </c>
      <c r="X456" s="297">
        <f t="shared" si="69"/>
        <v>0</v>
      </c>
      <c r="Y456" s="297">
        <f t="shared" si="70"/>
        <v>0</v>
      </c>
      <c r="Z456" s="298">
        <f t="shared" si="71"/>
        <v>0</v>
      </c>
    </row>
    <row r="457" spans="1:26">
      <c r="A457" s="87">
        <v>596</v>
      </c>
      <c r="B457" s="49" t="s">
        <v>569</v>
      </c>
      <c r="C457" s="65">
        <f>VLOOKUP($B457,'Panorama Especialização Brasil'!$K$4:$BU$679,58,0)</f>
        <v>13928</v>
      </c>
      <c r="D457" s="46">
        <f t="shared" si="67"/>
        <v>0.43261145386928213</v>
      </c>
      <c r="E457" s="201">
        <f>VLOOKUP($B457,'Panorama Especialização Brasil'!$K$4:$BU$679,60,0)</f>
        <v>1926</v>
      </c>
      <c r="F457" s="98">
        <v>3830</v>
      </c>
      <c r="G457" s="196">
        <v>380</v>
      </c>
      <c r="H457" s="98">
        <f>VLOOKUP($B457,'Panorama Especialização Brasil'!$K$4:$BU$679,63,0)</f>
        <v>569688</v>
      </c>
      <c r="I457" s="201">
        <f>VLOOKUP($B457,'Panorama Especialização Brasil'!$K$4:$BV$680,64,0)</f>
        <v>133517</v>
      </c>
      <c r="J457" s="253"/>
      <c r="K457" s="239" t="s">
        <v>742</v>
      </c>
      <c r="L457" s="239"/>
      <c r="M457" s="239" t="s">
        <v>774</v>
      </c>
      <c r="N457" s="237"/>
      <c r="O457" s="237"/>
      <c r="P457" s="277"/>
      <c r="Q457" s="284">
        <v>1</v>
      </c>
      <c r="R457" s="285"/>
      <c r="S457" s="296">
        <f t="shared" si="63"/>
        <v>13928</v>
      </c>
      <c r="T457" s="297">
        <f t="shared" si="64"/>
        <v>1926</v>
      </c>
      <c r="U457" s="297">
        <f t="shared" si="65"/>
        <v>569688</v>
      </c>
      <c r="V457" s="297">
        <f t="shared" si="66"/>
        <v>133517</v>
      </c>
      <c r="W457" s="297">
        <f t="shared" si="68"/>
        <v>0</v>
      </c>
      <c r="X457" s="297">
        <f t="shared" si="69"/>
        <v>0</v>
      </c>
      <c r="Y457" s="297">
        <f t="shared" si="70"/>
        <v>0</v>
      </c>
      <c r="Z457" s="298">
        <f t="shared" si="71"/>
        <v>0</v>
      </c>
    </row>
    <row r="458" spans="1:26">
      <c r="A458" s="87">
        <v>670</v>
      </c>
      <c r="B458" s="49" t="s">
        <v>644</v>
      </c>
      <c r="C458" s="65">
        <f>VLOOKUP($B458,'Panorama Especialização Brasil'!$K$4:$BU$679,58,0)</f>
        <v>2491</v>
      </c>
      <c r="D458" s="46">
        <f t="shared" si="67"/>
        <v>0.4269575314921597</v>
      </c>
      <c r="E458" s="201">
        <f>VLOOKUP($B458,'Panorama Especialização Brasil'!$K$4:$BU$679,60,0)</f>
        <v>821</v>
      </c>
      <c r="F458" s="98">
        <v>393</v>
      </c>
      <c r="G458" s="196">
        <v>100</v>
      </c>
      <c r="H458" s="98">
        <f>VLOOKUP($B458,'Panorama Especialização Brasil'!$K$4:$BU$679,63,0)</f>
        <v>103237</v>
      </c>
      <c r="I458" s="201">
        <f>VLOOKUP($B458,'Panorama Especialização Brasil'!$K$4:$BV$680,64,0)</f>
        <v>31082</v>
      </c>
      <c r="J458" s="253"/>
      <c r="K458" s="239" t="s">
        <v>742</v>
      </c>
      <c r="L458" s="239"/>
      <c r="M458" s="239" t="s">
        <v>774</v>
      </c>
      <c r="N458" s="237"/>
      <c r="O458" s="237"/>
      <c r="P458" s="277"/>
      <c r="Q458" s="284">
        <v>1</v>
      </c>
      <c r="R458" s="285"/>
      <c r="S458" s="296">
        <f t="shared" si="63"/>
        <v>2491</v>
      </c>
      <c r="T458" s="297">
        <f t="shared" si="64"/>
        <v>821</v>
      </c>
      <c r="U458" s="297">
        <f t="shared" si="65"/>
        <v>103237</v>
      </c>
      <c r="V458" s="297">
        <f t="shared" si="66"/>
        <v>31082</v>
      </c>
      <c r="W458" s="297">
        <f t="shared" si="68"/>
        <v>0</v>
      </c>
      <c r="X458" s="297">
        <f t="shared" si="69"/>
        <v>0</v>
      </c>
      <c r="Y458" s="297">
        <f t="shared" si="70"/>
        <v>0</v>
      </c>
      <c r="Z458" s="298">
        <f t="shared" si="71"/>
        <v>0</v>
      </c>
    </row>
    <row r="459" spans="1:26">
      <c r="A459" s="87">
        <v>374</v>
      </c>
      <c r="B459" s="49" t="s">
        <v>345</v>
      </c>
      <c r="C459" s="65">
        <f>VLOOKUP($B459,'Panorama Especialização Brasil'!$K$4:$BU$679,58,0)</f>
        <v>129</v>
      </c>
      <c r="D459" s="46">
        <f t="shared" si="67"/>
        <v>0.42192841315958418</v>
      </c>
      <c r="E459" s="201">
        <f>VLOOKUP($B459,'Panorama Especialização Brasil'!$K$4:$BU$679,60,0)</f>
        <v>24</v>
      </c>
      <c r="F459" s="98">
        <v>10</v>
      </c>
      <c r="G459" s="196">
        <v>2</v>
      </c>
      <c r="H459" s="98">
        <f>VLOOKUP($B459,'Panorama Especialização Brasil'!$K$4:$BU$679,63,0)</f>
        <v>5410</v>
      </c>
      <c r="I459" s="201">
        <f>VLOOKUP($B459,'Panorama Especialização Brasil'!$K$4:$BV$680,64,0)</f>
        <v>322</v>
      </c>
      <c r="J459" s="253"/>
      <c r="K459" s="239" t="s">
        <v>742</v>
      </c>
      <c r="L459" s="239"/>
      <c r="M459" s="239" t="s">
        <v>774</v>
      </c>
      <c r="N459" s="237"/>
      <c r="O459" s="237"/>
      <c r="P459" s="277"/>
      <c r="Q459" s="284">
        <v>1</v>
      </c>
      <c r="R459" s="285"/>
      <c r="S459" s="296">
        <f t="shared" si="63"/>
        <v>129</v>
      </c>
      <c r="T459" s="297">
        <f t="shared" si="64"/>
        <v>24</v>
      </c>
      <c r="U459" s="297">
        <f t="shared" si="65"/>
        <v>5410</v>
      </c>
      <c r="V459" s="297">
        <f t="shared" si="66"/>
        <v>322</v>
      </c>
      <c r="W459" s="297">
        <f t="shared" si="68"/>
        <v>0</v>
      </c>
      <c r="X459" s="297">
        <f t="shared" si="69"/>
        <v>0</v>
      </c>
      <c r="Y459" s="297">
        <f t="shared" si="70"/>
        <v>0</v>
      </c>
      <c r="Z459" s="298">
        <f t="shared" si="71"/>
        <v>0</v>
      </c>
    </row>
    <row r="460" spans="1:26">
      <c r="A460" s="87">
        <v>69</v>
      </c>
      <c r="B460" s="49" t="s">
        <v>39</v>
      </c>
      <c r="C460" s="65">
        <f>VLOOKUP($B460,'Panorama Especialização Brasil'!$K$4:$BU$679,58,0)</f>
        <v>573</v>
      </c>
      <c r="D460" s="46">
        <f t="shared" si="67"/>
        <v>0.41627195524893745</v>
      </c>
      <c r="E460" s="201">
        <f>VLOOKUP($B460,'Panorama Especialização Brasil'!$K$4:$BU$679,60,0)</f>
        <v>13</v>
      </c>
      <c r="F460" s="98">
        <v>221</v>
      </c>
      <c r="G460" s="196">
        <v>4</v>
      </c>
      <c r="H460" s="98">
        <f>VLOOKUP($B460,'Panorama Especialização Brasil'!$K$4:$BU$679,63,0)</f>
        <v>24357</v>
      </c>
      <c r="I460" s="201">
        <f>VLOOKUP($B460,'Panorama Especialização Brasil'!$K$4:$BV$680,64,0)</f>
        <v>425</v>
      </c>
      <c r="J460" s="253"/>
      <c r="K460" s="239" t="s">
        <v>742</v>
      </c>
      <c r="L460" s="239"/>
      <c r="M460" s="239" t="s">
        <v>774</v>
      </c>
      <c r="N460" s="237"/>
      <c r="O460" s="237"/>
      <c r="P460" s="277"/>
      <c r="Q460" s="284">
        <v>1</v>
      </c>
      <c r="R460" s="285"/>
      <c r="S460" s="296">
        <f t="shared" si="63"/>
        <v>573</v>
      </c>
      <c r="T460" s="297">
        <f t="shared" si="64"/>
        <v>13</v>
      </c>
      <c r="U460" s="297">
        <f t="shared" si="65"/>
        <v>24357</v>
      </c>
      <c r="V460" s="297">
        <f t="shared" si="66"/>
        <v>425</v>
      </c>
      <c r="W460" s="297">
        <f t="shared" si="68"/>
        <v>0</v>
      </c>
      <c r="X460" s="297">
        <f t="shared" si="69"/>
        <v>0</v>
      </c>
      <c r="Y460" s="297">
        <f t="shared" si="70"/>
        <v>0</v>
      </c>
      <c r="Z460" s="298">
        <f t="shared" si="71"/>
        <v>0</v>
      </c>
    </row>
    <row r="461" spans="1:26">
      <c r="A461" s="87">
        <v>672</v>
      </c>
      <c r="B461" s="49" t="s">
        <v>646</v>
      </c>
      <c r="C461" s="65">
        <f>VLOOKUP($B461,'Panorama Especialização Brasil'!$K$4:$BU$679,58,0)</f>
        <v>829</v>
      </c>
      <c r="D461" s="46">
        <f t="shared" si="67"/>
        <v>0.40651272800016486</v>
      </c>
      <c r="E461" s="201">
        <f>VLOOKUP($B461,'Panorama Especialização Brasil'!$K$4:$BU$679,60,0)</f>
        <v>354</v>
      </c>
      <c r="F461" s="98">
        <v>117</v>
      </c>
      <c r="G461" s="196">
        <v>27</v>
      </c>
      <c r="H461" s="98">
        <f>VLOOKUP($B461,'Panorama Especialização Brasil'!$K$4:$BU$679,63,0)</f>
        <v>36085</v>
      </c>
      <c r="I461" s="201">
        <f>VLOOKUP($B461,'Panorama Especialização Brasil'!$K$4:$BV$680,64,0)</f>
        <v>11614</v>
      </c>
      <c r="J461" s="253"/>
      <c r="K461" s="239" t="s">
        <v>742</v>
      </c>
      <c r="L461" s="239"/>
      <c r="M461" s="239" t="s">
        <v>774</v>
      </c>
      <c r="N461" s="237"/>
      <c r="O461" s="237"/>
      <c r="P461" s="277"/>
      <c r="Q461" s="284">
        <v>1</v>
      </c>
      <c r="R461" s="285"/>
      <c r="S461" s="296">
        <f t="shared" si="63"/>
        <v>829</v>
      </c>
      <c r="T461" s="297">
        <f t="shared" si="64"/>
        <v>354</v>
      </c>
      <c r="U461" s="297">
        <f t="shared" si="65"/>
        <v>36085</v>
      </c>
      <c r="V461" s="297">
        <f t="shared" si="66"/>
        <v>11614</v>
      </c>
      <c r="W461" s="297">
        <f t="shared" si="68"/>
        <v>0</v>
      </c>
      <c r="X461" s="297">
        <f t="shared" si="69"/>
        <v>0</v>
      </c>
      <c r="Y461" s="297">
        <f t="shared" si="70"/>
        <v>0</v>
      </c>
      <c r="Z461" s="298">
        <f t="shared" si="71"/>
        <v>0</v>
      </c>
    </row>
    <row r="462" spans="1:26">
      <c r="A462" s="87">
        <v>12</v>
      </c>
      <c r="B462" s="49" t="s">
        <v>660</v>
      </c>
      <c r="C462" s="65">
        <f>VLOOKUP($B462,'Panorama Especialização Brasil'!$K$4:$BU$679,58,0)</f>
        <v>626</v>
      </c>
      <c r="D462" s="46">
        <f t="shared" si="67"/>
        <v>0.40475616100504602</v>
      </c>
      <c r="E462" s="201">
        <f>VLOOKUP($B462,'Panorama Especialização Brasil'!$K$4:$BU$679,60,0)</f>
        <v>154</v>
      </c>
      <c r="F462" s="98">
        <v>81</v>
      </c>
      <c r="G462" s="196">
        <v>15</v>
      </c>
      <c r="H462" s="98">
        <f>VLOOKUP($B462,'Panorama Especialização Brasil'!$K$4:$BU$679,63,0)</f>
        <v>27367</v>
      </c>
      <c r="I462" s="201">
        <f>VLOOKUP($B462,'Panorama Especialização Brasil'!$K$4:$BV$680,64,0)</f>
        <v>5538</v>
      </c>
      <c r="J462" s="253"/>
      <c r="K462" s="239" t="s">
        <v>742</v>
      </c>
      <c r="L462" s="239"/>
      <c r="M462" s="239" t="s">
        <v>774</v>
      </c>
      <c r="N462" s="237"/>
      <c r="O462" s="237"/>
      <c r="P462" s="277"/>
      <c r="Q462" s="284">
        <v>1</v>
      </c>
      <c r="R462" s="285"/>
      <c r="S462" s="296">
        <f t="shared" si="63"/>
        <v>626</v>
      </c>
      <c r="T462" s="297">
        <f t="shared" si="64"/>
        <v>154</v>
      </c>
      <c r="U462" s="297">
        <f t="shared" si="65"/>
        <v>27367</v>
      </c>
      <c r="V462" s="297">
        <f t="shared" si="66"/>
        <v>5538</v>
      </c>
      <c r="W462" s="297">
        <f t="shared" si="68"/>
        <v>0</v>
      </c>
      <c r="X462" s="297">
        <f t="shared" si="69"/>
        <v>0</v>
      </c>
      <c r="Y462" s="297">
        <f t="shared" si="70"/>
        <v>0</v>
      </c>
      <c r="Z462" s="298">
        <f t="shared" si="71"/>
        <v>0</v>
      </c>
    </row>
    <row r="463" spans="1:26">
      <c r="A463" s="87">
        <v>415</v>
      </c>
      <c r="B463" s="49" t="s">
        <v>386</v>
      </c>
      <c r="C463" s="65">
        <f>VLOOKUP($B463,'Panorama Especialização Brasil'!$K$4:$BU$679,58,0)</f>
        <v>1370</v>
      </c>
      <c r="D463" s="46">
        <f t="shared" si="67"/>
        <v>0.40192179941802825</v>
      </c>
      <c r="E463" s="201">
        <f>VLOOKUP($B463,'Panorama Especialização Brasil'!$K$4:$BU$679,60,0)</f>
        <v>299</v>
      </c>
      <c r="F463" s="98">
        <v>188</v>
      </c>
      <c r="G463" s="196">
        <v>44</v>
      </c>
      <c r="H463" s="98">
        <f>VLOOKUP($B463,'Panorama Especialização Brasil'!$K$4:$BU$679,63,0)</f>
        <v>60315</v>
      </c>
      <c r="I463" s="201">
        <f>VLOOKUP($B463,'Panorama Especialização Brasil'!$K$4:$BV$680,64,0)</f>
        <v>11340</v>
      </c>
      <c r="J463" s="253"/>
      <c r="K463" s="239" t="s">
        <v>742</v>
      </c>
      <c r="L463" s="239"/>
      <c r="M463" s="239" t="s">
        <v>774</v>
      </c>
      <c r="N463" s="237"/>
      <c r="O463" s="237"/>
      <c r="P463" s="277"/>
      <c r="Q463" s="284">
        <v>1</v>
      </c>
      <c r="R463" s="285"/>
      <c r="S463" s="296">
        <f t="shared" si="63"/>
        <v>1370</v>
      </c>
      <c r="T463" s="297">
        <f t="shared" si="64"/>
        <v>299</v>
      </c>
      <c r="U463" s="297">
        <f t="shared" si="65"/>
        <v>60315</v>
      </c>
      <c r="V463" s="297">
        <f t="shared" si="66"/>
        <v>11340</v>
      </c>
      <c r="W463" s="297">
        <f t="shared" si="68"/>
        <v>0</v>
      </c>
      <c r="X463" s="297">
        <f t="shared" si="69"/>
        <v>0</v>
      </c>
      <c r="Y463" s="297">
        <f t="shared" si="70"/>
        <v>0</v>
      </c>
      <c r="Z463" s="298">
        <f t="shared" si="71"/>
        <v>0</v>
      </c>
    </row>
    <row r="464" spans="1:26">
      <c r="A464" s="87">
        <v>617</v>
      </c>
      <c r="B464" s="49" t="s">
        <v>591</v>
      </c>
      <c r="C464" s="65">
        <f>VLOOKUP($B464,'Panorama Especialização Brasil'!$K$4:$BU$679,58,0)</f>
        <v>1740</v>
      </c>
      <c r="D464" s="46">
        <f t="shared" si="67"/>
        <v>0.40163580811432298</v>
      </c>
      <c r="E464" s="201">
        <f>VLOOKUP($B464,'Panorama Especialização Brasil'!$K$4:$BU$679,60,0)</f>
        <v>155</v>
      </c>
      <c r="F464" s="98">
        <v>276</v>
      </c>
      <c r="G464" s="196">
        <v>23</v>
      </c>
      <c r="H464" s="98">
        <f>VLOOKUP($B464,'Panorama Especialização Brasil'!$K$4:$BU$679,63,0)</f>
        <v>76659</v>
      </c>
      <c r="I464" s="201">
        <f>VLOOKUP($B464,'Panorama Especialização Brasil'!$K$4:$BV$680,64,0)</f>
        <v>5803</v>
      </c>
      <c r="J464" s="253"/>
      <c r="K464" s="239" t="s">
        <v>742</v>
      </c>
      <c r="L464" s="239"/>
      <c r="M464" s="239" t="s">
        <v>774</v>
      </c>
      <c r="N464" s="237"/>
      <c r="O464" s="237"/>
      <c r="P464" s="277"/>
      <c r="Q464" s="284">
        <v>1</v>
      </c>
      <c r="R464" s="285"/>
      <c r="S464" s="296">
        <f t="shared" si="63"/>
        <v>1740</v>
      </c>
      <c r="T464" s="297">
        <f t="shared" si="64"/>
        <v>155</v>
      </c>
      <c r="U464" s="297">
        <f t="shared" si="65"/>
        <v>76659</v>
      </c>
      <c r="V464" s="297">
        <f t="shared" si="66"/>
        <v>5803</v>
      </c>
      <c r="W464" s="297">
        <f t="shared" si="68"/>
        <v>0</v>
      </c>
      <c r="X464" s="297">
        <f t="shared" si="69"/>
        <v>0</v>
      </c>
      <c r="Y464" s="297">
        <f t="shared" si="70"/>
        <v>0</v>
      </c>
      <c r="Z464" s="298">
        <f t="shared" si="71"/>
        <v>0</v>
      </c>
    </row>
    <row r="465" spans="1:26">
      <c r="A465" s="87">
        <v>70</v>
      </c>
      <c r="B465" s="49" t="s">
        <v>40</v>
      </c>
      <c r="C465" s="65">
        <f>VLOOKUP($B465,'Panorama Especialização Brasil'!$K$4:$BU$679,58,0)</f>
        <v>86</v>
      </c>
      <c r="D465" s="46">
        <f t="shared" si="67"/>
        <v>0.39878279440834213</v>
      </c>
      <c r="E465" s="201">
        <f>VLOOKUP($B465,'Panorama Especialização Brasil'!$K$4:$BU$679,60,0)</f>
        <v>13</v>
      </c>
      <c r="F465" s="98">
        <v>4</v>
      </c>
      <c r="G465" s="196">
        <v>1</v>
      </c>
      <c r="H465" s="98">
        <f>VLOOKUP($B465,'Panorama Especialização Brasil'!$K$4:$BU$679,63,0)</f>
        <v>3816</v>
      </c>
      <c r="I465" s="201">
        <f>VLOOKUP($B465,'Panorama Especialização Brasil'!$K$4:$BV$680,64,0)</f>
        <v>355</v>
      </c>
      <c r="J465" s="253"/>
      <c r="K465" s="239" t="s">
        <v>742</v>
      </c>
      <c r="L465" s="239"/>
      <c r="M465" s="239" t="s">
        <v>774</v>
      </c>
      <c r="N465" s="237"/>
      <c r="O465" s="237"/>
      <c r="P465" s="277"/>
      <c r="Q465" s="284">
        <v>1</v>
      </c>
      <c r="R465" s="285"/>
      <c r="S465" s="296">
        <f t="shared" si="63"/>
        <v>86</v>
      </c>
      <c r="T465" s="297">
        <f t="shared" si="64"/>
        <v>13</v>
      </c>
      <c r="U465" s="297">
        <f t="shared" si="65"/>
        <v>3816</v>
      </c>
      <c r="V465" s="297">
        <f t="shared" si="66"/>
        <v>355</v>
      </c>
      <c r="W465" s="297">
        <f t="shared" si="68"/>
        <v>0</v>
      </c>
      <c r="X465" s="297">
        <f t="shared" si="69"/>
        <v>0</v>
      </c>
      <c r="Y465" s="297">
        <f t="shared" si="70"/>
        <v>0</v>
      </c>
      <c r="Z465" s="298">
        <f t="shared" si="71"/>
        <v>0</v>
      </c>
    </row>
    <row r="466" spans="1:26">
      <c r="A466" s="87">
        <v>589</v>
      </c>
      <c r="B466" s="49" t="s">
        <v>562</v>
      </c>
      <c r="C466" s="65">
        <f>VLOOKUP($B466,'Panorama Especialização Brasil'!$K$4:$BU$679,58,0)</f>
        <v>64</v>
      </c>
      <c r="D466" s="46">
        <f t="shared" si="67"/>
        <v>0.37387551798345819</v>
      </c>
      <c r="E466" s="201">
        <f>VLOOKUP($B466,'Panorama Especialização Brasil'!$K$4:$BU$679,60,0)</f>
        <v>18</v>
      </c>
      <c r="F466" s="98">
        <v>24</v>
      </c>
      <c r="G466" s="196">
        <v>4</v>
      </c>
      <c r="H466" s="98">
        <f>VLOOKUP($B466,'Panorama Especialização Brasil'!$K$4:$BU$679,63,0)</f>
        <v>3029</v>
      </c>
      <c r="I466" s="201">
        <f>VLOOKUP($B466,'Panorama Especialização Brasil'!$K$4:$BV$680,64,0)</f>
        <v>513</v>
      </c>
      <c r="J466" s="253" t="s">
        <v>856</v>
      </c>
      <c r="K466" s="239" t="s">
        <v>742</v>
      </c>
      <c r="L466" s="239"/>
      <c r="M466" s="236" t="s">
        <v>774</v>
      </c>
      <c r="N466" s="237" t="s">
        <v>784</v>
      </c>
      <c r="O466" s="237"/>
      <c r="P466" s="277" t="s">
        <v>785</v>
      </c>
      <c r="Q466" s="284">
        <v>0.7</v>
      </c>
      <c r="R466" s="285">
        <v>0.3</v>
      </c>
      <c r="S466" s="296">
        <f t="shared" si="63"/>
        <v>44.8</v>
      </c>
      <c r="T466" s="297">
        <f t="shared" si="64"/>
        <v>12.6</v>
      </c>
      <c r="U466" s="297">
        <f t="shared" si="65"/>
        <v>2120.2999999999997</v>
      </c>
      <c r="V466" s="297">
        <f t="shared" si="66"/>
        <v>359.09999999999997</v>
      </c>
      <c r="W466" s="297">
        <f t="shared" si="68"/>
        <v>19.2</v>
      </c>
      <c r="X466" s="297">
        <f t="shared" si="69"/>
        <v>5.3999999999999995</v>
      </c>
      <c r="Y466" s="297">
        <f t="shared" si="70"/>
        <v>908.69999999999993</v>
      </c>
      <c r="Z466" s="298">
        <f t="shared" si="71"/>
        <v>153.9</v>
      </c>
    </row>
    <row r="467" spans="1:26">
      <c r="A467" s="87">
        <v>651</v>
      </c>
      <c r="B467" s="49" t="s">
        <v>625</v>
      </c>
      <c r="C467" s="65">
        <f>VLOOKUP($B467,'Panorama Especialização Brasil'!$K$4:$BU$679,58,0)</f>
        <v>43</v>
      </c>
      <c r="D467" s="46">
        <f t="shared" si="67"/>
        <v>0.35738730471165658</v>
      </c>
      <c r="E467" s="201">
        <f>VLOOKUP($B467,'Panorama Especialização Brasil'!$K$4:$BU$679,60,0)</f>
        <v>15</v>
      </c>
      <c r="F467" s="98">
        <v>22</v>
      </c>
      <c r="G467" s="196">
        <v>4</v>
      </c>
      <c r="H467" s="98">
        <f>VLOOKUP($B467,'Panorama Especialização Brasil'!$K$4:$BU$679,63,0)</f>
        <v>2129</v>
      </c>
      <c r="I467" s="201">
        <f>VLOOKUP($B467,'Panorama Especialização Brasil'!$K$4:$BV$680,64,0)</f>
        <v>320</v>
      </c>
      <c r="J467" s="253"/>
      <c r="K467" s="239" t="s">
        <v>742</v>
      </c>
      <c r="L467" s="239"/>
      <c r="M467" s="239" t="s">
        <v>774</v>
      </c>
      <c r="N467" s="237"/>
      <c r="O467" s="237"/>
      <c r="P467" s="277"/>
      <c r="Q467" s="284">
        <v>1</v>
      </c>
      <c r="R467" s="285"/>
      <c r="S467" s="296">
        <f t="shared" si="63"/>
        <v>43</v>
      </c>
      <c r="T467" s="297">
        <f t="shared" si="64"/>
        <v>15</v>
      </c>
      <c r="U467" s="297">
        <f t="shared" si="65"/>
        <v>2129</v>
      </c>
      <c r="V467" s="297">
        <f t="shared" si="66"/>
        <v>320</v>
      </c>
      <c r="W467" s="297">
        <f t="shared" si="68"/>
        <v>0</v>
      </c>
      <c r="X467" s="297">
        <f t="shared" si="69"/>
        <v>0</v>
      </c>
      <c r="Y467" s="297">
        <f t="shared" si="70"/>
        <v>0</v>
      </c>
      <c r="Z467" s="298">
        <f t="shared" si="71"/>
        <v>0</v>
      </c>
    </row>
    <row r="468" spans="1:26">
      <c r="A468" s="87">
        <v>595</v>
      </c>
      <c r="B468" s="49" t="s">
        <v>568</v>
      </c>
      <c r="C468" s="65">
        <f>VLOOKUP($B468,'Panorama Especialização Brasil'!$K$4:$BU$679,58,0)</f>
        <v>3005</v>
      </c>
      <c r="D468" s="46">
        <f t="shared" si="67"/>
        <v>0.3546731671008756</v>
      </c>
      <c r="E468" s="201">
        <f>VLOOKUP($B468,'Panorama Especialização Brasil'!$K$4:$BU$679,60,0)</f>
        <v>115</v>
      </c>
      <c r="F468" s="98">
        <v>1495</v>
      </c>
      <c r="G468" s="196">
        <v>54</v>
      </c>
      <c r="H468" s="98">
        <f>VLOOKUP($B468,'Panorama Especialização Brasil'!$K$4:$BU$679,63,0)</f>
        <v>149921</v>
      </c>
      <c r="I468" s="201">
        <f>VLOOKUP($B468,'Panorama Especialização Brasil'!$K$4:$BV$680,64,0)</f>
        <v>4551</v>
      </c>
      <c r="J468" s="253"/>
      <c r="K468" s="346" t="s">
        <v>742</v>
      </c>
      <c r="L468" s="346"/>
      <c r="M468" s="338" t="s">
        <v>774</v>
      </c>
      <c r="N468" s="237"/>
      <c r="O468" s="237"/>
      <c r="P468" s="277"/>
      <c r="Q468" s="284">
        <v>1</v>
      </c>
      <c r="R468" s="285"/>
      <c r="S468" s="296">
        <f t="shared" si="63"/>
        <v>3005</v>
      </c>
      <c r="T468" s="297">
        <f t="shared" si="64"/>
        <v>115</v>
      </c>
      <c r="U468" s="297">
        <f t="shared" si="65"/>
        <v>149921</v>
      </c>
      <c r="V468" s="297">
        <f t="shared" si="66"/>
        <v>4551</v>
      </c>
      <c r="W468" s="297">
        <f t="shared" si="68"/>
        <v>0</v>
      </c>
      <c r="X468" s="297">
        <f t="shared" si="69"/>
        <v>0</v>
      </c>
      <c r="Y468" s="297">
        <f t="shared" si="70"/>
        <v>0</v>
      </c>
      <c r="Z468" s="298">
        <f t="shared" si="71"/>
        <v>0</v>
      </c>
    </row>
    <row r="469" spans="1:26">
      <c r="A469" s="87">
        <v>550</v>
      </c>
      <c r="B469" s="49" t="s">
        <v>522</v>
      </c>
      <c r="C469" s="65">
        <f>VLOOKUP($B469,'Panorama Especialização Brasil'!$K$4:$BU$679,58,0)</f>
        <v>816</v>
      </c>
      <c r="D469" s="46">
        <f t="shared" si="67"/>
        <v>0.3346616997483291</v>
      </c>
      <c r="E469" s="201">
        <f>VLOOKUP($B469,'Panorama Especialização Brasil'!$K$4:$BU$679,60,0)</f>
        <v>238</v>
      </c>
      <c r="F469" s="98">
        <v>171</v>
      </c>
      <c r="G469" s="196">
        <v>45</v>
      </c>
      <c r="H469" s="98">
        <f>VLOOKUP($B469,'Panorama Especialização Brasil'!$K$4:$BU$679,63,0)</f>
        <v>43145</v>
      </c>
      <c r="I469" s="201">
        <f>VLOOKUP($B469,'Panorama Especialização Brasil'!$K$4:$BV$680,64,0)</f>
        <v>9807</v>
      </c>
      <c r="J469" s="253"/>
      <c r="K469" s="239" t="s">
        <v>742</v>
      </c>
      <c r="L469" s="239"/>
      <c r="M469" s="239" t="s">
        <v>774</v>
      </c>
      <c r="N469" s="237"/>
      <c r="O469" s="237"/>
      <c r="P469" s="277"/>
      <c r="Q469" s="284">
        <v>1</v>
      </c>
      <c r="R469" s="285"/>
      <c r="S469" s="296">
        <f t="shared" si="63"/>
        <v>816</v>
      </c>
      <c r="T469" s="297">
        <f t="shared" si="64"/>
        <v>238</v>
      </c>
      <c r="U469" s="297">
        <f t="shared" si="65"/>
        <v>43145</v>
      </c>
      <c r="V469" s="297">
        <f t="shared" si="66"/>
        <v>9807</v>
      </c>
      <c r="W469" s="297">
        <f t="shared" si="68"/>
        <v>0</v>
      </c>
      <c r="X469" s="297">
        <f t="shared" si="69"/>
        <v>0</v>
      </c>
      <c r="Y469" s="297">
        <f t="shared" si="70"/>
        <v>0</v>
      </c>
      <c r="Z469" s="298">
        <f t="shared" si="71"/>
        <v>0</v>
      </c>
    </row>
    <row r="470" spans="1:26">
      <c r="A470" s="87">
        <v>578</v>
      </c>
      <c r="B470" s="49" t="s">
        <v>551</v>
      </c>
      <c r="C470" s="65">
        <f>VLOOKUP($B470,'Panorama Especialização Brasil'!$K$4:$BU$679,58,0)</f>
        <v>234</v>
      </c>
      <c r="D470" s="46">
        <f t="shared" si="67"/>
        <v>0.32597933997773892</v>
      </c>
      <c r="E470" s="201">
        <f>VLOOKUP($B470,'Panorama Especialização Brasil'!$K$4:$BU$679,60,0)</f>
        <v>75</v>
      </c>
      <c r="F470" s="98">
        <v>29</v>
      </c>
      <c r="G470" s="196">
        <v>8</v>
      </c>
      <c r="H470" s="98">
        <f>VLOOKUP($B470,'Panorama Especialização Brasil'!$K$4:$BU$679,63,0)</f>
        <v>12702</v>
      </c>
      <c r="I470" s="201">
        <f>VLOOKUP($B470,'Panorama Especialização Brasil'!$K$4:$BV$680,64,0)</f>
        <v>2970</v>
      </c>
      <c r="J470" s="253"/>
      <c r="K470" s="239" t="s">
        <v>742</v>
      </c>
      <c r="L470" s="239"/>
      <c r="M470" s="239" t="s">
        <v>774</v>
      </c>
      <c r="N470" s="237"/>
      <c r="O470" s="237"/>
      <c r="P470" s="277"/>
      <c r="Q470" s="284">
        <v>1</v>
      </c>
      <c r="R470" s="285"/>
      <c r="S470" s="296">
        <f t="shared" si="63"/>
        <v>234</v>
      </c>
      <c r="T470" s="297">
        <f t="shared" si="64"/>
        <v>75</v>
      </c>
      <c r="U470" s="297">
        <f t="shared" si="65"/>
        <v>12702</v>
      </c>
      <c r="V470" s="297">
        <f t="shared" si="66"/>
        <v>2970</v>
      </c>
      <c r="W470" s="297">
        <f t="shared" si="68"/>
        <v>0</v>
      </c>
      <c r="X470" s="297">
        <f t="shared" si="69"/>
        <v>0</v>
      </c>
      <c r="Y470" s="297">
        <f t="shared" si="70"/>
        <v>0</v>
      </c>
      <c r="Z470" s="298">
        <f t="shared" si="71"/>
        <v>0</v>
      </c>
    </row>
    <row r="471" spans="1:26">
      <c r="A471" s="87">
        <v>162</v>
      </c>
      <c r="B471" s="49" t="s">
        <v>132</v>
      </c>
      <c r="C471" s="65">
        <f>VLOOKUP($B471,'Panorama Especialização Brasil'!$K$4:$BU$679,58,0)</f>
        <v>768</v>
      </c>
      <c r="D471" s="46">
        <f t="shared" si="67"/>
        <v>0.30334666683771372</v>
      </c>
      <c r="E471" s="201">
        <f>VLOOKUP($B471,'Panorama Especialização Brasil'!$K$4:$BU$679,60,0)</f>
        <v>31</v>
      </c>
      <c r="F471" s="98">
        <v>40</v>
      </c>
      <c r="G471" s="196">
        <v>4</v>
      </c>
      <c r="H471" s="98">
        <f>VLOOKUP($B471,'Panorama Especialização Brasil'!$K$4:$BU$679,63,0)</f>
        <v>44799</v>
      </c>
      <c r="I471" s="201">
        <f>VLOOKUP($B471,'Panorama Especialização Brasil'!$K$4:$BV$680,64,0)</f>
        <v>1484</v>
      </c>
      <c r="J471" s="253"/>
      <c r="K471" s="239" t="s">
        <v>742</v>
      </c>
      <c r="L471" s="239"/>
      <c r="M471" s="236" t="s">
        <v>774</v>
      </c>
      <c r="N471" s="237"/>
      <c r="O471" s="237"/>
      <c r="P471" s="277"/>
      <c r="Q471" s="284">
        <v>1</v>
      </c>
      <c r="R471" s="285"/>
      <c r="S471" s="296">
        <f t="shared" si="63"/>
        <v>768</v>
      </c>
      <c r="T471" s="297">
        <f t="shared" si="64"/>
        <v>31</v>
      </c>
      <c r="U471" s="297">
        <f t="shared" si="65"/>
        <v>44799</v>
      </c>
      <c r="V471" s="297">
        <f t="shared" si="66"/>
        <v>1484</v>
      </c>
      <c r="W471" s="297">
        <f t="shared" si="68"/>
        <v>0</v>
      </c>
      <c r="X471" s="297">
        <f t="shared" si="69"/>
        <v>0</v>
      </c>
      <c r="Y471" s="297">
        <f t="shared" si="70"/>
        <v>0</v>
      </c>
      <c r="Z471" s="298">
        <f t="shared" si="71"/>
        <v>0</v>
      </c>
    </row>
    <row r="472" spans="1:26">
      <c r="A472" s="87">
        <v>652</v>
      </c>
      <c r="B472" s="49" t="s">
        <v>626</v>
      </c>
      <c r="C472" s="65">
        <f>VLOOKUP($B472,'Panorama Especialização Brasil'!$K$4:$BU$679,58,0)</f>
        <v>1193</v>
      </c>
      <c r="D472" s="46">
        <f t="shared" si="67"/>
        <v>0.26582794676781973</v>
      </c>
      <c r="E472" s="201">
        <f>VLOOKUP($B472,'Panorama Especialização Brasil'!$K$4:$BU$679,60,0)</f>
        <v>163</v>
      </c>
      <c r="F472" s="98">
        <v>60</v>
      </c>
      <c r="G472" s="196">
        <v>10</v>
      </c>
      <c r="H472" s="98">
        <f>VLOOKUP($B472,'Panorama Especialização Brasil'!$K$4:$BU$679,63,0)</f>
        <v>79412</v>
      </c>
      <c r="I472" s="201">
        <f>VLOOKUP($B472,'Panorama Especialização Brasil'!$K$4:$BV$680,64,0)</f>
        <v>5275</v>
      </c>
      <c r="J472" s="253"/>
      <c r="K472" s="239" t="s">
        <v>742</v>
      </c>
      <c r="L472" s="239"/>
      <c r="M472" s="239" t="s">
        <v>774</v>
      </c>
      <c r="N472" s="237"/>
      <c r="O472" s="237"/>
      <c r="P472" s="277"/>
      <c r="Q472" s="284">
        <v>1</v>
      </c>
      <c r="R472" s="285"/>
      <c r="S472" s="296">
        <f t="shared" si="63"/>
        <v>1193</v>
      </c>
      <c r="T472" s="297">
        <f t="shared" si="64"/>
        <v>163</v>
      </c>
      <c r="U472" s="297">
        <f t="shared" si="65"/>
        <v>79412</v>
      </c>
      <c r="V472" s="297">
        <f t="shared" si="66"/>
        <v>5275</v>
      </c>
      <c r="W472" s="297">
        <f t="shared" si="68"/>
        <v>0</v>
      </c>
      <c r="X472" s="297">
        <f t="shared" si="69"/>
        <v>0</v>
      </c>
      <c r="Y472" s="297">
        <f t="shared" si="70"/>
        <v>0</v>
      </c>
      <c r="Z472" s="298">
        <f t="shared" si="71"/>
        <v>0</v>
      </c>
    </row>
    <row r="473" spans="1:26">
      <c r="A473" s="87">
        <v>536</v>
      </c>
      <c r="B473" s="49" t="s">
        <v>508</v>
      </c>
      <c r="C473" s="65">
        <f>VLOOKUP($B473,'Panorama Especialização Brasil'!$K$4:$BU$679,58,0)</f>
        <v>183</v>
      </c>
      <c r="D473" s="46">
        <f t="shared" si="67"/>
        <v>0.2644469895197743</v>
      </c>
      <c r="E473" s="201">
        <f>VLOOKUP($B473,'Panorama Especialização Brasil'!$K$4:$BU$679,60,0)</f>
        <v>17</v>
      </c>
      <c r="F473" s="98">
        <v>23</v>
      </c>
      <c r="G473" s="196">
        <v>1</v>
      </c>
      <c r="H473" s="98">
        <f>VLOOKUP($B473,'Panorama Especialização Brasil'!$K$4:$BU$679,63,0)</f>
        <v>12245</v>
      </c>
      <c r="I473" s="201">
        <f>VLOOKUP($B473,'Panorama Especialização Brasil'!$K$4:$BV$680,64,0)</f>
        <v>464</v>
      </c>
      <c r="J473" s="253"/>
      <c r="K473" s="239" t="s">
        <v>742</v>
      </c>
      <c r="L473" s="239"/>
      <c r="M473" s="239" t="s">
        <v>774</v>
      </c>
      <c r="N473" s="237"/>
      <c r="O473" s="237"/>
      <c r="P473" s="277"/>
      <c r="Q473" s="284">
        <v>1</v>
      </c>
      <c r="R473" s="285"/>
      <c r="S473" s="296">
        <f t="shared" si="63"/>
        <v>183</v>
      </c>
      <c r="T473" s="297">
        <f t="shared" si="64"/>
        <v>17</v>
      </c>
      <c r="U473" s="297">
        <f t="shared" si="65"/>
        <v>12245</v>
      </c>
      <c r="V473" s="297">
        <f t="shared" si="66"/>
        <v>464</v>
      </c>
      <c r="W473" s="297">
        <f t="shared" si="68"/>
        <v>0</v>
      </c>
      <c r="X473" s="297">
        <f t="shared" si="69"/>
        <v>0</v>
      </c>
      <c r="Y473" s="297">
        <f t="shared" si="70"/>
        <v>0</v>
      </c>
      <c r="Z473" s="298">
        <f t="shared" si="71"/>
        <v>0</v>
      </c>
    </row>
    <row r="474" spans="1:26">
      <c r="A474" s="87">
        <v>82</v>
      </c>
      <c r="B474" s="49" t="s">
        <v>52</v>
      </c>
      <c r="C474" s="65">
        <f>VLOOKUP($B474,'Panorama Especialização Brasil'!$K$4:$BU$679,58,0)</f>
        <v>732</v>
      </c>
      <c r="D474" s="46">
        <f t="shared" si="67"/>
        <v>0.26183822969755288</v>
      </c>
      <c r="E474" s="201">
        <f>VLOOKUP($B474,'Panorama Especialização Brasil'!$K$4:$BU$679,60,0)</f>
        <v>32</v>
      </c>
      <c r="F474" s="98">
        <v>126</v>
      </c>
      <c r="G474" s="196">
        <v>7</v>
      </c>
      <c r="H474" s="98">
        <f>VLOOKUP($B474,'Panorama Especialização Brasil'!$K$4:$BU$679,63,0)</f>
        <v>49468</v>
      </c>
      <c r="I474" s="201">
        <f>VLOOKUP($B474,'Panorama Especialização Brasil'!$K$4:$BV$680,64,0)</f>
        <v>2492</v>
      </c>
      <c r="J474" s="253"/>
      <c r="K474" s="239" t="s">
        <v>742</v>
      </c>
      <c r="L474" s="239"/>
      <c r="M474" s="239" t="s">
        <v>774</v>
      </c>
      <c r="N474" s="237"/>
      <c r="O474" s="237"/>
      <c r="P474" s="277"/>
      <c r="Q474" s="284">
        <v>1</v>
      </c>
      <c r="R474" s="285"/>
      <c r="S474" s="296">
        <f t="shared" si="63"/>
        <v>732</v>
      </c>
      <c r="T474" s="297">
        <f t="shared" si="64"/>
        <v>32</v>
      </c>
      <c r="U474" s="297">
        <f t="shared" si="65"/>
        <v>49468</v>
      </c>
      <c r="V474" s="297">
        <f t="shared" si="66"/>
        <v>2492</v>
      </c>
      <c r="W474" s="297">
        <f t="shared" si="68"/>
        <v>0</v>
      </c>
      <c r="X474" s="297">
        <f t="shared" si="69"/>
        <v>0</v>
      </c>
      <c r="Y474" s="297">
        <f t="shared" si="70"/>
        <v>0</v>
      </c>
      <c r="Z474" s="298">
        <f t="shared" si="71"/>
        <v>0</v>
      </c>
    </row>
    <row r="475" spans="1:26">
      <c r="A475" s="87">
        <v>13</v>
      </c>
      <c r="B475" s="49" t="s">
        <v>661</v>
      </c>
      <c r="C475" s="65">
        <f>VLOOKUP($B475,'Panorama Especialização Brasil'!$K$4:$BU$679,58,0)</f>
        <v>271</v>
      </c>
      <c r="D475" s="46">
        <f t="shared" si="67"/>
        <v>0.25684510897862839</v>
      </c>
      <c r="E475" s="201">
        <f>VLOOKUP($B475,'Panorama Especialização Brasil'!$K$4:$BU$679,60,0)</f>
        <v>49</v>
      </c>
      <c r="F475" s="98">
        <v>2</v>
      </c>
      <c r="G475" s="196">
        <v>1</v>
      </c>
      <c r="H475" s="98">
        <f>VLOOKUP($B475,'Panorama Especialização Brasil'!$K$4:$BU$679,63,0)</f>
        <v>18670</v>
      </c>
      <c r="I475" s="201">
        <f>VLOOKUP($B475,'Panorama Especialização Brasil'!$K$4:$BV$680,64,0)</f>
        <v>2551</v>
      </c>
      <c r="J475" s="253"/>
      <c r="K475" s="239" t="s">
        <v>742</v>
      </c>
      <c r="L475" s="239"/>
      <c r="M475" s="236" t="s">
        <v>774</v>
      </c>
      <c r="N475" s="237"/>
      <c r="O475" s="237"/>
      <c r="P475" s="277"/>
      <c r="Q475" s="284">
        <v>1</v>
      </c>
      <c r="R475" s="285"/>
      <c r="S475" s="296">
        <f t="shared" si="63"/>
        <v>271</v>
      </c>
      <c r="T475" s="297">
        <f t="shared" si="64"/>
        <v>49</v>
      </c>
      <c r="U475" s="297">
        <f t="shared" si="65"/>
        <v>18670</v>
      </c>
      <c r="V475" s="297">
        <f t="shared" si="66"/>
        <v>2551</v>
      </c>
      <c r="W475" s="297">
        <f t="shared" si="68"/>
        <v>0</v>
      </c>
      <c r="X475" s="297">
        <f t="shared" si="69"/>
        <v>0</v>
      </c>
      <c r="Y475" s="297">
        <f t="shared" si="70"/>
        <v>0</v>
      </c>
      <c r="Z475" s="298">
        <f t="shared" si="71"/>
        <v>0</v>
      </c>
    </row>
    <row r="476" spans="1:26">
      <c r="A476" s="87">
        <v>289</v>
      </c>
      <c r="B476" s="49" t="s">
        <v>260</v>
      </c>
      <c r="C476" s="65">
        <f>VLOOKUP($B476,'Panorama Especialização Brasil'!$K$4:$BU$679,58,0)</f>
        <v>3011</v>
      </c>
      <c r="D476" s="46">
        <f t="shared" si="67"/>
        <v>0.25555865929474503</v>
      </c>
      <c r="E476" s="201">
        <f>VLOOKUP($B476,'Panorama Especialização Brasil'!$K$4:$BU$679,60,0)</f>
        <v>506</v>
      </c>
      <c r="F476" s="98">
        <v>218</v>
      </c>
      <c r="G476" s="196">
        <v>22</v>
      </c>
      <c r="H476" s="98">
        <f>VLOOKUP($B476,'Panorama Especialização Brasil'!$K$4:$BU$679,63,0)</f>
        <v>208481</v>
      </c>
      <c r="I476" s="201">
        <f>VLOOKUP($B476,'Panorama Especialização Brasil'!$K$4:$BV$680,64,0)</f>
        <v>19178</v>
      </c>
      <c r="J476" s="253"/>
      <c r="K476" s="239" t="s">
        <v>742</v>
      </c>
      <c r="L476" s="239"/>
      <c r="M476" s="239" t="s">
        <v>774</v>
      </c>
      <c r="N476" s="237"/>
      <c r="O476" s="237"/>
      <c r="P476" s="277"/>
      <c r="Q476" s="284">
        <v>1</v>
      </c>
      <c r="R476" s="285"/>
      <c r="S476" s="296">
        <f t="shared" si="63"/>
        <v>3011</v>
      </c>
      <c r="T476" s="297">
        <f t="shared" si="64"/>
        <v>506</v>
      </c>
      <c r="U476" s="297">
        <f t="shared" si="65"/>
        <v>208481</v>
      </c>
      <c r="V476" s="297">
        <f t="shared" si="66"/>
        <v>19178</v>
      </c>
      <c r="W476" s="297">
        <f t="shared" si="68"/>
        <v>0</v>
      </c>
      <c r="X476" s="297">
        <f t="shared" si="69"/>
        <v>0</v>
      </c>
      <c r="Y476" s="297">
        <f t="shared" si="70"/>
        <v>0</v>
      </c>
      <c r="Z476" s="298">
        <f t="shared" si="71"/>
        <v>0</v>
      </c>
    </row>
    <row r="477" spans="1:26">
      <c r="A477" s="87">
        <v>299</v>
      </c>
      <c r="B477" s="49" t="s">
        <v>270</v>
      </c>
      <c r="C477" s="65">
        <f>VLOOKUP($B477,'Panorama Especialização Brasil'!$K$4:$BU$679,58,0)</f>
        <v>115</v>
      </c>
      <c r="D477" s="46">
        <f t="shared" si="67"/>
        <v>0.2522505434113671</v>
      </c>
      <c r="E477" s="201">
        <f>VLOOKUP($B477,'Panorama Especialização Brasil'!$K$4:$BU$679,60,0)</f>
        <v>18</v>
      </c>
      <c r="F477" s="98">
        <v>2</v>
      </c>
      <c r="G477" s="196">
        <v>2</v>
      </c>
      <c r="H477" s="98">
        <f>VLOOKUP($B477,'Panorama Especialização Brasil'!$K$4:$BU$679,63,0)</f>
        <v>8067</v>
      </c>
      <c r="I477" s="201">
        <f>VLOOKUP($B477,'Panorama Especialização Brasil'!$K$4:$BV$680,64,0)</f>
        <v>518</v>
      </c>
      <c r="J477" s="253"/>
      <c r="K477" s="239" t="s">
        <v>742</v>
      </c>
      <c r="L477" s="239"/>
      <c r="M477" s="236" t="s">
        <v>774</v>
      </c>
      <c r="N477" s="237"/>
      <c r="O477" s="237"/>
      <c r="P477" s="277"/>
      <c r="Q477" s="284">
        <v>1</v>
      </c>
      <c r="R477" s="285"/>
      <c r="S477" s="296">
        <f t="shared" si="63"/>
        <v>115</v>
      </c>
      <c r="T477" s="297">
        <f t="shared" si="64"/>
        <v>18</v>
      </c>
      <c r="U477" s="297">
        <f t="shared" si="65"/>
        <v>8067</v>
      </c>
      <c r="V477" s="297">
        <f t="shared" si="66"/>
        <v>518</v>
      </c>
      <c r="W477" s="297">
        <f t="shared" si="68"/>
        <v>0</v>
      </c>
      <c r="X477" s="297">
        <f t="shared" si="69"/>
        <v>0</v>
      </c>
      <c r="Y477" s="297">
        <f t="shared" si="70"/>
        <v>0</v>
      </c>
      <c r="Z477" s="298">
        <f t="shared" si="71"/>
        <v>0</v>
      </c>
    </row>
    <row r="478" spans="1:26">
      <c r="A478" s="87">
        <v>469</v>
      </c>
      <c r="B478" s="49" t="s">
        <v>441</v>
      </c>
      <c r="C478" s="65">
        <f>VLOOKUP($B478,'Panorama Especialização Brasil'!$K$4:$BU$679,58,0)</f>
        <v>918</v>
      </c>
      <c r="D478" s="46">
        <f t="shared" si="67"/>
        <v>0.22488753326268313</v>
      </c>
      <c r="E478" s="201">
        <f>VLOOKUP($B478,'Panorama Especialização Brasil'!$K$4:$BU$679,60,0)</f>
        <v>115</v>
      </c>
      <c r="F478" s="98">
        <v>464</v>
      </c>
      <c r="G478" s="196">
        <v>36</v>
      </c>
      <c r="H478" s="98">
        <f>VLOOKUP($B478,'Panorama Especialização Brasil'!$K$4:$BU$679,63,0)</f>
        <v>72231</v>
      </c>
      <c r="I478" s="201">
        <f>VLOOKUP($B478,'Panorama Especialização Brasil'!$K$4:$BV$680,64,0)</f>
        <v>12836</v>
      </c>
      <c r="J478" s="253"/>
      <c r="K478" s="239" t="s">
        <v>742</v>
      </c>
      <c r="L478" s="239"/>
      <c r="M478" s="239" t="s">
        <v>774</v>
      </c>
      <c r="N478" s="237"/>
      <c r="O478" s="237"/>
      <c r="P478" s="277"/>
      <c r="Q478" s="284">
        <v>1</v>
      </c>
      <c r="R478" s="285"/>
      <c r="S478" s="296">
        <f t="shared" si="63"/>
        <v>918</v>
      </c>
      <c r="T478" s="297">
        <f t="shared" si="64"/>
        <v>115</v>
      </c>
      <c r="U478" s="297">
        <f t="shared" si="65"/>
        <v>72231</v>
      </c>
      <c r="V478" s="297">
        <f t="shared" si="66"/>
        <v>12836</v>
      </c>
      <c r="W478" s="297">
        <f t="shared" si="68"/>
        <v>0</v>
      </c>
      <c r="X478" s="297">
        <f t="shared" si="69"/>
        <v>0</v>
      </c>
      <c r="Y478" s="297">
        <f t="shared" si="70"/>
        <v>0</v>
      </c>
      <c r="Z478" s="298">
        <f t="shared" si="71"/>
        <v>0</v>
      </c>
    </row>
    <row r="479" spans="1:26">
      <c r="A479" s="87">
        <v>92</v>
      </c>
      <c r="B479" s="49" t="s">
        <v>62</v>
      </c>
      <c r="C479" s="65">
        <f>VLOOKUP($B479,'Panorama Especialização Brasil'!$K$4:$BU$679,58,0)</f>
        <v>137</v>
      </c>
      <c r="D479" s="46">
        <f t="shared" si="67"/>
        <v>0.22318093658532839</v>
      </c>
      <c r="E479" s="201">
        <f>VLOOKUP($B479,'Panorama Especialização Brasil'!$K$4:$BU$679,60,0)</f>
        <v>8</v>
      </c>
      <c r="F479" s="98">
        <v>54</v>
      </c>
      <c r="G479" s="196">
        <v>1</v>
      </c>
      <c r="H479" s="98">
        <f>VLOOKUP($B479,'Panorama Especialização Brasil'!$K$4:$BU$679,63,0)</f>
        <v>10862</v>
      </c>
      <c r="I479" s="201">
        <f>VLOOKUP($B479,'Panorama Especialização Brasil'!$K$4:$BV$680,64,0)</f>
        <v>189</v>
      </c>
      <c r="J479" s="253"/>
      <c r="K479" s="239" t="s">
        <v>742</v>
      </c>
      <c r="L479" s="239"/>
      <c r="M479" s="236" t="s">
        <v>774</v>
      </c>
      <c r="N479" s="237"/>
      <c r="O479" s="237"/>
      <c r="P479" s="277"/>
      <c r="Q479" s="284">
        <v>1</v>
      </c>
      <c r="R479" s="285"/>
      <c r="S479" s="296">
        <f t="shared" si="63"/>
        <v>137</v>
      </c>
      <c r="T479" s="297">
        <f t="shared" si="64"/>
        <v>8</v>
      </c>
      <c r="U479" s="297">
        <f t="shared" si="65"/>
        <v>10862</v>
      </c>
      <c r="V479" s="297">
        <f t="shared" si="66"/>
        <v>189</v>
      </c>
      <c r="W479" s="297">
        <f t="shared" si="68"/>
        <v>0</v>
      </c>
      <c r="X479" s="297">
        <f t="shared" si="69"/>
        <v>0</v>
      </c>
      <c r="Y479" s="297">
        <f t="shared" si="70"/>
        <v>0</v>
      </c>
      <c r="Z479" s="298">
        <f t="shared" si="71"/>
        <v>0</v>
      </c>
    </row>
    <row r="480" spans="1:26">
      <c r="A480" s="87">
        <v>640</v>
      </c>
      <c r="B480" s="49" t="s">
        <v>614</v>
      </c>
      <c r="C480" s="65">
        <f>VLOOKUP($B480,'Panorama Especialização Brasil'!$K$4:$BU$679,58,0)</f>
        <v>124</v>
      </c>
      <c r="D480" s="46">
        <f t="shared" si="67"/>
        <v>0.21963549338794255</v>
      </c>
      <c r="E480" s="201">
        <f>VLOOKUP($B480,'Panorama Especialização Brasil'!$K$4:$BU$679,60,0)</f>
        <v>6</v>
      </c>
      <c r="F480" s="98">
        <v>0</v>
      </c>
      <c r="G480" s="196">
        <v>0</v>
      </c>
      <c r="H480" s="98">
        <f>VLOOKUP($B480,'Panorama Especialização Brasil'!$K$4:$BU$679,63,0)</f>
        <v>9990</v>
      </c>
      <c r="I480" s="201">
        <f>VLOOKUP($B480,'Panorama Especialização Brasil'!$K$4:$BV$680,64,0)</f>
        <v>534</v>
      </c>
      <c r="J480" s="253"/>
      <c r="K480" s="239" t="s">
        <v>742</v>
      </c>
      <c r="L480" s="239"/>
      <c r="M480" s="239" t="s">
        <v>774</v>
      </c>
      <c r="N480" s="237"/>
      <c r="O480" s="237"/>
      <c r="P480" s="277"/>
      <c r="Q480" s="284">
        <v>1</v>
      </c>
      <c r="R480" s="285"/>
      <c r="S480" s="296">
        <f t="shared" si="63"/>
        <v>124</v>
      </c>
      <c r="T480" s="297">
        <f t="shared" si="64"/>
        <v>6</v>
      </c>
      <c r="U480" s="297">
        <f t="shared" si="65"/>
        <v>9990</v>
      </c>
      <c r="V480" s="297">
        <f t="shared" si="66"/>
        <v>534</v>
      </c>
      <c r="W480" s="297">
        <f t="shared" si="68"/>
        <v>0</v>
      </c>
      <c r="X480" s="297">
        <f t="shared" si="69"/>
        <v>0</v>
      </c>
      <c r="Y480" s="297">
        <f t="shared" si="70"/>
        <v>0</v>
      </c>
      <c r="Z480" s="298">
        <f t="shared" si="71"/>
        <v>0</v>
      </c>
    </row>
    <row r="481" spans="1:26">
      <c r="A481" s="87">
        <v>260</v>
      </c>
      <c r="B481" s="49" t="s">
        <v>230</v>
      </c>
      <c r="C481" s="65">
        <f>VLOOKUP($B481,'Panorama Especialização Brasil'!$K$4:$BU$679,58,0)</f>
        <v>57</v>
      </c>
      <c r="D481" s="46">
        <f t="shared" si="67"/>
        <v>0.21292065721447512</v>
      </c>
      <c r="E481" s="201">
        <f>VLOOKUP($B481,'Panorama Especialização Brasil'!$K$4:$BU$679,60,0)</f>
        <v>4</v>
      </c>
      <c r="F481" s="98">
        <v>0</v>
      </c>
      <c r="G481" s="196">
        <v>0</v>
      </c>
      <c r="H481" s="98">
        <f>VLOOKUP($B481,'Panorama Especialização Brasil'!$K$4:$BU$679,63,0)</f>
        <v>4737</v>
      </c>
      <c r="I481" s="201">
        <f>VLOOKUP($B481,'Panorama Especialização Brasil'!$K$4:$BV$680,64,0)</f>
        <v>160</v>
      </c>
      <c r="J481" s="253"/>
      <c r="K481" s="239" t="s">
        <v>742</v>
      </c>
      <c r="L481" s="239"/>
      <c r="M481" s="239" t="s">
        <v>774</v>
      </c>
      <c r="N481" s="237"/>
      <c r="O481" s="237"/>
      <c r="P481" s="277"/>
      <c r="Q481" s="284">
        <v>1</v>
      </c>
      <c r="R481" s="285"/>
      <c r="S481" s="296">
        <f t="shared" si="63"/>
        <v>57</v>
      </c>
      <c r="T481" s="297">
        <f t="shared" si="64"/>
        <v>4</v>
      </c>
      <c r="U481" s="297">
        <f t="shared" si="65"/>
        <v>4737</v>
      </c>
      <c r="V481" s="297">
        <f t="shared" si="66"/>
        <v>160</v>
      </c>
      <c r="W481" s="297">
        <f t="shared" si="68"/>
        <v>0</v>
      </c>
      <c r="X481" s="297">
        <f t="shared" si="69"/>
        <v>0</v>
      </c>
      <c r="Y481" s="297">
        <f t="shared" si="70"/>
        <v>0</v>
      </c>
      <c r="Z481" s="298">
        <f t="shared" si="71"/>
        <v>0</v>
      </c>
    </row>
    <row r="482" spans="1:26">
      <c r="A482" s="87">
        <v>216</v>
      </c>
      <c r="B482" s="49" t="s">
        <v>186</v>
      </c>
      <c r="C482" s="65">
        <f>VLOOKUP($B482,'Panorama Especialização Brasil'!$K$4:$BU$679,58,0)</f>
        <v>463</v>
      </c>
      <c r="D482" s="46">
        <f t="shared" si="67"/>
        <v>0.20851883473012664</v>
      </c>
      <c r="E482" s="201">
        <f>VLOOKUP($B482,'Panorama Especialização Brasil'!$K$4:$BU$679,60,0)</f>
        <v>147</v>
      </c>
      <c r="F482" s="98">
        <v>31</v>
      </c>
      <c r="G482" s="196">
        <v>5</v>
      </c>
      <c r="H482" s="98">
        <f>VLOOKUP($B482,'Panorama Especialização Brasil'!$K$4:$BU$679,63,0)</f>
        <v>39290</v>
      </c>
      <c r="I482" s="201">
        <f>VLOOKUP($B482,'Panorama Especialização Brasil'!$K$4:$BV$680,64,0)</f>
        <v>6865</v>
      </c>
      <c r="J482" s="253"/>
      <c r="K482" s="239" t="s">
        <v>742</v>
      </c>
      <c r="L482" s="239"/>
      <c r="M482" s="239" t="s">
        <v>774</v>
      </c>
      <c r="N482" s="237"/>
      <c r="O482" s="237"/>
      <c r="P482" s="277"/>
      <c r="Q482" s="284">
        <v>1</v>
      </c>
      <c r="R482" s="285"/>
      <c r="S482" s="296">
        <f t="shared" si="63"/>
        <v>463</v>
      </c>
      <c r="T482" s="297">
        <f t="shared" si="64"/>
        <v>147</v>
      </c>
      <c r="U482" s="297">
        <f t="shared" si="65"/>
        <v>39290</v>
      </c>
      <c r="V482" s="297">
        <f t="shared" si="66"/>
        <v>6865</v>
      </c>
      <c r="W482" s="297">
        <f t="shared" si="68"/>
        <v>0</v>
      </c>
      <c r="X482" s="297">
        <f t="shared" si="69"/>
        <v>0</v>
      </c>
      <c r="Y482" s="297">
        <f t="shared" si="70"/>
        <v>0</v>
      </c>
      <c r="Z482" s="298">
        <f t="shared" si="71"/>
        <v>0</v>
      </c>
    </row>
    <row r="483" spans="1:26">
      <c r="A483" s="87">
        <v>11</v>
      </c>
      <c r="B483" s="49" t="s">
        <v>659</v>
      </c>
      <c r="C483" s="65">
        <f>VLOOKUP($B483,'Panorama Especialização Brasil'!$K$4:$BU$679,58,0)</f>
        <v>573</v>
      </c>
      <c r="D483" s="46">
        <f t="shared" si="67"/>
        <v>0.19553237964281192</v>
      </c>
      <c r="E483" s="201">
        <f>VLOOKUP($B483,'Panorama Especialização Brasil'!$K$4:$BU$679,60,0)</f>
        <v>210</v>
      </c>
      <c r="F483" s="98">
        <v>6</v>
      </c>
      <c r="G483" s="196">
        <v>2</v>
      </c>
      <c r="H483" s="98">
        <f>VLOOKUP($B483,'Panorama Especialização Brasil'!$K$4:$BU$679,63,0)</f>
        <v>51854</v>
      </c>
      <c r="I483" s="201">
        <f>VLOOKUP($B483,'Panorama Especialização Brasil'!$K$4:$BV$680,64,0)</f>
        <v>9668</v>
      </c>
      <c r="J483" s="253"/>
      <c r="K483" s="239" t="s">
        <v>742</v>
      </c>
      <c r="L483" s="239"/>
      <c r="M483" s="239" t="s">
        <v>774</v>
      </c>
      <c r="N483" s="237"/>
      <c r="O483" s="237"/>
      <c r="P483" s="277"/>
      <c r="Q483" s="284">
        <v>1</v>
      </c>
      <c r="R483" s="285"/>
      <c r="S483" s="296">
        <f t="shared" si="63"/>
        <v>573</v>
      </c>
      <c r="T483" s="297">
        <f t="shared" si="64"/>
        <v>210</v>
      </c>
      <c r="U483" s="297">
        <f t="shared" si="65"/>
        <v>51854</v>
      </c>
      <c r="V483" s="297">
        <f t="shared" si="66"/>
        <v>9668</v>
      </c>
      <c r="W483" s="297">
        <f t="shared" si="68"/>
        <v>0</v>
      </c>
      <c r="X483" s="297">
        <f t="shared" si="69"/>
        <v>0</v>
      </c>
      <c r="Y483" s="297">
        <f t="shared" si="70"/>
        <v>0</v>
      </c>
      <c r="Z483" s="298">
        <f t="shared" si="71"/>
        <v>0</v>
      </c>
    </row>
    <row r="484" spans="1:26">
      <c r="A484" s="87">
        <v>386</v>
      </c>
      <c r="B484" s="49" t="s">
        <v>357</v>
      </c>
      <c r="C484" s="65">
        <f>VLOOKUP($B484,'Panorama Especialização Brasil'!$K$4:$BU$679,58,0)</f>
        <v>134</v>
      </c>
      <c r="D484" s="46">
        <f t="shared" si="67"/>
        <v>0.19074144086888861</v>
      </c>
      <c r="E484" s="201">
        <f>VLOOKUP($B484,'Panorama Especialização Brasil'!$K$4:$BU$679,60,0)</f>
        <v>22</v>
      </c>
      <c r="F484" s="98">
        <v>20</v>
      </c>
      <c r="G484" s="196">
        <v>6</v>
      </c>
      <c r="H484" s="98">
        <f>VLOOKUP($B484,'Panorama Especialização Brasil'!$K$4:$BU$679,63,0)</f>
        <v>12431</v>
      </c>
      <c r="I484" s="201">
        <f>VLOOKUP($B484,'Panorama Especialização Brasil'!$K$4:$BV$680,64,0)</f>
        <v>1077</v>
      </c>
      <c r="J484" s="253"/>
      <c r="K484" s="239" t="s">
        <v>742</v>
      </c>
      <c r="L484" s="239"/>
      <c r="M484" s="236" t="s">
        <v>774</v>
      </c>
      <c r="N484" s="237"/>
      <c r="O484" s="237"/>
      <c r="P484" s="277"/>
      <c r="Q484" s="284">
        <v>1</v>
      </c>
      <c r="R484" s="285"/>
      <c r="S484" s="296">
        <f t="shared" si="63"/>
        <v>134</v>
      </c>
      <c r="T484" s="297">
        <f t="shared" si="64"/>
        <v>22</v>
      </c>
      <c r="U484" s="297">
        <f t="shared" si="65"/>
        <v>12431</v>
      </c>
      <c r="V484" s="297">
        <f t="shared" si="66"/>
        <v>1077</v>
      </c>
      <c r="W484" s="297">
        <f t="shared" si="68"/>
        <v>0</v>
      </c>
      <c r="X484" s="297">
        <f t="shared" si="69"/>
        <v>0</v>
      </c>
      <c r="Y484" s="297">
        <f t="shared" si="70"/>
        <v>0</v>
      </c>
      <c r="Z484" s="298">
        <f t="shared" si="71"/>
        <v>0</v>
      </c>
    </row>
    <row r="485" spans="1:26">
      <c r="A485" s="87">
        <v>632</v>
      </c>
      <c r="B485" s="49" t="s">
        <v>606</v>
      </c>
      <c r="C485" s="65">
        <f>VLOOKUP($B485,'Panorama Especialização Brasil'!$K$4:$BU$679,58,0)</f>
        <v>66</v>
      </c>
      <c r="D485" s="46">
        <f t="shared" si="67"/>
        <v>0.17808151852257037</v>
      </c>
      <c r="E485" s="201">
        <f>VLOOKUP($B485,'Panorama Especialização Brasil'!$K$4:$BU$679,60,0)</f>
        <v>13</v>
      </c>
      <c r="F485" s="98">
        <v>6</v>
      </c>
      <c r="G485" s="196">
        <v>1</v>
      </c>
      <c r="H485" s="98">
        <f>VLOOKUP($B485,'Panorama Especialização Brasil'!$K$4:$BU$679,63,0)</f>
        <v>6558</v>
      </c>
      <c r="I485" s="201">
        <f>VLOOKUP($B485,'Panorama Especialização Brasil'!$K$4:$BV$680,64,0)</f>
        <v>208</v>
      </c>
      <c r="J485" s="253"/>
      <c r="K485" s="239" t="s">
        <v>742</v>
      </c>
      <c r="L485" s="239"/>
      <c r="M485" s="239" t="s">
        <v>774</v>
      </c>
      <c r="N485" s="237"/>
      <c r="O485" s="237"/>
      <c r="P485" s="277"/>
      <c r="Q485" s="284">
        <v>1</v>
      </c>
      <c r="R485" s="285"/>
      <c r="S485" s="296">
        <f t="shared" ref="S485:S548" si="72">$Q485*C485</f>
        <v>66</v>
      </c>
      <c r="T485" s="297">
        <f t="shared" ref="T485:T548" si="73">$Q485*E485</f>
        <v>13</v>
      </c>
      <c r="U485" s="297">
        <f t="shared" ref="U485:U548" si="74">$Q485*H485</f>
        <v>6558</v>
      </c>
      <c r="V485" s="297">
        <f t="shared" ref="V485:V548" si="75">$Q485*I485</f>
        <v>208</v>
      </c>
      <c r="W485" s="297">
        <f t="shared" si="68"/>
        <v>0</v>
      </c>
      <c r="X485" s="297">
        <f t="shared" si="69"/>
        <v>0</v>
      </c>
      <c r="Y485" s="297">
        <f t="shared" si="70"/>
        <v>0</v>
      </c>
      <c r="Z485" s="298">
        <f t="shared" si="71"/>
        <v>0</v>
      </c>
    </row>
    <row r="486" spans="1:26">
      <c r="A486" s="87">
        <v>221</v>
      </c>
      <c r="B486" s="49" t="s">
        <v>191</v>
      </c>
      <c r="C486" s="65">
        <f>VLOOKUP($B486,'Panorama Especialização Brasil'!$K$4:$BU$679,58,0)</f>
        <v>243</v>
      </c>
      <c r="D486" s="46">
        <f t="shared" si="67"/>
        <v>0.17737162864628692</v>
      </c>
      <c r="E486" s="201">
        <f>VLOOKUP($B486,'Panorama Especialização Brasil'!$K$4:$BU$679,60,0)</f>
        <v>20</v>
      </c>
      <c r="F486" s="98">
        <v>61</v>
      </c>
      <c r="G486" s="196">
        <v>6</v>
      </c>
      <c r="H486" s="98">
        <f>VLOOKUP($B486,'Panorama Especialização Brasil'!$K$4:$BU$679,63,0)</f>
        <v>24242</v>
      </c>
      <c r="I486" s="201">
        <f>VLOOKUP($B486,'Panorama Especialização Brasil'!$K$4:$BV$680,64,0)</f>
        <v>1797</v>
      </c>
      <c r="J486" s="253"/>
      <c r="K486" s="239" t="s">
        <v>742</v>
      </c>
      <c r="L486" s="239"/>
      <c r="M486" s="236" t="s">
        <v>774</v>
      </c>
      <c r="N486" s="237"/>
      <c r="O486" s="237"/>
      <c r="P486" s="277"/>
      <c r="Q486" s="284">
        <v>1</v>
      </c>
      <c r="R486" s="285"/>
      <c r="S486" s="296">
        <f t="shared" si="72"/>
        <v>243</v>
      </c>
      <c r="T486" s="297">
        <f t="shared" si="73"/>
        <v>20</v>
      </c>
      <c r="U486" s="297">
        <f t="shared" si="74"/>
        <v>24242</v>
      </c>
      <c r="V486" s="297">
        <f t="shared" si="75"/>
        <v>1797</v>
      </c>
      <c r="W486" s="297">
        <f t="shared" si="68"/>
        <v>0</v>
      </c>
      <c r="X486" s="297">
        <f t="shared" si="69"/>
        <v>0</v>
      </c>
      <c r="Y486" s="297">
        <f t="shared" si="70"/>
        <v>0</v>
      </c>
      <c r="Z486" s="298">
        <f t="shared" si="71"/>
        <v>0</v>
      </c>
    </row>
    <row r="487" spans="1:26">
      <c r="A487" s="87">
        <v>579</v>
      </c>
      <c r="B487" s="49" t="s">
        <v>552</v>
      </c>
      <c r="C487" s="65">
        <f>VLOOKUP($B487,'Panorama Especialização Brasil'!$K$4:$BU$679,58,0)</f>
        <v>104</v>
      </c>
      <c r="D487" s="46">
        <f t="shared" si="67"/>
        <v>0.1727783338610768</v>
      </c>
      <c r="E487" s="201">
        <f>VLOOKUP($B487,'Panorama Especialização Brasil'!$K$4:$BU$679,60,0)</f>
        <v>39</v>
      </c>
      <c r="F487" s="98">
        <v>25</v>
      </c>
      <c r="G487" s="196">
        <v>5</v>
      </c>
      <c r="H487" s="98">
        <f>VLOOKUP($B487,'Panorama Especialização Brasil'!$K$4:$BU$679,63,0)</f>
        <v>10651</v>
      </c>
      <c r="I487" s="201">
        <f>VLOOKUP($B487,'Panorama Especialização Brasil'!$K$4:$BV$680,64,0)</f>
        <v>2127</v>
      </c>
      <c r="J487" s="253"/>
      <c r="K487" s="239" t="s">
        <v>742</v>
      </c>
      <c r="L487" s="239"/>
      <c r="M487" s="239" t="s">
        <v>774</v>
      </c>
      <c r="N487" s="237"/>
      <c r="O487" s="237"/>
      <c r="P487" s="277"/>
      <c r="Q487" s="284">
        <v>1</v>
      </c>
      <c r="R487" s="285"/>
      <c r="S487" s="296">
        <f t="shared" si="72"/>
        <v>104</v>
      </c>
      <c r="T487" s="297">
        <f t="shared" si="73"/>
        <v>39</v>
      </c>
      <c r="U487" s="297">
        <f t="shared" si="74"/>
        <v>10651</v>
      </c>
      <c r="V487" s="297">
        <f t="shared" si="75"/>
        <v>2127</v>
      </c>
      <c r="W487" s="297">
        <f t="shared" si="68"/>
        <v>0</v>
      </c>
      <c r="X487" s="297">
        <f t="shared" si="69"/>
        <v>0</v>
      </c>
      <c r="Y487" s="297">
        <f t="shared" si="70"/>
        <v>0</v>
      </c>
      <c r="Z487" s="298">
        <f t="shared" si="71"/>
        <v>0</v>
      </c>
    </row>
    <row r="488" spans="1:26">
      <c r="A488" s="87">
        <v>647</v>
      </c>
      <c r="B488" s="49" t="s">
        <v>621</v>
      </c>
      <c r="C488" s="65">
        <f>VLOOKUP($B488,'Panorama Especialização Brasil'!$K$4:$BU$679,58,0)</f>
        <v>18</v>
      </c>
      <c r="D488" s="46">
        <f t="shared" si="67"/>
        <v>0.1680775147715543</v>
      </c>
      <c r="E488" s="201">
        <f>VLOOKUP($B488,'Panorama Especialização Brasil'!$K$4:$BU$679,60,0)</f>
        <v>3</v>
      </c>
      <c r="F488" s="98">
        <v>0</v>
      </c>
      <c r="G488" s="196">
        <v>0</v>
      </c>
      <c r="H488" s="98">
        <f>VLOOKUP($B488,'Panorama Especialização Brasil'!$K$4:$BU$679,63,0)</f>
        <v>1895</v>
      </c>
      <c r="I488" s="201">
        <f>VLOOKUP($B488,'Panorama Especialização Brasil'!$K$4:$BV$680,64,0)</f>
        <v>103</v>
      </c>
      <c r="J488" s="253"/>
      <c r="K488" s="239" t="s">
        <v>742</v>
      </c>
      <c r="L488" s="239"/>
      <c r="M488" s="239" t="s">
        <v>774</v>
      </c>
      <c r="N488" s="237"/>
      <c r="O488" s="237"/>
      <c r="P488" s="277"/>
      <c r="Q488" s="284">
        <v>1</v>
      </c>
      <c r="R488" s="285"/>
      <c r="S488" s="296">
        <f t="shared" si="72"/>
        <v>18</v>
      </c>
      <c r="T488" s="297">
        <f t="shared" si="73"/>
        <v>3</v>
      </c>
      <c r="U488" s="297">
        <f t="shared" si="74"/>
        <v>1895</v>
      </c>
      <c r="V488" s="297">
        <f t="shared" si="75"/>
        <v>103</v>
      </c>
      <c r="W488" s="297">
        <f t="shared" si="68"/>
        <v>0</v>
      </c>
      <c r="X488" s="297">
        <f t="shared" si="69"/>
        <v>0</v>
      </c>
      <c r="Y488" s="297">
        <f t="shared" si="70"/>
        <v>0</v>
      </c>
      <c r="Z488" s="298">
        <f t="shared" si="71"/>
        <v>0</v>
      </c>
    </row>
    <row r="489" spans="1:26">
      <c r="A489" s="87">
        <v>633</v>
      </c>
      <c r="B489" s="49" t="s">
        <v>607</v>
      </c>
      <c r="C489" s="65">
        <f>VLOOKUP($B489,'Panorama Especialização Brasil'!$K$4:$BU$679,58,0)</f>
        <v>28</v>
      </c>
      <c r="D489" s="46">
        <f t="shared" si="67"/>
        <v>0.1647124876953803</v>
      </c>
      <c r="E489" s="201">
        <f>VLOOKUP($B489,'Panorama Especialização Brasil'!$K$4:$BU$679,60,0)</f>
        <v>5</v>
      </c>
      <c r="F489" s="98">
        <v>0</v>
      </c>
      <c r="G489" s="196">
        <v>0</v>
      </c>
      <c r="H489" s="98">
        <f>VLOOKUP($B489,'Panorama Especialização Brasil'!$K$4:$BU$679,63,0)</f>
        <v>3008</v>
      </c>
      <c r="I489" s="201">
        <f>VLOOKUP($B489,'Panorama Especialização Brasil'!$K$4:$BV$680,64,0)</f>
        <v>184</v>
      </c>
      <c r="J489" s="253"/>
      <c r="K489" s="239" t="s">
        <v>742</v>
      </c>
      <c r="L489" s="239"/>
      <c r="M489" s="239" t="s">
        <v>774</v>
      </c>
      <c r="N489" s="237"/>
      <c r="O489" s="237"/>
      <c r="P489" s="277"/>
      <c r="Q489" s="284">
        <v>1</v>
      </c>
      <c r="R489" s="285"/>
      <c r="S489" s="296">
        <f t="shared" si="72"/>
        <v>28</v>
      </c>
      <c r="T489" s="297">
        <f t="shared" si="73"/>
        <v>5</v>
      </c>
      <c r="U489" s="297">
        <f t="shared" si="74"/>
        <v>3008</v>
      </c>
      <c r="V489" s="297">
        <f t="shared" si="75"/>
        <v>184</v>
      </c>
      <c r="W489" s="297">
        <f t="shared" si="68"/>
        <v>0</v>
      </c>
      <c r="X489" s="297">
        <f t="shared" si="69"/>
        <v>0</v>
      </c>
      <c r="Y489" s="297">
        <f t="shared" si="70"/>
        <v>0</v>
      </c>
      <c r="Z489" s="298">
        <f t="shared" si="71"/>
        <v>0</v>
      </c>
    </row>
    <row r="490" spans="1:26">
      <c r="A490" s="87">
        <v>115</v>
      </c>
      <c r="B490" s="49" t="s">
        <v>85</v>
      </c>
      <c r="C490" s="65">
        <f>VLOOKUP($B490,'Panorama Especialização Brasil'!$K$4:$BU$679,58,0)</f>
        <v>104</v>
      </c>
      <c r="D490" s="46">
        <f t="shared" si="67"/>
        <v>0.15540128643424497</v>
      </c>
      <c r="E490" s="201">
        <f>VLOOKUP($B490,'Panorama Especialização Brasil'!$K$4:$BU$679,60,0)</f>
        <v>20</v>
      </c>
      <c r="F490" s="98">
        <v>0</v>
      </c>
      <c r="G490" s="196">
        <v>0</v>
      </c>
      <c r="H490" s="98">
        <f>VLOOKUP($B490,'Panorama Especialização Brasil'!$K$4:$BU$679,63,0)</f>
        <v>11842</v>
      </c>
      <c r="I490" s="201">
        <f>VLOOKUP($B490,'Panorama Especialização Brasil'!$K$4:$BV$680,64,0)</f>
        <v>1279</v>
      </c>
      <c r="J490" s="253"/>
      <c r="K490" s="239" t="s">
        <v>742</v>
      </c>
      <c r="L490" s="239"/>
      <c r="M490" s="239" t="s">
        <v>774</v>
      </c>
      <c r="N490" s="237"/>
      <c r="O490" s="237"/>
      <c r="P490" s="277"/>
      <c r="Q490" s="284">
        <v>1</v>
      </c>
      <c r="R490" s="285"/>
      <c r="S490" s="296">
        <f t="shared" si="72"/>
        <v>104</v>
      </c>
      <c r="T490" s="297">
        <f t="shared" si="73"/>
        <v>20</v>
      </c>
      <c r="U490" s="297">
        <f t="shared" si="74"/>
        <v>11842</v>
      </c>
      <c r="V490" s="297">
        <f t="shared" si="75"/>
        <v>1279</v>
      </c>
      <c r="W490" s="297">
        <f t="shared" si="68"/>
        <v>0</v>
      </c>
      <c r="X490" s="297">
        <f t="shared" si="69"/>
        <v>0</v>
      </c>
      <c r="Y490" s="297">
        <f t="shared" si="70"/>
        <v>0</v>
      </c>
      <c r="Z490" s="298">
        <f t="shared" si="71"/>
        <v>0</v>
      </c>
    </row>
    <row r="491" spans="1:26">
      <c r="A491" s="87">
        <v>103</v>
      </c>
      <c r="B491" s="49" t="s">
        <v>73</v>
      </c>
      <c r="C491" s="65">
        <f>VLOOKUP($B491,'Panorama Especialização Brasil'!$K$4:$BU$679,58,0)</f>
        <v>55</v>
      </c>
      <c r="D491" s="46">
        <f t="shared" si="67"/>
        <v>0.13928946596906355</v>
      </c>
      <c r="E491" s="201">
        <f>VLOOKUP($B491,'Panorama Especialização Brasil'!$K$4:$BU$679,60,0)</f>
        <v>24</v>
      </c>
      <c r="F491" s="98">
        <v>0</v>
      </c>
      <c r="G491" s="196">
        <v>0</v>
      </c>
      <c r="H491" s="98">
        <f>VLOOKUP($B491,'Panorama Especialização Brasil'!$K$4:$BU$679,63,0)</f>
        <v>6987</v>
      </c>
      <c r="I491" s="201">
        <f>VLOOKUP($B491,'Panorama Especialização Brasil'!$K$4:$BV$680,64,0)</f>
        <v>685</v>
      </c>
      <c r="J491" s="253"/>
      <c r="K491" s="239" t="s">
        <v>742</v>
      </c>
      <c r="L491" s="239"/>
      <c r="M491" s="239" t="s">
        <v>774</v>
      </c>
      <c r="N491" s="237"/>
      <c r="O491" s="237"/>
      <c r="P491" s="277"/>
      <c r="Q491" s="284">
        <v>1</v>
      </c>
      <c r="R491" s="285"/>
      <c r="S491" s="296">
        <f t="shared" si="72"/>
        <v>55</v>
      </c>
      <c r="T491" s="297">
        <f t="shared" si="73"/>
        <v>24</v>
      </c>
      <c r="U491" s="297">
        <f t="shared" si="74"/>
        <v>6987</v>
      </c>
      <c r="V491" s="297">
        <f t="shared" si="75"/>
        <v>685</v>
      </c>
      <c r="W491" s="297">
        <f t="shared" si="68"/>
        <v>0</v>
      </c>
      <c r="X491" s="297">
        <f t="shared" si="69"/>
        <v>0</v>
      </c>
      <c r="Y491" s="297">
        <f t="shared" si="70"/>
        <v>0</v>
      </c>
      <c r="Z491" s="298">
        <f t="shared" si="71"/>
        <v>0</v>
      </c>
    </row>
    <row r="492" spans="1:26">
      <c r="A492" s="87">
        <v>110</v>
      </c>
      <c r="B492" s="49" t="s">
        <v>80</v>
      </c>
      <c r="C492" s="65">
        <f>VLOOKUP($B492,'Panorama Especialização Brasil'!$K$4:$BU$679,58,0)</f>
        <v>135</v>
      </c>
      <c r="D492" s="46">
        <f t="shared" si="67"/>
        <v>0.12664625589495893</v>
      </c>
      <c r="E492" s="201">
        <f>VLOOKUP($B492,'Panorama Especialização Brasil'!$K$4:$BU$679,60,0)</f>
        <v>18</v>
      </c>
      <c r="F492" s="98">
        <v>0</v>
      </c>
      <c r="G492" s="196">
        <v>0</v>
      </c>
      <c r="H492" s="98">
        <f>VLOOKUP($B492,'Panorama Especialização Brasil'!$K$4:$BU$679,63,0)</f>
        <v>18862</v>
      </c>
      <c r="I492" s="201">
        <f>VLOOKUP($B492,'Panorama Especialização Brasil'!$K$4:$BV$680,64,0)</f>
        <v>1466</v>
      </c>
      <c r="J492" s="253"/>
      <c r="K492" s="239" t="s">
        <v>742</v>
      </c>
      <c r="L492" s="239"/>
      <c r="M492" s="239" t="s">
        <v>774</v>
      </c>
      <c r="N492" s="237"/>
      <c r="O492" s="237"/>
      <c r="P492" s="277"/>
      <c r="Q492" s="284">
        <v>1</v>
      </c>
      <c r="R492" s="285"/>
      <c r="S492" s="296">
        <f t="shared" si="72"/>
        <v>135</v>
      </c>
      <c r="T492" s="297">
        <f t="shared" si="73"/>
        <v>18</v>
      </c>
      <c r="U492" s="297">
        <f t="shared" si="74"/>
        <v>18862</v>
      </c>
      <c r="V492" s="297">
        <f t="shared" si="75"/>
        <v>1466</v>
      </c>
      <c r="W492" s="297">
        <f t="shared" si="68"/>
        <v>0</v>
      </c>
      <c r="X492" s="297">
        <f t="shared" si="69"/>
        <v>0</v>
      </c>
      <c r="Y492" s="297">
        <f t="shared" si="70"/>
        <v>0</v>
      </c>
      <c r="Z492" s="298">
        <f t="shared" si="71"/>
        <v>0</v>
      </c>
    </row>
    <row r="493" spans="1:26">
      <c r="A493" s="87">
        <v>539</v>
      </c>
      <c r="B493" s="49" t="s">
        <v>511</v>
      </c>
      <c r="C493" s="65">
        <f>VLOOKUP($B493,'Panorama Especialização Brasil'!$K$4:$BU$679,58,0)</f>
        <v>267</v>
      </c>
      <c r="D493" s="46">
        <f t="shared" si="67"/>
        <v>0.12588981522643153</v>
      </c>
      <c r="E493" s="201">
        <f>VLOOKUP($B493,'Panorama Especialização Brasil'!$K$4:$BU$679,60,0)</f>
        <v>47</v>
      </c>
      <c r="F493" s="98">
        <v>86</v>
      </c>
      <c r="G493" s="196">
        <v>14</v>
      </c>
      <c r="H493" s="98">
        <f>VLOOKUP($B493,'Panorama Especialização Brasil'!$K$4:$BU$679,63,0)</f>
        <v>37529</v>
      </c>
      <c r="I493" s="201">
        <f>VLOOKUP($B493,'Panorama Especialização Brasil'!$K$4:$BV$680,64,0)</f>
        <v>1265</v>
      </c>
      <c r="J493" s="253"/>
      <c r="K493" s="239" t="s">
        <v>742</v>
      </c>
      <c r="L493" s="239"/>
      <c r="M493" s="239" t="s">
        <v>774</v>
      </c>
      <c r="N493" s="237"/>
      <c r="O493" s="237"/>
      <c r="P493" s="277"/>
      <c r="Q493" s="284">
        <v>1</v>
      </c>
      <c r="R493" s="285"/>
      <c r="S493" s="296">
        <f t="shared" si="72"/>
        <v>267</v>
      </c>
      <c r="T493" s="297">
        <f t="shared" si="73"/>
        <v>47</v>
      </c>
      <c r="U493" s="297">
        <f t="shared" si="74"/>
        <v>37529</v>
      </c>
      <c r="V493" s="297">
        <f t="shared" si="75"/>
        <v>1265</v>
      </c>
      <c r="W493" s="297">
        <f t="shared" si="68"/>
        <v>0</v>
      </c>
      <c r="X493" s="297">
        <f t="shared" si="69"/>
        <v>0</v>
      </c>
      <c r="Y493" s="297">
        <f t="shared" si="70"/>
        <v>0</v>
      </c>
      <c r="Z493" s="298">
        <f t="shared" si="71"/>
        <v>0</v>
      </c>
    </row>
    <row r="494" spans="1:26">
      <c r="A494" s="87">
        <v>538</v>
      </c>
      <c r="B494" s="49" t="s">
        <v>510</v>
      </c>
      <c r="C494" s="65">
        <f>VLOOKUP($B494,'Panorama Especialização Brasil'!$K$4:$BU$679,58,0)</f>
        <v>60</v>
      </c>
      <c r="D494" s="46">
        <f t="shared" si="67"/>
        <v>0.10642438201419921</v>
      </c>
      <c r="E494" s="201">
        <f>VLOOKUP($B494,'Panorama Especialização Brasil'!$K$4:$BU$679,60,0)</f>
        <v>28</v>
      </c>
      <c r="F494" s="98">
        <v>14</v>
      </c>
      <c r="G494" s="196">
        <v>7</v>
      </c>
      <c r="H494" s="98">
        <f>VLOOKUP($B494,'Panorama Especialização Brasil'!$K$4:$BU$679,63,0)</f>
        <v>9976</v>
      </c>
      <c r="I494" s="201">
        <f>VLOOKUP($B494,'Panorama Especialização Brasil'!$K$4:$BV$680,64,0)</f>
        <v>807</v>
      </c>
      <c r="J494" s="253"/>
      <c r="K494" s="239" t="s">
        <v>742</v>
      </c>
      <c r="L494" s="239"/>
      <c r="M494" s="236" t="s">
        <v>774</v>
      </c>
      <c r="N494" s="237"/>
      <c r="O494" s="237"/>
      <c r="P494" s="277"/>
      <c r="Q494" s="284">
        <v>1</v>
      </c>
      <c r="R494" s="285"/>
      <c r="S494" s="296">
        <f t="shared" si="72"/>
        <v>60</v>
      </c>
      <c r="T494" s="297">
        <f t="shared" si="73"/>
        <v>28</v>
      </c>
      <c r="U494" s="297">
        <f t="shared" si="74"/>
        <v>9976</v>
      </c>
      <c r="V494" s="297">
        <f t="shared" si="75"/>
        <v>807</v>
      </c>
      <c r="W494" s="297">
        <f t="shared" si="68"/>
        <v>0</v>
      </c>
      <c r="X494" s="297">
        <f t="shared" si="69"/>
        <v>0</v>
      </c>
      <c r="Y494" s="297">
        <f t="shared" si="70"/>
        <v>0</v>
      </c>
      <c r="Z494" s="298">
        <f t="shared" si="71"/>
        <v>0</v>
      </c>
    </row>
    <row r="495" spans="1:26">
      <c r="A495" s="87">
        <v>87</v>
      </c>
      <c r="B495" s="49" t="s">
        <v>57</v>
      </c>
      <c r="C495" s="65">
        <f>VLOOKUP($B495,'Panorama Especialização Brasil'!$K$4:$BU$679,58,0)</f>
        <v>36</v>
      </c>
      <c r="D495" s="46">
        <f t="shared" si="67"/>
        <v>9.9829772917127538E-2</v>
      </c>
      <c r="E495" s="201">
        <f>VLOOKUP($B495,'Panorama Especialização Brasil'!$K$4:$BU$679,60,0)</f>
        <v>4</v>
      </c>
      <c r="F495" s="98">
        <v>0</v>
      </c>
      <c r="G495" s="196">
        <v>0</v>
      </c>
      <c r="H495" s="98">
        <f>VLOOKUP($B495,'Panorama Especialização Brasil'!$K$4:$BU$679,63,0)</f>
        <v>6381</v>
      </c>
      <c r="I495" s="201">
        <f>VLOOKUP($B495,'Panorama Especialização Brasil'!$K$4:$BV$680,64,0)</f>
        <v>348</v>
      </c>
      <c r="J495" s="253"/>
      <c r="K495" s="239" t="s">
        <v>742</v>
      </c>
      <c r="L495" s="239"/>
      <c r="M495" s="236" t="s">
        <v>774</v>
      </c>
      <c r="N495" s="237"/>
      <c r="O495" s="237"/>
      <c r="P495" s="277"/>
      <c r="Q495" s="284">
        <v>1</v>
      </c>
      <c r="R495" s="285"/>
      <c r="S495" s="296">
        <f t="shared" si="72"/>
        <v>36</v>
      </c>
      <c r="T495" s="297">
        <f t="shared" si="73"/>
        <v>4</v>
      </c>
      <c r="U495" s="297">
        <f t="shared" si="74"/>
        <v>6381</v>
      </c>
      <c r="V495" s="297">
        <f t="shared" si="75"/>
        <v>348</v>
      </c>
      <c r="W495" s="297">
        <f t="shared" si="68"/>
        <v>0</v>
      </c>
      <c r="X495" s="297">
        <f t="shared" si="69"/>
        <v>0</v>
      </c>
      <c r="Y495" s="297">
        <f t="shared" si="70"/>
        <v>0</v>
      </c>
      <c r="Z495" s="298">
        <f t="shared" si="71"/>
        <v>0</v>
      </c>
    </row>
    <row r="496" spans="1:26">
      <c r="A496" s="87">
        <v>172</v>
      </c>
      <c r="B496" s="49" t="s">
        <v>142</v>
      </c>
      <c r="C496" s="65">
        <f>VLOOKUP($B496,'Panorama Especialização Brasil'!$K$4:$BU$679,58,0)</f>
        <v>451</v>
      </c>
      <c r="D496" s="46">
        <f t="shared" si="67"/>
        <v>9.158518969831006E-2</v>
      </c>
      <c r="E496" s="201">
        <f>VLOOKUP($B496,'Panorama Especialização Brasil'!$K$4:$BU$679,60,0)</f>
        <v>9</v>
      </c>
      <c r="F496" s="98">
        <v>425</v>
      </c>
      <c r="G496" s="196">
        <v>3</v>
      </c>
      <c r="H496" s="98">
        <f>VLOOKUP($B496,'Panorama Especialização Brasil'!$K$4:$BU$679,63,0)</f>
        <v>87136</v>
      </c>
      <c r="I496" s="201">
        <f>VLOOKUP($B496,'Panorama Especialização Brasil'!$K$4:$BV$680,64,0)</f>
        <v>474</v>
      </c>
      <c r="J496" s="253"/>
      <c r="K496" s="239" t="s">
        <v>742</v>
      </c>
      <c r="L496" s="239"/>
      <c r="M496" s="239" t="s">
        <v>774</v>
      </c>
      <c r="N496" s="237"/>
      <c r="O496" s="237"/>
      <c r="P496" s="277"/>
      <c r="Q496" s="284">
        <v>1</v>
      </c>
      <c r="R496" s="285"/>
      <c r="S496" s="296">
        <f t="shared" si="72"/>
        <v>451</v>
      </c>
      <c r="T496" s="297">
        <f t="shared" si="73"/>
        <v>9</v>
      </c>
      <c r="U496" s="297">
        <f t="shared" si="74"/>
        <v>87136</v>
      </c>
      <c r="V496" s="297">
        <f t="shared" si="75"/>
        <v>474</v>
      </c>
      <c r="W496" s="297">
        <f t="shared" si="68"/>
        <v>0</v>
      </c>
      <c r="X496" s="297">
        <f t="shared" si="69"/>
        <v>0</v>
      </c>
      <c r="Y496" s="297">
        <f t="shared" si="70"/>
        <v>0</v>
      </c>
      <c r="Z496" s="298">
        <f t="shared" si="71"/>
        <v>0</v>
      </c>
    </row>
    <row r="497" spans="1:26">
      <c r="A497" s="87">
        <v>14</v>
      </c>
      <c r="B497" s="49" t="s">
        <v>662</v>
      </c>
      <c r="C497" s="65">
        <f>VLOOKUP($B497,'Panorama Especialização Brasil'!$K$4:$BU$679,58,0)</f>
        <v>242</v>
      </c>
      <c r="D497" s="46">
        <f t="shared" si="67"/>
        <v>8.3171118253383969E-2</v>
      </c>
      <c r="E497" s="201">
        <f>VLOOKUP($B497,'Panorama Especialização Brasil'!$K$4:$BU$679,60,0)</f>
        <v>32</v>
      </c>
      <c r="F497" s="98">
        <v>28</v>
      </c>
      <c r="G497" s="196">
        <v>4</v>
      </c>
      <c r="H497" s="98">
        <f>VLOOKUP($B497,'Panorama Especialização Brasil'!$K$4:$BU$679,63,0)</f>
        <v>51486</v>
      </c>
      <c r="I497" s="201">
        <f>VLOOKUP($B497,'Panorama Especialização Brasil'!$K$4:$BV$680,64,0)</f>
        <v>4669</v>
      </c>
      <c r="J497" s="253"/>
      <c r="K497" s="239" t="s">
        <v>742</v>
      </c>
      <c r="L497" s="239"/>
      <c r="M497" s="236" t="s">
        <v>774</v>
      </c>
      <c r="N497" s="237"/>
      <c r="O497" s="237"/>
      <c r="P497" s="277"/>
      <c r="Q497" s="284">
        <v>1</v>
      </c>
      <c r="R497" s="285"/>
      <c r="S497" s="296">
        <f t="shared" si="72"/>
        <v>242</v>
      </c>
      <c r="T497" s="297">
        <f t="shared" si="73"/>
        <v>32</v>
      </c>
      <c r="U497" s="297">
        <f t="shared" si="74"/>
        <v>51486</v>
      </c>
      <c r="V497" s="297">
        <f t="shared" si="75"/>
        <v>4669</v>
      </c>
      <c r="W497" s="297">
        <f t="shared" si="68"/>
        <v>0</v>
      </c>
      <c r="X497" s="297">
        <f t="shared" si="69"/>
        <v>0</v>
      </c>
      <c r="Y497" s="297">
        <f t="shared" si="70"/>
        <v>0</v>
      </c>
      <c r="Z497" s="298">
        <f t="shared" si="71"/>
        <v>0</v>
      </c>
    </row>
    <row r="498" spans="1:26">
      <c r="A498" s="87">
        <v>98</v>
      </c>
      <c r="B498" s="49" t="s">
        <v>68</v>
      </c>
      <c r="C498" s="65">
        <f>VLOOKUP($B498,'Panorama Especialização Brasil'!$K$4:$BU$679,58,0)</f>
        <v>8</v>
      </c>
      <c r="D498" s="46">
        <f t="shared" si="67"/>
        <v>7.0992285855810855E-2</v>
      </c>
      <c r="E498" s="201">
        <f>VLOOKUP($B498,'Panorama Especialização Brasil'!$K$4:$BU$679,60,0)</f>
        <v>2</v>
      </c>
      <c r="F498" s="98">
        <v>0</v>
      </c>
      <c r="G498" s="196">
        <v>0</v>
      </c>
      <c r="H498" s="98">
        <f>VLOOKUP($B498,'Panorama Especialização Brasil'!$K$4:$BU$679,63,0)</f>
        <v>1994</v>
      </c>
      <c r="I498" s="201">
        <f>VLOOKUP($B498,'Panorama Especialização Brasil'!$K$4:$BV$680,64,0)</f>
        <v>104</v>
      </c>
      <c r="J498" s="253"/>
      <c r="K498" s="239" t="s">
        <v>742</v>
      </c>
      <c r="L498" s="239"/>
      <c r="M498" s="236" t="s">
        <v>774</v>
      </c>
      <c r="N498" s="237"/>
      <c r="O498" s="237"/>
      <c r="P498" s="277"/>
      <c r="Q498" s="284">
        <v>1</v>
      </c>
      <c r="R498" s="285"/>
      <c r="S498" s="296">
        <f t="shared" si="72"/>
        <v>8</v>
      </c>
      <c r="T498" s="297">
        <f t="shared" si="73"/>
        <v>2</v>
      </c>
      <c r="U498" s="297">
        <f t="shared" si="74"/>
        <v>1994</v>
      </c>
      <c r="V498" s="297">
        <f t="shared" si="75"/>
        <v>104</v>
      </c>
      <c r="W498" s="297">
        <f t="shared" si="68"/>
        <v>0</v>
      </c>
      <c r="X498" s="297">
        <f t="shared" si="69"/>
        <v>0</v>
      </c>
      <c r="Y498" s="297">
        <f t="shared" si="70"/>
        <v>0</v>
      </c>
      <c r="Z498" s="298">
        <f t="shared" si="71"/>
        <v>0</v>
      </c>
    </row>
    <row r="499" spans="1:26">
      <c r="A499" s="87">
        <v>102</v>
      </c>
      <c r="B499" s="49" t="s">
        <v>72</v>
      </c>
      <c r="C499" s="65">
        <f>VLOOKUP($B499,'Panorama Especialização Brasil'!$K$4:$BU$679,58,0)</f>
        <v>190</v>
      </c>
      <c r="D499" s="46">
        <f t="shared" si="67"/>
        <v>6.966900506489343E-2</v>
      </c>
      <c r="E499" s="201">
        <f>VLOOKUP($B499,'Panorama Especialização Brasil'!$K$4:$BU$679,60,0)</f>
        <v>25</v>
      </c>
      <c r="F499" s="98">
        <v>35</v>
      </c>
      <c r="G499" s="196">
        <v>2</v>
      </c>
      <c r="H499" s="98">
        <f>VLOOKUP($B499,'Panorama Especialização Brasil'!$K$4:$BU$679,63,0)</f>
        <v>48257</v>
      </c>
      <c r="I499" s="201">
        <f>VLOOKUP($B499,'Panorama Especialização Brasil'!$K$4:$BV$680,64,0)</f>
        <v>2944</v>
      </c>
      <c r="J499" s="253"/>
      <c r="K499" s="239" t="s">
        <v>742</v>
      </c>
      <c r="L499" s="239"/>
      <c r="M499" s="239" t="s">
        <v>774</v>
      </c>
      <c r="N499" s="237"/>
      <c r="O499" s="237"/>
      <c r="P499" s="277"/>
      <c r="Q499" s="284">
        <v>1</v>
      </c>
      <c r="R499" s="285"/>
      <c r="S499" s="296">
        <f t="shared" si="72"/>
        <v>190</v>
      </c>
      <c r="T499" s="297">
        <f t="shared" si="73"/>
        <v>25</v>
      </c>
      <c r="U499" s="297">
        <f t="shared" si="74"/>
        <v>48257</v>
      </c>
      <c r="V499" s="297">
        <f t="shared" si="75"/>
        <v>2944</v>
      </c>
      <c r="W499" s="297">
        <f t="shared" si="68"/>
        <v>0</v>
      </c>
      <c r="X499" s="297">
        <f t="shared" si="69"/>
        <v>0</v>
      </c>
      <c r="Y499" s="297">
        <f t="shared" si="70"/>
        <v>0</v>
      </c>
      <c r="Z499" s="298">
        <f t="shared" si="71"/>
        <v>0</v>
      </c>
    </row>
    <row r="500" spans="1:26">
      <c r="A500" s="87">
        <v>108</v>
      </c>
      <c r="B500" s="49" t="s">
        <v>78</v>
      </c>
      <c r="C500" s="65">
        <f>VLOOKUP($B500,'Panorama Especialização Brasil'!$K$4:$BU$679,58,0)</f>
        <v>1968</v>
      </c>
      <c r="D500" s="46">
        <f t="shared" si="67"/>
        <v>6.7068331000621623E-2</v>
      </c>
      <c r="E500" s="201">
        <f>VLOOKUP($B500,'Panorama Especialização Brasil'!$K$4:$BU$679,60,0)</f>
        <v>365</v>
      </c>
      <c r="F500" s="98">
        <v>394</v>
      </c>
      <c r="G500" s="196">
        <v>35</v>
      </c>
      <c r="H500" s="98">
        <f>VLOOKUP($B500,'Panorama Especialização Brasil'!$K$4:$BU$679,63,0)</f>
        <v>519223</v>
      </c>
      <c r="I500" s="201">
        <f>VLOOKUP($B500,'Panorama Especialização Brasil'!$K$4:$BV$680,64,0)</f>
        <v>45302</v>
      </c>
      <c r="J500" s="253"/>
      <c r="K500" s="239" t="s">
        <v>742</v>
      </c>
      <c r="L500" s="239"/>
      <c r="M500" s="239" t="s">
        <v>774</v>
      </c>
      <c r="N500" s="237"/>
      <c r="O500" s="237"/>
      <c r="P500" s="277"/>
      <c r="Q500" s="284">
        <v>1</v>
      </c>
      <c r="R500" s="285"/>
      <c r="S500" s="296">
        <f t="shared" si="72"/>
        <v>1968</v>
      </c>
      <c r="T500" s="297">
        <f t="shared" si="73"/>
        <v>365</v>
      </c>
      <c r="U500" s="297">
        <f t="shared" si="74"/>
        <v>519223</v>
      </c>
      <c r="V500" s="297">
        <f t="shared" si="75"/>
        <v>45302</v>
      </c>
      <c r="W500" s="297">
        <f t="shared" si="68"/>
        <v>0</v>
      </c>
      <c r="X500" s="297">
        <f t="shared" si="69"/>
        <v>0</v>
      </c>
      <c r="Y500" s="297">
        <f t="shared" si="70"/>
        <v>0</v>
      </c>
      <c r="Z500" s="298">
        <f t="shared" si="71"/>
        <v>0</v>
      </c>
    </row>
    <row r="501" spans="1:26">
      <c r="A501" s="87">
        <v>106</v>
      </c>
      <c r="B501" s="49" t="s">
        <v>76</v>
      </c>
      <c r="C501" s="65">
        <f>VLOOKUP($B501,'Panorama Especialização Brasil'!$K$4:$BU$679,58,0)</f>
        <v>167</v>
      </c>
      <c r="D501" s="46">
        <f t="shared" si="67"/>
        <v>6.2922644436613134E-2</v>
      </c>
      <c r="E501" s="201">
        <f>VLOOKUP($B501,'Panorama Especialização Brasil'!$K$4:$BU$679,60,0)</f>
        <v>15</v>
      </c>
      <c r="F501" s="98">
        <v>88</v>
      </c>
      <c r="G501" s="196">
        <v>1</v>
      </c>
      <c r="H501" s="98">
        <f>VLOOKUP($B501,'Panorama Especialização Brasil'!$K$4:$BU$679,63,0)</f>
        <v>46963</v>
      </c>
      <c r="I501" s="201">
        <f>VLOOKUP($B501,'Panorama Especialização Brasil'!$K$4:$BV$680,64,0)</f>
        <v>1578</v>
      </c>
      <c r="J501" s="253"/>
      <c r="K501" s="239" t="s">
        <v>742</v>
      </c>
      <c r="L501" s="239"/>
      <c r="M501" s="239" t="s">
        <v>774</v>
      </c>
      <c r="N501" s="237"/>
      <c r="O501" s="237"/>
      <c r="P501" s="277"/>
      <c r="Q501" s="284">
        <v>1</v>
      </c>
      <c r="R501" s="285"/>
      <c r="S501" s="296">
        <f t="shared" si="72"/>
        <v>167</v>
      </c>
      <c r="T501" s="297">
        <f t="shared" si="73"/>
        <v>15</v>
      </c>
      <c r="U501" s="297">
        <f t="shared" si="74"/>
        <v>46963</v>
      </c>
      <c r="V501" s="297">
        <f t="shared" si="75"/>
        <v>1578</v>
      </c>
      <c r="W501" s="297">
        <f t="shared" si="68"/>
        <v>0</v>
      </c>
      <c r="X501" s="297">
        <f t="shared" si="69"/>
        <v>0</v>
      </c>
      <c r="Y501" s="297">
        <f t="shared" si="70"/>
        <v>0</v>
      </c>
      <c r="Z501" s="298">
        <f t="shared" si="71"/>
        <v>0</v>
      </c>
    </row>
    <row r="502" spans="1:26">
      <c r="A502" s="87">
        <v>81</v>
      </c>
      <c r="B502" s="49" t="s">
        <v>51</v>
      </c>
      <c r="C502" s="65">
        <f>VLOOKUP($B502,'Panorama Especialização Brasil'!$K$4:$BU$679,58,0)</f>
        <v>123</v>
      </c>
      <c r="D502" s="46">
        <f t="shared" si="67"/>
        <v>5.4822764526347233E-2</v>
      </c>
      <c r="E502" s="201">
        <f>VLOOKUP($B502,'Panorama Especialização Brasil'!$K$4:$BU$679,60,0)</f>
        <v>19</v>
      </c>
      <c r="F502" s="98">
        <v>27</v>
      </c>
      <c r="G502" s="196">
        <v>1</v>
      </c>
      <c r="H502" s="98">
        <f>VLOOKUP($B502,'Panorama Especialização Brasil'!$K$4:$BU$679,63,0)</f>
        <v>39700</v>
      </c>
      <c r="I502" s="201">
        <f>VLOOKUP($B502,'Panorama Especialização Brasil'!$K$4:$BV$680,64,0)</f>
        <v>927</v>
      </c>
      <c r="J502" s="253"/>
      <c r="K502" s="239" t="s">
        <v>742</v>
      </c>
      <c r="L502" s="239"/>
      <c r="M502" s="236" t="s">
        <v>774</v>
      </c>
      <c r="N502" s="237"/>
      <c r="O502" s="237"/>
      <c r="P502" s="277"/>
      <c r="Q502" s="284">
        <v>1</v>
      </c>
      <c r="R502" s="285"/>
      <c r="S502" s="296">
        <f t="shared" si="72"/>
        <v>123</v>
      </c>
      <c r="T502" s="297">
        <f t="shared" si="73"/>
        <v>19</v>
      </c>
      <c r="U502" s="297">
        <f t="shared" si="74"/>
        <v>39700</v>
      </c>
      <c r="V502" s="297">
        <f t="shared" si="75"/>
        <v>927</v>
      </c>
      <c r="W502" s="297">
        <f t="shared" si="68"/>
        <v>0</v>
      </c>
      <c r="X502" s="297">
        <f t="shared" si="69"/>
        <v>0</v>
      </c>
      <c r="Y502" s="297">
        <f t="shared" si="70"/>
        <v>0</v>
      </c>
      <c r="Z502" s="298">
        <f t="shared" si="71"/>
        <v>0</v>
      </c>
    </row>
    <row r="503" spans="1:26">
      <c r="A503" s="87">
        <v>101</v>
      </c>
      <c r="B503" s="49" t="s">
        <v>71</v>
      </c>
      <c r="C503" s="65">
        <f>VLOOKUP($B503,'Panorama Especialização Brasil'!$K$4:$BU$679,58,0)</f>
        <v>130</v>
      </c>
      <c r="D503" s="46">
        <f t="shared" si="67"/>
        <v>5.2504508866130534E-2</v>
      </c>
      <c r="E503" s="201">
        <f>VLOOKUP($B503,'Panorama Especialização Brasil'!$K$4:$BU$679,60,0)</f>
        <v>29</v>
      </c>
      <c r="F503" s="98">
        <v>29</v>
      </c>
      <c r="G503" s="196">
        <v>3</v>
      </c>
      <c r="H503" s="98">
        <f>VLOOKUP($B503,'Panorama Especialização Brasil'!$K$4:$BU$679,63,0)</f>
        <v>43812</v>
      </c>
      <c r="I503" s="201">
        <f>VLOOKUP($B503,'Panorama Especialização Brasil'!$K$4:$BV$680,64,0)</f>
        <v>2890</v>
      </c>
      <c r="J503" s="253"/>
      <c r="K503" s="239" t="s">
        <v>742</v>
      </c>
      <c r="L503" s="239"/>
      <c r="M503" s="236" t="s">
        <v>774</v>
      </c>
      <c r="N503" s="237"/>
      <c r="O503" s="237"/>
      <c r="P503" s="277"/>
      <c r="Q503" s="284">
        <v>1</v>
      </c>
      <c r="R503" s="285"/>
      <c r="S503" s="296">
        <f t="shared" si="72"/>
        <v>130</v>
      </c>
      <c r="T503" s="297">
        <f t="shared" si="73"/>
        <v>29</v>
      </c>
      <c r="U503" s="297">
        <f t="shared" si="74"/>
        <v>43812</v>
      </c>
      <c r="V503" s="297">
        <f t="shared" si="75"/>
        <v>2890</v>
      </c>
      <c r="W503" s="297">
        <f t="shared" si="68"/>
        <v>0</v>
      </c>
      <c r="X503" s="297">
        <f t="shared" si="69"/>
        <v>0</v>
      </c>
      <c r="Y503" s="297">
        <f t="shared" si="70"/>
        <v>0</v>
      </c>
      <c r="Z503" s="298">
        <f t="shared" si="71"/>
        <v>0</v>
      </c>
    </row>
    <row r="504" spans="1:26">
      <c r="A504" s="87">
        <v>133</v>
      </c>
      <c r="B504" s="49" t="s">
        <v>103</v>
      </c>
      <c r="C504" s="65">
        <f>VLOOKUP($B504,'Panorama Especialização Brasil'!$K$4:$BU$679,58,0)</f>
        <v>63</v>
      </c>
      <c r="D504" s="46">
        <f t="shared" si="67"/>
        <v>5.2065485812074819E-2</v>
      </c>
      <c r="E504" s="201">
        <f>VLOOKUP($B504,'Panorama Especialização Brasil'!$K$4:$BU$679,60,0)</f>
        <v>4</v>
      </c>
      <c r="F504" s="98">
        <v>44</v>
      </c>
      <c r="G504" s="196">
        <v>1</v>
      </c>
      <c r="H504" s="98">
        <f>VLOOKUP($B504,'Panorama Especialização Brasil'!$K$4:$BU$679,63,0)</f>
        <v>21411</v>
      </c>
      <c r="I504" s="201">
        <f>VLOOKUP($B504,'Panorama Especialização Brasil'!$K$4:$BV$680,64,0)</f>
        <v>427</v>
      </c>
      <c r="J504" s="253"/>
      <c r="K504" s="239" t="s">
        <v>742</v>
      </c>
      <c r="L504" s="239"/>
      <c r="M504" s="239" t="s">
        <v>774</v>
      </c>
      <c r="N504" s="237"/>
      <c r="O504" s="237"/>
      <c r="P504" s="277"/>
      <c r="Q504" s="284">
        <v>1</v>
      </c>
      <c r="R504" s="285"/>
      <c r="S504" s="296">
        <f t="shared" si="72"/>
        <v>63</v>
      </c>
      <c r="T504" s="297">
        <f t="shared" si="73"/>
        <v>4</v>
      </c>
      <c r="U504" s="297">
        <f t="shared" si="74"/>
        <v>21411</v>
      </c>
      <c r="V504" s="297">
        <f t="shared" si="75"/>
        <v>427</v>
      </c>
      <c r="W504" s="297">
        <f t="shared" si="68"/>
        <v>0</v>
      </c>
      <c r="X504" s="297">
        <f t="shared" si="69"/>
        <v>0</v>
      </c>
      <c r="Y504" s="297">
        <f t="shared" si="70"/>
        <v>0</v>
      </c>
      <c r="Z504" s="298">
        <f t="shared" si="71"/>
        <v>0</v>
      </c>
    </row>
    <row r="505" spans="1:26">
      <c r="A505" s="87">
        <v>639</v>
      </c>
      <c r="B505" s="49" t="s">
        <v>714</v>
      </c>
      <c r="C505" s="65">
        <f>VLOOKUP($B505,'Panorama Especialização Brasil'!$K$4:$BU$679,58,0)</f>
        <v>139</v>
      </c>
      <c r="D505" s="46">
        <f t="shared" si="67"/>
        <v>5.1779562276351214E-2</v>
      </c>
      <c r="E505" s="201">
        <f>VLOOKUP($B505,'Panorama Especialização Brasil'!$K$4:$BU$679,60,0)</f>
        <v>25</v>
      </c>
      <c r="F505" s="98">
        <v>6</v>
      </c>
      <c r="G505" s="196">
        <v>3</v>
      </c>
      <c r="H505" s="98">
        <f>VLOOKUP($B505,'Panorama Especialização Brasil'!$K$4:$BU$679,63,0)</f>
        <v>47501</v>
      </c>
      <c r="I505" s="201">
        <f>VLOOKUP($B505,'Panorama Especialização Brasil'!$K$4:$BV$680,64,0)</f>
        <v>3301</v>
      </c>
      <c r="J505" s="253"/>
      <c r="K505" s="239" t="s">
        <v>742</v>
      </c>
      <c r="L505" s="239"/>
      <c r="M505" s="239" t="s">
        <v>774</v>
      </c>
      <c r="N505" s="237"/>
      <c r="O505" s="237"/>
      <c r="P505" s="277"/>
      <c r="Q505" s="284">
        <v>1</v>
      </c>
      <c r="R505" s="285"/>
      <c r="S505" s="296">
        <f t="shared" si="72"/>
        <v>139</v>
      </c>
      <c r="T505" s="297">
        <f t="shared" si="73"/>
        <v>25</v>
      </c>
      <c r="U505" s="297">
        <f t="shared" si="74"/>
        <v>47501</v>
      </c>
      <c r="V505" s="297">
        <f t="shared" si="75"/>
        <v>3301</v>
      </c>
      <c r="W505" s="297">
        <f t="shared" si="68"/>
        <v>0</v>
      </c>
      <c r="X505" s="297">
        <f t="shared" si="69"/>
        <v>0</v>
      </c>
      <c r="Y505" s="297">
        <f t="shared" si="70"/>
        <v>0</v>
      </c>
      <c r="Z505" s="298">
        <f t="shared" si="71"/>
        <v>0</v>
      </c>
    </row>
    <row r="506" spans="1:26">
      <c r="A506" s="87">
        <v>105</v>
      </c>
      <c r="B506" s="49" t="s">
        <v>75</v>
      </c>
      <c r="C506" s="65">
        <f>VLOOKUP($B506,'Panorama Especialização Brasil'!$K$4:$BU$679,58,0)</f>
        <v>39</v>
      </c>
      <c r="D506" s="46">
        <f t="shared" si="67"/>
        <v>5.00978775123683E-2</v>
      </c>
      <c r="E506" s="201">
        <f>VLOOKUP($B506,'Panorama Especialização Brasil'!$K$4:$BU$679,60,0)</f>
        <v>11</v>
      </c>
      <c r="F506" s="98">
        <v>0</v>
      </c>
      <c r="G506" s="196">
        <v>0</v>
      </c>
      <c r="H506" s="98">
        <f>VLOOKUP($B506,'Panorama Especialização Brasil'!$K$4:$BU$679,63,0)</f>
        <v>13775</v>
      </c>
      <c r="I506" s="201">
        <f>VLOOKUP($B506,'Panorama Especialização Brasil'!$K$4:$BV$680,64,0)</f>
        <v>552</v>
      </c>
      <c r="J506" s="253"/>
      <c r="K506" s="239" t="s">
        <v>742</v>
      </c>
      <c r="L506" s="239"/>
      <c r="M506" s="239" t="s">
        <v>774</v>
      </c>
      <c r="N506" s="237"/>
      <c r="O506" s="237"/>
      <c r="P506" s="277"/>
      <c r="Q506" s="284">
        <v>1</v>
      </c>
      <c r="R506" s="285"/>
      <c r="S506" s="296">
        <f t="shared" si="72"/>
        <v>39</v>
      </c>
      <c r="T506" s="297">
        <f t="shared" si="73"/>
        <v>11</v>
      </c>
      <c r="U506" s="297">
        <f t="shared" si="74"/>
        <v>13775</v>
      </c>
      <c r="V506" s="297">
        <f t="shared" si="75"/>
        <v>552</v>
      </c>
      <c r="W506" s="297">
        <f t="shared" si="68"/>
        <v>0</v>
      </c>
      <c r="X506" s="297">
        <f t="shared" si="69"/>
        <v>0</v>
      </c>
      <c r="Y506" s="297">
        <f t="shared" si="70"/>
        <v>0</v>
      </c>
      <c r="Z506" s="298">
        <f t="shared" si="71"/>
        <v>0</v>
      </c>
    </row>
    <row r="507" spans="1:26">
      <c r="A507" s="87">
        <v>114</v>
      </c>
      <c r="B507" s="49" t="s">
        <v>84</v>
      </c>
      <c r="C507" s="65">
        <f>VLOOKUP($B507,'Panorama Especialização Brasil'!$K$4:$BU$679,58,0)</f>
        <v>36</v>
      </c>
      <c r="D507" s="46">
        <f t="shared" si="67"/>
        <v>4.3240142613643145E-2</v>
      </c>
      <c r="E507" s="201">
        <f>VLOOKUP($B507,'Panorama Especialização Brasil'!$K$4:$BU$679,60,0)</f>
        <v>8</v>
      </c>
      <c r="F507" s="98">
        <v>20</v>
      </c>
      <c r="G507" s="196">
        <v>1</v>
      </c>
      <c r="H507" s="98">
        <f>VLOOKUP($B507,'Panorama Especialização Brasil'!$K$4:$BU$679,63,0)</f>
        <v>14732</v>
      </c>
      <c r="I507" s="201">
        <f>VLOOKUP($B507,'Panorama Especialização Brasil'!$K$4:$BV$680,64,0)</f>
        <v>1375</v>
      </c>
      <c r="J507" s="253"/>
      <c r="K507" s="239" t="s">
        <v>742</v>
      </c>
      <c r="L507" s="239"/>
      <c r="M507" s="236" t="s">
        <v>774</v>
      </c>
      <c r="N507" s="237"/>
      <c r="O507" s="237"/>
      <c r="P507" s="277"/>
      <c r="Q507" s="284">
        <v>1</v>
      </c>
      <c r="R507" s="285"/>
      <c r="S507" s="296">
        <f t="shared" si="72"/>
        <v>36</v>
      </c>
      <c r="T507" s="297">
        <f t="shared" si="73"/>
        <v>8</v>
      </c>
      <c r="U507" s="297">
        <f t="shared" si="74"/>
        <v>14732</v>
      </c>
      <c r="V507" s="297">
        <f t="shared" si="75"/>
        <v>1375</v>
      </c>
      <c r="W507" s="297">
        <f t="shared" si="68"/>
        <v>0</v>
      </c>
      <c r="X507" s="297">
        <f t="shared" si="69"/>
        <v>0</v>
      </c>
      <c r="Y507" s="297">
        <f t="shared" si="70"/>
        <v>0</v>
      </c>
      <c r="Z507" s="298">
        <f t="shared" si="71"/>
        <v>0</v>
      </c>
    </row>
    <row r="508" spans="1:26">
      <c r="A508" s="87">
        <v>641</v>
      </c>
      <c r="B508" s="49" t="s">
        <v>615</v>
      </c>
      <c r="C508" s="65">
        <f>VLOOKUP($B508,'Panorama Especialização Brasil'!$K$4:$BU$679,58,0)</f>
        <v>25</v>
      </c>
      <c r="D508" s="46">
        <f t="shared" si="67"/>
        <v>3.0355498609690619E-2</v>
      </c>
      <c r="E508" s="201">
        <f>VLOOKUP($B508,'Panorama Especialização Brasil'!$K$4:$BU$679,60,0)</f>
        <v>15</v>
      </c>
      <c r="F508" s="98">
        <v>5</v>
      </c>
      <c r="G508" s="196">
        <v>3</v>
      </c>
      <c r="H508" s="98">
        <f>VLOOKUP($B508,'Panorama Especialização Brasil'!$K$4:$BU$679,63,0)</f>
        <v>14573</v>
      </c>
      <c r="I508" s="201">
        <f>VLOOKUP($B508,'Panorama Especialização Brasil'!$K$4:$BV$680,64,0)</f>
        <v>976</v>
      </c>
      <c r="J508" s="253"/>
      <c r="K508" s="239" t="s">
        <v>742</v>
      </c>
      <c r="L508" s="239"/>
      <c r="M508" s="239" t="s">
        <v>774</v>
      </c>
      <c r="N508" s="237"/>
      <c r="O508" s="237"/>
      <c r="P508" s="277"/>
      <c r="Q508" s="284">
        <v>1</v>
      </c>
      <c r="R508" s="285"/>
      <c r="S508" s="296">
        <f t="shared" si="72"/>
        <v>25</v>
      </c>
      <c r="T508" s="297">
        <f t="shared" si="73"/>
        <v>15</v>
      </c>
      <c r="U508" s="297">
        <f t="shared" si="74"/>
        <v>14573</v>
      </c>
      <c r="V508" s="297">
        <f t="shared" si="75"/>
        <v>976</v>
      </c>
      <c r="W508" s="297">
        <f t="shared" si="68"/>
        <v>0</v>
      </c>
      <c r="X508" s="297">
        <f t="shared" si="69"/>
        <v>0</v>
      </c>
      <c r="Y508" s="297">
        <f t="shared" si="70"/>
        <v>0</v>
      </c>
      <c r="Z508" s="298">
        <f t="shared" si="71"/>
        <v>0</v>
      </c>
    </row>
    <row r="509" spans="1:26">
      <c r="A509" s="87">
        <v>86</v>
      </c>
      <c r="B509" s="49" t="s">
        <v>56</v>
      </c>
      <c r="C509" s="65">
        <f>VLOOKUP($B509,'Panorama Especialização Brasil'!$K$4:$BU$679,58,0)</f>
        <v>25</v>
      </c>
      <c r="D509" s="46">
        <f t="shared" si="67"/>
        <v>3.0330523225164305E-2</v>
      </c>
      <c r="E509" s="201">
        <f>VLOOKUP($B509,'Panorama Especialização Brasil'!$K$4:$BU$679,60,0)</f>
        <v>5</v>
      </c>
      <c r="F509" s="98">
        <v>1</v>
      </c>
      <c r="G509" s="196">
        <v>1</v>
      </c>
      <c r="H509" s="98">
        <f>VLOOKUP($B509,'Panorama Especialização Brasil'!$K$4:$BU$679,63,0)</f>
        <v>14585</v>
      </c>
      <c r="I509" s="201">
        <f>VLOOKUP($B509,'Panorama Especialização Brasil'!$K$4:$BV$680,64,0)</f>
        <v>610</v>
      </c>
      <c r="J509" s="253"/>
      <c r="K509" s="239" t="s">
        <v>742</v>
      </c>
      <c r="L509" s="239"/>
      <c r="M509" s="239" t="s">
        <v>774</v>
      </c>
      <c r="N509" s="237"/>
      <c r="O509" s="237"/>
      <c r="P509" s="277"/>
      <c r="Q509" s="284">
        <v>1</v>
      </c>
      <c r="R509" s="285"/>
      <c r="S509" s="296">
        <f t="shared" si="72"/>
        <v>25</v>
      </c>
      <c r="T509" s="297">
        <f t="shared" si="73"/>
        <v>5</v>
      </c>
      <c r="U509" s="297">
        <f t="shared" si="74"/>
        <v>14585</v>
      </c>
      <c r="V509" s="297">
        <f t="shared" si="75"/>
        <v>610</v>
      </c>
      <c r="W509" s="297">
        <f t="shared" si="68"/>
        <v>0</v>
      </c>
      <c r="X509" s="297">
        <f t="shared" si="69"/>
        <v>0</v>
      </c>
      <c r="Y509" s="297">
        <f t="shared" si="70"/>
        <v>0</v>
      </c>
      <c r="Z509" s="298">
        <f t="shared" si="71"/>
        <v>0</v>
      </c>
    </row>
    <row r="510" spans="1:26">
      <c r="A510" s="87">
        <v>72</v>
      </c>
      <c r="B510" s="49" t="s">
        <v>42</v>
      </c>
      <c r="C510" s="65">
        <f>VLOOKUP($B510,'Panorama Especialização Brasil'!$K$4:$BU$679,58,0)</f>
        <v>14</v>
      </c>
      <c r="D510" s="46">
        <f t="shared" si="67"/>
        <v>2.9882699818317489E-2</v>
      </c>
      <c r="E510" s="201">
        <f>VLOOKUP($B510,'Panorama Especialização Brasil'!$K$4:$BU$679,60,0)</f>
        <v>4</v>
      </c>
      <c r="F510" s="98">
        <v>0</v>
      </c>
      <c r="G510" s="196">
        <v>0</v>
      </c>
      <c r="H510" s="98">
        <f>VLOOKUP($B510,'Panorama Especialização Brasil'!$K$4:$BU$679,63,0)</f>
        <v>8290</v>
      </c>
      <c r="I510" s="201">
        <f>VLOOKUP($B510,'Panorama Especialização Brasil'!$K$4:$BV$680,64,0)</f>
        <v>200</v>
      </c>
      <c r="J510" s="253"/>
      <c r="K510" s="239" t="s">
        <v>742</v>
      </c>
      <c r="L510" s="239"/>
      <c r="M510" s="239" t="s">
        <v>774</v>
      </c>
      <c r="N510" s="237"/>
      <c r="O510" s="237"/>
      <c r="P510" s="277"/>
      <c r="Q510" s="284">
        <v>1</v>
      </c>
      <c r="R510" s="285"/>
      <c r="S510" s="296">
        <f t="shared" si="72"/>
        <v>14</v>
      </c>
      <c r="T510" s="297">
        <f t="shared" si="73"/>
        <v>4</v>
      </c>
      <c r="U510" s="297">
        <f t="shared" si="74"/>
        <v>8290</v>
      </c>
      <c r="V510" s="297">
        <f t="shared" si="75"/>
        <v>200</v>
      </c>
      <c r="W510" s="297">
        <f t="shared" si="68"/>
        <v>0</v>
      </c>
      <c r="X510" s="297">
        <f t="shared" si="69"/>
        <v>0</v>
      </c>
      <c r="Y510" s="297">
        <f t="shared" si="70"/>
        <v>0</v>
      </c>
      <c r="Z510" s="298">
        <f t="shared" si="71"/>
        <v>0</v>
      </c>
    </row>
    <row r="511" spans="1:26">
      <c r="A511" s="87">
        <v>445</v>
      </c>
      <c r="B511" s="49" t="s">
        <v>417</v>
      </c>
      <c r="C511" s="65">
        <f>VLOOKUP($B511,'Panorama Especialização Brasil'!$K$4:$BU$679,58,0)</f>
        <v>41</v>
      </c>
      <c r="D511" s="46">
        <f t="shared" si="67"/>
        <v>2.2078147207303563E-2</v>
      </c>
      <c r="E511" s="201">
        <f>VLOOKUP($B511,'Panorama Especialização Brasil'!$K$4:$BU$679,60,0)</f>
        <v>1</v>
      </c>
      <c r="F511" s="98">
        <v>0</v>
      </c>
      <c r="G511" s="196">
        <v>0</v>
      </c>
      <c r="H511" s="98">
        <f>VLOOKUP($B511,'Panorama Especialização Brasil'!$K$4:$BU$679,63,0)</f>
        <v>32860</v>
      </c>
      <c r="I511" s="201">
        <f>VLOOKUP($B511,'Panorama Especialização Brasil'!$K$4:$BV$680,64,0)</f>
        <v>80</v>
      </c>
      <c r="J511" s="253"/>
      <c r="K511" s="239" t="s">
        <v>742</v>
      </c>
      <c r="L511" s="239"/>
      <c r="M511" s="236" t="s">
        <v>774</v>
      </c>
      <c r="N511" s="237"/>
      <c r="O511" s="237"/>
      <c r="P511" s="277"/>
      <c r="Q511" s="284">
        <v>1</v>
      </c>
      <c r="R511" s="285"/>
      <c r="S511" s="296">
        <f t="shared" si="72"/>
        <v>41</v>
      </c>
      <c r="T511" s="297">
        <f t="shared" si="73"/>
        <v>1</v>
      </c>
      <c r="U511" s="297">
        <f t="shared" si="74"/>
        <v>32860</v>
      </c>
      <c r="V511" s="297">
        <f t="shared" si="75"/>
        <v>80</v>
      </c>
      <c r="W511" s="297">
        <f t="shared" si="68"/>
        <v>0</v>
      </c>
      <c r="X511" s="297">
        <f t="shared" si="69"/>
        <v>0</v>
      </c>
      <c r="Y511" s="297">
        <f t="shared" si="70"/>
        <v>0</v>
      </c>
      <c r="Z511" s="298">
        <f t="shared" si="71"/>
        <v>0</v>
      </c>
    </row>
    <row r="512" spans="1:26">
      <c r="A512" s="87">
        <v>99</v>
      </c>
      <c r="B512" s="49" t="s">
        <v>69</v>
      </c>
      <c r="C512" s="65">
        <f>VLOOKUP($B512,'Panorama Especialização Brasil'!$K$4:$BU$679,58,0)</f>
        <v>22</v>
      </c>
      <c r="D512" s="46">
        <f t="shared" si="67"/>
        <v>2.0508176140045242E-2</v>
      </c>
      <c r="E512" s="201">
        <f>VLOOKUP($B512,'Panorama Especialização Brasil'!$K$4:$BU$679,60,0)</f>
        <v>1</v>
      </c>
      <c r="F512" s="98">
        <v>0</v>
      </c>
      <c r="G512" s="196">
        <v>0</v>
      </c>
      <c r="H512" s="98">
        <f>VLOOKUP($B512,'Panorama Especialização Brasil'!$K$4:$BU$679,63,0)</f>
        <v>18982</v>
      </c>
      <c r="I512" s="201">
        <f>VLOOKUP($B512,'Panorama Especialização Brasil'!$K$4:$BV$680,64,0)</f>
        <v>364</v>
      </c>
      <c r="J512" s="253"/>
      <c r="K512" s="239" t="s">
        <v>742</v>
      </c>
      <c r="L512" s="239"/>
      <c r="M512" s="236" t="s">
        <v>774</v>
      </c>
      <c r="N512" s="237"/>
      <c r="O512" s="237"/>
      <c r="P512" s="277"/>
      <c r="Q512" s="284">
        <v>1</v>
      </c>
      <c r="R512" s="285"/>
      <c r="S512" s="296">
        <f t="shared" si="72"/>
        <v>22</v>
      </c>
      <c r="T512" s="297">
        <f t="shared" si="73"/>
        <v>1</v>
      </c>
      <c r="U512" s="297">
        <f t="shared" si="74"/>
        <v>18982</v>
      </c>
      <c r="V512" s="297">
        <f t="shared" si="75"/>
        <v>364</v>
      </c>
      <c r="W512" s="297">
        <f t="shared" si="68"/>
        <v>0</v>
      </c>
      <c r="X512" s="297">
        <f t="shared" si="69"/>
        <v>0</v>
      </c>
      <c r="Y512" s="297">
        <f t="shared" si="70"/>
        <v>0</v>
      </c>
      <c r="Z512" s="298">
        <f t="shared" si="71"/>
        <v>0</v>
      </c>
    </row>
    <row r="513" spans="1:26">
      <c r="A513" s="87">
        <v>76</v>
      </c>
      <c r="B513" s="49" t="s">
        <v>46</v>
      </c>
      <c r="C513" s="65">
        <f>VLOOKUP($B513,'Panorama Especialização Brasil'!$K$4:$BU$679,58,0)</f>
        <v>8</v>
      </c>
      <c r="D513" s="46">
        <f t="shared" si="67"/>
        <v>1.9186584168675365E-2</v>
      </c>
      <c r="E513" s="201">
        <f>VLOOKUP($B513,'Panorama Especialização Brasil'!$K$4:$BU$679,60,0)</f>
        <v>2</v>
      </c>
      <c r="F513" s="98">
        <v>0</v>
      </c>
      <c r="G513" s="196">
        <v>0</v>
      </c>
      <c r="H513" s="98">
        <f>VLOOKUP($B513,'Panorama Especialização Brasil'!$K$4:$BU$679,63,0)</f>
        <v>7378</v>
      </c>
      <c r="I513" s="201">
        <f>VLOOKUP($B513,'Panorama Especialização Brasil'!$K$4:$BV$680,64,0)</f>
        <v>41</v>
      </c>
      <c r="J513" s="253"/>
      <c r="K513" s="239" t="s">
        <v>742</v>
      </c>
      <c r="L513" s="239"/>
      <c r="M513" s="239" t="s">
        <v>774</v>
      </c>
      <c r="N513" s="237"/>
      <c r="O513" s="237"/>
      <c r="P513" s="277"/>
      <c r="Q513" s="284">
        <v>1</v>
      </c>
      <c r="R513" s="285"/>
      <c r="S513" s="296">
        <f t="shared" si="72"/>
        <v>8</v>
      </c>
      <c r="T513" s="297">
        <f t="shared" si="73"/>
        <v>2</v>
      </c>
      <c r="U513" s="297">
        <f t="shared" si="74"/>
        <v>7378</v>
      </c>
      <c r="V513" s="297">
        <f t="shared" si="75"/>
        <v>41</v>
      </c>
      <c r="W513" s="297">
        <f t="shared" si="68"/>
        <v>0</v>
      </c>
      <c r="X513" s="297">
        <f t="shared" si="69"/>
        <v>0</v>
      </c>
      <c r="Y513" s="297">
        <f t="shared" si="70"/>
        <v>0</v>
      </c>
      <c r="Z513" s="298">
        <f t="shared" si="71"/>
        <v>0</v>
      </c>
    </row>
    <row r="514" spans="1:26">
      <c r="A514" s="87">
        <v>64</v>
      </c>
      <c r="B514" s="49" t="s">
        <v>34</v>
      </c>
      <c r="C514" s="65">
        <f>VLOOKUP($B514,'Panorama Especialização Brasil'!$K$4:$BU$679,58,0)</f>
        <v>5</v>
      </c>
      <c r="D514" s="46">
        <f t="shared" si="67"/>
        <v>1.8409100342863978E-2</v>
      </c>
      <c r="E514" s="201">
        <f>VLOOKUP($B514,'Panorama Especialização Brasil'!$K$4:$BU$679,60,0)</f>
        <v>1</v>
      </c>
      <c r="F514" s="98">
        <v>0</v>
      </c>
      <c r="G514" s="196">
        <v>0</v>
      </c>
      <c r="H514" s="98">
        <f>VLOOKUP($B514,'Panorama Especialização Brasil'!$K$4:$BU$679,63,0)</f>
        <v>4806</v>
      </c>
      <c r="I514" s="201">
        <f>VLOOKUP($B514,'Panorama Especialização Brasil'!$K$4:$BV$680,64,0)</f>
        <v>47</v>
      </c>
      <c r="J514" s="253"/>
      <c r="K514" s="239" t="s">
        <v>742</v>
      </c>
      <c r="L514" s="239"/>
      <c r="M514" s="239" t="s">
        <v>774</v>
      </c>
      <c r="N514" s="237"/>
      <c r="O514" s="237"/>
      <c r="P514" s="277"/>
      <c r="Q514" s="284">
        <v>1</v>
      </c>
      <c r="R514" s="285"/>
      <c r="S514" s="296">
        <f t="shared" si="72"/>
        <v>5</v>
      </c>
      <c r="T514" s="297">
        <f t="shared" si="73"/>
        <v>1</v>
      </c>
      <c r="U514" s="297">
        <f t="shared" si="74"/>
        <v>4806</v>
      </c>
      <c r="V514" s="297">
        <f t="shared" si="75"/>
        <v>47</v>
      </c>
      <c r="W514" s="297">
        <f t="shared" si="68"/>
        <v>0</v>
      </c>
      <c r="X514" s="297">
        <f t="shared" si="69"/>
        <v>0</v>
      </c>
      <c r="Y514" s="297">
        <f t="shared" si="70"/>
        <v>0</v>
      </c>
      <c r="Z514" s="298">
        <f t="shared" si="71"/>
        <v>0</v>
      </c>
    </row>
    <row r="515" spans="1:26">
      <c r="A515" s="87">
        <v>17</v>
      </c>
      <c r="B515" s="49" t="s">
        <v>665</v>
      </c>
      <c r="C515" s="65">
        <f>VLOOKUP($B515,'Panorama Especialização Brasil'!$K$4:$BU$679,58,0)</f>
        <v>47</v>
      </c>
      <c r="D515" s="46">
        <f t="shared" si="67"/>
        <v>1.001960026419961E-2</v>
      </c>
      <c r="E515" s="201">
        <f>VLOOKUP($B515,'Panorama Especialização Brasil'!$K$4:$BU$679,60,0)</f>
        <v>19</v>
      </c>
      <c r="F515" s="98">
        <v>0</v>
      </c>
      <c r="G515" s="196">
        <v>0</v>
      </c>
      <c r="H515" s="98">
        <f>VLOOKUP($B515,'Panorama Especialização Brasil'!$K$4:$BU$679,63,0)</f>
        <v>83003</v>
      </c>
      <c r="I515" s="201">
        <f>VLOOKUP($B515,'Panorama Especialização Brasil'!$K$4:$BV$680,64,0)</f>
        <v>19803</v>
      </c>
      <c r="J515" s="253"/>
      <c r="K515" s="239" t="s">
        <v>742</v>
      </c>
      <c r="L515" s="239"/>
      <c r="M515" s="236" t="s">
        <v>774</v>
      </c>
      <c r="N515" s="237"/>
      <c r="O515" s="237"/>
      <c r="P515" s="277"/>
      <c r="Q515" s="284">
        <v>1</v>
      </c>
      <c r="R515" s="285"/>
      <c r="S515" s="296">
        <f t="shared" si="72"/>
        <v>47</v>
      </c>
      <c r="T515" s="297">
        <f t="shared" si="73"/>
        <v>19</v>
      </c>
      <c r="U515" s="297">
        <f t="shared" si="74"/>
        <v>83003</v>
      </c>
      <c r="V515" s="297">
        <f t="shared" si="75"/>
        <v>19803</v>
      </c>
      <c r="W515" s="297">
        <f t="shared" si="68"/>
        <v>0</v>
      </c>
      <c r="X515" s="297">
        <f t="shared" si="69"/>
        <v>0</v>
      </c>
      <c r="Y515" s="297">
        <f t="shared" si="70"/>
        <v>0</v>
      </c>
      <c r="Z515" s="298">
        <f t="shared" si="71"/>
        <v>0</v>
      </c>
    </row>
    <row r="516" spans="1:26">
      <c r="A516" s="87">
        <v>116</v>
      </c>
      <c r="B516" s="49" t="s">
        <v>86</v>
      </c>
      <c r="C516" s="65">
        <f>VLOOKUP($B516,'Panorama Especialização Brasil'!$K$4:$BU$679,58,0)</f>
        <v>94</v>
      </c>
      <c r="D516" s="46">
        <f t="shared" si="67"/>
        <v>9.5273523851619035E-3</v>
      </c>
      <c r="E516" s="201">
        <f>VLOOKUP($B516,'Panorama Especialização Brasil'!$K$4:$BU$679,60,0)</f>
        <v>15</v>
      </c>
      <c r="F516" s="98">
        <v>6</v>
      </c>
      <c r="G516" s="196">
        <v>1</v>
      </c>
      <c r="H516" s="98">
        <f>VLOOKUP($B516,'Panorama Especialização Brasil'!$K$4:$BU$679,63,0)</f>
        <v>174583</v>
      </c>
      <c r="I516" s="201">
        <f>VLOOKUP($B516,'Panorama Especialização Brasil'!$K$4:$BV$680,64,0)</f>
        <v>6439</v>
      </c>
      <c r="J516" s="253"/>
      <c r="K516" s="239" t="s">
        <v>742</v>
      </c>
      <c r="L516" s="239"/>
      <c r="M516" s="236" t="s">
        <v>774</v>
      </c>
      <c r="N516" s="237"/>
      <c r="O516" s="237"/>
      <c r="P516" s="277"/>
      <c r="Q516" s="284">
        <v>1</v>
      </c>
      <c r="R516" s="285"/>
      <c r="S516" s="296">
        <f t="shared" si="72"/>
        <v>94</v>
      </c>
      <c r="T516" s="297">
        <f t="shared" si="73"/>
        <v>15</v>
      </c>
      <c r="U516" s="297">
        <f t="shared" si="74"/>
        <v>174583</v>
      </c>
      <c r="V516" s="297">
        <f t="shared" si="75"/>
        <v>6439</v>
      </c>
      <c r="W516" s="297">
        <f t="shared" si="68"/>
        <v>0</v>
      </c>
      <c r="X516" s="297">
        <f t="shared" si="69"/>
        <v>0</v>
      </c>
      <c r="Y516" s="297">
        <f t="shared" si="70"/>
        <v>0</v>
      </c>
      <c r="Z516" s="298">
        <f t="shared" si="71"/>
        <v>0</v>
      </c>
    </row>
    <row r="517" spans="1:26">
      <c r="A517" s="87">
        <v>97</v>
      </c>
      <c r="B517" s="49" t="s">
        <v>67</v>
      </c>
      <c r="C517" s="65">
        <f>VLOOKUP($B517,'Panorama Especialização Brasil'!$K$4:$BU$679,58,0)</f>
        <v>3</v>
      </c>
      <c r="D517" s="46">
        <f t="shared" si="67"/>
        <v>1.523358732421229E-3</v>
      </c>
      <c r="E517" s="201">
        <f>VLOOKUP($B517,'Panorama Especialização Brasil'!$K$4:$BU$679,60,0)</f>
        <v>1</v>
      </c>
      <c r="F517" s="98">
        <v>0</v>
      </c>
      <c r="G517" s="196">
        <v>0</v>
      </c>
      <c r="H517" s="98">
        <f>VLOOKUP($B517,'Panorama Especialização Brasil'!$K$4:$BU$679,63,0)</f>
        <v>34847</v>
      </c>
      <c r="I517" s="201">
        <f>VLOOKUP($B517,'Panorama Especialização Brasil'!$K$4:$BV$680,64,0)</f>
        <v>419</v>
      </c>
      <c r="J517" s="253"/>
      <c r="K517" s="239" t="s">
        <v>742</v>
      </c>
      <c r="L517" s="239"/>
      <c r="M517" s="239" t="s">
        <v>774</v>
      </c>
      <c r="N517" s="237"/>
      <c r="O517" s="237"/>
      <c r="P517" s="277"/>
      <c r="Q517" s="284">
        <v>1</v>
      </c>
      <c r="R517" s="285"/>
      <c r="S517" s="296">
        <f t="shared" si="72"/>
        <v>3</v>
      </c>
      <c r="T517" s="297">
        <f t="shared" si="73"/>
        <v>1</v>
      </c>
      <c r="U517" s="297">
        <f t="shared" si="74"/>
        <v>34847</v>
      </c>
      <c r="V517" s="297">
        <f t="shared" si="75"/>
        <v>419</v>
      </c>
      <c r="W517" s="297">
        <f t="shared" si="68"/>
        <v>0</v>
      </c>
      <c r="X517" s="297">
        <f t="shared" si="69"/>
        <v>0</v>
      </c>
      <c r="Y517" s="297">
        <f t="shared" si="70"/>
        <v>0</v>
      </c>
      <c r="Z517" s="298">
        <f t="shared" si="71"/>
        <v>0</v>
      </c>
    </row>
    <row r="518" spans="1:26">
      <c r="A518" s="87">
        <v>111</v>
      </c>
      <c r="B518" s="49" t="s">
        <v>81</v>
      </c>
      <c r="C518" s="65">
        <f>VLOOKUP($B518,'Panorama Especialização Brasil'!$K$4:$BU$679,58,0)</f>
        <v>1</v>
      </c>
      <c r="D518" s="46">
        <f t="shared" si="67"/>
        <v>1.4000179800269686E-3</v>
      </c>
      <c r="E518" s="201">
        <f>VLOOKUP($B518,'Panorama Especialização Brasil'!$K$4:$BU$679,60,0)</f>
        <v>1</v>
      </c>
      <c r="F518" s="98">
        <v>1</v>
      </c>
      <c r="G518" s="196">
        <v>1</v>
      </c>
      <c r="H518" s="98">
        <f>VLOOKUP($B518,'Panorama Especialização Brasil'!$K$4:$BU$679,63,0)</f>
        <v>12639</v>
      </c>
      <c r="I518" s="201">
        <f>VLOOKUP($B518,'Panorama Especialização Brasil'!$K$4:$BV$680,64,0)</f>
        <v>188</v>
      </c>
      <c r="J518" s="253"/>
      <c r="K518" s="239" t="s">
        <v>742</v>
      </c>
      <c r="L518" s="239"/>
      <c r="M518" s="239" t="s">
        <v>774</v>
      </c>
      <c r="N518" s="237"/>
      <c r="O518" s="237"/>
      <c r="P518" s="277"/>
      <c r="Q518" s="284">
        <v>1</v>
      </c>
      <c r="R518" s="285"/>
      <c r="S518" s="296">
        <f t="shared" si="72"/>
        <v>1</v>
      </c>
      <c r="T518" s="297">
        <f t="shared" si="73"/>
        <v>1</v>
      </c>
      <c r="U518" s="297">
        <f t="shared" si="74"/>
        <v>12639</v>
      </c>
      <c r="V518" s="297">
        <f t="shared" si="75"/>
        <v>188</v>
      </c>
      <c r="W518" s="297">
        <f t="shared" si="68"/>
        <v>0</v>
      </c>
      <c r="X518" s="297">
        <f t="shared" si="69"/>
        <v>0</v>
      </c>
      <c r="Y518" s="297">
        <f t="shared" si="70"/>
        <v>0</v>
      </c>
      <c r="Z518" s="298">
        <f t="shared" si="71"/>
        <v>0</v>
      </c>
    </row>
    <row r="519" spans="1:26">
      <c r="A519" s="87">
        <v>75</v>
      </c>
      <c r="B519" s="49" t="s">
        <v>45</v>
      </c>
      <c r="C519" s="65">
        <f>VLOOKUP($B519,'Panorama Especialização Brasil'!$K$4:$BU$679,58,0)</f>
        <v>2</v>
      </c>
      <c r="D519" s="46">
        <f t="shared" ref="D519:D582" si="76">(C519/H519)/($C$4/$H$4)</f>
        <v>1.1948819286818933E-4</v>
      </c>
      <c r="E519" s="201">
        <f>VLOOKUP($B519,'Panorama Especialização Brasil'!$K$4:$BU$679,60,0)</f>
        <v>1</v>
      </c>
      <c r="F519" s="98">
        <v>0</v>
      </c>
      <c r="G519" s="196">
        <v>0</v>
      </c>
      <c r="H519" s="98">
        <f>VLOOKUP($B519,'Panorama Especialização Brasil'!$K$4:$BU$679,63,0)</f>
        <v>296177</v>
      </c>
      <c r="I519" s="201">
        <f>VLOOKUP($B519,'Panorama Especialização Brasil'!$K$4:$BV$680,64,0)</f>
        <v>337</v>
      </c>
      <c r="J519" s="253"/>
      <c r="K519" s="239" t="s">
        <v>742</v>
      </c>
      <c r="L519" s="239"/>
      <c r="M519" s="239" t="s">
        <v>774</v>
      </c>
      <c r="N519" s="237"/>
      <c r="O519" s="237"/>
      <c r="P519" s="277"/>
      <c r="Q519" s="284">
        <v>1</v>
      </c>
      <c r="R519" s="285"/>
      <c r="S519" s="296">
        <f t="shared" si="72"/>
        <v>2</v>
      </c>
      <c r="T519" s="297">
        <f t="shared" si="73"/>
        <v>1</v>
      </c>
      <c r="U519" s="297">
        <f t="shared" si="74"/>
        <v>296177</v>
      </c>
      <c r="V519" s="297">
        <f t="shared" si="75"/>
        <v>337</v>
      </c>
      <c r="W519" s="297">
        <f t="shared" ref="W519:W582" si="77">$R519*C519</f>
        <v>0</v>
      </c>
      <c r="X519" s="297">
        <f t="shared" ref="X519:X582" si="78">$R519*E519</f>
        <v>0</v>
      </c>
      <c r="Y519" s="297">
        <f t="shared" ref="Y519:Y582" si="79">$R519*H519</f>
        <v>0</v>
      </c>
      <c r="Z519" s="298">
        <f t="shared" ref="Z519:Z582" si="80">$R519*I519</f>
        <v>0</v>
      </c>
    </row>
    <row r="520" spans="1:26">
      <c r="A520" s="87">
        <v>516</v>
      </c>
      <c r="B520" s="49" t="s">
        <v>488</v>
      </c>
      <c r="C520" s="65">
        <f>VLOOKUP($B520,'Panorama Especialização Brasil'!$K$4:$BU$679,58,0)</f>
        <v>2812</v>
      </c>
      <c r="D520" s="46">
        <f t="shared" si="76"/>
        <v>10.807526982138384</v>
      </c>
      <c r="E520" s="201">
        <f>VLOOKUP($B520,'Panorama Especialização Brasil'!$K$4:$BU$679,60,0)</f>
        <v>101</v>
      </c>
      <c r="F520" s="98">
        <v>90</v>
      </c>
      <c r="G520" s="196">
        <v>3</v>
      </c>
      <c r="H520" s="98">
        <f>VLOOKUP($B520,'Panorama Especialização Brasil'!$K$4:$BU$679,63,0)</f>
        <v>4604</v>
      </c>
      <c r="I520" s="201">
        <f>VLOOKUP($B520,'Panorama Especialização Brasil'!$K$4:$BV$680,64,0)</f>
        <v>175</v>
      </c>
      <c r="J520" s="255" t="s">
        <v>771</v>
      </c>
      <c r="K520" s="239" t="s">
        <v>772</v>
      </c>
      <c r="L520" s="239"/>
      <c r="M520" s="239" t="s">
        <v>773</v>
      </c>
      <c r="N520" s="237"/>
      <c r="O520" s="237"/>
      <c r="P520" s="277"/>
      <c r="Q520" s="284">
        <v>1</v>
      </c>
      <c r="R520" s="285"/>
      <c r="S520" s="296">
        <f t="shared" si="72"/>
        <v>2812</v>
      </c>
      <c r="T520" s="297">
        <f t="shared" si="73"/>
        <v>101</v>
      </c>
      <c r="U520" s="297">
        <f t="shared" si="74"/>
        <v>4604</v>
      </c>
      <c r="V520" s="297">
        <f t="shared" si="75"/>
        <v>175</v>
      </c>
      <c r="W520" s="297">
        <f t="shared" si="77"/>
        <v>0</v>
      </c>
      <c r="X520" s="297">
        <f t="shared" si="78"/>
        <v>0</v>
      </c>
      <c r="Y520" s="297">
        <f t="shared" si="79"/>
        <v>0</v>
      </c>
      <c r="Z520" s="298">
        <f t="shared" si="80"/>
        <v>0</v>
      </c>
    </row>
    <row r="521" spans="1:26">
      <c r="A521" s="87">
        <v>459</v>
      </c>
      <c r="B521" s="49" t="s">
        <v>431</v>
      </c>
      <c r="C521" s="65">
        <f>VLOOKUP($B521,'Panorama Especialização Brasil'!$K$4:$BU$679,58,0)</f>
        <v>1491</v>
      </c>
      <c r="D521" s="46">
        <f t="shared" si="76"/>
        <v>5.8785622613848565</v>
      </c>
      <c r="E521" s="201">
        <f>VLOOKUP($B521,'Panorama Especialização Brasil'!$K$4:$BU$679,60,0)</f>
        <v>50</v>
      </c>
      <c r="F521" s="98">
        <v>405</v>
      </c>
      <c r="G521" s="196">
        <v>6</v>
      </c>
      <c r="H521" s="98">
        <f>VLOOKUP($B521,'Panorama Especialização Brasil'!$K$4:$BU$679,63,0)</f>
        <v>4488</v>
      </c>
      <c r="I521" s="201">
        <f>VLOOKUP($B521,'Panorama Especialização Brasil'!$K$4:$BV$680,64,0)</f>
        <v>179</v>
      </c>
      <c r="J521" s="255" t="s">
        <v>770</v>
      </c>
      <c r="K521" s="239" t="s">
        <v>772</v>
      </c>
      <c r="L521" s="239"/>
      <c r="M521" s="239" t="s">
        <v>773</v>
      </c>
      <c r="N521" s="237"/>
      <c r="O521" s="237"/>
      <c r="P521" s="277"/>
      <c r="Q521" s="284">
        <v>1</v>
      </c>
      <c r="R521" s="285"/>
      <c r="S521" s="296">
        <f t="shared" si="72"/>
        <v>1491</v>
      </c>
      <c r="T521" s="297">
        <f t="shared" si="73"/>
        <v>50</v>
      </c>
      <c r="U521" s="297">
        <f t="shared" si="74"/>
        <v>4488</v>
      </c>
      <c r="V521" s="297">
        <f t="shared" si="75"/>
        <v>179</v>
      </c>
      <c r="W521" s="297">
        <f t="shared" si="77"/>
        <v>0</v>
      </c>
      <c r="X521" s="297">
        <f t="shared" si="78"/>
        <v>0</v>
      </c>
      <c r="Y521" s="297">
        <f t="shared" si="79"/>
        <v>0</v>
      </c>
      <c r="Z521" s="298">
        <f t="shared" si="80"/>
        <v>0</v>
      </c>
    </row>
    <row r="522" spans="1:26">
      <c r="A522" s="87">
        <v>501</v>
      </c>
      <c r="B522" s="49" t="s">
        <v>473</v>
      </c>
      <c r="C522" s="65">
        <f>VLOOKUP($B522,'Panorama Especialização Brasil'!$K$4:$BU$679,58,0)</f>
        <v>267</v>
      </c>
      <c r="D522" s="46">
        <f t="shared" si="76"/>
        <v>2.5496594040111975</v>
      </c>
      <c r="E522" s="201">
        <f>VLOOKUP($B522,'Panorama Especialização Brasil'!$K$4:$BU$679,60,0)</f>
        <v>25</v>
      </c>
      <c r="F522" s="98">
        <v>16</v>
      </c>
      <c r="G522" s="196">
        <v>4</v>
      </c>
      <c r="H522" s="98">
        <f>VLOOKUP($B522,'Panorama Especialização Brasil'!$K$4:$BU$679,63,0)</f>
        <v>1853</v>
      </c>
      <c r="I522" s="201">
        <f>VLOOKUP($B522,'Panorama Especialização Brasil'!$K$4:$BV$680,64,0)</f>
        <v>127</v>
      </c>
      <c r="J522" s="255" t="s">
        <v>798</v>
      </c>
      <c r="K522" s="239" t="s">
        <v>772</v>
      </c>
      <c r="L522" s="239"/>
      <c r="M522" s="236" t="s">
        <v>773</v>
      </c>
      <c r="N522" s="236"/>
      <c r="O522" s="237"/>
      <c r="P522" s="277"/>
      <c r="Q522" s="284">
        <v>1</v>
      </c>
      <c r="R522" s="285"/>
      <c r="S522" s="296">
        <f t="shared" si="72"/>
        <v>267</v>
      </c>
      <c r="T522" s="297">
        <f t="shared" si="73"/>
        <v>25</v>
      </c>
      <c r="U522" s="297">
        <f t="shared" si="74"/>
        <v>1853</v>
      </c>
      <c r="V522" s="297">
        <f t="shared" si="75"/>
        <v>127</v>
      </c>
      <c r="W522" s="297">
        <f t="shared" si="77"/>
        <v>0</v>
      </c>
      <c r="X522" s="297">
        <f t="shared" si="78"/>
        <v>0</v>
      </c>
      <c r="Y522" s="297">
        <f t="shared" si="79"/>
        <v>0</v>
      </c>
      <c r="Z522" s="298">
        <f t="shared" si="80"/>
        <v>0</v>
      </c>
    </row>
    <row r="523" spans="1:26">
      <c r="A523" s="87">
        <v>328</v>
      </c>
      <c r="B523" s="49" t="s">
        <v>299</v>
      </c>
      <c r="C523" s="65">
        <f>VLOOKUP($B523,'Panorama Especialização Brasil'!$K$4:$BU$679,58,0)</f>
        <v>189</v>
      </c>
      <c r="D523" s="46">
        <f t="shared" si="76"/>
        <v>2.1929982624045912</v>
      </c>
      <c r="E523" s="201">
        <f>VLOOKUP($B523,'Panorama Especialização Brasil'!$K$4:$BU$679,60,0)</f>
        <v>7</v>
      </c>
      <c r="F523" s="98">
        <v>150</v>
      </c>
      <c r="G523" s="196">
        <v>4</v>
      </c>
      <c r="H523" s="98">
        <f>VLOOKUP($B523,'Panorama Especialização Brasil'!$K$4:$BU$679,63,0)</f>
        <v>1525</v>
      </c>
      <c r="I523" s="201">
        <f>VLOOKUP($B523,'Panorama Especialização Brasil'!$K$4:$BV$680,64,0)</f>
        <v>102</v>
      </c>
      <c r="J523" s="255" t="s">
        <v>801</v>
      </c>
      <c r="K523" s="239" t="s">
        <v>772</v>
      </c>
      <c r="L523" s="239"/>
      <c r="M523" s="239" t="s">
        <v>773</v>
      </c>
      <c r="N523" s="236"/>
      <c r="O523" s="237"/>
      <c r="P523" s="277"/>
      <c r="Q523" s="284">
        <v>1</v>
      </c>
      <c r="R523" s="285"/>
      <c r="S523" s="296">
        <f t="shared" si="72"/>
        <v>189</v>
      </c>
      <c r="T523" s="297">
        <f t="shared" si="73"/>
        <v>7</v>
      </c>
      <c r="U523" s="297">
        <f t="shared" si="74"/>
        <v>1525</v>
      </c>
      <c r="V523" s="297">
        <f t="shared" si="75"/>
        <v>102</v>
      </c>
      <c r="W523" s="297">
        <f t="shared" si="77"/>
        <v>0</v>
      </c>
      <c r="X523" s="297">
        <f t="shared" si="78"/>
        <v>0</v>
      </c>
      <c r="Y523" s="297">
        <f t="shared" si="79"/>
        <v>0</v>
      </c>
      <c r="Z523" s="298">
        <f t="shared" si="80"/>
        <v>0</v>
      </c>
    </row>
    <row r="524" spans="1:26">
      <c r="A524" s="87">
        <v>313</v>
      </c>
      <c r="B524" s="49" t="s">
        <v>284</v>
      </c>
      <c r="C524" s="65">
        <f>VLOOKUP($B524,'Panorama Especialização Brasil'!$K$4:$BU$679,58,0)</f>
        <v>1581</v>
      </c>
      <c r="D524" s="46">
        <f t="shared" si="76"/>
        <v>1.9191549620330461</v>
      </c>
      <c r="E524" s="201">
        <f>VLOOKUP($B524,'Panorama Especialização Brasil'!$K$4:$BU$679,60,0)</f>
        <v>41</v>
      </c>
      <c r="F524" s="98">
        <v>43</v>
      </c>
      <c r="G524" s="196">
        <v>2</v>
      </c>
      <c r="H524" s="98">
        <f>VLOOKUP($B524,'Panorama Especialização Brasil'!$K$4:$BU$679,63,0)</f>
        <v>14577</v>
      </c>
      <c r="I524" s="201">
        <f>VLOOKUP($B524,'Panorama Especialização Brasil'!$K$4:$BV$680,64,0)</f>
        <v>510</v>
      </c>
      <c r="J524" s="255" t="s">
        <v>801</v>
      </c>
      <c r="K524" s="239" t="s">
        <v>772</v>
      </c>
      <c r="L524" s="239"/>
      <c r="M524" s="239" t="s">
        <v>773</v>
      </c>
      <c r="N524" s="236" t="s">
        <v>835</v>
      </c>
      <c r="O524" s="237"/>
      <c r="P524" s="277" t="s">
        <v>775</v>
      </c>
      <c r="Q524" s="284">
        <v>1</v>
      </c>
      <c r="R524" s="285"/>
      <c r="S524" s="296">
        <f t="shared" si="72"/>
        <v>1581</v>
      </c>
      <c r="T524" s="297">
        <f t="shared" si="73"/>
        <v>41</v>
      </c>
      <c r="U524" s="297">
        <f t="shared" si="74"/>
        <v>14577</v>
      </c>
      <c r="V524" s="297">
        <f t="shared" si="75"/>
        <v>510</v>
      </c>
      <c r="W524" s="297">
        <f t="shared" si="77"/>
        <v>0</v>
      </c>
      <c r="X524" s="297">
        <f t="shared" si="78"/>
        <v>0</v>
      </c>
      <c r="Y524" s="297">
        <f t="shared" si="79"/>
        <v>0</v>
      </c>
      <c r="Z524" s="298">
        <f t="shared" si="80"/>
        <v>0</v>
      </c>
    </row>
    <row r="525" spans="1:26">
      <c r="A525" s="87">
        <v>462</v>
      </c>
      <c r="B525" s="49" t="s">
        <v>434</v>
      </c>
      <c r="C525" s="65">
        <f>VLOOKUP($B525,'Panorama Especialização Brasil'!$K$4:$BU$679,58,0)</f>
        <v>805</v>
      </c>
      <c r="D525" s="46">
        <f t="shared" si="76"/>
        <v>1.825728779274095</v>
      </c>
      <c r="E525" s="201">
        <f>VLOOKUP($B525,'Panorama Especialização Brasil'!$K$4:$BU$679,60,0)</f>
        <v>47</v>
      </c>
      <c r="F525" s="98">
        <v>296</v>
      </c>
      <c r="G525" s="196">
        <v>12</v>
      </c>
      <c r="H525" s="98">
        <f>VLOOKUP($B525,'Panorama Especialização Brasil'!$K$4:$BU$679,63,0)</f>
        <v>7802</v>
      </c>
      <c r="I525" s="201">
        <f>VLOOKUP($B525,'Panorama Especialização Brasil'!$K$4:$BV$680,64,0)</f>
        <v>287</v>
      </c>
      <c r="J525" s="255" t="s">
        <v>770</v>
      </c>
      <c r="K525" s="239" t="s">
        <v>772</v>
      </c>
      <c r="L525" s="239"/>
      <c r="M525" s="239" t="s">
        <v>773</v>
      </c>
      <c r="N525" s="237"/>
      <c r="O525" s="237"/>
      <c r="P525" s="277"/>
      <c r="Q525" s="284">
        <v>1</v>
      </c>
      <c r="R525" s="285"/>
      <c r="S525" s="296">
        <f t="shared" si="72"/>
        <v>805</v>
      </c>
      <c r="T525" s="297">
        <f t="shared" si="73"/>
        <v>47</v>
      </c>
      <c r="U525" s="297">
        <f t="shared" si="74"/>
        <v>7802</v>
      </c>
      <c r="V525" s="297">
        <f t="shared" si="75"/>
        <v>287</v>
      </c>
      <c r="W525" s="297">
        <f t="shared" si="77"/>
        <v>0</v>
      </c>
      <c r="X525" s="297">
        <f t="shared" si="78"/>
        <v>0</v>
      </c>
      <c r="Y525" s="297">
        <f t="shared" si="79"/>
        <v>0</v>
      </c>
      <c r="Z525" s="298">
        <f t="shared" si="80"/>
        <v>0</v>
      </c>
    </row>
    <row r="526" spans="1:26">
      <c r="A526" s="87">
        <v>592</v>
      </c>
      <c r="B526" s="49" t="s">
        <v>565</v>
      </c>
      <c r="C526" s="65">
        <f>VLOOKUP($B526,'Panorama Especialização Brasil'!$K$4:$BU$679,58,0)</f>
        <v>8636</v>
      </c>
      <c r="D526" s="46">
        <f t="shared" si="76"/>
        <v>1.7915136125959288</v>
      </c>
      <c r="E526" s="201">
        <f>VLOOKUP($B526,'Panorama Especialização Brasil'!$K$4:$BU$679,60,0)</f>
        <v>32</v>
      </c>
      <c r="F526" s="98">
        <v>2157</v>
      </c>
      <c r="G526" s="196">
        <v>5</v>
      </c>
      <c r="H526" s="98">
        <f>VLOOKUP($B526,'Panorama Especialização Brasil'!$K$4:$BU$679,63,0)</f>
        <v>85298</v>
      </c>
      <c r="I526" s="201">
        <f>VLOOKUP($B526,'Panorama Especialização Brasil'!$K$4:$BV$680,64,0)</f>
        <v>291</v>
      </c>
      <c r="J526" s="255" t="s">
        <v>771</v>
      </c>
      <c r="K526" s="239" t="s">
        <v>772</v>
      </c>
      <c r="L526" s="239"/>
      <c r="M526" s="239" t="s">
        <v>773</v>
      </c>
      <c r="N526" s="237"/>
      <c r="O526" s="237"/>
      <c r="P526" s="277"/>
      <c r="Q526" s="284">
        <v>1</v>
      </c>
      <c r="R526" s="285"/>
      <c r="S526" s="296">
        <f t="shared" si="72"/>
        <v>8636</v>
      </c>
      <c r="T526" s="297">
        <f t="shared" si="73"/>
        <v>32</v>
      </c>
      <c r="U526" s="297">
        <f t="shared" si="74"/>
        <v>85298</v>
      </c>
      <c r="V526" s="297">
        <f t="shared" si="75"/>
        <v>291</v>
      </c>
      <c r="W526" s="297">
        <f t="shared" si="77"/>
        <v>0</v>
      </c>
      <c r="X526" s="297">
        <f t="shared" si="78"/>
        <v>0</v>
      </c>
      <c r="Y526" s="297">
        <f t="shared" si="79"/>
        <v>0</v>
      </c>
      <c r="Z526" s="298">
        <f t="shared" si="80"/>
        <v>0</v>
      </c>
    </row>
    <row r="527" spans="1:26">
      <c r="A527" s="87">
        <v>320</v>
      </c>
      <c r="B527" s="49" t="s">
        <v>291</v>
      </c>
      <c r="C527" s="65">
        <f>VLOOKUP($B527,'Panorama Especialização Brasil'!$K$4:$BU$679,58,0)</f>
        <v>1132</v>
      </c>
      <c r="D527" s="46">
        <f t="shared" si="76"/>
        <v>1.648061909371638</v>
      </c>
      <c r="E527" s="201">
        <f>VLOOKUP($B527,'Panorama Especialização Brasil'!$K$4:$BU$679,60,0)</f>
        <v>58</v>
      </c>
      <c r="F527" s="98">
        <v>9</v>
      </c>
      <c r="G527" s="196">
        <v>4</v>
      </c>
      <c r="H527" s="98">
        <f>VLOOKUP($B527,'Panorama Especialização Brasil'!$K$4:$BU$679,63,0)</f>
        <v>12154</v>
      </c>
      <c r="I527" s="201">
        <f>VLOOKUP($B527,'Panorama Especialização Brasil'!$K$4:$BV$680,64,0)</f>
        <v>828</v>
      </c>
      <c r="J527" s="255" t="s">
        <v>801</v>
      </c>
      <c r="K527" s="239" t="s">
        <v>772</v>
      </c>
      <c r="L527" s="239"/>
      <c r="M527" s="239" t="s">
        <v>773</v>
      </c>
      <c r="N527" s="237"/>
      <c r="O527" s="237"/>
      <c r="P527" s="277"/>
      <c r="Q527" s="284">
        <v>1</v>
      </c>
      <c r="R527" s="285"/>
      <c r="S527" s="296">
        <f t="shared" si="72"/>
        <v>1132</v>
      </c>
      <c r="T527" s="297">
        <f t="shared" si="73"/>
        <v>58</v>
      </c>
      <c r="U527" s="297">
        <f t="shared" si="74"/>
        <v>12154</v>
      </c>
      <c r="V527" s="297">
        <f t="shared" si="75"/>
        <v>828</v>
      </c>
      <c r="W527" s="297">
        <f t="shared" si="77"/>
        <v>0</v>
      </c>
      <c r="X527" s="297">
        <f t="shared" si="78"/>
        <v>0</v>
      </c>
      <c r="Y527" s="297">
        <f t="shared" si="79"/>
        <v>0</v>
      </c>
      <c r="Z527" s="298">
        <f t="shared" si="80"/>
        <v>0</v>
      </c>
    </row>
    <row r="528" spans="1:26">
      <c r="A528" s="87">
        <v>315</v>
      </c>
      <c r="B528" s="49" t="s">
        <v>286</v>
      </c>
      <c r="C528" s="65">
        <f>VLOOKUP($B528,'Panorama Especialização Brasil'!$K$4:$BU$679,58,0)</f>
        <v>6583</v>
      </c>
      <c r="D528" s="46">
        <f t="shared" si="76"/>
        <v>1.6172638739324565</v>
      </c>
      <c r="E528" s="201">
        <f>VLOOKUP($B528,'Panorama Especialização Brasil'!$K$4:$BU$679,60,0)</f>
        <v>265</v>
      </c>
      <c r="F528" s="98">
        <v>1478</v>
      </c>
      <c r="G528" s="196">
        <v>28</v>
      </c>
      <c r="H528" s="98">
        <f>VLOOKUP($B528,'Panorama Especialização Brasil'!$K$4:$BU$679,63,0)</f>
        <v>72026</v>
      </c>
      <c r="I528" s="201">
        <f>VLOOKUP($B528,'Panorama Especialização Brasil'!$K$4:$BV$680,64,0)</f>
        <v>1229</v>
      </c>
      <c r="J528" s="255" t="s">
        <v>801</v>
      </c>
      <c r="K528" s="239" t="s">
        <v>772</v>
      </c>
      <c r="L528" s="239"/>
      <c r="M528" s="239" t="s">
        <v>773</v>
      </c>
      <c r="N528" s="237" t="s">
        <v>835</v>
      </c>
      <c r="O528" s="237"/>
      <c r="P528" s="277" t="s">
        <v>775</v>
      </c>
      <c r="Q528" s="284">
        <v>0.7</v>
      </c>
      <c r="R528" s="285">
        <v>0.3</v>
      </c>
      <c r="S528" s="296">
        <f t="shared" si="72"/>
        <v>4608.0999999999995</v>
      </c>
      <c r="T528" s="297">
        <f t="shared" si="73"/>
        <v>185.5</v>
      </c>
      <c r="U528" s="297">
        <f t="shared" si="74"/>
        <v>50418.2</v>
      </c>
      <c r="V528" s="297">
        <f t="shared" si="75"/>
        <v>860.3</v>
      </c>
      <c r="W528" s="297">
        <f t="shared" si="77"/>
        <v>1974.8999999999999</v>
      </c>
      <c r="X528" s="297">
        <f t="shared" si="78"/>
        <v>79.5</v>
      </c>
      <c r="Y528" s="297">
        <f t="shared" si="79"/>
        <v>21607.8</v>
      </c>
      <c r="Z528" s="298">
        <f t="shared" si="80"/>
        <v>368.7</v>
      </c>
    </row>
    <row r="529" spans="1:26">
      <c r="A529" s="87">
        <v>474</v>
      </c>
      <c r="B529" s="49" t="s">
        <v>446</v>
      </c>
      <c r="C529" s="65">
        <f>VLOOKUP($B529,'Panorama Especialização Brasil'!$K$4:$BU$679,58,0)</f>
        <v>4003</v>
      </c>
      <c r="D529" s="46">
        <f t="shared" si="76"/>
        <v>1.5399015931125724</v>
      </c>
      <c r="E529" s="201">
        <f>VLOOKUP($B529,'Panorama Especialização Brasil'!$K$4:$BU$679,60,0)</f>
        <v>110</v>
      </c>
      <c r="F529" s="98">
        <v>1345</v>
      </c>
      <c r="G529" s="196">
        <v>20</v>
      </c>
      <c r="H529" s="98">
        <f>VLOOKUP($B529,'Panorama Especialização Brasil'!$K$4:$BU$679,63,0)</f>
        <v>45998</v>
      </c>
      <c r="I529" s="201">
        <f>VLOOKUP($B529,'Panorama Especialização Brasil'!$K$4:$BV$680,64,0)</f>
        <v>789</v>
      </c>
      <c r="J529" s="255" t="s">
        <v>770</v>
      </c>
      <c r="K529" s="239" t="s">
        <v>772</v>
      </c>
      <c r="L529" s="239"/>
      <c r="M529" s="236" t="s">
        <v>773</v>
      </c>
      <c r="N529" s="237"/>
      <c r="O529" s="237"/>
      <c r="P529" s="277"/>
      <c r="Q529" s="284">
        <v>1</v>
      </c>
      <c r="R529" s="285"/>
      <c r="S529" s="296">
        <f t="shared" si="72"/>
        <v>4003</v>
      </c>
      <c r="T529" s="297">
        <f t="shared" si="73"/>
        <v>110</v>
      </c>
      <c r="U529" s="297">
        <f t="shared" si="74"/>
        <v>45998</v>
      </c>
      <c r="V529" s="297">
        <f t="shared" si="75"/>
        <v>789</v>
      </c>
      <c r="W529" s="297">
        <f t="shared" si="77"/>
        <v>0</v>
      </c>
      <c r="X529" s="297">
        <f t="shared" si="78"/>
        <v>0</v>
      </c>
      <c r="Y529" s="297">
        <f t="shared" si="79"/>
        <v>0</v>
      </c>
      <c r="Z529" s="298">
        <f t="shared" si="80"/>
        <v>0</v>
      </c>
    </row>
    <row r="530" spans="1:26">
      <c r="A530" s="87">
        <v>448</v>
      </c>
      <c r="B530" s="49" t="s">
        <v>420</v>
      </c>
      <c r="C530" s="65">
        <f>VLOOKUP($B530,'Panorama Especialização Brasil'!$K$4:$BU$679,58,0)</f>
        <v>2143</v>
      </c>
      <c r="D530" s="46">
        <f t="shared" si="76"/>
        <v>1.4842073973857652</v>
      </c>
      <c r="E530" s="201">
        <f>VLOOKUP($B530,'Panorama Especialização Brasil'!$K$4:$BU$679,60,0)</f>
        <v>197</v>
      </c>
      <c r="F530" s="98">
        <v>916</v>
      </c>
      <c r="G530" s="196">
        <v>40</v>
      </c>
      <c r="H530" s="98">
        <f>VLOOKUP($B530,'Panorama Especialização Brasil'!$K$4:$BU$679,63,0)</f>
        <v>25549</v>
      </c>
      <c r="I530" s="201">
        <f>VLOOKUP($B530,'Panorama Especialização Brasil'!$K$4:$BV$680,64,0)</f>
        <v>4029</v>
      </c>
      <c r="J530" s="255" t="s">
        <v>770</v>
      </c>
      <c r="K530" s="239" t="s">
        <v>772</v>
      </c>
      <c r="L530" s="239"/>
      <c r="M530" s="239" t="s">
        <v>773</v>
      </c>
      <c r="N530" s="237"/>
      <c r="O530" s="237"/>
      <c r="P530" s="277"/>
      <c r="Q530" s="284">
        <v>1</v>
      </c>
      <c r="R530" s="285"/>
      <c r="S530" s="296">
        <f t="shared" si="72"/>
        <v>2143</v>
      </c>
      <c r="T530" s="297">
        <f t="shared" si="73"/>
        <v>197</v>
      </c>
      <c r="U530" s="297">
        <f t="shared" si="74"/>
        <v>25549</v>
      </c>
      <c r="V530" s="297">
        <f t="shared" si="75"/>
        <v>4029</v>
      </c>
      <c r="W530" s="297">
        <f t="shared" si="77"/>
        <v>0</v>
      </c>
      <c r="X530" s="297">
        <f t="shared" si="78"/>
        <v>0</v>
      </c>
      <c r="Y530" s="297">
        <f t="shared" si="79"/>
        <v>0</v>
      </c>
      <c r="Z530" s="298">
        <f t="shared" si="80"/>
        <v>0</v>
      </c>
    </row>
    <row r="531" spans="1:26">
      <c r="A531" s="87">
        <v>574</v>
      </c>
      <c r="B531" s="49" t="s">
        <v>547</v>
      </c>
      <c r="C531" s="65">
        <f>VLOOKUP($B531,'Panorama Especialização Brasil'!$K$4:$BU$679,58,0)</f>
        <v>3741</v>
      </c>
      <c r="D531" s="46">
        <f t="shared" si="76"/>
        <v>1.2997771159969205</v>
      </c>
      <c r="E531" s="201">
        <f>VLOOKUP($B531,'Panorama Especialização Brasil'!$K$4:$BU$679,60,0)</f>
        <v>417</v>
      </c>
      <c r="F531" s="98">
        <v>1147</v>
      </c>
      <c r="G531" s="196">
        <v>47</v>
      </c>
      <c r="H531" s="98">
        <f>VLOOKUP($B531,'Panorama Especialização Brasil'!$K$4:$BU$679,63,0)</f>
        <v>50929</v>
      </c>
      <c r="I531" s="201">
        <f>VLOOKUP($B531,'Panorama Especialização Brasil'!$K$4:$BV$680,64,0)</f>
        <v>6417</v>
      </c>
      <c r="J531" s="255" t="s">
        <v>770</v>
      </c>
      <c r="K531" s="239" t="s">
        <v>772</v>
      </c>
      <c r="L531" s="239"/>
      <c r="M531" s="236" t="s">
        <v>773</v>
      </c>
      <c r="N531" s="237"/>
      <c r="O531" s="237"/>
      <c r="P531" s="277"/>
      <c r="Q531" s="284">
        <v>1</v>
      </c>
      <c r="R531" s="285"/>
      <c r="S531" s="296">
        <f t="shared" si="72"/>
        <v>3741</v>
      </c>
      <c r="T531" s="297">
        <f t="shared" si="73"/>
        <v>417</v>
      </c>
      <c r="U531" s="297">
        <f t="shared" si="74"/>
        <v>50929</v>
      </c>
      <c r="V531" s="297">
        <f t="shared" si="75"/>
        <v>6417</v>
      </c>
      <c r="W531" s="297">
        <f t="shared" si="77"/>
        <v>0</v>
      </c>
      <c r="X531" s="297">
        <f t="shared" si="78"/>
        <v>0</v>
      </c>
      <c r="Y531" s="297">
        <f t="shared" si="79"/>
        <v>0</v>
      </c>
      <c r="Z531" s="298">
        <f t="shared" si="80"/>
        <v>0</v>
      </c>
    </row>
    <row r="532" spans="1:26">
      <c r="A532" s="87">
        <v>497</v>
      </c>
      <c r="B532" s="49" t="s">
        <v>469</v>
      </c>
      <c r="C532" s="65">
        <f>VLOOKUP($B532,'Panorama Especialização Brasil'!$K$4:$BU$679,58,0)</f>
        <v>3869</v>
      </c>
      <c r="D532" s="46">
        <f t="shared" si="76"/>
        <v>1.2784315256213878</v>
      </c>
      <c r="E532" s="201">
        <f>VLOOKUP($B532,'Panorama Especialização Brasil'!$K$4:$BU$679,60,0)</f>
        <v>115</v>
      </c>
      <c r="F532" s="98">
        <v>1235</v>
      </c>
      <c r="G532" s="196">
        <v>15</v>
      </c>
      <c r="H532" s="98">
        <f>VLOOKUP($B532,'Panorama Especialização Brasil'!$K$4:$BU$679,63,0)</f>
        <v>53551</v>
      </c>
      <c r="I532" s="201">
        <f>VLOOKUP($B532,'Panorama Especialização Brasil'!$K$4:$BV$680,64,0)</f>
        <v>696</v>
      </c>
      <c r="J532" s="255" t="s">
        <v>798</v>
      </c>
      <c r="K532" s="239" t="s">
        <v>772</v>
      </c>
      <c r="L532" s="239"/>
      <c r="M532" s="236" t="s">
        <v>773</v>
      </c>
      <c r="N532" s="237"/>
      <c r="O532" s="237"/>
      <c r="P532" s="277"/>
      <c r="Q532" s="284">
        <v>1</v>
      </c>
      <c r="R532" s="285"/>
      <c r="S532" s="296">
        <f t="shared" si="72"/>
        <v>3869</v>
      </c>
      <c r="T532" s="297">
        <f t="shared" si="73"/>
        <v>115</v>
      </c>
      <c r="U532" s="297">
        <f t="shared" si="74"/>
        <v>53551</v>
      </c>
      <c r="V532" s="297">
        <f t="shared" si="75"/>
        <v>696</v>
      </c>
      <c r="W532" s="297">
        <f t="shared" si="77"/>
        <v>0</v>
      </c>
      <c r="X532" s="297">
        <f t="shared" si="78"/>
        <v>0</v>
      </c>
      <c r="Y532" s="297">
        <f t="shared" si="79"/>
        <v>0</v>
      </c>
      <c r="Z532" s="298">
        <f t="shared" si="80"/>
        <v>0</v>
      </c>
    </row>
    <row r="533" spans="1:26">
      <c r="A533" s="87">
        <v>417</v>
      </c>
      <c r="B533" s="49" t="s">
        <v>388</v>
      </c>
      <c r="C533" s="65">
        <f>VLOOKUP($B533,'Panorama Especialização Brasil'!$K$4:$BU$679,58,0)</f>
        <v>24906</v>
      </c>
      <c r="D533" s="46">
        <f t="shared" si="76"/>
        <v>1.2400808345786347</v>
      </c>
      <c r="E533" s="201">
        <f>VLOOKUP($B533,'Panorama Especialização Brasil'!$K$4:$BU$679,60,0)</f>
        <v>2309</v>
      </c>
      <c r="F533" s="98">
        <v>3916</v>
      </c>
      <c r="G533" s="196">
        <v>245</v>
      </c>
      <c r="H533" s="98">
        <f>VLOOKUP($B533,'Panorama Especialização Brasil'!$K$4:$BU$679,63,0)</f>
        <v>355386</v>
      </c>
      <c r="I533" s="201">
        <f>VLOOKUP($B533,'Panorama Especialização Brasil'!$K$4:$BV$680,64,0)</f>
        <v>34776</v>
      </c>
      <c r="J533" s="255" t="s">
        <v>800</v>
      </c>
      <c r="K533" s="239" t="s">
        <v>772</v>
      </c>
      <c r="L533" s="239"/>
      <c r="M533" s="239" t="s">
        <v>773</v>
      </c>
      <c r="N533" s="237"/>
      <c r="O533" s="237"/>
      <c r="P533" s="277"/>
      <c r="Q533" s="284">
        <v>1</v>
      </c>
      <c r="R533" s="285"/>
      <c r="S533" s="296">
        <f t="shared" si="72"/>
        <v>24906</v>
      </c>
      <c r="T533" s="297">
        <f t="shared" si="73"/>
        <v>2309</v>
      </c>
      <c r="U533" s="297">
        <f t="shared" si="74"/>
        <v>355386</v>
      </c>
      <c r="V533" s="297">
        <f t="shared" si="75"/>
        <v>34776</v>
      </c>
      <c r="W533" s="297">
        <f t="shared" si="77"/>
        <v>0</v>
      </c>
      <c r="X533" s="297">
        <f t="shared" si="78"/>
        <v>0</v>
      </c>
      <c r="Y533" s="297">
        <f t="shared" si="79"/>
        <v>0</v>
      </c>
      <c r="Z533" s="298">
        <f t="shared" si="80"/>
        <v>0</v>
      </c>
    </row>
    <row r="534" spans="1:26">
      <c r="A534" s="87">
        <v>597</v>
      </c>
      <c r="B534" s="49" t="s">
        <v>570</v>
      </c>
      <c r="C534" s="65">
        <f>VLOOKUP($B534,'Panorama Especialização Brasil'!$K$4:$BU$679,58,0)</f>
        <v>47833</v>
      </c>
      <c r="D534" s="46">
        <f t="shared" si="76"/>
        <v>1.1981188325489915</v>
      </c>
      <c r="E534" s="201">
        <f>VLOOKUP($B534,'Panorama Especialização Brasil'!$K$4:$BU$679,60,0)</f>
        <v>445</v>
      </c>
      <c r="F534" s="98">
        <v>18192</v>
      </c>
      <c r="G534" s="196">
        <v>120</v>
      </c>
      <c r="H534" s="98">
        <f>VLOOKUP($B534,'Panorama Especialização Brasil'!$K$4:$BU$679,63,0)</f>
        <v>706438</v>
      </c>
      <c r="I534" s="201">
        <f>VLOOKUP($B534,'Panorama Especialização Brasil'!$K$4:$BV$680,64,0)</f>
        <v>6934</v>
      </c>
      <c r="J534" s="255" t="s">
        <v>783</v>
      </c>
      <c r="K534" s="239" t="s">
        <v>772</v>
      </c>
      <c r="L534" s="239"/>
      <c r="M534" s="236" t="s">
        <v>773</v>
      </c>
      <c r="N534" s="237"/>
      <c r="O534" s="237"/>
      <c r="P534" s="277"/>
      <c r="Q534" s="284">
        <v>1</v>
      </c>
      <c r="R534" s="285"/>
      <c r="S534" s="296">
        <f t="shared" si="72"/>
        <v>47833</v>
      </c>
      <c r="T534" s="297">
        <f t="shared" si="73"/>
        <v>445</v>
      </c>
      <c r="U534" s="297">
        <f t="shared" si="74"/>
        <v>706438</v>
      </c>
      <c r="V534" s="297">
        <f t="shared" si="75"/>
        <v>6934</v>
      </c>
      <c r="W534" s="297">
        <f t="shared" si="77"/>
        <v>0</v>
      </c>
      <c r="X534" s="297">
        <f t="shared" si="78"/>
        <v>0</v>
      </c>
      <c r="Y534" s="297">
        <f t="shared" si="79"/>
        <v>0</v>
      </c>
      <c r="Z534" s="298">
        <f t="shared" si="80"/>
        <v>0</v>
      </c>
    </row>
    <row r="535" spans="1:26">
      <c r="A535" s="87">
        <v>591</v>
      </c>
      <c r="B535" s="49" t="s">
        <v>564</v>
      </c>
      <c r="C535" s="65">
        <f>VLOOKUP($B535,'Panorama Especialização Brasil'!$K$4:$BU$679,58,0)</f>
        <v>38250</v>
      </c>
      <c r="D535" s="46">
        <f t="shared" si="76"/>
        <v>1.1882478125840767</v>
      </c>
      <c r="E535" s="201">
        <f>VLOOKUP($B535,'Panorama Especialização Brasil'!$K$4:$BU$679,60,0)</f>
        <v>190</v>
      </c>
      <c r="F535" s="98">
        <v>11290</v>
      </c>
      <c r="G535" s="196">
        <v>35</v>
      </c>
      <c r="H535" s="98">
        <f>VLOOKUP($B535,'Panorama Especialização Brasil'!$K$4:$BU$679,63,0)</f>
        <v>569601</v>
      </c>
      <c r="I535" s="201">
        <f>VLOOKUP($B535,'Panorama Especialização Brasil'!$K$4:$BV$680,64,0)</f>
        <v>3730</v>
      </c>
      <c r="J535" s="255" t="s">
        <v>783</v>
      </c>
      <c r="K535" s="239" t="s">
        <v>772</v>
      </c>
      <c r="L535" s="239"/>
      <c r="M535" s="236" t="s">
        <v>773</v>
      </c>
      <c r="N535" s="237"/>
      <c r="O535" s="237"/>
      <c r="P535" s="277"/>
      <c r="Q535" s="284">
        <v>1</v>
      </c>
      <c r="R535" s="285"/>
      <c r="S535" s="296">
        <f t="shared" si="72"/>
        <v>38250</v>
      </c>
      <c r="T535" s="297">
        <f t="shared" si="73"/>
        <v>190</v>
      </c>
      <c r="U535" s="297">
        <f t="shared" si="74"/>
        <v>569601</v>
      </c>
      <c r="V535" s="297">
        <f t="shared" si="75"/>
        <v>3730</v>
      </c>
      <c r="W535" s="297">
        <f t="shared" si="77"/>
        <v>0</v>
      </c>
      <c r="X535" s="297">
        <f t="shared" si="78"/>
        <v>0</v>
      </c>
      <c r="Y535" s="297">
        <f t="shared" si="79"/>
        <v>0</v>
      </c>
      <c r="Z535" s="298">
        <f t="shared" si="80"/>
        <v>0</v>
      </c>
    </row>
    <row r="536" spans="1:26">
      <c r="A536" s="87">
        <v>279</v>
      </c>
      <c r="B536" s="49" t="s">
        <v>249</v>
      </c>
      <c r="C536" s="65">
        <f>VLOOKUP($B536,'Panorama Especialização Brasil'!$K$4:$BU$679,58,0)</f>
        <v>657</v>
      </c>
      <c r="D536" s="46">
        <f t="shared" si="76"/>
        <v>1.1474044120569957</v>
      </c>
      <c r="E536" s="201">
        <f>VLOOKUP($B536,'Panorama Especialização Brasil'!$K$4:$BU$679,60,0)</f>
        <v>105</v>
      </c>
      <c r="F536" s="98">
        <v>67</v>
      </c>
      <c r="G536" s="196">
        <v>9</v>
      </c>
      <c r="H536" s="98">
        <f>VLOOKUP($B536,'Panorama Especialização Brasil'!$K$4:$BU$679,63,0)</f>
        <v>10132</v>
      </c>
      <c r="I536" s="201">
        <f>VLOOKUP($B536,'Panorama Especialização Brasil'!$K$4:$BV$680,64,0)</f>
        <v>1458</v>
      </c>
      <c r="J536" s="255" t="s">
        <v>807</v>
      </c>
      <c r="K536" s="239" t="s">
        <v>772</v>
      </c>
      <c r="L536" s="239"/>
      <c r="M536" s="239" t="s">
        <v>773</v>
      </c>
      <c r="N536" s="237"/>
      <c r="O536" s="237"/>
      <c r="P536" s="277"/>
      <c r="Q536" s="284">
        <v>1</v>
      </c>
      <c r="R536" s="285"/>
      <c r="S536" s="296">
        <f t="shared" si="72"/>
        <v>657</v>
      </c>
      <c r="T536" s="297">
        <f t="shared" si="73"/>
        <v>105</v>
      </c>
      <c r="U536" s="297">
        <f t="shared" si="74"/>
        <v>10132</v>
      </c>
      <c r="V536" s="297">
        <f t="shared" si="75"/>
        <v>1458</v>
      </c>
      <c r="W536" s="297">
        <f t="shared" si="77"/>
        <v>0</v>
      </c>
      <c r="X536" s="297">
        <f t="shared" si="78"/>
        <v>0</v>
      </c>
      <c r="Y536" s="297">
        <f t="shared" si="79"/>
        <v>0</v>
      </c>
      <c r="Z536" s="298">
        <f t="shared" si="80"/>
        <v>0</v>
      </c>
    </row>
    <row r="537" spans="1:26">
      <c r="A537" s="87">
        <v>176</v>
      </c>
      <c r="B537" s="49" t="s">
        <v>146</v>
      </c>
      <c r="C537" s="65">
        <f>VLOOKUP($B537,'Panorama Especialização Brasil'!$K$4:$BU$679,58,0)</f>
        <v>1092</v>
      </c>
      <c r="D537" s="46">
        <f t="shared" si="76"/>
        <v>1.1319713741371091</v>
      </c>
      <c r="E537" s="201">
        <f>VLOOKUP($B537,'Panorama Especialização Brasil'!$K$4:$BU$679,60,0)</f>
        <v>88</v>
      </c>
      <c r="F537" s="98">
        <v>106</v>
      </c>
      <c r="G537" s="196">
        <v>5</v>
      </c>
      <c r="H537" s="98">
        <f>VLOOKUP($B537,'Panorama Especialização Brasil'!$K$4:$BU$679,63,0)</f>
        <v>17070</v>
      </c>
      <c r="I537" s="201">
        <f>VLOOKUP($B537,'Panorama Especialização Brasil'!$K$4:$BV$680,64,0)</f>
        <v>1196</v>
      </c>
      <c r="J537" s="255" t="s">
        <v>810</v>
      </c>
      <c r="K537" s="239" t="s">
        <v>772</v>
      </c>
      <c r="L537" s="239"/>
      <c r="M537" s="239" t="s">
        <v>773</v>
      </c>
      <c r="N537" s="237"/>
      <c r="O537" s="237"/>
      <c r="P537" s="277"/>
      <c r="Q537" s="284">
        <v>1</v>
      </c>
      <c r="R537" s="285"/>
      <c r="S537" s="296">
        <f t="shared" si="72"/>
        <v>1092</v>
      </c>
      <c r="T537" s="297">
        <f t="shared" si="73"/>
        <v>88</v>
      </c>
      <c r="U537" s="297">
        <f t="shared" si="74"/>
        <v>17070</v>
      </c>
      <c r="V537" s="297">
        <f t="shared" si="75"/>
        <v>1196</v>
      </c>
      <c r="W537" s="297">
        <f t="shared" si="77"/>
        <v>0</v>
      </c>
      <c r="X537" s="297">
        <f t="shared" si="78"/>
        <v>0</v>
      </c>
      <c r="Y537" s="297">
        <f t="shared" si="79"/>
        <v>0</v>
      </c>
      <c r="Z537" s="298">
        <f t="shared" si="80"/>
        <v>0</v>
      </c>
    </row>
    <row r="538" spans="1:26">
      <c r="A538" s="87">
        <v>493</v>
      </c>
      <c r="B538" s="49" t="s">
        <v>465</v>
      </c>
      <c r="C538" s="65">
        <f>VLOOKUP($B538,'Panorama Especialização Brasil'!$K$4:$BU$679,58,0)</f>
        <v>58</v>
      </c>
      <c r="D538" s="46">
        <f t="shared" si="76"/>
        <v>1.1315325032795256</v>
      </c>
      <c r="E538" s="201">
        <f>VLOOKUP($B538,'Panorama Especialização Brasil'!$K$4:$BU$679,60,0)</f>
        <v>9</v>
      </c>
      <c r="F538" s="98">
        <v>0</v>
      </c>
      <c r="G538" s="196">
        <v>0</v>
      </c>
      <c r="H538" s="98">
        <f>VLOOKUP($B538,'Panorama Especialização Brasil'!$K$4:$BU$679,63,0)</f>
        <v>907</v>
      </c>
      <c r="I538" s="201">
        <f>VLOOKUP($B538,'Panorama Especialização Brasil'!$K$4:$BV$680,64,0)</f>
        <v>177</v>
      </c>
      <c r="J538" s="255" t="s">
        <v>783</v>
      </c>
      <c r="K538" s="240" t="s">
        <v>772</v>
      </c>
      <c r="L538" s="239"/>
      <c r="M538" s="236" t="s">
        <v>773</v>
      </c>
      <c r="N538" s="237"/>
      <c r="O538" s="237"/>
      <c r="P538" s="277"/>
      <c r="Q538" s="284">
        <v>1</v>
      </c>
      <c r="R538" s="285"/>
      <c r="S538" s="296">
        <f t="shared" si="72"/>
        <v>58</v>
      </c>
      <c r="T538" s="297">
        <f t="shared" si="73"/>
        <v>9</v>
      </c>
      <c r="U538" s="297">
        <f t="shared" si="74"/>
        <v>907</v>
      </c>
      <c r="V538" s="297">
        <f t="shared" si="75"/>
        <v>177</v>
      </c>
      <c r="W538" s="297">
        <f t="shared" si="77"/>
        <v>0</v>
      </c>
      <c r="X538" s="297">
        <f t="shared" si="78"/>
        <v>0</v>
      </c>
      <c r="Y538" s="297">
        <f t="shared" si="79"/>
        <v>0</v>
      </c>
      <c r="Z538" s="298">
        <f t="shared" si="80"/>
        <v>0</v>
      </c>
    </row>
    <row r="539" spans="1:26">
      <c r="A539" s="87">
        <v>471</v>
      </c>
      <c r="B539" s="49" t="s">
        <v>443</v>
      </c>
      <c r="C539" s="65">
        <f>VLOOKUP($B539,'Panorama Especialização Brasil'!$K$4:$BU$679,58,0)</f>
        <v>2252</v>
      </c>
      <c r="D539" s="46">
        <f t="shared" si="76"/>
        <v>1.1309743703811956</v>
      </c>
      <c r="E539" s="201">
        <f>VLOOKUP($B539,'Panorama Especialização Brasil'!$K$4:$BU$679,60,0)</f>
        <v>38</v>
      </c>
      <c r="F539" s="98">
        <v>174</v>
      </c>
      <c r="G539" s="196">
        <v>8</v>
      </c>
      <c r="H539" s="98">
        <f>VLOOKUP($B539,'Panorama Especialização Brasil'!$K$4:$BU$679,63,0)</f>
        <v>35234</v>
      </c>
      <c r="I539" s="201">
        <f>VLOOKUP($B539,'Panorama Especialização Brasil'!$K$4:$BV$680,64,0)</f>
        <v>332</v>
      </c>
      <c r="J539" s="255" t="s">
        <v>770</v>
      </c>
      <c r="K539" s="240" t="s">
        <v>772</v>
      </c>
      <c r="L539" s="239"/>
      <c r="M539" s="236" t="s">
        <v>773</v>
      </c>
      <c r="N539" s="237"/>
      <c r="O539" s="237"/>
      <c r="P539" s="277"/>
      <c r="Q539" s="284">
        <v>1</v>
      </c>
      <c r="R539" s="285"/>
      <c r="S539" s="296">
        <f t="shared" si="72"/>
        <v>2252</v>
      </c>
      <c r="T539" s="297">
        <f t="shared" si="73"/>
        <v>38</v>
      </c>
      <c r="U539" s="297">
        <f t="shared" si="74"/>
        <v>35234</v>
      </c>
      <c r="V539" s="297">
        <f t="shared" si="75"/>
        <v>332</v>
      </c>
      <c r="W539" s="297">
        <f t="shared" si="77"/>
        <v>0</v>
      </c>
      <c r="X539" s="297">
        <f t="shared" si="78"/>
        <v>0</v>
      </c>
      <c r="Y539" s="297">
        <f t="shared" si="79"/>
        <v>0</v>
      </c>
      <c r="Z539" s="298">
        <f t="shared" si="80"/>
        <v>0</v>
      </c>
    </row>
    <row r="540" spans="1:26">
      <c r="A540" s="87">
        <v>418</v>
      </c>
      <c r="B540" s="49" t="s">
        <v>389</v>
      </c>
      <c r="C540" s="65">
        <f>VLOOKUP($B540,'Panorama Especialização Brasil'!$K$4:$BU$679,58,0)</f>
        <v>838</v>
      </c>
      <c r="D540" s="46">
        <f t="shared" si="76"/>
        <v>1.1179331449888419</v>
      </c>
      <c r="E540" s="201">
        <f>VLOOKUP($B540,'Panorama Especialização Brasil'!$K$4:$BU$679,60,0)</f>
        <v>144</v>
      </c>
      <c r="F540" s="98">
        <v>224</v>
      </c>
      <c r="G540" s="196">
        <v>24</v>
      </c>
      <c r="H540" s="98">
        <f>VLOOKUP($B540,'Panorama Especialização Brasil'!$K$4:$BU$679,63,0)</f>
        <v>13264</v>
      </c>
      <c r="I540" s="201">
        <f>VLOOKUP($B540,'Panorama Especialização Brasil'!$K$4:$BV$680,64,0)</f>
        <v>2461</v>
      </c>
      <c r="J540" s="255" t="s">
        <v>800</v>
      </c>
      <c r="K540" s="240" t="s">
        <v>772</v>
      </c>
      <c r="L540" s="239"/>
      <c r="M540" s="239" t="s">
        <v>773</v>
      </c>
      <c r="N540" s="237"/>
      <c r="O540" s="237"/>
      <c r="P540" s="277"/>
      <c r="Q540" s="284">
        <v>1</v>
      </c>
      <c r="R540" s="285"/>
      <c r="S540" s="296">
        <f t="shared" si="72"/>
        <v>838</v>
      </c>
      <c r="T540" s="297">
        <f t="shared" si="73"/>
        <v>144</v>
      </c>
      <c r="U540" s="297">
        <f t="shared" si="74"/>
        <v>13264</v>
      </c>
      <c r="V540" s="297">
        <f t="shared" si="75"/>
        <v>2461</v>
      </c>
      <c r="W540" s="297">
        <f t="shared" si="77"/>
        <v>0</v>
      </c>
      <c r="X540" s="297">
        <f t="shared" si="78"/>
        <v>0</v>
      </c>
      <c r="Y540" s="297">
        <f t="shared" si="79"/>
        <v>0</v>
      </c>
      <c r="Z540" s="298">
        <f t="shared" si="80"/>
        <v>0</v>
      </c>
    </row>
    <row r="541" spans="1:26">
      <c r="A541" s="87">
        <v>496</v>
      </c>
      <c r="B541" s="49" t="s">
        <v>468</v>
      </c>
      <c r="C541" s="65">
        <f>VLOOKUP($B541,'Panorama Especialização Brasil'!$K$4:$BU$679,58,0)</f>
        <v>2401</v>
      </c>
      <c r="D541" s="46">
        <f t="shared" si="76"/>
        <v>1.0831450190239551</v>
      </c>
      <c r="E541" s="201">
        <f>VLOOKUP($B541,'Panorama Especialização Brasil'!$K$4:$BU$679,60,0)</f>
        <v>173</v>
      </c>
      <c r="F541" s="98">
        <v>293</v>
      </c>
      <c r="G541" s="196">
        <v>11</v>
      </c>
      <c r="H541" s="98">
        <f>VLOOKUP($B541,'Panorama Especialização Brasil'!$K$4:$BU$679,63,0)</f>
        <v>39224</v>
      </c>
      <c r="I541" s="201">
        <f>VLOOKUP($B541,'Panorama Especialização Brasil'!$K$4:$BV$680,64,0)</f>
        <v>3237</v>
      </c>
      <c r="J541" s="255" t="s">
        <v>798</v>
      </c>
      <c r="K541" s="239" t="s">
        <v>772</v>
      </c>
      <c r="L541" s="239"/>
      <c r="M541" s="239" t="s">
        <v>773</v>
      </c>
      <c r="N541" s="237"/>
      <c r="O541" s="237"/>
      <c r="P541" s="277"/>
      <c r="Q541" s="284">
        <v>1</v>
      </c>
      <c r="R541" s="285"/>
      <c r="S541" s="296">
        <f t="shared" si="72"/>
        <v>2401</v>
      </c>
      <c r="T541" s="297">
        <f t="shared" si="73"/>
        <v>173</v>
      </c>
      <c r="U541" s="297">
        <f t="shared" si="74"/>
        <v>39224</v>
      </c>
      <c r="V541" s="297">
        <f t="shared" si="75"/>
        <v>3237</v>
      </c>
      <c r="W541" s="297">
        <f t="shared" si="77"/>
        <v>0</v>
      </c>
      <c r="X541" s="297">
        <f t="shared" si="78"/>
        <v>0</v>
      </c>
      <c r="Y541" s="297">
        <f t="shared" si="79"/>
        <v>0</v>
      </c>
      <c r="Z541" s="298">
        <f t="shared" si="80"/>
        <v>0</v>
      </c>
    </row>
    <row r="542" spans="1:26">
      <c r="A542" s="87">
        <v>322</v>
      </c>
      <c r="B542" s="49" t="s">
        <v>293</v>
      </c>
      <c r="C542" s="65">
        <f>VLOOKUP($B542,'Panorama Especialização Brasil'!$K$4:$BU$679,58,0)</f>
        <v>350</v>
      </c>
      <c r="D542" s="46">
        <f t="shared" si="76"/>
        <v>1.0778262334400104</v>
      </c>
      <c r="E542" s="201">
        <f>VLOOKUP($B542,'Panorama Especialização Brasil'!$K$4:$BU$679,60,0)</f>
        <v>17</v>
      </c>
      <c r="F542" s="98">
        <v>17</v>
      </c>
      <c r="G542" s="196">
        <v>3</v>
      </c>
      <c r="H542" s="98">
        <f>VLOOKUP($B542,'Panorama Especialização Brasil'!$K$4:$BU$679,63,0)</f>
        <v>5746</v>
      </c>
      <c r="I542" s="201">
        <f>VLOOKUP($B542,'Panorama Especialização Brasil'!$K$4:$BV$680,64,0)</f>
        <v>255</v>
      </c>
      <c r="J542" s="255" t="s">
        <v>801</v>
      </c>
      <c r="K542" s="239" t="s">
        <v>772</v>
      </c>
      <c r="L542" s="239"/>
      <c r="M542" s="236" t="s">
        <v>773</v>
      </c>
      <c r="N542" s="237"/>
      <c r="O542" s="237"/>
      <c r="P542" s="277"/>
      <c r="Q542" s="284">
        <v>1</v>
      </c>
      <c r="R542" s="285"/>
      <c r="S542" s="296">
        <f t="shared" si="72"/>
        <v>350</v>
      </c>
      <c r="T542" s="297">
        <f t="shared" si="73"/>
        <v>17</v>
      </c>
      <c r="U542" s="297">
        <f t="shared" si="74"/>
        <v>5746</v>
      </c>
      <c r="V542" s="297">
        <f t="shared" si="75"/>
        <v>255</v>
      </c>
      <c r="W542" s="297">
        <f t="shared" si="77"/>
        <v>0</v>
      </c>
      <c r="X542" s="297">
        <f t="shared" si="78"/>
        <v>0</v>
      </c>
      <c r="Y542" s="297">
        <f t="shared" si="79"/>
        <v>0</v>
      </c>
      <c r="Z542" s="298">
        <f t="shared" si="80"/>
        <v>0</v>
      </c>
    </row>
    <row r="543" spans="1:26">
      <c r="A543" s="87">
        <v>460</v>
      </c>
      <c r="B543" s="49" t="s">
        <v>432</v>
      </c>
      <c r="C543" s="65">
        <f>VLOOKUP($B543,'Panorama Especialização Brasil'!$K$4:$BU$679,58,0)</f>
        <v>50</v>
      </c>
      <c r="D543" s="46">
        <f t="shared" si="76"/>
        <v>1.0532635267595747</v>
      </c>
      <c r="E543" s="201">
        <f>VLOOKUP($B543,'Panorama Especialização Brasil'!$K$4:$BU$679,60,0)</f>
        <v>14</v>
      </c>
      <c r="F543" s="98">
        <v>7</v>
      </c>
      <c r="G543" s="196">
        <v>1</v>
      </c>
      <c r="H543" s="98">
        <f>VLOOKUP($B543,'Panorama Especialização Brasil'!$K$4:$BU$679,63,0)</f>
        <v>840</v>
      </c>
      <c r="I543" s="201">
        <f>VLOOKUP($B543,'Panorama Especialização Brasil'!$K$4:$BV$680,64,0)</f>
        <v>172</v>
      </c>
      <c r="J543" s="255" t="s">
        <v>770</v>
      </c>
      <c r="K543" s="356" t="s">
        <v>772</v>
      </c>
      <c r="L543" s="346"/>
      <c r="M543" s="321" t="s">
        <v>773</v>
      </c>
      <c r="N543" s="237"/>
      <c r="O543" s="237"/>
      <c r="P543" s="277"/>
      <c r="Q543" s="284">
        <v>1</v>
      </c>
      <c r="R543" s="285"/>
      <c r="S543" s="296">
        <f t="shared" si="72"/>
        <v>50</v>
      </c>
      <c r="T543" s="297">
        <f t="shared" si="73"/>
        <v>14</v>
      </c>
      <c r="U543" s="297">
        <f t="shared" si="74"/>
        <v>840</v>
      </c>
      <c r="V543" s="297">
        <f t="shared" si="75"/>
        <v>172</v>
      </c>
      <c r="W543" s="297">
        <f t="shared" si="77"/>
        <v>0</v>
      </c>
      <c r="X543" s="297">
        <f t="shared" si="78"/>
        <v>0</v>
      </c>
      <c r="Y543" s="297">
        <f t="shared" si="79"/>
        <v>0</v>
      </c>
      <c r="Z543" s="298">
        <f t="shared" si="80"/>
        <v>0</v>
      </c>
    </row>
    <row r="544" spans="1:26">
      <c r="A544" s="87">
        <v>495</v>
      </c>
      <c r="B544" s="49" t="s">
        <v>467</v>
      </c>
      <c r="C544" s="65">
        <f>VLOOKUP($B544,'Panorama Especialização Brasil'!$K$4:$BU$679,58,0)</f>
        <v>174</v>
      </c>
      <c r="D544" s="46">
        <f t="shared" si="76"/>
        <v>1.016474064517527</v>
      </c>
      <c r="E544" s="201">
        <f>VLOOKUP($B544,'Panorama Especialização Brasil'!$K$4:$BU$679,60,0)</f>
        <v>24</v>
      </c>
      <c r="F544" s="98">
        <v>14</v>
      </c>
      <c r="G544" s="196">
        <v>2</v>
      </c>
      <c r="H544" s="98">
        <f>VLOOKUP($B544,'Panorama Especialização Brasil'!$K$4:$BU$679,63,0)</f>
        <v>3029</v>
      </c>
      <c r="I544" s="201">
        <f>VLOOKUP($B544,'Panorama Especialização Brasil'!$K$4:$BV$680,64,0)</f>
        <v>669</v>
      </c>
      <c r="J544" s="255" t="s">
        <v>798</v>
      </c>
      <c r="K544" s="239" t="s">
        <v>772</v>
      </c>
      <c r="L544" s="239"/>
      <c r="M544" s="239" t="s">
        <v>773</v>
      </c>
      <c r="N544" s="237"/>
      <c r="O544" s="237"/>
      <c r="P544" s="277"/>
      <c r="Q544" s="284">
        <v>1</v>
      </c>
      <c r="R544" s="285"/>
      <c r="S544" s="296">
        <f t="shared" si="72"/>
        <v>174</v>
      </c>
      <c r="T544" s="297">
        <f t="shared" si="73"/>
        <v>24</v>
      </c>
      <c r="U544" s="297">
        <f t="shared" si="74"/>
        <v>3029</v>
      </c>
      <c r="V544" s="297">
        <f t="shared" si="75"/>
        <v>669</v>
      </c>
      <c r="W544" s="297">
        <f t="shared" si="77"/>
        <v>0</v>
      </c>
      <c r="X544" s="297">
        <f t="shared" si="78"/>
        <v>0</v>
      </c>
      <c r="Y544" s="297">
        <f t="shared" si="79"/>
        <v>0</v>
      </c>
      <c r="Z544" s="298">
        <f t="shared" si="80"/>
        <v>0</v>
      </c>
    </row>
    <row r="545" spans="1:26">
      <c r="A545" s="87">
        <v>473</v>
      </c>
      <c r="B545" s="49" t="s">
        <v>445</v>
      </c>
      <c r="C545" s="65">
        <f>VLOOKUP($B545,'Panorama Especialização Brasil'!$K$4:$BU$679,58,0)</f>
        <v>288</v>
      </c>
      <c r="D545" s="46">
        <f t="shared" si="76"/>
        <v>1.014757118254386</v>
      </c>
      <c r="E545" s="201">
        <f>VLOOKUP($B545,'Panorama Especialização Brasil'!$K$4:$BU$679,60,0)</f>
        <v>20</v>
      </c>
      <c r="F545" s="98">
        <v>54</v>
      </c>
      <c r="G545" s="196">
        <v>6</v>
      </c>
      <c r="H545" s="98">
        <f>VLOOKUP($B545,'Panorama Especialização Brasil'!$K$4:$BU$679,63,0)</f>
        <v>5022</v>
      </c>
      <c r="I545" s="201">
        <f>VLOOKUP($B545,'Panorama Especialização Brasil'!$K$4:$BV$680,64,0)</f>
        <v>306</v>
      </c>
      <c r="J545" s="255" t="s">
        <v>770</v>
      </c>
      <c r="K545" s="239" t="s">
        <v>772</v>
      </c>
      <c r="L545" s="239"/>
      <c r="M545" s="236" t="s">
        <v>773</v>
      </c>
      <c r="N545" s="241"/>
      <c r="O545" s="241"/>
      <c r="P545" s="227"/>
      <c r="Q545" s="284">
        <v>1</v>
      </c>
      <c r="R545" s="286"/>
      <c r="S545" s="296">
        <f t="shared" si="72"/>
        <v>288</v>
      </c>
      <c r="T545" s="297">
        <f t="shared" si="73"/>
        <v>20</v>
      </c>
      <c r="U545" s="297">
        <f t="shared" si="74"/>
        <v>5022</v>
      </c>
      <c r="V545" s="297">
        <f t="shared" si="75"/>
        <v>306</v>
      </c>
      <c r="W545" s="297">
        <f t="shared" si="77"/>
        <v>0</v>
      </c>
      <c r="X545" s="297">
        <f t="shared" si="78"/>
        <v>0</v>
      </c>
      <c r="Y545" s="297">
        <f t="shared" si="79"/>
        <v>0</v>
      </c>
      <c r="Z545" s="298">
        <f t="shared" si="80"/>
        <v>0</v>
      </c>
    </row>
    <row r="546" spans="1:26">
      <c r="A546" s="87">
        <v>364</v>
      </c>
      <c r="B546" s="68" t="s">
        <v>335</v>
      </c>
      <c r="C546" s="69">
        <f>VLOOKUP($B546,'Panorama Especialização Brasil'!$K$4:$BU$679,58,0)</f>
        <v>454</v>
      </c>
      <c r="D546" s="50">
        <f t="shared" si="76"/>
        <v>0.99227415653416862</v>
      </c>
      <c r="E546" s="202">
        <f>VLOOKUP($B546,'Panorama Especialização Brasil'!$K$4:$BU$679,60,0)</f>
        <v>146</v>
      </c>
      <c r="F546" s="98">
        <v>85</v>
      </c>
      <c r="G546" s="197">
        <v>23</v>
      </c>
      <c r="H546" s="99">
        <f>VLOOKUP($B546,'Panorama Especialização Brasil'!$K$4:$BU$679,63,0)</f>
        <v>8096</v>
      </c>
      <c r="I546" s="202">
        <f>VLOOKUP($B546,'Panorama Especialização Brasil'!$K$4:$BV$680,64,0)</f>
        <v>2496</v>
      </c>
      <c r="J546" s="255" t="s">
        <v>800</v>
      </c>
      <c r="K546" s="240" t="s">
        <v>772</v>
      </c>
      <c r="L546" s="239"/>
      <c r="M546" s="236" t="s">
        <v>773</v>
      </c>
      <c r="N546" s="237"/>
      <c r="O546" s="237"/>
      <c r="P546" s="277"/>
      <c r="Q546" s="284">
        <v>1</v>
      </c>
      <c r="R546" s="285"/>
      <c r="S546" s="296">
        <f t="shared" si="72"/>
        <v>454</v>
      </c>
      <c r="T546" s="297">
        <f t="shared" si="73"/>
        <v>146</v>
      </c>
      <c r="U546" s="297">
        <f t="shared" si="74"/>
        <v>8096</v>
      </c>
      <c r="V546" s="297">
        <f t="shared" si="75"/>
        <v>2496</v>
      </c>
      <c r="W546" s="297">
        <f t="shared" si="77"/>
        <v>0</v>
      </c>
      <c r="X546" s="297">
        <f t="shared" si="78"/>
        <v>0</v>
      </c>
      <c r="Y546" s="297">
        <f t="shared" si="79"/>
        <v>0</v>
      </c>
      <c r="Z546" s="298">
        <f t="shared" si="80"/>
        <v>0</v>
      </c>
    </row>
    <row r="547" spans="1:26">
      <c r="A547" s="87">
        <v>575</v>
      </c>
      <c r="B547" s="49" t="s">
        <v>548</v>
      </c>
      <c r="C547" s="65">
        <f>VLOOKUP($B547,'Panorama Especialização Brasil'!$K$4:$BU$679,58,0)</f>
        <v>438</v>
      </c>
      <c r="D547" s="46">
        <f t="shared" si="76"/>
        <v>0.97378242685106864</v>
      </c>
      <c r="E547" s="201">
        <f>VLOOKUP($B547,'Panorama Especialização Brasil'!$K$4:$BU$679,60,0)</f>
        <v>108</v>
      </c>
      <c r="F547" s="98">
        <v>40</v>
      </c>
      <c r="G547" s="196">
        <v>10</v>
      </c>
      <c r="H547" s="98">
        <f>VLOOKUP($B547,'Panorama Especialização Brasil'!$K$4:$BU$679,63,0)</f>
        <v>7959</v>
      </c>
      <c r="I547" s="201">
        <f>VLOOKUP($B547,'Panorama Especialização Brasil'!$K$4:$BV$680,64,0)</f>
        <v>1360</v>
      </c>
      <c r="J547" s="253" t="s">
        <v>850</v>
      </c>
      <c r="K547" s="239" t="s">
        <v>772</v>
      </c>
      <c r="L547" s="239"/>
      <c r="M547" s="239" t="s">
        <v>773</v>
      </c>
      <c r="N547" s="237"/>
      <c r="O547" s="237"/>
      <c r="P547" s="277"/>
      <c r="Q547" s="284">
        <v>1</v>
      </c>
      <c r="R547" s="285"/>
      <c r="S547" s="296">
        <f t="shared" si="72"/>
        <v>438</v>
      </c>
      <c r="T547" s="297">
        <f t="shared" si="73"/>
        <v>108</v>
      </c>
      <c r="U547" s="297">
        <f t="shared" si="74"/>
        <v>7959</v>
      </c>
      <c r="V547" s="297">
        <f t="shared" si="75"/>
        <v>1360</v>
      </c>
      <c r="W547" s="297">
        <f t="shared" si="77"/>
        <v>0</v>
      </c>
      <c r="X547" s="297">
        <f t="shared" si="78"/>
        <v>0</v>
      </c>
      <c r="Y547" s="297">
        <f t="shared" si="79"/>
        <v>0</v>
      </c>
      <c r="Z547" s="298">
        <f t="shared" si="80"/>
        <v>0</v>
      </c>
    </row>
    <row r="548" spans="1:26">
      <c r="A548" s="87">
        <v>350</v>
      </c>
      <c r="B548" s="49" t="s">
        <v>321</v>
      </c>
      <c r="C548" s="65">
        <f>VLOOKUP($B548,'Panorama Especialização Brasil'!$K$4:$BU$679,58,0)</f>
        <v>15254</v>
      </c>
      <c r="D548" s="46">
        <f t="shared" si="76"/>
        <v>0.9589203313372221</v>
      </c>
      <c r="E548" s="201">
        <f>VLOOKUP($B548,'Panorama Especialização Brasil'!$K$4:$BU$679,60,0)</f>
        <v>704</v>
      </c>
      <c r="F548" s="98">
        <v>2636</v>
      </c>
      <c r="G548" s="196">
        <v>81</v>
      </c>
      <c r="H548" s="98">
        <f>VLOOKUP($B548,'Panorama Especialização Brasil'!$K$4:$BU$679,63,0)</f>
        <v>281480</v>
      </c>
      <c r="I548" s="201">
        <f>VLOOKUP($B548,'Panorama Especialização Brasil'!$K$4:$BV$680,64,0)</f>
        <v>19499</v>
      </c>
      <c r="J548" s="253" t="s">
        <v>800</v>
      </c>
      <c r="K548" s="239" t="s">
        <v>772</v>
      </c>
      <c r="L548" s="239"/>
      <c r="M548" s="239" t="s">
        <v>773</v>
      </c>
      <c r="N548" s="237"/>
      <c r="O548" s="237"/>
      <c r="P548" s="277"/>
      <c r="Q548" s="284">
        <v>1</v>
      </c>
      <c r="R548" s="285"/>
      <c r="S548" s="296">
        <f t="shared" si="72"/>
        <v>15254</v>
      </c>
      <c r="T548" s="297">
        <f t="shared" si="73"/>
        <v>704</v>
      </c>
      <c r="U548" s="297">
        <f t="shared" si="74"/>
        <v>281480</v>
      </c>
      <c r="V548" s="297">
        <f t="shared" si="75"/>
        <v>19499</v>
      </c>
      <c r="W548" s="297">
        <f t="shared" si="77"/>
        <v>0</v>
      </c>
      <c r="X548" s="297">
        <f t="shared" si="78"/>
        <v>0</v>
      </c>
      <c r="Y548" s="297">
        <f t="shared" si="79"/>
        <v>0</v>
      </c>
      <c r="Z548" s="298">
        <f t="shared" si="80"/>
        <v>0</v>
      </c>
    </row>
    <row r="549" spans="1:26">
      <c r="A549" s="87">
        <v>353</v>
      </c>
      <c r="B549" s="49" t="s">
        <v>324</v>
      </c>
      <c r="C549" s="65">
        <f>VLOOKUP($B549,'Panorama Especialização Brasil'!$K$4:$BU$679,58,0)</f>
        <v>24157</v>
      </c>
      <c r="D549" s="46">
        <f t="shared" si="76"/>
        <v>0.94952838755515434</v>
      </c>
      <c r="E549" s="201">
        <f>VLOOKUP($B549,'Panorama Especialização Brasil'!$K$4:$BU$679,60,0)</f>
        <v>3782</v>
      </c>
      <c r="F549" s="98">
        <v>3349</v>
      </c>
      <c r="G549" s="196">
        <v>335</v>
      </c>
      <c r="H549" s="98">
        <f>VLOOKUP($B549,'Panorama Especialização Brasil'!$K$4:$BU$679,63,0)</f>
        <v>450175</v>
      </c>
      <c r="I549" s="201">
        <f>VLOOKUP($B549,'Panorama Especialização Brasil'!$K$4:$BV$680,64,0)</f>
        <v>92287</v>
      </c>
      <c r="J549" s="253" t="s">
        <v>800</v>
      </c>
      <c r="K549" s="239" t="s">
        <v>772</v>
      </c>
      <c r="L549" s="239"/>
      <c r="M549" s="236" t="s">
        <v>773</v>
      </c>
      <c r="N549" s="237"/>
      <c r="O549" s="237"/>
      <c r="P549" s="277"/>
      <c r="Q549" s="284">
        <v>1</v>
      </c>
      <c r="R549" s="285"/>
      <c r="S549" s="296">
        <f t="shared" ref="S549:S612" si="81">$Q549*C549</f>
        <v>24157</v>
      </c>
      <c r="T549" s="297">
        <f t="shared" ref="T549:T612" si="82">$Q549*E549</f>
        <v>3782</v>
      </c>
      <c r="U549" s="297">
        <f t="shared" ref="U549:U612" si="83">$Q549*H549</f>
        <v>450175</v>
      </c>
      <c r="V549" s="297">
        <f t="shared" ref="V549:V612" si="84">$Q549*I549</f>
        <v>92287</v>
      </c>
      <c r="W549" s="297">
        <f t="shared" si="77"/>
        <v>0</v>
      </c>
      <c r="X549" s="297">
        <f t="shared" si="78"/>
        <v>0</v>
      </c>
      <c r="Y549" s="297">
        <f t="shared" si="79"/>
        <v>0</v>
      </c>
      <c r="Z549" s="298">
        <f t="shared" si="80"/>
        <v>0</v>
      </c>
    </row>
    <row r="550" spans="1:26">
      <c r="A550" s="87">
        <v>478</v>
      </c>
      <c r="B550" s="49" t="s">
        <v>450</v>
      </c>
      <c r="C550" s="65">
        <f>VLOOKUP($B550,'Panorama Especialização Brasil'!$K$4:$BU$679,58,0)</f>
        <v>16484</v>
      </c>
      <c r="D550" s="46">
        <f t="shared" si="76"/>
        <v>0.88377362928169867</v>
      </c>
      <c r="E550" s="201">
        <f>VLOOKUP($B550,'Panorama Especialização Brasil'!$K$4:$BU$679,60,0)</f>
        <v>1750</v>
      </c>
      <c r="F550" s="98">
        <v>2594</v>
      </c>
      <c r="G550" s="196">
        <v>129</v>
      </c>
      <c r="H550" s="98">
        <f>VLOOKUP($B550,'Panorama Especialização Brasil'!$K$4:$BU$679,63,0)</f>
        <v>330041</v>
      </c>
      <c r="I550" s="201">
        <f>VLOOKUP($B550,'Panorama Especialização Brasil'!$K$4:$BV$680,64,0)</f>
        <v>26846</v>
      </c>
      <c r="J550" s="255" t="s">
        <v>783</v>
      </c>
      <c r="K550" s="319" t="s">
        <v>772</v>
      </c>
      <c r="L550" s="239"/>
      <c r="M550" s="236" t="s">
        <v>773</v>
      </c>
      <c r="N550" s="237" t="s">
        <v>784</v>
      </c>
      <c r="O550" s="237"/>
      <c r="P550" s="277" t="s">
        <v>785</v>
      </c>
      <c r="Q550" s="284">
        <v>0.7</v>
      </c>
      <c r="R550" s="285">
        <v>0.3</v>
      </c>
      <c r="S550" s="296">
        <f t="shared" si="81"/>
        <v>11538.8</v>
      </c>
      <c r="T550" s="297">
        <f t="shared" si="82"/>
        <v>1225</v>
      </c>
      <c r="U550" s="297">
        <f t="shared" si="83"/>
        <v>231028.69999999998</v>
      </c>
      <c r="V550" s="297">
        <f t="shared" si="84"/>
        <v>18792.199999999997</v>
      </c>
      <c r="W550" s="297">
        <f t="shared" si="77"/>
        <v>4945.2</v>
      </c>
      <c r="X550" s="297">
        <f t="shared" si="78"/>
        <v>525</v>
      </c>
      <c r="Y550" s="297">
        <f t="shared" si="79"/>
        <v>99012.3</v>
      </c>
      <c r="Z550" s="298">
        <f t="shared" si="80"/>
        <v>8053.7999999999993</v>
      </c>
    </row>
    <row r="551" spans="1:26">
      <c r="A551" s="87">
        <v>484</v>
      </c>
      <c r="B551" s="49" t="s">
        <v>456</v>
      </c>
      <c r="C551" s="65">
        <f>VLOOKUP($B551,'Panorama Especialização Brasil'!$K$4:$BU$679,58,0)</f>
        <v>510</v>
      </c>
      <c r="D551" s="46">
        <f t="shared" si="76"/>
        <v>0.88344218279745823</v>
      </c>
      <c r="E551" s="201">
        <f>VLOOKUP($B551,'Panorama Especialização Brasil'!$K$4:$BU$679,60,0)</f>
        <v>31</v>
      </c>
      <c r="F551" s="98">
        <v>21</v>
      </c>
      <c r="G551" s="196">
        <v>3</v>
      </c>
      <c r="H551" s="98">
        <f>VLOOKUP($B551,'Panorama Especialização Brasil'!$K$4:$BU$679,63,0)</f>
        <v>10215</v>
      </c>
      <c r="I551" s="201">
        <f>VLOOKUP($B551,'Panorama Especialização Brasil'!$K$4:$BV$680,64,0)</f>
        <v>983</v>
      </c>
      <c r="J551" s="318" t="s">
        <v>851</v>
      </c>
      <c r="K551" s="347" t="s">
        <v>772</v>
      </c>
      <c r="L551" s="348"/>
      <c r="M551" s="349" t="s">
        <v>773</v>
      </c>
      <c r="N551" s="237"/>
      <c r="O551" s="237"/>
      <c r="P551" s="277"/>
      <c r="Q551" s="284">
        <v>1</v>
      </c>
      <c r="R551" s="285"/>
      <c r="S551" s="296">
        <f t="shared" si="81"/>
        <v>510</v>
      </c>
      <c r="T551" s="297">
        <f t="shared" si="82"/>
        <v>31</v>
      </c>
      <c r="U551" s="297">
        <f t="shared" si="83"/>
        <v>10215</v>
      </c>
      <c r="V551" s="297">
        <f t="shared" si="84"/>
        <v>983</v>
      </c>
      <c r="W551" s="297">
        <f t="shared" si="77"/>
        <v>0</v>
      </c>
      <c r="X551" s="297">
        <f t="shared" si="78"/>
        <v>0</v>
      </c>
      <c r="Y551" s="297">
        <f t="shared" si="79"/>
        <v>0</v>
      </c>
      <c r="Z551" s="298">
        <f t="shared" si="80"/>
        <v>0</v>
      </c>
    </row>
    <row r="552" spans="1:26">
      <c r="A552" s="87">
        <v>476</v>
      </c>
      <c r="B552" s="49" t="s">
        <v>448</v>
      </c>
      <c r="C552" s="65">
        <f>VLOOKUP($B552,'Panorama Especialização Brasil'!$K$4:$BU$679,58,0)</f>
        <v>6738</v>
      </c>
      <c r="D552" s="46">
        <f t="shared" si="76"/>
        <v>0.88215564357619802</v>
      </c>
      <c r="E552" s="201">
        <f>VLOOKUP($B552,'Panorama Especialização Brasil'!$K$4:$BU$679,60,0)</f>
        <v>647</v>
      </c>
      <c r="F552" s="98">
        <v>1134</v>
      </c>
      <c r="G552" s="196">
        <v>44</v>
      </c>
      <c r="H552" s="98">
        <f>VLOOKUP($B552,'Panorama Especialização Brasil'!$K$4:$BU$679,63,0)</f>
        <v>135155</v>
      </c>
      <c r="I552" s="201">
        <f>VLOOKUP($B552,'Panorama Especialização Brasil'!$K$4:$BV$680,64,0)</f>
        <v>8736</v>
      </c>
      <c r="J552" s="253" t="s">
        <v>770</v>
      </c>
      <c r="K552" s="239" t="s">
        <v>772</v>
      </c>
      <c r="L552" s="239"/>
      <c r="M552" s="236" t="s">
        <v>773</v>
      </c>
      <c r="N552" s="237"/>
      <c r="O552" s="237"/>
      <c r="P552" s="277"/>
      <c r="Q552" s="284">
        <v>1</v>
      </c>
      <c r="R552" s="285"/>
      <c r="S552" s="296">
        <f t="shared" si="81"/>
        <v>6738</v>
      </c>
      <c r="T552" s="297">
        <f t="shared" si="82"/>
        <v>647</v>
      </c>
      <c r="U552" s="297">
        <f t="shared" si="83"/>
        <v>135155</v>
      </c>
      <c r="V552" s="297">
        <f t="shared" si="84"/>
        <v>8736</v>
      </c>
      <c r="W552" s="297">
        <f t="shared" si="77"/>
        <v>0</v>
      </c>
      <c r="X552" s="297">
        <f t="shared" si="78"/>
        <v>0</v>
      </c>
      <c r="Y552" s="297">
        <f t="shared" si="79"/>
        <v>0</v>
      </c>
      <c r="Z552" s="298">
        <f t="shared" si="80"/>
        <v>0</v>
      </c>
    </row>
    <row r="553" spans="1:26">
      <c r="A553" s="87">
        <v>548</v>
      </c>
      <c r="B553" s="49" t="s">
        <v>520</v>
      </c>
      <c r="C553" s="65">
        <f>VLOOKUP($B553,'Panorama Especialização Brasil'!$K$4:$BU$679,58,0)</f>
        <v>738</v>
      </c>
      <c r="D553" s="46">
        <f t="shared" si="76"/>
        <v>0.8779603677676423</v>
      </c>
      <c r="E553" s="201">
        <f>VLOOKUP($B553,'Panorama Especialização Brasil'!$K$4:$BU$679,60,0)</f>
        <v>158</v>
      </c>
      <c r="F553" s="98">
        <v>115</v>
      </c>
      <c r="G553" s="196">
        <v>16</v>
      </c>
      <c r="H553" s="98">
        <f>VLOOKUP($B553,'Panorama Especialização Brasil'!$K$4:$BU$679,63,0)</f>
        <v>14874</v>
      </c>
      <c r="I553" s="201">
        <f>VLOOKUP($B553,'Panorama Especialização Brasil'!$K$4:$BV$680,64,0)</f>
        <v>2630</v>
      </c>
      <c r="J553" s="253" t="s">
        <v>771</v>
      </c>
      <c r="K553" s="239" t="s">
        <v>772</v>
      </c>
      <c r="L553" s="239"/>
      <c r="M553" s="236" t="s">
        <v>773</v>
      </c>
      <c r="N553" s="237"/>
      <c r="O553" s="237"/>
      <c r="P553" s="277"/>
      <c r="Q553" s="284">
        <v>1</v>
      </c>
      <c r="R553" s="285"/>
      <c r="S553" s="296">
        <f t="shared" si="81"/>
        <v>738</v>
      </c>
      <c r="T553" s="297">
        <f t="shared" si="82"/>
        <v>158</v>
      </c>
      <c r="U553" s="297">
        <f t="shared" si="83"/>
        <v>14874</v>
      </c>
      <c r="V553" s="297">
        <f t="shared" si="84"/>
        <v>2630</v>
      </c>
      <c r="W553" s="297">
        <f t="shared" si="77"/>
        <v>0</v>
      </c>
      <c r="X553" s="297">
        <f t="shared" si="78"/>
        <v>0</v>
      </c>
      <c r="Y553" s="297">
        <f t="shared" si="79"/>
        <v>0</v>
      </c>
      <c r="Z553" s="298">
        <f t="shared" si="80"/>
        <v>0</v>
      </c>
    </row>
    <row r="554" spans="1:26">
      <c r="A554" s="87">
        <v>318</v>
      </c>
      <c r="B554" s="49" t="s">
        <v>289</v>
      </c>
      <c r="C554" s="65">
        <f>VLOOKUP($B554,'Panorama Especialização Brasil'!$K$4:$BU$679,58,0)</f>
        <v>6540</v>
      </c>
      <c r="D554" s="46">
        <f t="shared" si="76"/>
        <v>0.87659864570032187</v>
      </c>
      <c r="E554" s="201">
        <f>VLOOKUP($B554,'Panorama Especialização Brasil'!$K$4:$BU$679,60,0)</f>
        <v>131</v>
      </c>
      <c r="F554" s="98">
        <v>972</v>
      </c>
      <c r="G554" s="196">
        <v>17</v>
      </c>
      <c r="H554" s="98">
        <f>VLOOKUP($B554,'Panorama Especialização Brasil'!$K$4:$BU$679,63,0)</f>
        <v>132015</v>
      </c>
      <c r="I554" s="201">
        <f>VLOOKUP($B554,'Panorama Especialização Brasil'!$K$4:$BV$680,64,0)</f>
        <v>2399</v>
      </c>
      <c r="J554" s="253" t="s">
        <v>801</v>
      </c>
      <c r="K554" s="239" t="s">
        <v>772</v>
      </c>
      <c r="L554" s="239"/>
      <c r="M554" s="239" t="s">
        <v>773</v>
      </c>
      <c r="N554" s="237"/>
      <c r="O554" s="237"/>
      <c r="P554" s="277"/>
      <c r="Q554" s="284">
        <v>1</v>
      </c>
      <c r="R554" s="285"/>
      <c r="S554" s="296">
        <f t="shared" si="81"/>
        <v>6540</v>
      </c>
      <c r="T554" s="297">
        <f t="shared" si="82"/>
        <v>131</v>
      </c>
      <c r="U554" s="297">
        <f t="shared" si="83"/>
        <v>132015</v>
      </c>
      <c r="V554" s="297">
        <f t="shared" si="84"/>
        <v>2399</v>
      </c>
      <c r="W554" s="297">
        <f t="shared" si="77"/>
        <v>0</v>
      </c>
      <c r="X554" s="297">
        <f t="shared" si="78"/>
        <v>0</v>
      </c>
      <c r="Y554" s="297">
        <f t="shared" si="79"/>
        <v>0</v>
      </c>
      <c r="Z554" s="298">
        <f t="shared" si="80"/>
        <v>0</v>
      </c>
    </row>
    <row r="555" spans="1:26">
      <c r="A555" s="87">
        <v>351</v>
      </c>
      <c r="B555" s="49" t="s">
        <v>322</v>
      </c>
      <c r="C555" s="65">
        <f>VLOOKUP($B555,'Panorama Especialização Brasil'!$K$4:$BU$679,58,0)</f>
        <v>353</v>
      </c>
      <c r="D555" s="46">
        <f t="shared" si="76"/>
        <v>0.87544134815626939</v>
      </c>
      <c r="E555" s="201">
        <f>VLOOKUP($B555,'Panorama Especialização Brasil'!$K$4:$BU$679,60,0)</f>
        <v>79</v>
      </c>
      <c r="F555" s="98">
        <v>40</v>
      </c>
      <c r="G555" s="196">
        <v>9</v>
      </c>
      <c r="H555" s="98">
        <f>VLOOKUP($B555,'Panorama Especialização Brasil'!$K$4:$BU$679,63,0)</f>
        <v>7135</v>
      </c>
      <c r="I555" s="201">
        <f>VLOOKUP($B555,'Panorama Especialização Brasil'!$K$4:$BV$680,64,0)</f>
        <v>1414</v>
      </c>
      <c r="J555" s="253" t="s">
        <v>800</v>
      </c>
      <c r="K555" s="239" t="s">
        <v>772</v>
      </c>
      <c r="L555" s="239"/>
      <c r="M555" s="239" t="s">
        <v>773</v>
      </c>
      <c r="N555" s="237"/>
      <c r="O555" s="237"/>
      <c r="P555" s="277"/>
      <c r="Q555" s="284">
        <v>1</v>
      </c>
      <c r="R555" s="285"/>
      <c r="S555" s="296">
        <f t="shared" si="81"/>
        <v>353</v>
      </c>
      <c r="T555" s="297">
        <f t="shared" si="82"/>
        <v>79</v>
      </c>
      <c r="U555" s="297">
        <f t="shared" si="83"/>
        <v>7135</v>
      </c>
      <c r="V555" s="297">
        <f t="shared" si="84"/>
        <v>1414</v>
      </c>
      <c r="W555" s="297">
        <f t="shared" si="77"/>
        <v>0</v>
      </c>
      <c r="X555" s="297">
        <f t="shared" si="78"/>
        <v>0</v>
      </c>
      <c r="Y555" s="297">
        <f t="shared" si="79"/>
        <v>0</v>
      </c>
      <c r="Z555" s="298">
        <f t="shared" si="80"/>
        <v>0</v>
      </c>
    </row>
    <row r="556" spans="1:26">
      <c r="A556" s="87">
        <v>308</v>
      </c>
      <c r="B556" s="49" t="s">
        <v>279</v>
      </c>
      <c r="C556" s="65">
        <f>VLOOKUP($B556,'Panorama Especialização Brasil'!$K$4:$BU$679,58,0)</f>
        <v>751</v>
      </c>
      <c r="D556" s="46">
        <f t="shared" si="76"/>
        <v>0.86860678896791965</v>
      </c>
      <c r="E556" s="201">
        <f>VLOOKUP($B556,'Panorama Especialização Brasil'!$K$4:$BU$679,60,0)</f>
        <v>29</v>
      </c>
      <c r="F556" s="98">
        <v>655</v>
      </c>
      <c r="G556" s="196">
        <v>16</v>
      </c>
      <c r="H556" s="98">
        <f>VLOOKUP($B556,'Panorama Especialização Brasil'!$K$4:$BU$679,63,0)</f>
        <v>15299</v>
      </c>
      <c r="I556" s="201">
        <f>VLOOKUP($B556,'Panorama Especialização Brasil'!$K$4:$BV$680,64,0)</f>
        <v>513</v>
      </c>
      <c r="J556" s="253" t="s">
        <v>807</v>
      </c>
      <c r="K556" s="239" t="s">
        <v>772</v>
      </c>
      <c r="L556" s="239"/>
      <c r="M556" s="236" t="s">
        <v>773</v>
      </c>
      <c r="N556" s="237"/>
      <c r="O556" s="237"/>
      <c r="P556" s="277"/>
      <c r="Q556" s="284">
        <v>1</v>
      </c>
      <c r="R556" s="285"/>
      <c r="S556" s="296">
        <f t="shared" si="81"/>
        <v>751</v>
      </c>
      <c r="T556" s="297">
        <f t="shared" si="82"/>
        <v>29</v>
      </c>
      <c r="U556" s="297">
        <f t="shared" si="83"/>
        <v>15299</v>
      </c>
      <c r="V556" s="297">
        <f t="shared" si="84"/>
        <v>513</v>
      </c>
      <c r="W556" s="297">
        <f t="shared" si="77"/>
        <v>0</v>
      </c>
      <c r="X556" s="297">
        <f t="shared" si="78"/>
        <v>0</v>
      </c>
      <c r="Y556" s="297">
        <f t="shared" si="79"/>
        <v>0</v>
      </c>
      <c r="Z556" s="298">
        <f t="shared" si="80"/>
        <v>0</v>
      </c>
    </row>
    <row r="557" spans="1:26">
      <c r="A557" s="87">
        <v>514</v>
      </c>
      <c r="B557" s="49" t="s">
        <v>486</v>
      </c>
      <c r="C557" s="65">
        <f>VLOOKUP($B557,'Panorama Especialização Brasil'!$K$4:$BU$679,58,0)</f>
        <v>935</v>
      </c>
      <c r="D557" s="46">
        <f t="shared" si="76"/>
        <v>0.86680271799336717</v>
      </c>
      <c r="E557" s="201">
        <f>VLOOKUP($B557,'Panorama Especialização Brasil'!$K$4:$BU$679,60,0)</f>
        <v>79</v>
      </c>
      <c r="F557" s="98">
        <v>673</v>
      </c>
      <c r="G557" s="196">
        <v>20</v>
      </c>
      <c r="H557" s="98">
        <f>VLOOKUP($B557,'Panorama Especialização Brasil'!$K$4:$BU$679,63,0)</f>
        <v>19087</v>
      </c>
      <c r="I557" s="201">
        <f>VLOOKUP($B557,'Panorama Especialização Brasil'!$K$4:$BV$680,64,0)</f>
        <v>2671</v>
      </c>
      <c r="J557" s="253" t="s">
        <v>783</v>
      </c>
      <c r="K557" s="239" t="s">
        <v>772</v>
      </c>
      <c r="L557" s="239"/>
      <c r="M557" s="239" t="s">
        <v>773</v>
      </c>
      <c r="N557" s="237"/>
      <c r="O557" s="237"/>
      <c r="P557" s="277"/>
      <c r="Q557" s="284">
        <v>1</v>
      </c>
      <c r="R557" s="285"/>
      <c r="S557" s="296">
        <f t="shared" si="81"/>
        <v>935</v>
      </c>
      <c r="T557" s="297">
        <f t="shared" si="82"/>
        <v>79</v>
      </c>
      <c r="U557" s="297">
        <f t="shared" si="83"/>
        <v>19087</v>
      </c>
      <c r="V557" s="297">
        <f t="shared" si="84"/>
        <v>2671</v>
      </c>
      <c r="W557" s="297">
        <f t="shared" si="77"/>
        <v>0</v>
      </c>
      <c r="X557" s="297">
        <f t="shared" si="78"/>
        <v>0</v>
      </c>
      <c r="Y557" s="297">
        <f t="shared" si="79"/>
        <v>0</v>
      </c>
      <c r="Z557" s="298">
        <f t="shared" si="80"/>
        <v>0</v>
      </c>
    </row>
    <row r="558" spans="1:26">
      <c r="A558" s="87">
        <v>557</v>
      </c>
      <c r="B558" s="49" t="s">
        <v>529</v>
      </c>
      <c r="C558" s="65">
        <f>VLOOKUP($B558,'Panorama Especialização Brasil'!$K$4:$BU$679,58,0)</f>
        <v>3218</v>
      </c>
      <c r="D558" s="46">
        <f t="shared" si="76"/>
        <v>0.84088122759553485</v>
      </c>
      <c r="E558" s="201">
        <f>VLOOKUP($B558,'Panorama Especialização Brasil'!$K$4:$BU$679,60,0)</f>
        <v>431</v>
      </c>
      <c r="F558" s="98">
        <v>395</v>
      </c>
      <c r="G558" s="196">
        <v>24</v>
      </c>
      <c r="H558" s="98">
        <f>VLOOKUP($B558,'Panorama Especialização Brasil'!$K$4:$BU$679,63,0)</f>
        <v>67717</v>
      </c>
      <c r="I558" s="201">
        <f>VLOOKUP($B558,'Panorama Especialização Brasil'!$K$4:$BV$680,64,0)</f>
        <v>8543</v>
      </c>
      <c r="J558" s="253" t="s">
        <v>783</v>
      </c>
      <c r="K558" s="239" t="s">
        <v>772</v>
      </c>
      <c r="L558" s="239"/>
      <c r="M558" s="239" t="s">
        <v>773</v>
      </c>
      <c r="N558" s="237"/>
      <c r="O558" s="237"/>
      <c r="P558" s="277"/>
      <c r="Q558" s="284">
        <v>1</v>
      </c>
      <c r="R558" s="285"/>
      <c r="S558" s="296">
        <f t="shared" si="81"/>
        <v>3218</v>
      </c>
      <c r="T558" s="297">
        <f t="shared" si="82"/>
        <v>431</v>
      </c>
      <c r="U558" s="297">
        <f t="shared" si="83"/>
        <v>67717</v>
      </c>
      <c r="V558" s="297">
        <f t="shared" si="84"/>
        <v>8543</v>
      </c>
      <c r="W558" s="297">
        <f t="shared" si="77"/>
        <v>0</v>
      </c>
      <c r="X558" s="297">
        <f t="shared" si="78"/>
        <v>0</v>
      </c>
      <c r="Y558" s="297">
        <f t="shared" si="79"/>
        <v>0</v>
      </c>
      <c r="Z558" s="298">
        <f t="shared" si="80"/>
        <v>0</v>
      </c>
    </row>
    <row r="559" spans="1:26">
      <c r="A559" s="87">
        <v>344</v>
      </c>
      <c r="B559" s="49" t="s">
        <v>315</v>
      </c>
      <c r="C559" s="65">
        <f>VLOOKUP($B559,'Panorama Especialização Brasil'!$K$4:$BU$679,58,0)</f>
        <v>7230</v>
      </c>
      <c r="D559" s="46">
        <f t="shared" si="76"/>
        <v>0.82891835461341334</v>
      </c>
      <c r="E559" s="201">
        <f>VLOOKUP($B559,'Panorama Especialização Brasil'!$K$4:$BU$679,60,0)</f>
        <v>498</v>
      </c>
      <c r="F559" s="98">
        <v>1892</v>
      </c>
      <c r="G559" s="196">
        <v>143</v>
      </c>
      <c r="H559" s="98">
        <f>VLOOKUP($B559,'Panorama Especialização Brasil'!$K$4:$BU$679,63,0)</f>
        <v>154338</v>
      </c>
      <c r="I559" s="201">
        <f>VLOOKUP($B559,'Panorama Especialização Brasil'!$K$4:$BV$680,64,0)</f>
        <v>14724</v>
      </c>
      <c r="J559" s="253" t="s">
        <v>807</v>
      </c>
      <c r="K559" s="239" t="s">
        <v>772</v>
      </c>
      <c r="L559" s="239"/>
      <c r="M559" s="236" t="s">
        <v>773</v>
      </c>
      <c r="N559" s="237"/>
      <c r="O559" s="237"/>
      <c r="P559" s="277"/>
      <c r="Q559" s="284">
        <v>1</v>
      </c>
      <c r="R559" s="285"/>
      <c r="S559" s="296">
        <f t="shared" si="81"/>
        <v>7230</v>
      </c>
      <c r="T559" s="297">
        <f t="shared" si="82"/>
        <v>498</v>
      </c>
      <c r="U559" s="297">
        <f t="shared" si="83"/>
        <v>154338</v>
      </c>
      <c r="V559" s="297">
        <f t="shared" si="84"/>
        <v>14724</v>
      </c>
      <c r="W559" s="297">
        <f t="shared" si="77"/>
        <v>0</v>
      </c>
      <c r="X559" s="297">
        <f t="shared" si="78"/>
        <v>0</v>
      </c>
      <c r="Y559" s="297">
        <f t="shared" si="79"/>
        <v>0</v>
      </c>
      <c r="Z559" s="298">
        <f t="shared" si="80"/>
        <v>0</v>
      </c>
    </row>
    <row r="560" spans="1:26">
      <c r="A560" s="87">
        <v>329</v>
      </c>
      <c r="B560" s="49" t="s">
        <v>300</v>
      </c>
      <c r="C560" s="65">
        <f>VLOOKUP($B560,'Panorama Especialização Brasil'!$K$4:$BU$679,58,0)</f>
        <v>9476</v>
      </c>
      <c r="D560" s="46">
        <f t="shared" si="76"/>
        <v>0.82298694429122587</v>
      </c>
      <c r="E560" s="201">
        <f>VLOOKUP($B560,'Panorama Especialização Brasil'!$K$4:$BU$679,60,0)</f>
        <v>414</v>
      </c>
      <c r="F560" s="98">
        <v>1605</v>
      </c>
      <c r="G560" s="196">
        <v>84</v>
      </c>
      <c r="H560" s="98">
        <f>VLOOKUP($B560,'Panorama Especialização Brasil'!$K$4:$BU$679,63,0)</f>
        <v>203741</v>
      </c>
      <c r="I560" s="201">
        <f>VLOOKUP($B560,'Panorama Especialização Brasil'!$K$4:$BV$680,64,0)</f>
        <v>18513</v>
      </c>
      <c r="J560" s="253" t="s">
        <v>853</v>
      </c>
      <c r="K560" s="239" t="s">
        <v>772</v>
      </c>
      <c r="L560" s="239"/>
      <c r="M560" s="236" t="s">
        <v>773</v>
      </c>
      <c r="N560" s="237"/>
      <c r="O560" s="237"/>
      <c r="P560" s="277"/>
      <c r="Q560" s="284">
        <v>1</v>
      </c>
      <c r="R560" s="285"/>
      <c r="S560" s="296">
        <f t="shared" si="81"/>
        <v>9476</v>
      </c>
      <c r="T560" s="297">
        <f t="shared" si="82"/>
        <v>414</v>
      </c>
      <c r="U560" s="297">
        <f t="shared" si="83"/>
        <v>203741</v>
      </c>
      <c r="V560" s="297">
        <f t="shared" si="84"/>
        <v>18513</v>
      </c>
      <c r="W560" s="297">
        <f t="shared" si="77"/>
        <v>0</v>
      </c>
      <c r="X560" s="297">
        <f t="shared" si="78"/>
        <v>0</v>
      </c>
      <c r="Y560" s="297">
        <f t="shared" si="79"/>
        <v>0</v>
      </c>
      <c r="Z560" s="298">
        <f t="shared" si="80"/>
        <v>0</v>
      </c>
    </row>
    <row r="561" spans="1:26">
      <c r="A561" s="87">
        <v>482</v>
      </c>
      <c r="B561" s="49" t="s">
        <v>454</v>
      </c>
      <c r="C561" s="65">
        <f>VLOOKUP($B561,'Panorama Especialização Brasil'!$K$4:$BU$679,58,0)</f>
        <v>13900</v>
      </c>
      <c r="D561" s="46">
        <f t="shared" si="76"/>
        <v>0.81928409941306579</v>
      </c>
      <c r="E561" s="201">
        <f>VLOOKUP($B561,'Panorama Especialização Brasil'!$K$4:$BU$679,60,0)</f>
        <v>786</v>
      </c>
      <c r="F561" s="98">
        <v>5241</v>
      </c>
      <c r="G561" s="196">
        <v>205</v>
      </c>
      <c r="H561" s="98">
        <f>VLOOKUP($B561,'Panorama Especialização Brasil'!$K$4:$BU$679,63,0)</f>
        <v>300211</v>
      </c>
      <c r="I561" s="201">
        <f>VLOOKUP($B561,'Panorama Especialização Brasil'!$K$4:$BV$680,64,0)</f>
        <v>22275</v>
      </c>
      <c r="J561" s="253" t="s">
        <v>797</v>
      </c>
      <c r="K561" s="239" t="s">
        <v>772</v>
      </c>
      <c r="L561" s="239"/>
      <c r="M561" s="236" t="s">
        <v>773</v>
      </c>
      <c r="N561" s="237"/>
      <c r="O561" s="237"/>
      <c r="P561" s="277"/>
      <c r="Q561" s="284">
        <v>1</v>
      </c>
      <c r="R561" s="285"/>
      <c r="S561" s="296">
        <f t="shared" si="81"/>
        <v>13900</v>
      </c>
      <c r="T561" s="297">
        <f t="shared" si="82"/>
        <v>786</v>
      </c>
      <c r="U561" s="297">
        <f t="shared" si="83"/>
        <v>300211</v>
      </c>
      <c r="V561" s="297">
        <f t="shared" si="84"/>
        <v>22275</v>
      </c>
      <c r="W561" s="297">
        <f t="shared" si="77"/>
        <v>0</v>
      </c>
      <c r="X561" s="297">
        <f t="shared" si="78"/>
        <v>0</v>
      </c>
      <c r="Y561" s="297">
        <f t="shared" si="79"/>
        <v>0</v>
      </c>
      <c r="Z561" s="298">
        <f t="shared" si="80"/>
        <v>0</v>
      </c>
    </row>
    <row r="562" spans="1:26">
      <c r="A562" s="87">
        <v>488</v>
      </c>
      <c r="B562" s="49" t="s">
        <v>460</v>
      </c>
      <c r="C562" s="65">
        <f>VLOOKUP($B562,'Panorama Especialização Brasil'!$K$4:$BU$679,58,0)</f>
        <v>1370</v>
      </c>
      <c r="D562" s="46">
        <f t="shared" si="76"/>
        <v>0.7742299297977826</v>
      </c>
      <c r="E562" s="201">
        <f>VLOOKUP($B562,'Panorama Especialização Brasil'!$K$4:$BU$679,60,0)</f>
        <v>44</v>
      </c>
      <c r="F562" s="98">
        <v>486</v>
      </c>
      <c r="G562" s="196">
        <v>4</v>
      </c>
      <c r="H562" s="98">
        <f>VLOOKUP($B562,'Panorama Especialização Brasil'!$K$4:$BU$679,63,0)</f>
        <v>31311</v>
      </c>
      <c r="I562" s="201">
        <f>VLOOKUP($B562,'Panorama Especialização Brasil'!$K$4:$BV$680,64,0)</f>
        <v>1027</v>
      </c>
      <c r="J562" s="253" t="s">
        <v>851</v>
      </c>
      <c r="K562" s="239" t="s">
        <v>772</v>
      </c>
      <c r="L562" s="239"/>
      <c r="M562" s="236" t="s">
        <v>773</v>
      </c>
      <c r="N562" s="237"/>
      <c r="O562" s="237"/>
      <c r="P562" s="277"/>
      <c r="Q562" s="284">
        <v>1</v>
      </c>
      <c r="R562" s="285"/>
      <c r="S562" s="296">
        <f t="shared" si="81"/>
        <v>1370</v>
      </c>
      <c r="T562" s="297">
        <f t="shared" si="82"/>
        <v>44</v>
      </c>
      <c r="U562" s="297">
        <f t="shared" si="83"/>
        <v>31311</v>
      </c>
      <c r="V562" s="297">
        <f t="shared" si="84"/>
        <v>1027</v>
      </c>
      <c r="W562" s="297">
        <f t="shared" si="77"/>
        <v>0</v>
      </c>
      <c r="X562" s="297">
        <f t="shared" si="78"/>
        <v>0</v>
      </c>
      <c r="Y562" s="297">
        <f t="shared" si="79"/>
        <v>0</v>
      </c>
      <c r="Z562" s="298">
        <f t="shared" si="80"/>
        <v>0</v>
      </c>
    </row>
    <row r="563" spans="1:26">
      <c r="A563" s="87">
        <v>593</v>
      </c>
      <c r="B563" s="49" t="s">
        <v>566</v>
      </c>
      <c r="C563" s="65">
        <f>VLOOKUP($B563,'Panorama Especialização Brasil'!$K$4:$BU$679,58,0)</f>
        <v>2477</v>
      </c>
      <c r="D563" s="46">
        <f t="shared" si="76"/>
        <v>0.77363140229745375</v>
      </c>
      <c r="E563" s="201">
        <f>VLOOKUP($B563,'Panorama Especialização Brasil'!$K$4:$BU$679,60,0)</f>
        <v>147</v>
      </c>
      <c r="F563" s="98">
        <v>663</v>
      </c>
      <c r="G563" s="196">
        <v>26</v>
      </c>
      <c r="H563" s="98">
        <f>VLOOKUP($B563,'Panorama Especialização Brasil'!$K$4:$BU$679,63,0)</f>
        <v>56655</v>
      </c>
      <c r="I563" s="201">
        <f>VLOOKUP($B563,'Panorama Especialização Brasil'!$K$4:$BV$680,64,0)</f>
        <v>3042</v>
      </c>
      <c r="J563" s="253" t="s">
        <v>783</v>
      </c>
      <c r="K563" s="239" t="s">
        <v>772</v>
      </c>
      <c r="L563" s="239"/>
      <c r="M563" s="236" t="s">
        <v>773</v>
      </c>
      <c r="N563" s="237"/>
      <c r="O563" s="237"/>
      <c r="P563" s="277"/>
      <c r="Q563" s="284">
        <v>1</v>
      </c>
      <c r="R563" s="285"/>
      <c r="S563" s="296">
        <f t="shared" si="81"/>
        <v>2477</v>
      </c>
      <c r="T563" s="297">
        <f t="shared" si="82"/>
        <v>147</v>
      </c>
      <c r="U563" s="297">
        <f t="shared" si="83"/>
        <v>56655</v>
      </c>
      <c r="V563" s="297">
        <f t="shared" si="84"/>
        <v>3042</v>
      </c>
      <c r="W563" s="297">
        <f t="shared" si="77"/>
        <v>0</v>
      </c>
      <c r="X563" s="297">
        <f t="shared" si="78"/>
        <v>0</v>
      </c>
      <c r="Y563" s="297">
        <f t="shared" si="79"/>
        <v>0</v>
      </c>
      <c r="Z563" s="298">
        <f t="shared" si="80"/>
        <v>0</v>
      </c>
    </row>
    <row r="564" spans="1:26">
      <c r="A564" s="87">
        <v>553</v>
      </c>
      <c r="B564" s="49" t="s">
        <v>525</v>
      </c>
      <c r="C564" s="65">
        <f>VLOOKUP($B564,'Panorama Especialização Brasil'!$K$4:$BU$679,58,0)</f>
        <v>2066</v>
      </c>
      <c r="D564" s="46">
        <f t="shared" si="76"/>
        <v>0.76674244630954358</v>
      </c>
      <c r="E564" s="201">
        <f>VLOOKUP($B564,'Panorama Especialização Brasil'!$K$4:$BU$679,60,0)</f>
        <v>325</v>
      </c>
      <c r="F564" s="98">
        <v>181</v>
      </c>
      <c r="G564" s="196">
        <v>44</v>
      </c>
      <c r="H564" s="98">
        <f>VLOOKUP($B564,'Panorama Especialização Brasil'!$K$4:$BU$679,63,0)</f>
        <v>47679</v>
      </c>
      <c r="I564" s="201">
        <f>VLOOKUP($B564,'Panorama Especialização Brasil'!$K$4:$BV$680,64,0)</f>
        <v>10425</v>
      </c>
      <c r="J564" s="253" t="s">
        <v>853</v>
      </c>
      <c r="K564" s="239" t="s">
        <v>772</v>
      </c>
      <c r="L564" s="239"/>
      <c r="M564" s="239" t="s">
        <v>773</v>
      </c>
      <c r="N564" s="237"/>
      <c r="O564" s="237"/>
      <c r="P564" s="277"/>
      <c r="Q564" s="284">
        <v>1</v>
      </c>
      <c r="R564" s="285"/>
      <c r="S564" s="296">
        <f t="shared" si="81"/>
        <v>2066</v>
      </c>
      <c r="T564" s="297">
        <f t="shared" si="82"/>
        <v>325</v>
      </c>
      <c r="U564" s="297">
        <f t="shared" si="83"/>
        <v>47679</v>
      </c>
      <c r="V564" s="297">
        <f t="shared" si="84"/>
        <v>10425</v>
      </c>
      <c r="W564" s="297">
        <f t="shared" si="77"/>
        <v>0</v>
      </c>
      <c r="X564" s="297">
        <f t="shared" si="78"/>
        <v>0</v>
      </c>
      <c r="Y564" s="297">
        <f t="shared" si="79"/>
        <v>0</v>
      </c>
      <c r="Z564" s="298">
        <f t="shared" si="80"/>
        <v>0</v>
      </c>
    </row>
    <row r="565" spans="1:26">
      <c r="A565" s="87">
        <v>468</v>
      </c>
      <c r="B565" s="49" t="s">
        <v>440</v>
      </c>
      <c r="C565" s="65">
        <f>VLOOKUP($B565,'Panorama Especialização Brasil'!$K$4:$BU$679,58,0)</f>
        <v>288</v>
      </c>
      <c r="D565" s="46">
        <f t="shared" si="76"/>
        <v>0.74211595279940679</v>
      </c>
      <c r="E565" s="201">
        <f>VLOOKUP($B565,'Panorama Especialização Brasil'!$K$4:$BU$679,60,0)</f>
        <v>29</v>
      </c>
      <c r="F565" s="98">
        <v>0</v>
      </c>
      <c r="G565" s="196">
        <v>0</v>
      </c>
      <c r="H565" s="98">
        <f>VLOOKUP($B565,'Panorama Especialização Brasil'!$K$4:$BU$679,63,0)</f>
        <v>6867</v>
      </c>
      <c r="I565" s="201">
        <f>VLOOKUP($B565,'Panorama Especialização Brasil'!$K$4:$BV$680,64,0)</f>
        <v>267</v>
      </c>
      <c r="J565" s="253"/>
      <c r="K565" s="239" t="s">
        <v>772</v>
      </c>
      <c r="L565" s="239"/>
      <c r="M565" s="239" t="s">
        <v>773</v>
      </c>
      <c r="N565" s="237"/>
      <c r="O565" s="237"/>
      <c r="P565" s="277"/>
      <c r="Q565" s="284">
        <v>1</v>
      </c>
      <c r="R565" s="285"/>
      <c r="S565" s="296">
        <f t="shared" si="81"/>
        <v>288</v>
      </c>
      <c r="T565" s="297">
        <f t="shared" si="82"/>
        <v>29</v>
      </c>
      <c r="U565" s="297">
        <f t="shared" si="83"/>
        <v>6867</v>
      </c>
      <c r="V565" s="297">
        <f t="shared" si="84"/>
        <v>267</v>
      </c>
      <c r="W565" s="297">
        <f t="shared" si="77"/>
        <v>0</v>
      </c>
      <c r="X565" s="297">
        <f t="shared" si="78"/>
        <v>0</v>
      </c>
      <c r="Y565" s="297">
        <f t="shared" si="79"/>
        <v>0</v>
      </c>
      <c r="Z565" s="298">
        <f t="shared" si="80"/>
        <v>0</v>
      </c>
    </row>
    <row r="566" spans="1:26">
      <c r="A566" s="87">
        <v>518</v>
      </c>
      <c r="B566" s="49" t="s">
        <v>490</v>
      </c>
      <c r="C566" s="65">
        <f>VLOOKUP($B566,'Panorama Especialização Brasil'!$K$4:$BU$679,58,0)</f>
        <v>4145</v>
      </c>
      <c r="D566" s="46">
        <f t="shared" si="76"/>
        <v>0.73342125264419167</v>
      </c>
      <c r="E566" s="201">
        <f>VLOOKUP($B566,'Panorama Especialização Brasil'!$K$4:$BU$679,60,0)</f>
        <v>243</v>
      </c>
      <c r="F566" s="98">
        <v>779</v>
      </c>
      <c r="G566" s="196">
        <v>33</v>
      </c>
      <c r="H566" s="98">
        <f>VLOOKUP($B566,'Panorama Especialização Brasil'!$K$4:$BU$679,63,0)</f>
        <v>100004</v>
      </c>
      <c r="I566" s="201">
        <f>VLOOKUP($B566,'Panorama Especialização Brasil'!$K$4:$BV$680,64,0)</f>
        <v>4243</v>
      </c>
      <c r="J566" s="253"/>
      <c r="K566" s="237" t="s">
        <v>772</v>
      </c>
      <c r="L566" s="231"/>
      <c r="M566" s="236" t="s">
        <v>773</v>
      </c>
      <c r="N566" s="237"/>
      <c r="O566" s="237"/>
      <c r="P566" s="277"/>
      <c r="Q566" s="284">
        <v>1</v>
      </c>
      <c r="R566" s="285"/>
      <c r="S566" s="296">
        <f t="shared" si="81"/>
        <v>4145</v>
      </c>
      <c r="T566" s="297">
        <f t="shared" si="82"/>
        <v>243</v>
      </c>
      <c r="U566" s="297">
        <f t="shared" si="83"/>
        <v>100004</v>
      </c>
      <c r="V566" s="297">
        <f t="shared" si="84"/>
        <v>4243</v>
      </c>
      <c r="W566" s="297">
        <f t="shared" si="77"/>
        <v>0</v>
      </c>
      <c r="X566" s="297">
        <f t="shared" si="78"/>
        <v>0</v>
      </c>
      <c r="Y566" s="297">
        <f t="shared" si="79"/>
        <v>0</v>
      </c>
      <c r="Z566" s="298">
        <f t="shared" si="80"/>
        <v>0</v>
      </c>
    </row>
    <row r="567" spans="1:26">
      <c r="A567" s="87">
        <v>303</v>
      </c>
      <c r="B567" s="49" t="s">
        <v>274</v>
      </c>
      <c r="C567" s="65">
        <f>VLOOKUP($B567,'Panorama Especialização Brasil'!$K$4:$BU$679,58,0)</f>
        <v>431</v>
      </c>
      <c r="D567" s="46">
        <f t="shared" si="76"/>
        <v>0.72015774736173077</v>
      </c>
      <c r="E567" s="201">
        <f>VLOOKUP($B567,'Panorama Especialização Brasil'!$K$4:$BU$679,60,0)</f>
        <v>50</v>
      </c>
      <c r="F567" s="98">
        <v>98</v>
      </c>
      <c r="G567" s="196">
        <v>14</v>
      </c>
      <c r="H567" s="98">
        <f>VLOOKUP($B567,'Panorama Especialização Brasil'!$K$4:$BU$679,63,0)</f>
        <v>10590</v>
      </c>
      <c r="I567" s="201">
        <f>VLOOKUP($B567,'Panorama Especialização Brasil'!$K$4:$BV$680,64,0)</f>
        <v>1162</v>
      </c>
      <c r="J567" s="253"/>
      <c r="K567" s="239" t="s">
        <v>772</v>
      </c>
      <c r="L567" s="239"/>
      <c r="M567" s="236" t="s">
        <v>773</v>
      </c>
      <c r="N567" s="237"/>
      <c r="O567" s="237"/>
      <c r="P567" s="277"/>
      <c r="Q567" s="284">
        <v>1</v>
      </c>
      <c r="R567" s="285"/>
      <c r="S567" s="296">
        <f t="shared" si="81"/>
        <v>431</v>
      </c>
      <c r="T567" s="297">
        <f t="shared" si="82"/>
        <v>50</v>
      </c>
      <c r="U567" s="297">
        <f t="shared" si="83"/>
        <v>10590</v>
      </c>
      <c r="V567" s="297">
        <f t="shared" si="84"/>
        <v>1162</v>
      </c>
      <c r="W567" s="297">
        <f t="shared" si="77"/>
        <v>0</v>
      </c>
      <c r="X567" s="297">
        <f t="shared" si="78"/>
        <v>0</v>
      </c>
      <c r="Y567" s="297">
        <f t="shared" si="79"/>
        <v>0</v>
      </c>
      <c r="Z567" s="298">
        <f t="shared" si="80"/>
        <v>0</v>
      </c>
    </row>
    <row r="568" spans="1:26">
      <c r="A568" s="87">
        <v>502</v>
      </c>
      <c r="B568" s="49" t="s">
        <v>474</v>
      </c>
      <c r="C568" s="65">
        <f>VLOOKUP($B568,'Panorama Especialização Brasil'!$K$4:$BU$679,58,0)</f>
        <v>129</v>
      </c>
      <c r="D568" s="46">
        <f t="shared" si="76"/>
        <v>0.71110053432814657</v>
      </c>
      <c r="E568" s="201">
        <f>VLOOKUP($B568,'Panorama Especialização Brasil'!$K$4:$BU$679,60,0)</f>
        <v>6</v>
      </c>
      <c r="F568" s="98">
        <v>0</v>
      </c>
      <c r="G568" s="196">
        <v>1</v>
      </c>
      <c r="H568" s="98">
        <f>VLOOKUP($B568,'Panorama Especialização Brasil'!$K$4:$BU$679,63,0)</f>
        <v>3210</v>
      </c>
      <c r="I568" s="201">
        <f>VLOOKUP($B568,'Panorama Especialização Brasil'!$K$4:$BV$680,64,0)</f>
        <v>231</v>
      </c>
      <c r="J568" s="253"/>
      <c r="K568" s="239" t="s">
        <v>772</v>
      </c>
      <c r="L568" s="239"/>
      <c r="M568" s="236" t="s">
        <v>773</v>
      </c>
      <c r="N568" s="237"/>
      <c r="O568" s="237"/>
      <c r="P568" s="277"/>
      <c r="Q568" s="284">
        <v>1</v>
      </c>
      <c r="R568" s="285"/>
      <c r="S568" s="296">
        <f t="shared" si="81"/>
        <v>129</v>
      </c>
      <c r="T568" s="297">
        <f t="shared" si="82"/>
        <v>6</v>
      </c>
      <c r="U568" s="297">
        <f t="shared" si="83"/>
        <v>3210</v>
      </c>
      <c r="V568" s="297">
        <f t="shared" si="84"/>
        <v>231</v>
      </c>
      <c r="W568" s="297">
        <f t="shared" si="77"/>
        <v>0</v>
      </c>
      <c r="X568" s="297">
        <f t="shared" si="78"/>
        <v>0</v>
      </c>
      <c r="Y568" s="297">
        <f t="shared" si="79"/>
        <v>0</v>
      </c>
      <c r="Z568" s="298">
        <f t="shared" si="80"/>
        <v>0</v>
      </c>
    </row>
    <row r="569" spans="1:26">
      <c r="A569" s="87">
        <v>598</v>
      </c>
      <c r="B569" s="49" t="s">
        <v>571</v>
      </c>
      <c r="C569" s="65">
        <f>VLOOKUP($B569,'Panorama Especialização Brasil'!$K$4:$BU$679,58,0)</f>
        <v>724</v>
      </c>
      <c r="D569" s="46">
        <f t="shared" si="76"/>
        <v>0.70701186140629468</v>
      </c>
      <c r="E569" s="201">
        <f>VLOOKUP($B569,'Panorama Especialização Brasil'!$K$4:$BU$679,60,0)</f>
        <v>83</v>
      </c>
      <c r="F569" s="98">
        <v>79</v>
      </c>
      <c r="G569" s="196">
        <v>7</v>
      </c>
      <c r="H569" s="98">
        <f>VLOOKUP($B569,'Panorama Especialização Brasil'!$K$4:$BU$679,63,0)</f>
        <v>18120</v>
      </c>
      <c r="I569" s="201">
        <f>VLOOKUP($B569,'Panorama Especialização Brasil'!$K$4:$BV$680,64,0)</f>
        <v>2250</v>
      </c>
      <c r="J569" s="253"/>
      <c r="K569" s="239" t="s">
        <v>772</v>
      </c>
      <c r="L569" s="239"/>
      <c r="M569" s="236" t="s">
        <v>773</v>
      </c>
      <c r="N569" s="237"/>
      <c r="O569" s="237"/>
      <c r="P569" s="277"/>
      <c r="Q569" s="284">
        <v>1</v>
      </c>
      <c r="R569" s="285"/>
      <c r="S569" s="296">
        <f t="shared" si="81"/>
        <v>724</v>
      </c>
      <c r="T569" s="297">
        <f t="shared" si="82"/>
        <v>83</v>
      </c>
      <c r="U569" s="297">
        <f t="shared" si="83"/>
        <v>18120</v>
      </c>
      <c r="V569" s="297">
        <f t="shared" si="84"/>
        <v>2250</v>
      </c>
      <c r="W569" s="297">
        <f t="shared" si="77"/>
        <v>0</v>
      </c>
      <c r="X569" s="297">
        <f t="shared" si="78"/>
        <v>0</v>
      </c>
      <c r="Y569" s="297">
        <f t="shared" si="79"/>
        <v>0</v>
      </c>
      <c r="Z569" s="298">
        <f t="shared" si="80"/>
        <v>0</v>
      </c>
    </row>
    <row r="570" spans="1:26">
      <c r="A570" s="87">
        <v>599</v>
      </c>
      <c r="B570" s="49" t="s">
        <v>572</v>
      </c>
      <c r="C570" s="65">
        <f>VLOOKUP($B570,'Panorama Especialização Brasil'!$K$4:$BU$679,58,0)</f>
        <v>2866</v>
      </c>
      <c r="D570" s="46">
        <f t="shared" si="76"/>
        <v>0.70341454307092499</v>
      </c>
      <c r="E570" s="201">
        <f>VLOOKUP($B570,'Panorama Especialização Brasil'!$K$4:$BU$679,60,0)</f>
        <v>71</v>
      </c>
      <c r="F570" s="98">
        <v>624</v>
      </c>
      <c r="G570" s="196">
        <v>18</v>
      </c>
      <c r="H570" s="98">
        <f>VLOOKUP($B570,'Panorama Especialização Brasil'!$K$4:$BU$679,63,0)</f>
        <v>72096</v>
      </c>
      <c r="I570" s="201">
        <f>VLOOKUP($B570,'Panorama Especialização Brasil'!$K$4:$BV$680,64,0)</f>
        <v>1947</v>
      </c>
      <c r="J570" s="253"/>
      <c r="K570" s="239" t="s">
        <v>772</v>
      </c>
      <c r="L570" s="239"/>
      <c r="M570" s="239" t="s">
        <v>773</v>
      </c>
      <c r="N570" s="237"/>
      <c r="O570" s="237"/>
      <c r="P570" s="277"/>
      <c r="Q570" s="284">
        <v>1</v>
      </c>
      <c r="R570" s="285"/>
      <c r="S570" s="296">
        <f t="shared" si="81"/>
        <v>2866</v>
      </c>
      <c r="T570" s="297">
        <f t="shared" si="82"/>
        <v>71</v>
      </c>
      <c r="U570" s="297">
        <f t="shared" si="83"/>
        <v>72096</v>
      </c>
      <c r="V570" s="297">
        <f t="shared" si="84"/>
        <v>1947</v>
      </c>
      <c r="W570" s="297">
        <f t="shared" si="77"/>
        <v>0</v>
      </c>
      <c r="X570" s="297">
        <f t="shared" si="78"/>
        <v>0</v>
      </c>
      <c r="Y570" s="297">
        <f t="shared" si="79"/>
        <v>0</v>
      </c>
      <c r="Z570" s="298">
        <f t="shared" si="80"/>
        <v>0</v>
      </c>
    </row>
    <row r="571" spans="1:26">
      <c r="A571" s="87">
        <v>352</v>
      </c>
      <c r="B571" s="49" t="s">
        <v>323</v>
      </c>
      <c r="C571" s="65">
        <f>VLOOKUP($B571,'Panorama Especialização Brasil'!$K$4:$BU$679,58,0)</f>
        <v>8098</v>
      </c>
      <c r="D571" s="46">
        <f t="shared" si="76"/>
        <v>0.69550790224022119</v>
      </c>
      <c r="E571" s="201">
        <f>VLOOKUP($B571,'Panorama Especialização Brasil'!$K$4:$BU$679,60,0)</f>
        <v>1922</v>
      </c>
      <c r="F571" s="98">
        <v>736</v>
      </c>
      <c r="G571" s="196">
        <v>136</v>
      </c>
      <c r="H571" s="98">
        <f>VLOOKUP($B571,'Panorama Especialização Brasil'!$K$4:$BU$679,63,0)</f>
        <v>206026</v>
      </c>
      <c r="I571" s="201">
        <f>VLOOKUP($B571,'Panorama Especialização Brasil'!$K$4:$BV$680,64,0)</f>
        <v>60340</v>
      </c>
      <c r="J571" s="253"/>
      <c r="K571" s="239" t="s">
        <v>772</v>
      </c>
      <c r="L571" s="239"/>
      <c r="M571" s="239" t="s">
        <v>773</v>
      </c>
      <c r="N571" s="237"/>
      <c r="O571" s="237"/>
      <c r="P571" s="277"/>
      <c r="Q571" s="284">
        <v>1</v>
      </c>
      <c r="R571" s="285"/>
      <c r="S571" s="296">
        <f t="shared" si="81"/>
        <v>8098</v>
      </c>
      <c r="T571" s="297">
        <f t="shared" si="82"/>
        <v>1922</v>
      </c>
      <c r="U571" s="297">
        <f t="shared" si="83"/>
        <v>206026</v>
      </c>
      <c r="V571" s="297">
        <f t="shared" si="84"/>
        <v>60340</v>
      </c>
      <c r="W571" s="297">
        <f t="shared" si="77"/>
        <v>0</v>
      </c>
      <c r="X571" s="297">
        <f t="shared" si="78"/>
        <v>0</v>
      </c>
      <c r="Y571" s="297">
        <f t="shared" si="79"/>
        <v>0</v>
      </c>
      <c r="Z571" s="298">
        <f t="shared" si="80"/>
        <v>0</v>
      </c>
    </row>
    <row r="572" spans="1:26">
      <c r="A572" s="87">
        <v>527</v>
      </c>
      <c r="B572" s="49" t="s">
        <v>718</v>
      </c>
      <c r="C572" s="65">
        <f>VLOOKUP($B572,'Panorama Especialização Brasil'!$K$4:$BU$679,58,0)</f>
        <v>2</v>
      </c>
      <c r="D572" s="46">
        <f t="shared" si="76"/>
        <v>0.66772933017210778</v>
      </c>
      <c r="E572" s="201">
        <f>VLOOKUP($B572,'Panorama Especialização Brasil'!$K$4:$BU$679,60,0)</f>
        <v>1</v>
      </c>
      <c r="F572" s="98">
        <v>0</v>
      </c>
      <c r="G572" s="196">
        <v>0</v>
      </c>
      <c r="H572" s="98">
        <f>VLOOKUP($B572,'Panorama Especialização Brasil'!$K$4:$BU$679,63,0)</f>
        <v>53</v>
      </c>
      <c r="I572" s="201">
        <f>VLOOKUP($B572,'Panorama Especialização Brasil'!$K$4:$BV$680,64,0)</f>
        <v>6</v>
      </c>
      <c r="J572" s="253"/>
      <c r="K572" s="239" t="s">
        <v>772</v>
      </c>
      <c r="L572" s="239"/>
      <c r="M572" s="236" t="s">
        <v>773</v>
      </c>
      <c r="N572" s="237"/>
      <c r="O572" s="237"/>
      <c r="P572" s="277"/>
      <c r="Q572" s="284">
        <v>1</v>
      </c>
      <c r="R572" s="285"/>
      <c r="S572" s="296">
        <f t="shared" si="81"/>
        <v>2</v>
      </c>
      <c r="T572" s="297">
        <f t="shared" si="82"/>
        <v>1</v>
      </c>
      <c r="U572" s="297">
        <f t="shared" si="83"/>
        <v>53</v>
      </c>
      <c r="V572" s="297">
        <f t="shared" si="84"/>
        <v>6</v>
      </c>
      <c r="W572" s="297">
        <f t="shared" si="77"/>
        <v>0</v>
      </c>
      <c r="X572" s="297">
        <f t="shared" si="78"/>
        <v>0</v>
      </c>
      <c r="Y572" s="297">
        <f t="shared" si="79"/>
        <v>0</v>
      </c>
      <c r="Z572" s="298">
        <f t="shared" si="80"/>
        <v>0</v>
      </c>
    </row>
    <row r="573" spans="1:26">
      <c r="A573" s="87">
        <v>461</v>
      </c>
      <c r="B573" s="49" t="s">
        <v>433</v>
      </c>
      <c r="C573" s="65">
        <f>VLOOKUP($B573,'Panorama Especialização Brasil'!$K$4:$BU$679,58,0)</f>
        <v>2332</v>
      </c>
      <c r="D573" s="46">
        <f t="shared" si="76"/>
        <v>0.66519976699459826</v>
      </c>
      <c r="E573" s="201">
        <f>VLOOKUP($B573,'Panorama Especialização Brasil'!$K$4:$BU$679,60,0)</f>
        <v>68</v>
      </c>
      <c r="F573" s="98">
        <v>875</v>
      </c>
      <c r="G573" s="196">
        <v>12</v>
      </c>
      <c r="H573" s="98">
        <f>VLOOKUP($B573,'Panorama Especialização Brasil'!$K$4:$BU$679,63,0)</f>
        <v>62033</v>
      </c>
      <c r="I573" s="201">
        <f>VLOOKUP($B573,'Panorama Especialização Brasil'!$K$4:$BV$680,64,0)</f>
        <v>524</v>
      </c>
      <c r="J573" s="253"/>
      <c r="K573" s="346" t="s">
        <v>772</v>
      </c>
      <c r="L573" s="346"/>
      <c r="M573" s="321" t="s">
        <v>773</v>
      </c>
      <c r="N573" s="237" t="s">
        <v>784</v>
      </c>
      <c r="O573" s="237"/>
      <c r="P573" s="277" t="s">
        <v>785</v>
      </c>
      <c r="Q573" s="284">
        <v>0.85</v>
      </c>
      <c r="R573" s="285">
        <v>0.15</v>
      </c>
      <c r="S573" s="296">
        <f t="shared" si="81"/>
        <v>1982.2</v>
      </c>
      <c r="T573" s="297">
        <f t="shared" si="82"/>
        <v>57.8</v>
      </c>
      <c r="U573" s="297">
        <f t="shared" si="83"/>
        <v>52728.049999999996</v>
      </c>
      <c r="V573" s="297">
        <f t="shared" si="84"/>
        <v>445.4</v>
      </c>
      <c r="W573" s="297">
        <f t="shared" si="77"/>
        <v>349.8</v>
      </c>
      <c r="X573" s="297">
        <f t="shared" si="78"/>
        <v>10.199999999999999</v>
      </c>
      <c r="Y573" s="297">
        <f t="shared" si="79"/>
        <v>9304.9499999999989</v>
      </c>
      <c r="Z573" s="298">
        <f t="shared" si="80"/>
        <v>78.599999999999994</v>
      </c>
    </row>
    <row r="574" spans="1:26">
      <c r="A574" s="87">
        <v>491</v>
      </c>
      <c r="B574" s="49" t="s">
        <v>463</v>
      </c>
      <c r="C574" s="65">
        <f>VLOOKUP($B574,'Panorama Especialização Brasil'!$K$4:$BU$679,58,0)</f>
        <v>363</v>
      </c>
      <c r="D574" s="46">
        <f t="shared" si="76"/>
        <v>0.64933504767393757</v>
      </c>
      <c r="E574" s="201">
        <f>VLOOKUP($B574,'Panorama Especialização Brasil'!$K$4:$BU$679,60,0)</f>
        <v>81</v>
      </c>
      <c r="F574" s="98">
        <v>89</v>
      </c>
      <c r="G574" s="196">
        <v>10</v>
      </c>
      <c r="H574" s="98">
        <f>VLOOKUP($B574,'Panorama Especialização Brasil'!$K$4:$BU$679,63,0)</f>
        <v>9892</v>
      </c>
      <c r="I574" s="201">
        <f>VLOOKUP($B574,'Panorama Especialização Brasil'!$K$4:$BV$680,64,0)</f>
        <v>2074</v>
      </c>
      <c r="J574" s="253"/>
      <c r="K574" s="239" t="s">
        <v>772</v>
      </c>
      <c r="L574" s="239"/>
      <c r="M574" s="236" t="s">
        <v>773</v>
      </c>
      <c r="N574" s="237"/>
      <c r="O574" s="237"/>
      <c r="P574" s="277"/>
      <c r="Q574" s="284">
        <v>1</v>
      </c>
      <c r="R574" s="285"/>
      <c r="S574" s="296">
        <f t="shared" si="81"/>
        <v>363</v>
      </c>
      <c r="T574" s="297">
        <f t="shared" si="82"/>
        <v>81</v>
      </c>
      <c r="U574" s="297">
        <f t="shared" si="83"/>
        <v>9892</v>
      </c>
      <c r="V574" s="297">
        <f t="shared" si="84"/>
        <v>2074</v>
      </c>
      <c r="W574" s="297">
        <f t="shared" si="77"/>
        <v>0</v>
      </c>
      <c r="X574" s="297">
        <f t="shared" si="78"/>
        <v>0</v>
      </c>
      <c r="Y574" s="297">
        <f t="shared" si="79"/>
        <v>0</v>
      </c>
      <c r="Z574" s="298">
        <f t="shared" si="80"/>
        <v>0</v>
      </c>
    </row>
    <row r="575" spans="1:26">
      <c r="A575" s="87">
        <v>519</v>
      </c>
      <c r="B575" s="49" t="s">
        <v>491</v>
      </c>
      <c r="C575" s="65">
        <f>VLOOKUP($B575,'Panorama Especialização Brasil'!$K$4:$BU$679,58,0)</f>
        <v>1875</v>
      </c>
      <c r="D575" s="46">
        <f t="shared" si="76"/>
        <v>0.64805455685847724</v>
      </c>
      <c r="E575" s="201">
        <f>VLOOKUP($B575,'Panorama Especialização Brasil'!$K$4:$BU$679,60,0)</f>
        <v>124</v>
      </c>
      <c r="F575" s="98">
        <v>77</v>
      </c>
      <c r="G575" s="196">
        <v>7</v>
      </c>
      <c r="H575" s="98">
        <f>VLOOKUP($B575,'Panorama Especialização Brasil'!$K$4:$BU$679,63,0)</f>
        <v>51196</v>
      </c>
      <c r="I575" s="201">
        <f>VLOOKUP($B575,'Panorama Especialização Brasil'!$K$4:$BV$680,64,0)</f>
        <v>3844</v>
      </c>
      <c r="J575" s="253"/>
      <c r="K575" s="239" t="s">
        <v>772</v>
      </c>
      <c r="L575" s="239"/>
      <c r="M575" s="239" t="s">
        <v>773</v>
      </c>
      <c r="N575" s="237"/>
      <c r="O575" s="237"/>
      <c r="P575" s="277"/>
      <c r="Q575" s="284">
        <v>1</v>
      </c>
      <c r="R575" s="285"/>
      <c r="S575" s="296">
        <f t="shared" si="81"/>
        <v>1875</v>
      </c>
      <c r="T575" s="297">
        <f t="shared" si="82"/>
        <v>124</v>
      </c>
      <c r="U575" s="297">
        <f t="shared" si="83"/>
        <v>51196</v>
      </c>
      <c r="V575" s="297">
        <f t="shared" si="84"/>
        <v>3844</v>
      </c>
      <c r="W575" s="297">
        <f t="shared" si="77"/>
        <v>0</v>
      </c>
      <c r="X575" s="297">
        <f t="shared" si="78"/>
        <v>0</v>
      </c>
      <c r="Y575" s="297">
        <f t="shared" si="79"/>
        <v>0</v>
      </c>
      <c r="Z575" s="298">
        <f t="shared" si="80"/>
        <v>0</v>
      </c>
    </row>
    <row r="576" spans="1:26">
      <c r="A576" s="87">
        <v>321</v>
      </c>
      <c r="B576" s="49" t="s">
        <v>292</v>
      </c>
      <c r="C576" s="65">
        <f>VLOOKUP($B576,'Panorama Especialização Brasil'!$K$4:$BU$679,58,0)</f>
        <v>4890</v>
      </c>
      <c r="D576" s="46">
        <f t="shared" si="76"/>
        <v>0.63363336641099444</v>
      </c>
      <c r="E576" s="201">
        <f>VLOOKUP($B576,'Panorama Especialização Brasil'!$K$4:$BU$679,60,0)</f>
        <v>108</v>
      </c>
      <c r="F576" s="98">
        <v>1766</v>
      </c>
      <c r="G576" s="196">
        <v>17</v>
      </c>
      <c r="H576" s="98">
        <f>VLOOKUP($B576,'Panorama Especialização Brasil'!$K$4:$BU$679,63,0)</f>
        <v>136558</v>
      </c>
      <c r="I576" s="201">
        <f>VLOOKUP($B576,'Panorama Especialização Brasil'!$K$4:$BV$680,64,0)</f>
        <v>2767</v>
      </c>
      <c r="J576" s="253"/>
      <c r="K576" s="239" t="s">
        <v>772</v>
      </c>
      <c r="L576" s="239"/>
      <c r="M576" s="236" t="s">
        <v>773</v>
      </c>
      <c r="N576" s="237"/>
      <c r="O576" s="237"/>
      <c r="P576" s="277"/>
      <c r="Q576" s="284">
        <v>1</v>
      </c>
      <c r="R576" s="285"/>
      <c r="S576" s="296">
        <f t="shared" si="81"/>
        <v>4890</v>
      </c>
      <c r="T576" s="297">
        <f t="shared" si="82"/>
        <v>108</v>
      </c>
      <c r="U576" s="297">
        <f t="shared" si="83"/>
        <v>136558</v>
      </c>
      <c r="V576" s="297">
        <f t="shared" si="84"/>
        <v>2767</v>
      </c>
      <c r="W576" s="297">
        <f t="shared" si="77"/>
        <v>0</v>
      </c>
      <c r="X576" s="297">
        <f t="shared" si="78"/>
        <v>0</v>
      </c>
      <c r="Y576" s="297">
        <f t="shared" si="79"/>
        <v>0</v>
      </c>
      <c r="Z576" s="298">
        <f t="shared" si="80"/>
        <v>0</v>
      </c>
    </row>
    <row r="577" spans="1:26">
      <c r="A577" s="87">
        <v>555</v>
      </c>
      <c r="B577" s="49" t="s">
        <v>527</v>
      </c>
      <c r="C577" s="65">
        <f>VLOOKUP($B577,'Panorama Especialização Brasil'!$K$4:$BU$679,58,0)</f>
        <v>1690</v>
      </c>
      <c r="D577" s="46">
        <f t="shared" si="76"/>
        <v>0.62485390220564685</v>
      </c>
      <c r="E577" s="201">
        <f>VLOOKUP($B577,'Panorama Especialização Brasil'!$K$4:$BU$679,60,0)</f>
        <v>168</v>
      </c>
      <c r="F577" s="98">
        <v>375</v>
      </c>
      <c r="G577" s="196">
        <v>32</v>
      </c>
      <c r="H577" s="98">
        <f>VLOOKUP($B577,'Panorama Especialização Brasil'!$K$4:$BU$679,63,0)</f>
        <v>47858</v>
      </c>
      <c r="I577" s="201">
        <f>VLOOKUP($B577,'Panorama Especialização Brasil'!$K$4:$BV$680,64,0)</f>
        <v>6165</v>
      </c>
      <c r="J577" s="253"/>
      <c r="K577" s="239" t="s">
        <v>772</v>
      </c>
      <c r="L577" s="239"/>
      <c r="M577" s="236" t="s">
        <v>773</v>
      </c>
      <c r="N577" s="237"/>
      <c r="O577" s="237"/>
      <c r="P577" s="277"/>
      <c r="Q577" s="284">
        <v>1</v>
      </c>
      <c r="R577" s="285"/>
      <c r="S577" s="296">
        <f t="shared" si="81"/>
        <v>1690</v>
      </c>
      <c r="T577" s="297">
        <f t="shared" si="82"/>
        <v>168</v>
      </c>
      <c r="U577" s="297">
        <f t="shared" si="83"/>
        <v>47858</v>
      </c>
      <c r="V577" s="297">
        <f t="shared" si="84"/>
        <v>6165</v>
      </c>
      <c r="W577" s="297">
        <f t="shared" si="77"/>
        <v>0</v>
      </c>
      <c r="X577" s="297">
        <f t="shared" si="78"/>
        <v>0</v>
      </c>
      <c r="Y577" s="297">
        <f t="shared" si="79"/>
        <v>0</v>
      </c>
      <c r="Z577" s="298">
        <f t="shared" si="80"/>
        <v>0</v>
      </c>
    </row>
    <row r="578" spans="1:26">
      <c r="A578" s="87">
        <v>544</v>
      </c>
      <c r="B578" s="49" t="s">
        <v>516</v>
      </c>
      <c r="C578" s="65">
        <f>VLOOKUP($B578,'Panorama Especialização Brasil'!$K$4:$BU$679,58,0)</f>
        <v>2903</v>
      </c>
      <c r="D578" s="46">
        <f t="shared" si="76"/>
        <v>0.60111970774305656</v>
      </c>
      <c r="E578" s="201">
        <f>VLOOKUP($B578,'Panorama Especialização Brasil'!$K$4:$BU$679,60,0)</f>
        <v>70</v>
      </c>
      <c r="F578" s="98">
        <v>637</v>
      </c>
      <c r="G578" s="196">
        <v>13</v>
      </c>
      <c r="H578" s="98">
        <f>VLOOKUP($B578,'Panorama Especialização Brasil'!$K$4:$BU$679,63,0)</f>
        <v>85454</v>
      </c>
      <c r="I578" s="201">
        <f>VLOOKUP($B578,'Panorama Especialização Brasil'!$K$4:$BV$680,64,0)</f>
        <v>1568</v>
      </c>
      <c r="J578" s="253"/>
      <c r="K578" s="239" t="s">
        <v>772</v>
      </c>
      <c r="L578" s="239"/>
      <c r="M578" s="236" t="s">
        <v>773</v>
      </c>
      <c r="N578" s="237" t="s">
        <v>744</v>
      </c>
      <c r="O578" s="237"/>
      <c r="P578" s="277" t="s">
        <v>780</v>
      </c>
      <c r="Q578" s="284">
        <v>0.5</v>
      </c>
      <c r="R578" s="285">
        <v>0.5</v>
      </c>
      <c r="S578" s="296">
        <f t="shared" si="81"/>
        <v>1451.5</v>
      </c>
      <c r="T578" s="297">
        <f t="shared" si="82"/>
        <v>35</v>
      </c>
      <c r="U578" s="297">
        <f t="shared" si="83"/>
        <v>42727</v>
      </c>
      <c r="V578" s="297">
        <f t="shared" si="84"/>
        <v>784</v>
      </c>
      <c r="W578" s="297">
        <f t="shared" si="77"/>
        <v>1451.5</v>
      </c>
      <c r="X578" s="297">
        <f t="shared" si="78"/>
        <v>35</v>
      </c>
      <c r="Y578" s="297">
        <f t="shared" si="79"/>
        <v>42727</v>
      </c>
      <c r="Z578" s="298">
        <f t="shared" si="80"/>
        <v>784</v>
      </c>
    </row>
    <row r="579" spans="1:26">
      <c r="A579" s="87">
        <v>490</v>
      </c>
      <c r="B579" s="49" t="s">
        <v>462</v>
      </c>
      <c r="C579" s="65">
        <f>VLOOKUP($B579,'Panorama Especialização Brasil'!$K$4:$BU$679,58,0)</f>
        <v>750</v>
      </c>
      <c r="D579" s="46">
        <f t="shared" si="76"/>
        <v>0.56840502129392845</v>
      </c>
      <c r="E579" s="201">
        <f>VLOOKUP($B579,'Panorama Especialização Brasil'!$K$4:$BU$679,60,0)</f>
        <v>100</v>
      </c>
      <c r="F579" s="98">
        <v>406</v>
      </c>
      <c r="G579" s="196">
        <v>24</v>
      </c>
      <c r="H579" s="98">
        <f>VLOOKUP($B579,'Panorama Especialização Brasil'!$K$4:$BU$679,63,0)</f>
        <v>23348</v>
      </c>
      <c r="I579" s="201">
        <f>VLOOKUP($B579,'Panorama Especialização Brasil'!$K$4:$BV$680,64,0)</f>
        <v>2909</v>
      </c>
      <c r="J579" s="253"/>
      <c r="K579" s="239" t="s">
        <v>772</v>
      </c>
      <c r="L579" s="239"/>
      <c r="M579" s="236" t="s">
        <v>773</v>
      </c>
      <c r="N579" s="237"/>
      <c r="O579" s="237"/>
      <c r="P579" s="277"/>
      <c r="Q579" s="284">
        <v>1</v>
      </c>
      <c r="R579" s="285"/>
      <c r="S579" s="296">
        <f t="shared" si="81"/>
        <v>750</v>
      </c>
      <c r="T579" s="297">
        <f t="shared" si="82"/>
        <v>100</v>
      </c>
      <c r="U579" s="297">
        <f t="shared" si="83"/>
        <v>23348</v>
      </c>
      <c r="V579" s="297">
        <f t="shared" si="84"/>
        <v>2909</v>
      </c>
      <c r="W579" s="297">
        <f t="shared" si="77"/>
        <v>0</v>
      </c>
      <c r="X579" s="297">
        <f t="shared" si="78"/>
        <v>0</v>
      </c>
      <c r="Y579" s="297">
        <f t="shared" si="79"/>
        <v>0</v>
      </c>
      <c r="Z579" s="298">
        <f t="shared" si="80"/>
        <v>0</v>
      </c>
    </row>
    <row r="580" spans="1:26">
      <c r="A580" s="87">
        <v>665</v>
      </c>
      <c r="B580" s="49" t="s">
        <v>639</v>
      </c>
      <c r="C580" s="65">
        <f>VLOOKUP($B580,'Panorama Especialização Brasil'!$K$4:$BU$679,58,0)</f>
        <v>1561</v>
      </c>
      <c r="D580" s="46">
        <f t="shared" si="76"/>
        <v>0.56023092115375006</v>
      </c>
      <c r="E580" s="201">
        <f>VLOOKUP($B580,'Panorama Especialização Brasil'!$K$4:$BU$679,60,0)</f>
        <v>320</v>
      </c>
      <c r="F580" s="98">
        <v>313</v>
      </c>
      <c r="G580" s="196">
        <v>48</v>
      </c>
      <c r="H580" s="98">
        <f>VLOOKUP($B580,'Panorama Especialização Brasil'!$K$4:$BU$679,63,0)</f>
        <v>49304</v>
      </c>
      <c r="I580" s="201">
        <f>VLOOKUP($B580,'Panorama Especialização Brasil'!$K$4:$BV$680,64,0)</f>
        <v>9642</v>
      </c>
      <c r="J580" s="253"/>
      <c r="K580" s="239" t="s">
        <v>772</v>
      </c>
      <c r="L580" s="239"/>
      <c r="M580" s="239" t="s">
        <v>773</v>
      </c>
      <c r="N580" s="237"/>
      <c r="O580" s="237"/>
      <c r="P580" s="277"/>
      <c r="Q580" s="284">
        <v>1</v>
      </c>
      <c r="R580" s="285"/>
      <c r="S580" s="296">
        <f t="shared" si="81"/>
        <v>1561</v>
      </c>
      <c r="T580" s="297">
        <f t="shared" si="82"/>
        <v>320</v>
      </c>
      <c r="U580" s="297">
        <f t="shared" si="83"/>
        <v>49304</v>
      </c>
      <c r="V580" s="297">
        <f t="shared" si="84"/>
        <v>9642</v>
      </c>
      <c r="W580" s="297">
        <f t="shared" si="77"/>
        <v>0</v>
      </c>
      <c r="X580" s="297">
        <f t="shared" si="78"/>
        <v>0</v>
      </c>
      <c r="Y580" s="297">
        <f t="shared" si="79"/>
        <v>0</v>
      </c>
      <c r="Z580" s="298">
        <f t="shared" si="80"/>
        <v>0</v>
      </c>
    </row>
    <row r="581" spans="1:26">
      <c r="A581" s="87">
        <v>499</v>
      </c>
      <c r="B581" s="49" t="s">
        <v>471</v>
      </c>
      <c r="C581" s="65">
        <f>VLOOKUP($B581,'Panorama Especialização Brasil'!$K$4:$BU$679,58,0)</f>
        <v>2204</v>
      </c>
      <c r="D581" s="46">
        <f t="shared" si="76"/>
        <v>0.55561823108421482</v>
      </c>
      <c r="E581" s="201">
        <f>VLOOKUP($B581,'Panorama Especialização Brasil'!$K$4:$BU$679,60,0)</f>
        <v>175</v>
      </c>
      <c r="F581" s="98">
        <v>366</v>
      </c>
      <c r="G581" s="196">
        <v>18</v>
      </c>
      <c r="H581" s="98">
        <f>VLOOKUP($B581,'Panorama Especialização Brasil'!$K$4:$BU$679,63,0)</f>
        <v>70191</v>
      </c>
      <c r="I581" s="201">
        <f>VLOOKUP($B581,'Panorama Especialização Brasil'!$K$4:$BV$680,64,0)</f>
        <v>2678</v>
      </c>
      <c r="J581" s="253"/>
      <c r="K581" s="239" t="s">
        <v>772</v>
      </c>
      <c r="L581" s="239"/>
      <c r="M581" s="236" t="s">
        <v>773</v>
      </c>
      <c r="N581" s="237"/>
      <c r="O581" s="237"/>
      <c r="P581" s="277"/>
      <c r="Q581" s="284">
        <v>1</v>
      </c>
      <c r="R581" s="285"/>
      <c r="S581" s="296">
        <f t="shared" si="81"/>
        <v>2204</v>
      </c>
      <c r="T581" s="297">
        <f t="shared" si="82"/>
        <v>175</v>
      </c>
      <c r="U581" s="297">
        <f t="shared" si="83"/>
        <v>70191</v>
      </c>
      <c r="V581" s="297">
        <f t="shared" si="84"/>
        <v>2678</v>
      </c>
      <c r="W581" s="297">
        <f t="shared" si="77"/>
        <v>0</v>
      </c>
      <c r="X581" s="297">
        <f t="shared" si="78"/>
        <v>0</v>
      </c>
      <c r="Y581" s="297">
        <f t="shared" si="79"/>
        <v>0</v>
      </c>
      <c r="Z581" s="298">
        <f t="shared" si="80"/>
        <v>0</v>
      </c>
    </row>
    <row r="582" spans="1:26">
      <c r="A582" s="87">
        <v>500</v>
      </c>
      <c r="B582" s="49" t="s">
        <v>472</v>
      </c>
      <c r="C582" s="65">
        <f>VLOOKUP($B582,'Panorama Especialização Brasil'!$K$4:$BU$679,58,0)</f>
        <v>973</v>
      </c>
      <c r="D582" s="46">
        <f t="shared" si="76"/>
        <v>0.55429853880501956</v>
      </c>
      <c r="E582" s="201">
        <f>VLOOKUP($B582,'Panorama Especialização Brasil'!$K$4:$BU$679,60,0)</f>
        <v>95</v>
      </c>
      <c r="F582" s="98">
        <v>185</v>
      </c>
      <c r="G582" s="196">
        <v>14</v>
      </c>
      <c r="H582" s="98">
        <f>VLOOKUP($B582,'Panorama Especialização Brasil'!$K$4:$BU$679,63,0)</f>
        <v>31061</v>
      </c>
      <c r="I582" s="201">
        <f>VLOOKUP($B582,'Panorama Especialização Brasil'!$K$4:$BV$680,64,0)</f>
        <v>1144</v>
      </c>
      <c r="J582" s="253"/>
      <c r="K582" s="239" t="s">
        <v>772</v>
      </c>
      <c r="L582" s="239"/>
      <c r="M582" s="236" t="s">
        <v>773</v>
      </c>
      <c r="N582" s="237"/>
      <c r="O582" s="237"/>
      <c r="P582" s="277"/>
      <c r="Q582" s="284">
        <v>1</v>
      </c>
      <c r="R582" s="285"/>
      <c r="S582" s="296">
        <f t="shared" si="81"/>
        <v>973</v>
      </c>
      <c r="T582" s="297">
        <f t="shared" si="82"/>
        <v>95</v>
      </c>
      <c r="U582" s="297">
        <f t="shared" si="83"/>
        <v>31061</v>
      </c>
      <c r="V582" s="297">
        <f t="shared" si="84"/>
        <v>1144</v>
      </c>
      <c r="W582" s="297">
        <f t="shared" si="77"/>
        <v>0</v>
      </c>
      <c r="X582" s="297">
        <f t="shared" si="78"/>
        <v>0</v>
      </c>
      <c r="Y582" s="297">
        <f t="shared" si="79"/>
        <v>0</v>
      </c>
      <c r="Z582" s="298">
        <f t="shared" si="80"/>
        <v>0</v>
      </c>
    </row>
    <row r="583" spans="1:26">
      <c r="A583" s="87">
        <v>517</v>
      </c>
      <c r="B583" s="49" t="s">
        <v>489</v>
      </c>
      <c r="C583" s="65">
        <f>VLOOKUP($B583,'Panorama Especialização Brasil'!$K$4:$BU$679,58,0)</f>
        <v>12508</v>
      </c>
      <c r="D583" s="46">
        <f t="shared" ref="D583:D646" si="85">(C583/H583)/($C$4/$H$4)</f>
        <v>0.54777784463984747</v>
      </c>
      <c r="E583" s="201">
        <f>VLOOKUP($B583,'Panorama Especialização Brasil'!$K$4:$BU$679,60,0)</f>
        <v>878</v>
      </c>
      <c r="F583" s="98">
        <v>2030</v>
      </c>
      <c r="G583" s="196">
        <v>104</v>
      </c>
      <c r="H583" s="98">
        <f>VLOOKUP($B583,'Panorama Especialização Brasil'!$K$4:$BU$679,63,0)</f>
        <v>404045</v>
      </c>
      <c r="I583" s="201">
        <f>VLOOKUP($B583,'Panorama Especialização Brasil'!$K$4:$BV$680,64,0)</f>
        <v>19512</v>
      </c>
      <c r="J583" s="253"/>
      <c r="K583" s="239" t="s">
        <v>772</v>
      </c>
      <c r="L583" s="239"/>
      <c r="M583" s="236" t="s">
        <v>773</v>
      </c>
      <c r="N583" s="237"/>
      <c r="O583" s="237"/>
      <c r="P583" s="277"/>
      <c r="Q583" s="284">
        <v>1</v>
      </c>
      <c r="R583" s="285"/>
      <c r="S583" s="296">
        <f t="shared" si="81"/>
        <v>12508</v>
      </c>
      <c r="T583" s="297">
        <f t="shared" si="82"/>
        <v>878</v>
      </c>
      <c r="U583" s="297">
        <f t="shared" si="83"/>
        <v>404045</v>
      </c>
      <c r="V583" s="297">
        <f t="shared" si="84"/>
        <v>19512</v>
      </c>
      <c r="W583" s="297">
        <f t="shared" ref="W583:W632" si="86">$R583*C583</f>
        <v>0</v>
      </c>
      <c r="X583" s="297">
        <f t="shared" ref="X583:X632" si="87">$R583*E583</f>
        <v>0</v>
      </c>
      <c r="Y583" s="297">
        <f t="shared" ref="Y583:Y632" si="88">$R583*H583</f>
        <v>0</v>
      </c>
      <c r="Z583" s="298">
        <f t="shared" ref="Z583:Z632" si="89">$R583*I583</f>
        <v>0</v>
      </c>
    </row>
    <row r="584" spans="1:26">
      <c r="A584" s="87">
        <v>486</v>
      </c>
      <c r="B584" s="49" t="s">
        <v>458</v>
      </c>
      <c r="C584" s="65">
        <f>VLOOKUP($B584,'Panorama Especialização Brasil'!$K$4:$BU$679,58,0)</f>
        <v>137</v>
      </c>
      <c r="D584" s="46">
        <f t="shared" si="85"/>
        <v>0.54598903900672013</v>
      </c>
      <c r="E584" s="201">
        <f>VLOOKUP($B584,'Panorama Especialização Brasil'!$K$4:$BU$679,60,0)</f>
        <v>22</v>
      </c>
      <c r="F584" s="98">
        <v>14</v>
      </c>
      <c r="G584" s="196">
        <v>5</v>
      </c>
      <c r="H584" s="98">
        <f>VLOOKUP($B584,'Panorama Especialização Brasil'!$K$4:$BU$679,63,0)</f>
        <v>4440</v>
      </c>
      <c r="I584" s="201">
        <f>VLOOKUP($B584,'Panorama Especialização Brasil'!$K$4:$BV$680,64,0)</f>
        <v>856</v>
      </c>
      <c r="J584" s="253"/>
      <c r="K584" s="239" t="s">
        <v>772</v>
      </c>
      <c r="L584" s="239"/>
      <c r="M584" s="239" t="s">
        <v>773</v>
      </c>
      <c r="N584" s="237"/>
      <c r="O584" s="237"/>
      <c r="P584" s="277"/>
      <c r="Q584" s="284">
        <v>1</v>
      </c>
      <c r="R584" s="285"/>
      <c r="S584" s="296">
        <f t="shared" si="81"/>
        <v>137</v>
      </c>
      <c r="T584" s="297">
        <f t="shared" si="82"/>
        <v>22</v>
      </c>
      <c r="U584" s="297">
        <f t="shared" si="83"/>
        <v>4440</v>
      </c>
      <c r="V584" s="297">
        <f t="shared" si="84"/>
        <v>856</v>
      </c>
      <c r="W584" s="297">
        <f t="shared" si="86"/>
        <v>0</v>
      </c>
      <c r="X584" s="297">
        <f t="shared" si="87"/>
        <v>0</v>
      </c>
      <c r="Y584" s="297">
        <f t="shared" si="88"/>
        <v>0</v>
      </c>
      <c r="Z584" s="298">
        <f t="shared" si="89"/>
        <v>0</v>
      </c>
    </row>
    <row r="585" spans="1:26">
      <c r="A585" s="87">
        <v>556</v>
      </c>
      <c r="B585" s="49" t="s">
        <v>528</v>
      </c>
      <c r="C585" s="65">
        <f>VLOOKUP($B585,'Panorama Especialização Brasil'!$K$4:$BU$679,58,0)</f>
        <v>2701</v>
      </c>
      <c r="D585" s="46">
        <f t="shared" si="85"/>
        <v>0.54263574373632018</v>
      </c>
      <c r="E585" s="201">
        <f>VLOOKUP($B585,'Panorama Especialização Brasil'!$K$4:$BU$679,60,0)</f>
        <v>1020</v>
      </c>
      <c r="F585" s="98">
        <v>303</v>
      </c>
      <c r="G585" s="196">
        <v>114</v>
      </c>
      <c r="H585" s="98">
        <f>VLOOKUP($B585,'Panorama Especialização Brasil'!$K$4:$BU$679,63,0)</f>
        <v>88077</v>
      </c>
      <c r="I585" s="201">
        <f>VLOOKUP($B585,'Panorama Especialização Brasil'!$K$4:$BV$680,64,0)</f>
        <v>24623</v>
      </c>
      <c r="J585" s="253"/>
      <c r="K585" s="239" t="s">
        <v>772</v>
      </c>
      <c r="L585" s="239"/>
      <c r="M585" s="239" t="s">
        <v>773</v>
      </c>
      <c r="N585" s="237"/>
      <c r="O585" s="237"/>
      <c r="P585" s="277"/>
      <c r="Q585" s="284">
        <v>1</v>
      </c>
      <c r="R585" s="285"/>
      <c r="S585" s="296">
        <f t="shared" si="81"/>
        <v>2701</v>
      </c>
      <c r="T585" s="297">
        <f t="shared" si="82"/>
        <v>1020</v>
      </c>
      <c r="U585" s="297">
        <f t="shared" si="83"/>
        <v>88077</v>
      </c>
      <c r="V585" s="297">
        <f t="shared" si="84"/>
        <v>24623</v>
      </c>
      <c r="W585" s="297">
        <f t="shared" si="86"/>
        <v>0</v>
      </c>
      <c r="X585" s="297">
        <f t="shared" si="87"/>
        <v>0</v>
      </c>
      <c r="Y585" s="297">
        <f t="shared" si="88"/>
        <v>0</v>
      </c>
      <c r="Z585" s="298">
        <f t="shared" si="89"/>
        <v>0</v>
      </c>
    </row>
    <row r="586" spans="1:26">
      <c r="A586" s="87">
        <v>524</v>
      </c>
      <c r="B586" s="49" t="s">
        <v>496</v>
      </c>
      <c r="C586" s="65">
        <f>VLOOKUP($B586,'Panorama Especialização Brasil'!$K$4:$BU$679,58,0)</f>
        <v>48</v>
      </c>
      <c r="D586" s="46">
        <f t="shared" si="85"/>
        <v>0.54133314721409886</v>
      </c>
      <c r="E586" s="201">
        <f>VLOOKUP($B586,'Panorama Especialização Brasil'!$K$4:$BU$679,60,0)</f>
        <v>10</v>
      </c>
      <c r="F586" s="98">
        <v>12</v>
      </c>
      <c r="G586" s="196">
        <v>1</v>
      </c>
      <c r="H586" s="98">
        <f>VLOOKUP($B586,'Panorama Especialização Brasil'!$K$4:$BU$679,63,0)</f>
        <v>1569</v>
      </c>
      <c r="I586" s="201">
        <f>VLOOKUP($B586,'Panorama Especialização Brasil'!$K$4:$BV$680,64,0)</f>
        <v>90</v>
      </c>
      <c r="J586" s="253"/>
      <c r="K586" s="239" t="s">
        <v>772</v>
      </c>
      <c r="L586" s="239"/>
      <c r="M586" s="236" t="s">
        <v>773</v>
      </c>
      <c r="N586" s="237"/>
      <c r="O586" s="237"/>
      <c r="P586" s="277"/>
      <c r="Q586" s="284">
        <v>1</v>
      </c>
      <c r="R586" s="285"/>
      <c r="S586" s="296">
        <f t="shared" si="81"/>
        <v>48</v>
      </c>
      <c r="T586" s="297">
        <f t="shared" si="82"/>
        <v>10</v>
      </c>
      <c r="U586" s="297">
        <f t="shared" si="83"/>
        <v>1569</v>
      </c>
      <c r="V586" s="297">
        <f t="shared" si="84"/>
        <v>90</v>
      </c>
      <c r="W586" s="297">
        <f t="shared" si="86"/>
        <v>0</v>
      </c>
      <c r="X586" s="297">
        <f t="shared" si="87"/>
        <v>0</v>
      </c>
      <c r="Y586" s="297">
        <f t="shared" si="88"/>
        <v>0</v>
      </c>
      <c r="Z586" s="298">
        <f t="shared" si="89"/>
        <v>0</v>
      </c>
    </row>
    <row r="587" spans="1:26">
      <c r="A587" s="87">
        <v>139</v>
      </c>
      <c r="B587" s="49" t="s">
        <v>109</v>
      </c>
      <c r="C587" s="65">
        <f>VLOOKUP($B587,'Panorama Especialização Brasil'!$K$4:$BU$679,58,0)</f>
        <v>246</v>
      </c>
      <c r="D587" s="46">
        <f t="shared" si="85"/>
        <v>0.53502058792919993</v>
      </c>
      <c r="E587" s="201">
        <f>VLOOKUP($B587,'Panorama Especialização Brasil'!$K$4:$BU$679,60,0)</f>
        <v>55</v>
      </c>
      <c r="F587" s="98">
        <v>58</v>
      </c>
      <c r="G587" s="196">
        <v>11</v>
      </c>
      <c r="H587" s="98">
        <f>VLOOKUP($B587,'Panorama Especialização Brasil'!$K$4:$BU$679,63,0)</f>
        <v>8136</v>
      </c>
      <c r="I587" s="201">
        <f>VLOOKUP($B587,'Panorama Especialização Brasil'!$K$4:$BV$680,64,0)</f>
        <v>1387</v>
      </c>
      <c r="J587" s="253"/>
      <c r="K587" s="239" t="s">
        <v>772</v>
      </c>
      <c r="L587" s="239"/>
      <c r="M587" s="236" t="s">
        <v>773</v>
      </c>
      <c r="N587" s="237"/>
      <c r="O587" s="237"/>
      <c r="P587" s="277"/>
      <c r="Q587" s="284">
        <v>1</v>
      </c>
      <c r="R587" s="285"/>
      <c r="S587" s="296">
        <f t="shared" si="81"/>
        <v>246</v>
      </c>
      <c r="T587" s="297">
        <f t="shared" si="82"/>
        <v>55</v>
      </c>
      <c r="U587" s="297">
        <f t="shared" si="83"/>
        <v>8136</v>
      </c>
      <c r="V587" s="297">
        <f t="shared" si="84"/>
        <v>1387</v>
      </c>
      <c r="W587" s="297">
        <f t="shared" si="86"/>
        <v>0</v>
      </c>
      <c r="X587" s="297">
        <f t="shared" si="87"/>
        <v>0</v>
      </c>
      <c r="Y587" s="297">
        <f t="shared" si="88"/>
        <v>0</v>
      </c>
      <c r="Z587" s="298">
        <f t="shared" si="89"/>
        <v>0</v>
      </c>
    </row>
    <row r="588" spans="1:26">
      <c r="A588" s="87">
        <v>571</v>
      </c>
      <c r="B588" s="49" t="s">
        <v>544</v>
      </c>
      <c r="C588" s="65">
        <f>VLOOKUP($B588,'Panorama Especialização Brasil'!$K$4:$BU$679,58,0)</f>
        <v>535</v>
      </c>
      <c r="D588" s="46">
        <f t="shared" si="85"/>
        <v>0.51719474314439784</v>
      </c>
      <c r="E588" s="201">
        <f>VLOOKUP($B588,'Panorama Especialização Brasil'!$K$4:$BU$679,60,0)</f>
        <v>153</v>
      </c>
      <c r="F588" s="98">
        <v>21</v>
      </c>
      <c r="G588" s="196">
        <v>13</v>
      </c>
      <c r="H588" s="98">
        <f>VLOOKUP($B588,'Panorama Especialização Brasil'!$K$4:$BU$679,63,0)</f>
        <v>18304</v>
      </c>
      <c r="I588" s="201">
        <f>VLOOKUP($B588,'Panorama Especialização Brasil'!$K$4:$BV$680,64,0)</f>
        <v>5169</v>
      </c>
      <c r="J588" s="253"/>
      <c r="K588" s="239" t="s">
        <v>772</v>
      </c>
      <c r="L588" s="239"/>
      <c r="M588" s="236" t="s">
        <v>773</v>
      </c>
      <c r="N588" s="237"/>
      <c r="O588" s="237"/>
      <c r="P588" s="277"/>
      <c r="Q588" s="284">
        <v>1</v>
      </c>
      <c r="R588" s="285"/>
      <c r="S588" s="296">
        <f t="shared" si="81"/>
        <v>535</v>
      </c>
      <c r="T588" s="297">
        <f t="shared" si="82"/>
        <v>153</v>
      </c>
      <c r="U588" s="297">
        <f t="shared" si="83"/>
        <v>18304</v>
      </c>
      <c r="V588" s="297">
        <f t="shared" si="84"/>
        <v>5169</v>
      </c>
      <c r="W588" s="297">
        <f t="shared" si="86"/>
        <v>0</v>
      </c>
      <c r="X588" s="297">
        <f t="shared" si="87"/>
        <v>0</v>
      </c>
      <c r="Y588" s="297">
        <f t="shared" si="88"/>
        <v>0</v>
      </c>
      <c r="Z588" s="298">
        <f t="shared" si="89"/>
        <v>0</v>
      </c>
    </row>
    <row r="589" spans="1:26">
      <c r="A589" s="87">
        <v>305</v>
      </c>
      <c r="B589" s="49" t="s">
        <v>276</v>
      </c>
      <c r="C589" s="65">
        <f>VLOOKUP($B589,'Panorama Especialização Brasil'!$K$4:$BU$679,58,0)</f>
        <v>2390</v>
      </c>
      <c r="D589" s="46">
        <f t="shared" si="85"/>
        <v>0.4967596246631793</v>
      </c>
      <c r="E589" s="201">
        <f>VLOOKUP($B589,'Panorama Especialização Brasil'!$K$4:$BU$679,60,0)</f>
        <v>409</v>
      </c>
      <c r="F589" s="98">
        <v>713</v>
      </c>
      <c r="G589" s="196">
        <v>63</v>
      </c>
      <c r="H589" s="98">
        <f>VLOOKUP($B589,'Panorama Especialização Brasil'!$K$4:$BU$679,63,0)</f>
        <v>85133</v>
      </c>
      <c r="I589" s="201">
        <f>VLOOKUP($B589,'Panorama Especialização Brasil'!$K$4:$BV$680,64,0)</f>
        <v>9912</v>
      </c>
      <c r="J589" s="253"/>
      <c r="K589" s="237" t="s">
        <v>772</v>
      </c>
      <c r="L589" s="231"/>
      <c r="M589" s="239" t="s">
        <v>773</v>
      </c>
      <c r="N589" s="237"/>
      <c r="O589" s="237"/>
      <c r="P589" s="277"/>
      <c r="Q589" s="284">
        <v>1</v>
      </c>
      <c r="R589" s="285"/>
      <c r="S589" s="296">
        <f t="shared" si="81"/>
        <v>2390</v>
      </c>
      <c r="T589" s="297">
        <f t="shared" si="82"/>
        <v>409</v>
      </c>
      <c r="U589" s="297">
        <f t="shared" si="83"/>
        <v>85133</v>
      </c>
      <c r="V589" s="297">
        <f t="shared" si="84"/>
        <v>9912</v>
      </c>
      <c r="W589" s="297">
        <f t="shared" si="86"/>
        <v>0</v>
      </c>
      <c r="X589" s="297">
        <f t="shared" si="87"/>
        <v>0</v>
      </c>
      <c r="Y589" s="297">
        <f t="shared" si="88"/>
        <v>0</v>
      </c>
      <c r="Z589" s="298">
        <f t="shared" si="89"/>
        <v>0</v>
      </c>
    </row>
    <row r="590" spans="1:26">
      <c r="A590" s="87">
        <v>138</v>
      </c>
      <c r="B590" s="49" t="s">
        <v>108</v>
      </c>
      <c r="C590" s="65">
        <f>VLOOKUP($B590,'Panorama Especialização Brasil'!$K$4:$BU$679,58,0)</f>
        <v>581</v>
      </c>
      <c r="D590" s="46">
        <f t="shared" si="85"/>
        <v>0.46122452364265842</v>
      </c>
      <c r="E590" s="201">
        <f>VLOOKUP($B590,'Panorama Especialização Brasil'!$K$4:$BU$679,60,0)</f>
        <v>92</v>
      </c>
      <c r="F590" s="98">
        <v>254</v>
      </c>
      <c r="G590" s="196">
        <v>32</v>
      </c>
      <c r="H590" s="98">
        <f>VLOOKUP($B590,'Panorama Especialização Brasil'!$K$4:$BU$679,63,0)</f>
        <v>22290</v>
      </c>
      <c r="I590" s="201">
        <f>VLOOKUP($B590,'Panorama Especialização Brasil'!$K$4:$BV$680,64,0)</f>
        <v>2745</v>
      </c>
      <c r="J590" s="253"/>
      <c r="K590" s="239" t="s">
        <v>772</v>
      </c>
      <c r="L590" s="239"/>
      <c r="M590" s="236" t="s">
        <v>773</v>
      </c>
      <c r="N590" s="237"/>
      <c r="O590" s="237"/>
      <c r="P590" s="277"/>
      <c r="Q590" s="284">
        <v>1</v>
      </c>
      <c r="R590" s="285"/>
      <c r="S590" s="296">
        <f t="shared" si="81"/>
        <v>581</v>
      </c>
      <c r="T590" s="297">
        <f t="shared" si="82"/>
        <v>92</v>
      </c>
      <c r="U590" s="297">
        <f t="shared" si="83"/>
        <v>22290</v>
      </c>
      <c r="V590" s="297">
        <f t="shared" si="84"/>
        <v>2745</v>
      </c>
      <c r="W590" s="297">
        <f t="shared" si="86"/>
        <v>0</v>
      </c>
      <c r="X590" s="297">
        <f t="shared" si="87"/>
        <v>0</v>
      </c>
      <c r="Y590" s="297">
        <f t="shared" si="88"/>
        <v>0</v>
      </c>
      <c r="Z590" s="298">
        <f t="shared" si="89"/>
        <v>0</v>
      </c>
    </row>
    <row r="591" spans="1:26">
      <c r="A591" s="87">
        <v>492</v>
      </c>
      <c r="B591" s="49" t="s">
        <v>464</v>
      </c>
      <c r="C591" s="65">
        <f>VLOOKUP($B591,'Panorama Especialização Brasil'!$K$4:$BU$679,58,0)</f>
        <v>43</v>
      </c>
      <c r="D591" s="46">
        <f t="shared" si="85"/>
        <v>0.46030101133158907</v>
      </c>
      <c r="E591" s="201">
        <f>VLOOKUP($B591,'Panorama Especialização Brasil'!$K$4:$BU$679,60,0)</f>
        <v>6</v>
      </c>
      <c r="F591" s="98">
        <v>40</v>
      </c>
      <c r="G591" s="196">
        <v>4</v>
      </c>
      <c r="H591" s="98">
        <f>VLOOKUP($B591,'Panorama Especialização Brasil'!$K$4:$BU$679,63,0)</f>
        <v>1653</v>
      </c>
      <c r="I591" s="201">
        <f>VLOOKUP($B591,'Panorama Especialização Brasil'!$K$4:$BV$680,64,0)</f>
        <v>421</v>
      </c>
      <c r="J591" s="253"/>
      <c r="K591" s="239" t="s">
        <v>772</v>
      </c>
      <c r="L591" s="239"/>
      <c r="M591" s="236" t="s">
        <v>773</v>
      </c>
      <c r="N591" s="237"/>
      <c r="O591" s="237"/>
      <c r="P591" s="277"/>
      <c r="Q591" s="284">
        <v>1</v>
      </c>
      <c r="R591" s="285"/>
      <c r="S591" s="296">
        <f t="shared" si="81"/>
        <v>43</v>
      </c>
      <c r="T591" s="297">
        <f t="shared" si="82"/>
        <v>6</v>
      </c>
      <c r="U591" s="297">
        <f t="shared" si="83"/>
        <v>1653</v>
      </c>
      <c r="V591" s="297">
        <f t="shared" si="84"/>
        <v>421</v>
      </c>
      <c r="W591" s="297">
        <f t="shared" si="86"/>
        <v>0</v>
      </c>
      <c r="X591" s="297">
        <f t="shared" si="87"/>
        <v>0</v>
      </c>
      <c r="Y591" s="297">
        <f t="shared" si="88"/>
        <v>0</v>
      </c>
      <c r="Z591" s="298">
        <f t="shared" si="89"/>
        <v>0</v>
      </c>
    </row>
    <row r="592" spans="1:26">
      <c r="A592" s="87">
        <v>669</v>
      </c>
      <c r="B592" s="49" t="s">
        <v>643</v>
      </c>
      <c r="C592" s="65">
        <f>VLOOKUP($B592,'Panorama Especialização Brasil'!$K$4:$BU$679,58,0)</f>
        <v>1460</v>
      </c>
      <c r="D592" s="46">
        <f t="shared" si="85"/>
        <v>0.45113852762348466</v>
      </c>
      <c r="E592" s="201">
        <f>VLOOKUP($B592,'Panorama Especialização Brasil'!$K$4:$BU$679,60,0)</f>
        <v>185</v>
      </c>
      <c r="F592" s="98">
        <v>433</v>
      </c>
      <c r="G592" s="196">
        <v>44</v>
      </c>
      <c r="H592" s="98">
        <f>VLOOKUP($B592,'Panorama Especialização Brasil'!$K$4:$BU$679,63,0)</f>
        <v>57265</v>
      </c>
      <c r="I592" s="201">
        <f>VLOOKUP($B592,'Panorama Especialização Brasil'!$K$4:$BV$680,64,0)</f>
        <v>6329</v>
      </c>
      <c r="J592" s="253"/>
      <c r="K592" s="239" t="s">
        <v>772</v>
      </c>
      <c r="L592" s="239"/>
      <c r="M592" s="236" t="s">
        <v>773</v>
      </c>
      <c r="N592" s="237"/>
      <c r="O592" s="237"/>
      <c r="P592" s="277"/>
      <c r="Q592" s="284">
        <v>1</v>
      </c>
      <c r="R592" s="285"/>
      <c r="S592" s="296">
        <f t="shared" si="81"/>
        <v>1460</v>
      </c>
      <c r="T592" s="297">
        <f t="shared" si="82"/>
        <v>185</v>
      </c>
      <c r="U592" s="297">
        <f t="shared" si="83"/>
        <v>57265</v>
      </c>
      <c r="V592" s="297">
        <f t="shared" si="84"/>
        <v>6329</v>
      </c>
      <c r="W592" s="297">
        <f t="shared" si="86"/>
        <v>0</v>
      </c>
      <c r="X592" s="297">
        <f t="shared" si="87"/>
        <v>0</v>
      </c>
      <c r="Y592" s="297">
        <f t="shared" si="88"/>
        <v>0</v>
      </c>
      <c r="Z592" s="298">
        <f t="shared" si="89"/>
        <v>0</v>
      </c>
    </row>
    <row r="593" spans="1:26">
      <c r="A593" s="87">
        <v>554</v>
      </c>
      <c r="B593" s="49" t="s">
        <v>526</v>
      </c>
      <c r="C593" s="65">
        <f>VLOOKUP($B593,'Panorama Especialização Brasil'!$K$4:$BU$679,58,0)</f>
        <v>1209</v>
      </c>
      <c r="D593" s="46">
        <f t="shared" si="85"/>
        <v>0.44719775376727866</v>
      </c>
      <c r="E593" s="201">
        <f>VLOOKUP($B593,'Panorama Especialização Brasil'!$K$4:$BU$679,60,0)</f>
        <v>279</v>
      </c>
      <c r="F593" s="98">
        <v>149</v>
      </c>
      <c r="G593" s="196">
        <v>36</v>
      </c>
      <c r="H593" s="98">
        <f>VLOOKUP($B593,'Panorama Especialização Brasil'!$K$4:$BU$679,63,0)</f>
        <v>47838</v>
      </c>
      <c r="I593" s="201">
        <f>VLOOKUP($B593,'Panorama Especialização Brasil'!$K$4:$BV$680,64,0)</f>
        <v>11879</v>
      </c>
      <c r="J593" s="253"/>
      <c r="K593" s="239" t="s">
        <v>772</v>
      </c>
      <c r="L593" s="239"/>
      <c r="M593" s="236" t="s">
        <v>773</v>
      </c>
      <c r="N593" s="237"/>
      <c r="O593" s="237"/>
      <c r="P593" s="277"/>
      <c r="Q593" s="284">
        <v>1</v>
      </c>
      <c r="R593" s="285"/>
      <c r="S593" s="296">
        <f t="shared" si="81"/>
        <v>1209</v>
      </c>
      <c r="T593" s="297">
        <f t="shared" si="82"/>
        <v>279</v>
      </c>
      <c r="U593" s="297">
        <f t="shared" si="83"/>
        <v>47838</v>
      </c>
      <c r="V593" s="297">
        <f t="shared" si="84"/>
        <v>11879</v>
      </c>
      <c r="W593" s="297">
        <f t="shared" si="86"/>
        <v>0</v>
      </c>
      <c r="X593" s="297">
        <f t="shared" si="87"/>
        <v>0</v>
      </c>
      <c r="Y593" s="297">
        <f t="shared" si="88"/>
        <v>0</v>
      </c>
      <c r="Z593" s="298">
        <f t="shared" si="89"/>
        <v>0</v>
      </c>
    </row>
    <row r="594" spans="1:26">
      <c r="A594" s="87">
        <v>335</v>
      </c>
      <c r="B594" s="49" t="s">
        <v>306</v>
      </c>
      <c r="C594" s="65">
        <f>VLOOKUP($B594,'Panorama Especialização Brasil'!$K$4:$BU$679,58,0)</f>
        <v>845</v>
      </c>
      <c r="D594" s="46">
        <f t="shared" si="85"/>
        <v>0.41356776638487919</v>
      </c>
      <c r="E594" s="201">
        <f>VLOOKUP($B594,'Panorama Especialização Brasil'!$K$4:$BU$679,60,0)</f>
        <v>57</v>
      </c>
      <c r="F594" s="98">
        <v>28</v>
      </c>
      <c r="G594" s="196">
        <v>8</v>
      </c>
      <c r="H594" s="98">
        <f>VLOOKUP($B594,'Panorama Especialização Brasil'!$K$4:$BU$679,63,0)</f>
        <v>36154</v>
      </c>
      <c r="I594" s="201">
        <f>VLOOKUP($B594,'Panorama Especialização Brasil'!$K$4:$BV$680,64,0)</f>
        <v>1741</v>
      </c>
      <c r="J594" s="253"/>
      <c r="K594" s="237" t="s">
        <v>772</v>
      </c>
      <c r="L594" s="231"/>
      <c r="M594" s="239" t="s">
        <v>773</v>
      </c>
      <c r="N594" s="237"/>
      <c r="O594" s="237"/>
      <c r="P594" s="277"/>
      <c r="Q594" s="284">
        <v>1</v>
      </c>
      <c r="R594" s="285"/>
      <c r="S594" s="296">
        <f t="shared" si="81"/>
        <v>845</v>
      </c>
      <c r="T594" s="297">
        <f t="shared" si="82"/>
        <v>57</v>
      </c>
      <c r="U594" s="297">
        <f t="shared" si="83"/>
        <v>36154</v>
      </c>
      <c r="V594" s="297">
        <f t="shared" si="84"/>
        <v>1741</v>
      </c>
      <c r="W594" s="297">
        <f t="shared" si="86"/>
        <v>0</v>
      </c>
      <c r="X594" s="297">
        <f t="shared" si="87"/>
        <v>0</v>
      </c>
      <c r="Y594" s="297">
        <f t="shared" si="88"/>
        <v>0</v>
      </c>
      <c r="Z594" s="298">
        <f t="shared" si="89"/>
        <v>0</v>
      </c>
    </row>
    <row r="595" spans="1:26">
      <c r="A595" s="87">
        <v>505</v>
      </c>
      <c r="B595" s="49" t="s">
        <v>477</v>
      </c>
      <c r="C595" s="65">
        <f>VLOOKUP($B595,'Panorama Especialização Brasil'!$K$4:$BU$679,58,0)</f>
        <v>1722</v>
      </c>
      <c r="D595" s="46">
        <f t="shared" si="85"/>
        <v>0.36890109353427197</v>
      </c>
      <c r="E595" s="201">
        <f>VLOOKUP($B595,'Panorama Especialização Brasil'!$K$4:$BU$679,60,0)</f>
        <v>180</v>
      </c>
      <c r="F595" s="98">
        <v>139</v>
      </c>
      <c r="G595" s="196">
        <v>13</v>
      </c>
      <c r="H595" s="98">
        <f>VLOOKUP($B595,'Panorama Especialização Brasil'!$K$4:$BU$679,63,0)</f>
        <v>82598</v>
      </c>
      <c r="I595" s="201">
        <f>VLOOKUP($B595,'Panorama Especialização Brasil'!$K$4:$BV$680,64,0)</f>
        <v>4085</v>
      </c>
      <c r="J595" s="253" t="s">
        <v>801</v>
      </c>
      <c r="K595" s="239" t="s">
        <v>772</v>
      </c>
      <c r="L595" s="239"/>
      <c r="M595" s="236" t="s">
        <v>773</v>
      </c>
      <c r="N595" s="237" t="s">
        <v>746</v>
      </c>
      <c r="O595" s="237"/>
      <c r="P595" s="277" t="s">
        <v>780</v>
      </c>
      <c r="Q595" s="284">
        <v>0.5</v>
      </c>
      <c r="R595" s="285">
        <v>0.5</v>
      </c>
      <c r="S595" s="296">
        <f t="shared" si="81"/>
        <v>861</v>
      </c>
      <c r="T595" s="297">
        <f t="shared" si="82"/>
        <v>90</v>
      </c>
      <c r="U595" s="297">
        <f t="shared" si="83"/>
        <v>41299</v>
      </c>
      <c r="V595" s="297">
        <f t="shared" si="84"/>
        <v>2042.5</v>
      </c>
      <c r="W595" s="297">
        <f t="shared" si="86"/>
        <v>861</v>
      </c>
      <c r="X595" s="297">
        <f t="shared" si="87"/>
        <v>90</v>
      </c>
      <c r="Y595" s="297">
        <f t="shared" si="88"/>
        <v>41299</v>
      </c>
      <c r="Z595" s="298">
        <f t="shared" si="89"/>
        <v>2042.5</v>
      </c>
    </row>
    <row r="596" spans="1:26">
      <c r="A596" s="87">
        <v>602</v>
      </c>
      <c r="B596" s="49" t="s">
        <v>575</v>
      </c>
      <c r="C596" s="65">
        <f>VLOOKUP($B596,'Panorama Especialização Brasil'!$K$4:$BU$679,58,0)</f>
        <v>1728</v>
      </c>
      <c r="D596" s="46">
        <f t="shared" si="85"/>
        <v>0.35769289200473964</v>
      </c>
      <c r="E596" s="201">
        <f>VLOOKUP($B596,'Panorama Especialização Brasil'!$K$4:$BU$679,60,0)</f>
        <v>378</v>
      </c>
      <c r="F596" s="98">
        <v>213</v>
      </c>
      <c r="G596" s="196">
        <v>54</v>
      </c>
      <c r="H596" s="98">
        <f>VLOOKUP($B596,'Panorama Especialização Brasil'!$K$4:$BU$679,63,0)</f>
        <v>85483</v>
      </c>
      <c r="I596" s="201">
        <f>VLOOKUP($B596,'Panorama Especialização Brasil'!$K$4:$BV$680,64,0)</f>
        <v>15425</v>
      </c>
      <c r="J596" s="253"/>
      <c r="K596" s="239" t="s">
        <v>772</v>
      </c>
      <c r="L596" s="239"/>
      <c r="M596" s="239" t="s">
        <v>773</v>
      </c>
      <c r="N596" s="237"/>
      <c r="O596" s="237"/>
      <c r="P596" s="277"/>
      <c r="Q596" s="284">
        <v>1</v>
      </c>
      <c r="R596" s="285"/>
      <c r="S596" s="296">
        <f t="shared" si="81"/>
        <v>1728</v>
      </c>
      <c r="T596" s="297">
        <f t="shared" si="82"/>
        <v>378</v>
      </c>
      <c r="U596" s="297">
        <f t="shared" si="83"/>
        <v>85483</v>
      </c>
      <c r="V596" s="297">
        <f t="shared" si="84"/>
        <v>15425</v>
      </c>
      <c r="W596" s="297">
        <f t="shared" si="86"/>
        <v>0</v>
      </c>
      <c r="X596" s="297">
        <f t="shared" si="87"/>
        <v>0</v>
      </c>
      <c r="Y596" s="297">
        <f t="shared" si="88"/>
        <v>0</v>
      </c>
      <c r="Z596" s="298">
        <f t="shared" si="89"/>
        <v>0</v>
      </c>
    </row>
    <row r="597" spans="1:26">
      <c r="A597" s="87">
        <v>513</v>
      </c>
      <c r="B597" s="49" t="s">
        <v>485</v>
      </c>
      <c r="C597" s="65">
        <f>VLOOKUP($B597,'Panorama Especialização Brasil'!$K$4:$BU$679,58,0)</f>
        <v>30</v>
      </c>
      <c r="D597" s="46">
        <f t="shared" si="85"/>
        <v>0.34358887863224957</v>
      </c>
      <c r="E597" s="201">
        <f>VLOOKUP($B597,'Panorama Especialização Brasil'!$K$4:$BU$679,60,0)</f>
        <v>8</v>
      </c>
      <c r="F597" s="98">
        <v>2</v>
      </c>
      <c r="G597" s="196">
        <v>1</v>
      </c>
      <c r="H597" s="98">
        <f>VLOOKUP($B597,'Panorama Especialização Brasil'!$K$4:$BU$679,63,0)</f>
        <v>1545</v>
      </c>
      <c r="I597" s="201">
        <f>VLOOKUP($B597,'Panorama Especialização Brasil'!$K$4:$BV$680,64,0)</f>
        <v>338</v>
      </c>
      <c r="J597" s="253"/>
      <c r="K597" s="239" t="s">
        <v>772</v>
      </c>
      <c r="L597" s="239"/>
      <c r="M597" s="239" t="s">
        <v>773</v>
      </c>
      <c r="N597" s="237"/>
      <c r="O597" s="237"/>
      <c r="P597" s="277"/>
      <c r="Q597" s="284">
        <v>1</v>
      </c>
      <c r="R597" s="285"/>
      <c r="S597" s="296">
        <f t="shared" si="81"/>
        <v>30</v>
      </c>
      <c r="T597" s="297">
        <f t="shared" si="82"/>
        <v>8</v>
      </c>
      <c r="U597" s="297">
        <f t="shared" si="83"/>
        <v>1545</v>
      </c>
      <c r="V597" s="297">
        <f t="shared" si="84"/>
        <v>338</v>
      </c>
      <c r="W597" s="297">
        <f t="shared" si="86"/>
        <v>0</v>
      </c>
      <c r="X597" s="297">
        <f t="shared" si="87"/>
        <v>0</v>
      </c>
      <c r="Y597" s="297">
        <f t="shared" si="88"/>
        <v>0</v>
      </c>
      <c r="Z597" s="298">
        <f t="shared" si="89"/>
        <v>0</v>
      </c>
    </row>
    <row r="598" spans="1:26">
      <c r="A598" s="87">
        <v>542</v>
      </c>
      <c r="B598" s="49" t="s">
        <v>514</v>
      </c>
      <c r="C598" s="65">
        <f>VLOOKUP($B598,'Panorama Especialização Brasil'!$K$4:$BU$679,58,0)</f>
        <v>134</v>
      </c>
      <c r="D598" s="46">
        <f t="shared" si="85"/>
        <v>0.28461251367676804</v>
      </c>
      <c r="E598" s="201">
        <f>VLOOKUP($B598,'Panorama Especialização Brasil'!$K$4:$BU$679,60,0)</f>
        <v>13</v>
      </c>
      <c r="F598" s="98">
        <v>4</v>
      </c>
      <c r="G598" s="196">
        <v>1</v>
      </c>
      <c r="H598" s="98">
        <f>VLOOKUP($B598,'Panorama Especialização Brasil'!$K$4:$BU$679,63,0)</f>
        <v>8331</v>
      </c>
      <c r="I598" s="201">
        <f>VLOOKUP($B598,'Panorama Especialização Brasil'!$K$4:$BV$680,64,0)</f>
        <v>295</v>
      </c>
      <c r="J598" s="253"/>
      <c r="K598" s="239" t="s">
        <v>772</v>
      </c>
      <c r="L598" s="239"/>
      <c r="M598" s="236" t="s">
        <v>773</v>
      </c>
      <c r="N598" s="237"/>
      <c r="O598" s="237"/>
      <c r="P598" s="277"/>
      <c r="Q598" s="284">
        <v>1</v>
      </c>
      <c r="R598" s="285"/>
      <c r="S598" s="296">
        <f t="shared" si="81"/>
        <v>134</v>
      </c>
      <c r="T598" s="297">
        <f t="shared" si="82"/>
        <v>13</v>
      </c>
      <c r="U598" s="297">
        <f t="shared" si="83"/>
        <v>8331</v>
      </c>
      <c r="V598" s="297">
        <f t="shared" si="84"/>
        <v>295</v>
      </c>
      <c r="W598" s="297">
        <f t="shared" si="86"/>
        <v>0</v>
      </c>
      <c r="X598" s="297">
        <f t="shared" si="87"/>
        <v>0</v>
      </c>
      <c r="Y598" s="297">
        <f t="shared" si="88"/>
        <v>0</v>
      </c>
      <c r="Z598" s="298">
        <f t="shared" si="89"/>
        <v>0</v>
      </c>
    </row>
    <row r="599" spans="1:26">
      <c r="A599" s="87">
        <v>489</v>
      </c>
      <c r="B599" s="49" t="s">
        <v>461</v>
      </c>
      <c r="C599" s="65">
        <f>VLOOKUP($B599,'Panorama Especialização Brasil'!$K$4:$BU$679,58,0)</f>
        <v>64</v>
      </c>
      <c r="D599" s="46">
        <f t="shared" si="85"/>
        <v>0.27151017597024568</v>
      </c>
      <c r="E599" s="201">
        <f>VLOOKUP($B599,'Panorama Especialização Brasil'!$K$4:$BU$679,60,0)</f>
        <v>8</v>
      </c>
      <c r="F599" s="98">
        <v>0</v>
      </c>
      <c r="G599" s="196">
        <v>0</v>
      </c>
      <c r="H599" s="98">
        <f>VLOOKUP($B599,'Panorama Especialização Brasil'!$K$4:$BU$679,63,0)</f>
        <v>4171</v>
      </c>
      <c r="I599" s="201">
        <f>VLOOKUP($B599,'Panorama Especialização Brasil'!$K$4:$BV$680,64,0)</f>
        <v>266</v>
      </c>
      <c r="J599" s="253"/>
      <c r="K599" s="239" t="s">
        <v>772</v>
      </c>
      <c r="L599" s="239"/>
      <c r="M599" s="236" t="s">
        <v>773</v>
      </c>
      <c r="N599" s="237"/>
      <c r="O599" s="237"/>
      <c r="P599" s="277"/>
      <c r="Q599" s="284">
        <v>1</v>
      </c>
      <c r="R599" s="285"/>
      <c r="S599" s="296">
        <f t="shared" si="81"/>
        <v>64</v>
      </c>
      <c r="T599" s="297">
        <f t="shared" si="82"/>
        <v>8</v>
      </c>
      <c r="U599" s="297">
        <f t="shared" si="83"/>
        <v>4171</v>
      </c>
      <c r="V599" s="297">
        <f t="shared" si="84"/>
        <v>266</v>
      </c>
      <c r="W599" s="297">
        <f t="shared" si="86"/>
        <v>0</v>
      </c>
      <c r="X599" s="297">
        <f t="shared" si="87"/>
        <v>0</v>
      </c>
      <c r="Y599" s="297">
        <f t="shared" si="88"/>
        <v>0</v>
      </c>
      <c r="Z599" s="298">
        <f t="shared" si="89"/>
        <v>0</v>
      </c>
    </row>
    <row r="600" spans="1:26">
      <c r="A600" s="87">
        <v>525</v>
      </c>
      <c r="B600" s="49" t="s">
        <v>497</v>
      </c>
      <c r="C600" s="65">
        <f>VLOOKUP($B600,'Panorama Especialização Brasil'!$K$4:$BU$679,58,0)</f>
        <v>113</v>
      </c>
      <c r="D600" s="46">
        <f t="shared" si="85"/>
        <v>0.25727167771492238</v>
      </c>
      <c r="E600" s="201">
        <f>VLOOKUP($B600,'Panorama Especialização Brasil'!$K$4:$BU$679,60,0)</f>
        <v>6</v>
      </c>
      <c r="F600" s="98">
        <v>61</v>
      </c>
      <c r="G600" s="196">
        <v>2</v>
      </c>
      <c r="H600" s="98">
        <f>VLOOKUP($B600,'Panorama Especialização Brasil'!$K$4:$BU$679,63,0)</f>
        <v>7772</v>
      </c>
      <c r="I600" s="201">
        <f>VLOOKUP($B600,'Panorama Especialização Brasil'!$K$4:$BV$680,64,0)</f>
        <v>307</v>
      </c>
      <c r="J600" s="253"/>
      <c r="K600" s="239" t="s">
        <v>772</v>
      </c>
      <c r="L600" s="239"/>
      <c r="M600" s="236" t="s">
        <v>773</v>
      </c>
      <c r="N600" s="237"/>
      <c r="O600" s="237"/>
      <c r="P600" s="277"/>
      <c r="Q600" s="284">
        <v>1</v>
      </c>
      <c r="R600" s="285"/>
      <c r="S600" s="296">
        <f t="shared" si="81"/>
        <v>113</v>
      </c>
      <c r="T600" s="297">
        <f t="shared" si="82"/>
        <v>6</v>
      </c>
      <c r="U600" s="297">
        <f t="shared" si="83"/>
        <v>7772</v>
      </c>
      <c r="V600" s="297">
        <f t="shared" si="84"/>
        <v>307</v>
      </c>
      <c r="W600" s="297">
        <f t="shared" si="86"/>
        <v>0</v>
      </c>
      <c r="X600" s="297">
        <f t="shared" si="87"/>
        <v>0</v>
      </c>
      <c r="Y600" s="297">
        <f t="shared" si="88"/>
        <v>0</v>
      </c>
      <c r="Z600" s="298">
        <f t="shared" si="89"/>
        <v>0</v>
      </c>
    </row>
    <row r="601" spans="1:26">
      <c r="A601" s="87">
        <v>458</v>
      </c>
      <c r="B601" s="49" t="s">
        <v>430</v>
      </c>
      <c r="C601" s="65">
        <f>VLOOKUP($B601,'Panorama Especialização Brasil'!$K$4:$BU$679,58,0)</f>
        <v>275</v>
      </c>
      <c r="D601" s="46">
        <f t="shared" si="85"/>
        <v>0.2483833134413371</v>
      </c>
      <c r="E601" s="201">
        <f>VLOOKUP($B601,'Panorama Especialização Brasil'!$K$4:$BU$679,60,0)</f>
        <v>14</v>
      </c>
      <c r="F601" s="98">
        <v>9</v>
      </c>
      <c r="G601" s="196">
        <v>2</v>
      </c>
      <c r="H601" s="98">
        <f>VLOOKUP($B601,'Panorama Especialização Brasil'!$K$4:$BU$679,63,0)</f>
        <v>19591</v>
      </c>
      <c r="I601" s="201">
        <f>VLOOKUP($B601,'Panorama Especialização Brasil'!$K$4:$BV$680,64,0)</f>
        <v>289</v>
      </c>
      <c r="J601" s="253"/>
      <c r="K601" s="239" t="s">
        <v>772</v>
      </c>
      <c r="L601" s="239"/>
      <c r="M601" s="236" t="s">
        <v>773</v>
      </c>
      <c r="N601" s="237"/>
      <c r="O601" s="237"/>
      <c r="P601" s="277"/>
      <c r="Q601" s="284">
        <v>1</v>
      </c>
      <c r="R601" s="285"/>
      <c r="S601" s="296">
        <f t="shared" si="81"/>
        <v>275</v>
      </c>
      <c r="T601" s="297">
        <f t="shared" si="82"/>
        <v>14</v>
      </c>
      <c r="U601" s="297">
        <f t="shared" si="83"/>
        <v>19591</v>
      </c>
      <c r="V601" s="297">
        <f t="shared" si="84"/>
        <v>289</v>
      </c>
      <c r="W601" s="297">
        <f t="shared" si="86"/>
        <v>0</v>
      </c>
      <c r="X601" s="297">
        <f t="shared" si="87"/>
        <v>0</v>
      </c>
      <c r="Y601" s="297">
        <f t="shared" si="88"/>
        <v>0</v>
      </c>
      <c r="Z601" s="298">
        <f t="shared" si="89"/>
        <v>0</v>
      </c>
    </row>
    <row r="602" spans="1:26">
      <c r="A602" s="87">
        <v>537</v>
      </c>
      <c r="B602" s="49" t="s">
        <v>509</v>
      </c>
      <c r="C602" s="65">
        <f>VLOOKUP($B602,'Panorama Especialização Brasil'!$K$4:$BU$679,58,0)</f>
        <v>59</v>
      </c>
      <c r="D602" s="46">
        <f t="shared" si="85"/>
        <v>0.23988851280424875</v>
      </c>
      <c r="E602" s="201">
        <f>VLOOKUP($B602,'Panorama Especialização Brasil'!$K$4:$BU$679,60,0)</f>
        <v>13</v>
      </c>
      <c r="F602" s="98">
        <v>21</v>
      </c>
      <c r="G602" s="196">
        <v>4</v>
      </c>
      <c r="H602" s="98">
        <f>VLOOKUP($B602,'Panorama Especialização Brasil'!$K$4:$BU$679,63,0)</f>
        <v>4352</v>
      </c>
      <c r="I602" s="201">
        <f>VLOOKUP($B602,'Panorama Especialização Brasil'!$K$4:$BV$680,64,0)</f>
        <v>850</v>
      </c>
      <c r="J602" s="253"/>
      <c r="K602" s="239" t="s">
        <v>772</v>
      </c>
      <c r="L602" s="239"/>
      <c r="M602" s="236" t="s">
        <v>773</v>
      </c>
      <c r="N602" s="237"/>
      <c r="O602" s="237"/>
      <c r="P602" s="277"/>
      <c r="Q602" s="284">
        <v>1</v>
      </c>
      <c r="R602" s="285"/>
      <c r="S602" s="296">
        <f t="shared" si="81"/>
        <v>59</v>
      </c>
      <c r="T602" s="297">
        <f t="shared" si="82"/>
        <v>13</v>
      </c>
      <c r="U602" s="297">
        <f t="shared" si="83"/>
        <v>4352</v>
      </c>
      <c r="V602" s="297">
        <f t="shared" si="84"/>
        <v>850</v>
      </c>
      <c r="W602" s="297">
        <f t="shared" si="86"/>
        <v>0</v>
      </c>
      <c r="X602" s="297">
        <f t="shared" si="87"/>
        <v>0</v>
      </c>
      <c r="Y602" s="297">
        <f t="shared" si="88"/>
        <v>0</v>
      </c>
      <c r="Z602" s="298">
        <f t="shared" si="89"/>
        <v>0</v>
      </c>
    </row>
    <row r="603" spans="1:26">
      <c r="A603" s="87">
        <v>543</v>
      </c>
      <c r="B603" s="49" t="s">
        <v>515</v>
      </c>
      <c r="C603" s="65">
        <f>VLOOKUP($B603,'Panorama Especialização Brasil'!$K$4:$BU$679,58,0)</f>
        <v>34</v>
      </c>
      <c r="D603" s="46">
        <f t="shared" si="85"/>
        <v>0.23228730752319271</v>
      </c>
      <c r="E603" s="201">
        <f>VLOOKUP($B603,'Panorama Especialização Brasil'!$K$4:$BU$679,60,0)</f>
        <v>18</v>
      </c>
      <c r="F603" s="98">
        <v>4</v>
      </c>
      <c r="G603" s="196">
        <v>4</v>
      </c>
      <c r="H603" s="98">
        <f>VLOOKUP($B603,'Panorama Especialização Brasil'!$K$4:$BU$679,63,0)</f>
        <v>2590</v>
      </c>
      <c r="I603" s="201">
        <f>VLOOKUP($B603,'Panorama Especialização Brasil'!$K$4:$BV$680,64,0)</f>
        <v>215</v>
      </c>
      <c r="J603" s="253"/>
      <c r="K603" s="239" t="s">
        <v>772</v>
      </c>
      <c r="L603" s="239"/>
      <c r="M603" s="236" t="s">
        <v>773</v>
      </c>
      <c r="N603" s="237"/>
      <c r="O603" s="237"/>
      <c r="P603" s="277"/>
      <c r="Q603" s="284">
        <v>1</v>
      </c>
      <c r="R603" s="285"/>
      <c r="S603" s="296">
        <f t="shared" si="81"/>
        <v>34</v>
      </c>
      <c r="T603" s="297">
        <f t="shared" si="82"/>
        <v>18</v>
      </c>
      <c r="U603" s="297">
        <f t="shared" si="83"/>
        <v>2590</v>
      </c>
      <c r="V603" s="297">
        <f t="shared" si="84"/>
        <v>215</v>
      </c>
      <c r="W603" s="297">
        <f t="shared" si="86"/>
        <v>0</v>
      </c>
      <c r="X603" s="297">
        <f t="shared" si="87"/>
        <v>0</v>
      </c>
      <c r="Y603" s="297">
        <f t="shared" si="88"/>
        <v>0</v>
      </c>
      <c r="Z603" s="298">
        <f t="shared" si="89"/>
        <v>0</v>
      </c>
    </row>
    <row r="604" spans="1:26">
      <c r="A604" s="87">
        <v>135</v>
      </c>
      <c r="B604" s="49" t="s">
        <v>105</v>
      </c>
      <c r="C604" s="65">
        <f>VLOOKUP($B604,'Panorama Especialização Brasil'!$K$4:$BU$679,58,0)</f>
        <v>261</v>
      </c>
      <c r="D604" s="46">
        <f t="shared" si="85"/>
        <v>0.20024063094586297</v>
      </c>
      <c r="E604" s="201">
        <f>VLOOKUP($B604,'Panorama Especialização Brasil'!$K$4:$BU$679,60,0)</f>
        <v>55</v>
      </c>
      <c r="F604" s="98">
        <v>0</v>
      </c>
      <c r="G604" s="196">
        <v>0</v>
      </c>
      <c r="H604" s="98">
        <f>VLOOKUP($B604,'Panorama Especialização Brasil'!$K$4:$BU$679,63,0)</f>
        <v>23064</v>
      </c>
      <c r="I604" s="201">
        <f>VLOOKUP($B604,'Panorama Especialização Brasil'!$K$4:$BV$680,64,0)</f>
        <v>1209</v>
      </c>
      <c r="J604" s="253"/>
      <c r="K604" s="239" t="s">
        <v>772</v>
      </c>
      <c r="L604" s="239"/>
      <c r="M604" s="236" t="s">
        <v>773</v>
      </c>
      <c r="N604" s="237"/>
      <c r="O604" s="237"/>
      <c r="P604" s="277"/>
      <c r="Q604" s="284">
        <v>1</v>
      </c>
      <c r="R604" s="285"/>
      <c r="S604" s="296">
        <f t="shared" si="81"/>
        <v>261</v>
      </c>
      <c r="T604" s="297">
        <f t="shared" si="82"/>
        <v>55</v>
      </c>
      <c r="U604" s="297">
        <f t="shared" si="83"/>
        <v>23064</v>
      </c>
      <c r="V604" s="297">
        <f t="shared" si="84"/>
        <v>1209</v>
      </c>
      <c r="W604" s="297">
        <f t="shared" si="86"/>
        <v>0</v>
      </c>
      <c r="X604" s="297">
        <f t="shared" si="87"/>
        <v>0</v>
      </c>
      <c r="Y604" s="297">
        <f t="shared" si="88"/>
        <v>0</v>
      </c>
      <c r="Z604" s="298">
        <f t="shared" si="89"/>
        <v>0</v>
      </c>
    </row>
    <row r="605" spans="1:26">
      <c r="A605" s="87">
        <v>546</v>
      </c>
      <c r="B605" s="49" t="s">
        <v>518</v>
      </c>
      <c r="C605" s="65">
        <f>VLOOKUP($B605,'Panorama Especialização Brasil'!$K$4:$BU$679,58,0)</f>
        <v>118</v>
      </c>
      <c r="D605" s="46">
        <f t="shared" si="85"/>
        <v>0.18112331848093172</v>
      </c>
      <c r="E605" s="201">
        <f>VLOOKUP($B605,'Panorama Especialização Brasil'!$K$4:$BU$679,60,0)</f>
        <v>25</v>
      </c>
      <c r="F605" s="98">
        <v>65</v>
      </c>
      <c r="G605" s="196">
        <v>10</v>
      </c>
      <c r="H605" s="98">
        <f>VLOOKUP($B605,'Panorama Especialização Brasil'!$K$4:$BU$679,63,0)</f>
        <v>11528</v>
      </c>
      <c r="I605" s="201">
        <f>VLOOKUP($B605,'Panorama Especialização Brasil'!$K$4:$BV$680,64,0)</f>
        <v>896</v>
      </c>
      <c r="J605" s="253"/>
      <c r="K605" s="239" t="s">
        <v>772</v>
      </c>
      <c r="L605" s="239"/>
      <c r="M605" s="236" t="s">
        <v>773</v>
      </c>
      <c r="N605" s="237"/>
      <c r="O605" s="237"/>
      <c r="P605" s="277"/>
      <c r="Q605" s="284">
        <v>1</v>
      </c>
      <c r="R605" s="285"/>
      <c r="S605" s="296">
        <f t="shared" si="81"/>
        <v>118</v>
      </c>
      <c r="T605" s="297">
        <f t="shared" si="82"/>
        <v>25</v>
      </c>
      <c r="U605" s="297">
        <f t="shared" si="83"/>
        <v>11528</v>
      </c>
      <c r="V605" s="297">
        <f t="shared" si="84"/>
        <v>896</v>
      </c>
      <c r="W605" s="297">
        <f t="shared" si="86"/>
        <v>0</v>
      </c>
      <c r="X605" s="297">
        <f t="shared" si="87"/>
        <v>0</v>
      </c>
      <c r="Y605" s="297">
        <f t="shared" si="88"/>
        <v>0</v>
      </c>
      <c r="Z605" s="298">
        <f t="shared" si="89"/>
        <v>0</v>
      </c>
    </row>
    <row r="606" spans="1:26">
      <c r="A606" s="87">
        <v>385</v>
      </c>
      <c r="B606" s="49" t="s">
        <v>356</v>
      </c>
      <c r="C606" s="65">
        <f>VLOOKUP($B606,'Panorama Especialização Brasil'!$K$4:$BU$679,58,0)</f>
        <v>262</v>
      </c>
      <c r="D606" s="46">
        <f t="shared" si="85"/>
        <v>0.17561440734061684</v>
      </c>
      <c r="E606" s="201">
        <f>VLOOKUP($B606,'Panorama Especialização Brasil'!$K$4:$BU$679,60,0)</f>
        <v>62</v>
      </c>
      <c r="F606" s="98">
        <v>88</v>
      </c>
      <c r="G606" s="196">
        <v>13</v>
      </c>
      <c r="H606" s="98">
        <f>VLOOKUP($B606,'Panorama Especialização Brasil'!$K$4:$BU$679,63,0)</f>
        <v>26399</v>
      </c>
      <c r="I606" s="201">
        <f>VLOOKUP($B606,'Panorama Especialização Brasil'!$K$4:$BV$680,64,0)</f>
        <v>2213</v>
      </c>
      <c r="J606" s="253"/>
      <c r="K606" s="239" t="s">
        <v>772</v>
      </c>
      <c r="L606" s="239"/>
      <c r="M606" s="236" t="s">
        <v>773</v>
      </c>
      <c r="N606" s="237"/>
      <c r="O606" s="237"/>
      <c r="P606" s="277"/>
      <c r="Q606" s="284">
        <v>1</v>
      </c>
      <c r="R606" s="285"/>
      <c r="S606" s="296">
        <f t="shared" si="81"/>
        <v>262</v>
      </c>
      <c r="T606" s="297">
        <f t="shared" si="82"/>
        <v>62</v>
      </c>
      <c r="U606" s="297">
        <f t="shared" si="83"/>
        <v>26399</v>
      </c>
      <c r="V606" s="297">
        <f t="shared" si="84"/>
        <v>2213</v>
      </c>
      <c r="W606" s="297">
        <f t="shared" si="86"/>
        <v>0</v>
      </c>
      <c r="X606" s="297">
        <f t="shared" si="87"/>
        <v>0</v>
      </c>
      <c r="Y606" s="297">
        <f t="shared" si="88"/>
        <v>0</v>
      </c>
      <c r="Z606" s="298">
        <f t="shared" si="89"/>
        <v>0</v>
      </c>
    </row>
    <row r="607" spans="1:26">
      <c r="A607" s="87">
        <v>569</v>
      </c>
      <c r="B607" s="49" t="s">
        <v>542</v>
      </c>
      <c r="C607" s="65">
        <f>VLOOKUP($B607,'Panorama Especialização Brasil'!$K$4:$BU$679,58,0)</f>
        <v>88</v>
      </c>
      <c r="D607" s="46">
        <f t="shared" si="85"/>
        <v>0.17188925907510269</v>
      </c>
      <c r="E607" s="201">
        <f>VLOOKUP($B607,'Panorama Especialização Brasil'!$K$4:$BU$679,60,0)</f>
        <v>11</v>
      </c>
      <c r="F607" s="98">
        <v>34</v>
      </c>
      <c r="G607" s="196">
        <v>3</v>
      </c>
      <c r="H607" s="98">
        <f>VLOOKUP($B607,'Panorama Especialização Brasil'!$K$4:$BU$679,63,0)</f>
        <v>9059</v>
      </c>
      <c r="I607" s="201">
        <f>VLOOKUP($B607,'Panorama Especialização Brasil'!$K$4:$BV$680,64,0)</f>
        <v>449</v>
      </c>
      <c r="J607" s="253"/>
      <c r="K607" s="239" t="s">
        <v>772</v>
      </c>
      <c r="L607" s="239"/>
      <c r="M607" s="236" t="s">
        <v>773</v>
      </c>
      <c r="N607" s="237"/>
      <c r="O607" s="237"/>
      <c r="P607" s="277"/>
      <c r="Q607" s="284">
        <v>1</v>
      </c>
      <c r="R607" s="285"/>
      <c r="S607" s="296">
        <f t="shared" si="81"/>
        <v>88</v>
      </c>
      <c r="T607" s="297">
        <f t="shared" si="82"/>
        <v>11</v>
      </c>
      <c r="U607" s="297">
        <f t="shared" si="83"/>
        <v>9059</v>
      </c>
      <c r="V607" s="297">
        <f t="shared" si="84"/>
        <v>449</v>
      </c>
      <c r="W607" s="297">
        <f t="shared" si="86"/>
        <v>0</v>
      </c>
      <c r="X607" s="297">
        <f t="shared" si="87"/>
        <v>0</v>
      </c>
      <c r="Y607" s="297">
        <f t="shared" si="88"/>
        <v>0</v>
      </c>
      <c r="Z607" s="298">
        <f t="shared" si="89"/>
        <v>0</v>
      </c>
    </row>
    <row r="608" spans="1:26">
      <c r="A608" s="87">
        <v>504</v>
      </c>
      <c r="B608" s="49" t="s">
        <v>476</v>
      </c>
      <c r="C608" s="65">
        <f>VLOOKUP($B608,'Panorama Especialização Brasil'!$K$4:$BU$679,58,0)</f>
        <v>19</v>
      </c>
      <c r="D608" s="46">
        <f t="shared" si="85"/>
        <v>0.14203705861497939</v>
      </c>
      <c r="E608" s="201">
        <f>VLOOKUP($B608,'Panorama Especialização Brasil'!$K$4:$BU$679,60,0)</f>
        <v>2</v>
      </c>
      <c r="F608" s="98">
        <v>0</v>
      </c>
      <c r="G608" s="196">
        <v>0</v>
      </c>
      <c r="H608" s="98">
        <f>VLOOKUP($B608,'Panorama Especialização Brasil'!$K$4:$BU$679,63,0)</f>
        <v>2367</v>
      </c>
      <c r="I608" s="201">
        <f>VLOOKUP($B608,'Panorama Especialização Brasil'!$K$4:$BV$680,64,0)</f>
        <v>34</v>
      </c>
      <c r="J608" s="253"/>
      <c r="K608" s="239" t="s">
        <v>772</v>
      </c>
      <c r="L608" s="239"/>
      <c r="M608" s="236" t="s">
        <v>773</v>
      </c>
      <c r="N608" s="237"/>
      <c r="O608" s="237"/>
      <c r="P608" s="277"/>
      <c r="Q608" s="284">
        <v>1</v>
      </c>
      <c r="R608" s="285"/>
      <c r="S608" s="296">
        <f t="shared" si="81"/>
        <v>19</v>
      </c>
      <c r="T608" s="297">
        <f t="shared" si="82"/>
        <v>2</v>
      </c>
      <c r="U608" s="297">
        <f t="shared" si="83"/>
        <v>2367</v>
      </c>
      <c r="V608" s="297">
        <f t="shared" si="84"/>
        <v>34</v>
      </c>
      <c r="W608" s="297">
        <f t="shared" si="86"/>
        <v>0</v>
      </c>
      <c r="X608" s="297">
        <f t="shared" si="87"/>
        <v>0</v>
      </c>
      <c r="Y608" s="297">
        <f t="shared" si="88"/>
        <v>0</v>
      </c>
      <c r="Z608" s="298">
        <f t="shared" si="89"/>
        <v>0</v>
      </c>
    </row>
    <row r="609" spans="1:26">
      <c r="A609" s="87">
        <v>547</v>
      </c>
      <c r="B609" s="49" t="s">
        <v>519</v>
      </c>
      <c r="C609" s="65">
        <f>VLOOKUP($B609,'Panorama Especialização Brasil'!$K$4:$BU$679,58,0)</f>
        <v>60</v>
      </c>
      <c r="D609" s="46">
        <f t="shared" si="85"/>
        <v>0.13693920224089401</v>
      </c>
      <c r="E609" s="201">
        <f>VLOOKUP($B609,'Panorama Especialização Brasil'!$K$4:$BU$679,60,0)</f>
        <v>7</v>
      </c>
      <c r="F609" s="98">
        <v>51</v>
      </c>
      <c r="G609" s="196">
        <v>3</v>
      </c>
      <c r="H609" s="98">
        <f>VLOOKUP($B609,'Panorama Especialização Brasil'!$K$4:$BU$679,63,0)</f>
        <v>7753</v>
      </c>
      <c r="I609" s="201">
        <f>VLOOKUP($B609,'Panorama Especialização Brasil'!$K$4:$BV$680,64,0)</f>
        <v>256</v>
      </c>
      <c r="J609" s="253"/>
      <c r="K609" s="239" t="s">
        <v>772</v>
      </c>
      <c r="L609" s="239"/>
      <c r="M609" s="236" t="s">
        <v>773</v>
      </c>
      <c r="N609" s="237"/>
      <c r="O609" s="237"/>
      <c r="P609" s="277"/>
      <c r="Q609" s="284">
        <v>1</v>
      </c>
      <c r="R609" s="285"/>
      <c r="S609" s="296">
        <f t="shared" si="81"/>
        <v>60</v>
      </c>
      <c r="T609" s="297">
        <f t="shared" si="82"/>
        <v>7</v>
      </c>
      <c r="U609" s="297">
        <f t="shared" si="83"/>
        <v>7753</v>
      </c>
      <c r="V609" s="297">
        <f t="shared" si="84"/>
        <v>256</v>
      </c>
      <c r="W609" s="297">
        <f t="shared" si="86"/>
        <v>0</v>
      </c>
      <c r="X609" s="297">
        <f t="shared" si="87"/>
        <v>0</v>
      </c>
      <c r="Y609" s="297">
        <f t="shared" si="88"/>
        <v>0</v>
      </c>
      <c r="Z609" s="298">
        <f t="shared" si="89"/>
        <v>0</v>
      </c>
    </row>
    <row r="610" spans="1:26">
      <c r="A610" s="87">
        <v>551</v>
      </c>
      <c r="B610" s="49" t="s">
        <v>523</v>
      </c>
      <c r="C610" s="65">
        <f>VLOOKUP($B610,'Panorama Especialização Brasil'!$K$4:$BU$679,58,0)</f>
        <v>50</v>
      </c>
      <c r="D610" s="46">
        <f t="shared" si="85"/>
        <v>0.13087889977485839</v>
      </c>
      <c r="E610" s="201">
        <f>VLOOKUP($B610,'Panorama Especialização Brasil'!$K$4:$BU$679,60,0)</f>
        <v>21</v>
      </c>
      <c r="F610" s="98">
        <v>4</v>
      </c>
      <c r="G610" s="196">
        <v>4</v>
      </c>
      <c r="H610" s="98">
        <f>VLOOKUP($B610,'Panorama Especialização Brasil'!$K$4:$BU$679,63,0)</f>
        <v>6760</v>
      </c>
      <c r="I610" s="201">
        <f>VLOOKUP($B610,'Panorama Especialização Brasil'!$K$4:$BV$680,64,0)</f>
        <v>1074</v>
      </c>
      <c r="J610" s="253"/>
      <c r="K610" s="239" t="s">
        <v>772</v>
      </c>
      <c r="L610" s="239"/>
      <c r="M610" s="236" t="s">
        <v>773</v>
      </c>
      <c r="N610" s="237"/>
      <c r="O610" s="237"/>
      <c r="P610" s="277"/>
      <c r="Q610" s="284">
        <v>1</v>
      </c>
      <c r="R610" s="285"/>
      <c r="S610" s="296">
        <f t="shared" si="81"/>
        <v>50</v>
      </c>
      <c r="T610" s="297">
        <f t="shared" si="82"/>
        <v>21</v>
      </c>
      <c r="U610" s="297">
        <f t="shared" si="83"/>
        <v>6760</v>
      </c>
      <c r="V610" s="297">
        <f t="shared" si="84"/>
        <v>1074</v>
      </c>
      <c r="W610" s="297">
        <f t="shared" si="86"/>
        <v>0</v>
      </c>
      <c r="X610" s="297">
        <f t="shared" si="87"/>
        <v>0</v>
      </c>
      <c r="Y610" s="297">
        <f t="shared" si="88"/>
        <v>0</v>
      </c>
      <c r="Z610" s="298">
        <f t="shared" si="89"/>
        <v>0</v>
      </c>
    </row>
    <row r="611" spans="1:26">
      <c r="A611" s="87">
        <v>512</v>
      </c>
      <c r="B611" s="49" t="s">
        <v>484</v>
      </c>
      <c r="C611" s="65">
        <f>VLOOKUP($B611,'Panorama Especialização Brasil'!$K$4:$BU$679,58,0)</f>
        <v>110</v>
      </c>
      <c r="D611" s="46">
        <f t="shared" si="85"/>
        <v>0.12759298573921299</v>
      </c>
      <c r="E611" s="201">
        <f>VLOOKUP($B611,'Panorama Especialização Brasil'!$K$4:$BU$679,60,0)</f>
        <v>31</v>
      </c>
      <c r="F611" s="98">
        <v>30</v>
      </c>
      <c r="G611" s="196">
        <v>6</v>
      </c>
      <c r="H611" s="98">
        <f>VLOOKUP($B611,'Panorama Especialização Brasil'!$K$4:$BU$679,63,0)</f>
        <v>15255</v>
      </c>
      <c r="I611" s="201">
        <f>VLOOKUP($B611,'Panorama Especialização Brasil'!$K$4:$BV$680,64,0)</f>
        <v>1699</v>
      </c>
      <c r="J611" s="253"/>
      <c r="K611" s="239" t="s">
        <v>772</v>
      </c>
      <c r="L611" s="239"/>
      <c r="M611" s="236" t="s">
        <v>773</v>
      </c>
      <c r="N611" s="237"/>
      <c r="O611" s="237"/>
      <c r="P611" s="277"/>
      <c r="Q611" s="284">
        <v>1</v>
      </c>
      <c r="R611" s="285"/>
      <c r="S611" s="296">
        <f t="shared" si="81"/>
        <v>110</v>
      </c>
      <c r="T611" s="297">
        <f t="shared" si="82"/>
        <v>31</v>
      </c>
      <c r="U611" s="297">
        <f t="shared" si="83"/>
        <v>15255</v>
      </c>
      <c r="V611" s="297">
        <f t="shared" si="84"/>
        <v>1699</v>
      </c>
      <c r="W611" s="297">
        <f t="shared" si="86"/>
        <v>0</v>
      </c>
      <c r="X611" s="297">
        <f t="shared" si="87"/>
        <v>0</v>
      </c>
      <c r="Y611" s="297">
        <f t="shared" si="88"/>
        <v>0</v>
      </c>
      <c r="Z611" s="298">
        <f t="shared" si="89"/>
        <v>0</v>
      </c>
    </row>
    <row r="612" spans="1:26">
      <c r="A612" s="87">
        <v>487</v>
      </c>
      <c r="B612" s="49" t="s">
        <v>459</v>
      </c>
      <c r="C612" s="65">
        <f>VLOOKUP($B612,'Panorama Especialização Brasil'!$K$4:$BU$679,58,0)</f>
        <v>94</v>
      </c>
      <c r="D612" s="46">
        <f t="shared" si="85"/>
        <v>0.12591322948211359</v>
      </c>
      <c r="E612" s="201">
        <f>VLOOKUP($B612,'Panorama Especialização Brasil'!$K$4:$BU$679,60,0)</f>
        <v>9</v>
      </c>
      <c r="F612" s="98">
        <v>13</v>
      </c>
      <c r="G612" s="196">
        <v>3</v>
      </c>
      <c r="H612" s="98">
        <f>VLOOKUP($B612,'Panorama Especialização Brasil'!$K$4:$BU$679,63,0)</f>
        <v>13210</v>
      </c>
      <c r="I612" s="201">
        <f>VLOOKUP($B612,'Panorama Especialização Brasil'!$K$4:$BV$680,64,0)</f>
        <v>594</v>
      </c>
      <c r="J612" s="253"/>
      <c r="K612" s="237" t="s">
        <v>772</v>
      </c>
      <c r="L612" s="231"/>
      <c r="M612" s="236" t="s">
        <v>773</v>
      </c>
      <c r="N612" s="237"/>
      <c r="O612" s="237"/>
      <c r="P612" s="277"/>
      <c r="Q612" s="284">
        <v>1</v>
      </c>
      <c r="R612" s="285"/>
      <c r="S612" s="296">
        <f t="shared" si="81"/>
        <v>94</v>
      </c>
      <c r="T612" s="297">
        <f t="shared" si="82"/>
        <v>9</v>
      </c>
      <c r="U612" s="297">
        <f t="shared" si="83"/>
        <v>13210</v>
      </c>
      <c r="V612" s="297">
        <f t="shared" si="84"/>
        <v>594</v>
      </c>
      <c r="W612" s="297">
        <f t="shared" si="86"/>
        <v>0</v>
      </c>
      <c r="X612" s="297">
        <f t="shared" si="87"/>
        <v>0</v>
      </c>
      <c r="Y612" s="297">
        <f t="shared" si="88"/>
        <v>0</v>
      </c>
      <c r="Z612" s="298">
        <f t="shared" si="89"/>
        <v>0</v>
      </c>
    </row>
    <row r="613" spans="1:26">
      <c r="A613" s="87">
        <v>485</v>
      </c>
      <c r="B613" s="49" t="s">
        <v>457</v>
      </c>
      <c r="C613" s="65">
        <f>VLOOKUP($B613,'Panorama Especialização Brasil'!$K$4:$BU$679,58,0)</f>
        <v>25</v>
      </c>
      <c r="D613" s="46">
        <f t="shared" si="85"/>
        <v>0.11207769983253646</v>
      </c>
      <c r="E613" s="201">
        <f>VLOOKUP($B613,'Panorama Especialização Brasil'!$K$4:$BU$679,60,0)</f>
        <v>9</v>
      </c>
      <c r="F613" s="98">
        <v>3</v>
      </c>
      <c r="G613" s="196">
        <v>2</v>
      </c>
      <c r="H613" s="98">
        <f>VLOOKUP($B613,'Panorama Especialização Brasil'!$K$4:$BU$679,63,0)</f>
        <v>3947</v>
      </c>
      <c r="I613" s="201">
        <f>VLOOKUP($B613,'Panorama Especialização Brasil'!$K$4:$BV$680,64,0)</f>
        <v>657</v>
      </c>
      <c r="J613" s="253"/>
      <c r="K613" s="239" t="s">
        <v>772</v>
      </c>
      <c r="L613" s="239"/>
      <c r="M613" s="236" t="s">
        <v>773</v>
      </c>
      <c r="N613" s="237"/>
      <c r="O613" s="237"/>
      <c r="P613" s="277"/>
      <c r="Q613" s="284">
        <v>1</v>
      </c>
      <c r="R613" s="285"/>
      <c r="S613" s="296">
        <f t="shared" ref="S613:S632" si="90">$Q613*C613</f>
        <v>25</v>
      </c>
      <c r="T613" s="297">
        <f t="shared" ref="T613:T632" si="91">$Q613*E613</f>
        <v>9</v>
      </c>
      <c r="U613" s="297">
        <f t="shared" ref="U613:U632" si="92">$Q613*H613</f>
        <v>3947</v>
      </c>
      <c r="V613" s="297">
        <f t="shared" ref="V613:V632" si="93">$Q613*I613</f>
        <v>657</v>
      </c>
      <c r="W613" s="297">
        <f t="shared" si="86"/>
        <v>0</v>
      </c>
      <c r="X613" s="297">
        <f t="shared" si="87"/>
        <v>0</v>
      </c>
      <c r="Y613" s="297">
        <f t="shared" si="88"/>
        <v>0</v>
      </c>
      <c r="Z613" s="298">
        <f t="shared" si="89"/>
        <v>0</v>
      </c>
    </row>
    <row r="614" spans="1:26">
      <c r="A614" s="87">
        <v>533</v>
      </c>
      <c r="B614" s="49" t="s">
        <v>505</v>
      </c>
      <c r="C614" s="65">
        <f>VLOOKUP($B614,'Panorama Especialização Brasil'!$K$4:$BU$679,58,0)</f>
        <v>2</v>
      </c>
      <c r="D614" s="46">
        <f t="shared" si="85"/>
        <v>0.10789528810707839</v>
      </c>
      <c r="E614" s="201">
        <f>VLOOKUP($B614,'Panorama Especialização Brasil'!$K$4:$BU$679,60,0)</f>
        <v>2</v>
      </c>
      <c r="F614" s="98">
        <v>0</v>
      </c>
      <c r="G614" s="196">
        <v>0</v>
      </c>
      <c r="H614" s="98">
        <f>VLOOKUP($B614,'Panorama Especialização Brasil'!$K$4:$BU$679,63,0)</f>
        <v>328</v>
      </c>
      <c r="I614" s="201">
        <f>VLOOKUP($B614,'Panorama Especialização Brasil'!$K$4:$BV$680,64,0)</f>
        <v>12</v>
      </c>
      <c r="J614" s="253"/>
      <c r="K614" s="239" t="s">
        <v>772</v>
      </c>
      <c r="L614" s="239"/>
      <c r="M614" s="236" t="s">
        <v>773</v>
      </c>
      <c r="N614" s="237"/>
      <c r="O614" s="237"/>
      <c r="P614" s="277"/>
      <c r="Q614" s="284">
        <v>1</v>
      </c>
      <c r="R614" s="285"/>
      <c r="S614" s="296">
        <f t="shared" si="90"/>
        <v>2</v>
      </c>
      <c r="T614" s="297">
        <f t="shared" si="91"/>
        <v>2</v>
      </c>
      <c r="U614" s="297">
        <f t="shared" si="92"/>
        <v>328</v>
      </c>
      <c r="V614" s="297">
        <f t="shared" si="93"/>
        <v>12</v>
      </c>
      <c r="W614" s="297">
        <f t="shared" si="86"/>
        <v>0</v>
      </c>
      <c r="X614" s="297">
        <f t="shared" si="87"/>
        <v>0</v>
      </c>
      <c r="Y614" s="297">
        <f t="shared" si="88"/>
        <v>0</v>
      </c>
      <c r="Z614" s="298">
        <f t="shared" si="89"/>
        <v>0</v>
      </c>
    </row>
    <row r="615" spans="1:26">
      <c r="A615" s="87">
        <v>307</v>
      </c>
      <c r="B615" s="49" t="s">
        <v>278</v>
      </c>
      <c r="C615" s="65">
        <f>VLOOKUP($B615,'Panorama Especialização Brasil'!$K$4:$BU$679,58,0)</f>
        <v>41</v>
      </c>
      <c r="D615" s="46">
        <f t="shared" si="85"/>
        <v>0.1035523718572645</v>
      </c>
      <c r="E615" s="201">
        <f>VLOOKUP($B615,'Panorama Especialização Brasil'!$K$4:$BU$679,60,0)</f>
        <v>6</v>
      </c>
      <c r="F615" s="98">
        <v>5</v>
      </c>
      <c r="G615" s="196">
        <v>1</v>
      </c>
      <c r="H615" s="98">
        <f>VLOOKUP($B615,'Panorama Especialização Brasil'!$K$4:$BU$679,63,0)</f>
        <v>7006</v>
      </c>
      <c r="I615" s="201">
        <f>VLOOKUP($B615,'Panorama Especialização Brasil'!$K$4:$BV$680,64,0)</f>
        <v>228</v>
      </c>
      <c r="J615" s="253"/>
      <c r="K615" s="239" t="s">
        <v>772</v>
      </c>
      <c r="L615" s="239"/>
      <c r="M615" s="239" t="s">
        <v>773</v>
      </c>
      <c r="N615" s="237"/>
      <c r="O615" s="237"/>
      <c r="P615" s="277"/>
      <c r="Q615" s="284">
        <v>1</v>
      </c>
      <c r="R615" s="285"/>
      <c r="S615" s="296">
        <f t="shared" si="90"/>
        <v>41</v>
      </c>
      <c r="T615" s="297">
        <f t="shared" si="91"/>
        <v>6</v>
      </c>
      <c r="U615" s="297">
        <f t="shared" si="92"/>
        <v>7006</v>
      </c>
      <c r="V615" s="297">
        <f t="shared" si="93"/>
        <v>228</v>
      </c>
      <c r="W615" s="297">
        <f t="shared" si="86"/>
        <v>0</v>
      </c>
      <c r="X615" s="297">
        <f t="shared" si="87"/>
        <v>0</v>
      </c>
      <c r="Y615" s="297">
        <f t="shared" si="88"/>
        <v>0</v>
      </c>
      <c r="Z615" s="298">
        <f t="shared" si="89"/>
        <v>0</v>
      </c>
    </row>
    <row r="616" spans="1:26">
      <c r="A616" s="87">
        <v>603</v>
      </c>
      <c r="B616" s="49" t="s">
        <v>576</v>
      </c>
      <c r="C616" s="65">
        <f>VLOOKUP($B616,'Panorama Especialização Brasil'!$K$4:$BU$679,58,0)</f>
        <v>2545</v>
      </c>
      <c r="D616" s="46">
        <f t="shared" si="85"/>
        <v>9.198830642140797E-2</v>
      </c>
      <c r="E616" s="201">
        <f>VLOOKUP($B616,'Panorama Especialização Brasil'!$K$4:$BU$679,60,0)</f>
        <v>39</v>
      </c>
      <c r="F616" s="98">
        <v>174</v>
      </c>
      <c r="G616" s="196">
        <v>14</v>
      </c>
      <c r="H616" s="98">
        <f>VLOOKUP($B616,'Panorama Especialização Brasil'!$K$4:$BU$679,63,0)</f>
        <v>489555</v>
      </c>
      <c r="I616" s="201">
        <f>VLOOKUP($B616,'Panorama Especialização Brasil'!$K$4:$BV$680,64,0)</f>
        <v>2085</v>
      </c>
      <c r="J616" s="253"/>
      <c r="K616" s="239" t="s">
        <v>772</v>
      </c>
      <c r="L616" s="239"/>
      <c r="M616" s="236" t="s">
        <v>773</v>
      </c>
      <c r="N616" s="237"/>
      <c r="O616" s="237"/>
      <c r="P616" s="277"/>
      <c r="Q616" s="284">
        <v>1</v>
      </c>
      <c r="R616" s="285"/>
      <c r="S616" s="296">
        <f t="shared" si="90"/>
        <v>2545</v>
      </c>
      <c r="T616" s="297">
        <f t="shared" si="91"/>
        <v>39</v>
      </c>
      <c r="U616" s="297">
        <f t="shared" si="92"/>
        <v>489555</v>
      </c>
      <c r="V616" s="297">
        <f t="shared" si="93"/>
        <v>2085</v>
      </c>
      <c r="W616" s="297">
        <f t="shared" si="86"/>
        <v>0</v>
      </c>
      <c r="X616" s="297">
        <f t="shared" si="87"/>
        <v>0</v>
      </c>
      <c r="Y616" s="297">
        <f t="shared" si="88"/>
        <v>0</v>
      </c>
      <c r="Z616" s="298">
        <f t="shared" si="89"/>
        <v>0</v>
      </c>
    </row>
    <row r="617" spans="1:26">
      <c r="A617" s="87">
        <v>483</v>
      </c>
      <c r="B617" s="49" t="s">
        <v>455</v>
      </c>
      <c r="C617" s="65">
        <f>VLOOKUP($B617,'Panorama Especialização Brasil'!$K$4:$BU$679,58,0)</f>
        <v>55</v>
      </c>
      <c r="D617" s="46">
        <f t="shared" si="85"/>
        <v>8.4782254440791613E-2</v>
      </c>
      <c r="E617" s="201">
        <f>VLOOKUP($B617,'Panorama Especialização Brasil'!$K$4:$BU$679,60,0)</f>
        <v>16</v>
      </c>
      <c r="F617" s="98">
        <v>11</v>
      </c>
      <c r="G617" s="196">
        <v>4</v>
      </c>
      <c r="H617" s="98">
        <f>VLOOKUP($B617,'Panorama Especialização Brasil'!$K$4:$BU$679,63,0)</f>
        <v>11479</v>
      </c>
      <c r="I617" s="201">
        <f>VLOOKUP($B617,'Panorama Especialização Brasil'!$K$4:$BV$680,64,0)</f>
        <v>1169</v>
      </c>
      <c r="J617" s="253"/>
      <c r="K617" s="239" t="s">
        <v>772</v>
      </c>
      <c r="L617" s="239"/>
      <c r="M617" s="236" t="s">
        <v>773</v>
      </c>
      <c r="N617" s="237"/>
      <c r="O617" s="237"/>
      <c r="P617" s="277"/>
      <c r="Q617" s="284">
        <v>1</v>
      </c>
      <c r="R617" s="285"/>
      <c r="S617" s="296">
        <f t="shared" si="90"/>
        <v>55</v>
      </c>
      <c r="T617" s="297">
        <f t="shared" si="91"/>
        <v>16</v>
      </c>
      <c r="U617" s="297">
        <f t="shared" si="92"/>
        <v>11479</v>
      </c>
      <c r="V617" s="297">
        <f t="shared" si="93"/>
        <v>1169</v>
      </c>
      <c r="W617" s="297">
        <f t="shared" si="86"/>
        <v>0</v>
      </c>
      <c r="X617" s="297">
        <f t="shared" si="87"/>
        <v>0</v>
      </c>
      <c r="Y617" s="297">
        <f t="shared" si="88"/>
        <v>0</v>
      </c>
      <c r="Z617" s="298">
        <f t="shared" si="89"/>
        <v>0</v>
      </c>
    </row>
    <row r="618" spans="1:26">
      <c r="A618" s="87">
        <v>540</v>
      </c>
      <c r="B618" s="49" t="s">
        <v>512</v>
      </c>
      <c r="C618" s="65">
        <f>VLOOKUP($B618,'Panorama Especialização Brasil'!$K$4:$BU$679,58,0)</f>
        <v>24</v>
      </c>
      <c r="D618" s="46">
        <f t="shared" si="85"/>
        <v>7.4439238210247241E-2</v>
      </c>
      <c r="E618" s="201">
        <f>VLOOKUP($B618,'Panorama Especialização Brasil'!$K$4:$BU$679,60,0)</f>
        <v>7</v>
      </c>
      <c r="F618" s="98">
        <v>11</v>
      </c>
      <c r="G618" s="196">
        <v>2</v>
      </c>
      <c r="H618" s="98">
        <f>VLOOKUP($B618,'Panorama Especialização Brasil'!$K$4:$BU$679,63,0)</f>
        <v>5705</v>
      </c>
      <c r="I618" s="201">
        <f>VLOOKUP($B618,'Panorama Especialização Brasil'!$K$4:$BV$680,64,0)</f>
        <v>142</v>
      </c>
      <c r="J618" s="253"/>
      <c r="K618" s="239" t="s">
        <v>772</v>
      </c>
      <c r="L618" s="239"/>
      <c r="M618" s="236" t="s">
        <v>773</v>
      </c>
      <c r="N618" s="237"/>
      <c r="O618" s="237"/>
      <c r="P618" s="277"/>
      <c r="Q618" s="284">
        <v>1</v>
      </c>
      <c r="R618" s="285"/>
      <c r="S618" s="296">
        <f t="shared" si="90"/>
        <v>24</v>
      </c>
      <c r="T618" s="297">
        <f t="shared" si="91"/>
        <v>7</v>
      </c>
      <c r="U618" s="297">
        <f t="shared" si="92"/>
        <v>5705</v>
      </c>
      <c r="V618" s="297">
        <f t="shared" si="93"/>
        <v>142</v>
      </c>
      <c r="W618" s="297">
        <f t="shared" si="86"/>
        <v>0</v>
      </c>
      <c r="X618" s="297">
        <f t="shared" si="87"/>
        <v>0</v>
      </c>
      <c r="Y618" s="297">
        <f t="shared" si="88"/>
        <v>0</v>
      </c>
      <c r="Z618" s="298">
        <f t="shared" si="89"/>
        <v>0</v>
      </c>
    </row>
    <row r="619" spans="1:26">
      <c r="A619" s="87">
        <v>498</v>
      </c>
      <c r="B619" s="49" t="s">
        <v>470</v>
      </c>
      <c r="C619" s="65">
        <f>VLOOKUP($B619,'Panorama Especialização Brasil'!$K$4:$BU$679,58,0)</f>
        <v>11</v>
      </c>
      <c r="D619" s="46">
        <f t="shared" si="85"/>
        <v>5.5835656840266618E-2</v>
      </c>
      <c r="E619" s="201">
        <f>VLOOKUP($B619,'Panorama Especialização Brasil'!$K$4:$BU$679,60,0)</f>
        <v>2</v>
      </c>
      <c r="F619" s="98">
        <v>11</v>
      </c>
      <c r="G619" s="196">
        <v>2</v>
      </c>
      <c r="H619" s="98">
        <f>VLOOKUP($B619,'Panorama Especialização Brasil'!$K$4:$BU$679,63,0)</f>
        <v>3486</v>
      </c>
      <c r="I619" s="201">
        <f>VLOOKUP($B619,'Panorama Especialização Brasil'!$K$4:$BV$680,64,0)</f>
        <v>120</v>
      </c>
      <c r="J619" s="253"/>
      <c r="K619" s="239" t="s">
        <v>772</v>
      </c>
      <c r="L619" s="239"/>
      <c r="M619" s="239" t="s">
        <v>773</v>
      </c>
      <c r="N619" s="237"/>
      <c r="O619" s="237"/>
      <c r="P619" s="277"/>
      <c r="Q619" s="284">
        <v>1</v>
      </c>
      <c r="R619" s="285"/>
      <c r="S619" s="296">
        <f t="shared" si="90"/>
        <v>11</v>
      </c>
      <c r="T619" s="297">
        <f t="shared" si="91"/>
        <v>2</v>
      </c>
      <c r="U619" s="297">
        <f t="shared" si="92"/>
        <v>3486</v>
      </c>
      <c r="V619" s="297">
        <f t="shared" si="93"/>
        <v>120</v>
      </c>
      <c r="W619" s="297">
        <f t="shared" si="86"/>
        <v>0</v>
      </c>
      <c r="X619" s="297">
        <f t="shared" si="87"/>
        <v>0</v>
      </c>
      <c r="Y619" s="297">
        <f t="shared" si="88"/>
        <v>0</v>
      </c>
      <c r="Z619" s="298">
        <f t="shared" si="89"/>
        <v>0</v>
      </c>
    </row>
    <row r="620" spans="1:26">
      <c r="A620" s="87">
        <v>529</v>
      </c>
      <c r="B620" s="49" t="s">
        <v>501</v>
      </c>
      <c r="C620" s="65">
        <f>VLOOKUP($B620,'Panorama Especialização Brasil'!$K$4:$BU$679,58,0)</f>
        <v>2</v>
      </c>
      <c r="D620" s="46">
        <f t="shared" si="85"/>
        <v>3.5073988601706352E-2</v>
      </c>
      <c r="E620" s="201">
        <f>VLOOKUP($B620,'Panorama Especialização Brasil'!$K$4:$BU$679,60,0)</f>
        <v>1</v>
      </c>
      <c r="F620" s="98">
        <v>0</v>
      </c>
      <c r="G620" s="196">
        <v>0</v>
      </c>
      <c r="H620" s="98">
        <f>VLOOKUP($B620,'Panorama Especialização Brasil'!$K$4:$BU$679,63,0)</f>
        <v>1009</v>
      </c>
      <c r="I620" s="201">
        <f>VLOOKUP($B620,'Panorama Especialização Brasil'!$K$4:$BV$680,64,0)</f>
        <v>53</v>
      </c>
      <c r="J620" s="253"/>
      <c r="K620" s="239" t="s">
        <v>772</v>
      </c>
      <c r="L620" s="239"/>
      <c r="M620" s="236" t="s">
        <v>773</v>
      </c>
      <c r="N620" s="237"/>
      <c r="O620" s="237"/>
      <c r="P620" s="277"/>
      <c r="Q620" s="284">
        <v>1</v>
      </c>
      <c r="R620" s="285"/>
      <c r="S620" s="296">
        <f t="shared" si="90"/>
        <v>2</v>
      </c>
      <c r="T620" s="297">
        <f t="shared" si="91"/>
        <v>1</v>
      </c>
      <c r="U620" s="297">
        <f t="shared" si="92"/>
        <v>1009</v>
      </c>
      <c r="V620" s="297">
        <f t="shared" si="93"/>
        <v>53</v>
      </c>
      <c r="W620" s="297">
        <f t="shared" si="86"/>
        <v>0</v>
      </c>
      <c r="X620" s="297">
        <f t="shared" si="87"/>
        <v>0</v>
      </c>
      <c r="Y620" s="297">
        <f t="shared" si="88"/>
        <v>0</v>
      </c>
      <c r="Z620" s="298">
        <f t="shared" si="89"/>
        <v>0</v>
      </c>
    </row>
    <row r="621" spans="1:26">
      <c r="A621" s="87">
        <v>319</v>
      </c>
      <c r="B621" s="49" t="s">
        <v>290</v>
      </c>
      <c r="C621" s="65">
        <f>VLOOKUP($B621,'Panorama Especialização Brasil'!$K$4:$BU$679,58,0)</f>
        <v>7</v>
      </c>
      <c r="D621" s="46">
        <f t="shared" si="85"/>
        <v>2.8605956292592608E-2</v>
      </c>
      <c r="E621" s="201">
        <f>VLOOKUP($B621,'Panorama Especialização Brasil'!$K$4:$BU$679,60,0)</f>
        <v>1</v>
      </c>
      <c r="F621" s="98">
        <v>0</v>
      </c>
      <c r="G621" s="196">
        <v>0</v>
      </c>
      <c r="H621" s="98">
        <f>VLOOKUP($B621,'Panorama Especialização Brasil'!$K$4:$BU$679,63,0)</f>
        <v>4330</v>
      </c>
      <c r="I621" s="201">
        <f>VLOOKUP($B621,'Panorama Especialização Brasil'!$K$4:$BV$680,64,0)</f>
        <v>73</v>
      </c>
      <c r="J621" s="253"/>
      <c r="K621" s="239" t="s">
        <v>772</v>
      </c>
      <c r="L621" s="239"/>
      <c r="M621" s="236" t="s">
        <v>773</v>
      </c>
      <c r="N621" s="237"/>
      <c r="O621" s="237"/>
      <c r="P621" s="277"/>
      <c r="Q621" s="284">
        <v>1</v>
      </c>
      <c r="R621" s="285"/>
      <c r="S621" s="296">
        <f t="shared" si="90"/>
        <v>7</v>
      </c>
      <c r="T621" s="297">
        <f t="shared" si="91"/>
        <v>1</v>
      </c>
      <c r="U621" s="297">
        <f t="shared" si="92"/>
        <v>4330</v>
      </c>
      <c r="V621" s="297">
        <f t="shared" si="93"/>
        <v>73</v>
      </c>
      <c r="W621" s="297">
        <f t="shared" si="86"/>
        <v>0</v>
      </c>
      <c r="X621" s="297">
        <f t="shared" si="87"/>
        <v>0</v>
      </c>
      <c r="Y621" s="297">
        <f t="shared" si="88"/>
        <v>0</v>
      </c>
      <c r="Z621" s="298">
        <f t="shared" si="89"/>
        <v>0</v>
      </c>
    </row>
    <row r="622" spans="1:26">
      <c r="A622" s="87">
        <v>323</v>
      </c>
      <c r="B622" s="49" t="s">
        <v>294</v>
      </c>
      <c r="C622" s="65">
        <f>VLOOKUP($B622,'Panorama Especialização Brasil'!$K$4:$BU$679,58,0)</f>
        <v>35</v>
      </c>
      <c r="D622" s="46">
        <f t="shared" si="85"/>
        <v>2.2614436344651642E-2</v>
      </c>
      <c r="E622" s="201">
        <f>VLOOKUP($B622,'Panorama Especialização Brasil'!$K$4:$BU$679,60,0)</f>
        <v>6</v>
      </c>
      <c r="F622" s="98">
        <v>4</v>
      </c>
      <c r="G622" s="196">
        <v>1</v>
      </c>
      <c r="H622" s="98">
        <f>VLOOKUP($B622,'Panorama Especialização Brasil'!$K$4:$BU$679,63,0)</f>
        <v>27386</v>
      </c>
      <c r="I622" s="201">
        <f>VLOOKUP($B622,'Panorama Especialização Brasil'!$K$4:$BV$680,64,0)</f>
        <v>182</v>
      </c>
      <c r="J622" s="253"/>
      <c r="K622" s="239" t="s">
        <v>772</v>
      </c>
      <c r="L622" s="239"/>
      <c r="M622" s="236" t="s">
        <v>773</v>
      </c>
      <c r="N622" s="237"/>
      <c r="O622" s="237"/>
      <c r="P622" s="277"/>
      <c r="Q622" s="284">
        <v>1</v>
      </c>
      <c r="R622" s="285"/>
      <c r="S622" s="296">
        <f t="shared" si="90"/>
        <v>35</v>
      </c>
      <c r="T622" s="297">
        <f t="shared" si="91"/>
        <v>6</v>
      </c>
      <c r="U622" s="297">
        <f t="shared" si="92"/>
        <v>27386</v>
      </c>
      <c r="V622" s="297">
        <f t="shared" si="93"/>
        <v>182</v>
      </c>
      <c r="W622" s="297">
        <f t="shared" si="86"/>
        <v>0</v>
      </c>
      <c r="X622" s="297">
        <f t="shared" si="87"/>
        <v>0</v>
      </c>
      <c r="Y622" s="297">
        <f t="shared" si="88"/>
        <v>0</v>
      </c>
      <c r="Z622" s="298">
        <f t="shared" si="89"/>
        <v>0</v>
      </c>
    </row>
    <row r="623" spans="1:26">
      <c r="A623" s="87">
        <v>467</v>
      </c>
      <c r="B623" s="49" t="s">
        <v>439</v>
      </c>
      <c r="C623" s="65">
        <f>VLOOKUP($B623,'Panorama Especialização Brasil'!$K$4:$BU$679,58,0)</f>
        <v>4</v>
      </c>
      <c r="D623" s="46">
        <f t="shared" si="85"/>
        <v>2.8221415071069942E-3</v>
      </c>
      <c r="E623" s="201">
        <f>VLOOKUP($B623,'Panorama Especialização Brasil'!$K$4:$BU$679,60,0)</f>
        <v>1</v>
      </c>
      <c r="F623" s="98">
        <v>0</v>
      </c>
      <c r="G623" s="196">
        <v>0</v>
      </c>
      <c r="H623" s="98">
        <f>VLOOKUP($B623,'Panorama Especialização Brasil'!$K$4:$BU$679,63,0)</f>
        <v>25080</v>
      </c>
      <c r="I623" s="201">
        <f>VLOOKUP($B623,'Panorama Especialização Brasil'!$K$4:$BV$680,64,0)</f>
        <v>133</v>
      </c>
      <c r="J623" s="253"/>
      <c r="K623" s="239" t="s">
        <v>772</v>
      </c>
      <c r="L623" s="239"/>
      <c r="M623" s="239" t="s">
        <v>773</v>
      </c>
      <c r="N623" s="237"/>
      <c r="O623" s="237"/>
      <c r="P623" s="277"/>
      <c r="Q623" s="284">
        <v>1</v>
      </c>
      <c r="R623" s="285"/>
      <c r="S623" s="296">
        <f t="shared" si="90"/>
        <v>4</v>
      </c>
      <c r="T623" s="297">
        <f t="shared" si="91"/>
        <v>1</v>
      </c>
      <c r="U623" s="297">
        <f t="shared" si="92"/>
        <v>25080</v>
      </c>
      <c r="V623" s="297">
        <f t="shared" si="93"/>
        <v>133</v>
      </c>
      <c r="W623" s="297">
        <f t="shared" si="86"/>
        <v>0</v>
      </c>
      <c r="X623" s="297">
        <f t="shared" si="87"/>
        <v>0</v>
      </c>
      <c r="Y623" s="297">
        <f t="shared" si="88"/>
        <v>0</v>
      </c>
      <c r="Z623" s="298">
        <f t="shared" si="89"/>
        <v>0</v>
      </c>
    </row>
    <row r="624" spans="1:26">
      <c r="A624" s="87">
        <v>94</v>
      </c>
      <c r="B624" s="49" t="s">
        <v>64</v>
      </c>
      <c r="C624" s="65">
        <f>VLOOKUP($B624,'Panorama Especialização Brasil'!$K$4:$BU$679,58,0)</f>
        <v>2344</v>
      </c>
      <c r="D624" s="46">
        <f t="shared" si="85"/>
        <v>5.5169825848590914</v>
      </c>
      <c r="E624" s="201">
        <f>VLOOKUP($B624,'Panorama Especialização Brasil'!$K$4:$BU$679,60,0)</f>
        <v>15</v>
      </c>
      <c r="F624" s="98">
        <v>899</v>
      </c>
      <c r="G624" s="196">
        <v>6</v>
      </c>
      <c r="H624" s="98">
        <f>VLOOKUP($B624,'Panorama Especialização Brasil'!$K$4:$BU$679,63,0)</f>
        <v>7518</v>
      </c>
      <c r="I624" s="201">
        <f>VLOOKUP($B624,'Panorama Especialização Brasil'!$K$4:$BV$680,64,0)</f>
        <v>181</v>
      </c>
      <c r="J624" s="255" t="s">
        <v>781</v>
      </c>
      <c r="K624" s="239" t="s">
        <v>740</v>
      </c>
      <c r="L624" s="239" t="s">
        <v>782</v>
      </c>
      <c r="M624" s="236" t="s">
        <v>775</v>
      </c>
      <c r="N624" s="237"/>
      <c r="O624" s="237"/>
      <c r="P624" s="277"/>
      <c r="Q624" s="284">
        <v>1</v>
      </c>
      <c r="R624" s="285"/>
      <c r="S624" s="296">
        <f t="shared" si="90"/>
        <v>2344</v>
      </c>
      <c r="T624" s="297">
        <f t="shared" si="91"/>
        <v>15</v>
      </c>
      <c r="U624" s="297">
        <f t="shared" si="92"/>
        <v>7518</v>
      </c>
      <c r="V624" s="297">
        <f t="shared" si="93"/>
        <v>181</v>
      </c>
      <c r="W624" s="297">
        <f t="shared" si="86"/>
        <v>0</v>
      </c>
      <c r="X624" s="297">
        <f t="shared" si="87"/>
        <v>0</v>
      </c>
      <c r="Y624" s="297">
        <f t="shared" si="88"/>
        <v>0</v>
      </c>
      <c r="Z624" s="298">
        <f t="shared" si="89"/>
        <v>0</v>
      </c>
    </row>
    <row r="625" spans="1:26">
      <c r="A625" s="87">
        <v>109</v>
      </c>
      <c r="B625" s="49" t="s">
        <v>79</v>
      </c>
      <c r="C625" s="65">
        <f>VLOOKUP($B625,'Panorama Especialização Brasil'!$K$4:$BU$679,58,0)</f>
        <v>1917</v>
      </c>
      <c r="D625" s="46">
        <f t="shared" si="85"/>
        <v>1.2472784173190232</v>
      </c>
      <c r="E625" s="201">
        <f>VLOOKUP($B625,'Panorama Especialização Brasil'!$K$4:$BU$679,60,0)</f>
        <v>155</v>
      </c>
      <c r="F625" s="98">
        <v>694</v>
      </c>
      <c r="G625" s="196">
        <v>27</v>
      </c>
      <c r="H625" s="98">
        <f>VLOOKUP($B625,'Panorama Especialização Brasil'!$K$4:$BU$679,63,0)</f>
        <v>27196</v>
      </c>
      <c r="I625" s="201">
        <f>VLOOKUP($B625,'Panorama Especialização Brasil'!$K$4:$BV$680,64,0)</f>
        <v>3134</v>
      </c>
      <c r="J625" s="255" t="s">
        <v>781</v>
      </c>
      <c r="K625" s="239" t="s">
        <v>740</v>
      </c>
      <c r="L625" s="239" t="s">
        <v>846</v>
      </c>
      <c r="M625" s="239" t="s">
        <v>775</v>
      </c>
      <c r="N625" s="237" t="s">
        <v>743</v>
      </c>
      <c r="O625" s="237"/>
      <c r="P625" s="277" t="s">
        <v>780</v>
      </c>
      <c r="Q625" s="284">
        <v>0.6</v>
      </c>
      <c r="R625" s="285">
        <v>0.4</v>
      </c>
      <c r="S625" s="296">
        <f t="shared" si="90"/>
        <v>1150.2</v>
      </c>
      <c r="T625" s="297">
        <f t="shared" si="91"/>
        <v>93</v>
      </c>
      <c r="U625" s="297">
        <f t="shared" si="92"/>
        <v>16317.599999999999</v>
      </c>
      <c r="V625" s="297">
        <f t="shared" si="93"/>
        <v>1880.3999999999999</v>
      </c>
      <c r="W625" s="297">
        <f t="shared" si="86"/>
        <v>766.80000000000007</v>
      </c>
      <c r="X625" s="297">
        <f t="shared" si="87"/>
        <v>62</v>
      </c>
      <c r="Y625" s="297">
        <f t="shared" si="88"/>
        <v>10878.400000000001</v>
      </c>
      <c r="Z625" s="298">
        <f t="shared" si="89"/>
        <v>1253.6000000000001</v>
      </c>
    </row>
    <row r="626" spans="1:26">
      <c r="A626" s="87">
        <v>6</v>
      </c>
      <c r="B626" s="37" t="s">
        <v>654</v>
      </c>
      <c r="C626" s="65">
        <f>VLOOKUP($B626,'Panorama Especialização Brasil'!$K$4:$BU$679,58,0)</f>
        <v>173</v>
      </c>
      <c r="D626" s="46">
        <f t="shared" si="85"/>
        <v>0.2199615660109239</v>
      </c>
      <c r="E626" s="201">
        <f>VLOOKUP($B626,'Panorama Especialização Brasil'!$K$4:$BU$679,60,0)</f>
        <v>40</v>
      </c>
      <c r="F626" s="98">
        <v>0</v>
      </c>
      <c r="G626" s="196">
        <v>0</v>
      </c>
      <c r="H626" s="98">
        <f>VLOOKUP($B626,'Panorama Especialização Brasil'!$K$4:$BU$679,63,0)</f>
        <v>13917</v>
      </c>
      <c r="I626" s="201">
        <f>VLOOKUP($B626,'Panorama Especialização Brasil'!$K$4:$BV$680,64,0)</f>
        <v>1783</v>
      </c>
      <c r="J626" s="253"/>
      <c r="K626" s="239" t="s">
        <v>740</v>
      </c>
      <c r="L626" s="239"/>
      <c r="M626" s="239" t="s">
        <v>775</v>
      </c>
      <c r="N626" s="237"/>
      <c r="O626" s="237"/>
      <c r="P626" s="277"/>
      <c r="Q626" s="284">
        <v>1</v>
      </c>
      <c r="R626" s="285"/>
      <c r="S626" s="296">
        <f t="shared" si="90"/>
        <v>173</v>
      </c>
      <c r="T626" s="297">
        <f t="shared" si="91"/>
        <v>40</v>
      </c>
      <c r="U626" s="297">
        <f t="shared" si="92"/>
        <v>13917</v>
      </c>
      <c r="V626" s="297">
        <f t="shared" si="93"/>
        <v>1783</v>
      </c>
      <c r="W626" s="297">
        <f t="shared" si="86"/>
        <v>0</v>
      </c>
      <c r="X626" s="297">
        <f t="shared" si="87"/>
        <v>0</v>
      </c>
      <c r="Y626" s="297">
        <f t="shared" si="88"/>
        <v>0</v>
      </c>
      <c r="Z626" s="298">
        <f t="shared" si="89"/>
        <v>0</v>
      </c>
    </row>
    <row r="627" spans="1:26">
      <c r="A627" s="87">
        <v>112</v>
      </c>
      <c r="B627" s="49" t="s">
        <v>82</v>
      </c>
      <c r="C627" s="65">
        <f>VLOOKUP($B627,'Panorama Especialização Brasil'!$K$4:$BU$679,58,0)</f>
        <v>230</v>
      </c>
      <c r="D627" s="46">
        <f t="shared" si="85"/>
        <v>0.21042398363057738</v>
      </c>
      <c r="E627" s="201">
        <f>VLOOKUP($B627,'Panorama Especialização Brasil'!$K$4:$BU$679,60,0)</f>
        <v>42</v>
      </c>
      <c r="F627" s="98">
        <v>35</v>
      </c>
      <c r="G627" s="196">
        <v>3</v>
      </c>
      <c r="H627" s="98">
        <f>VLOOKUP($B627,'Panorama Especialização Brasil'!$K$4:$BU$679,63,0)</f>
        <v>19341</v>
      </c>
      <c r="I627" s="201">
        <f>VLOOKUP($B627,'Panorama Especialização Brasil'!$K$4:$BV$680,64,0)</f>
        <v>1946</v>
      </c>
      <c r="J627" s="253"/>
      <c r="K627" s="239" t="s">
        <v>740</v>
      </c>
      <c r="L627" s="239" t="s">
        <v>846</v>
      </c>
      <c r="M627" s="239" t="s">
        <v>775</v>
      </c>
      <c r="N627" s="237"/>
      <c r="O627" s="237"/>
      <c r="P627" s="277"/>
      <c r="Q627" s="284">
        <v>1</v>
      </c>
      <c r="R627" s="285"/>
      <c r="S627" s="296">
        <f t="shared" si="90"/>
        <v>230</v>
      </c>
      <c r="T627" s="297">
        <f t="shared" si="91"/>
        <v>42</v>
      </c>
      <c r="U627" s="297">
        <f t="shared" si="92"/>
        <v>19341</v>
      </c>
      <c r="V627" s="297">
        <f t="shared" si="93"/>
        <v>1946</v>
      </c>
      <c r="W627" s="297">
        <f t="shared" si="86"/>
        <v>0</v>
      </c>
      <c r="X627" s="297">
        <f t="shared" si="87"/>
        <v>0</v>
      </c>
      <c r="Y627" s="297">
        <f t="shared" si="88"/>
        <v>0</v>
      </c>
      <c r="Z627" s="298">
        <f t="shared" si="89"/>
        <v>0</v>
      </c>
    </row>
    <row r="628" spans="1:26">
      <c r="A628" s="87">
        <v>107</v>
      </c>
      <c r="B628" s="49" t="s">
        <v>77</v>
      </c>
      <c r="C628" s="65">
        <f>VLOOKUP($B628,'Panorama Especialização Brasil'!$K$4:$BU$679,58,0)</f>
        <v>524</v>
      </c>
      <c r="D628" s="46">
        <f t="shared" si="85"/>
        <v>0.10720293994484847</v>
      </c>
      <c r="E628" s="201">
        <f>VLOOKUP($B628,'Panorama Especialização Brasil'!$K$4:$BU$679,60,0)</f>
        <v>74</v>
      </c>
      <c r="F628" s="98">
        <v>49</v>
      </c>
      <c r="G628" s="196">
        <v>7</v>
      </c>
      <c r="H628" s="98">
        <f>VLOOKUP($B628,'Panorama Especialização Brasil'!$K$4:$BU$679,63,0)</f>
        <v>86491</v>
      </c>
      <c r="I628" s="201">
        <f>VLOOKUP($B628,'Panorama Especialização Brasil'!$K$4:$BV$680,64,0)</f>
        <v>6485</v>
      </c>
      <c r="J628" s="253"/>
      <c r="K628" s="239" t="s">
        <v>740</v>
      </c>
      <c r="L628" s="239" t="s">
        <v>846</v>
      </c>
      <c r="M628" s="236" t="s">
        <v>775</v>
      </c>
      <c r="N628" s="237"/>
      <c r="O628" s="237"/>
      <c r="P628" s="277"/>
      <c r="Q628" s="284">
        <v>1</v>
      </c>
      <c r="R628" s="285"/>
      <c r="S628" s="296">
        <f t="shared" si="90"/>
        <v>524</v>
      </c>
      <c r="T628" s="297">
        <f t="shared" si="91"/>
        <v>74</v>
      </c>
      <c r="U628" s="297">
        <f t="shared" si="92"/>
        <v>86491</v>
      </c>
      <c r="V628" s="297">
        <f t="shared" si="93"/>
        <v>6485</v>
      </c>
      <c r="W628" s="297">
        <f t="shared" si="86"/>
        <v>0</v>
      </c>
      <c r="X628" s="297">
        <f t="shared" si="87"/>
        <v>0</v>
      </c>
      <c r="Y628" s="297">
        <f t="shared" si="88"/>
        <v>0</v>
      </c>
      <c r="Z628" s="298">
        <f t="shared" si="89"/>
        <v>0</v>
      </c>
    </row>
    <row r="629" spans="1:26">
      <c r="A629" s="87">
        <v>646</v>
      </c>
      <c r="B629" s="49" t="s">
        <v>620</v>
      </c>
      <c r="C629" s="65">
        <f>VLOOKUP($B629,'Panorama Especialização Brasil'!$K$4:$BU$679,58,0)</f>
        <v>695</v>
      </c>
      <c r="D629" s="46">
        <f t="shared" si="85"/>
        <v>5.4560359088042567</v>
      </c>
      <c r="E629" s="201">
        <f>VLOOKUP($B629,'Panorama Especialização Brasil'!$K$4:$BU$679,60,0)</f>
        <v>5</v>
      </c>
      <c r="F629" s="98">
        <v>683</v>
      </c>
      <c r="G629" s="196">
        <v>2</v>
      </c>
      <c r="H629" s="98">
        <f>VLOOKUP($B629,'Panorama Especialização Brasil'!$K$4:$BU$679,63,0)</f>
        <v>2254</v>
      </c>
      <c r="I629" s="201">
        <f>VLOOKUP($B629,'Panorama Especialização Brasil'!$K$4:$BV$680,64,0)</f>
        <v>135</v>
      </c>
      <c r="J629" s="255" t="s">
        <v>783</v>
      </c>
      <c r="K629" s="239" t="s">
        <v>784</v>
      </c>
      <c r="L629" s="239"/>
      <c r="M629" s="236" t="s">
        <v>785</v>
      </c>
      <c r="N629" s="237"/>
      <c r="O629" s="237"/>
      <c r="P629" s="277"/>
      <c r="Q629" s="284">
        <v>1</v>
      </c>
      <c r="R629" s="285"/>
      <c r="S629" s="296">
        <f t="shared" si="90"/>
        <v>695</v>
      </c>
      <c r="T629" s="297">
        <f t="shared" si="91"/>
        <v>5</v>
      </c>
      <c r="U629" s="297">
        <f t="shared" si="92"/>
        <v>2254</v>
      </c>
      <c r="V629" s="297">
        <f t="shared" si="93"/>
        <v>135</v>
      </c>
      <c r="W629" s="297">
        <f t="shared" si="86"/>
        <v>0</v>
      </c>
      <c r="X629" s="297">
        <f t="shared" si="87"/>
        <v>0</v>
      </c>
      <c r="Y629" s="297">
        <f t="shared" si="88"/>
        <v>0</v>
      </c>
      <c r="Z629" s="298">
        <f t="shared" si="89"/>
        <v>0</v>
      </c>
    </row>
    <row r="630" spans="1:26">
      <c r="A630" s="87">
        <v>648</v>
      </c>
      <c r="B630" s="49" t="s">
        <v>622</v>
      </c>
      <c r="C630" s="65">
        <f>VLOOKUP($B630,'Panorama Especialização Brasil'!$K$4:$BU$679,58,0)</f>
        <v>292</v>
      </c>
      <c r="D630" s="46">
        <f t="shared" si="85"/>
        <v>2.5402603524443315</v>
      </c>
      <c r="E630" s="201">
        <f>VLOOKUP($B630,'Panorama Especialização Brasil'!$K$4:$BU$679,60,0)</f>
        <v>3</v>
      </c>
      <c r="F630" s="98">
        <v>5</v>
      </c>
      <c r="G630" s="196">
        <v>1</v>
      </c>
      <c r="H630" s="98">
        <f>VLOOKUP($B630,'Panorama Especialização Brasil'!$K$4:$BU$679,63,0)</f>
        <v>2034</v>
      </c>
      <c r="I630" s="201">
        <f>VLOOKUP($B630,'Panorama Especialização Brasil'!$K$4:$BV$680,64,0)</f>
        <v>163</v>
      </c>
      <c r="J630" s="255" t="s">
        <v>783</v>
      </c>
      <c r="K630" s="239" t="s">
        <v>784</v>
      </c>
      <c r="L630" s="239"/>
      <c r="M630" s="236" t="s">
        <v>780</v>
      </c>
      <c r="N630" s="236"/>
      <c r="O630" s="237"/>
      <c r="P630" s="277"/>
      <c r="Q630" s="284">
        <v>1</v>
      </c>
      <c r="R630" s="285"/>
      <c r="S630" s="296">
        <f t="shared" si="90"/>
        <v>292</v>
      </c>
      <c r="T630" s="297">
        <f t="shared" si="91"/>
        <v>3</v>
      </c>
      <c r="U630" s="297">
        <f t="shared" si="92"/>
        <v>2034</v>
      </c>
      <c r="V630" s="297">
        <f t="shared" si="93"/>
        <v>163</v>
      </c>
      <c r="W630" s="297">
        <f t="shared" si="86"/>
        <v>0</v>
      </c>
      <c r="X630" s="297">
        <f t="shared" si="87"/>
        <v>0</v>
      </c>
      <c r="Y630" s="297">
        <f t="shared" si="88"/>
        <v>0</v>
      </c>
      <c r="Z630" s="298">
        <f t="shared" si="89"/>
        <v>0</v>
      </c>
    </row>
    <row r="631" spans="1:26">
      <c r="A631" s="87">
        <v>31</v>
      </c>
      <c r="B631" s="49" t="s">
        <v>679</v>
      </c>
      <c r="C631" s="65">
        <f>VLOOKUP($B631,'Panorama Especialização Brasil'!$K$4:$BU$679,58,0)</f>
        <v>1</v>
      </c>
      <c r="D631" s="46">
        <f t="shared" si="85"/>
        <v>0.68057027882926369</v>
      </c>
      <c r="E631" s="201">
        <f>VLOOKUP($B631,'Panorama Especialização Brasil'!$K$4:$BU$679,60,0)</f>
        <v>1</v>
      </c>
      <c r="F631" s="98">
        <v>0</v>
      </c>
      <c r="G631" s="196">
        <v>0</v>
      </c>
      <c r="H631" s="98">
        <f>VLOOKUP($B631,'Panorama Especialização Brasil'!$K$4:$BU$679,63,0)</f>
        <v>26</v>
      </c>
      <c r="I631" s="201">
        <f>VLOOKUP($B631,'Panorama Especialização Brasil'!$K$4:$BV$680,64,0)</f>
        <v>19</v>
      </c>
      <c r="J631" s="253"/>
      <c r="K631" s="239" t="s">
        <v>784</v>
      </c>
      <c r="L631" s="239"/>
      <c r="M631" s="239" t="s">
        <v>785</v>
      </c>
      <c r="N631" s="237"/>
      <c r="O631" s="237"/>
      <c r="P631" s="277"/>
      <c r="Q631" s="284">
        <v>1</v>
      </c>
      <c r="R631" s="285"/>
      <c r="S631" s="296">
        <f t="shared" si="90"/>
        <v>1</v>
      </c>
      <c r="T631" s="297">
        <f t="shared" si="91"/>
        <v>1</v>
      </c>
      <c r="U631" s="297">
        <f t="shared" si="92"/>
        <v>26</v>
      </c>
      <c r="V631" s="297">
        <f t="shared" si="93"/>
        <v>19</v>
      </c>
      <c r="W631" s="297">
        <f t="shared" si="86"/>
        <v>0</v>
      </c>
      <c r="X631" s="297">
        <f t="shared" si="87"/>
        <v>0</v>
      </c>
      <c r="Y631" s="297">
        <f t="shared" si="88"/>
        <v>0</v>
      </c>
      <c r="Z631" s="298">
        <f t="shared" si="89"/>
        <v>0</v>
      </c>
    </row>
    <row r="632" spans="1:26" ht="15" thickBot="1">
      <c r="A632" s="87">
        <v>215</v>
      </c>
      <c r="B632" s="49" t="s">
        <v>185</v>
      </c>
      <c r="C632" s="65">
        <f>VLOOKUP($B632,'Panorama Especialização Brasil'!$K$4:$BU$679,58,0)</f>
        <v>1920</v>
      </c>
      <c r="D632" s="46">
        <f t="shared" si="85"/>
        <v>4.0016570458370841</v>
      </c>
      <c r="E632" s="201">
        <f>VLOOKUP($B632,'Panorama Especialização Brasil'!$K$4:$BU$679,60,0)</f>
        <v>2</v>
      </c>
      <c r="F632" s="98">
        <v>1920</v>
      </c>
      <c r="G632" s="196">
        <v>2</v>
      </c>
      <c r="H632" s="98">
        <f>VLOOKUP($B632,'Panorama Especialização Brasil'!$K$4:$BU$679,63,0)</f>
        <v>8490</v>
      </c>
      <c r="I632" s="201">
        <f>VLOOKUP($B632,'Panorama Especialização Brasil'!$K$4:$BV$680,64,0)</f>
        <v>208</v>
      </c>
      <c r="J632" s="355" t="s">
        <v>787</v>
      </c>
      <c r="K632" s="357" t="s">
        <v>788</v>
      </c>
      <c r="L632" s="357" t="s">
        <v>769</v>
      </c>
      <c r="M632" s="358" t="s">
        <v>775</v>
      </c>
      <c r="N632" s="254"/>
      <c r="O632" s="254"/>
      <c r="P632" s="278"/>
      <c r="Q632" s="287">
        <v>1</v>
      </c>
      <c r="R632" s="288"/>
      <c r="S632" s="299">
        <f t="shared" si="90"/>
        <v>1920</v>
      </c>
      <c r="T632" s="300">
        <f t="shared" si="91"/>
        <v>2</v>
      </c>
      <c r="U632" s="300">
        <f t="shared" si="92"/>
        <v>8490</v>
      </c>
      <c r="V632" s="300">
        <f t="shared" si="93"/>
        <v>208</v>
      </c>
      <c r="W632" s="300">
        <f t="shared" si="86"/>
        <v>0</v>
      </c>
      <c r="X632" s="300">
        <f t="shared" si="87"/>
        <v>0</v>
      </c>
      <c r="Y632" s="300">
        <f t="shared" si="88"/>
        <v>0</v>
      </c>
      <c r="Z632" s="301">
        <f t="shared" si="89"/>
        <v>0</v>
      </c>
    </row>
    <row r="633" spans="1:26">
      <c r="A633" s="87"/>
      <c r="B633" s="49"/>
      <c r="C633" s="65"/>
      <c r="D633" s="46"/>
      <c r="E633" s="98"/>
      <c r="F633" s="98"/>
      <c r="G633" s="196"/>
      <c r="H633" s="98"/>
      <c r="I633" s="98"/>
      <c r="J633" s="238"/>
      <c r="K633" s="108"/>
      <c r="L633" s="108"/>
      <c r="M633" s="246"/>
      <c r="N633" s="247"/>
      <c r="O633" s="247"/>
      <c r="P633" s="247"/>
      <c r="Q633" s="248"/>
      <c r="R633" s="249"/>
      <c r="S633" s="248"/>
      <c r="T633" s="248"/>
      <c r="U633" s="248"/>
      <c r="V633" s="248"/>
      <c r="W633" s="248"/>
      <c r="X633" s="248"/>
      <c r="Y633" s="248"/>
      <c r="Z633" s="248"/>
    </row>
    <row r="634" spans="1:26">
      <c r="A634" s="87"/>
      <c r="B634" s="49"/>
      <c r="C634" s="65"/>
      <c r="D634" s="46"/>
      <c r="E634" s="98"/>
      <c r="F634" s="98"/>
      <c r="G634" s="196"/>
      <c r="H634" s="98"/>
      <c r="I634" s="98"/>
      <c r="J634" s="220"/>
      <c r="K634" s="109"/>
      <c r="L634" s="109"/>
      <c r="M634" s="228"/>
      <c r="N634" s="237"/>
      <c r="O634" s="237"/>
      <c r="P634" s="237"/>
      <c r="Q634" s="231"/>
      <c r="R634" s="234"/>
      <c r="S634" s="231"/>
      <c r="T634" s="231"/>
      <c r="U634" s="231"/>
      <c r="V634" s="231"/>
      <c r="W634" s="231"/>
      <c r="X634" s="231"/>
      <c r="Y634" s="231"/>
      <c r="Z634" s="231"/>
    </row>
    <row r="635" spans="1:26">
      <c r="A635" s="87"/>
      <c r="B635" s="49"/>
      <c r="C635" s="65"/>
      <c r="D635" s="46"/>
      <c r="E635" s="98"/>
      <c r="F635" s="98"/>
      <c r="G635" s="196"/>
      <c r="H635" s="98"/>
      <c r="I635" s="98"/>
      <c r="J635" s="220"/>
      <c r="K635" s="109"/>
      <c r="L635" s="109"/>
      <c r="M635" s="228"/>
      <c r="N635" s="237"/>
      <c r="O635" s="237"/>
      <c r="P635" s="237"/>
      <c r="Q635" s="231"/>
      <c r="R635" s="234"/>
      <c r="S635" s="231"/>
      <c r="T635" s="231"/>
      <c r="U635" s="231"/>
      <c r="V635" s="231"/>
      <c r="W635" s="231"/>
      <c r="X635" s="231"/>
      <c r="Y635" s="231"/>
      <c r="Z635" s="231"/>
    </row>
    <row r="636" spans="1:26">
      <c r="A636" s="87">
        <v>147</v>
      </c>
      <c r="B636" s="88" t="s">
        <v>117</v>
      </c>
      <c r="C636" s="89">
        <f>VLOOKUP($B636,'Panorama Especialização Brasil'!$K$4:$BU$679,58,0)</f>
        <v>0</v>
      </c>
      <c r="D636" s="90">
        <f t="shared" ref="D636:D679" si="94">(C636/H636)/($C$4/$H$4)</f>
        <v>0</v>
      </c>
      <c r="E636" s="100">
        <f>VLOOKUP($B636,'Panorama Especialização Brasil'!$K$4:$BU$679,60,0)</f>
        <v>0</v>
      </c>
      <c r="F636" s="100">
        <v>0</v>
      </c>
      <c r="G636" s="198">
        <v>0</v>
      </c>
      <c r="H636" s="100">
        <f>VLOOKUP($B636,'Panorama Especialização Brasil'!$K$4:$BU$679,63,0)</f>
        <v>2287</v>
      </c>
      <c r="I636" s="100">
        <f>VLOOKUP($B636,'Panorama Especialização Brasil'!$K$4:$BV$680,64,0)</f>
        <v>33</v>
      </c>
      <c r="J636" s="221"/>
      <c r="K636" s="112"/>
      <c r="L636" s="112"/>
      <c r="M636" s="228"/>
      <c r="N636" s="237"/>
      <c r="O636" s="237"/>
      <c r="P636" s="237"/>
      <c r="Q636" s="231"/>
      <c r="R636" s="234"/>
      <c r="S636" s="231"/>
      <c r="T636" s="231"/>
      <c r="U636" s="231"/>
      <c r="V636" s="231"/>
      <c r="W636" s="231"/>
      <c r="X636" s="231"/>
      <c r="Y636" s="231"/>
      <c r="Z636" s="231"/>
    </row>
    <row r="637" spans="1:26">
      <c r="A637" s="87">
        <v>241</v>
      </c>
      <c r="B637" s="88" t="s">
        <v>211</v>
      </c>
      <c r="C637" s="89">
        <f>VLOOKUP($B637,'Panorama Especialização Brasil'!$K$4:$BU$679,58,0)</f>
        <v>0</v>
      </c>
      <c r="D637" s="90">
        <f t="shared" si="94"/>
        <v>0</v>
      </c>
      <c r="E637" s="100">
        <f>VLOOKUP($B637,'Panorama Especialização Brasil'!$K$4:$BU$679,60,0)</f>
        <v>0</v>
      </c>
      <c r="F637" s="100">
        <v>0</v>
      </c>
      <c r="G637" s="198">
        <v>0</v>
      </c>
      <c r="H637" s="100">
        <f>VLOOKUP($B637,'Panorama Especialização Brasil'!$K$4:$BU$679,63,0)</f>
        <v>36407</v>
      </c>
      <c r="I637" s="100">
        <f>VLOOKUP($B637,'Panorama Especialização Brasil'!$K$4:$BV$680,64,0)</f>
        <v>139</v>
      </c>
      <c r="J637" s="221"/>
      <c r="K637" s="112"/>
      <c r="L637" s="112"/>
      <c r="M637" s="229"/>
      <c r="N637" s="237"/>
      <c r="O637" s="237"/>
      <c r="P637" s="237"/>
      <c r="Q637" s="231"/>
      <c r="R637" s="234"/>
      <c r="S637" s="231"/>
      <c r="T637" s="231"/>
      <c r="U637" s="231"/>
      <c r="V637" s="231"/>
      <c r="W637" s="231"/>
      <c r="X637" s="231"/>
      <c r="Y637" s="231"/>
      <c r="Z637" s="231"/>
    </row>
    <row r="638" spans="1:26">
      <c r="A638" s="87">
        <v>256</v>
      </c>
      <c r="B638" s="88" t="s">
        <v>226</v>
      </c>
      <c r="C638" s="89">
        <f>VLOOKUP($B638,'Panorama Especialização Brasil'!$K$4:$BU$679,58,0)</f>
        <v>0</v>
      </c>
      <c r="D638" s="90">
        <f t="shared" si="94"/>
        <v>0</v>
      </c>
      <c r="E638" s="100">
        <f>VLOOKUP($B638,'Panorama Especialização Brasil'!$K$4:$BU$679,60,0)</f>
        <v>0</v>
      </c>
      <c r="F638" s="100">
        <v>0</v>
      </c>
      <c r="G638" s="198">
        <v>0</v>
      </c>
      <c r="H638" s="100">
        <f>VLOOKUP($B638,'Panorama Especialização Brasil'!$K$4:$BU$679,63,0)</f>
        <v>2863</v>
      </c>
      <c r="I638" s="100">
        <f>VLOOKUP($B638,'Panorama Especialização Brasil'!$K$4:$BV$680,64,0)</f>
        <v>135</v>
      </c>
      <c r="J638" s="221"/>
      <c r="K638" s="112"/>
      <c r="L638" s="112"/>
      <c r="M638" s="229"/>
      <c r="N638" s="237"/>
      <c r="O638" s="237"/>
      <c r="P638" s="237"/>
      <c r="Q638" s="231"/>
      <c r="R638" s="234"/>
      <c r="S638" s="231"/>
      <c r="T638" s="231"/>
      <c r="U638" s="231"/>
      <c r="V638" s="231"/>
      <c r="W638" s="231"/>
      <c r="X638" s="231"/>
      <c r="Y638" s="231"/>
      <c r="Z638" s="231"/>
    </row>
    <row r="639" spans="1:26">
      <c r="A639" s="87">
        <v>95</v>
      </c>
      <c r="B639" s="88" t="s">
        <v>65</v>
      </c>
      <c r="C639" s="89">
        <f>VLOOKUP($B639,'Panorama Especialização Brasil'!$K$4:$BU$679,58,0)</f>
        <v>0</v>
      </c>
      <c r="D639" s="90">
        <f t="shared" si="94"/>
        <v>0</v>
      </c>
      <c r="E639" s="100">
        <f>VLOOKUP($B639,'Panorama Especialização Brasil'!$K$4:$BU$679,60,0)</f>
        <v>0</v>
      </c>
      <c r="F639" s="100">
        <v>0</v>
      </c>
      <c r="G639" s="198">
        <v>0</v>
      </c>
      <c r="H639" s="100">
        <f>VLOOKUP($B639,'Panorama Especialização Brasil'!$K$4:$BU$679,63,0)</f>
        <v>11439</v>
      </c>
      <c r="I639" s="100">
        <f>VLOOKUP($B639,'Panorama Especialização Brasil'!$K$4:$BV$680,64,0)</f>
        <v>134</v>
      </c>
      <c r="J639" s="221"/>
      <c r="K639" s="112"/>
      <c r="L639" s="112"/>
      <c r="M639" s="229"/>
      <c r="N639" s="237"/>
      <c r="O639" s="237"/>
      <c r="P639" s="237"/>
      <c r="Q639" s="231"/>
      <c r="R639" s="234"/>
      <c r="S639" s="231"/>
      <c r="T639" s="231"/>
      <c r="U639" s="231"/>
      <c r="V639" s="231"/>
      <c r="W639" s="231"/>
      <c r="X639" s="231"/>
      <c r="Y639" s="231"/>
      <c r="Z639" s="231"/>
    </row>
    <row r="640" spans="1:26">
      <c r="A640" s="87">
        <v>157</v>
      </c>
      <c r="B640" s="88" t="s">
        <v>127</v>
      </c>
      <c r="C640" s="89">
        <f>VLOOKUP($B640,'Panorama Especialização Brasil'!$K$4:$BU$679,58,0)</f>
        <v>0</v>
      </c>
      <c r="D640" s="90">
        <f t="shared" si="94"/>
        <v>0</v>
      </c>
      <c r="E640" s="100">
        <f>VLOOKUP($B640,'Panorama Especialização Brasil'!$K$4:$BU$679,60,0)</f>
        <v>0</v>
      </c>
      <c r="F640" s="100">
        <v>0</v>
      </c>
      <c r="G640" s="198">
        <v>0</v>
      </c>
      <c r="H640" s="100">
        <f>VLOOKUP($B640,'Panorama Especialização Brasil'!$K$4:$BU$679,63,0)</f>
        <v>5114</v>
      </c>
      <c r="I640" s="100">
        <f>VLOOKUP($B640,'Panorama Especialização Brasil'!$K$4:$BV$680,64,0)</f>
        <v>81</v>
      </c>
      <c r="J640" s="221"/>
      <c r="K640" s="112"/>
      <c r="L640" s="112"/>
      <c r="M640" s="229"/>
      <c r="N640" s="237"/>
      <c r="O640" s="237"/>
      <c r="P640" s="237"/>
      <c r="Q640" s="231"/>
      <c r="R640" s="234"/>
      <c r="S640" s="231"/>
      <c r="T640" s="231"/>
      <c r="U640" s="231"/>
      <c r="V640" s="231"/>
      <c r="W640" s="231"/>
      <c r="X640" s="231"/>
      <c r="Y640" s="231"/>
      <c r="Z640" s="231"/>
    </row>
    <row r="641" spans="1:26">
      <c r="A641" s="87">
        <v>267</v>
      </c>
      <c r="B641" s="88" t="s">
        <v>237</v>
      </c>
      <c r="C641" s="89">
        <f>VLOOKUP($B641,'Panorama Especialização Brasil'!$K$4:$BU$679,58,0)</f>
        <v>0</v>
      </c>
      <c r="D641" s="90">
        <f t="shared" si="94"/>
        <v>0</v>
      </c>
      <c r="E641" s="100">
        <f>VLOOKUP($B641,'Panorama Especialização Brasil'!$K$4:$BU$679,60,0)</f>
        <v>0</v>
      </c>
      <c r="F641" s="100">
        <v>0</v>
      </c>
      <c r="G641" s="198">
        <v>0</v>
      </c>
      <c r="H641" s="100">
        <f>VLOOKUP($B641,'Panorama Especialização Brasil'!$K$4:$BU$679,63,0)</f>
        <v>3254</v>
      </c>
      <c r="I641" s="100">
        <f>VLOOKUP($B641,'Panorama Especialização Brasil'!$K$4:$BV$680,64,0)</f>
        <v>121</v>
      </c>
      <c r="J641" s="221"/>
      <c r="K641" s="112"/>
      <c r="L641" s="112"/>
      <c r="M641" s="229"/>
      <c r="N641" s="237"/>
      <c r="O641" s="237"/>
      <c r="P641" s="237"/>
      <c r="Q641" s="231"/>
      <c r="R641" s="234"/>
      <c r="S641" s="231"/>
      <c r="T641" s="231"/>
      <c r="U641" s="231"/>
      <c r="V641" s="231"/>
      <c r="W641" s="231"/>
      <c r="X641" s="231"/>
      <c r="Y641" s="231"/>
      <c r="Z641" s="231"/>
    </row>
    <row r="642" spans="1:26">
      <c r="A642" s="87">
        <v>117</v>
      </c>
      <c r="B642" s="88" t="s">
        <v>87</v>
      </c>
      <c r="C642" s="89">
        <f>VLOOKUP($B642,'Panorama Especialização Brasil'!$K$4:$BU$679,58,0)</f>
        <v>0</v>
      </c>
      <c r="D642" s="90">
        <f t="shared" si="94"/>
        <v>0</v>
      </c>
      <c r="E642" s="100">
        <f>VLOOKUP($B642,'Panorama Especialização Brasil'!$K$4:$BU$679,60,0)</f>
        <v>0</v>
      </c>
      <c r="F642" s="100">
        <v>0</v>
      </c>
      <c r="G642" s="198">
        <v>0</v>
      </c>
      <c r="H642" s="100">
        <f>VLOOKUP($B642,'Panorama Especialização Brasil'!$K$4:$BU$679,63,0)</f>
        <v>17308</v>
      </c>
      <c r="I642" s="100">
        <f>VLOOKUP($B642,'Panorama Especialização Brasil'!$K$4:$BV$680,64,0)</f>
        <v>251</v>
      </c>
      <c r="J642" s="221"/>
      <c r="K642" s="112"/>
      <c r="L642" s="112"/>
      <c r="M642" s="229"/>
      <c r="N642" s="237"/>
      <c r="O642" s="237"/>
      <c r="P642" s="237"/>
      <c r="Q642" s="231"/>
      <c r="R642" s="234"/>
      <c r="S642" s="231"/>
      <c r="T642" s="231"/>
      <c r="U642" s="231"/>
      <c r="V642" s="231"/>
      <c r="W642" s="231"/>
      <c r="X642" s="231"/>
      <c r="Y642" s="231"/>
      <c r="Z642" s="231"/>
    </row>
    <row r="643" spans="1:26">
      <c r="A643" s="87">
        <v>202</v>
      </c>
      <c r="B643" s="88" t="s">
        <v>172</v>
      </c>
      <c r="C643" s="89">
        <f>VLOOKUP($B643,'Panorama Especialização Brasil'!$K$4:$BU$679,58,0)</f>
        <v>0</v>
      </c>
      <c r="D643" s="90">
        <f t="shared" si="94"/>
        <v>0</v>
      </c>
      <c r="E643" s="100">
        <f>VLOOKUP($B643,'Panorama Especialização Brasil'!$K$4:$BU$679,60,0)</f>
        <v>0</v>
      </c>
      <c r="F643" s="100">
        <v>0</v>
      </c>
      <c r="G643" s="198">
        <v>0</v>
      </c>
      <c r="H643" s="100">
        <f>VLOOKUP($B643,'Panorama Especialização Brasil'!$K$4:$BU$679,63,0)</f>
        <v>947</v>
      </c>
      <c r="I643" s="100">
        <f>VLOOKUP($B643,'Panorama Especialização Brasil'!$K$4:$BV$680,64,0)</f>
        <v>61</v>
      </c>
      <c r="J643" s="221"/>
      <c r="K643" s="112"/>
      <c r="L643" s="112"/>
      <c r="M643" s="229"/>
      <c r="N643" s="237"/>
      <c r="O643" s="237"/>
      <c r="P643" s="237"/>
      <c r="Q643" s="231"/>
      <c r="R643" s="234"/>
      <c r="S643" s="231"/>
      <c r="T643" s="231"/>
      <c r="U643" s="231"/>
      <c r="V643" s="231"/>
      <c r="W643" s="231"/>
      <c r="X643" s="231"/>
      <c r="Y643" s="231"/>
      <c r="Z643" s="231"/>
    </row>
    <row r="644" spans="1:26">
      <c r="A644" s="87">
        <v>265</v>
      </c>
      <c r="B644" s="88" t="s">
        <v>235</v>
      </c>
      <c r="C644" s="89">
        <f>VLOOKUP($B644,'Panorama Especialização Brasil'!$K$4:$BU$679,58,0)</f>
        <v>0</v>
      </c>
      <c r="D644" s="90">
        <f t="shared" si="94"/>
        <v>0</v>
      </c>
      <c r="E644" s="100">
        <f>VLOOKUP($B644,'Panorama Especialização Brasil'!$K$4:$BU$679,60,0)</f>
        <v>0</v>
      </c>
      <c r="F644" s="100">
        <v>0</v>
      </c>
      <c r="G644" s="198">
        <v>0</v>
      </c>
      <c r="H644" s="100">
        <f>VLOOKUP($B644,'Panorama Especialização Brasil'!$K$4:$BU$679,63,0)</f>
        <v>2356</v>
      </c>
      <c r="I644" s="100">
        <f>VLOOKUP($B644,'Panorama Especialização Brasil'!$K$4:$BV$680,64,0)</f>
        <v>179</v>
      </c>
      <c r="J644" s="221"/>
      <c r="K644" s="112"/>
      <c r="L644" s="112"/>
      <c r="M644" s="229"/>
      <c r="N644" s="237"/>
      <c r="O644" s="237"/>
      <c r="P644" s="237"/>
      <c r="Q644" s="231"/>
      <c r="R644" s="234"/>
      <c r="S644" s="231"/>
      <c r="T644" s="231"/>
      <c r="U644" s="231"/>
      <c r="V644" s="231"/>
      <c r="W644" s="231"/>
      <c r="X644" s="231"/>
      <c r="Y644" s="231"/>
      <c r="Z644" s="231"/>
    </row>
    <row r="645" spans="1:26">
      <c r="A645" s="87">
        <v>120</v>
      </c>
      <c r="B645" s="88" t="s">
        <v>90</v>
      </c>
      <c r="C645" s="89">
        <f>VLOOKUP($B645,'Panorama Especialização Brasil'!$K$4:$BU$679,58,0)</f>
        <v>0</v>
      </c>
      <c r="D645" s="90">
        <f t="shared" si="94"/>
        <v>0</v>
      </c>
      <c r="E645" s="100">
        <f>VLOOKUP($B645,'Panorama Especialização Brasil'!$K$4:$BU$679,60,0)</f>
        <v>0</v>
      </c>
      <c r="F645" s="100">
        <v>0</v>
      </c>
      <c r="G645" s="198">
        <v>0</v>
      </c>
      <c r="H645" s="100">
        <f>VLOOKUP($B645,'Panorama Especialização Brasil'!$K$4:$BU$679,63,0)</f>
        <v>21652</v>
      </c>
      <c r="I645" s="100">
        <f>VLOOKUP($B645,'Panorama Especialização Brasil'!$K$4:$BV$680,64,0)</f>
        <v>1477</v>
      </c>
      <c r="J645" s="221"/>
      <c r="K645" s="112"/>
      <c r="L645" s="112"/>
      <c r="M645" s="229"/>
      <c r="N645" s="237"/>
      <c r="O645" s="237"/>
      <c r="P645" s="237"/>
      <c r="Q645" s="231"/>
      <c r="R645" s="234"/>
      <c r="S645" s="231"/>
      <c r="T645" s="231"/>
      <c r="U645" s="231"/>
      <c r="V645" s="231"/>
      <c r="W645" s="231"/>
      <c r="X645" s="231"/>
      <c r="Y645" s="231"/>
      <c r="Z645" s="231"/>
    </row>
    <row r="646" spans="1:26">
      <c r="A646" s="87">
        <v>268</v>
      </c>
      <c r="B646" s="88" t="s">
        <v>238</v>
      </c>
      <c r="C646" s="89">
        <f>VLOOKUP($B646,'Panorama Especialização Brasil'!$K$4:$BU$679,58,0)</f>
        <v>0</v>
      </c>
      <c r="D646" s="90">
        <f t="shared" si="94"/>
        <v>0</v>
      </c>
      <c r="E646" s="100">
        <f>VLOOKUP($B646,'Panorama Especialização Brasil'!$K$4:$BU$679,60,0)</f>
        <v>0</v>
      </c>
      <c r="F646" s="100">
        <v>0</v>
      </c>
      <c r="G646" s="198">
        <v>0</v>
      </c>
      <c r="H646" s="100">
        <f>VLOOKUP($B646,'Panorama Especialização Brasil'!$K$4:$BU$679,63,0)</f>
        <v>1994</v>
      </c>
      <c r="I646" s="100">
        <f>VLOOKUP($B646,'Panorama Especialização Brasil'!$K$4:$BV$680,64,0)</f>
        <v>158</v>
      </c>
      <c r="J646" s="221"/>
      <c r="K646" s="112"/>
      <c r="L646" s="112"/>
      <c r="M646" s="229"/>
      <c r="N646" s="237"/>
      <c r="O646" s="237"/>
      <c r="P646" s="237"/>
      <c r="Q646" s="231"/>
      <c r="R646" s="234"/>
      <c r="S646" s="231"/>
      <c r="T646" s="231"/>
      <c r="U646" s="231"/>
      <c r="V646" s="231"/>
      <c r="W646" s="231"/>
      <c r="X646" s="231"/>
      <c r="Y646" s="231"/>
      <c r="Z646" s="231"/>
    </row>
    <row r="647" spans="1:26">
      <c r="A647" s="87">
        <v>233</v>
      </c>
      <c r="B647" s="88" t="s">
        <v>203</v>
      </c>
      <c r="C647" s="89">
        <f>VLOOKUP($B647,'Panorama Especialização Brasil'!$K$4:$BU$679,58,0)</f>
        <v>0</v>
      </c>
      <c r="D647" s="90">
        <f t="shared" si="94"/>
        <v>0</v>
      </c>
      <c r="E647" s="100">
        <f>VLOOKUP($B647,'Panorama Especialização Brasil'!$K$4:$BU$679,60,0)</f>
        <v>0</v>
      </c>
      <c r="F647" s="100">
        <v>0</v>
      </c>
      <c r="G647" s="198">
        <v>0</v>
      </c>
      <c r="H647" s="100">
        <f>VLOOKUP($B647,'Panorama Especialização Brasil'!$K$4:$BU$679,63,0)</f>
        <v>102</v>
      </c>
      <c r="I647" s="100">
        <f>VLOOKUP($B647,'Panorama Especialização Brasil'!$K$4:$BV$680,64,0)</f>
        <v>13</v>
      </c>
      <c r="J647" s="221"/>
      <c r="K647" s="112"/>
      <c r="L647" s="112"/>
      <c r="M647" s="229"/>
      <c r="N647" s="237"/>
      <c r="O647" s="237"/>
      <c r="P647" s="237"/>
      <c r="Q647" s="231"/>
      <c r="R647" s="234"/>
      <c r="S647" s="231"/>
      <c r="T647" s="231"/>
      <c r="U647" s="231"/>
      <c r="V647" s="231"/>
      <c r="W647" s="231"/>
      <c r="X647" s="231"/>
      <c r="Y647" s="231"/>
      <c r="Z647" s="231"/>
    </row>
    <row r="648" spans="1:26">
      <c r="A648" s="87">
        <v>156</v>
      </c>
      <c r="B648" s="88" t="s">
        <v>126</v>
      </c>
      <c r="C648" s="89">
        <f>VLOOKUP($B648,'Panorama Especialização Brasil'!$K$4:$BU$679,58,0)</f>
        <v>0</v>
      </c>
      <c r="D648" s="90">
        <f t="shared" si="94"/>
        <v>0</v>
      </c>
      <c r="E648" s="100">
        <f>VLOOKUP($B648,'Panorama Especialização Brasil'!$K$4:$BU$679,60,0)</f>
        <v>0</v>
      </c>
      <c r="F648" s="100">
        <v>0</v>
      </c>
      <c r="G648" s="198">
        <v>0</v>
      </c>
      <c r="H648" s="100">
        <f>VLOOKUP($B648,'Panorama Especialização Brasil'!$K$4:$BU$679,63,0)</f>
        <v>1049</v>
      </c>
      <c r="I648" s="100">
        <f>VLOOKUP($B648,'Panorama Especialização Brasil'!$K$4:$BV$680,64,0)</f>
        <v>40</v>
      </c>
      <c r="J648" s="221"/>
      <c r="K648" s="112"/>
      <c r="L648" s="112"/>
      <c r="M648" s="229"/>
      <c r="N648" s="237"/>
      <c r="O648" s="237"/>
      <c r="P648" s="237"/>
      <c r="Q648" s="231"/>
      <c r="R648" s="234"/>
      <c r="S648" s="231"/>
      <c r="T648" s="231"/>
      <c r="U648" s="231"/>
      <c r="V648" s="231"/>
      <c r="W648" s="231"/>
      <c r="X648" s="231"/>
      <c r="Y648" s="231"/>
      <c r="Z648" s="231"/>
    </row>
    <row r="649" spans="1:26">
      <c r="A649" s="87">
        <v>158</v>
      </c>
      <c r="B649" s="88" t="s">
        <v>128</v>
      </c>
      <c r="C649" s="89">
        <f>VLOOKUP($B649,'Panorama Especialização Brasil'!$K$4:$BU$679,58,0)</f>
        <v>0</v>
      </c>
      <c r="D649" s="90">
        <f t="shared" si="94"/>
        <v>0</v>
      </c>
      <c r="E649" s="100">
        <f>VLOOKUP($B649,'Panorama Especialização Brasil'!$K$4:$BU$679,60,0)</f>
        <v>0</v>
      </c>
      <c r="F649" s="100">
        <v>0</v>
      </c>
      <c r="G649" s="198">
        <v>0</v>
      </c>
      <c r="H649" s="100">
        <f>VLOOKUP($B649,'Panorama Especialização Brasil'!$K$4:$BU$679,63,0)</f>
        <v>6840</v>
      </c>
      <c r="I649" s="100">
        <f>VLOOKUP($B649,'Panorama Especialização Brasil'!$K$4:$BV$680,64,0)</f>
        <v>87</v>
      </c>
      <c r="J649" s="221"/>
      <c r="K649" s="112"/>
      <c r="L649" s="112"/>
      <c r="M649" s="229"/>
      <c r="N649" s="237"/>
      <c r="O649" s="237"/>
      <c r="P649" s="237"/>
      <c r="Q649" s="231"/>
      <c r="R649" s="234"/>
      <c r="S649" s="231"/>
      <c r="T649" s="231"/>
      <c r="U649" s="231"/>
      <c r="V649" s="231"/>
      <c r="W649" s="231"/>
      <c r="X649" s="231"/>
      <c r="Y649" s="231"/>
      <c r="Z649" s="231"/>
    </row>
    <row r="650" spans="1:26">
      <c r="A650" s="87">
        <v>453</v>
      </c>
      <c r="B650" s="88" t="s">
        <v>425</v>
      </c>
      <c r="C650" s="89">
        <f>VLOOKUP($B650,'Panorama Especialização Brasil'!$K$4:$BU$679,58,0)</f>
        <v>0</v>
      </c>
      <c r="D650" s="90">
        <f t="shared" si="94"/>
        <v>0</v>
      </c>
      <c r="E650" s="100">
        <f>VLOOKUP($B650,'Panorama Especialização Brasil'!$K$4:$BU$679,60,0)</f>
        <v>0</v>
      </c>
      <c r="F650" s="100">
        <v>0</v>
      </c>
      <c r="G650" s="198">
        <v>0</v>
      </c>
      <c r="H650" s="100">
        <f>VLOOKUP($B650,'Panorama Especialização Brasil'!$K$4:$BU$679,63,0)</f>
        <v>354</v>
      </c>
      <c r="I650" s="100">
        <f>VLOOKUP($B650,'Panorama Especialização Brasil'!$K$4:$BV$680,64,0)</f>
        <v>20</v>
      </c>
      <c r="J650" s="221"/>
      <c r="K650" s="112"/>
      <c r="L650" s="112"/>
      <c r="M650" s="229"/>
      <c r="N650" s="237"/>
      <c r="O650" s="237"/>
      <c r="P650" s="237"/>
      <c r="Q650" s="231"/>
      <c r="R650" s="234"/>
      <c r="S650" s="231"/>
      <c r="T650" s="231"/>
      <c r="U650" s="231"/>
      <c r="V650" s="231"/>
      <c r="W650" s="231"/>
      <c r="X650" s="231"/>
      <c r="Y650" s="231"/>
      <c r="Z650" s="231"/>
    </row>
    <row r="651" spans="1:26">
      <c r="A651" s="87">
        <v>545</v>
      </c>
      <c r="B651" s="88" t="s">
        <v>517</v>
      </c>
      <c r="C651" s="89">
        <f>VLOOKUP($B651,'Panorama Especialização Brasil'!$K$4:$BU$679,58,0)</f>
        <v>0</v>
      </c>
      <c r="D651" s="90">
        <f t="shared" si="94"/>
        <v>0</v>
      </c>
      <c r="E651" s="100">
        <f>VLOOKUP($B651,'Panorama Especialização Brasil'!$K$4:$BU$679,60,0)</f>
        <v>0</v>
      </c>
      <c r="F651" s="100">
        <v>0</v>
      </c>
      <c r="G651" s="198">
        <v>0</v>
      </c>
      <c r="H651" s="100">
        <f>VLOOKUP($B651,'Panorama Especialização Brasil'!$K$4:$BU$679,63,0)</f>
        <v>1874</v>
      </c>
      <c r="I651" s="100">
        <f>VLOOKUP($B651,'Panorama Especialização Brasil'!$K$4:$BV$680,64,0)</f>
        <v>37</v>
      </c>
      <c r="J651" s="221"/>
      <c r="K651" s="112"/>
      <c r="L651" s="112"/>
      <c r="M651" s="229"/>
      <c r="N651" s="237"/>
      <c r="O651" s="237"/>
      <c r="P651" s="237"/>
      <c r="Q651" s="231"/>
      <c r="R651" s="234"/>
      <c r="S651" s="231"/>
      <c r="T651" s="231"/>
      <c r="U651" s="231"/>
      <c r="V651" s="231"/>
      <c r="W651" s="231"/>
      <c r="X651" s="231"/>
      <c r="Y651" s="231"/>
      <c r="Z651" s="231"/>
    </row>
    <row r="652" spans="1:26">
      <c r="A652" s="87">
        <v>271</v>
      </c>
      <c r="B652" s="88" t="s">
        <v>241</v>
      </c>
      <c r="C652" s="89">
        <f>VLOOKUP($B652,'Panorama Especialização Brasil'!$K$4:$BU$679,58,0)</f>
        <v>0</v>
      </c>
      <c r="D652" s="90">
        <f t="shared" si="94"/>
        <v>0</v>
      </c>
      <c r="E652" s="100">
        <f>VLOOKUP($B652,'Panorama Especialização Brasil'!$K$4:$BU$679,60,0)</f>
        <v>0</v>
      </c>
      <c r="F652" s="100">
        <v>0</v>
      </c>
      <c r="G652" s="198">
        <v>0</v>
      </c>
      <c r="H652" s="100">
        <f>VLOOKUP($B652,'Panorama Especialização Brasil'!$K$4:$BU$679,63,0)</f>
        <v>26127</v>
      </c>
      <c r="I652" s="100">
        <f>VLOOKUP($B652,'Panorama Especialização Brasil'!$K$4:$BV$680,64,0)</f>
        <v>45</v>
      </c>
      <c r="J652" s="221"/>
      <c r="K652" s="112"/>
      <c r="L652" s="112"/>
      <c r="M652" s="229"/>
      <c r="N652" s="237"/>
      <c r="O652" s="237"/>
      <c r="P652" s="237"/>
      <c r="Q652" s="231"/>
      <c r="R652" s="234"/>
      <c r="S652" s="231"/>
      <c r="T652" s="231"/>
      <c r="U652" s="231"/>
      <c r="V652" s="231"/>
      <c r="W652" s="231"/>
      <c r="X652" s="231"/>
      <c r="Y652" s="231"/>
      <c r="Z652" s="231"/>
    </row>
    <row r="653" spans="1:26">
      <c r="A653" s="87">
        <v>295</v>
      </c>
      <c r="B653" s="88" t="s">
        <v>266</v>
      </c>
      <c r="C653" s="89">
        <f>VLOOKUP($B653,'Panorama Especialização Brasil'!$K$4:$BU$679,58,0)</f>
        <v>0</v>
      </c>
      <c r="D653" s="90">
        <f t="shared" si="94"/>
        <v>0</v>
      </c>
      <c r="E653" s="100">
        <f>VLOOKUP($B653,'Panorama Especialização Brasil'!$K$4:$BU$679,60,0)</f>
        <v>0</v>
      </c>
      <c r="F653" s="100">
        <v>0</v>
      </c>
      <c r="G653" s="198">
        <v>0</v>
      </c>
      <c r="H653" s="100">
        <f>VLOOKUP($B653,'Panorama Especialização Brasil'!$K$4:$BU$679,63,0)</f>
        <v>2146</v>
      </c>
      <c r="I653" s="100">
        <f>VLOOKUP($B653,'Panorama Especialização Brasil'!$K$4:$BV$680,64,0)</f>
        <v>153</v>
      </c>
      <c r="J653" s="221"/>
      <c r="K653" s="112"/>
      <c r="L653" s="112"/>
      <c r="M653" s="229"/>
      <c r="N653" s="237"/>
      <c r="O653" s="237"/>
      <c r="P653" s="237"/>
      <c r="Q653" s="231"/>
      <c r="R653" s="234"/>
      <c r="S653" s="231"/>
      <c r="T653" s="231"/>
      <c r="U653" s="231"/>
      <c r="V653" s="231"/>
      <c r="W653" s="231"/>
      <c r="X653" s="231"/>
      <c r="Y653" s="231"/>
      <c r="Z653" s="231"/>
    </row>
    <row r="654" spans="1:26">
      <c r="A654" s="87">
        <v>285</v>
      </c>
      <c r="B654" s="88" t="s">
        <v>255</v>
      </c>
      <c r="C654" s="89">
        <f>VLOOKUP($B654,'Panorama Especialização Brasil'!$K$4:$BU$679,58,0)</f>
        <v>0</v>
      </c>
      <c r="D654" s="90">
        <f t="shared" si="94"/>
        <v>0</v>
      </c>
      <c r="E654" s="100">
        <f>VLOOKUP($B654,'Panorama Especialização Brasil'!$K$4:$BU$679,60,0)</f>
        <v>0</v>
      </c>
      <c r="F654" s="100">
        <v>0</v>
      </c>
      <c r="G654" s="198">
        <v>0</v>
      </c>
      <c r="H654" s="100">
        <f>VLOOKUP($B654,'Panorama Especialização Brasil'!$K$4:$BU$679,63,0)</f>
        <v>2907</v>
      </c>
      <c r="I654" s="100">
        <f>VLOOKUP($B654,'Panorama Especialização Brasil'!$K$4:$BV$680,64,0)</f>
        <v>30</v>
      </c>
      <c r="J654" s="221"/>
      <c r="K654" s="112"/>
      <c r="L654" s="112"/>
      <c r="M654" s="229"/>
      <c r="N654" s="237"/>
      <c r="O654" s="237"/>
      <c r="P654" s="237"/>
      <c r="Q654" s="231"/>
      <c r="R654" s="234"/>
      <c r="S654" s="231"/>
      <c r="T654" s="231"/>
      <c r="U654" s="231"/>
      <c r="V654" s="231"/>
      <c r="W654" s="231"/>
      <c r="X654" s="231"/>
      <c r="Y654" s="231"/>
      <c r="Z654" s="231"/>
    </row>
    <row r="655" spans="1:26">
      <c r="A655" s="87">
        <v>611</v>
      </c>
      <c r="B655" s="88" t="s">
        <v>585</v>
      </c>
      <c r="C655" s="89">
        <f>VLOOKUP($B655,'Panorama Especialização Brasil'!$K$4:$BU$679,58,0)</f>
        <v>0</v>
      </c>
      <c r="D655" s="90">
        <f t="shared" si="94"/>
        <v>0</v>
      </c>
      <c r="E655" s="100">
        <f>VLOOKUP($B655,'Panorama Especialização Brasil'!$K$4:$BU$679,60,0)</f>
        <v>0</v>
      </c>
      <c r="F655" s="100">
        <v>0</v>
      </c>
      <c r="G655" s="198">
        <v>0</v>
      </c>
      <c r="H655" s="100">
        <f>VLOOKUP($B655,'Panorama Especialização Brasil'!$K$4:$BU$679,63,0)</f>
        <v>3845</v>
      </c>
      <c r="I655" s="100">
        <f>VLOOKUP($B655,'Panorama Especialização Brasil'!$K$4:$BV$680,64,0)</f>
        <v>9</v>
      </c>
      <c r="J655" s="221"/>
      <c r="K655" s="112"/>
      <c r="L655" s="112"/>
      <c r="M655" s="229"/>
      <c r="N655" s="237"/>
      <c r="O655" s="237"/>
      <c r="P655" s="237"/>
      <c r="Q655" s="231"/>
      <c r="R655" s="234"/>
      <c r="S655" s="231"/>
      <c r="T655" s="231"/>
      <c r="U655" s="231"/>
      <c r="V655" s="231"/>
      <c r="W655" s="231"/>
      <c r="X655" s="231"/>
      <c r="Y655" s="231"/>
      <c r="Z655" s="231"/>
    </row>
    <row r="656" spans="1:26">
      <c r="A656" s="87">
        <v>96</v>
      </c>
      <c r="B656" s="88" t="s">
        <v>66</v>
      </c>
      <c r="C656" s="89">
        <f>VLOOKUP($B656,'Panorama Especialização Brasil'!$K$4:$BU$679,58,0)</f>
        <v>0</v>
      </c>
      <c r="D656" s="90">
        <f t="shared" si="94"/>
        <v>0</v>
      </c>
      <c r="E656" s="100">
        <f>VLOOKUP($B656,'Panorama Especialização Brasil'!$K$4:$BU$679,60,0)</f>
        <v>0</v>
      </c>
      <c r="F656" s="100">
        <v>0</v>
      </c>
      <c r="G656" s="198">
        <v>0</v>
      </c>
      <c r="H656" s="100">
        <f>VLOOKUP($B656,'Panorama Especialização Brasil'!$K$4:$BU$679,63,0)</f>
        <v>6777</v>
      </c>
      <c r="I656" s="100">
        <f>VLOOKUP($B656,'Panorama Especialização Brasil'!$K$4:$BV$680,64,0)</f>
        <v>92</v>
      </c>
      <c r="J656" s="221"/>
      <c r="K656" s="112"/>
      <c r="L656" s="112"/>
      <c r="M656" s="229"/>
      <c r="N656" s="237"/>
      <c r="O656" s="237"/>
      <c r="P656" s="237"/>
      <c r="Q656" s="231"/>
      <c r="R656" s="234"/>
      <c r="S656" s="231"/>
      <c r="T656" s="231"/>
      <c r="U656" s="231"/>
      <c r="V656" s="231"/>
      <c r="W656" s="231"/>
      <c r="X656" s="231"/>
      <c r="Y656" s="231"/>
      <c r="Z656" s="231"/>
    </row>
    <row r="657" spans="1:26">
      <c r="A657" s="87">
        <v>261</v>
      </c>
      <c r="B657" s="88" t="s">
        <v>231</v>
      </c>
      <c r="C657" s="89">
        <f>VLOOKUP($B657,'Panorama Especialização Brasil'!$K$4:$BU$679,58,0)</f>
        <v>0</v>
      </c>
      <c r="D657" s="90">
        <f t="shared" si="94"/>
        <v>0</v>
      </c>
      <c r="E657" s="100">
        <f>VLOOKUP($B657,'Panorama Especialização Brasil'!$K$4:$BU$679,60,0)</f>
        <v>0</v>
      </c>
      <c r="F657" s="100">
        <v>0</v>
      </c>
      <c r="G657" s="198">
        <v>0</v>
      </c>
      <c r="H657" s="100">
        <f>VLOOKUP($B657,'Panorama Especialização Brasil'!$K$4:$BU$679,63,0)</f>
        <v>6096</v>
      </c>
      <c r="I657" s="100">
        <f>VLOOKUP($B657,'Panorama Especialização Brasil'!$K$4:$BV$680,64,0)</f>
        <v>24</v>
      </c>
      <c r="J657" s="221"/>
      <c r="K657" s="112"/>
      <c r="L657" s="112"/>
      <c r="M657" s="229"/>
      <c r="N657" s="237"/>
      <c r="O657" s="237"/>
      <c r="P657" s="237"/>
      <c r="Q657" s="231"/>
      <c r="R657" s="234"/>
      <c r="S657" s="231"/>
      <c r="T657" s="231"/>
      <c r="U657" s="231"/>
      <c r="V657" s="231"/>
      <c r="W657" s="231"/>
      <c r="X657" s="231"/>
      <c r="Y657" s="231"/>
      <c r="Z657" s="231"/>
    </row>
    <row r="658" spans="1:26">
      <c r="A658" s="87">
        <v>8</v>
      </c>
      <c r="B658" s="88" t="s">
        <v>656</v>
      </c>
      <c r="C658" s="89">
        <f>VLOOKUP($B658,'Panorama Especialização Brasil'!$K$4:$BU$679,58,0)</f>
        <v>0</v>
      </c>
      <c r="D658" s="90">
        <f t="shared" si="94"/>
        <v>0</v>
      </c>
      <c r="E658" s="100">
        <f>VLOOKUP($B658,'Panorama Especialização Brasil'!$K$4:$BU$679,60,0)</f>
        <v>0</v>
      </c>
      <c r="F658" s="100">
        <v>0</v>
      </c>
      <c r="G658" s="198">
        <v>0</v>
      </c>
      <c r="H658" s="100">
        <f>VLOOKUP($B658,'Panorama Especialização Brasil'!$K$4:$BU$679,63,0)</f>
        <v>1668</v>
      </c>
      <c r="I658" s="100">
        <f>VLOOKUP($B658,'Panorama Especialização Brasil'!$K$4:$BV$680,64,0)</f>
        <v>184</v>
      </c>
      <c r="J658" s="221"/>
      <c r="K658" s="112"/>
      <c r="L658" s="112"/>
      <c r="M658" s="229"/>
      <c r="N658" s="237"/>
      <c r="O658" s="237"/>
      <c r="P658" s="237"/>
      <c r="Q658" s="231"/>
      <c r="R658" s="234"/>
      <c r="S658" s="231"/>
      <c r="T658" s="231"/>
      <c r="U658" s="231"/>
      <c r="V658" s="231"/>
      <c r="W658" s="231"/>
      <c r="X658" s="231"/>
      <c r="Y658" s="231"/>
      <c r="Z658" s="231"/>
    </row>
    <row r="659" spans="1:26">
      <c r="A659" s="87">
        <v>183</v>
      </c>
      <c r="B659" s="88" t="s">
        <v>153</v>
      </c>
      <c r="C659" s="89">
        <f>VLOOKUP($B659,'Panorama Especialização Brasil'!$K$4:$BU$679,58,0)</f>
        <v>0</v>
      </c>
      <c r="D659" s="90">
        <f t="shared" si="94"/>
        <v>0</v>
      </c>
      <c r="E659" s="100">
        <f>VLOOKUP($B659,'Panorama Especialização Brasil'!$K$4:$BU$679,60,0)</f>
        <v>0</v>
      </c>
      <c r="F659" s="100">
        <v>0</v>
      </c>
      <c r="G659" s="198">
        <v>0</v>
      </c>
      <c r="H659" s="100">
        <f>VLOOKUP($B659,'Panorama Especialização Brasil'!$K$4:$BU$679,63,0)</f>
        <v>8540</v>
      </c>
      <c r="I659" s="100">
        <f>VLOOKUP($B659,'Panorama Especialização Brasil'!$K$4:$BV$680,64,0)</f>
        <v>31</v>
      </c>
      <c r="J659" s="221"/>
      <c r="K659" s="112"/>
      <c r="L659" s="112"/>
      <c r="M659" s="229"/>
      <c r="N659" s="237"/>
      <c r="O659" s="237"/>
      <c r="P659" s="237"/>
      <c r="Q659" s="231"/>
      <c r="R659" s="234"/>
      <c r="S659" s="231"/>
      <c r="T659" s="231"/>
      <c r="U659" s="231"/>
      <c r="V659" s="231"/>
      <c r="W659" s="231"/>
      <c r="X659" s="231"/>
      <c r="Y659" s="231"/>
      <c r="Z659" s="231"/>
    </row>
    <row r="660" spans="1:26">
      <c r="A660" s="87">
        <v>276</v>
      </c>
      <c r="B660" s="88" t="s">
        <v>246</v>
      </c>
      <c r="C660" s="89">
        <f>VLOOKUP($B660,'Panorama Especialização Brasil'!$K$4:$BU$679,58,0)</f>
        <v>0</v>
      </c>
      <c r="D660" s="90">
        <f t="shared" si="94"/>
        <v>0</v>
      </c>
      <c r="E660" s="100">
        <f>VLOOKUP($B660,'Panorama Especialização Brasil'!$K$4:$BU$679,60,0)</f>
        <v>0</v>
      </c>
      <c r="F660" s="100">
        <v>0</v>
      </c>
      <c r="G660" s="198">
        <v>0</v>
      </c>
      <c r="H660" s="100">
        <f>VLOOKUP($B660,'Panorama Especialização Brasil'!$K$4:$BU$679,63,0)</f>
        <v>18203</v>
      </c>
      <c r="I660" s="100">
        <f>VLOOKUP($B660,'Panorama Especialização Brasil'!$K$4:$BV$680,64,0)</f>
        <v>213</v>
      </c>
      <c r="J660" s="221"/>
      <c r="K660" s="112"/>
      <c r="L660" s="112"/>
      <c r="M660" s="229"/>
      <c r="N660" s="237"/>
      <c r="O660" s="237"/>
      <c r="P660" s="237"/>
      <c r="Q660" s="231"/>
      <c r="R660" s="234"/>
      <c r="S660" s="231"/>
      <c r="T660" s="231"/>
      <c r="U660" s="231"/>
      <c r="V660" s="231"/>
      <c r="W660" s="231"/>
      <c r="X660" s="231"/>
      <c r="Y660" s="231"/>
      <c r="Z660" s="231"/>
    </row>
    <row r="661" spans="1:26">
      <c r="A661" s="87">
        <v>284</v>
      </c>
      <c r="B661" s="88" t="s">
        <v>254</v>
      </c>
      <c r="C661" s="89">
        <f>VLOOKUP($B661,'Panorama Especialização Brasil'!$K$4:$BU$679,58,0)</f>
        <v>0</v>
      </c>
      <c r="D661" s="90">
        <f t="shared" si="94"/>
        <v>0</v>
      </c>
      <c r="E661" s="100">
        <f>VLOOKUP($B661,'Panorama Especialização Brasil'!$K$4:$BU$679,60,0)</f>
        <v>0</v>
      </c>
      <c r="F661" s="100">
        <v>0</v>
      </c>
      <c r="G661" s="198">
        <v>0</v>
      </c>
      <c r="H661" s="100">
        <f>VLOOKUP($B661,'Panorama Especialização Brasil'!$K$4:$BU$679,63,0)</f>
        <v>17627</v>
      </c>
      <c r="I661" s="100">
        <f>VLOOKUP($B661,'Panorama Especialização Brasil'!$K$4:$BV$680,64,0)</f>
        <v>58</v>
      </c>
      <c r="J661" s="221"/>
      <c r="K661" s="112"/>
      <c r="L661" s="112"/>
      <c r="M661" s="229"/>
      <c r="N661" s="237"/>
      <c r="O661" s="237"/>
      <c r="P661" s="237"/>
      <c r="Q661" s="231"/>
      <c r="R661" s="234"/>
      <c r="S661" s="231"/>
      <c r="T661" s="231"/>
      <c r="U661" s="231"/>
      <c r="V661" s="231"/>
      <c r="W661" s="231"/>
      <c r="X661" s="231"/>
      <c r="Y661" s="231"/>
      <c r="Z661" s="231"/>
    </row>
    <row r="662" spans="1:26">
      <c r="A662" s="87">
        <v>46</v>
      </c>
      <c r="B662" s="88" t="s">
        <v>16</v>
      </c>
      <c r="C662" s="89">
        <f>VLOOKUP($B662,'Panorama Especialização Brasil'!$K$4:$BU$679,58,0)</f>
        <v>0</v>
      </c>
      <c r="D662" s="90">
        <f t="shared" si="94"/>
        <v>0</v>
      </c>
      <c r="E662" s="100">
        <f>VLOOKUP($B662,'Panorama Especialização Brasil'!$K$4:$BU$679,60,0)</f>
        <v>0</v>
      </c>
      <c r="F662" s="100">
        <v>0</v>
      </c>
      <c r="G662" s="198">
        <v>0</v>
      </c>
      <c r="H662" s="100">
        <f>VLOOKUP($B662,'Panorama Especialização Brasil'!$K$4:$BU$679,63,0)</f>
        <v>15</v>
      </c>
      <c r="I662" s="100">
        <f>VLOOKUP($B662,'Panorama Especialização Brasil'!$K$4:$BV$680,64,0)</f>
        <v>1</v>
      </c>
      <c r="J662" s="221"/>
      <c r="K662" s="112"/>
      <c r="L662" s="112"/>
      <c r="M662" s="229"/>
      <c r="N662" s="237"/>
      <c r="O662" s="237"/>
      <c r="P662" s="237"/>
      <c r="Q662" s="231"/>
      <c r="R662" s="234"/>
      <c r="S662" s="231"/>
      <c r="T662" s="231"/>
      <c r="U662" s="231"/>
      <c r="V662" s="231"/>
      <c r="W662" s="231"/>
      <c r="X662" s="231"/>
      <c r="Y662" s="231"/>
      <c r="Z662" s="231"/>
    </row>
    <row r="663" spans="1:26">
      <c r="A663" s="87">
        <v>78</v>
      </c>
      <c r="B663" s="88" t="s">
        <v>48</v>
      </c>
      <c r="C663" s="89">
        <f>VLOOKUP($B663,'Panorama Especialização Brasil'!$K$4:$BU$679,58,0)</f>
        <v>0</v>
      </c>
      <c r="D663" s="90">
        <f t="shared" si="94"/>
        <v>0</v>
      </c>
      <c r="E663" s="100">
        <f>VLOOKUP($B663,'Panorama Especialização Brasil'!$K$4:$BU$679,60,0)</f>
        <v>0</v>
      </c>
      <c r="F663" s="100">
        <v>0</v>
      </c>
      <c r="G663" s="198">
        <v>0</v>
      </c>
      <c r="H663" s="100">
        <f>VLOOKUP($B663,'Panorama Especialização Brasil'!$K$4:$BU$679,63,0)</f>
        <v>3914</v>
      </c>
      <c r="I663" s="100">
        <f>VLOOKUP($B663,'Panorama Especialização Brasil'!$K$4:$BV$680,64,0)</f>
        <v>44</v>
      </c>
      <c r="J663" s="221"/>
      <c r="K663" s="112"/>
      <c r="L663" s="112"/>
      <c r="M663" s="229"/>
      <c r="N663" s="237"/>
      <c r="O663" s="237"/>
      <c r="P663" s="237"/>
      <c r="Q663" s="231"/>
      <c r="R663" s="234"/>
      <c r="S663" s="231"/>
      <c r="T663" s="231"/>
      <c r="U663" s="231"/>
      <c r="V663" s="231"/>
      <c r="W663" s="231"/>
      <c r="X663" s="231"/>
      <c r="Y663" s="231"/>
      <c r="Z663" s="231"/>
    </row>
    <row r="664" spans="1:26">
      <c r="A664" s="87">
        <v>91</v>
      </c>
      <c r="B664" s="88" t="s">
        <v>61</v>
      </c>
      <c r="C664" s="89">
        <f>VLOOKUP($B664,'Panorama Especialização Brasil'!$K$4:$BU$679,58,0)</f>
        <v>0</v>
      </c>
      <c r="D664" s="90">
        <f t="shared" si="94"/>
        <v>0</v>
      </c>
      <c r="E664" s="100">
        <f>VLOOKUP($B664,'Panorama Especialização Brasil'!$K$4:$BU$679,60,0)</f>
        <v>0</v>
      </c>
      <c r="F664" s="100">
        <v>0</v>
      </c>
      <c r="G664" s="198">
        <v>0</v>
      </c>
      <c r="H664" s="100">
        <f>VLOOKUP($B664,'Panorama Especialização Brasil'!$K$4:$BU$679,63,0)</f>
        <v>2826</v>
      </c>
      <c r="I664" s="100">
        <f>VLOOKUP($B664,'Panorama Especialização Brasil'!$K$4:$BV$680,64,0)</f>
        <v>39</v>
      </c>
      <c r="J664" s="221"/>
      <c r="K664" s="112"/>
      <c r="L664" s="112"/>
      <c r="M664" s="229"/>
      <c r="N664" s="237"/>
      <c r="O664" s="237"/>
      <c r="P664" s="237"/>
      <c r="Q664" s="231"/>
      <c r="R664" s="234"/>
      <c r="S664" s="231"/>
      <c r="T664" s="231"/>
      <c r="U664" s="231"/>
      <c r="V664" s="231"/>
      <c r="W664" s="231"/>
      <c r="X664" s="231"/>
      <c r="Y664" s="231"/>
      <c r="Z664" s="231"/>
    </row>
    <row r="665" spans="1:26">
      <c r="A665" s="87">
        <v>128</v>
      </c>
      <c r="B665" s="88" t="s">
        <v>98</v>
      </c>
      <c r="C665" s="89">
        <f>VLOOKUP($B665,'Panorama Especialização Brasil'!$K$4:$BU$679,58,0)</f>
        <v>0</v>
      </c>
      <c r="D665" s="90">
        <f t="shared" si="94"/>
        <v>0</v>
      </c>
      <c r="E665" s="100">
        <f>VLOOKUP($B665,'Panorama Especialização Brasil'!$K$4:$BU$679,60,0)</f>
        <v>0</v>
      </c>
      <c r="F665" s="100">
        <v>0</v>
      </c>
      <c r="G665" s="198">
        <v>0</v>
      </c>
      <c r="H665" s="100">
        <f>VLOOKUP($B665,'Panorama Especialização Brasil'!$K$4:$BU$679,63,0)</f>
        <v>3992</v>
      </c>
      <c r="I665" s="100">
        <f>VLOOKUP($B665,'Panorama Especialização Brasil'!$K$4:$BV$680,64,0)</f>
        <v>44</v>
      </c>
      <c r="J665" s="221"/>
      <c r="K665" s="112"/>
      <c r="L665" s="112"/>
      <c r="M665" s="229"/>
      <c r="N665" s="237"/>
      <c r="O665" s="237"/>
      <c r="P665" s="237"/>
      <c r="Q665" s="231"/>
      <c r="R665" s="234"/>
      <c r="S665" s="231"/>
      <c r="T665" s="231"/>
      <c r="U665" s="231"/>
      <c r="V665" s="231"/>
      <c r="W665" s="231"/>
      <c r="X665" s="231"/>
      <c r="Y665" s="231"/>
      <c r="Z665" s="231"/>
    </row>
    <row r="666" spans="1:26">
      <c r="A666" s="87">
        <v>141</v>
      </c>
      <c r="B666" s="88" t="s">
        <v>111</v>
      </c>
      <c r="C666" s="89">
        <f>VLOOKUP($B666,'Panorama Especialização Brasil'!$K$4:$BU$679,58,0)</f>
        <v>0</v>
      </c>
      <c r="D666" s="90">
        <f t="shared" si="94"/>
        <v>0</v>
      </c>
      <c r="E666" s="100">
        <f>VLOOKUP($B666,'Panorama Especialização Brasil'!$K$4:$BU$679,60,0)</f>
        <v>0</v>
      </c>
      <c r="F666" s="100">
        <v>0</v>
      </c>
      <c r="G666" s="198">
        <v>0</v>
      </c>
      <c r="H666" s="100">
        <f>VLOOKUP($B666,'Panorama Especialização Brasil'!$K$4:$BU$679,63,0)</f>
        <v>514</v>
      </c>
      <c r="I666" s="100">
        <f>VLOOKUP($B666,'Panorama Especialização Brasil'!$K$4:$BV$680,64,0)</f>
        <v>14</v>
      </c>
      <c r="J666" s="221"/>
      <c r="K666" s="112"/>
      <c r="L666" s="112"/>
      <c r="M666" s="229"/>
      <c r="N666" s="237"/>
      <c r="O666" s="237"/>
      <c r="P666" s="237"/>
      <c r="Q666" s="231"/>
      <c r="R666" s="234"/>
      <c r="S666" s="231"/>
      <c r="T666" s="231"/>
      <c r="U666" s="231"/>
      <c r="V666" s="231"/>
      <c r="W666" s="231"/>
      <c r="X666" s="231"/>
      <c r="Y666" s="231"/>
      <c r="Z666" s="231"/>
    </row>
    <row r="667" spans="1:26">
      <c r="A667" s="87">
        <v>155</v>
      </c>
      <c r="B667" s="88" t="s">
        <v>125</v>
      </c>
      <c r="C667" s="89">
        <f>VLOOKUP($B667,'Panorama Especialização Brasil'!$K$4:$BU$679,58,0)</f>
        <v>0</v>
      </c>
      <c r="D667" s="90">
        <f t="shared" si="94"/>
        <v>0</v>
      </c>
      <c r="E667" s="100">
        <f>VLOOKUP($B667,'Panorama Especialização Brasil'!$K$4:$BU$679,60,0)</f>
        <v>0</v>
      </c>
      <c r="F667" s="100">
        <v>0</v>
      </c>
      <c r="G667" s="198">
        <v>0</v>
      </c>
      <c r="H667" s="100">
        <f>VLOOKUP($B667,'Panorama Especialização Brasil'!$K$4:$BU$679,63,0)</f>
        <v>2235</v>
      </c>
      <c r="I667" s="100">
        <f>VLOOKUP($B667,'Panorama Especialização Brasil'!$K$4:$BV$680,64,0)</f>
        <v>65</v>
      </c>
      <c r="J667" s="221"/>
      <c r="K667" s="112"/>
      <c r="L667" s="112"/>
      <c r="M667" s="229"/>
      <c r="N667" s="237"/>
      <c r="O667" s="237"/>
      <c r="P667" s="237"/>
      <c r="Q667" s="231"/>
      <c r="R667" s="234"/>
      <c r="S667" s="231"/>
      <c r="T667" s="231"/>
      <c r="U667" s="231"/>
      <c r="V667" s="231"/>
      <c r="W667" s="231"/>
      <c r="X667" s="231"/>
      <c r="Y667" s="231"/>
      <c r="Z667" s="231"/>
    </row>
    <row r="668" spans="1:26">
      <c r="A668" s="87">
        <v>164</v>
      </c>
      <c r="B668" s="88" t="s">
        <v>134</v>
      </c>
      <c r="C668" s="89">
        <f>VLOOKUP($B668,'Panorama Especialização Brasil'!$K$4:$BU$679,58,0)</f>
        <v>0</v>
      </c>
      <c r="D668" s="90">
        <f t="shared" si="94"/>
        <v>0</v>
      </c>
      <c r="E668" s="100">
        <f>VLOOKUP($B668,'Panorama Especialização Brasil'!$K$4:$BU$679,60,0)</f>
        <v>0</v>
      </c>
      <c r="F668" s="100">
        <v>0</v>
      </c>
      <c r="G668" s="198">
        <v>0</v>
      </c>
      <c r="H668" s="100">
        <f>VLOOKUP($B668,'Panorama Especialização Brasil'!$K$4:$BU$679,63,0)</f>
        <v>1622</v>
      </c>
      <c r="I668" s="100">
        <f>VLOOKUP($B668,'Panorama Especialização Brasil'!$K$4:$BV$680,64,0)</f>
        <v>65</v>
      </c>
      <c r="J668" s="221"/>
      <c r="K668" s="112"/>
      <c r="L668" s="112"/>
      <c r="M668" s="229"/>
      <c r="N668" s="237"/>
      <c r="O668" s="237"/>
      <c r="P668" s="237"/>
      <c r="Q668" s="231"/>
      <c r="R668" s="234"/>
      <c r="S668" s="231"/>
      <c r="T668" s="231"/>
      <c r="U668" s="231"/>
      <c r="V668" s="231"/>
      <c r="W668" s="231"/>
      <c r="X668" s="231"/>
      <c r="Y668" s="231"/>
      <c r="Z668" s="231"/>
    </row>
    <row r="669" spans="1:26">
      <c r="A669" s="87">
        <v>169</v>
      </c>
      <c r="B669" s="88" t="s">
        <v>139</v>
      </c>
      <c r="C669" s="89">
        <f>VLOOKUP($B669,'Panorama Especialização Brasil'!$K$4:$BU$679,58,0)</f>
        <v>0</v>
      </c>
      <c r="D669" s="90">
        <f t="shared" si="94"/>
        <v>0</v>
      </c>
      <c r="E669" s="100">
        <f>VLOOKUP($B669,'Panorama Especialização Brasil'!$K$4:$BU$679,60,0)</f>
        <v>0</v>
      </c>
      <c r="F669" s="100">
        <v>0</v>
      </c>
      <c r="G669" s="198">
        <v>0</v>
      </c>
      <c r="H669" s="100">
        <f>VLOOKUP($B669,'Panorama Especialização Brasil'!$K$4:$BU$679,63,0)</f>
        <v>550</v>
      </c>
      <c r="I669" s="100">
        <f>VLOOKUP($B669,'Panorama Especialização Brasil'!$K$4:$BV$680,64,0)</f>
        <v>11</v>
      </c>
      <c r="J669" s="221"/>
      <c r="K669" s="112"/>
      <c r="L669" s="112"/>
      <c r="M669" s="229"/>
      <c r="N669" s="237"/>
      <c r="O669" s="237"/>
      <c r="P669" s="237"/>
      <c r="Q669" s="231"/>
      <c r="R669" s="234"/>
      <c r="S669" s="231"/>
      <c r="T669" s="231"/>
      <c r="U669" s="231"/>
      <c r="V669" s="231"/>
      <c r="W669" s="231"/>
      <c r="X669" s="231"/>
      <c r="Y669" s="231"/>
      <c r="Z669" s="231"/>
    </row>
    <row r="670" spans="1:26">
      <c r="A670" s="87">
        <v>247</v>
      </c>
      <c r="B670" s="88" t="s">
        <v>217</v>
      </c>
      <c r="C670" s="89">
        <f>VLOOKUP($B670,'Panorama Especialização Brasil'!$K$4:$BU$679,58,0)</f>
        <v>0</v>
      </c>
      <c r="D670" s="90">
        <f t="shared" si="94"/>
        <v>0</v>
      </c>
      <c r="E670" s="100">
        <f>VLOOKUP($B670,'Panorama Especialização Brasil'!$K$4:$BU$679,60,0)</f>
        <v>0</v>
      </c>
      <c r="F670" s="100">
        <v>0</v>
      </c>
      <c r="G670" s="198">
        <v>0</v>
      </c>
      <c r="H670" s="100">
        <f>VLOOKUP($B670,'Panorama Especialização Brasil'!$K$4:$BU$679,63,0)</f>
        <v>12212</v>
      </c>
      <c r="I670" s="100">
        <f>VLOOKUP($B670,'Panorama Especialização Brasil'!$K$4:$BV$680,64,0)</f>
        <v>70</v>
      </c>
      <c r="J670" s="221"/>
      <c r="K670" s="112"/>
      <c r="L670" s="112"/>
      <c r="M670" s="229"/>
      <c r="N670" s="237"/>
      <c r="O670" s="237"/>
      <c r="P670" s="237"/>
      <c r="Q670" s="231"/>
      <c r="R670" s="234"/>
      <c r="S670" s="231"/>
      <c r="T670" s="231"/>
      <c r="U670" s="231"/>
      <c r="V670" s="231"/>
      <c r="W670" s="231"/>
      <c r="X670" s="231"/>
      <c r="Y670" s="231"/>
      <c r="Z670" s="231"/>
    </row>
    <row r="671" spans="1:26">
      <c r="A671" s="87">
        <v>259</v>
      </c>
      <c r="B671" s="88" t="s">
        <v>229</v>
      </c>
      <c r="C671" s="89">
        <f>VLOOKUP($B671,'Panorama Especialização Brasil'!$K$4:$BU$679,58,0)</f>
        <v>0</v>
      </c>
      <c r="D671" s="90">
        <f t="shared" si="94"/>
        <v>0</v>
      </c>
      <c r="E671" s="100">
        <f>VLOOKUP($B671,'Panorama Especialização Brasil'!$K$4:$BU$679,60,0)</f>
        <v>0</v>
      </c>
      <c r="F671" s="100">
        <v>0</v>
      </c>
      <c r="G671" s="198">
        <v>0</v>
      </c>
      <c r="H671" s="100">
        <f>VLOOKUP($B671,'Panorama Especialização Brasil'!$K$4:$BU$679,63,0)</f>
        <v>8748</v>
      </c>
      <c r="I671" s="100">
        <f>VLOOKUP($B671,'Panorama Especialização Brasil'!$K$4:$BV$680,64,0)</f>
        <v>58</v>
      </c>
      <c r="J671" s="221"/>
      <c r="K671" s="112"/>
      <c r="L671" s="112"/>
      <c r="M671" s="229"/>
      <c r="N671" s="237"/>
      <c r="O671" s="237"/>
      <c r="P671" s="237"/>
      <c r="Q671" s="231"/>
      <c r="R671" s="234"/>
      <c r="S671" s="231"/>
      <c r="T671" s="231"/>
      <c r="U671" s="231"/>
      <c r="V671" s="231"/>
      <c r="W671" s="231"/>
      <c r="X671" s="231"/>
      <c r="Y671" s="231"/>
      <c r="Z671" s="231"/>
    </row>
    <row r="672" spans="1:26">
      <c r="A672" s="87">
        <v>283</v>
      </c>
      <c r="B672" s="88" t="s">
        <v>253</v>
      </c>
      <c r="C672" s="89">
        <f>VLOOKUP($B672,'Panorama Especialização Brasil'!$K$4:$BU$679,58,0)</f>
        <v>0</v>
      </c>
      <c r="D672" s="90">
        <f t="shared" si="94"/>
        <v>0</v>
      </c>
      <c r="E672" s="100">
        <f>VLOOKUP($B672,'Panorama Especialização Brasil'!$K$4:$BU$679,60,0)</f>
        <v>0</v>
      </c>
      <c r="F672" s="100">
        <v>0</v>
      </c>
      <c r="G672" s="198">
        <v>0</v>
      </c>
      <c r="H672" s="100">
        <f>VLOOKUP($B672,'Panorama Especialização Brasil'!$K$4:$BU$679,63,0)</f>
        <v>2062</v>
      </c>
      <c r="I672" s="100">
        <f>VLOOKUP($B672,'Panorama Especialização Brasil'!$K$4:$BV$680,64,0)</f>
        <v>49</v>
      </c>
      <c r="J672" s="221"/>
      <c r="K672" s="112"/>
      <c r="L672" s="112"/>
      <c r="M672" s="229"/>
      <c r="N672" s="237"/>
      <c r="O672" s="237"/>
      <c r="P672" s="237"/>
      <c r="Q672" s="231"/>
      <c r="R672" s="234"/>
      <c r="S672" s="231"/>
      <c r="T672" s="231"/>
      <c r="U672" s="231"/>
      <c r="V672" s="231"/>
      <c r="W672" s="231"/>
      <c r="X672" s="231"/>
      <c r="Y672" s="231"/>
      <c r="Z672" s="231"/>
    </row>
    <row r="673" spans="1:26">
      <c r="A673" s="87">
        <v>503</v>
      </c>
      <c r="B673" s="88" t="s">
        <v>475</v>
      </c>
      <c r="C673" s="89">
        <f>VLOOKUP($B673,'Panorama Especialização Brasil'!$K$4:$BU$679,58,0)</f>
        <v>0</v>
      </c>
      <c r="D673" s="90">
        <f t="shared" si="94"/>
        <v>0</v>
      </c>
      <c r="E673" s="100">
        <f>VLOOKUP($B673,'Panorama Especialização Brasil'!$K$4:$BU$679,60,0)</f>
        <v>1</v>
      </c>
      <c r="F673" s="100">
        <v>0</v>
      </c>
      <c r="G673" s="198">
        <v>1</v>
      </c>
      <c r="H673" s="100">
        <f>VLOOKUP($B673,'Panorama Especialização Brasil'!$K$4:$BU$679,63,0)</f>
        <v>186</v>
      </c>
      <c r="I673" s="100">
        <f>VLOOKUP($B673,'Panorama Especialização Brasil'!$K$4:$BV$680,64,0)</f>
        <v>27</v>
      </c>
      <c r="J673" s="221"/>
      <c r="K673" s="112"/>
      <c r="L673" s="112"/>
      <c r="M673" s="229"/>
      <c r="N673" s="237"/>
      <c r="O673" s="237"/>
      <c r="P673" s="237"/>
      <c r="Q673" s="231"/>
      <c r="R673" s="234"/>
      <c r="S673" s="231"/>
      <c r="T673" s="231"/>
      <c r="U673" s="231"/>
      <c r="V673" s="231"/>
      <c r="W673" s="231"/>
      <c r="X673" s="231"/>
      <c r="Y673" s="231"/>
      <c r="Z673" s="231"/>
    </row>
    <row r="674" spans="1:26">
      <c r="A674" s="87">
        <v>520</v>
      </c>
      <c r="B674" s="88" t="s">
        <v>492</v>
      </c>
      <c r="C674" s="89">
        <f>VLOOKUP($B674,'Panorama Especialização Brasil'!$K$4:$BU$679,58,0)</f>
        <v>0</v>
      </c>
      <c r="D674" s="90">
        <f t="shared" si="94"/>
        <v>0</v>
      </c>
      <c r="E674" s="100">
        <f>VLOOKUP($B674,'Panorama Especialização Brasil'!$K$4:$BU$679,60,0)</f>
        <v>0</v>
      </c>
      <c r="F674" s="100">
        <v>0</v>
      </c>
      <c r="G674" s="198">
        <v>0</v>
      </c>
      <c r="H674" s="100">
        <f>VLOOKUP($B674,'Panorama Especialização Brasil'!$K$4:$BU$679,63,0)</f>
        <v>2770</v>
      </c>
      <c r="I674" s="100">
        <f>VLOOKUP($B674,'Panorama Especialização Brasil'!$K$4:$BV$680,64,0)</f>
        <v>28</v>
      </c>
      <c r="J674" s="221"/>
      <c r="K674" s="112"/>
      <c r="L674" s="112"/>
      <c r="M674" s="229"/>
      <c r="N674" s="237"/>
      <c r="O674" s="237"/>
      <c r="P674" s="237"/>
      <c r="Q674" s="231"/>
      <c r="R674" s="234"/>
      <c r="S674" s="231"/>
      <c r="T674" s="231"/>
      <c r="U674" s="231"/>
      <c r="V674" s="231"/>
      <c r="W674" s="231"/>
      <c r="X674" s="231"/>
      <c r="Y674" s="231"/>
      <c r="Z674" s="231"/>
    </row>
    <row r="675" spans="1:26">
      <c r="A675" s="87">
        <v>521</v>
      </c>
      <c r="B675" s="88" t="s">
        <v>493</v>
      </c>
      <c r="C675" s="89">
        <f>VLOOKUP($B675,'Panorama Especialização Brasil'!$K$4:$BU$679,58,0)</f>
        <v>0</v>
      </c>
      <c r="D675" s="90">
        <f t="shared" si="94"/>
        <v>0</v>
      </c>
      <c r="E675" s="100">
        <f>VLOOKUP($B675,'Panorama Especialização Brasil'!$K$4:$BU$679,60,0)</f>
        <v>0</v>
      </c>
      <c r="F675" s="100">
        <v>0</v>
      </c>
      <c r="G675" s="198">
        <v>0</v>
      </c>
      <c r="H675" s="100">
        <f>VLOOKUP($B675,'Panorama Especialização Brasil'!$K$4:$BU$679,63,0)</f>
        <v>763</v>
      </c>
      <c r="I675" s="100">
        <f>VLOOKUP($B675,'Panorama Especialização Brasil'!$K$4:$BV$680,64,0)</f>
        <v>22</v>
      </c>
      <c r="J675" s="221"/>
      <c r="K675" s="112"/>
      <c r="L675" s="112"/>
      <c r="M675" s="229"/>
      <c r="N675" s="237"/>
      <c r="O675" s="237"/>
      <c r="P675" s="237"/>
      <c r="Q675" s="231"/>
      <c r="R675" s="234"/>
      <c r="S675" s="231"/>
      <c r="T675" s="231"/>
      <c r="U675" s="231"/>
      <c r="V675" s="231"/>
      <c r="W675" s="231"/>
      <c r="X675" s="231"/>
      <c r="Y675" s="231"/>
      <c r="Z675" s="231"/>
    </row>
    <row r="676" spans="1:26">
      <c r="A676" s="87">
        <v>522</v>
      </c>
      <c r="B676" s="88" t="s">
        <v>494</v>
      </c>
      <c r="C676" s="89">
        <f>VLOOKUP($B676,'Panorama Especialização Brasil'!$K$4:$BU$679,58,0)</f>
        <v>0</v>
      </c>
      <c r="D676" s="90">
        <f t="shared" si="94"/>
        <v>0</v>
      </c>
      <c r="E676" s="100">
        <f>VLOOKUP($B676,'Panorama Especialização Brasil'!$K$4:$BU$679,60,0)</f>
        <v>0</v>
      </c>
      <c r="F676" s="100">
        <v>0</v>
      </c>
      <c r="G676" s="198">
        <v>0</v>
      </c>
      <c r="H676" s="100">
        <f>VLOOKUP($B676,'Panorama Especialização Brasil'!$K$4:$BU$679,63,0)</f>
        <v>3856</v>
      </c>
      <c r="I676" s="100">
        <f>VLOOKUP($B676,'Panorama Especialização Brasil'!$K$4:$BV$680,64,0)</f>
        <v>12</v>
      </c>
      <c r="J676" s="221"/>
      <c r="K676" s="112"/>
      <c r="L676" s="112"/>
      <c r="M676" s="229"/>
      <c r="N676" s="237"/>
      <c r="O676" s="237"/>
      <c r="P676" s="237"/>
      <c r="Q676" s="231"/>
      <c r="R676" s="234"/>
      <c r="S676" s="231"/>
      <c r="T676" s="231"/>
      <c r="U676" s="231"/>
      <c r="V676" s="231"/>
      <c r="W676" s="231"/>
      <c r="X676" s="231"/>
      <c r="Y676" s="231"/>
      <c r="Z676" s="231"/>
    </row>
    <row r="677" spans="1:26">
      <c r="A677" s="87">
        <v>528</v>
      </c>
      <c r="B677" s="88" t="s">
        <v>500</v>
      </c>
      <c r="C677" s="89">
        <f>VLOOKUP($B677,'Panorama Especialização Brasil'!$K$4:$BU$679,58,0)</f>
        <v>0</v>
      </c>
      <c r="D677" s="90">
        <f t="shared" si="94"/>
        <v>0</v>
      </c>
      <c r="E677" s="100">
        <f>VLOOKUP($B677,'Panorama Especialização Brasil'!$K$4:$BU$679,60,0)</f>
        <v>0</v>
      </c>
      <c r="F677" s="100">
        <v>0</v>
      </c>
      <c r="G677" s="198">
        <v>0</v>
      </c>
      <c r="H677" s="100">
        <f>VLOOKUP($B677,'Panorama Especialização Brasil'!$K$4:$BU$679,63,0)</f>
        <v>318</v>
      </c>
      <c r="I677" s="100">
        <f>VLOOKUP($B677,'Panorama Especialização Brasil'!$K$4:$BV$680,64,0)</f>
        <v>22</v>
      </c>
      <c r="J677" s="221"/>
      <c r="K677" s="112"/>
      <c r="L677" s="112"/>
      <c r="M677" s="229"/>
      <c r="N677" s="237"/>
      <c r="O677" s="237"/>
      <c r="P677" s="237"/>
      <c r="Q677" s="231"/>
      <c r="R677" s="234"/>
      <c r="S677" s="231"/>
      <c r="T677" s="231"/>
      <c r="U677" s="231"/>
      <c r="V677" s="231"/>
      <c r="W677" s="231"/>
      <c r="X677" s="231"/>
      <c r="Y677" s="231"/>
      <c r="Z677" s="231"/>
    </row>
    <row r="678" spans="1:26">
      <c r="A678" s="87">
        <v>541</v>
      </c>
      <c r="B678" s="88" t="s">
        <v>513</v>
      </c>
      <c r="C678" s="89">
        <f>VLOOKUP($B678,'Panorama Especialização Brasil'!$K$4:$BU$679,58,0)</f>
        <v>0</v>
      </c>
      <c r="D678" s="90">
        <f t="shared" si="94"/>
        <v>0</v>
      </c>
      <c r="E678" s="100">
        <f>VLOOKUP($B678,'Panorama Especialização Brasil'!$K$4:$BU$679,60,0)</f>
        <v>0</v>
      </c>
      <c r="F678" s="100">
        <v>0</v>
      </c>
      <c r="G678" s="198">
        <v>0</v>
      </c>
      <c r="H678" s="100">
        <f>VLOOKUP($B678,'Panorama Especialização Brasil'!$K$4:$BU$679,63,0)</f>
        <v>722</v>
      </c>
      <c r="I678" s="100">
        <f>VLOOKUP($B678,'Panorama Especialização Brasil'!$K$4:$BV$680,64,0)</f>
        <v>29</v>
      </c>
      <c r="J678" s="221"/>
      <c r="K678" s="112"/>
      <c r="L678" s="112"/>
      <c r="M678" s="229"/>
      <c r="N678" s="237"/>
      <c r="O678" s="237"/>
      <c r="P678" s="237"/>
      <c r="Q678" s="231"/>
      <c r="R678" s="234"/>
      <c r="S678" s="231"/>
      <c r="T678" s="231"/>
      <c r="U678" s="231"/>
      <c r="V678" s="231"/>
      <c r="W678" s="231"/>
      <c r="X678" s="231"/>
      <c r="Y678" s="231"/>
      <c r="Z678" s="231"/>
    </row>
    <row r="679" spans="1:26" ht="15" thickBot="1">
      <c r="A679" s="91">
        <v>594</v>
      </c>
      <c r="B679" s="92" t="s">
        <v>567</v>
      </c>
      <c r="C679" s="93">
        <f>VLOOKUP($B679,'Panorama Especialização Brasil'!$K$4:$BU$679,58,0)</f>
        <v>0</v>
      </c>
      <c r="D679" s="102">
        <f t="shared" si="94"/>
        <v>0</v>
      </c>
      <c r="E679" s="101">
        <f>VLOOKUP($B679,'Panorama Especialização Brasil'!$K$4:$BU$679,60,0)</f>
        <v>1</v>
      </c>
      <c r="F679" s="101">
        <v>0</v>
      </c>
      <c r="G679" s="199">
        <v>0</v>
      </c>
      <c r="H679" s="101">
        <f>VLOOKUP($B679,'Panorama Especialização Brasil'!$K$4:$BU$679,63,0)</f>
        <v>227</v>
      </c>
      <c r="I679" s="101">
        <f>VLOOKUP($B679,'Panorama Especialização Brasil'!$K$4:$BV$680,64,0)</f>
        <v>38</v>
      </c>
      <c r="J679" s="222"/>
      <c r="K679" s="113"/>
      <c r="L679" s="113"/>
      <c r="M679" s="230"/>
      <c r="N679" s="237"/>
      <c r="O679" s="237"/>
      <c r="P679" s="237"/>
      <c r="Q679" s="231"/>
      <c r="R679" s="234"/>
      <c r="S679" s="231"/>
      <c r="T679" s="231"/>
      <c r="U679" s="231"/>
      <c r="V679" s="231"/>
      <c r="W679" s="231"/>
      <c r="X679" s="231"/>
      <c r="Y679" s="231"/>
      <c r="Z679" s="231"/>
    </row>
    <row r="681" spans="1:26">
      <c r="K681"/>
    </row>
    <row r="682" spans="1:26">
      <c r="K682"/>
    </row>
    <row r="683" spans="1:26">
      <c r="A683" s="341" t="s">
        <v>750</v>
      </c>
      <c r="B683" t="s">
        <v>732</v>
      </c>
      <c r="K683"/>
    </row>
    <row r="684" spans="1:26">
      <c r="A684" s="341" t="s">
        <v>748</v>
      </c>
      <c r="B684" t="s">
        <v>733</v>
      </c>
      <c r="K684"/>
    </row>
    <row r="685" spans="1:26">
      <c r="A685" s="341" t="s">
        <v>746</v>
      </c>
      <c r="B685" t="s">
        <v>782</v>
      </c>
    </row>
    <row r="686" spans="1:26">
      <c r="A686" s="341" t="s">
        <v>778</v>
      </c>
      <c r="B686" t="s">
        <v>854</v>
      </c>
    </row>
    <row r="687" spans="1:26">
      <c r="A687" s="341" t="s">
        <v>835</v>
      </c>
      <c r="B687" t="s">
        <v>811</v>
      </c>
    </row>
    <row r="688" spans="1:26">
      <c r="A688" s="341" t="s">
        <v>749</v>
      </c>
      <c r="B688" t="s">
        <v>838</v>
      </c>
    </row>
    <row r="689" spans="1:2">
      <c r="A689" s="341" t="s">
        <v>808</v>
      </c>
      <c r="B689" t="s">
        <v>822</v>
      </c>
    </row>
    <row r="690" spans="1:2">
      <c r="A690" s="341" t="s">
        <v>806</v>
      </c>
      <c r="B690" t="s">
        <v>843</v>
      </c>
    </row>
    <row r="691" spans="1:2">
      <c r="A691" s="341" t="s">
        <v>812</v>
      </c>
      <c r="B691" t="s">
        <v>844</v>
      </c>
    </row>
    <row r="692" spans="1:2">
      <c r="A692" s="341" t="s">
        <v>821</v>
      </c>
      <c r="B692" t="s">
        <v>846</v>
      </c>
    </row>
    <row r="693" spans="1:2">
      <c r="A693" s="341" t="s">
        <v>745</v>
      </c>
    </row>
    <row r="694" spans="1:2">
      <c r="A694" s="341" t="s">
        <v>747</v>
      </c>
    </row>
    <row r="695" spans="1:2">
      <c r="A695" s="341" t="s">
        <v>744</v>
      </c>
    </row>
    <row r="696" spans="1:2">
      <c r="A696" s="341" t="s">
        <v>743</v>
      </c>
    </row>
    <row r="697" spans="1:2">
      <c r="A697" s="341" t="s">
        <v>742</v>
      </c>
    </row>
    <row r="698" spans="1:2">
      <c r="A698" s="341" t="s">
        <v>772</v>
      </c>
    </row>
    <row r="699" spans="1:2">
      <c r="A699" s="341" t="s">
        <v>740</v>
      </c>
    </row>
    <row r="700" spans="1:2">
      <c r="A700" s="341" t="s">
        <v>784</v>
      </c>
    </row>
    <row r="701" spans="1:2">
      <c r="A701" s="341" t="s">
        <v>788</v>
      </c>
    </row>
  </sheetData>
  <autoFilter ref="A6:Z632">
    <sortState ref="A7:Z632">
      <sortCondition ref="K6:K632"/>
    </sortState>
  </autoFilter>
  <sortState ref="A683:B711">
    <sortCondition ref="A683:A711"/>
    <sortCondition ref="B683:B711"/>
  </sortState>
  <mergeCells count="4">
    <mergeCell ref="C2:E2"/>
    <mergeCell ref="H2:I2"/>
    <mergeCell ref="F2:G2"/>
    <mergeCell ref="Q5:R5"/>
  </mergeCells>
  <dataValidations count="2">
    <dataValidation type="list" allowBlank="1" showInputMessage="1" showErrorMessage="1" sqref="K7:K190 K192:K207 N7:N208 K419:K430 K385:K401 K469:K542 K544:K572 K363:K379 N210:N632 K407:K412 K209:K252 K254:K304 K306:K361 K381:K383 K403:K405 K414:K417 K432:K467 K574:K632">
      <formula1>$A$683:$A$701</formula1>
    </dataValidation>
    <dataValidation type="list" allowBlank="1" showInputMessage="1" showErrorMessage="1" sqref="L7:L190 L192:L207 O7:O208 L414:L430 L385:L401 L469:L542 L544:L572 L363:L379 O210:O632 L209:L252 L254:L304 L306:L361 L381:L383 L403:L405 L407:L412 L432:L467 L574:L632">
      <formula1>$B$683:$B$692</formula1>
    </dataValidation>
  </dataValidations>
  <pageMargins left="0.511811024" right="0.511811024" top="0.78740157499999996" bottom="0.78740157499999996" header="0.31496062000000002" footer="0.31496062000000002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50"/>
  <sheetViews>
    <sheetView topLeftCell="G287" zoomScale="150" zoomScaleNormal="150" zoomScalePageLayoutView="150" workbookViewId="0">
      <selection activeCell="S305" sqref="S305"/>
    </sheetView>
  </sheetViews>
  <sheetFormatPr baseColWidth="10" defaultColWidth="8.83203125" defaultRowHeight="14" x14ac:dyDescent="0"/>
  <cols>
    <col min="1" max="1" width="4.1640625" bestFit="1" customWidth="1"/>
    <col min="2" max="2" width="43" customWidth="1"/>
    <col min="3" max="3" width="7.5" bestFit="1" customWidth="1"/>
    <col min="4" max="4" width="5.83203125" bestFit="1" customWidth="1"/>
    <col min="5" max="5" width="6.1640625" bestFit="1" customWidth="1"/>
    <col min="6" max="6" width="7.33203125" bestFit="1" customWidth="1"/>
    <col min="7" max="7" width="9.1640625" bestFit="1" customWidth="1"/>
    <col min="8" max="8" width="8.1640625" bestFit="1" customWidth="1"/>
    <col min="9" max="9" width="7.5" bestFit="1" customWidth="1"/>
    <col min="10" max="10" width="7.5" style="217" customWidth="1"/>
    <col min="11" max="11" width="16.1640625" style="25" bestFit="1" customWidth="1"/>
    <col min="12" max="12" width="15.5" customWidth="1"/>
    <col min="13" max="13" width="15.5" bestFit="1" customWidth="1"/>
  </cols>
  <sheetData>
    <row r="1" spans="1:26" ht="15" thickBot="1">
      <c r="B1" t="s">
        <v>687</v>
      </c>
      <c r="F1" s="203"/>
      <c r="G1" s="203"/>
    </row>
    <row r="2" spans="1:26">
      <c r="A2" s="16">
        <v>0</v>
      </c>
      <c r="B2" s="200" t="s">
        <v>688</v>
      </c>
      <c r="C2" s="416" t="s">
        <v>737</v>
      </c>
      <c r="D2" s="417"/>
      <c r="E2" s="418"/>
      <c r="F2" s="423" t="s">
        <v>765</v>
      </c>
      <c r="G2" s="423"/>
      <c r="H2" s="423" t="s">
        <v>690</v>
      </c>
      <c r="I2" s="423"/>
      <c r="J2" s="218"/>
    </row>
    <row r="3" spans="1:26">
      <c r="A3" s="18">
        <v>1</v>
      </c>
      <c r="B3" s="19" t="s">
        <v>691</v>
      </c>
      <c r="C3" s="20" t="s">
        <v>692</v>
      </c>
      <c r="D3" s="223" t="s">
        <v>695</v>
      </c>
      <c r="E3" s="23" t="s">
        <v>764</v>
      </c>
      <c r="F3" s="21" t="s">
        <v>692</v>
      </c>
      <c r="G3" s="22" t="s">
        <v>764</v>
      </c>
      <c r="H3" s="21" t="s">
        <v>692</v>
      </c>
      <c r="I3" s="22" t="s">
        <v>764</v>
      </c>
      <c r="J3" s="218"/>
      <c r="L3" s="25"/>
      <c r="M3" s="63"/>
    </row>
    <row r="4" spans="1:26">
      <c r="A4" s="18">
        <v>2</v>
      </c>
      <c r="B4" s="19" t="s">
        <v>699</v>
      </c>
      <c r="C4" s="209">
        <f>VLOOKUP($B4,'Panorama Especialização Brasil'!$K$4:$BU$679,58,0)</f>
        <v>2801469</v>
      </c>
      <c r="D4" s="224"/>
      <c r="E4" s="210">
        <f>VLOOKUP($B4,'Panorama Especialização Brasil'!$K$4:$BU$679,60,0)</f>
        <v>167001</v>
      </c>
      <c r="F4" s="211">
        <v>550327</v>
      </c>
      <c r="G4" s="212">
        <v>19203</v>
      </c>
      <c r="H4" s="211">
        <f>VLOOKUP($B4,'Panorama Especialização Brasil'!$K$4:$BU$679,63,0)</f>
        <v>49571510</v>
      </c>
      <c r="I4" s="211">
        <f>VLOOKUP($B4,'Panorama Especialização Brasil'!$K$4:$BV$680,64,0)</f>
        <v>3949979</v>
      </c>
      <c r="J4" s="219"/>
      <c r="Q4" s="424" t="s">
        <v>794</v>
      </c>
      <c r="R4" s="424"/>
    </row>
    <row r="5" spans="1:26" ht="71" thickBot="1">
      <c r="A5" s="105">
        <v>4</v>
      </c>
      <c r="B5" s="106" t="s">
        <v>703</v>
      </c>
      <c r="C5" s="213">
        <f>VLOOKUP($B5,'Panorama Especialização Brasil'!$K$4:$BU$679,58,0)</f>
        <v>2705803</v>
      </c>
      <c r="D5" s="225"/>
      <c r="E5" s="214">
        <f>VLOOKUP($B5,'Panorama Especialização Brasil'!$K$4:$BU$679,60,0)</f>
        <v>148469</v>
      </c>
      <c r="F5" s="215">
        <v>549295</v>
      </c>
      <c r="G5" s="216">
        <v>19094</v>
      </c>
      <c r="H5" s="215">
        <f>VLOOKUP($B5,'Panorama Especialização Brasil'!$K$4:$BU$679,63,0)</f>
        <v>48076605</v>
      </c>
      <c r="I5" s="215">
        <f>VLOOKUP($B5,'Panorama Especialização Brasil'!$K$4:$BV$680,64,0)</f>
        <v>3550980</v>
      </c>
      <c r="J5" s="243" t="s">
        <v>767</v>
      </c>
      <c r="K5" s="244" t="s">
        <v>738</v>
      </c>
      <c r="L5" s="232" t="s">
        <v>739</v>
      </c>
      <c r="M5" s="233" t="s">
        <v>766</v>
      </c>
      <c r="N5" s="245" t="s">
        <v>791</v>
      </c>
      <c r="O5" s="245" t="s">
        <v>792</v>
      </c>
      <c r="P5" s="245" t="s">
        <v>793</v>
      </c>
      <c r="Q5" s="245" t="s">
        <v>795</v>
      </c>
      <c r="R5" s="245" t="s">
        <v>796</v>
      </c>
      <c r="S5" s="245" t="s">
        <v>827</v>
      </c>
      <c r="T5" s="245" t="s">
        <v>828</v>
      </c>
      <c r="U5" s="245" t="s">
        <v>829</v>
      </c>
      <c r="V5" s="245" t="s">
        <v>830</v>
      </c>
      <c r="W5" s="245" t="s">
        <v>831</v>
      </c>
      <c r="X5" s="245" t="s">
        <v>832</v>
      </c>
      <c r="Y5" s="245" t="s">
        <v>833</v>
      </c>
      <c r="Z5" s="245" t="s">
        <v>834</v>
      </c>
    </row>
    <row r="6" spans="1:26">
      <c r="A6" s="48">
        <v>43</v>
      </c>
      <c r="B6" s="49" t="s">
        <v>13</v>
      </c>
      <c r="C6" s="65">
        <f>VLOOKUP($B6,'Panorama Especialização Brasil'!$K$4:$BU$679,58,0)</f>
        <v>668</v>
      </c>
      <c r="D6" s="46">
        <f t="shared" ref="D6:D69" si="0">(C6/H6)/($C$4/$H$4)</f>
        <v>16.837812824368449</v>
      </c>
      <c r="E6" s="201">
        <f>VLOOKUP($B6,'Panorama Especialização Brasil'!$K$4:$BU$679,60,0)</f>
        <v>32</v>
      </c>
      <c r="F6" s="98">
        <v>1</v>
      </c>
      <c r="G6" s="196">
        <v>1</v>
      </c>
      <c r="H6" s="98">
        <f>VLOOKUP($B6,'Panorama Especialização Brasil'!$K$4:$BU$679,63,0)</f>
        <v>702</v>
      </c>
      <c r="I6" s="201">
        <f>VLOOKUP($B6,'Panorama Especialização Brasil'!$K$4:$BV$680,64,0)</f>
        <v>35</v>
      </c>
      <c r="J6" s="270" t="str">
        <f>IF(VLOOKUP($B6,'Classificação ativ com agrop'!$B$7:$Z$632,COLUMN()-1,0)=0,"",VLOOKUP($B6,'Classificação ativ com agrop'!$B$7:$Z$632,COLUMN()-1,0))</f>
        <v>Extr Min</v>
      </c>
      <c r="K6" s="270" t="str">
        <f>IF(VLOOKUP($B6,'Classificação ativ com agrop'!$B$7:$Z$632,COLUMN()-1,0)=0,"",VLOOKUP($B6,'Classificação ativ com agrop'!$B$7:$Z$632,COLUMN()-1,0))</f>
        <v>Min&amp;Met</v>
      </c>
      <c r="L6" s="270" t="str">
        <f>IF(VLOOKUP($B6,'Classificação ativ com agrop'!$B$7:$Z$632,COLUMN()-1,0)=0,"",VLOOKUP($B6,'Classificação ativ com agrop'!$B$7:$Z$632,COLUMN()-1,0))</f>
        <v/>
      </c>
      <c r="M6" s="270" t="str">
        <f>IF(VLOOKUP($B6,'Classificação ativ com agrop'!$B$7:$Z$632,COLUMN()-1,0)=0,"",VLOOKUP($B6,'Classificação ativ com agrop'!$B$7:$Z$632,COLUMN()-1,0))</f>
        <v>X Prop</v>
      </c>
      <c r="N6" s="270" t="str">
        <f>IF(VLOOKUP($B6,'Classificação ativ com agrop'!$B$7:$Z$632,COLUMN()-1,0)=0,"",VLOOKUP($B6,'Classificação ativ com agrop'!$B$7:$Z$632,COLUMN()-1,0))</f>
        <v/>
      </c>
      <c r="O6" s="270" t="str">
        <f>IF(VLOOKUP($B6,'Classificação ativ com agrop'!$B$7:$Z$632,COLUMN()-1,0)=0,"",VLOOKUP($B6,'Classificação ativ com agrop'!$B$7:$Z$632,COLUMN()-1,0))</f>
        <v/>
      </c>
      <c r="P6" s="270" t="str">
        <f>IF(VLOOKUP($B6,'Classificação ativ com agrop'!$B$7:$Z$632,COLUMN()-1,0)=0,"",VLOOKUP($B6,'Classificação ativ com agrop'!$B$7:$Z$632,COLUMN()-1,0))</f>
        <v/>
      </c>
      <c r="Q6" s="269">
        <f>IF(VLOOKUP($B6,'Classificação ativ com agrop'!$B$7:$Z$632,COLUMN()-1,0)=0,"",VLOOKUP($B6,'Classificação ativ com agrop'!$B$7:$Z$632,COLUMN()-1,0))</f>
        <v>1</v>
      </c>
      <c r="R6" s="269" t="str">
        <f>IF(VLOOKUP($B6,'Classificação ativ com agrop'!$B$7:$Z$632,COLUMN()-1,0)=0,"",VLOOKUP($B6,'Classificação ativ com agrop'!$B$7:$Z$632,COLUMN()-1,0))</f>
        <v/>
      </c>
      <c r="S6" s="270">
        <f>IF(VLOOKUP($B6,'Classificação ativ com agrop'!$B$7:$Z$632,COLUMN()-1,0)=0,"",VLOOKUP($B6,'Classificação ativ com agrop'!$B$7:$Z$632,COLUMN()-1,0))</f>
        <v>668</v>
      </c>
      <c r="T6" s="270">
        <f>IF(VLOOKUP($B6,'Classificação ativ com agrop'!$B$7:$Z$632,COLUMN()-1,0)=0,"",VLOOKUP($B6,'Classificação ativ com agrop'!$B$7:$Z$632,COLUMN()-1,0))</f>
        <v>32</v>
      </c>
      <c r="U6" s="270">
        <f>IF(VLOOKUP($B6,'Classificação ativ com agrop'!$B$7:$Z$632,COLUMN()-1,0)=0,"",VLOOKUP($B6,'Classificação ativ com agrop'!$B$7:$Z$632,COLUMN()-1,0))</f>
        <v>702</v>
      </c>
      <c r="V6" s="270">
        <f>IF(VLOOKUP($B6,'Classificação ativ com agrop'!$B$7:$Z$632,COLUMN()-1,0)=0,"",VLOOKUP($B6,'Classificação ativ com agrop'!$B$7:$Z$632,COLUMN()-1,0))</f>
        <v>35</v>
      </c>
      <c r="W6" s="270" t="str">
        <f>IF(VLOOKUP($B6,'Classificação ativ com agrop'!$B$7:$Z$632,COLUMN()-1,0)=0,"",VLOOKUP($B6,'Classificação ativ com agrop'!$B$7:$Z$632,COLUMN()-1,0))</f>
        <v/>
      </c>
      <c r="X6" s="270" t="str">
        <f>IF(VLOOKUP($B6,'Classificação ativ com agrop'!$B$7:$Z$632,COLUMN()-1,0)=0,"",VLOOKUP($B6,'Classificação ativ com agrop'!$B$7:$Z$632,COLUMN()-1,0))</f>
        <v/>
      </c>
      <c r="Y6" s="270" t="str">
        <f>IF(VLOOKUP($B6,'Classificação ativ com agrop'!$B$7:$Z$632,COLUMN()-1,0)=0,"",VLOOKUP($B6,'Classificação ativ com agrop'!$B$7:$Z$632,COLUMN()-1,0))</f>
        <v/>
      </c>
      <c r="Z6" s="270" t="str">
        <f>IF(VLOOKUP($B6,'Classificação ativ com agrop'!$B$7:$Z$632,COLUMN()-1,0)=0,"",VLOOKUP($B6,'Classificação ativ com agrop'!$B$7:$Z$632,COLUMN()-1,0))</f>
        <v/>
      </c>
    </row>
    <row r="7" spans="1:26">
      <c r="A7" s="48">
        <v>42</v>
      </c>
      <c r="B7" s="49" t="s">
        <v>12</v>
      </c>
      <c r="C7" s="65">
        <f>VLOOKUP($B7,'Panorama Especialização Brasil'!$K$4:$BU$679,58,0)</f>
        <v>3380</v>
      </c>
      <c r="D7" s="46">
        <f t="shared" si="0"/>
        <v>14.432556974786605</v>
      </c>
      <c r="E7" s="201">
        <f>VLOOKUP($B7,'Panorama Especialização Brasil'!$K$4:$BU$679,60,0)</f>
        <v>6</v>
      </c>
      <c r="F7" s="98">
        <v>0</v>
      </c>
      <c r="G7" s="196">
        <v>0</v>
      </c>
      <c r="H7" s="98">
        <f>VLOOKUP($B7,'Panorama Especialização Brasil'!$K$4:$BU$679,63,0)</f>
        <v>4144</v>
      </c>
      <c r="I7" s="201">
        <f>VLOOKUP($B7,'Panorama Especialização Brasil'!$K$4:$BV$680,64,0)</f>
        <v>28</v>
      </c>
      <c r="J7" s="270" t="str">
        <f>IF(VLOOKUP($B7,'Classificação ativ com agrop'!$B$7:$Z$632,COLUMN()-1,0)=0,"",VLOOKUP($B7,'Classificação ativ com agrop'!$B$7:$Z$632,COLUMN()-1,0))</f>
        <v>Extr Min</v>
      </c>
      <c r="K7" s="270" t="str">
        <f>IF(VLOOKUP($B7,'Classificação ativ com agrop'!$B$7:$Z$632,COLUMN()-1,0)=0,"",VLOOKUP($B7,'Classificação ativ com agrop'!$B$7:$Z$632,COLUMN()-1,0))</f>
        <v>Min&amp;Met</v>
      </c>
      <c r="L7" s="270" t="str">
        <f>IF(VLOOKUP($B7,'Classificação ativ com agrop'!$B$7:$Z$632,COLUMN()-1,0)=0,"",VLOOKUP($B7,'Classificação ativ com agrop'!$B$7:$Z$632,COLUMN()-1,0))</f>
        <v/>
      </c>
      <c r="M7" s="270" t="str">
        <f>IF(VLOOKUP($B7,'Classificação ativ com agrop'!$B$7:$Z$632,COLUMN()-1,0)=0,"",VLOOKUP($B7,'Classificação ativ com agrop'!$B$7:$Z$632,COLUMN()-1,0))</f>
        <v>X Prop</v>
      </c>
      <c r="N7" s="270" t="str">
        <f>IF(VLOOKUP($B7,'Classificação ativ com agrop'!$B$7:$Z$632,COLUMN()-1,0)=0,"",VLOOKUP($B7,'Classificação ativ com agrop'!$B$7:$Z$632,COLUMN()-1,0))</f>
        <v/>
      </c>
      <c r="O7" s="270" t="str">
        <f>IF(VLOOKUP($B7,'Classificação ativ com agrop'!$B$7:$Z$632,COLUMN()-1,0)=0,"",VLOOKUP($B7,'Classificação ativ com agrop'!$B$7:$Z$632,COLUMN()-1,0))</f>
        <v/>
      </c>
      <c r="P7" s="270" t="str">
        <f>IF(VLOOKUP($B7,'Classificação ativ com agrop'!$B$7:$Z$632,COLUMN()-1,0)=0,"",VLOOKUP($B7,'Classificação ativ com agrop'!$B$7:$Z$632,COLUMN()-1,0))</f>
        <v/>
      </c>
      <c r="Q7" s="269">
        <f>IF(VLOOKUP($B7,'Classificação ativ com agrop'!$B$7:$Z$632,COLUMN()-1,0)=0,"",VLOOKUP($B7,'Classificação ativ com agrop'!$B$7:$Z$632,COLUMN()-1,0))</f>
        <v>1</v>
      </c>
      <c r="R7" s="269" t="str">
        <f>IF(VLOOKUP($B7,'Classificação ativ com agrop'!$B$7:$Z$632,COLUMN()-1,0)=0,"",VLOOKUP($B7,'Classificação ativ com agrop'!$B$7:$Z$632,COLUMN()-1,0))</f>
        <v/>
      </c>
      <c r="S7" s="270">
        <f>IF(VLOOKUP($B7,'Classificação ativ com agrop'!$B$7:$Z$632,COLUMN()-1,0)=0,"",VLOOKUP($B7,'Classificação ativ com agrop'!$B$7:$Z$632,COLUMN()-1,0))</f>
        <v>3380</v>
      </c>
      <c r="T7" s="270">
        <f>IF(VLOOKUP($B7,'Classificação ativ com agrop'!$B$7:$Z$632,COLUMN()-1,0)=0,"",VLOOKUP($B7,'Classificação ativ com agrop'!$B$7:$Z$632,COLUMN()-1,0))</f>
        <v>6</v>
      </c>
      <c r="U7" s="270">
        <f>IF(VLOOKUP($B7,'Classificação ativ com agrop'!$B$7:$Z$632,COLUMN()-1,0)=0,"",VLOOKUP($B7,'Classificação ativ com agrop'!$B$7:$Z$632,COLUMN()-1,0))</f>
        <v>4144</v>
      </c>
      <c r="V7" s="270">
        <f>IF(VLOOKUP($B7,'Classificação ativ com agrop'!$B$7:$Z$632,COLUMN()-1,0)=0,"",VLOOKUP($B7,'Classificação ativ com agrop'!$B$7:$Z$632,COLUMN()-1,0))</f>
        <v>28</v>
      </c>
      <c r="W7" s="270" t="str">
        <f>IF(VLOOKUP($B7,'Classificação ativ com agrop'!$B$7:$Z$632,COLUMN()-1,0)=0,"",VLOOKUP($B7,'Classificação ativ com agrop'!$B$7:$Z$632,COLUMN()-1,0))</f>
        <v/>
      </c>
      <c r="X7" s="270" t="str">
        <f>IF(VLOOKUP($B7,'Classificação ativ com agrop'!$B$7:$Z$632,COLUMN()-1,0)=0,"",VLOOKUP($B7,'Classificação ativ com agrop'!$B$7:$Z$632,COLUMN()-1,0))</f>
        <v/>
      </c>
      <c r="Y7" s="270" t="str">
        <f>IF(VLOOKUP($B7,'Classificação ativ com agrop'!$B$7:$Z$632,COLUMN()-1,0)=0,"",VLOOKUP($B7,'Classificação ativ com agrop'!$B$7:$Z$632,COLUMN()-1,0))</f>
        <v/>
      </c>
      <c r="Z7" s="270" t="str">
        <f>IF(VLOOKUP($B7,'Classificação ativ com agrop'!$B$7:$Z$632,COLUMN()-1,0)=0,"",VLOOKUP($B7,'Classificação ativ com agrop'!$B$7:$Z$632,COLUMN()-1,0))</f>
        <v/>
      </c>
    </row>
    <row r="8" spans="1:26">
      <c r="A8" s="48">
        <v>286</v>
      </c>
      <c r="B8" s="49" t="s">
        <v>257</v>
      </c>
      <c r="C8" s="65">
        <f>VLOOKUP($B8,'Panorama Especialização Brasil'!$K$4:$BU$679,58,0)</f>
        <v>11468</v>
      </c>
      <c r="D8" s="46">
        <f t="shared" si="0"/>
        <v>14.289435877611709</v>
      </c>
      <c r="E8" s="201">
        <f>VLOOKUP($B8,'Panorama Especialização Brasil'!$K$4:$BU$679,60,0)</f>
        <v>17</v>
      </c>
      <c r="F8" s="98">
        <v>11468</v>
      </c>
      <c r="G8" s="196">
        <v>16</v>
      </c>
      <c r="H8" s="98">
        <f>VLOOKUP($B8,'Panorama Especialização Brasil'!$K$4:$BU$679,63,0)</f>
        <v>14201</v>
      </c>
      <c r="I8" s="201">
        <f>VLOOKUP($B8,'Panorama Especialização Brasil'!$K$4:$BV$680,64,0)</f>
        <v>95</v>
      </c>
      <c r="J8" s="270" t="str">
        <f>IF(VLOOKUP($B8,'Classificação ativ com agrop'!$B$7:$Z$632,COLUMN()-1,0)=0,"",VLOOKUP($B8,'Classificação ativ com agrop'!$B$7:$Z$632,COLUMN()-1,0))</f>
        <v>Mat Tra</v>
      </c>
      <c r="K8" s="270" t="str">
        <f>IF(VLOOKUP($B8,'Classificação ativ com agrop'!$B$7:$Z$632,COLUMN()-1,0)=0,"",VLOOKUP($B8,'Classificação ativ com agrop'!$B$7:$Z$632,COLUMN()-1,0))</f>
        <v>Mat Transp</v>
      </c>
      <c r="L8" s="270" t="str">
        <f>IF(VLOOKUP($B8,'Classificação ativ com agrop'!$B$7:$Z$632,COLUMN()-1,0)=0,"",VLOOKUP($B8,'Classificação ativ com agrop'!$B$7:$Z$632,COLUMN()-1,0))</f>
        <v>Transp ZFM</v>
      </c>
      <c r="M8" s="270" t="str">
        <f>IF(VLOOKUP($B8,'Classificação ativ com agrop'!$B$7:$Z$632,COLUMN()-1,0)=0,"",VLOOKUP($B8,'Classificação ativ com agrop'!$B$7:$Z$632,COLUMN()-1,0))</f>
        <v>X Prop</v>
      </c>
      <c r="N8" s="270" t="str">
        <f>IF(VLOOKUP($B8,'Classificação ativ com agrop'!$B$7:$Z$632,COLUMN()-1,0)=0,"",VLOOKUP($B8,'Classificação ativ com agrop'!$B$7:$Z$632,COLUMN()-1,0))</f>
        <v/>
      </c>
      <c r="O8" s="270" t="str">
        <f>IF(VLOOKUP($B8,'Classificação ativ com agrop'!$B$7:$Z$632,COLUMN()-1,0)=0,"",VLOOKUP($B8,'Classificação ativ com agrop'!$B$7:$Z$632,COLUMN()-1,0))</f>
        <v/>
      </c>
      <c r="P8" s="270" t="str">
        <f>IF(VLOOKUP($B8,'Classificação ativ com agrop'!$B$7:$Z$632,COLUMN()-1,0)=0,"",VLOOKUP($B8,'Classificação ativ com agrop'!$B$7:$Z$632,COLUMN()-1,0))</f>
        <v/>
      </c>
      <c r="Q8" s="269">
        <f>IF(VLOOKUP($B8,'Classificação ativ com agrop'!$B$7:$Z$632,COLUMN()-1,0)=0,"",VLOOKUP($B8,'Classificação ativ com agrop'!$B$7:$Z$632,COLUMN()-1,0))</f>
        <v>1</v>
      </c>
      <c r="R8" s="269" t="str">
        <f>IF(VLOOKUP($B8,'Classificação ativ com agrop'!$B$7:$Z$632,COLUMN()-1,0)=0,"",VLOOKUP($B8,'Classificação ativ com agrop'!$B$7:$Z$632,COLUMN()-1,0))</f>
        <v/>
      </c>
      <c r="S8" s="270">
        <f>IF(VLOOKUP($B8,'Classificação ativ com agrop'!$B$7:$Z$632,COLUMN()-1,0)=0,"",VLOOKUP($B8,'Classificação ativ com agrop'!$B$7:$Z$632,COLUMN()-1,0))</f>
        <v>11468</v>
      </c>
      <c r="T8" s="270">
        <f>IF(VLOOKUP($B8,'Classificação ativ com agrop'!$B$7:$Z$632,COLUMN()-1,0)=0,"",VLOOKUP($B8,'Classificação ativ com agrop'!$B$7:$Z$632,COLUMN()-1,0))</f>
        <v>17</v>
      </c>
      <c r="U8" s="270">
        <f>IF(VLOOKUP($B8,'Classificação ativ com agrop'!$B$7:$Z$632,COLUMN()-1,0)=0,"",VLOOKUP($B8,'Classificação ativ com agrop'!$B$7:$Z$632,COLUMN()-1,0))</f>
        <v>14201</v>
      </c>
      <c r="V8" s="270">
        <f>IF(VLOOKUP($B8,'Classificação ativ com agrop'!$B$7:$Z$632,COLUMN()-1,0)=0,"",VLOOKUP($B8,'Classificação ativ com agrop'!$B$7:$Z$632,COLUMN()-1,0))</f>
        <v>95</v>
      </c>
      <c r="W8" s="270" t="str">
        <f>IF(VLOOKUP($B8,'Classificação ativ com agrop'!$B$7:$Z$632,COLUMN()-1,0)=0,"",VLOOKUP($B8,'Classificação ativ com agrop'!$B$7:$Z$632,COLUMN()-1,0))</f>
        <v/>
      </c>
      <c r="X8" s="270" t="str">
        <f>IF(VLOOKUP($B8,'Classificação ativ com agrop'!$B$7:$Z$632,COLUMN()-1,0)=0,"",VLOOKUP($B8,'Classificação ativ com agrop'!$B$7:$Z$632,COLUMN()-1,0))</f>
        <v/>
      </c>
      <c r="Y8" s="270" t="str">
        <f>IF(VLOOKUP($B8,'Classificação ativ com agrop'!$B$7:$Z$632,COLUMN()-1,0)=0,"",VLOOKUP($B8,'Classificação ativ com agrop'!$B$7:$Z$632,COLUMN()-1,0))</f>
        <v/>
      </c>
      <c r="Z8" s="270" t="str">
        <f>IF(VLOOKUP($B8,'Classificação ativ com agrop'!$B$7:$Z$632,COLUMN()-1,0)=0,"",VLOOKUP($B8,'Classificação ativ com agrop'!$B$7:$Z$632,COLUMN()-1,0))</f>
        <v/>
      </c>
    </row>
    <row r="9" spans="1:26">
      <c r="A9" s="48">
        <v>456</v>
      </c>
      <c r="B9" s="49" t="s">
        <v>428</v>
      </c>
      <c r="C9" s="65">
        <f>VLOOKUP($B9,'Panorama Especialização Brasil'!$K$4:$BU$679,58,0)</f>
        <v>6286</v>
      </c>
      <c r="D9" s="46">
        <f t="shared" si="0"/>
        <v>12.247267572202107</v>
      </c>
      <c r="E9" s="201">
        <f>VLOOKUP($B9,'Panorama Especialização Brasil'!$K$4:$BU$679,60,0)</f>
        <v>246</v>
      </c>
      <c r="F9" s="98">
        <v>2696</v>
      </c>
      <c r="G9" s="196">
        <v>64</v>
      </c>
      <c r="H9" s="98">
        <f>VLOOKUP($B9,'Panorama Especialização Brasil'!$K$4:$BU$679,63,0)</f>
        <v>9082</v>
      </c>
      <c r="I9" s="201">
        <f>VLOOKUP($B9,'Panorama Especialização Brasil'!$K$4:$BV$680,64,0)</f>
        <v>369</v>
      </c>
      <c r="J9" s="270" t="str">
        <f>IF(VLOOKUP($B9,'Classificação ativ com agrop'!$B$7:$Z$632,COLUMN()-1,0)=0,"",VLOOKUP($B9,'Classificação ativ com agrop'!$B$7:$Z$632,COLUMN()-1,0))</f>
        <v>Log e Tr</v>
      </c>
      <c r="K9" s="270" t="str">
        <f>IF(VLOOKUP($B9,'Classificação ativ com agrop'!$B$7:$Z$632,COLUMN()-1,0)=0,"",VLOOKUP($B9,'Classificação ativ com agrop'!$B$7:$Z$632,COLUMN()-1,0))</f>
        <v>Multicadeia</v>
      </c>
      <c r="L9" s="270" t="str">
        <f>IF(VLOOKUP($B9,'Classificação ativ com agrop'!$B$7:$Z$632,COLUMN()-1,0)=0,"",VLOOKUP($B9,'Classificação ativ com agrop'!$B$7:$Z$632,COLUMN()-1,0))</f>
        <v/>
      </c>
      <c r="M9" s="270" t="str">
        <f>IF(VLOOKUP($B9,'Classificação ativ com agrop'!$B$7:$Z$632,COLUMN()-1,0)=0,"",VLOOKUP($B9,'Classificação ativ com agrop'!$B$7:$Z$632,COLUMN()-1,0))</f>
        <v>Multifunção</v>
      </c>
      <c r="N9" s="270" t="str">
        <f>IF(VLOOKUP($B9,'Classificação ativ com agrop'!$B$7:$Z$632,COLUMN()-1,0)=0,"",VLOOKUP($B9,'Classificação ativ com agrop'!$B$7:$Z$632,COLUMN()-1,0))</f>
        <v/>
      </c>
      <c r="O9" s="270" t="str">
        <f>IF(VLOOKUP($B9,'Classificação ativ com agrop'!$B$7:$Z$632,COLUMN()-1,0)=0,"",VLOOKUP($B9,'Classificação ativ com agrop'!$B$7:$Z$632,COLUMN()-1,0))</f>
        <v/>
      </c>
      <c r="P9" s="270" t="str">
        <f>IF(VLOOKUP($B9,'Classificação ativ com agrop'!$B$7:$Z$632,COLUMN()-1,0)=0,"",VLOOKUP($B9,'Classificação ativ com agrop'!$B$7:$Z$632,COLUMN()-1,0))</f>
        <v/>
      </c>
      <c r="Q9" s="269">
        <f>IF(VLOOKUP($B9,'Classificação ativ com agrop'!$B$7:$Z$632,COLUMN()-1,0)=0,"",VLOOKUP($B9,'Classificação ativ com agrop'!$B$7:$Z$632,COLUMN()-1,0))</f>
        <v>1</v>
      </c>
      <c r="R9" s="269" t="str">
        <f>IF(VLOOKUP($B9,'Classificação ativ com agrop'!$B$7:$Z$632,COLUMN()-1,0)=0,"",VLOOKUP($B9,'Classificação ativ com agrop'!$B$7:$Z$632,COLUMN()-1,0))</f>
        <v/>
      </c>
      <c r="S9" s="270">
        <f>IF(VLOOKUP($B9,'Classificação ativ com agrop'!$B$7:$Z$632,COLUMN()-1,0)=0,"",VLOOKUP($B9,'Classificação ativ com agrop'!$B$7:$Z$632,COLUMN()-1,0))</f>
        <v>6286</v>
      </c>
      <c r="T9" s="270">
        <f>IF(VLOOKUP($B9,'Classificação ativ com agrop'!$B$7:$Z$632,COLUMN()-1,0)=0,"",VLOOKUP($B9,'Classificação ativ com agrop'!$B$7:$Z$632,COLUMN()-1,0))</f>
        <v>246</v>
      </c>
      <c r="U9" s="270">
        <f>IF(VLOOKUP($B9,'Classificação ativ com agrop'!$B$7:$Z$632,COLUMN()-1,0)=0,"",VLOOKUP($B9,'Classificação ativ com agrop'!$B$7:$Z$632,COLUMN()-1,0))</f>
        <v>9082</v>
      </c>
      <c r="V9" s="270">
        <f>IF(VLOOKUP($B9,'Classificação ativ com agrop'!$B$7:$Z$632,COLUMN()-1,0)=0,"",VLOOKUP($B9,'Classificação ativ com agrop'!$B$7:$Z$632,COLUMN()-1,0))</f>
        <v>369</v>
      </c>
      <c r="W9" s="270" t="str">
        <f>IF(VLOOKUP($B9,'Classificação ativ com agrop'!$B$7:$Z$632,COLUMN()-1,0)=0,"",VLOOKUP($B9,'Classificação ativ com agrop'!$B$7:$Z$632,COLUMN()-1,0))</f>
        <v/>
      </c>
      <c r="X9" s="270" t="str">
        <f>IF(VLOOKUP($B9,'Classificação ativ com agrop'!$B$7:$Z$632,COLUMN()-1,0)=0,"",VLOOKUP($B9,'Classificação ativ com agrop'!$B$7:$Z$632,COLUMN()-1,0))</f>
        <v/>
      </c>
      <c r="Y9" s="270" t="str">
        <f>IF(VLOOKUP($B9,'Classificação ativ com agrop'!$B$7:$Z$632,COLUMN()-1,0)=0,"",VLOOKUP($B9,'Classificação ativ com agrop'!$B$7:$Z$632,COLUMN()-1,0))</f>
        <v/>
      </c>
      <c r="Z9" s="270" t="str">
        <f>IF(VLOOKUP($B9,'Classificação ativ com agrop'!$B$7:$Z$632,COLUMN()-1,0)=0,"",VLOOKUP($B9,'Classificação ativ com agrop'!$B$7:$Z$632,COLUMN()-1,0))</f>
        <v/>
      </c>
    </row>
    <row r="10" spans="1:26">
      <c r="A10" s="48">
        <v>457</v>
      </c>
      <c r="B10" s="49" t="s">
        <v>429</v>
      </c>
      <c r="C10" s="65">
        <f>VLOOKUP($B10,'Panorama Especialização Brasil'!$K$4:$BU$679,58,0)</f>
        <v>1527</v>
      </c>
      <c r="D10" s="46">
        <f t="shared" si="0"/>
        <v>12.030276585075434</v>
      </c>
      <c r="E10" s="201">
        <f>VLOOKUP($B10,'Panorama Especialização Brasil'!$K$4:$BU$679,60,0)</f>
        <v>130</v>
      </c>
      <c r="F10" s="98">
        <v>261</v>
      </c>
      <c r="G10" s="196">
        <v>28</v>
      </c>
      <c r="H10" s="98">
        <f>VLOOKUP($B10,'Panorama Especialização Brasil'!$K$4:$BU$679,63,0)</f>
        <v>2246</v>
      </c>
      <c r="I10" s="201">
        <f>VLOOKUP($B10,'Panorama Especialização Brasil'!$K$4:$BV$680,64,0)</f>
        <v>217</v>
      </c>
      <c r="J10" s="270" t="str">
        <f>IF(VLOOKUP($B10,'Classificação ativ com agrop'!$B$7:$Z$632,COLUMN()-1,0)=0,"",VLOOKUP($B10,'Classificação ativ com agrop'!$B$7:$Z$632,COLUMN()-1,0))</f>
        <v>Log e Tr</v>
      </c>
      <c r="K10" s="270" t="str">
        <f>IF(VLOOKUP($B10,'Classificação ativ com agrop'!$B$7:$Z$632,COLUMN()-1,0)=0,"",VLOOKUP($B10,'Classificação ativ com agrop'!$B$7:$Z$632,COLUMN()-1,0))</f>
        <v>SPF</v>
      </c>
      <c r="L10" s="270" t="str">
        <f>IF(VLOOKUP($B10,'Classificação ativ com agrop'!$B$7:$Z$632,COLUMN()-1,0)=0,"",VLOOKUP($B10,'Classificação ativ com agrop'!$B$7:$Z$632,COLUMN()-1,0))</f>
        <v/>
      </c>
      <c r="M10" s="270" t="str">
        <f>IF(VLOOKUP($B10,'Classificação ativ com agrop'!$B$7:$Z$632,COLUMN()-1,0)=0,"",VLOOKUP($B10,'Classificação ativ com agrop'!$B$7:$Z$632,COLUMN()-1,0))</f>
        <v>Cons Reflexo</v>
      </c>
      <c r="N10" s="270" t="str">
        <f>IF(VLOOKUP($B10,'Classificação ativ com agrop'!$B$7:$Z$632,COLUMN()-1,0)=0,"",VLOOKUP($B10,'Classificação ativ com agrop'!$B$7:$Z$632,COLUMN()-1,0))</f>
        <v/>
      </c>
      <c r="O10" s="270" t="str">
        <f>IF(VLOOKUP($B10,'Classificação ativ com agrop'!$B$7:$Z$632,COLUMN()-1,0)=0,"",VLOOKUP($B10,'Classificação ativ com agrop'!$B$7:$Z$632,COLUMN()-1,0))</f>
        <v/>
      </c>
      <c r="P10" s="270" t="str">
        <f>IF(VLOOKUP($B10,'Classificação ativ com agrop'!$B$7:$Z$632,COLUMN()-1,0)=0,"",VLOOKUP($B10,'Classificação ativ com agrop'!$B$7:$Z$632,COLUMN()-1,0))</f>
        <v/>
      </c>
      <c r="Q10" s="269">
        <f>IF(VLOOKUP($B10,'Classificação ativ com agrop'!$B$7:$Z$632,COLUMN()-1,0)=0,"",VLOOKUP($B10,'Classificação ativ com agrop'!$B$7:$Z$632,COLUMN()-1,0))</f>
        <v>1</v>
      </c>
      <c r="R10" s="269" t="str">
        <f>IF(VLOOKUP($B10,'Classificação ativ com agrop'!$B$7:$Z$632,COLUMN()-1,0)=0,"",VLOOKUP($B10,'Classificação ativ com agrop'!$B$7:$Z$632,COLUMN()-1,0))</f>
        <v/>
      </c>
      <c r="S10" s="270">
        <f>IF(VLOOKUP($B10,'Classificação ativ com agrop'!$B$7:$Z$632,COLUMN()-1,0)=0,"",VLOOKUP($B10,'Classificação ativ com agrop'!$B$7:$Z$632,COLUMN()-1,0))</f>
        <v>1527</v>
      </c>
      <c r="T10" s="270">
        <f>IF(VLOOKUP($B10,'Classificação ativ com agrop'!$B$7:$Z$632,COLUMN()-1,0)=0,"",VLOOKUP($B10,'Classificação ativ com agrop'!$B$7:$Z$632,COLUMN()-1,0))</f>
        <v>130</v>
      </c>
      <c r="U10" s="270">
        <f>IF(VLOOKUP($B10,'Classificação ativ com agrop'!$B$7:$Z$632,COLUMN()-1,0)=0,"",VLOOKUP($B10,'Classificação ativ com agrop'!$B$7:$Z$632,COLUMN()-1,0))</f>
        <v>2246</v>
      </c>
      <c r="V10" s="270">
        <f>IF(VLOOKUP($B10,'Classificação ativ com agrop'!$B$7:$Z$632,COLUMN()-1,0)=0,"",VLOOKUP($B10,'Classificação ativ com agrop'!$B$7:$Z$632,COLUMN()-1,0))</f>
        <v>217</v>
      </c>
      <c r="W10" s="270" t="str">
        <f>IF(VLOOKUP($B10,'Classificação ativ com agrop'!$B$7:$Z$632,COLUMN()-1,0)=0,"",VLOOKUP($B10,'Classificação ativ com agrop'!$B$7:$Z$632,COLUMN()-1,0))</f>
        <v/>
      </c>
      <c r="X10" s="270" t="str">
        <f>IF(VLOOKUP($B10,'Classificação ativ com agrop'!$B$7:$Z$632,COLUMN()-1,0)=0,"",VLOOKUP($B10,'Classificação ativ com agrop'!$B$7:$Z$632,COLUMN()-1,0))</f>
        <v/>
      </c>
      <c r="Y10" s="270" t="str">
        <f>IF(VLOOKUP($B10,'Classificação ativ com agrop'!$B$7:$Z$632,COLUMN()-1,0)=0,"",VLOOKUP($B10,'Classificação ativ com agrop'!$B$7:$Z$632,COLUMN()-1,0))</f>
        <v/>
      </c>
      <c r="Z10" s="270" t="str">
        <f>IF(VLOOKUP($B10,'Classificação ativ com agrop'!$B$7:$Z$632,COLUMN()-1,0)=0,"",VLOOKUP($B10,'Classificação ativ com agrop'!$B$7:$Z$632,COLUMN()-1,0))</f>
        <v/>
      </c>
    </row>
    <row r="11" spans="1:26">
      <c r="A11" s="48">
        <v>230</v>
      </c>
      <c r="B11" s="49" t="s">
        <v>200</v>
      </c>
      <c r="C11" s="65">
        <f>VLOOKUP($B11,'Panorama Especialização Brasil'!$K$4:$BU$679,58,0)</f>
        <v>1866</v>
      </c>
      <c r="D11" s="46">
        <f t="shared" si="0"/>
        <v>11.472740669798664</v>
      </c>
      <c r="E11" s="201">
        <f>VLOOKUP($B11,'Panorama Especialização Brasil'!$K$4:$BU$679,60,0)</f>
        <v>9</v>
      </c>
      <c r="F11" s="98">
        <v>1866</v>
      </c>
      <c r="G11" s="196">
        <v>9</v>
      </c>
      <c r="H11" s="98">
        <f>VLOOKUP($B11,'Panorama Especialização Brasil'!$K$4:$BU$679,63,0)</f>
        <v>2878</v>
      </c>
      <c r="I11" s="201">
        <f>VLOOKUP($B11,'Panorama Especialização Brasil'!$K$4:$BV$680,64,0)</f>
        <v>38</v>
      </c>
      <c r="J11" s="270" t="str">
        <f>IF(VLOOKUP($B11,'Classificação ativ com agrop'!$B$7:$Z$632,COLUMN()-1,0)=0,"",VLOOKUP($B11,'Classificação ativ com agrop'!$B$7:$Z$632,COLUMN()-1,0))</f>
        <v>Mecânica</v>
      </c>
      <c r="K11" s="270" t="str">
        <f>IF(VLOOKUP($B11,'Classificação ativ com agrop'!$B$7:$Z$632,COLUMN()-1,0)=0,"",VLOOKUP($B11,'Classificação ativ com agrop'!$B$7:$Z$632,COLUMN()-1,0))</f>
        <v>Eletroeletron</v>
      </c>
      <c r="L11" s="270" t="str">
        <f>IF(VLOOKUP($B11,'Classificação ativ com agrop'!$B$7:$Z$632,COLUMN()-1,0)=0,"",VLOOKUP($B11,'Classificação ativ com agrop'!$B$7:$Z$632,COLUMN()-1,0))</f>
        <v>ZFM</v>
      </c>
      <c r="M11" s="270" t="str">
        <f>IF(VLOOKUP($B11,'Classificação ativ com agrop'!$B$7:$Z$632,COLUMN()-1,0)=0,"",VLOOKUP($B11,'Classificação ativ com agrop'!$B$7:$Z$632,COLUMN()-1,0))</f>
        <v>X Prop</v>
      </c>
      <c r="N11" s="270" t="str">
        <f>IF(VLOOKUP($B11,'Classificação ativ com agrop'!$B$7:$Z$632,COLUMN()-1,0)=0,"",VLOOKUP($B11,'Classificação ativ com agrop'!$B$7:$Z$632,COLUMN()-1,0))</f>
        <v/>
      </c>
      <c r="O11" s="270" t="str">
        <f>IF(VLOOKUP($B11,'Classificação ativ com agrop'!$B$7:$Z$632,COLUMN()-1,0)=0,"",VLOOKUP($B11,'Classificação ativ com agrop'!$B$7:$Z$632,COLUMN()-1,0))</f>
        <v/>
      </c>
      <c r="P11" s="270" t="str">
        <f>IF(VLOOKUP($B11,'Classificação ativ com agrop'!$B$7:$Z$632,COLUMN()-1,0)=0,"",VLOOKUP($B11,'Classificação ativ com agrop'!$B$7:$Z$632,COLUMN()-1,0))</f>
        <v/>
      </c>
      <c r="Q11" s="269">
        <f>IF(VLOOKUP($B11,'Classificação ativ com agrop'!$B$7:$Z$632,COLUMN()-1,0)=0,"",VLOOKUP($B11,'Classificação ativ com agrop'!$B$7:$Z$632,COLUMN()-1,0))</f>
        <v>1</v>
      </c>
      <c r="R11" s="269" t="str">
        <f>IF(VLOOKUP($B11,'Classificação ativ com agrop'!$B$7:$Z$632,COLUMN()-1,0)=0,"",VLOOKUP($B11,'Classificação ativ com agrop'!$B$7:$Z$632,COLUMN()-1,0))</f>
        <v/>
      </c>
      <c r="S11" s="270">
        <f>IF(VLOOKUP($B11,'Classificação ativ com agrop'!$B$7:$Z$632,COLUMN()-1,0)=0,"",VLOOKUP($B11,'Classificação ativ com agrop'!$B$7:$Z$632,COLUMN()-1,0))</f>
        <v>1866</v>
      </c>
      <c r="T11" s="270">
        <f>IF(VLOOKUP($B11,'Classificação ativ com agrop'!$B$7:$Z$632,COLUMN()-1,0)=0,"",VLOOKUP($B11,'Classificação ativ com agrop'!$B$7:$Z$632,COLUMN()-1,0))</f>
        <v>9</v>
      </c>
      <c r="U11" s="270">
        <f>IF(VLOOKUP($B11,'Classificação ativ com agrop'!$B$7:$Z$632,COLUMN()-1,0)=0,"",VLOOKUP($B11,'Classificação ativ com agrop'!$B$7:$Z$632,COLUMN()-1,0))</f>
        <v>2878</v>
      </c>
      <c r="V11" s="270">
        <f>IF(VLOOKUP($B11,'Classificação ativ com agrop'!$B$7:$Z$632,COLUMN()-1,0)=0,"",VLOOKUP($B11,'Classificação ativ com agrop'!$B$7:$Z$632,COLUMN()-1,0))</f>
        <v>38</v>
      </c>
      <c r="W11" s="270" t="str">
        <f>IF(VLOOKUP($B11,'Classificação ativ com agrop'!$B$7:$Z$632,COLUMN()-1,0)=0,"",VLOOKUP($B11,'Classificação ativ com agrop'!$B$7:$Z$632,COLUMN()-1,0))</f>
        <v/>
      </c>
      <c r="X11" s="270" t="str">
        <f>IF(VLOOKUP($B11,'Classificação ativ com agrop'!$B$7:$Z$632,COLUMN()-1,0)=0,"",VLOOKUP($B11,'Classificação ativ com agrop'!$B$7:$Z$632,COLUMN()-1,0))</f>
        <v/>
      </c>
      <c r="Y11" s="270" t="str">
        <f>IF(VLOOKUP($B11,'Classificação ativ com agrop'!$B$7:$Z$632,COLUMN()-1,0)=0,"",VLOOKUP($B11,'Classificação ativ com agrop'!$B$7:$Z$632,COLUMN()-1,0))</f>
        <v/>
      </c>
      <c r="Z11" s="270" t="str">
        <f>IF(VLOOKUP($B11,'Classificação ativ com agrop'!$B$7:$Z$632,COLUMN()-1,0)=0,"",VLOOKUP($B11,'Classificação ativ com agrop'!$B$7:$Z$632,COLUMN()-1,0))</f>
        <v/>
      </c>
    </row>
    <row r="12" spans="1:26">
      <c r="A12" s="48">
        <v>516</v>
      </c>
      <c r="B12" s="49" t="s">
        <v>488</v>
      </c>
      <c r="C12" s="65">
        <f>VLOOKUP($B12,'Panorama Especialização Brasil'!$K$4:$BU$679,58,0)</f>
        <v>2812</v>
      </c>
      <c r="D12" s="46">
        <f t="shared" si="0"/>
        <v>10.807526982138384</v>
      </c>
      <c r="E12" s="201">
        <f>VLOOKUP($B12,'Panorama Especialização Brasil'!$K$4:$BU$679,60,0)</f>
        <v>101</v>
      </c>
      <c r="F12" s="98">
        <v>90</v>
      </c>
      <c r="G12" s="196">
        <v>3</v>
      </c>
      <c r="H12" s="98">
        <f>VLOOKUP($B12,'Panorama Especialização Brasil'!$K$4:$BU$679,63,0)</f>
        <v>4604</v>
      </c>
      <c r="I12" s="201">
        <f>VLOOKUP($B12,'Panorama Especialização Brasil'!$K$4:$BV$680,64,0)</f>
        <v>175</v>
      </c>
      <c r="J12" s="270" t="str">
        <f>IF(VLOOKUP($B12,'Classificação ativ com agrop'!$B$7:$Z$632,COLUMN()-1,0)=0,"",VLOOKUP($B12,'Classificação ativ com agrop'!$B$7:$Z$632,COLUMN()-1,0))</f>
        <v>Serv Finan</v>
      </c>
      <c r="K12" s="270" t="str">
        <f>IF(VLOOKUP($B12,'Classificação ativ com agrop'!$B$7:$Z$632,COLUMN()-1,0)=0,"",VLOOKUP($B12,'Classificação ativ com agrop'!$B$7:$Z$632,COLUMN()-1,0))</f>
        <v>SPF&amp;E</v>
      </c>
      <c r="L12" s="270" t="str">
        <f>IF(VLOOKUP($B12,'Classificação ativ com agrop'!$B$7:$Z$632,COLUMN()-1,0)=0,"",VLOOKUP($B12,'Classificação ativ com agrop'!$B$7:$Z$632,COLUMN()-1,0))</f>
        <v/>
      </c>
      <c r="M12" s="270" t="str">
        <f>IF(VLOOKUP($B12,'Classificação ativ com agrop'!$B$7:$Z$632,COLUMN()-1,0)=0,"",VLOOKUP($B12,'Classificação ativ com agrop'!$B$7:$Z$632,COLUMN()-1,0))</f>
        <v>Gen Reflexo</v>
      </c>
      <c r="N12" s="270" t="str">
        <f>IF(VLOOKUP($B12,'Classificação ativ com agrop'!$B$7:$Z$632,COLUMN()-1,0)=0,"",VLOOKUP($B12,'Classificação ativ com agrop'!$B$7:$Z$632,COLUMN()-1,0))</f>
        <v/>
      </c>
      <c r="O12" s="270" t="str">
        <f>IF(VLOOKUP($B12,'Classificação ativ com agrop'!$B$7:$Z$632,COLUMN()-1,0)=0,"",VLOOKUP($B12,'Classificação ativ com agrop'!$B$7:$Z$632,COLUMN()-1,0))</f>
        <v/>
      </c>
      <c r="P12" s="270" t="str">
        <f>IF(VLOOKUP($B12,'Classificação ativ com agrop'!$B$7:$Z$632,COLUMN()-1,0)=0,"",VLOOKUP($B12,'Classificação ativ com agrop'!$B$7:$Z$632,COLUMN()-1,0))</f>
        <v/>
      </c>
      <c r="Q12" s="269">
        <f>IF(VLOOKUP($B12,'Classificação ativ com agrop'!$B$7:$Z$632,COLUMN()-1,0)=0,"",VLOOKUP($B12,'Classificação ativ com agrop'!$B$7:$Z$632,COLUMN()-1,0))</f>
        <v>1</v>
      </c>
      <c r="R12" s="269" t="str">
        <f>IF(VLOOKUP($B12,'Classificação ativ com agrop'!$B$7:$Z$632,COLUMN()-1,0)=0,"",VLOOKUP($B12,'Classificação ativ com agrop'!$B$7:$Z$632,COLUMN()-1,0))</f>
        <v/>
      </c>
      <c r="S12" s="270">
        <f>IF(VLOOKUP($B12,'Classificação ativ com agrop'!$B$7:$Z$632,COLUMN()-1,0)=0,"",VLOOKUP($B12,'Classificação ativ com agrop'!$B$7:$Z$632,COLUMN()-1,0))</f>
        <v>2812</v>
      </c>
      <c r="T12" s="270">
        <f>IF(VLOOKUP($B12,'Classificação ativ com agrop'!$B$7:$Z$632,COLUMN()-1,0)=0,"",VLOOKUP($B12,'Classificação ativ com agrop'!$B$7:$Z$632,COLUMN()-1,0))</f>
        <v>101</v>
      </c>
      <c r="U12" s="270">
        <f>IF(VLOOKUP($B12,'Classificação ativ com agrop'!$B$7:$Z$632,COLUMN()-1,0)=0,"",VLOOKUP($B12,'Classificação ativ com agrop'!$B$7:$Z$632,COLUMN()-1,0))</f>
        <v>4604</v>
      </c>
      <c r="V12" s="270">
        <f>IF(VLOOKUP($B12,'Classificação ativ com agrop'!$B$7:$Z$632,COLUMN()-1,0)=0,"",VLOOKUP($B12,'Classificação ativ com agrop'!$B$7:$Z$632,COLUMN()-1,0))</f>
        <v>175</v>
      </c>
      <c r="W12" s="270" t="str">
        <f>IF(VLOOKUP($B12,'Classificação ativ com agrop'!$B$7:$Z$632,COLUMN()-1,0)=0,"",VLOOKUP($B12,'Classificação ativ com agrop'!$B$7:$Z$632,COLUMN()-1,0))</f>
        <v/>
      </c>
      <c r="X12" s="270" t="str">
        <f>IF(VLOOKUP($B12,'Classificação ativ com agrop'!$B$7:$Z$632,COLUMN()-1,0)=0,"",VLOOKUP($B12,'Classificação ativ com agrop'!$B$7:$Z$632,COLUMN()-1,0))</f>
        <v/>
      </c>
      <c r="Y12" s="270" t="str">
        <f>IF(VLOOKUP($B12,'Classificação ativ com agrop'!$B$7:$Z$632,COLUMN()-1,0)=0,"",VLOOKUP($B12,'Classificação ativ com agrop'!$B$7:$Z$632,COLUMN()-1,0))</f>
        <v/>
      </c>
      <c r="Z12" s="270" t="str">
        <f>IF(VLOOKUP($B12,'Classificação ativ com agrop'!$B$7:$Z$632,COLUMN()-1,0)=0,"",VLOOKUP($B12,'Classificação ativ com agrop'!$B$7:$Z$632,COLUMN()-1,0))</f>
        <v/>
      </c>
    </row>
    <row r="13" spans="1:26">
      <c r="A13" s="48">
        <v>228</v>
      </c>
      <c r="B13" s="49" t="s">
        <v>198</v>
      </c>
      <c r="C13" s="65">
        <f>VLOOKUP($B13,'Panorama Especialização Brasil'!$K$4:$BU$679,58,0)</f>
        <v>9882</v>
      </c>
      <c r="D13" s="46">
        <f t="shared" si="0"/>
        <v>9.9845990338697188</v>
      </c>
      <c r="E13" s="201">
        <f>VLOOKUP($B13,'Panorama Especialização Brasil'!$K$4:$BU$679,60,0)</f>
        <v>27</v>
      </c>
      <c r="F13" s="98">
        <v>9882</v>
      </c>
      <c r="G13" s="196">
        <v>27</v>
      </c>
      <c r="H13" s="98">
        <f>VLOOKUP($B13,'Panorama Especialização Brasil'!$K$4:$BU$679,63,0)</f>
        <v>17513</v>
      </c>
      <c r="I13" s="201">
        <f>VLOOKUP($B13,'Panorama Especialização Brasil'!$K$4:$BV$680,64,0)</f>
        <v>339</v>
      </c>
      <c r="J13" s="270" t="str">
        <f>IF(VLOOKUP($B13,'Classificação ativ com agrop'!$B$7:$Z$632,COLUMN()-1,0)=0,"",VLOOKUP($B13,'Classificação ativ com agrop'!$B$7:$Z$632,COLUMN()-1,0))</f>
        <v>EletEletro</v>
      </c>
      <c r="K13" s="270" t="str">
        <f>IF(VLOOKUP($B13,'Classificação ativ com agrop'!$B$7:$Z$632,COLUMN()-1,0)=0,"",VLOOKUP($B13,'Classificação ativ com agrop'!$B$7:$Z$632,COLUMN()-1,0))</f>
        <v>Eletroeletron</v>
      </c>
      <c r="L13" s="270" t="str">
        <f>IF(VLOOKUP($B13,'Classificação ativ com agrop'!$B$7:$Z$632,COLUMN()-1,0)=0,"",VLOOKUP($B13,'Classificação ativ com agrop'!$B$7:$Z$632,COLUMN()-1,0))</f>
        <v>ZFM</v>
      </c>
      <c r="M13" s="270" t="str">
        <f>IF(VLOOKUP($B13,'Classificação ativ com agrop'!$B$7:$Z$632,COLUMN()-1,0)=0,"",VLOOKUP($B13,'Classificação ativ com agrop'!$B$7:$Z$632,COLUMN()-1,0))</f>
        <v>X Prop</v>
      </c>
      <c r="N13" s="270" t="str">
        <f>IF(VLOOKUP($B13,'Classificação ativ com agrop'!$B$7:$Z$632,COLUMN()-1,0)=0,"",VLOOKUP($B13,'Classificação ativ com agrop'!$B$7:$Z$632,COLUMN()-1,0))</f>
        <v/>
      </c>
      <c r="O13" s="270" t="str">
        <f>IF(VLOOKUP($B13,'Classificação ativ com agrop'!$B$7:$Z$632,COLUMN()-1,0)=0,"",VLOOKUP($B13,'Classificação ativ com agrop'!$B$7:$Z$632,COLUMN()-1,0))</f>
        <v/>
      </c>
      <c r="P13" s="270" t="str">
        <f>IF(VLOOKUP($B13,'Classificação ativ com agrop'!$B$7:$Z$632,COLUMN()-1,0)=0,"",VLOOKUP($B13,'Classificação ativ com agrop'!$B$7:$Z$632,COLUMN()-1,0))</f>
        <v/>
      </c>
      <c r="Q13" s="269">
        <f>IF(VLOOKUP($B13,'Classificação ativ com agrop'!$B$7:$Z$632,COLUMN()-1,0)=0,"",VLOOKUP($B13,'Classificação ativ com agrop'!$B$7:$Z$632,COLUMN()-1,0))</f>
        <v>1</v>
      </c>
      <c r="R13" s="269" t="str">
        <f>IF(VLOOKUP($B13,'Classificação ativ com agrop'!$B$7:$Z$632,COLUMN()-1,0)=0,"",VLOOKUP($B13,'Classificação ativ com agrop'!$B$7:$Z$632,COLUMN()-1,0))</f>
        <v/>
      </c>
      <c r="S13" s="270">
        <f>IF(VLOOKUP($B13,'Classificação ativ com agrop'!$B$7:$Z$632,COLUMN()-1,0)=0,"",VLOOKUP($B13,'Classificação ativ com agrop'!$B$7:$Z$632,COLUMN()-1,0))</f>
        <v>9882</v>
      </c>
      <c r="T13" s="270">
        <f>IF(VLOOKUP($B13,'Classificação ativ com agrop'!$B$7:$Z$632,COLUMN()-1,0)=0,"",VLOOKUP($B13,'Classificação ativ com agrop'!$B$7:$Z$632,COLUMN()-1,0))</f>
        <v>27</v>
      </c>
      <c r="U13" s="270">
        <f>IF(VLOOKUP($B13,'Classificação ativ com agrop'!$B$7:$Z$632,COLUMN()-1,0)=0,"",VLOOKUP($B13,'Classificação ativ com agrop'!$B$7:$Z$632,COLUMN()-1,0))</f>
        <v>17513</v>
      </c>
      <c r="V13" s="270">
        <f>IF(VLOOKUP($B13,'Classificação ativ com agrop'!$B$7:$Z$632,COLUMN()-1,0)=0,"",VLOOKUP($B13,'Classificação ativ com agrop'!$B$7:$Z$632,COLUMN()-1,0))</f>
        <v>339</v>
      </c>
      <c r="W13" s="270" t="str">
        <f>IF(VLOOKUP($B13,'Classificação ativ com agrop'!$B$7:$Z$632,COLUMN()-1,0)=0,"",VLOOKUP($B13,'Classificação ativ com agrop'!$B$7:$Z$632,COLUMN()-1,0))</f>
        <v/>
      </c>
      <c r="X13" s="270" t="str">
        <f>IF(VLOOKUP($B13,'Classificação ativ com agrop'!$B$7:$Z$632,COLUMN()-1,0)=0,"",VLOOKUP($B13,'Classificação ativ com agrop'!$B$7:$Z$632,COLUMN()-1,0))</f>
        <v/>
      </c>
      <c r="Y13" s="270" t="str">
        <f>IF(VLOOKUP($B13,'Classificação ativ com agrop'!$B$7:$Z$632,COLUMN()-1,0)=0,"",VLOOKUP($B13,'Classificação ativ com agrop'!$B$7:$Z$632,COLUMN()-1,0))</f>
        <v/>
      </c>
      <c r="Z13" s="270" t="str">
        <f>IF(VLOOKUP($B13,'Classificação ativ com agrop'!$B$7:$Z$632,COLUMN()-1,0)=0,"",VLOOKUP($B13,'Classificação ativ com agrop'!$B$7:$Z$632,COLUMN()-1,0))</f>
        <v/>
      </c>
    </row>
    <row r="14" spans="1:26">
      <c r="A14" s="48">
        <v>252</v>
      </c>
      <c r="B14" s="49" t="s">
        <v>222</v>
      </c>
      <c r="C14" s="65">
        <f>VLOOKUP($B14,'Panorama Especialização Brasil'!$K$4:$BU$679,58,0)</f>
        <v>3239</v>
      </c>
      <c r="D14" s="46">
        <f t="shared" si="0"/>
        <v>7.9195171288279136</v>
      </c>
      <c r="E14" s="201">
        <f>VLOOKUP($B14,'Panorama Especialização Brasil'!$K$4:$BU$679,60,0)</f>
        <v>8</v>
      </c>
      <c r="F14" s="98">
        <v>3236</v>
      </c>
      <c r="G14" s="196">
        <v>6</v>
      </c>
      <c r="H14" s="98">
        <f>VLOOKUP($B14,'Panorama Especialização Brasil'!$K$4:$BU$679,63,0)</f>
        <v>7237</v>
      </c>
      <c r="I14" s="201">
        <f>VLOOKUP($B14,'Panorama Especialização Brasil'!$K$4:$BV$680,64,0)</f>
        <v>118</v>
      </c>
      <c r="J14" s="270" t="str">
        <f>IF(VLOOKUP($B14,'Classificação ativ com agrop'!$B$7:$Z$632,COLUMN()-1,0)=0,"",VLOOKUP($B14,'Classificação ativ com agrop'!$B$7:$Z$632,COLUMN()-1,0))</f>
        <v>EletEletro</v>
      </c>
      <c r="K14" s="270" t="str">
        <f>IF(VLOOKUP($B14,'Classificação ativ com agrop'!$B$7:$Z$632,COLUMN()-1,0)=0,"",VLOOKUP($B14,'Classificação ativ com agrop'!$B$7:$Z$632,COLUMN()-1,0))</f>
        <v>Eletroeletron</v>
      </c>
      <c r="L14" s="270" t="str">
        <f>IF(VLOOKUP($B14,'Classificação ativ com agrop'!$B$7:$Z$632,COLUMN()-1,0)=0,"",VLOOKUP($B14,'Classificação ativ com agrop'!$B$7:$Z$632,COLUMN()-1,0))</f>
        <v>ZFM</v>
      </c>
      <c r="M14" s="270" t="str">
        <f>IF(VLOOKUP($B14,'Classificação ativ com agrop'!$B$7:$Z$632,COLUMN()-1,0)=0,"",VLOOKUP($B14,'Classificação ativ com agrop'!$B$7:$Z$632,COLUMN()-1,0))</f>
        <v>X Prop</v>
      </c>
      <c r="N14" s="270" t="str">
        <f>IF(VLOOKUP($B14,'Classificação ativ com agrop'!$B$7:$Z$632,COLUMN()-1,0)=0,"",VLOOKUP($B14,'Classificação ativ com agrop'!$B$7:$Z$632,COLUMN()-1,0))</f>
        <v/>
      </c>
      <c r="O14" s="270" t="str">
        <f>IF(VLOOKUP($B14,'Classificação ativ com agrop'!$B$7:$Z$632,COLUMN()-1,0)=0,"",VLOOKUP($B14,'Classificação ativ com agrop'!$B$7:$Z$632,COLUMN()-1,0))</f>
        <v/>
      </c>
      <c r="P14" s="270" t="str">
        <f>IF(VLOOKUP($B14,'Classificação ativ com agrop'!$B$7:$Z$632,COLUMN()-1,0)=0,"",VLOOKUP($B14,'Classificação ativ com agrop'!$B$7:$Z$632,COLUMN()-1,0))</f>
        <v/>
      </c>
      <c r="Q14" s="269">
        <f>IF(VLOOKUP($B14,'Classificação ativ com agrop'!$B$7:$Z$632,COLUMN()-1,0)=0,"",VLOOKUP($B14,'Classificação ativ com agrop'!$B$7:$Z$632,COLUMN()-1,0))</f>
        <v>1</v>
      </c>
      <c r="R14" s="269" t="str">
        <f>IF(VLOOKUP($B14,'Classificação ativ com agrop'!$B$7:$Z$632,COLUMN()-1,0)=0,"",VLOOKUP($B14,'Classificação ativ com agrop'!$B$7:$Z$632,COLUMN()-1,0))</f>
        <v/>
      </c>
      <c r="S14" s="270">
        <f>IF(VLOOKUP($B14,'Classificação ativ com agrop'!$B$7:$Z$632,COLUMN()-1,0)=0,"",VLOOKUP($B14,'Classificação ativ com agrop'!$B$7:$Z$632,COLUMN()-1,0))</f>
        <v>3239</v>
      </c>
      <c r="T14" s="270">
        <f>IF(VLOOKUP($B14,'Classificação ativ com agrop'!$B$7:$Z$632,COLUMN()-1,0)=0,"",VLOOKUP($B14,'Classificação ativ com agrop'!$B$7:$Z$632,COLUMN()-1,0))</f>
        <v>8</v>
      </c>
      <c r="U14" s="270">
        <f>IF(VLOOKUP($B14,'Classificação ativ com agrop'!$B$7:$Z$632,COLUMN()-1,0)=0,"",VLOOKUP($B14,'Classificação ativ com agrop'!$B$7:$Z$632,COLUMN()-1,0))</f>
        <v>7237</v>
      </c>
      <c r="V14" s="270">
        <f>IF(VLOOKUP($B14,'Classificação ativ com agrop'!$B$7:$Z$632,COLUMN()-1,0)=0,"",VLOOKUP($B14,'Classificação ativ com agrop'!$B$7:$Z$632,COLUMN()-1,0))</f>
        <v>118</v>
      </c>
      <c r="W14" s="270" t="str">
        <f>IF(VLOOKUP($B14,'Classificação ativ com agrop'!$B$7:$Z$632,COLUMN()-1,0)=0,"",VLOOKUP($B14,'Classificação ativ com agrop'!$B$7:$Z$632,COLUMN()-1,0))</f>
        <v/>
      </c>
      <c r="X14" s="270" t="str">
        <f>IF(VLOOKUP($B14,'Classificação ativ com agrop'!$B$7:$Z$632,COLUMN()-1,0)=0,"",VLOOKUP($B14,'Classificação ativ com agrop'!$B$7:$Z$632,COLUMN()-1,0))</f>
        <v/>
      </c>
      <c r="Y14" s="270" t="str">
        <f>IF(VLOOKUP($B14,'Classificação ativ com agrop'!$B$7:$Z$632,COLUMN()-1,0)=0,"",VLOOKUP($B14,'Classificação ativ com agrop'!$B$7:$Z$632,COLUMN()-1,0))</f>
        <v/>
      </c>
      <c r="Z14" s="270" t="str">
        <f>IF(VLOOKUP($B14,'Classificação ativ com agrop'!$B$7:$Z$632,COLUMN()-1,0)=0,"",VLOOKUP($B14,'Classificação ativ com agrop'!$B$7:$Z$632,COLUMN()-1,0))</f>
        <v/>
      </c>
    </row>
    <row r="15" spans="1:26">
      <c r="A15" s="48">
        <v>235</v>
      </c>
      <c r="B15" s="49" t="s">
        <v>205</v>
      </c>
      <c r="C15" s="65">
        <f>VLOOKUP($B15,'Panorama Especialização Brasil'!$K$4:$BU$679,58,0)</f>
        <v>957</v>
      </c>
      <c r="D15" s="46">
        <f t="shared" si="0"/>
        <v>7.1784441194700044</v>
      </c>
      <c r="E15" s="201">
        <f>VLOOKUP($B15,'Panorama Especialização Brasil'!$K$4:$BU$679,60,0)</f>
        <v>1</v>
      </c>
      <c r="F15" s="98">
        <v>957</v>
      </c>
      <c r="G15" s="196">
        <v>1</v>
      </c>
      <c r="H15" s="98">
        <f>VLOOKUP($B15,'Panorama Especialização Brasil'!$K$4:$BU$679,63,0)</f>
        <v>2359</v>
      </c>
      <c r="I15" s="201">
        <f>VLOOKUP($B15,'Panorama Especialização Brasil'!$K$4:$BV$680,64,0)</f>
        <v>24</v>
      </c>
      <c r="J15" s="270" t="str">
        <f>IF(VLOOKUP($B15,'Classificação ativ com agrop'!$B$7:$Z$632,COLUMN()-1,0)=0,"",VLOOKUP($B15,'Classificação ativ com agrop'!$B$7:$Z$632,COLUMN()-1,0))</f>
        <v>EletEletro</v>
      </c>
      <c r="K15" s="270" t="str">
        <f>IF(VLOOKUP($B15,'Classificação ativ com agrop'!$B$7:$Z$632,COLUMN()-1,0)=0,"",VLOOKUP($B15,'Classificação ativ com agrop'!$B$7:$Z$632,COLUMN()-1,0))</f>
        <v>Eletroeletron</v>
      </c>
      <c r="L15" s="270" t="str">
        <f>IF(VLOOKUP($B15,'Classificação ativ com agrop'!$B$7:$Z$632,COLUMN()-1,0)=0,"",VLOOKUP($B15,'Classificação ativ com agrop'!$B$7:$Z$632,COLUMN()-1,0))</f>
        <v>ZFM</v>
      </c>
      <c r="M15" s="270" t="str">
        <f>IF(VLOOKUP($B15,'Classificação ativ com agrop'!$B$7:$Z$632,COLUMN()-1,0)=0,"",VLOOKUP($B15,'Classificação ativ com agrop'!$B$7:$Z$632,COLUMN()-1,0))</f>
        <v>X Prop</v>
      </c>
      <c r="N15" s="270" t="str">
        <f>IF(VLOOKUP($B15,'Classificação ativ com agrop'!$B$7:$Z$632,COLUMN()-1,0)=0,"",VLOOKUP($B15,'Classificação ativ com agrop'!$B$7:$Z$632,COLUMN()-1,0))</f>
        <v/>
      </c>
      <c r="O15" s="270" t="str">
        <f>IF(VLOOKUP($B15,'Classificação ativ com agrop'!$B$7:$Z$632,COLUMN()-1,0)=0,"",VLOOKUP($B15,'Classificação ativ com agrop'!$B$7:$Z$632,COLUMN()-1,0))</f>
        <v/>
      </c>
      <c r="P15" s="270" t="str">
        <f>IF(VLOOKUP($B15,'Classificação ativ com agrop'!$B$7:$Z$632,COLUMN()-1,0)=0,"",VLOOKUP($B15,'Classificação ativ com agrop'!$B$7:$Z$632,COLUMN()-1,0))</f>
        <v/>
      </c>
      <c r="Q15" s="269">
        <f>IF(VLOOKUP($B15,'Classificação ativ com agrop'!$B$7:$Z$632,COLUMN()-1,0)=0,"",VLOOKUP($B15,'Classificação ativ com agrop'!$B$7:$Z$632,COLUMN()-1,0))</f>
        <v>1</v>
      </c>
      <c r="R15" s="269" t="str">
        <f>IF(VLOOKUP($B15,'Classificação ativ com agrop'!$B$7:$Z$632,COLUMN()-1,0)=0,"",VLOOKUP($B15,'Classificação ativ com agrop'!$B$7:$Z$632,COLUMN()-1,0))</f>
        <v/>
      </c>
      <c r="S15" s="270">
        <f>IF(VLOOKUP($B15,'Classificação ativ com agrop'!$B$7:$Z$632,COLUMN()-1,0)=0,"",VLOOKUP($B15,'Classificação ativ com agrop'!$B$7:$Z$632,COLUMN()-1,0))</f>
        <v>957</v>
      </c>
      <c r="T15" s="270">
        <f>IF(VLOOKUP($B15,'Classificação ativ com agrop'!$B$7:$Z$632,COLUMN()-1,0)=0,"",VLOOKUP($B15,'Classificação ativ com agrop'!$B$7:$Z$632,COLUMN()-1,0))</f>
        <v>1</v>
      </c>
      <c r="U15" s="270">
        <f>IF(VLOOKUP($B15,'Classificação ativ com agrop'!$B$7:$Z$632,COLUMN()-1,0)=0,"",VLOOKUP($B15,'Classificação ativ com agrop'!$B$7:$Z$632,COLUMN()-1,0))</f>
        <v>2359</v>
      </c>
      <c r="V15" s="270">
        <f>IF(VLOOKUP($B15,'Classificação ativ com agrop'!$B$7:$Z$632,COLUMN()-1,0)=0,"",VLOOKUP($B15,'Classificação ativ com agrop'!$B$7:$Z$632,COLUMN()-1,0))</f>
        <v>24</v>
      </c>
      <c r="W15" s="270" t="str">
        <f>IF(VLOOKUP($B15,'Classificação ativ com agrop'!$B$7:$Z$632,COLUMN()-1,0)=0,"",VLOOKUP($B15,'Classificação ativ com agrop'!$B$7:$Z$632,COLUMN()-1,0))</f>
        <v/>
      </c>
      <c r="X15" s="270" t="str">
        <f>IF(VLOOKUP($B15,'Classificação ativ com agrop'!$B$7:$Z$632,COLUMN()-1,0)=0,"",VLOOKUP($B15,'Classificação ativ com agrop'!$B$7:$Z$632,COLUMN()-1,0))</f>
        <v/>
      </c>
      <c r="Y15" s="270" t="str">
        <f>IF(VLOOKUP($B15,'Classificação ativ com agrop'!$B$7:$Z$632,COLUMN()-1,0)=0,"",VLOOKUP($B15,'Classificação ativ com agrop'!$B$7:$Z$632,COLUMN()-1,0))</f>
        <v/>
      </c>
      <c r="Z15" s="270" t="str">
        <f>IF(VLOOKUP($B15,'Classificação ativ com agrop'!$B$7:$Z$632,COLUMN()-1,0)=0,"",VLOOKUP($B15,'Classificação ativ com agrop'!$B$7:$Z$632,COLUMN()-1,0))</f>
        <v/>
      </c>
    </row>
    <row r="16" spans="1:26">
      <c r="A16" s="48">
        <v>223</v>
      </c>
      <c r="B16" s="49" t="s">
        <v>193</v>
      </c>
      <c r="C16" s="65">
        <f>VLOOKUP($B16,'Panorama Especialização Brasil'!$K$4:$BU$679,58,0)</f>
        <v>16494</v>
      </c>
      <c r="D16" s="46">
        <f t="shared" si="0"/>
        <v>6.935800395776063</v>
      </c>
      <c r="E16" s="201">
        <f>VLOOKUP($B16,'Panorama Especialização Brasil'!$K$4:$BU$679,60,0)</f>
        <v>40</v>
      </c>
      <c r="F16" s="98">
        <v>16494</v>
      </c>
      <c r="G16" s="196">
        <v>40</v>
      </c>
      <c r="H16" s="98">
        <f>VLOOKUP($B16,'Panorama Especialização Brasil'!$K$4:$BU$679,63,0)</f>
        <v>42080</v>
      </c>
      <c r="I16" s="201">
        <f>VLOOKUP($B16,'Panorama Especialização Brasil'!$K$4:$BV$680,64,0)</f>
        <v>944</v>
      </c>
      <c r="J16" s="270" t="str">
        <f>IF(VLOOKUP($B16,'Classificação ativ com agrop'!$B$7:$Z$632,COLUMN()-1,0)=0,"",VLOOKUP($B16,'Classificação ativ com agrop'!$B$7:$Z$632,COLUMN()-1,0))</f>
        <v>EletEletro</v>
      </c>
      <c r="K16" s="270" t="str">
        <f>IF(VLOOKUP($B16,'Classificação ativ com agrop'!$B$7:$Z$632,COLUMN()-1,0)=0,"",VLOOKUP($B16,'Classificação ativ com agrop'!$B$7:$Z$632,COLUMN()-1,0))</f>
        <v>Eletroeletron</v>
      </c>
      <c r="L16" s="270" t="str">
        <f>IF(VLOOKUP($B16,'Classificação ativ com agrop'!$B$7:$Z$632,COLUMN()-1,0)=0,"",VLOOKUP($B16,'Classificação ativ com agrop'!$B$7:$Z$632,COLUMN()-1,0))</f>
        <v>ZFM</v>
      </c>
      <c r="M16" s="270" t="str">
        <f>IF(VLOOKUP($B16,'Classificação ativ com agrop'!$B$7:$Z$632,COLUMN()-1,0)=0,"",VLOOKUP($B16,'Classificação ativ com agrop'!$B$7:$Z$632,COLUMN()-1,0))</f>
        <v>X Prop</v>
      </c>
      <c r="N16" s="270" t="str">
        <f>IF(VLOOKUP($B16,'Classificação ativ com agrop'!$B$7:$Z$632,COLUMN()-1,0)=0,"",VLOOKUP($B16,'Classificação ativ com agrop'!$B$7:$Z$632,COLUMN()-1,0))</f>
        <v/>
      </c>
      <c r="O16" s="270" t="str">
        <f>IF(VLOOKUP($B16,'Classificação ativ com agrop'!$B$7:$Z$632,COLUMN()-1,0)=0,"",VLOOKUP($B16,'Classificação ativ com agrop'!$B$7:$Z$632,COLUMN()-1,0))</f>
        <v/>
      </c>
      <c r="P16" s="270" t="str">
        <f>IF(VLOOKUP($B16,'Classificação ativ com agrop'!$B$7:$Z$632,COLUMN()-1,0)=0,"",VLOOKUP($B16,'Classificação ativ com agrop'!$B$7:$Z$632,COLUMN()-1,0))</f>
        <v/>
      </c>
      <c r="Q16" s="269">
        <f>IF(VLOOKUP($B16,'Classificação ativ com agrop'!$B$7:$Z$632,COLUMN()-1,0)=0,"",VLOOKUP($B16,'Classificação ativ com agrop'!$B$7:$Z$632,COLUMN()-1,0))</f>
        <v>1</v>
      </c>
      <c r="R16" s="269" t="str">
        <f>IF(VLOOKUP($B16,'Classificação ativ com agrop'!$B$7:$Z$632,COLUMN()-1,0)=0,"",VLOOKUP($B16,'Classificação ativ com agrop'!$B$7:$Z$632,COLUMN()-1,0))</f>
        <v/>
      </c>
      <c r="S16" s="270">
        <f>IF(VLOOKUP($B16,'Classificação ativ com agrop'!$B$7:$Z$632,COLUMN()-1,0)=0,"",VLOOKUP($B16,'Classificação ativ com agrop'!$B$7:$Z$632,COLUMN()-1,0))</f>
        <v>16494</v>
      </c>
      <c r="T16" s="270">
        <f>IF(VLOOKUP($B16,'Classificação ativ com agrop'!$B$7:$Z$632,COLUMN()-1,0)=0,"",VLOOKUP($B16,'Classificação ativ com agrop'!$B$7:$Z$632,COLUMN()-1,0))</f>
        <v>40</v>
      </c>
      <c r="U16" s="270">
        <f>IF(VLOOKUP($B16,'Classificação ativ com agrop'!$B$7:$Z$632,COLUMN()-1,0)=0,"",VLOOKUP($B16,'Classificação ativ com agrop'!$B$7:$Z$632,COLUMN()-1,0))</f>
        <v>42080</v>
      </c>
      <c r="V16" s="270">
        <f>IF(VLOOKUP($B16,'Classificação ativ com agrop'!$B$7:$Z$632,COLUMN()-1,0)=0,"",VLOOKUP($B16,'Classificação ativ com agrop'!$B$7:$Z$632,COLUMN()-1,0))</f>
        <v>944</v>
      </c>
      <c r="W16" s="270" t="str">
        <f>IF(VLOOKUP($B16,'Classificação ativ com agrop'!$B$7:$Z$632,COLUMN()-1,0)=0,"",VLOOKUP($B16,'Classificação ativ com agrop'!$B$7:$Z$632,COLUMN()-1,0))</f>
        <v/>
      </c>
      <c r="X16" s="270" t="str">
        <f>IF(VLOOKUP($B16,'Classificação ativ com agrop'!$B$7:$Z$632,COLUMN()-1,0)=0,"",VLOOKUP($B16,'Classificação ativ com agrop'!$B$7:$Z$632,COLUMN()-1,0))</f>
        <v/>
      </c>
      <c r="Y16" s="270" t="str">
        <f>IF(VLOOKUP($B16,'Classificação ativ com agrop'!$B$7:$Z$632,COLUMN()-1,0)=0,"",VLOOKUP($B16,'Classificação ativ com agrop'!$B$7:$Z$632,COLUMN()-1,0))</f>
        <v/>
      </c>
      <c r="Z16" s="270" t="str">
        <f>IF(VLOOKUP($B16,'Classificação ativ com agrop'!$B$7:$Z$632,COLUMN()-1,0)=0,"",VLOOKUP($B16,'Classificação ativ com agrop'!$B$7:$Z$632,COLUMN()-1,0))</f>
        <v/>
      </c>
    </row>
    <row r="17" spans="1:26">
      <c r="A17" s="48">
        <v>140</v>
      </c>
      <c r="B17" s="49" t="s">
        <v>110</v>
      </c>
      <c r="C17" s="65">
        <f>VLOOKUP($B17,'Panorama Especialização Brasil'!$K$4:$BU$679,58,0)</f>
        <v>1191</v>
      </c>
      <c r="D17" s="46">
        <f t="shared" si="0"/>
        <v>6.6502174989671756</v>
      </c>
      <c r="E17" s="201">
        <f>VLOOKUP($B17,'Panorama Especialização Brasil'!$K$4:$BU$679,60,0)</f>
        <v>10</v>
      </c>
      <c r="F17" s="98">
        <v>1181</v>
      </c>
      <c r="G17" s="196">
        <v>7</v>
      </c>
      <c r="H17" s="98">
        <f>VLOOKUP($B17,'Panorama Especialização Brasil'!$K$4:$BU$679,63,0)</f>
        <v>3169</v>
      </c>
      <c r="I17" s="201">
        <f>VLOOKUP($B17,'Panorama Especialização Brasil'!$K$4:$BV$680,64,0)</f>
        <v>195</v>
      </c>
      <c r="J17" s="270" t="str">
        <f>IF(VLOOKUP($B17,'Classificação ativ com agrop'!$B$7:$Z$632,COLUMN()-1,0)=0,"",VLOOKUP($B17,'Classificação ativ com agrop'!$B$7:$Z$632,COLUMN()-1,0))</f>
        <v>EletEletro</v>
      </c>
      <c r="K17" s="270" t="str">
        <f>IF(VLOOKUP($B17,'Classificação ativ com agrop'!$B$7:$Z$632,COLUMN()-1,0)=0,"",VLOOKUP($B17,'Classificação ativ com agrop'!$B$7:$Z$632,COLUMN()-1,0))</f>
        <v>Eletroeletron</v>
      </c>
      <c r="L17" s="270" t="str">
        <f>IF(VLOOKUP($B17,'Classificação ativ com agrop'!$B$7:$Z$632,COLUMN()-1,0)=0,"",VLOOKUP($B17,'Classificação ativ com agrop'!$B$7:$Z$632,COLUMN()-1,0))</f>
        <v>ZFM</v>
      </c>
      <c r="M17" s="270" t="str">
        <f>IF(VLOOKUP($B17,'Classificação ativ com agrop'!$B$7:$Z$632,COLUMN()-1,0)=0,"",VLOOKUP($B17,'Classificação ativ com agrop'!$B$7:$Z$632,COLUMN()-1,0))</f>
        <v>X Prop</v>
      </c>
      <c r="N17" s="270" t="str">
        <f>IF(VLOOKUP($B17,'Classificação ativ com agrop'!$B$7:$Z$632,COLUMN()-1,0)=0,"",VLOOKUP($B17,'Classificação ativ com agrop'!$B$7:$Z$632,COLUMN()-1,0))</f>
        <v/>
      </c>
      <c r="O17" s="270" t="str">
        <f>IF(VLOOKUP($B17,'Classificação ativ com agrop'!$B$7:$Z$632,COLUMN()-1,0)=0,"",VLOOKUP($B17,'Classificação ativ com agrop'!$B$7:$Z$632,COLUMN()-1,0))</f>
        <v/>
      </c>
      <c r="P17" s="270" t="str">
        <f>IF(VLOOKUP($B17,'Classificação ativ com agrop'!$B$7:$Z$632,COLUMN()-1,0)=0,"",VLOOKUP($B17,'Classificação ativ com agrop'!$B$7:$Z$632,COLUMN()-1,0))</f>
        <v/>
      </c>
      <c r="Q17" s="269">
        <f>IF(VLOOKUP($B17,'Classificação ativ com agrop'!$B$7:$Z$632,COLUMN()-1,0)=0,"",VLOOKUP($B17,'Classificação ativ com agrop'!$B$7:$Z$632,COLUMN()-1,0))</f>
        <v>1</v>
      </c>
      <c r="R17" s="269" t="str">
        <f>IF(VLOOKUP($B17,'Classificação ativ com agrop'!$B$7:$Z$632,COLUMN()-1,0)=0,"",VLOOKUP($B17,'Classificação ativ com agrop'!$B$7:$Z$632,COLUMN()-1,0))</f>
        <v/>
      </c>
      <c r="S17" s="270">
        <f>IF(VLOOKUP($B17,'Classificação ativ com agrop'!$B$7:$Z$632,COLUMN()-1,0)=0,"",VLOOKUP($B17,'Classificação ativ com agrop'!$B$7:$Z$632,COLUMN()-1,0))</f>
        <v>1191</v>
      </c>
      <c r="T17" s="270">
        <f>IF(VLOOKUP($B17,'Classificação ativ com agrop'!$B$7:$Z$632,COLUMN()-1,0)=0,"",VLOOKUP($B17,'Classificação ativ com agrop'!$B$7:$Z$632,COLUMN()-1,0))</f>
        <v>10</v>
      </c>
      <c r="U17" s="270">
        <f>IF(VLOOKUP($B17,'Classificação ativ com agrop'!$B$7:$Z$632,COLUMN()-1,0)=0,"",VLOOKUP($B17,'Classificação ativ com agrop'!$B$7:$Z$632,COLUMN()-1,0))</f>
        <v>3169</v>
      </c>
      <c r="V17" s="270">
        <f>IF(VLOOKUP($B17,'Classificação ativ com agrop'!$B$7:$Z$632,COLUMN()-1,0)=0,"",VLOOKUP($B17,'Classificação ativ com agrop'!$B$7:$Z$632,COLUMN()-1,0))</f>
        <v>195</v>
      </c>
      <c r="W17" s="270" t="str">
        <f>IF(VLOOKUP($B17,'Classificação ativ com agrop'!$B$7:$Z$632,COLUMN()-1,0)=0,"",VLOOKUP($B17,'Classificação ativ com agrop'!$B$7:$Z$632,COLUMN()-1,0))</f>
        <v/>
      </c>
      <c r="X17" s="270" t="str">
        <f>IF(VLOOKUP($B17,'Classificação ativ com agrop'!$B$7:$Z$632,COLUMN()-1,0)=0,"",VLOOKUP($B17,'Classificação ativ com agrop'!$B$7:$Z$632,COLUMN()-1,0))</f>
        <v/>
      </c>
      <c r="Y17" s="270" t="str">
        <f>IF(VLOOKUP($B17,'Classificação ativ com agrop'!$B$7:$Z$632,COLUMN()-1,0)=0,"",VLOOKUP($B17,'Classificação ativ com agrop'!$B$7:$Z$632,COLUMN()-1,0))</f>
        <v/>
      </c>
      <c r="Z17" s="270" t="str">
        <f>IF(VLOOKUP($B17,'Classificação ativ com agrop'!$B$7:$Z$632,COLUMN()-1,0)=0,"",VLOOKUP($B17,'Classificação ativ com agrop'!$B$7:$Z$632,COLUMN()-1,0))</f>
        <v/>
      </c>
    </row>
    <row r="18" spans="1:26">
      <c r="A18" s="48">
        <v>459</v>
      </c>
      <c r="B18" s="49" t="s">
        <v>431</v>
      </c>
      <c r="C18" s="65">
        <f>VLOOKUP($B18,'Panorama Especialização Brasil'!$K$4:$BU$679,58,0)</f>
        <v>1491</v>
      </c>
      <c r="D18" s="46">
        <f t="shared" si="0"/>
        <v>5.8785622613848565</v>
      </c>
      <c r="E18" s="201">
        <f>VLOOKUP($B18,'Panorama Especialização Brasil'!$K$4:$BU$679,60,0)</f>
        <v>50</v>
      </c>
      <c r="F18" s="98">
        <v>405</v>
      </c>
      <c r="G18" s="196">
        <v>6</v>
      </c>
      <c r="H18" s="98">
        <f>VLOOKUP($B18,'Panorama Especialização Brasil'!$K$4:$BU$679,63,0)</f>
        <v>4488</v>
      </c>
      <c r="I18" s="201">
        <f>VLOOKUP($B18,'Panorama Especialização Brasil'!$K$4:$BV$680,64,0)</f>
        <v>179</v>
      </c>
      <c r="J18" s="270" t="str">
        <f>IF(VLOOKUP($B18,'Classificação ativ com agrop'!$B$7:$Z$632,COLUMN()-1,0)=0,"",VLOOKUP($B18,'Classificação ativ com agrop'!$B$7:$Z$632,COLUMN()-1,0))</f>
        <v>Log e Tr</v>
      </c>
      <c r="K18" s="270" t="str">
        <f>IF(VLOOKUP($B18,'Classificação ativ com agrop'!$B$7:$Z$632,COLUMN()-1,0)=0,"",VLOOKUP($B18,'Classificação ativ com agrop'!$B$7:$Z$632,COLUMN()-1,0))</f>
        <v>SPF&amp;E</v>
      </c>
      <c r="L18" s="270" t="str">
        <f>IF(VLOOKUP($B18,'Classificação ativ com agrop'!$B$7:$Z$632,COLUMN()-1,0)=0,"",VLOOKUP($B18,'Classificação ativ com agrop'!$B$7:$Z$632,COLUMN()-1,0))</f>
        <v/>
      </c>
      <c r="M18" s="270" t="str">
        <f>IF(VLOOKUP($B18,'Classificação ativ com agrop'!$B$7:$Z$632,COLUMN()-1,0)=0,"",VLOOKUP($B18,'Classificação ativ com agrop'!$B$7:$Z$632,COLUMN()-1,0))</f>
        <v>Gen Reflexo</v>
      </c>
      <c r="N18" s="270" t="str">
        <f>IF(VLOOKUP($B18,'Classificação ativ com agrop'!$B$7:$Z$632,COLUMN()-1,0)=0,"",VLOOKUP($B18,'Classificação ativ com agrop'!$B$7:$Z$632,COLUMN()-1,0))</f>
        <v/>
      </c>
      <c r="O18" s="270" t="str">
        <f>IF(VLOOKUP($B18,'Classificação ativ com agrop'!$B$7:$Z$632,COLUMN()-1,0)=0,"",VLOOKUP($B18,'Classificação ativ com agrop'!$B$7:$Z$632,COLUMN()-1,0))</f>
        <v/>
      </c>
      <c r="P18" s="270" t="str">
        <f>IF(VLOOKUP($B18,'Classificação ativ com agrop'!$B$7:$Z$632,COLUMN()-1,0)=0,"",VLOOKUP($B18,'Classificação ativ com agrop'!$B$7:$Z$632,COLUMN()-1,0))</f>
        <v/>
      </c>
      <c r="Q18" s="269">
        <f>IF(VLOOKUP($B18,'Classificação ativ com agrop'!$B$7:$Z$632,COLUMN()-1,0)=0,"",VLOOKUP($B18,'Classificação ativ com agrop'!$B$7:$Z$632,COLUMN()-1,0))</f>
        <v>1</v>
      </c>
      <c r="R18" s="269" t="str">
        <f>IF(VLOOKUP($B18,'Classificação ativ com agrop'!$B$7:$Z$632,COLUMN()-1,0)=0,"",VLOOKUP($B18,'Classificação ativ com agrop'!$B$7:$Z$632,COLUMN()-1,0))</f>
        <v/>
      </c>
      <c r="S18" s="270">
        <f>IF(VLOOKUP($B18,'Classificação ativ com agrop'!$B$7:$Z$632,COLUMN()-1,0)=0,"",VLOOKUP($B18,'Classificação ativ com agrop'!$B$7:$Z$632,COLUMN()-1,0))</f>
        <v>1491</v>
      </c>
      <c r="T18" s="270">
        <f>IF(VLOOKUP($B18,'Classificação ativ com agrop'!$B$7:$Z$632,COLUMN()-1,0)=0,"",VLOOKUP($B18,'Classificação ativ com agrop'!$B$7:$Z$632,COLUMN()-1,0))</f>
        <v>50</v>
      </c>
      <c r="U18" s="270">
        <f>IF(VLOOKUP($B18,'Classificação ativ com agrop'!$B$7:$Z$632,COLUMN()-1,0)=0,"",VLOOKUP($B18,'Classificação ativ com agrop'!$B$7:$Z$632,COLUMN()-1,0))</f>
        <v>4488</v>
      </c>
      <c r="V18" s="270">
        <f>IF(VLOOKUP($B18,'Classificação ativ com agrop'!$B$7:$Z$632,COLUMN()-1,0)=0,"",VLOOKUP($B18,'Classificação ativ com agrop'!$B$7:$Z$632,COLUMN()-1,0))</f>
        <v>179</v>
      </c>
      <c r="W18" s="270" t="str">
        <f>IF(VLOOKUP($B18,'Classificação ativ com agrop'!$B$7:$Z$632,COLUMN()-1,0)=0,"",VLOOKUP($B18,'Classificação ativ com agrop'!$B$7:$Z$632,COLUMN()-1,0))</f>
        <v/>
      </c>
      <c r="X18" s="270" t="str">
        <f>IF(VLOOKUP($B18,'Classificação ativ com agrop'!$B$7:$Z$632,COLUMN()-1,0)=0,"",VLOOKUP($B18,'Classificação ativ com agrop'!$B$7:$Z$632,COLUMN()-1,0))</f>
        <v/>
      </c>
      <c r="Y18" s="270" t="str">
        <f>IF(VLOOKUP($B18,'Classificação ativ com agrop'!$B$7:$Z$632,COLUMN()-1,0)=0,"",VLOOKUP($B18,'Classificação ativ com agrop'!$B$7:$Z$632,COLUMN()-1,0))</f>
        <v/>
      </c>
      <c r="Z18" s="270" t="str">
        <f>IF(VLOOKUP($B18,'Classificação ativ com agrop'!$B$7:$Z$632,COLUMN()-1,0)=0,"",VLOOKUP($B18,'Classificação ativ com agrop'!$B$7:$Z$632,COLUMN()-1,0))</f>
        <v/>
      </c>
    </row>
    <row r="19" spans="1:26">
      <c r="A19" s="48">
        <v>94</v>
      </c>
      <c r="B19" s="49" t="s">
        <v>64</v>
      </c>
      <c r="C19" s="65">
        <f>VLOOKUP($B19,'Panorama Especialização Brasil'!$K$4:$BU$679,58,0)</f>
        <v>2344</v>
      </c>
      <c r="D19" s="46">
        <f t="shared" si="0"/>
        <v>5.5169825848590914</v>
      </c>
      <c r="E19" s="201">
        <f>VLOOKUP($B19,'Panorama Especialização Brasil'!$K$4:$BU$679,60,0)</f>
        <v>15</v>
      </c>
      <c r="F19" s="98">
        <v>899</v>
      </c>
      <c r="G19" s="196">
        <v>6</v>
      </c>
      <c r="H19" s="98">
        <f>VLOOKUP($B19,'Panorama Especialização Brasil'!$K$4:$BU$679,63,0)</f>
        <v>7518</v>
      </c>
      <c r="I19" s="201">
        <f>VLOOKUP($B19,'Panorama Especialização Brasil'!$K$4:$BV$680,64,0)</f>
        <v>181</v>
      </c>
      <c r="J19" s="270" t="str">
        <f>IF(VLOOKUP($B19,'Classificação ativ com agrop'!$B$7:$Z$632,COLUMN()-1,0)=0,"",VLOOKUP($B19,'Classificação ativ com agrop'!$B$7:$Z$632,COLUMN()-1,0))</f>
        <v>Tex-Vest</v>
      </c>
      <c r="K19" s="270" t="str">
        <f>IF(VLOOKUP($B19,'Classificação ativ com agrop'!$B$7:$Z$632,COLUMN()-1,0)=0,"",VLOOKUP($B19,'Classificação ativ com agrop'!$B$7:$Z$632,COLUMN()-1,0))</f>
        <v>Tex-Vest e Similares</v>
      </c>
      <c r="L19" s="270" t="str">
        <f>IF(VLOOKUP($B19,'Classificação ativ com agrop'!$B$7:$Z$632,COLUMN()-1,0)=0,"",VLOOKUP($B19,'Classificação ativ com agrop'!$B$7:$Z$632,COLUMN()-1,0))</f>
        <v>Fiação Tec</v>
      </c>
      <c r="M19" s="270" t="str">
        <f>IF(VLOOKUP($B19,'Classificação ativ com agrop'!$B$7:$Z$632,COLUMN()-1,0)=0,"",VLOOKUP($B19,'Classificação ativ com agrop'!$B$7:$Z$632,COLUMN()-1,0))</f>
        <v>X Prop</v>
      </c>
      <c r="N19" s="270" t="str">
        <f>IF(VLOOKUP($B19,'Classificação ativ com agrop'!$B$7:$Z$632,COLUMN()-1,0)=0,"",VLOOKUP($B19,'Classificação ativ com agrop'!$B$7:$Z$632,COLUMN()-1,0))</f>
        <v/>
      </c>
      <c r="O19" s="270" t="str">
        <f>IF(VLOOKUP($B19,'Classificação ativ com agrop'!$B$7:$Z$632,COLUMN()-1,0)=0,"",VLOOKUP($B19,'Classificação ativ com agrop'!$B$7:$Z$632,COLUMN()-1,0))</f>
        <v/>
      </c>
      <c r="P19" s="270" t="str">
        <f>IF(VLOOKUP($B19,'Classificação ativ com agrop'!$B$7:$Z$632,COLUMN()-1,0)=0,"",VLOOKUP($B19,'Classificação ativ com agrop'!$B$7:$Z$632,COLUMN()-1,0))</f>
        <v/>
      </c>
      <c r="Q19" s="269">
        <f>IF(VLOOKUP($B19,'Classificação ativ com agrop'!$B$7:$Z$632,COLUMN()-1,0)=0,"",VLOOKUP($B19,'Classificação ativ com agrop'!$B$7:$Z$632,COLUMN()-1,0))</f>
        <v>1</v>
      </c>
      <c r="R19" s="269" t="str">
        <f>IF(VLOOKUP($B19,'Classificação ativ com agrop'!$B$7:$Z$632,COLUMN()-1,0)=0,"",VLOOKUP($B19,'Classificação ativ com agrop'!$B$7:$Z$632,COLUMN()-1,0))</f>
        <v/>
      </c>
      <c r="S19" s="270">
        <f>IF(VLOOKUP($B19,'Classificação ativ com agrop'!$B$7:$Z$632,COLUMN()-1,0)=0,"",VLOOKUP($B19,'Classificação ativ com agrop'!$B$7:$Z$632,COLUMN()-1,0))</f>
        <v>2344</v>
      </c>
      <c r="T19" s="270">
        <f>IF(VLOOKUP($B19,'Classificação ativ com agrop'!$B$7:$Z$632,COLUMN()-1,0)=0,"",VLOOKUP($B19,'Classificação ativ com agrop'!$B$7:$Z$632,COLUMN()-1,0))</f>
        <v>15</v>
      </c>
      <c r="U19" s="270">
        <f>IF(VLOOKUP($B19,'Classificação ativ com agrop'!$B$7:$Z$632,COLUMN()-1,0)=0,"",VLOOKUP($B19,'Classificação ativ com agrop'!$B$7:$Z$632,COLUMN()-1,0))</f>
        <v>7518</v>
      </c>
      <c r="V19" s="270">
        <f>IF(VLOOKUP($B19,'Classificação ativ com agrop'!$B$7:$Z$632,COLUMN()-1,0)=0,"",VLOOKUP($B19,'Classificação ativ com agrop'!$B$7:$Z$632,COLUMN()-1,0))</f>
        <v>181</v>
      </c>
      <c r="W19" s="270" t="str">
        <f>IF(VLOOKUP($B19,'Classificação ativ com agrop'!$B$7:$Z$632,COLUMN()-1,0)=0,"",VLOOKUP($B19,'Classificação ativ com agrop'!$B$7:$Z$632,COLUMN()-1,0))</f>
        <v/>
      </c>
      <c r="X19" s="270" t="str">
        <f>IF(VLOOKUP($B19,'Classificação ativ com agrop'!$B$7:$Z$632,COLUMN()-1,0)=0,"",VLOOKUP($B19,'Classificação ativ com agrop'!$B$7:$Z$632,COLUMN()-1,0))</f>
        <v/>
      </c>
      <c r="Y19" s="270" t="str">
        <f>IF(VLOOKUP($B19,'Classificação ativ com agrop'!$B$7:$Z$632,COLUMN()-1,0)=0,"",VLOOKUP($B19,'Classificação ativ com agrop'!$B$7:$Z$632,COLUMN()-1,0))</f>
        <v/>
      </c>
      <c r="Z19" s="270" t="str">
        <f>IF(VLOOKUP($B19,'Classificação ativ com agrop'!$B$7:$Z$632,COLUMN()-1,0)=0,"",VLOOKUP($B19,'Classificação ativ com agrop'!$B$7:$Z$632,COLUMN()-1,0))</f>
        <v/>
      </c>
    </row>
    <row r="20" spans="1:26">
      <c r="A20" s="48">
        <v>288</v>
      </c>
      <c r="B20" s="49" t="s">
        <v>259</v>
      </c>
      <c r="C20" s="65">
        <f>VLOOKUP($B20,'Panorama Especialização Brasil'!$K$4:$BU$679,58,0)</f>
        <v>1558</v>
      </c>
      <c r="D20" s="46">
        <f t="shared" si="0"/>
        <v>5.5016046407535049</v>
      </c>
      <c r="E20" s="201">
        <f>VLOOKUP($B20,'Panorama Especialização Brasil'!$K$4:$BU$679,60,0)</f>
        <v>8</v>
      </c>
      <c r="F20" s="98">
        <v>1540</v>
      </c>
      <c r="G20" s="196">
        <v>5</v>
      </c>
      <c r="H20" s="98">
        <f>VLOOKUP($B20,'Panorama Especialização Brasil'!$K$4:$BU$679,63,0)</f>
        <v>5011</v>
      </c>
      <c r="I20" s="201">
        <f>VLOOKUP($B20,'Panorama Especialização Brasil'!$K$4:$BV$680,64,0)</f>
        <v>218</v>
      </c>
      <c r="J20" s="270" t="str">
        <f>IF(VLOOKUP($B20,'Classificação ativ com agrop'!$B$7:$Z$632,COLUMN()-1,0)=0,"",VLOOKUP($B20,'Classificação ativ com agrop'!$B$7:$Z$632,COLUMN()-1,0))</f>
        <v>Mat Tra</v>
      </c>
      <c r="K20" s="270" t="str">
        <f>IF(VLOOKUP($B20,'Classificação ativ com agrop'!$B$7:$Z$632,COLUMN()-1,0)=0,"",VLOOKUP($B20,'Classificação ativ com agrop'!$B$7:$Z$632,COLUMN()-1,0))</f>
        <v>Mat Transp</v>
      </c>
      <c r="L20" s="270" t="str">
        <f>IF(VLOOKUP($B20,'Classificação ativ com agrop'!$B$7:$Z$632,COLUMN()-1,0)=0,"",VLOOKUP($B20,'Classificação ativ com agrop'!$B$7:$Z$632,COLUMN()-1,0))</f>
        <v>Transp ZFM</v>
      </c>
      <c r="M20" s="270" t="str">
        <f>IF(VLOOKUP($B20,'Classificação ativ com agrop'!$B$7:$Z$632,COLUMN()-1,0)=0,"",VLOOKUP($B20,'Classificação ativ com agrop'!$B$7:$Z$632,COLUMN()-1,0))</f>
        <v>X Prop</v>
      </c>
      <c r="N20" s="270" t="str">
        <f>IF(VLOOKUP($B20,'Classificação ativ com agrop'!$B$7:$Z$632,COLUMN()-1,0)=0,"",VLOOKUP($B20,'Classificação ativ com agrop'!$B$7:$Z$632,COLUMN()-1,0))</f>
        <v/>
      </c>
      <c r="O20" s="270" t="str">
        <f>IF(VLOOKUP($B20,'Classificação ativ com agrop'!$B$7:$Z$632,COLUMN()-1,0)=0,"",VLOOKUP($B20,'Classificação ativ com agrop'!$B$7:$Z$632,COLUMN()-1,0))</f>
        <v/>
      </c>
      <c r="P20" s="270" t="str">
        <f>IF(VLOOKUP($B20,'Classificação ativ com agrop'!$B$7:$Z$632,COLUMN()-1,0)=0,"",VLOOKUP($B20,'Classificação ativ com agrop'!$B$7:$Z$632,COLUMN()-1,0))</f>
        <v/>
      </c>
      <c r="Q20" s="269">
        <f>IF(VLOOKUP($B20,'Classificação ativ com agrop'!$B$7:$Z$632,COLUMN()-1,0)=0,"",VLOOKUP($B20,'Classificação ativ com agrop'!$B$7:$Z$632,COLUMN()-1,0))</f>
        <v>1</v>
      </c>
      <c r="R20" s="269" t="str">
        <f>IF(VLOOKUP($B20,'Classificação ativ com agrop'!$B$7:$Z$632,COLUMN()-1,0)=0,"",VLOOKUP($B20,'Classificação ativ com agrop'!$B$7:$Z$632,COLUMN()-1,0))</f>
        <v/>
      </c>
      <c r="S20" s="270">
        <f>IF(VLOOKUP($B20,'Classificação ativ com agrop'!$B$7:$Z$632,COLUMN()-1,0)=0,"",VLOOKUP($B20,'Classificação ativ com agrop'!$B$7:$Z$632,COLUMN()-1,0))</f>
        <v>1558</v>
      </c>
      <c r="T20" s="270">
        <f>IF(VLOOKUP($B20,'Classificação ativ com agrop'!$B$7:$Z$632,COLUMN()-1,0)=0,"",VLOOKUP($B20,'Classificação ativ com agrop'!$B$7:$Z$632,COLUMN()-1,0))</f>
        <v>8</v>
      </c>
      <c r="U20" s="270">
        <f>IF(VLOOKUP($B20,'Classificação ativ com agrop'!$B$7:$Z$632,COLUMN()-1,0)=0,"",VLOOKUP($B20,'Classificação ativ com agrop'!$B$7:$Z$632,COLUMN()-1,0))</f>
        <v>5011</v>
      </c>
      <c r="V20" s="270">
        <f>IF(VLOOKUP($B20,'Classificação ativ com agrop'!$B$7:$Z$632,COLUMN()-1,0)=0,"",VLOOKUP($B20,'Classificação ativ com agrop'!$B$7:$Z$632,COLUMN()-1,0))</f>
        <v>218</v>
      </c>
      <c r="W20" s="270" t="str">
        <f>IF(VLOOKUP($B20,'Classificação ativ com agrop'!$B$7:$Z$632,COLUMN()-1,0)=0,"",VLOOKUP($B20,'Classificação ativ com agrop'!$B$7:$Z$632,COLUMN()-1,0))</f>
        <v/>
      </c>
      <c r="X20" s="270" t="str">
        <f>IF(VLOOKUP($B20,'Classificação ativ com agrop'!$B$7:$Z$632,COLUMN()-1,0)=0,"",VLOOKUP($B20,'Classificação ativ com agrop'!$B$7:$Z$632,COLUMN()-1,0))</f>
        <v/>
      </c>
      <c r="Y20" s="270" t="str">
        <f>IF(VLOOKUP($B20,'Classificação ativ com agrop'!$B$7:$Z$632,COLUMN()-1,0)=0,"",VLOOKUP($B20,'Classificação ativ com agrop'!$B$7:$Z$632,COLUMN()-1,0))</f>
        <v/>
      </c>
      <c r="Z20" s="270" t="str">
        <f>IF(VLOOKUP($B20,'Classificação ativ com agrop'!$B$7:$Z$632,COLUMN()-1,0)=0,"",VLOOKUP($B20,'Classificação ativ com agrop'!$B$7:$Z$632,COLUMN()-1,0))</f>
        <v/>
      </c>
    </row>
    <row r="21" spans="1:26">
      <c r="A21" s="48">
        <v>646</v>
      </c>
      <c r="B21" s="49" t="s">
        <v>620</v>
      </c>
      <c r="C21" s="65">
        <f>VLOOKUP($B21,'Panorama Especialização Brasil'!$K$4:$BU$679,58,0)</f>
        <v>695</v>
      </c>
      <c r="D21" s="46">
        <f t="shared" si="0"/>
        <v>5.4560359088042567</v>
      </c>
      <c r="E21" s="201">
        <f>VLOOKUP($B21,'Panorama Especialização Brasil'!$K$4:$BU$679,60,0)</f>
        <v>5</v>
      </c>
      <c r="F21" s="98">
        <v>683</v>
      </c>
      <c r="G21" s="196">
        <v>2</v>
      </c>
      <c r="H21" s="98">
        <f>VLOOKUP($B21,'Panorama Especialização Brasil'!$K$4:$BU$679,63,0)</f>
        <v>2254</v>
      </c>
      <c r="I21" s="201">
        <f>VLOOKUP($B21,'Panorama Especialização Brasil'!$K$4:$BV$680,64,0)</f>
        <v>135</v>
      </c>
      <c r="J21" s="270" t="str">
        <f>IF(VLOOKUP($B21,'Classificação ativ com agrop'!$B$7:$Z$632,COLUMN()-1,0)=0,"",VLOOKUP($B21,'Classificação ativ com agrop'!$B$7:$Z$632,COLUMN()-1,0))</f>
        <v>Ser Ger</v>
      </c>
      <c r="K21" s="270" t="str">
        <f>IF(VLOOKUP($B21,'Classificação ativ com agrop'!$B$7:$Z$632,COLUMN()-1,0)=0,"",VLOOKUP($B21,'Classificação ativ com agrop'!$B$7:$Z$632,COLUMN()-1,0))</f>
        <v>Turismo &amp; Lazer</v>
      </c>
      <c r="L21" s="270" t="str">
        <f>IF(VLOOKUP($B21,'Classificação ativ com agrop'!$B$7:$Z$632,COLUMN()-1,0)=0,"",VLOOKUP($B21,'Classificação ativ com agrop'!$B$7:$Z$632,COLUMN()-1,0))</f>
        <v/>
      </c>
      <c r="M21" s="270" t="str">
        <f>IF(VLOOKUP($B21,'Classificação ativ com agrop'!$B$7:$Z$632,COLUMN()-1,0)=0,"",VLOOKUP($B21,'Classificação ativ com agrop'!$B$7:$Z$632,COLUMN()-1,0))</f>
        <v>TrS Prop</v>
      </c>
      <c r="N21" s="270" t="str">
        <f>IF(VLOOKUP($B21,'Classificação ativ com agrop'!$B$7:$Z$632,COLUMN()-1,0)=0,"",VLOOKUP($B21,'Classificação ativ com agrop'!$B$7:$Z$632,COLUMN()-1,0))</f>
        <v/>
      </c>
      <c r="O21" s="270" t="str">
        <f>IF(VLOOKUP($B21,'Classificação ativ com agrop'!$B$7:$Z$632,COLUMN()-1,0)=0,"",VLOOKUP($B21,'Classificação ativ com agrop'!$B$7:$Z$632,COLUMN()-1,0))</f>
        <v/>
      </c>
      <c r="P21" s="270" t="str">
        <f>IF(VLOOKUP($B21,'Classificação ativ com agrop'!$B$7:$Z$632,COLUMN()-1,0)=0,"",VLOOKUP($B21,'Classificação ativ com agrop'!$B$7:$Z$632,COLUMN()-1,0))</f>
        <v/>
      </c>
      <c r="Q21" s="269">
        <f>IF(VLOOKUP($B21,'Classificação ativ com agrop'!$B$7:$Z$632,COLUMN()-1,0)=0,"",VLOOKUP($B21,'Classificação ativ com agrop'!$B$7:$Z$632,COLUMN()-1,0))</f>
        <v>1</v>
      </c>
      <c r="R21" s="269" t="str">
        <f>IF(VLOOKUP($B21,'Classificação ativ com agrop'!$B$7:$Z$632,COLUMN()-1,0)=0,"",VLOOKUP($B21,'Classificação ativ com agrop'!$B$7:$Z$632,COLUMN()-1,0))</f>
        <v/>
      </c>
      <c r="S21" s="270">
        <f>IF(VLOOKUP($B21,'Classificação ativ com agrop'!$B$7:$Z$632,COLUMN()-1,0)=0,"",VLOOKUP($B21,'Classificação ativ com agrop'!$B$7:$Z$632,COLUMN()-1,0))</f>
        <v>695</v>
      </c>
      <c r="T21" s="270">
        <f>IF(VLOOKUP($B21,'Classificação ativ com agrop'!$B$7:$Z$632,COLUMN()-1,0)=0,"",VLOOKUP($B21,'Classificação ativ com agrop'!$B$7:$Z$632,COLUMN()-1,0))</f>
        <v>5</v>
      </c>
      <c r="U21" s="270">
        <f>IF(VLOOKUP($B21,'Classificação ativ com agrop'!$B$7:$Z$632,COLUMN()-1,0)=0,"",VLOOKUP($B21,'Classificação ativ com agrop'!$B$7:$Z$632,COLUMN()-1,0))</f>
        <v>2254</v>
      </c>
      <c r="V21" s="270">
        <f>IF(VLOOKUP($B21,'Classificação ativ com agrop'!$B$7:$Z$632,COLUMN()-1,0)=0,"",VLOOKUP($B21,'Classificação ativ com agrop'!$B$7:$Z$632,COLUMN()-1,0))</f>
        <v>135</v>
      </c>
      <c r="W21" s="270" t="str">
        <f>IF(VLOOKUP($B21,'Classificação ativ com agrop'!$B$7:$Z$632,COLUMN()-1,0)=0,"",VLOOKUP($B21,'Classificação ativ com agrop'!$B$7:$Z$632,COLUMN()-1,0))</f>
        <v/>
      </c>
      <c r="X21" s="270" t="str">
        <f>IF(VLOOKUP($B21,'Classificação ativ com agrop'!$B$7:$Z$632,COLUMN()-1,0)=0,"",VLOOKUP($B21,'Classificação ativ com agrop'!$B$7:$Z$632,COLUMN()-1,0))</f>
        <v/>
      </c>
      <c r="Y21" s="270" t="str">
        <f>IF(VLOOKUP($B21,'Classificação ativ com agrop'!$B$7:$Z$632,COLUMN()-1,0)=0,"",VLOOKUP($B21,'Classificação ativ com agrop'!$B$7:$Z$632,COLUMN()-1,0))</f>
        <v/>
      </c>
      <c r="Z21" s="270" t="str">
        <f>IF(VLOOKUP($B21,'Classificação ativ com agrop'!$B$7:$Z$632,COLUMN()-1,0)=0,"",VLOOKUP($B21,'Classificação ativ com agrop'!$B$7:$Z$632,COLUMN()-1,0))</f>
        <v/>
      </c>
    </row>
    <row r="22" spans="1:26">
      <c r="A22" s="48">
        <v>44</v>
      </c>
      <c r="B22" s="49" t="s">
        <v>14</v>
      </c>
      <c r="C22" s="65">
        <f>VLOOKUP($B22,'Panorama Especialização Brasil'!$K$4:$BU$679,58,0)</f>
        <v>98</v>
      </c>
      <c r="D22" s="46">
        <f t="shared" si="0"/>
        <v>5.3356709860214275</v>
      </c>
      <c r="E22" s="201">
        <f>VLOOKUP($B22,'Panorama Especialização Brasil'!$K$4:$BU$679,60,0)</f>
        <v>7</v>
      </c>
      <c r="F22" s="98">
        <v>0</v>
      </c>
      <c r="G22" s="196">
        <v>0</v>
      </c>
      <c r="H22" s="98">
        <f>VLOOKUP($B22,'Panorama Especialização Brasil'!$K$4:$BU$679,63,0)</f>
        <v>325</v>
      </c>
      <c r="I22" s="201">
        <f>VLOOKUP($B22,'Panorama Especialização Brasil'!$K$4:$BV$680,64,0)</f>
        <v>37</v>
      </c>
      <c r="J22" s="270" t="str">
        <f>IF(VLOOKUP($B22,'Classificação ativ com agrop'!$B$7:$Z$632,COLUMN()-1,0)=0,"",VLOOKUP($B22,'Classificação ativ com agrop'!$B$7:$Z$632,COLUMN()-1,0))</f>
        <v>Extr Min</v>
      </c>
      <c r="K22" s="270" t="str">
        <f>IF(VLOOKUP($B22,'Classificação ativ com agrop'!$B$7:$Z$632,COLUMN()-1,0)=0,"",VLOOKUP($B22,'Classificação ativ com agrop'!$B$7:$Z$632,COLUMN()-1,0))</f>
        <v>Min&amp;Met</v>
      </c>
      <c r="L22" s="270" t="str">
        <f>IF(VLOOKUP($B22,'Classificação ativ com agrop'!$B$7:$Z$632,COLUMN()-1,0)=0,"",VLOOKUP($B22,'Classificação ativ com agrop'!$B$7:$Z$632,COLUMN()-1,0))</f>
        <v/>
      </c>
      <c r="M22" s="270" t="str">
        <f>IF(VLOOKUP($B22,'Classificação ativ com agrop'!$B$7:$Z$632,COLUMN()-1,0)=0,"",VLOOKUP($B22,'Classificação ativ com agrop'!$B$7:$Z$632,COLUMN()-1,0))</f>
        <v>X Prop</v>
      </c>
      <c r="N22" s="270" t="str">
        <f>IF(VLOOKUP($B22,'Classificação ativ com agrop'!$B$7:$Z$632,COLUMN()-1,0)=0,"",VLOOKUP($B22,'Classificação ativ com agrop'!$B$7:$Z$632,COLUMN()-1,0))</f>
        <v/>
      </c>
      <c r="O22" s="270" t="str">
        <f>IF(VLOOKUP($B22,'Classificação ativ com agrop'!$B$7:$Z$632,COLUMN()-1,0)=0,"",VLOOKUP($B22,'Classificação ativ com agrop'!$B$7:$Z$632,COLUMN()-1,0))</f>
        <v/>
      </c>
      <c r="P22" s="270" t="str">
        <f>IF(VLOOKUP($B22,'Classificação ativ com agrop'!$B$7:$Z$632,COLUMN()-1,0)=0,"",VLOOKUP($B22,'Classificação ativ com agrop'!$B$7:$Z$632,COLUMN()-1,0))</f>
        <v/>
      </c>
      <c r="Q22" s="269">
        <f>IF(VLOOKUP($B22,'Classificação ativ com agrop'!$B$7:$Z$632,COLUMN()-1,0)=0,"",VLOOKUP($B22,'Classificação ativ com agrop'!$B$7:$Z$632,COLUMN()-1,0))</f>
        <v>1</v>
      </c>
      <c r="R22" s="269" t="str">
        <f>IF(VLOOKUP($B22,'Classificação ativ com agrop'!$B$7:$Z$632,COLUMN()-1,0)=0,"",VLOOKUP($B22,'Classificação ativ com agrop'!$B$7:$Z$632,COLUMN()-1,0))</f>
        <v/>
      </c>
      <c r="S22" s="270">
        <f>IF(VLOOKUP($B22,'Classificação ativ com agrop'!$B$7:$Z$632,COLUMN()-1,0)=0,"",VLOOKUP($B22,'Classificação ativ com agrop'!$B$7:$Z$632,COLUMN()-1,0))</f>
        <v>98</v>
      </c>
      <c r="T22" s="270">
        <f>IF(VLOOKUP($B22,'Classificação ativ com agrop'!$B$7:$Z$632,COLUMN()-1,0)=0,"",VLOOKUP($B22,'Classificação ativ com agrop'!$B$7:$Z$632,COLUMN()-1,0))</f>
        <v>7</v>
      </c>
      <c r="U22" s="270">
        <f>IF(VLOOKUP($B22,'Classificação ativ com agrop'!$B$7:$Z$632,COLUMN()-1,0)=0,"",VLOOKUP($B22,'Classificação ativ com agrop'!$B$7:$Z$632,COLUMN()-1,0))</f>
        <v>325</v>
      </c>
      <c r="V22" s="270">
        <f>IF(VLOOKUP($B22,'Classificação ativ com agrop'!$B$7:$Z$632,COLUMN()-1,0)=0,"",VLOOKUP($B22,'Classificação ativ com agrop'!$B$7:$Z$632,COLUMN()-1,0))</f>
        <v>37</v>
      </c>
      <c r="W22" s="270" t="str">
        <f>IF(VLOOKUP($B22,'Classificação ativ com agrop'!$B$7:$Z$632,COLUMN()-1,0)=0,"",VLOOKUP($B22,'Classificação ativ com agrop'!$B$7:$Z$632,COLUMN()-1,0))</f>
        <v/>
      </c>
      <c r="X22" s="270" t="str">
        <f>IF(VLOOKUP($B22,'Classificação ativ com agrop'!$B$7:$Z$632,COLUMN()-1,0)=0,"",VLOOKUP($B22,'Classificação ativ com agrop'!$B$7:$Z$632,COLUMN()-1,0))</f>
        <v/>
      </c>
      <c r="Y22" s="270" t="str">
        <f>IF(VLOOKUP($B22,'Classificação ativ com agrop'!$B$7:$Z$632,COLUMN()-1,0)=0,"",VLOOKUP($B22,'Classificação ativ com agrop'!$B$7:$Z$632,COLUMN()-1,0))</f>
        <v/>
      </c>
      <c r="Z22" s="270" t="str">
        <f>IF(VLOOKUP($B22,'Classificação ativ com agrop'!$B$7:$Z$632,COLUMN()-1,0)=0,"",VLOOKUP($B22,'Classificação ativ com agrop'!$B$7:$Z$632,COLUMN()-1,0))</f>
        <v/>
      </c>
    </row>
    <row r="23" spans="1:26">
      <c r="A23" s="48">
        <v>47</v>
      </c>
      <c r="B23" s="49" t="s">
        <v>17</v>
      </c>
      <c r="C23" s="65">
        <f>VLOOKUP($B23,'Panorama Especialização Brasil'!$K$4:$BU$679,58,0)</f>
        <v>3231</v>
      </c>
      <c r="D23" s="46">
        <f t="shared" si="0"/>
        <v>4.4904168114460514</v>
      </c>
      <c r="E23" s="201">
        <f>VLOOKUP($B23,'Panorama Especialização Brasil'!$K$4:$BU$679,60,0)</f>
        <v>16</v>
      </c>
      <c r="F23" s="98">
        <v>0</v>
      </c>
      <c r="G23" s="196">
        <v>0</v>
      </c>
      <c r="H23" s="98">
        <f>VLOOKUP($B23,'Panorama Especialização Brasil'!$K$4:$BU$679,63,0)</f>
        <v>12732</v>
      </c>
      <c r="I23" s="201">
        <f>VLOOKUP($B23,'Panorama Especialização Brasil'!$K$4:$BV$680,64,0)</f>
        <v>112</v>
      </c>
      <c r="J23" s="270" t="str">
        <f>IF(VLOOKUP($B23,'Classificação ativ com agrop'!$B$7:$Z$632,COLUMN()-1,0)=0,"",VLOOKUP($B23,'Classificação ativ com agrop'!$B$7:$Z$632,COLUMN()-1,0))</f>
        <v>Extr Min</v>
      </c>
      <c r="K23" s="270" t="str">
        <f>IF(VLOOKUP($B23,'Classificação ativ com agrop'!$B$7:$Z$632,COLUMN()-1,0)=0,"",VLOOKUP($B23,'Classificação ativ com agrop'!$B$7:$Z$632,COLUMN()-1,0))</f>
        <v>Min&amp;Met</v>
      </c>
      <c r="L23" s="270" t="str">
        <f>IF(VLOOKUP($B23,'Classificação ativ com agrop'!$B$7:$Z$632,COLUMN()-1,0)=0,"",VLOOKUP($B23,'Classificação ativ com agrop'!$B$7:$Z$632,COLUMN()-1,0))</f>
        <v/>
      </c>
      <c r="M23" s="270" t="str">
        <f>IF(VLOOKUP($B23,'Classificação ativ com agrop'!$B$7:$Z$632,COLUMN()-1,0)=0,"",VLOOKUP($B23,'Classificação ativ com agrop'!$B$7:$Z$632,COLUMN()-1,0))</f>
        <v>X Prop</v>
      </c>
      <c r="N23" s="270" t="str">
        <f>IF(VLOOKUP($B23,'Classificação ativ com agrop'!$B$7:$Z$632,COLUMN()-1,0)=0,"",VLOOKUP($B23,'Classificação ativ com agrop'!$B$7:$Z$632,COLUMN()-1,0))</f>
        <v/>
      </c>
      <c r="O23" s="270" t="str">
        <f>IF(VLOOKUP($B23,'Classificação ativ com agrop'!$B$7:$Z$632,COLUMN()-1,0)=0,"",VLOOKUP($B23,'Classificação ativ com agrop'!$B$7:$Z$632,COLUMN()-1,0))</f>
        <v/>
      </c>
      <c r="P23" s="270" t="str">
        <f>IF(VLOOKUP($B23,'Classificação ativ com agrop'!$B$7:$Z$632,COLUMN()-1,0)=0,"",VLOOKUP($B23,'Classificação ativ com agrop'!$B$7:$Z$632,COLUMN()-1,0))</f>
        <v/>
      </c>
      <c r="Q23" s="269">
        <f>IF(VLOOKUP($B23,'Classificação ativ com agrop'!$B$7:$Z$632,COLUMN()-1,0)=0,"",VLOOKUP($B23,'Classificação ativ com agrop'!$B$7:$Z$632,COLUMN()-1,0))</f>
        <v>1</v>
      </c>
      <c r="R23" s="269" t="str">
        <f>IF(VLOOKUP($B23,'Classificação ativ com agrop'!$B$7:$Z$632,COLUMN()-1,0)=0,"",VLOOKUP($B23,'Classificação ativ com agrop'!$B$7:$Z$632,COLUMN()-1,0))</f>
        <v/>
      </c>
      <c r="S23" s="270">
        <f>IF(VLOOKUP($B23,'Classificação ativ com agrop'!$B$7:$Z$632,COLUMN()-1,0)=0,"",VLOOKUP($B23,'Classificação ativ com agrop'!$B$7:$Z$632,COLUMN()-1,0))</f>
        <v>3231</v>
      </c>
      <c r="T23" s="270">
        <f>IF(VLOOKUP($B23,'Classificação ativ com agrop'!$B$7:$Z$632,COLUMN()-1,0)=0,"",VLOOKUP($B23,'Classificação ativ com agrop'!$B$7:$Z$632,COLUMN()-1,0))</f>
        <v>16</v>
      </c>
      <c r="U23" s="270">
        <f>IF(VLOOKUP($B23,'Classificação ativ com agrop'!$B$7:$Z$632,COLUMN()-1,0)=0,"",VLOOKUP($B23,'Classificação ativ com agrop'!$B$7:$Z$632,COLUMN()-1,0))</f>
        <v>12732</v>
      </c>
      <c r="V23" s="270">
        <f>IF(VLOOKUP($B23,'Classificação ativ com agrop'!$B$7:$Z$632,COLUMN()-1,0)=0,"",VLOOKUP($B23,'Classificação ativ com agrop'!$B$7:$Z$632,COLUMN()-1,0))</f>
        <v>112</v>
      </c>
      <c r="W23" s="270" t="str">
        <f>IF(VLOOKUP($B23,'Classificação ativ com agrop'!$B$7:$Z$632,COLUMN()-1,0)=0,"",VLOOKUP($B23,'Classificação ativ com agrop'!$B$7:$Z$632,COLUMN()-1,0))</f>
        <v/>
      </c>
      <c r="X23" s="270" t="str">
        <f>IF(VLOOKUP($B23,'Classificação ativ com agrop'!$B$7:$Z$632,COLUMN()-1,0)=0,"",VLOOKUP($B23,'Classificação ativ com agrop'!$B$7:$Z$632,COLUMN()-1,0))</f>
        <v/>
      </c>
      <c r="Y23" s="270" t="str">
        <f>IF(VLOOKUP($B23,'Classificação ativ com agrop'!$B$7:$Z$632,COLUMN()-1,0)=0,"",VLOOKUP($B23,'Classificação ativ com agrop'!$B$7:$Z$632,COLUMN()-1,0))</f>
        <v/>
      </c>
      <c r="Z23" s="270" t="str">
        <f>IF(VLOOKUP($B23,'Classificação ativ com agrop'!$B$7:$Z$632,COLUMN()-1,0)=0,"",VLOOKUP($B23,'Classificação ativ com agrop'!$B$7:$Z$632,COLUMN()-1,0))</f>
        <v/>
      </c>
    </row>
    <row r="24" spans="1:26">
      <c r="A24" s="48">
        <v>232</v>
      </c>
      <c r="B24" s="49" t="s">
        <v>202</v>
      </c>
      <c r="C24" s="65">
        <f>VLOOKUP($B24,'Panorama Especialização Brasil'!$K$4:$BU$679,58,0)</f>
        <v>745</v>
      </c>
      <c r="D24" s="46">
        <f t="shared" si="0"/>
        <v>4.4869456436088617</v>
      </c>
      <c r="E24" s="201">
        <f>VLOOKUP($B24,'Panorama Especialização Brasil'!$K$4:$BU$679,60,0)</f>
        <v>6</v>
      </c>
      <c r="F24" s="98">
        <v>745</v>
      </c>
      <c r="G24" s="196">
        <v>6</v>
      </c>
      <c r="H24" s="98">
        <f>VLOOKUP($B24,'Panorama Especialização Brasil'!$K$4:$BU$679,63,0)</f>
        <v>2938</v>
      </c>
      <c r="I24" s="201">
        <f>VLOOKUP($B24,'Panorama Especialização Brasil'!$K$4:$BV$680,64,0)</f>
        <v>127</v>
      </c>
      <c r="J24" s="270" t="str">
        <f>IF(VLOOKUP($B24,'Classificação ativ com agrop'!$B$7:$Z$632,COLUMN()-1,0)=0,"",VLOOKUP($B24,'Classificação ativ com agrop'!$B$7:$Z$632,COLUMN()-1,0))</f>
        <v>EletEletro</v>
      </c>
      <c r="K24" s="270" t="str">
        <f>IF(VLOOKUP($B24,'Classificação ativ com agrop'!$B$7:$Z$632,COLUMN()-1,0)=0,"",VLOOKUP($B24,'Classificação ativ com agrop'!$B$7:$Z$632,COLUMN()-1,0))</f>
        <v>Eletroeletron</v>
      </c>
      <c r="L24" s="270" t="str">
        <f>IF(VLOOKUP($B24,'Classificação ativ com agrop'!$B$7:$Z$632,COLUMN()-1,0)=0,"",VLOOKUP($B24,'Classificação ativ com agrop'!$B$7:$Z$632,COLUMN()-1,0))</f>
        <v>ZFM</v>
      </c>
      <c r="M24" s="270" t="str">
        <f>IF(VLOOKUP($B24,'Classificação ativ com agrop'!$B$7:$Z$632,COLUMN()-1,0)=0,"",VLOOKUP($B24,'Classificação ativ com agrop'!$B$7:$Z$632,COLUMN()-1,0))</f>
        <v>X Prop</v>
      </c>
      <c r="N24" s="270" t="str">
        <f>IF(VLOOKUP($B24,'Classificação ativ com agrop'!$B$7:$Z$632,COLUMN()-1,0)=0,"",VLOOKUP($B24,'Classificação ativ com agrop'!$B$7:$Z$632,COLUMN()-1,0))</f>
        <v/>
      </c>
      <c r="O24" s="270" t="str">
        <f>IF(VLOOKUP($B24,'Classificação ativ com agrop'!$B$7:$Z$632,COLUMN()-1,0)=0,"",VLOOKUP($B24,'Classificação ativ com agrop'!$B$7:$Z$632,COLUMN()-1,0))</f>
        <v/>
      </c>
      <c r="P24" s="270" t="str">
        <f>IF(VLOOKUP($B24,'Classificação ativ com agrop'!$B$7:$Z$632,COLUMN()-1,0)=0,"",VLOOKUP($B24,'Classificação ativ com agrop'!$B$7:$Z$632,COLUMN()-1,0))</f>
        <v/>
      </c>
      <c r="Q24" s="269">
        <f>IF(VLOOKUP($B24,'Classificação ativ com agrop'!$B$7:$Z$632,COLUMN()-1,0)=0,"",VLOOKUP($B24,'Classificação ativ com agrop'!$B$7:$Z$632,COLUMN()-1,0))</f>
        <v>1</v>
      </c>
      <c r="R24" s="269" t="str">
        <f>IF(VLOOKUP($B24,'Classificação ativ com agrop'!$B$7:$Z$632,COLUMN()-1,0)=0,"",VLOOKUP($B24,'Classificação ativ com agrop'!$B$7:$Z$632,COLUMN()-1,0))</f>
        <v/>
      </c>
      <c r="S24" s="270">
        <f>IF(VLOOKUP($B24,'Classificação ativ com agrop'!$B$7:$Z$632,COLUMN()-1,0)=0,"",VLOOKUP($B24,'Classificação ativ com agrop'!$B$7:$Z$632,COLUMN()-1,0))</f>
        <v>745</v>
      </c>
      <c r="T24" s="270">
        <f>IF(VLOOKUP($B24,'Classificação ativ com agrop'!$B$7:$Z$632,COLUMN()-1,0)=0,"",VLOOKUP($B24,'Classificação ativ com agrop'!$B$7:$Z$632,COLUMN()-1,0))</f>
        <v>6</v>
      </c>
      <c r="U24" s="270">
        <f>IF(VLOOKUP($B24,'Classificação ativ com agrop'!$B$7:$Z$632,COLUMN()-1,0)=0,"",VLOOKUP($B24,'Classificação ativ com agrop'!$B$7:$Z$632,COLUMN()-1,0))</f>
        <v>2938</v>
      </c>
      <c r="V24" s="270">
        <f>IF(VLOOKUP($B24,'Classificação ativ com agrop'!$B$7:$Z$632,COLUMN()-1,0)=0,"",VLOOKUP($B24,'Classificação ativ com agrop'!$B$7:$Z$632,COLUMN()-1,0))</f>
        <v>127</v>
      </c>
      <c r="W24" s="270" t="str">
        <f>IF(VLOOKUP($B24,'Classificação ativ com agrop'!$B$7:$Z$632,COLUMN()-1,0)=0,"",VLOOKUP($B24,'Classificação ativ com agrop'!$B$7:$Z$632,COLUMN()-1,0))</f>
        <v/>
      </c>
      <c r="X24" s="270" t="str">
        <f>IF(VLOOKUP($B24,'Classificação ativ com agrop'!$B$7:$Z$632,COLUMN()-1,0)=0,"",VLOOKUP($B24,'Classificação ativ com agrop'!$B$7:$Z$632,COLUMN()-1,0))</f>
        <v/>
      </c>
      <c r="Y24" s="270" t="str">
        <f>IF(VLOOKUP($B24,'Classificação ativ com agrop'!$B$7:$Z$632,COLUMN()-1,0)=0,"",VLOOKUP($B24,'Classificação ativ com agrop'!$B$7:$Z$632,COLUMN()-1,0))</f>
        <v/>
      </c>
      <c r="Z24" s="270" t="str">
        <f>IF(VLOOKUP($B24,'Classificação ativ com agrop'!$B$7:$Z$632,COLUMN()-1,0)=0,"",VLOOKUP($B24,'Classificação ativ com agrop'!$B$7:$Z$632,COLUMN()-1,0))</f>
        <v/>
      </c>
    </row>
    <row r="25" spans="1:26">
      <c r="A25" s="48">
        <v>121</v>
      </c>
      <c r="B25" s="49" t="s">
        <v>91</v>
      </c>
      <c r="C25" s="65">
        <f>VLOOKUP($B25,'Panorama Especialização Brasil'!$K$4:$BU$679,58,0)</f>
        <v>18907</v>
      </c>
      <c r="D25" s="46">
        <f t="shared" si="0"/>
        <v>4.417515234999434</v>
      </c>
      <c r="E25" s="201">
        <f>VLOOKUP($B25,'Panorama Especialização Brasil'!$K$4:$BU$679,60,0)</f>
        <v>1180</v>
      </c>
      <c r="F25" s="98">
        <v>46</v>
      </c>
      <c r="G25" s="196">
        <v>9</v>
      </c>
      <c r="H25" s="98">
        <f>VLOOKUP($B25,'Panorama Especialização Brasil'!$K$4:$BU$679,63,0)</f>
        <v>75734</v>
      </c>
      <c r="I25" s="201">
        <f>VLOOKUP($B25,'Panorama Especialização Brasil'!$K$4:$BV$680,64,0)</f>
        <v>7006</v>
      </c>
      <c r="J25" s="270" t="str">
        <f>IF(VLOOKUP($B25,'Classificação ativ com agrop'!$B$7:$Z$632,COLUMN()-1,0)=0,"",VLOOKUP($B25,'Classificação ativ com agrop'!$B$7:$Z$632,COLUMN()-1,0))</f>
        <v>MadMob</v>
      </c>
      <c r="K25" s="270" t="str">
        <f>IF(VLOOKUP($B25,'Classificação ativ com agrop'!$B$7:$Z$632,COLUMN()-1,0)=0,"",VLOOKUP($B25,'Classificação ativ com agrop'!$B$7:$Z$632,COLUMN()-1,0))</f>
        <v>Agroind Veg</v>
      </c>
      <c r="L25" s="270" t="str">
        <f>IF(VLOOKUP($B25,'Classificação ativ com agrop'!$B$7:$Z$632,COLUMN()-1,0)=0,"",VLOOKUP($B25,'Classificação ativ com agrop'!$B$7:$Z$632,COLUMN()-1,0))</f>
        <v>Madeira</v>
      </c>
      <c r="M25" s="270" t="str">
        <f>IF(VLOOKUP($B25,'Classificação ativ com agrop'!$B$7:$Z$632,COLUMN()-1,0)=0,"",VLOOKUP($B25,'Classificação ativ com agrop'!$B$7:$Z$632,COLUMN()-1,0))</f>
        <v>X Prop</v>
      </c>
      <c r="N25" s="270" t="str">
        <f>IF(VLOOKUP($B25,'Classificação ativ com agrop'!$B$7:$Z$632,COLUMN()-1,0)=0,"",VLOOKUP($B25,'Classificação ativ com agrop'!$B$7:$Z$632,COLUMN()-1,0))</f>
        <v/>
      </c>
      <c r="O25" s="270" t="str">
        <f>IF(VLOOKUP($B25,'Classificação ativ com agrop'!$B$7:$Z$632,COLUMN()-1,0)=0,"",VLOOKUP($B25,'Classificação ativ com agrop'!$B$7:$Z$632,COLUMN()-1,0))</f>
        <v/>
      </c>
      <c r="P25" s="270" t="str">
        <f>IF(VLOOKUP($B25,'Classificação ativ com agrop'!$B$7:$Z$632,COLUMN()-1,0)=0,"",VLOOKUP($B25,'Classificação ativ com agrop'!$B$7:$Z$632,COLUMN()-1,0))</f>
        <v/>
      </c>
      <c r="Q25" s="269">
        <f>IF(VLOOKUP($B25,'Classificação ativ com agrop'!$B$7:$Z$632,COLUMN()-1,0)=0,"",VLOOKUP($B25,'Classificação ativ com agrop'!$B$7:$Z$632,COLUMN()-1,0))</f>
        <v>1</v>
      </c>
      <c r="R25" s="269" t="str">
        <f>IF(VLOOKUP($B25,'Classificação ativ com agrop'!$B$7:$Z$632,COLUMN()-1,0)=0,"",VLOOKUP($B25,'Classificação ativ com agrop'!$B$7:$Z$632,COLUMN()-1,0))</f>
        <v/>
      </c>
      <c r="S25" s="270">
        <f>IF(VLOOKUP($B25,'Classificação ativ com agrop'!$B$7:$Z$632,COLUMN()-1,0)=0,"",VLOOKUP($B25,'Classificação ativ com agrop'!$B$7:$Z$632,COLUMN()-1,0))</f>
        <v>18907</v>
      </c>
      <c r="T25" s="270">
        <f>IF(VLOOKUP($B25,'Classificação ativ com agrop'!$B$7:$Z$632,COLUMN()-1,0)=0,"",VLOOKUP($B25,'Classificação ativ com agrop'!$B$7:$Z$632,COLUMN()-1,0))</f>
        <v>1180</v>
      </c>
      <c r="U25" s="270">
        <f>IF(VLOOKUP($B25,'Classificação ativ com agrop'!$B$7:$Z$632,COLUMN()-1,0)=0,"",VLOOKUP($B25,'Classificação ativ com agrop'!$B$7:$Z$632,COLUMN()-1,0))</f>
        <v>75734</v>
      </c>
      <c r="V25" s="270">
        <f>IF(VLOOKUP($B25,'Classificação ativ com agrop'!$B$7:$Z$632,COLUMN()-1,0)=0,"",VLOOKUP($B25,'Classificação ativ com agrop'!$B$7:$Z$632,COLUMN()-1,0))</f>
        <v>7006</v>
      </c>
      <c r="W25" s="270" t="str">
        <f>IF(VLOOKUP($B25,'Classificação ativ com agrop'!$B$7:$Z$632,COLUMN()-1,0)=0,"",VLOOKUP($B25,'Classificação ativ com agrop'!$B$7:$Z$632,COLUMN()-1,0))</f>
        <v/>
      </c>
      <c r="X25" s="270" t="str">
        <f>IF(VLOOKUP($B25,'Classificação ativ com agrop'!$B$7:$Z$632,COLUMN()-1,0)=0,"",VLOOKUP($B25,'Classificação ativ com agrop'!$B$7:$Z$632,COLUMN()-1,0))</f>
        <v/>
      </c>
      <c r="Y25" s="270" t="str">
        <f>IF(VLOOKUP($B25,'Classificação ativ com agrop'!$B$7:$Z$632,COLUMN()-1,0)=0,"",VLOOKUP($B25,'Classificação ativ com agrop'!$B$7:$Z$632,COLUMN()-1,0))</f>
        <v/>
      </c>
      <c r="Z25" s="270" t="str">
        <f>IF(VLOOKUP($B25,'Classificação ativ com agrop'!$B$7:$Z$632,COLUMN()-1,0)=0,"",VLOOKUP($B25,'Classificação ativ com agrop'!$B$7:$Z$632,COLUMN()-1,0))</f>
        <v/>
      </c>
    </row>
    <row r="26" spans="1:26">
      <c r="A26" s="48">
        <v>334</v>
      </c>
      <c r="B26" s="49" t="s">
        <v>305</v>
      </c>
      <c r="C26" s="65">
        <f>VLOOKUP($B26,'Panorama Especialização Brasil'!$K$4:$BU$679,58,0)</f>
        <v>45521</v>
      </c>
      <c r="D26" s="46">
        <f t="shared" si="0"/>
        <v>4.3017769832425952</v>
      </c>
      <c r="E26" s="201">
        <f>VLOOKUP($B26,'Panorama Especialização Brasil'!$K$4:$BU$679,60,0)</f>
        <v>239</v>
      </c>
      <c r="F26" s="98">
        <v>1868</v>
      </c>
      <c r="G26" s="196">
        <v>22</v>
      </c>
      <c r="H26" s="98">
        <f>VLOOKUP($B26,'Panorama Especialização Brasil'!$K$4:$BU$679,63,0)</f>
        <v>187245</v>
      </c>
      <c r="I26" s="201">
        <f>VLOOKUP($B26,'Panorama Especialização Brasil'!$K$4:$BV$680,64,0)</f>
        <v>2763</v>
      </c>
      <c r="J26" s="270" t="str">
        <f>IF(VLOOKUP($B26,'Classificação ativ com agrop'!$B$7:$Z$632,COLUMN()-1,0)=0,"",VLOOKUP($B26,'Classificação ativ com agrop'!$B$7:$Z$632,COLUMN()-1,0))</f>
        <v>Const Civ</v>
      </c>
      <c r="K26" s="270" t="str">
        <f>IF(VLOOKUP($B26,'Classificação ativ com agrop'!$B$7:$Z$632,COLUMN()-1,0)=0,"",VLOOKUP($B26,'Classificação ativ com agrop'!$B$7:$Z$632,COLUMN()-1,0))</f>
        <v>Const Civil</v>
      </c>
      <c r="L26" s="270" t="str">
        <f>IF(VLOOKUP($B26,'Classificação ativ com agrop'!$B$7:$Z$632,COLUMN()-1,0)=0,"",VLOOKUP($B26,'Classificação ativ com agrop'!$B$7:$Z$632,COLUMN()-1,0))</f>
        <v/>
      </c>
      <c r="M26" s="270" t="str">
        <f>IF(VLOOKUP($B26,'Classificação ativ com agrop'!$B$7:$Z$632,COLUMN()-1,0)=0,"",VLOOKUP($B26,'Classificação ativ com agrop'!$B$7:$Z$632,COLUMN()-1,0))</f>
        <v>Multifunção</v>
      </c>
      <c r="N26" s="270" t="str">
        <f>IF(VLOOKUP($B26,'Classificação ativ com agrop'!$B$7:$Z$632,COLUMN()-1,0)=0,"",VLOOKUP($B26,'Classificação ativ com agrop'!$B$7:$Z$632,COLUMN()-1,0))</f>
        <v>Energia</v>
      </c>
      <c r="O26" s="270" t="str">
        <f>IF(VLOOKUP($B26,'Classificação ativ com agrop'!$B$7:$Z$632,COLUMN()-1,0)=0,"",VLOOKUP($B26,'Classificação ativ com agrop'!$B$7:$Z$632,COLUMN()-1,0))</f>
        <v/>
      </c>
      <c r="P26" s="270" t="str">
        <f>IF(VLOOKUP($B26,'Classificação ativ com agrop'!$B$7:$Z$632,COLUMN()-1,0)=0,"",VLOOKUP($B26,'Classificação ativ com agrop'!$B$7:$Z$632,COLUMN()-1,0))</f>
        <v>X Prop</v>
      </c>
      <c r="Q26" s="269">
        <f>IF(VLOOKUP($B26,'Classificação ativ com agrop'!$B$7:$Z$632,COLUMN()-1,0)=0,"",VLOOKUP($B26,'Classificação ativ com agrop'!$B$7:$Z$632,COLUMN()-1,0))</f>
        <v>0.6</v>
      </c>
      <c r="R26" s="269">
        <f>IF(VLOOKUP($B26,'Classificação ativ com agrop'!$B$7:$Z$632,COLUMN()-1,0)=0,"",VLOOKUP($B26,'Classificação ativ com agrop'!$B$7:$Z$632,COLUMN()-1,0))</f>
        <v>0.4</v>
      </c>
      <c r="S26" s="270">
        <f>IF(VLOOKUP($B26,'Classificação ativ com agrop'!$B$7:$Z$632,COLUMN()-1,0)=0,"",VLOOKUP($B26,'Classificação ativ com agrop'!$B$7:$Z$632,COLUMN()-1,0))</f>
        <v>27312.6</v>
      </c>
      <c r="T26" s="270">
        <f>IF(VLOOKUP($B26,'Classificação ativ com agrop'!$B$7:$Z$632,COLUMN()-1,0)=0,"",VLOOKUP($B26,'Classificação ativ com agrop'!$B$7:$Z$632,COLUMN()-1,0))</f>
        <v>143.4</v>
      </c>
      <c r="U26" s="270">
        <f>IF(VLOOKUP($B26,'Classificação ativ com agrop'!$B$7:$Z$632,COLUMN()-1,0)=0,"",VLOOKUP($B26,'Classificação ativ com agrop'!$B$7:$Z$632,COLUMN()-1,0))</f>
        <v>112347</v>
      </c>
      <c r="V26" s="270">
        <f>IF(VLOOKUP($B26,'Classificação ativ com agrop'!$B$7:$Z$632,COLUMN()-1,0)=0,"",VLOOKUP($B26,'Classificação ativ com agrop'!$B$7:$Z$632,COLUMN()-1,0))</f>
        <v>1657.8</v>
      </c>
      <c r="W26" s="270">
        <f>IF(VLOOKUP($B26,'Classificação ativ com agrop'!$B$7:$Z$632,COLUMN()-1,0)=0,"",VLOOKUP($B26,'Classificação ativ com agrop'!$B$7:$Z$632,COLUMN()-1,0))</f>
        <v>18208.400000000001</v>
      </c>
      <c r="X26" s="270">
        <f>IF(VLOOKUP($B26,'Classificação ativ com agrop'!$B$7:$Z$632,COLUMN()-1,0)=0,"",VLOOKUP($B26,'Classificação ativ com agrop'!$B$7:$Z$632,COLUMN()-1,0))</f>
        <v>95.600000000000009</v>
      </c>
      <c r="Y26" s="270">
        <f>IF(VLOOKUP($B26,'Classificação ativ com agrop'!$B$7:$Z$632,COLUMN()-1,0)=0,"",VLOOKUP($B26,'Classificação ativ com agrop'!$B$7:$Z$632,COLUMN()-1,0))</f>
        <v>74898</v>
      </c>
      <c r="Z26" s="270">
        <f>IF(VLOOKUP($B26,'Classificação ativ com agrop'!$B$7:$Z$632,COLUMN()-1,0)=0,"",VLOOKUP($B26,'Classificação ativ com agrop'!$B$7:$Z$632,COLUMN()-1,0))</f>
        <v>1105.2</v>
      </c>
    </row>
    <row r="27" spans="1:26">
      <c r="A27" s="48">
        <v>215</v>
      </c>
      <c r="B27" s="49" t="s">
        <v>185</v>
      </c>
      <c r="C27" s="65">
        <f>VLOOKUP($B27,'Panorama Especialização Brasil'!$K$4:$BU$679,58,0)</f>
        <v>1920</v>
      </c>
      <c r="D27" s="46">
        <f t="shared" si="0"/>
        <v>4.0016570458370841</v>
      </c>
      <c r="E27" s="201">
        <f>VLOOKUP($B27,'Panorama Especialização Brasil'!$K$4:$BU$679,60,0)</f>
        <v>2</v>
      </c>
      <c r="F27" s="98">
        <v>1920</v>
      </c>
      <c r="G27" s="196">
        <v>2</v>
      </c>
      <c r="H27" s="98">
        <f>VLOOKUP($B27,'Panorama Especialização Brasil'!$K$4:$BU$679,63,0)</f>
        <v>8490</v>
      </c>
      <c r="I27" s="201">
        <f>VLOOKUP($B27,'Panorama Especialização Brasil'!$K$4:$BV$680,64,0)</f>
        <v>208</v>
      </c>
      <c r="J27" s="270" t="str">
        <f>IF(VLOOKUP($B27,'Classificação ativ com agrop'!$B$7:$Z$632,COLUMN()-1,0)=0,"",VLOOKUP($B27,'Classificação ativ com agrop'!$B$7:$Z$632,COLUMN()-1,0))</f>
        <v>Metalúrgico</v>
      </c>
      <c r="K27" s="270" t="str">
        <f>IF(VLOOKUP($B27,'Classificação ativ com agrop'!$B$7:$Z$632,COLUMN()-1,0)=0,"",VLOOKUP($B27,'Classificação ativ com agrop'!$B$7:$Z$632,COLUMN()-1,0))</f>
        <v>Utensílios Domést</v>
      </c>
      <c r="L27" s="270" t="str">
        <f>IF(VLOOKUP($B27,'Classificação ativ com agrop'!$B$7:$Z$632,COLUMN()-1,0)=0,"",VLOOKUP($B27,'Classificação ativ com agrop'!$B$7:$Z$632,COLUMN()-1,0))</f>
        <v>ZFM</v>
      </c>
      <c r="M27" s="270" t="str">
        <f>IF(VLOOKUP($B27,'Classificação ativ com agrop'!$B$7:$Z$632,COLUMN()-1,0)=0,"",VLOOKUP($B27,'Classificação ativ com agrop'!$B$7:$Z$632,COLUMN()-1,0))</f>
        <v>X Prop</v>
      </c>
      <c r="N27" s="270" t="str">
        <f>IF(VLOOKUP($B27,'Classificação ativ com agrop'!$B$7:$Z$632,COLUMN()-1,0)=0,"",VLOOKUP($B27,'Classificação ativ com agrop'!$B$7:$Z$632,COLUMN()-1,0))</f>
        <v/>
      </c>
      <c r="O27" s="270" t="str">
        <f>IF(VLOOKUP($B27,'Classificação ativ com agrop'!$B$7:$Z$632,COLUMN()-1,0)=0,"",VLOOKUP($B27,'Classificação ativ com agrop'!$B$7:$Z$632,COLUMN()-1,0))</f>
        <v/>
      </c>
      <c r="P27" s="270" t="str">
        <f>IF(VLOOKUP($B27,'Classificação ativ com agrop'!$B$7:$Z$632,COLUMN()-1,0)=0,"",VLOOKUP($B27,'Classificação ativ com agrop'!$B$7:$Z$632,COLUMN()-1,0))</f>
        <v/>
      </c>
      <c r="Q27" s="269">
        <f>IF(VLOOKUP($B27,'Classificação ativ com agrop'!$B$7:$Z$632,COLUMN()-1,0)=0,"",VLOOKUP($B27,'Classificação ativ com agrop'!$B$7:$Z$632,COLUMN()-1,0))</f>
        <v>1</v>
      </c>
      <c r="R27" s="269" t="str">
        <f>IF(VLOOKUP($B27,'Classificação ativ com agrop'!$B$7:$Z$632,COLUMN()-1,0)=0,"",VLOOKUP($B27,'Classificação ativ com agrop'!$B$7:$Z$632,COLUMN()-1,0))</f>
        <v/>
      </c>
      <c r="S27" s="270">
        <f>IF(VLOOKUP($B27,'Classificação ativ com agrop'!$B$7:$Z$632,COLUMN()-1,0)=0,"",VLOOKUP($B27,'Classificação ativ com agrop'!$B$7:$Z$632,COLUMN()-1,0))</f>
        <v>1920</v>
      </c>
      <c r="T27" s="270">
        <f>IF(VLOOKUP($B27,'Classificação ativ com agrop'!$B$7:$Z$632,COLUMN()-1,0)=0,"",VLOOKUP($B27,'Classificação ativ com agrop'!$B$7:$Z$632,COLUMN()-1,0))</f>
        <v>2</v>
      </c>
      <c r="U27" s="270">
        <f>IF(VLOOKUP($B27,'Classificação ativ com agrop'!$B$7:$Z$632,COLUMN()-1,0)=0,"",VLOOKUP($B27,'Classificação ativ com agrop'!$B$7:$Z$632,COLUMN()-1,0))</f>
        <v>8490</v>
      </c>
      <c r="V27" s="270">
        <f>IF(VLOOKUP($B27,'Classificação ativ com agrop'!$B$7:$Z$632,COLUMN()-1,0)=0,"",VLOOKUP($B27,'Classificação ativ com agrop'!$B$7:$Z$632,COLUMN()-1,0))</f>
        <v>208</v>
      </c>
      <c r="W27" s="270" t="str">
        <f>IF(VLOOKUP($B27,'Classificação ativ com agrop'!$B$7:$Z$632,COLUMN()-1,0)=0,"",VLOOKUP($B27,'Classificação ativ com agrop'!$B$7:$Z$632,COLUMN()-1,0))</f>
        <v/>
      </c>
      <c r="X27" s="270" t="str">
        <f>IF(VLOOKUP($B27,'Classificação ativ com agrop'!$B$7:$Z$632,COLUMN()-1,0)=0,"",VLOOKUP($B27,'Classificação ativ com agrop'!$B$7:$Z$632,COLUMN()-1,0))</f>
        <v/>
      </c>
      <c r="Y27" s="270" t="str">
        <f>IF(VLOOKUP($B27,'Classificação ativ com agrop'!$B$7:$Z$632,COLUMN()-1,0)=0,"",VLOOKUP($B27,'Classificação ativ com agrop'!$B$7:$Z$632,COLUMN()-1,0))</f>
        <v/>
      </c>
      <c r="Z27" s="270" t="str">
        <f>IF(VLOOKUP($B27,'Classificação ativ com agrop'!$B$7:$Z$632,COLUMN()-1,0)=0,"",VLOOKUP($B27,'Classificação ativ com agrop'!$B$7:$Z$632,COLUMN()-1,0))</f>
        <v/>
      </c>
    </row>
    <row r="28" spans="1:26">
      <c r="A28" s="48">
        <v>565</v>
      </c>
      <c r="B28" s="49" t="s">
        <v>538</v>
      </c>
      <c r="C28" s="65">
        <f>VLOOKUP($B28,'Panorama Especialização Brasil'!$K$4:$BU$679,58,0)</f>
        <v>1284</v>
      </c>
      <c r="D28" s="46">
        <f t="shared" si="0"/>
        <v>3.6609987412884526</v>
      </c>
      <c r="E28" s="201">
        <f>VLOOKUP($B28,'Panorama Especialização Brasil'!$K$4:$BU$679,60,0)</f>
        <v>18</v>
      </c>
      <c r="F28" s="98">
        <v>3</v>
      </c>
      <c r="G28" s="196">
        <v>1</v>
      </c>
      <c r="H28" s="98">
        <f>VLOOKUP($B28,'Panorama Especialização Brasil'!$K$4:$BU$679,63,0)</f>
        <v>6206</v>
      </c>
      <c r="I28" s="201">
        <f>VLOOKUP($B28,'Panorama Especialização Brasil'!$K$4:$BV$680,64,0)</f>
        <v>286</v>
      </c>
      <c r="J28" s="270" t="str">
        <f>IF(VLOOKUP($B28,'Classificação ativ com agrop'!$B$7:$Z$632,COLUMN()-1,0)=0,"",VLOOKUP($B28,'Classificação ativ com agrop'!$B$7:$Z$632,COLUMN()-1,0))</f>
        <v>Educ</v>
      </c>
      <c r="K28" s="270" t="str">
        <f>IF(VLOOKUP($B28,'Classificação ativ com agrop'!$B$7:$Z$632,COLUMN()-1,0)=0,"",VLOOKUP($B28,'Classificação ativ com agrop'!$B$7:$Z$632,COLUMN()-1,0))</f>
        <v>SPB - Edu</v>
      </c>
      <c r="L28" s="270" t="str">
        <f>IF(VLOOKUP($B28,'Classificação ativ com agrop'!$B$7:$Z$632,COLUMN()-1,0)=0,"",VLOOKUP($B28,'Classificação ativ com agrop'!$B$7:$Z$632,COLUMN()-1,0))</f>
        <v/>
      </c>
      <c r="M28" s="270" t="str">
        <f>IF(VLOOKUP($B28,'Classificação ativ com agrop'!$B$7:$Z$632,COLUMN()-1,0)=0,"",VLOOKUP($B28,'Classificação ativ com agrop'!$B$7:$Z$632,COLUMN()-1,0))</f>
        <v>Multifunção</v>
      </c>
      <c r="N28" s="270" t="str">
        <f>IF(VLOOKUP($B28,'Classificação ativ com agrop'!$B$7:$Z$632,COLUMN()-1,0)=0,"",VLOOKUP($B28,'Classificação ativ com agrop'!$B$7:$Z$632,COLUMN()-1,0))</f>
        <v/>
      </c>
      <c r="O28" s="270" t="str">
        <f>IF(VLOOKUP($B28,'Classificação ativ com agrop'!$B$7:$Z$632,COLUMN()-1,0)=0,"",VLOOKUP($B28,'Classificação ativ com agrop'!$B$7:$Z$632,COLUMN()-1,0))</f>
        <v/>
      </c>
      <c r="P28" s="270" t="str">
        <f>IF(VLOOKUP($B28,'Classificação ativ com agrop'!$B$7:$Z$632,COLUMN()-1,0)=0,"",VLOOKUP($B28,'Classificação ativ com agrop'!$B$7:$Z$632,COLUMN()-1,0))</f>
        <v/>
      </c>
      <c r="Q28" s="269">
        <f>IF(VLOOKUP($B28,'Classificação ativ com agrop'!$B$7:$Z$632,COLUMN()-1,0)=0,"",VLOOKUP($B28,'Classificação ativ com agrop'!$B$7:$Z$632,COLUMN()-1,0))</f>
        <v>1</v>
      </c>
      <c r="R28" s="269" t="str">
        <f>IF(VLOOKUP($B28,'Classificação ativ com agrop'!$B$7:$Z$632,COLUMN()-1,0)=0,"",VLOOKUP($B28,'Classificação ativ com agrop'!$B$7:$Z$632,COLUMN()-1,0))</f>
        <v/>
      </c>
      <c r="S28" s="270">
        <f>IF(VLOOKUP($B28,'Classificação ativ com agrop'!$B$7:$Z$632,COLUMN()-1,0)=0,"",VLOOKUP($B28,'Classificação ativ com agrop'!$B$7:$Z$632,COLUMN()-1,0))</f>
        <v>1284</v>
      </c>
      <c r="T28" s="270">
        <f>IF(VLOOKUP($B28,'Classificação ativ com agrop'!$B$7:$Z$632,COLUMN()-1,0)=0,"",VLOOKUP($B28,'Classificação ativ com agrop'!$B$7:$Z$632,COLUMN()-1,0))</f>
        <v>18</v>
      </c>
      <c r="U28" s="270">
        <f>IF(VLOOKUP($B28,'Classificação ativ com agrop'!$B$7:$Z$632,COLUMN()-1,0)=0,"",VLOOKUP($B28,'Classificação ativ com agrop'!$B$7:$Z$632,COLUMN()-1,0))</f>
        <v>6206</v>
      </c>
      <c r="V28" s="270">
        <f>IF(VLOOKUP($B28,'Classificação ativ com agrop'!$B$7:$Z$632,COLUMN()-1,0)=0,"",VLOOKUP($B28,'Classificação ativ com agrop'!$B$7:$Z$632,COLUMN()-1,0))</f>
        <v>286</v>
      </c>
      <c r="W28" s="270" t="str">
        <f>IF(VLOOKUP($B28,'Classificação ativ com agrop'!$B$7:$Z$632,COLUMN()-1,0)=0,"",VLOOKUP($B28,'Classificação ativ com agrop'!$B$7:$Z$632,COLUMN()-1,0))</f>
        <v/>
      </c>
      <c r="X28" s="270" t="str">
        <f>IF(VLOOKUP($B28,'Classificação ativ com agrop'!$B$7:$Z$632,COLUMN()-1,0)=0,"",VLOOKUP($B28,'Classificação ativ com agrop'!$B$7:$Z$632,COLUMN()-1,0))</f>
        <v/>
      </c>
      <c r="Y28" s="270" t="str">
        <f>IF(VLOOKUP($B28,'Classificação ativ com agrop'!$B$7:$Z$632,COLUMN()-1,0)=0,"",VLOOKUP($B28,'Classificação ativ com agrop'!$B$7:$Z$632,COLUMN()-1,0))</f>
        <v/>
      </c>
      <c r="Z28" s="270" t="str">
        <f>IF(VLOOKUP($B28,'Classificação ativ com agrop'!$B$7:$Z$632,COLUMN()-1,0)=0,"",VLOOKUP($B28,'Classificação ativ com agrop'!$B$7:$Z$632,COLUMN()-1,0))</f>
        <v/>
      </c>
    </row>
    <row r="29" spans="1:26">
      <c r="A29" s="48">
        <v>41</v>
      </c>
      <c r="B29" s="49" t="s">
        <v>11</v>
      </c>
      <c r="C29" s="65">
        <f>VLOOKUP($B29,'Panorama Especialização Brasil'!$K$4:$BU$679,58,0)</f>
        <v>11609</v>
      </c>
      <c r="D29" s="46">
        <f t="shared" si="0"/>
        <v>3.622786666081478</v>
      </c>
      <c r="E29" s="201">
        <f>VLOOKUP($B29,'Panorama Especialização Brasil'!$K$4:$BU$679,60,0)</f>
        <v>21</v>
      </c>
      <c r="F29" s="98">
        <v>0</v>
      </c>
      <c r="G29" s="196">
        <v>0</v>
      </c>
      <c r="H29" s="98">
        <f>VLOOKUP($B29,'Panorama Especialização Brasil'!$K$4:$BU$679,63,0)</f>
        <v>56702</v>
      </c>
      <c r="I29" s="201">
        <f>VLOOKUP($B29,'Panorama Especialização Brasil'!$K$4:$BV$680,64,0)</f>
        <v>194</v>
      </c>
      <c r="J29" s="270" t="str">
        <f>IF(VLOOKUP($B29,'Classificação ativ com agrop'!$B$7:$Z$632,COLUMN()-1,0)=0,"",VLOOKUP($B29,'Classificação ativ com agrop'!$B$7:$Z$632,COLUMN()-1,0))</f>
        <v>Extr Min</v>
      </c>
      <c r="K29" s="270" t="str">
        <f>IF(VLOOKUP($B29,'Classificação ativ com agrop'!$B$7:$Z$632,COLUMN()-1,0)=0,"",VLOOKUP($B29,'Classificação ativ com agrop'!$B$7:$Z$632,COLUMN()-1,0))</f>
        <v>Min&amp;Met</v>
      </c>
      <c r="L29" s="270" t="str">
        <f>IF(VLOOKUP($B29,'Classificação ativ com agrop'!$B$7:$Z$632,COLUMN()-1,0)=0,"",VLOOKUP($B29,'Classificação ativ com agrop'!$B$7:$Z$632,COLUMN()-1,0))</f>
        <v/>
      </c>
      <c r="M29" s="270" t="str">
        <f>IF(VLOOKUP($B29,'Classificação ativ com agrop'!$B$7:$Z$632,COLUMN()-1,0)=0,"",VLOOKUP($B29,'Classificação ativ com agrop'!$B$7:$Z$632,COLUMN()-1,0))</f>
        <v>X Prop</v>
      </c>
      <c r="N29" s="270" t="str">
        <f>IF(VLOOKUP($B29,'Classificação ativ com agrop'!$B$7:$Z$632,COLUMN()-1,0)=0,"",VLOOKUP($B29,'Classificação ativ com agrop'!$B$7:$Z$632,COLUMN()-1,0))</f>
        <v/>
      </c>
      <c r="O29" s="270" t="str">
        <f>IF(VLOOKUP($B29,'Classificação ativ com agrop'!$B$7:$Z$632,COLUMN()-1,0)=0,"",VLOOKUP($B29,'Classificação ativ com agrop'!$B$7:$Z$632,COLUMN()-1,0))</f>
        <v/>
      </c>
      <c r="P29" s="270" t="str">
        <f>IF(VLOOKUP($B29,'Classificação ativ com agrop'!$B$7:$Z$632,COLUMN()-1,0)=0,"",VLOOKUP($B29,'Classificação ativ com agrop'!$B$7:$Z$632,COLUMN()-1,0))</f>
        <v/>
      </c>
      <c r="Q29" s="269">
        <f>IF(VLOOKUP($B29,'Classificação ativ com agrop'!$B$7:$Z$632,COLUMN()-1,0)=0,"",VLOOKUP($B29,'Classificação ativ com agrop'!$B$7:$Z$632,COLUMN()-1,0))</f>
        <v>1</v>
      </c>
      <c r="R29" s="269" t="str">
        <f>IF(VLOOKUP($B29,'Classificação ativ com agrop'!$B$7:$Z$632,COLUMN()-1,0)=0,"",VLOOKUP($B29,'Classificação ativ com agrop'!$B$7:$Z$632,COLUMN()-1,0))</f>
        <v/>
      </c>
      <c r="S29" s="270">
        <f>IF(VLOOKUP($B29,'Classificação ativ com agrop'!$B$7:$Z$632,COLUMN()-1,0)=0,"",VLOOKUP($B29,'Classificação ativ com agrop'!$B$7:$Z$632,COLUMN()-1,0))</f>
        <v>11609</v>
      </c>
      <c r="T29" s="270">
        <f>IF(VLOOKUP($B29,'Classificação ativ com agrop'!$B$7:$Z$632,COLUMN()-1,0)=0,"",VLOOKUP($B29,'Classificação ativ com agrop'!$B$7:$Z$632,COLUMN()-1,0))</f>
        <v>21</v>
      </c>
      <c r="U29" s="270">
        <f>IF(VLOOKUP($B29,'Classificação ativ com agrop'!$B$7:$Z$632,COLUMN()-1,0)=0,"",VLOOKUP($B29,'Classificação ativ com agrop'!$B$7:$Z$632,COLUMN()-1,0))</f>
        <v>56702</v>
      </c>
      <c r="V29" s="270">
        <f>IF(VLOOKUP($B29,'Classificação ativ com agrop'!$B$7:$Z$632,COLUMN()-1,0)=0,"",VLOOKUP($B29,'Classificação ativ com agrop'!$B$7:$Z$632,COLUMN()-1,0))</f>
        <v>194</v>
      </c>
      <c r="W29" s="270" t="str">
        <f>IF(VLOOKUP($B29,'Classificação ativ com agrop'!$B$7:$Z$632,COLUMN()-1,0)=0,"",VLOOKUP($B29,'Classificação ativ com agrop'!$B$7:$Z$632,COLUMN()-1,0))</f>
        <v/>
      </c>
      <c r="X29" s="270" t="str">
        <f>IF(VLOOKUP($B29,'Classificação ativ com agrop'!$B$7:$Z$632,COLUMN()-1,0)=0,"",VLOOKUP($B29,'Classificação ativ com agrop'!$B$7:$Z$632,COLUMN()-1,0))</f>
        <v/>
      </c>
      <c r="Y29" s="270" t="str">
        <f>IF(VLOOKUP($B29,'Classificação ativ com agrop'!$B$7:$Z$632,COLUMN()-1,0)=0,"",VLOOKUP($B29,'Classificação ativ com agrop'!$B$7:$Z$632,COLUMN()-1,0))</f>
        <v/>
      </c>
      <c r="Z29" s="270" t="str">
        <f>IF(VLOOKUP($B29,'Classificação ativ com agrop'!$B$7:$Z$632,COLUMN()-1,0)=0,"",VLOOKUP($B29,'Classificação ativ com agrop'!$B$7:$Z$632,COLUMN()-1,0))</f>
        <v/>
      </c>
    </row>
    <row r="30" spans="1:26">
      <c r="A30" s="36">
        <v>55</v>
      </c>
      <c r="B30" s="37" t="s">
        <v>25</v>
      </c>
      <c r="C30" s="65">
        <f>VLOOKUP($B30,'Panorama Especialização Brasil'!$K$4:$BU$679,58,0)</f>
        <v>22445</v>
      </c>
      <c r="D30" s="46">
        <f t="shared" si="0"/>
        <v>3.0374626980160713</v>
      </c>
      <c r="E30" s="201">
        <f>VLOOKUP($B30,'Panorama Especialização Brasil'!$K$4:$BU$679,60,0)</f>
        <v>190</v>
      </c>
      <c r="F30" s="98">
        <v>105</v>
      </c>
      <c r="G30" s="196">
        <v>2</v>
      </c>
      <c r="H30" s="98">
        <f>VLOOKUP($B30,'Panorama Especialização Brasil'!$K$4:$BU$679,63,0)</f>
        <v>130754</v>
      </c>
      <c r="I30" s="201">
        <f>VLOOKUP($B30,'Panorama Especialização Brasil'!$K$4:$BV$680,64,0)</f>
        <v>1420</v>
      </c>
      <c r="J30" s="270" t="str">
        <f>IF(VLOOKUP($B30,'Classificação ativ com agrop'!$B$7:$Z$632,COLUMN()-1,0)=0,"",VLOOKUP($B30,'Classificação ativ com agrop'!$B$7:$Z$632,COLUMN()-1,0))</f>
        <v>Ind Alim</v>
      </c>
      <c r="K30" s="270" t="str">
        <f>IF(VLOOKUP($B30,'Classificação ativ com agrop'!$B$7:$Z$632,COLUMN()-1,0)=0,"",VLOOKUP($B30,'Classificação ativ com agrop'!$B$7:$Z$632,COLUMN()-1,0))</f>
        <v>Proteína Animal</v>
      </c>
      <c r="L30" s="270" t="str">
        <f>IF(VLOOKUP($B30,'Classificação ativ com agrop'!$B$7:$Z$632,COLUMN()-1,0)=0,"",VLOOKUP($B30,'Classificação ativ com agrop'!$B$7:$Z$632,COLUMN()-1,0))</f>
        <v>Bovinos</v>
      </c>
      <c r="M30" s="270" t="str">
        <f>IF(VLOOKUP($B30,'Classificação ativ com agrop'!$B$7:$Z$632,COLUMN()-1,0)=0,"",VLOOKUP($B30,'Classificação ativ com agrop'!$B$7:$Z$632,COLUMN()-1,0))</f>
        <v>X Prop</v>
      </c>
      <c r="N30" s="270" t="str">
        <f>IF(VLOOKUP($B30,'Classificação ativ com agrop'!$B$7:$Z$632,COLUMN()-1,0)=0,"",VLOOKUP($B30,'Classificação ativ com agrop'!$B$7:$Z$632,COLUMN()-1,0))</f>
        <v/>
      </c>
      <c r="O30" s="270" t="str">
        <f>IF(VLOOKUP($B30,'Classificação ativ com agrop'!$B$7:$Z$632,COLUMN()-1,0)=0,"",VLOOKUP($B30,'Classificação ativ com agrop'!$B$7:$Z$632,COLUMN()-1,0))</f>
        <v/>
      </c>
      <c r="P30" s="270" t="str">
        <f>IF(VLOOKUP($B30,'Classificação ativ com agrop'!$B$7:$Z$632,COLUMN()-1,0)=0,"",VLOOKUP($B30,'Classificação ativ com agrop'!$B$7:$Z$632,COLUMN()-1,0))</f>
        <v/>
      </c>
      <c r="Q30" s="269">
        <f>IF(VLOOKUP($B30,'Classificação ativ com agrop'!$B$7:$Z$632,COLUMN()-1,0)=0,"",VLOOKUP($B30,'Classificação ativ com agrop'!$B$7:$Z$632,COLUMN()-1,0))</f>
        <v>1</v>
      </c>
      <c r="R30" s="269" t="str">
        <f>IF(VLOOKUP($B30,'Classificação ativ com agrop'!$B$7:$Z$632,COLUMN()-1,0)=0,"",VLOOKUP($B30,'Classificação ativ com agrop'!$B$7:$Z$632,COLUMN()-1,0))</f>
        <v/>
      </c>
      <c r="S30" s="270">
        <f>IF(VLOOKUP($B30,'Classificação ativ com agrop'!$B$7:$Z$632,COLUMN()-1,0)=0,"",VLOOKUP($B30,'Classificação ativ com agrop'!$B$7:$Z$632,COLUMN()-1,0))</f>
        <v>22445</v>
      </c>
      <c r="T30" s="270">
        <f>IF(VLOOKUP($B30,'Classificação ativ com agrop'!$B$7:$Z$632,COLUMN()-1,0)=0,"",VLOOKUP($B30,'Classificação ativ com agrop'!$B$7:$Z$632,COLUMN()-1,0))</f>
        <v>190</v>
      </c>
      <c r="U30" s="270">
        <f>IF(VLOOKUP($B30,'Classificação ativ com agrop'!$B$7:$Z$632,COLUMN()-1,0)=0,"",VLOOKUP($B30,'Classificação ativ com agrop'!$B$7:$Z$632,COLUMN()-1,0))</f>
        <v>130754</v>
      </c>
      <c r="V30" s="270">
        <f>IF(VLOOKUP($B30,'Classificação ativ com agrop'!$B$7:$Z$632,COLUMN()-1,0)=0,"",VLOOKUP($B30,'Classificação ativ com agrop'!$B$7:$Z$632,COLUMN()-1,0))</f>
        <v>1420</v>
      </c>
      <c r="W30" s="270" t="str">
        <f>IF(VLOOKUP($B30,'Classificação ativ com agrop'!$B$7:$Z$632,COLUMN()-1,0)=0,"",VLOOKUP($B30,'Classificação ativ com agrop'!$B$7:$Z$632,COLUMN()-1,0))</f>
        <v/>
      </c>
      <c r="X30" s="270" t="str">
        <f>IF(VLOOKUP($B30,'Classificação ativ com agrop'!$B$7:$Z$632,COLUMN()-1,0)=0,"",VLOOKUP($B30,'Classificação ativ com agrop'!$B$7:$Z$632,COLUMN()-1,0))</f>
        <v/>
      </c>
      <c r="Y30" s="270" t="str">
        <f>IF(VLOOKUP($B30,'Classificação ativ com agrop'!$B$7:$Z$632,COLUMN()-1,0)=0,"",VLOOKUP($B30,'Classificação ativ com agrop'!$B$7:$Z$632,COLUMN()-1,0))</f>
        <v/>
      </c>
      <c r="Z30" s="270" t="str">
        <f>IF(VLOOKUP($B30,'Classificação ativ com agrop'!$B$7:$Z$632,COLUMN()-1,0)=0,"",VLOOKUP($B30,'Classificação ativ com agrop'!$B$7:$Z$632,COLUMN()-1,0))</f>
        <v/>
      </c>
    </row>
    <row r="31" spans="1:26">
      <c r="A31" s="48">
        <v>287</v>
      </c>
      <c r="B31" s="49" t="s">
        <v>258</v>
      </c>
      <c r="C31" s="65">
        <f>VLOOKUP($B31,'Panorama Especialização Brasil'!$K$4:$BU$679,58,0)</f>
        <v>1280</v>
      </c>
      <c r="D31" s="46">
        <f t="shared" si="0"/>
        <v>2.6823044622735548</v>
      </c>
      <c r="E31" s="201">
        <f>VLOOKUP($B31,'Panorama Especialização Brasil'!$K$4:$BU$679,60,0)</f>
        <v>8</v>
      </c>
      <c r="F31" s="98">
        <v>792</v>
      </c>
      <c r="G31" s="196">
        <v>7</v>
      </c>
      <c r="H31" s="98">
        <f>VLOOKUP($B31,'Panorama Especialização Brasil'!$K$4:$BU$679,63,0)</f>
        <v>8444</v>
      </c>
      <c r="I31" s="201">
        <f>VLOOKUP($B31,'Panorama Especialização Brasil'!$K$4:$BV$680,64,0)</f>
        <v>283</v>
      </c>
      <c r="J31" s="270" t="str">
        <f>IF(VLOOKUP($B31,'Classificação ativ com agrop'!$B$7:$Z$632,COLUMN()-1,0)=0,"",VLOOKUP($B31,'Classificação ativ com agrop'!$B$7:$Z$632,COLUMN()-1,0))</f>
        <v>Metalúrgico</v>
      </c>
      <c r="K31" s="270" t="str">
        <f>IF(VLOOKUP($B31,'Classificação ativ com agrop'!$B$7:$Z$632,COLUMN()-1,0)=0,"",VLOOKUP($B31,'Classificação ativ com agrop'!$B$7:$Z$632,COLUMN()-1,0))</f>
        <v>Mat Transp</v>
      </c>
      <c r="L31" s="270" t="str">
        <f>IF(VLOOKUP($B31,'Classificação ativ com agrop'!$B$7:$Z$632,COLUMN()-1,0)=0,"",VLOOKUP($B31,'Classificação ativ com agrop'!$B$7:$Z$632,COLUMN()-1,0))</f>
        <v>Outros Transp</v>
      </c>
      <c r="M31" s="270" t="str">
        <f>IF(VLOOKUP($B31,'Classificação ativ com agrop'!$B$7:$Z$632,COLUMN()-1,0)=0,"",VLOOKUP($B31,'Classificação ativ com agrop'!$B$7:$Z$632,COLUMN()-1,0))</f>
        <v>X Prop</v>
      </c>
      <c r="N31" s="270" t="str">
        <f>IF(VLOOKUP($B31,'Classificação ativ com agrop'!$B$7:$Z$632,COLUMN()-1,0)=0,"",VLOOKUP($B31,'Classificação ativ com agrop'!$B$7:$Z$632,COLUMN()-1,0))</f>
        <v/>
      </c>
      <c r="O31" s="270" t="str">
        <f>IF(VLOOKUP($B31,'Classificação ativ com agrop'!$B$7:$Z$632,COLUMN()-1,0)=0,"",VLOOKUP($B31,'Classificação ativ com agrop'!$B$7:$Z$632,COLUMN()-1,0))</f>
        <v/>
      </c>
      <c r="P31" s="270" t="str">
        <f>IF(VLOOKUP($B31,'Classificação ativ com agrop'!$B$7:$Z$632,COLUMN()-1,0)=0,"",VLOOKUP($B31,'Classificação ativ com agrop'!$B$7:$Z$632,COLUMN()-1,0))</f>
        <v/>
      </c>
      <c r="Q31" s="269">
        <f>IF(VLOOKUP($B31,'Classificação ativ com agrop'!$B$7:$Z$632,COLUMN()-1,0)=0,"",VLOOKUP($B31,'Classificação ativ com agrop'!$B$7:$Z$632,COLUMN()-1,0))</f>
        <v>1</v>
      </c>
      <c r="R31" s="269" t="str">
        <f>IF(VLOOKUP($B31,'Classificação ativ com agrop'!$B$7:$Z$632,COLUMN()-1,0)=0,"",VLOOKUP($B31,'Classificação ativ com agrop'!$B$7:$Z$632,COLUMN()-1,0))</f>
        <v/>
      </c>
      <c r="S31" s="270">
        <f>IF(VLOOKUP($B31,'Classificação ativ com agrop'!$B$7:$Z$632,COLUMN()-1,0)=0,"",VLOOKUP($B31,'Classificação ativ com agrop'!$B$7:$Z$632,COLUMN()-1,0))</f>
        <v>1280</v>
      </c>
      <c r="T31" s="270">
        <f>IF(VLOOKUP($B31,'Classificação ativ com agrop'!$B$7:$Z$632,COLUMN()-1,0)=0,"",VLOOKUP($B31,'Classificação ativ com agrop'!$B$7:$Z$632,COLUMN()-1,0))</f>
        <v>8</v>
      </c>
      <c r="U31" s="270">
        <f>IF(VLOOKUP($B31,'Classificação ativ com agrop'!$B$7:$Z$632,COLUMN()-1,0)=0,"",VLOOKUP($B31,'Classificação ativ com agrop'!$B$7:$Z$632,COLUMN()-1,0))</f>
        <v>8444</v>
      </c>
      <c r="V31" s="270">
        <f>IF(VLOOKUP($B31,'Classificação ativ com agrop'!$B$7:$Z$632,COLUMN()-1,0)=0,"",VLOOKUP($B31,'Classificação ativ com agrop'!$B$7:$Z$632,COLUMN()-1,0))</f>
        <v>283</v>
      </c>
      <c r="W31" s="270" t="str">
        <f>IF(VLOOKUP($B31,'Classificação ativ com agrop'!$B$7:$Z$632,COLUMN()-1,0)=0,"",VLOOKUP($B31,'Classificação ativ com agrop'!$B$7:$Z$632,COLUMN()-1,0))</f>
        <v/>
      </c>
      <c r="X31" s="270" t="str">
        <f>IF(VLOOKUP($B31,'Classificação ativ com agrop'!$B$7:$Z$632,COLUMN()-1,0)=0,"",VLOOKUP($B31,'Classificação ativ com agrop'!$B$7:$Z$632,COLUMN()-1,0))</f>
        <v/>
      </c>
      <c r="Y31" s="270" t="str">
        <f>IF(VLOOKUP($B31,'Classificação ativ com agrop'!$B$7:$Z$632,COLUMN()-1,0)=0,"",VLOOKUP($B31,'Classificação ativ com agrop'!$B$7:$Z$632,COLUMN()-1,0))</f>
        <v/>
      </c>
      <c r="Z31" s="270" t="str">
        <f>IF(VLOOKUP($B31,'Classificação ativ com agrop'!$B$7:$Z$632,COLUMN()-1,0)=0,"",VLOOKUP($B31,'Classificação ativ com agrop'!$B$7:$Z$632,COLUMN()-1,0))</f>
        <v/>
      </c>
    </row>
    <row r="32" spans="1:26">
      <c r="A32" s="48">
        <v>523</v>
      </c>
      <c r="B32" s="49" t="s">
        <v>495</v>
      </c>
      <c r="C32" s="65">
        <f>VLOOKUP($B32,'Panorama Especialização Brasil'!$K$4:$BU$679,58,0)</f>
        <v>244</v>
      </c>
      <c r="D32" s="46">
        <f t="shared" si="0"/>
        <v>2.6374696694519542</v>
      </c>
      <c r="E32" s="201">
        <f>VLOOKUP($B32,'Panorama Especialização Brasil'!$K$4:$BU$679,60,0)</f>
        <v>5</v>
      </c>
      <c r="F32" s="98">
        <v>168</v>
      </c>
      <c r="G32" s="196">
        <v>2</v>
      </c>
      <c r="H32" s="98">
        <f>VLOOKUP($B32,'Panorama Especialização Brasil'!$K$4:$BU$679,63,0)</f>
        <v>1637</v>
      </c>
      <c r="I32" s="201">
        <f>VLOOKUP($B32,'Panorama Especialização Brasil'!$K$4:$BV$680,64,0)</f>
        <v>51</v>
      </c>
      <c r="J32" s="270" t="str">
        <f>IF(VLOOKUP($B32,'Classificação ativ com agrop'!$B$7:$Z$632,COLUMN()-1,0)=0,"",VLOOKUP($B32,'Classificação ativ com agrop'!$B$7:$Z$632,COLUMN()-1,0))</f>
        <v>Serv Finan</v>
      </c>
      <c r="K32" s="270" t="str">
        <f>IF(VLOOKUP($B32,'Classificação ativ com agrop'!$B$7:$Z$632,COLUMN()-1,0)=0,"",VLOOKUP($B32,'Classificação ativ com agrop'!$B$7:$Z$632,COLUMN()-1,0))</f>
        <v>SPE</v>
      </c>
      <c r="L32" s="270" t="str">
        <f>IF(VLOOKUP($B32,'Classificação ativ com agrop'!$B$7:$Z$632,COLUMN()-1,0)=0,"",VLOOKUP($B32,'Classificação ativ com agrop'!$B$7:$Z$632,COLUMN()-1,0))</f>
        <v/>
      </c>
      <c r="M32" s="270" t="str">
        <f>IF(VLOOKUP($B32,'Classificação ativ com agrop'!$B$7:$Z$632,COLUMN()-1,0)=0,"",VLOOKUP($B32,'Classificação ativ com agrop'!$B$7:$Z$632,COLUMN()-1,0))</f>
        <v>Multifunção</v>
      </c>
      <c r="N32" s="270" t="str">
        <f>IF(VLOOKUP($B32,'Classificação ativ com agrop'!$B$7:$Z$632,COLUMN()-1,0)=0,"",VLOOKUP($B32,'Classificação ativ com agrop'!$B$7:$Z$632,COLUMN()-1,0))</f>
        <v/>
      </c>
      <c r="O32" s="270" t="str">
        <f>IF(VLOOKUP($B32,'Classificação ativ com agrop'!$B$7:$Z$632,COLUMN()-1,0)=0,"",VLOOKUP($B32,'Classificação ativ com agrop'!$B$7:$Z$632,COLUMN()-1,0))</f>
        <v/>
      </c>
      <c r="P32" s="270" t="str">
        <f>IF(VLOOKUP($B32,'Classificação ativ com agrop'!$B$7:$Z$632,COLUMN()-1,0)=0,"",VLOOKUP($B32,'Classificação ativ com agrop'!$B$7:$Z$632,COLUMN()-1,0))</f>
        <v/>
      </c>
      <c r="Q32" s="269">
        <f>IF(VLOOKUP($B32,'Classificação ativ com agrop'!$B$7:$Z$632,COLUMN()-1,0)=0,"",VLOOKUP($B32,'Classificação ativ com agrop'!$B$7:$Z$632,COLUMN()-1,0))</f>
        <v>1</v>
      </c>
      <c r="R32" s="269" t="str">
        <f>IF(VLOOKUP($B32,'Classificação ativ com agrop'!$B$7:$Z$632,COLUMN()-1,0)=0,"",VLOOKUP($B32,'Classificação ativ com agrop'!$B$7:$Z$632,COLUMN()-1,0))</f>
        <v/>
      </c>
      <c r="S32" s="270">
        <f>IF(VLOOKUP($B32,'Classificação ativ com agrop'!$B$7:$Z$632,COLUMN()-1,0)=0,"",VLOOKUP($B32,'Classificação ativ com agrop'!$B$7:$Z$632,COLUMN()-1,0))</f>
        <v>244</v>
      </c>
      <c r="T32" s="270">
        <f>IF(VLOOKUP($B32,'Classificação ativ com agrop'!$B$7:$Z$632,COLUMN()-1,0)=0,"",VLOOKUP($B32,'Classificação ativ com agrop'!$B$7:$Z$632,COLUMN()-1,0))</f>
        <v>5</v>
      </c>
      <c r="U32" s="270">
        <f>IF(VLOOKUP($B32,'Classificação ativ com agrop'!$B$7:$Z$632,COLUMN()-1,0)=0,"",VLOOKUP($B32,'Classificação ativ com agrop'!$B$7:$Z$632,COLUMN()-1,0))</f>
        <v>1637</v>
      </c>
      <c r="V32" s="270">
        <f>IF(VLOOKUP($B32,'Classificação ativ com agrop'!$B$7:$Z$632,COLUMN()-1,0)=0,"",VLOOKUP($B32,'Classificação ativ com agrop'!$B$7:$Z$632,COLUMN()-1,0))</f>
        <v>51</v>
      </c>
      <c r="W32" s="270" t="str">
        <f>IF(VLOOKUP($B32,'Classificação ativ com agrop'!$B$7:$Z$632,COLUMN()-1,0)=0,"",VLOOKUP($B32,'Classificação ativ com agrop'!$B$7:$Z$632,COLUMN()-1,0))</f>
        <v/>
      </c>
      <c r="X32" s="270" t="str">
        <f>IF(VLOOKUP($B32,'Classificação ativ com agrop'!$B$7:$Z$632,COLUMN()-1,0)=0,"",VLOOKUP($B32,'Classificação ativ com agrop'!$B$7:$Z$632,COLUMN()-1,0))</f>
        <v/>
      </c>
      <c r="Y32" s="270" t="str">
        <f>IF(VLOOKUP($B32,'Classificação ativ com agrop'!$B$7:$Z$632,COLUMN()-1,0)=0,"",VLOOKUP($B32,'Classificação ativ com agrop'!$B$7:$Z$632,COLUMN()-1,0))</f>
        <v/>
      </c>
      <c r="Z32" s="270" t="str">
        <f>IF(VLOOKUP($B32,'Classificação ativ com agrop'!$B$7:$Z$632,COLUMN()-1,0)=0,"",VLOOKUP($B32,'Classificação ativ com agrop'!$B$7:$Z$632,COLUMN()-1,0))</f>
        <v/>
      </c>
    </row>
    <row r="33" spans="1:26">
      <c r="A33" s="48">
        <v>225</v>
      </c>
      <c r="B33" s="49" t="s">
        <v>195</v>
      </c>
      <c r="C33" s="65">
        <f>VLOOKUP($B33,'Panorama Especialização Brasil'!$K$4:$BU$679,58,0)</f>
        <v>4210</v>
      </c>
      <c r="D33" s="46">
        <f t="shared" si="0"/>
        <v>2.6141426367916343</v>
      </c>
      <c r="E33" s="201">
        <f>VLOOKUP($B33,'Panorama Especialização Brasil'!$K$4:$BU$679,60,0)</f>
        <v>15</v>
      </c>
      <c r="F33" s="98">
        <v>4126</v>
      </c>
      <c r="G33" s="196">
        <v>12</v>
      </c>
      <c r="H33" s="98">
        <f>VLOOKUP($B33,'Panorama Especialização Brasil'!$K$4:$BU$679,63,0)</f>
        <v>28497</v>
      </c>
      <c r="I33" s="201">
        <f>VLOOKUP($B33,'Panorama Especialização Brasil'!$K$4:$BV$680,64,0)</f>
        <v>360</v>
      </c>
      <c r="J33" s="270" t="str">
        <f>IF(VLOOKUP($B33,'Classificação ativ com agrop'!$B$7:$Z$632,COLUMN()-1,0)=0,"",VLOOKUP($B33,'Classificação ativ com agrop'!$B$7:$Z$632,COLUMN()-1,0))</f>
        <v>EletEletro</v>
      </c>
      <c r="K33" s="270" t="str">
        <f>IF(VLOOKUP($B33,'Classificação ativ com agrop'!$B$7:$Z$632,COLUMN()-1,0)=0,"",VLOOKUP($B33,'Classificação ativ com agrop'!$B$7:$Z$632,COLUMN()-1,0))</f>
        <v>Eletroeletron</v>
      </c>
      <c r="L33" s="270" t="str">
        <f>IF(VLOOKUP($B33,'Classificação ativ com agrop'!$B$7:$Z$632,COLUMN()-1,0)=0,"",VLOOKUP($B33,'Classificação ativ com agrop'!$B$7:$Z$632,COLUMN()-1,0))</f>
        <v>ZFM</v>
      </c>
      <c r="M33" s="270" t="str">
        <f>IF(VLOOKUP($B33,'Classificação ativ com agrop'!$B$7:$Z$632,COLUMN()-1,0)=0,"",VLOOKUP($B33,'Classificação ativ com agrop'!$B$7:$Z$632,COLUMN()-1,0))</f>
        <v>X Prop</v>
      </c>
      <c r="N33" s="270" t="str">
        <f>IF(VLOOKUP($B33,'Classificação ativ com agrop'!$B$7:$Z$632,COLUMN()-1,0)=0,"",VLOOKUP($B33,'Classificação ativ com agrop'!$B$7:$Z$632,COLUMN()-1,0))</f>
        <v/>
      </c>
      <c r="O33" s="270" t="str">
        <f>IF(VLOOKUP($B33,'Classificação ativ com agrop'!$B$7:$Z$632,COLUMN()-1,0)=0,"",VLOOKUP($B33,'Classificação ativ com agrop'!$B$7:$Z$632,COLUMN()-1,0))</f>
        <v/>
      </c>
      <c r="P33" s="270" t="str">
        <f>IF(VLOOKUP($B33,'Classificação ativ com agrop'!$B$7:$Z$632,COLUMN()-1,0)=0,"",VLOOKUP($B33,'Classificação ativ com agrop'!$B$7:$Z$632,COLUMN()-1,0))</f>
        <v/>
      </c>
      <c r="Q33" s="269">
        <f>IF(VLOOKUP($B33,'Classificação ativ com agrop'!$B$7:$Z$632,COLUMN()-1,0)=0,"",VLOOKUP($B33,'Classificação ativ com agrop'!$B$7:$Z$632,COLUMN()-1,0))</f>
        <v>1</v>
      </c>
      <c r="R33" s="269" t="str">
        <f>IF(VLOOKUP($B33,'Classificação ativ com agrop'!$B$7:$Z$632,COLUMN()-1,0)=0,"",VLOOKUP($B33,'Classificação ativ com agrop'!$B$7:$Z$632,COLUMN()-1,0))</f>
        <v/>
      </c>
      <c r="S33" s="270">
        <f>IF(VLOOKUP($B33,'Classificação ativ com agrop'!$B$7:$Z$632,COLUMN()-1,0)=0,"",VLOOKUP($B33,'Classificação ativ com agrop'!$B$7:$Z$632,COLUMN()-1,0))</f>
        <v>4210</v>
      </c>
      <c r="T33" s="270">
        <f>IF(VLOOKUP($B33,'Classificação ativ com agrop'!$B$7:$Z$632,COLUMN()-1,0)=0,"",VLOOKUP($B33,'Classificação ativ com agrop'!$B$7:$Z$632,COLUMN()-1,0))</f>
        <v>15</v>
      </c>
      <c r="U33" s="270">
        <f>IF(VLOOKUP($B33,'Classificação ativ com agrop'!$B$7:$Z$632,COLUMN()-1,0)=0,"",VLOOKUP($B33,'Classificação ativ com agrop'!$B$7:$Z$632,COLUMN()-1,0))</f>
        <v>28497</v>
      </c>
      <c r="V33" s="270">
        <f>IF(VLOOKUP($B33,'Classificação ativ com agrop'!$B$7:$Z$632,COLUMN()-1,0)=0,"",VLOOKUP($B33,'Classificação ativ com agrop'!$B$7:$Z$632,COLUMN()-1,0))</f>
        <v>360</v>
      </c>
      <c r="W33" s="270" t="str">
        <f>IF(VLOOKUP($B33,'Classificação ativ com agrop'!$B$7:$Z$632,COLUMN()-1,0)=0,"",VLOOKUP($B33,'Classificação ativ com agrop'!$B$7:$Z$632,COLUMN()-1,0))</f>
        <v/>
      </c>
      <c r="X33" s="270" t="str">
        <f>IF(VLOOKUP($B33,'Classificação ativ com agrop'!$B$7:$Z$632,COLUMN()-1,0)=0,"",VLOOKUP($B33,'Classificação ativ com agrop'!$B$7:$Z$632,COLUMN()-1,0))</f>
        <v/>
      </c>
      <c r="Y33" s="270" t="str">
        <f>IF(VLOOKUP($B33,'Classificação ativ com agrop'!$B$7:$Z$632,COLUMN()-1,0)=0,"",VLOOKUP($B33,'Classificação ativ com agrop'!$B$7:$Z$632,COLUMN()-1,0))</f>
        <v/>
      </c>
      <c r="Z33" s="270" t="str">
        <f>IF(VLOOKUP($B33,'Classificação ativ com agrop'!$B$7:$Z$632,COLUMN()-1,0)=0,"",VLOOKUP($B33,'Classificação ativ com agrop'!$B$7:$Z$632,COLUMN()-1,0))</f>
        <v/>
      </c>
    </row>
    <row r="34" spans="1:26">
      <c r="A34" s="48">
        <v>227</v>
      </c>
      <c r="B34" s="49" t="s">
        <v>197</v>
      </c>
      <c r="C34" s="65">
        <f>VLOOKUP($B34,'Panorama Especialização Brasil'!$K$4:$BU$679,58,0)</f>
        <v>2176</v>
      </c>
      <c r="D34" s="46">
        <f t="shared" si="0"/>
        <v>2.6012663217838417</v>
      </c>
      <c r="E34" s="201">
        <f>VLOOKUP($B34,'Panorama Especialização Brasil'!$K$4:$BU$679,60,0)</f>
        <v>7</v>
      </c>
      <c r="F34" s="98">
        <v>2176</v>
      </c>
      <c r="G34" s="196">
        <v>7</v>
      </c>
      <c r="H34" s="98">
        <f>VLOOKUP($B34,'Panorama Especialização Brasil'!$K$4:$BU$679,63,0)</f>
        <v>14802</v>
      </c>
      <c r="I34" s="201">
        <f>VLOOKUP($B34,'Panorama Especialização Brasil'!$K$4:$BV$680,64,0)</f>
        <v>134</v>
      </c>
      <c r="J34" s="270" t="str">
        <f>IF(VLOOKUP($B34,'Classificação ativ com agrop'!$B$7:$Z$632,COLUMN()-1,0)=0,"",VLOOKUP($B34,'Classificação ativ com agrop'!$B$7:$Z$632,COLUMN()-1,0))</f>
        <v>EletEletro</v>
      </c>
      <c r="K34" s="270" t="str">
        <f>IF(VLOOKUP($B34,'Classificação ativ com agrop'!$B$7:$Z$632,COLUMN()-1,0)=0,"",VLOOKUP($B34,'Classificação ativ com agrop'!$B$7:$Z$632,COLUMN()-1,0))</f>
        <v>Eletroeletron</v>
      </c>
      <c r="L34" s="270" t="str">
        <f>IF(VLOOKUP($B34,'Classificação ativ com agrop'!$B$7:$Z$632,COLUMN()-1,0)=0,"",VLOOKUP($B34,'Classificação ativ com agrop'!$B$7:$Z$632,COLUMN()-1,0))</f>
        <v>ZFM</v>
      </c>
      <c r="M34" s="270" t="str">
        <f>IF(VLOOKUP($B34,'Classificação ativ com agrop'!$B$7:$Z$632,COLUMN()-1,0)=0,"",VLOOKUP($B34,'Classificação ativ com agrop'!$B$7:$Z$632,COLUMN()-1,0))</f>
        <v>X Prop</v>
      </c>
      <c r="N34" s="270" t="str">
        <f>IF(VLOOKUP($B34,'Classificação ativ com agrop'!$B$7:$Z$632,COLUMN()-1,0)=0,"",VLOOKUP($B34,'Classificação ativ com agrop'!$B$7:$Z$632,COLUMN()-1,0))</f>
        <v/>
      </c>
      <c r="O34" s="270" t="str">
        <f>IF(VLOOKUP($B34,'Classificação ativ com agrop'!$B$7:$Z$632,COLUMN()-1,0)=0,"",VLOOKUP($B34,'Classificação ativ com agrop'!$B$7:$Z$632,COLUMN()-1,0))</f>
        <v/>
      </c>
      <c r="P34" s="270" t="str">
        <f>IF(VLOOKUP($B34,'Classificação ativ com agrop'!$B$7:$Z$632,COLUMN()-1,0)=0,"",VLOOKUP($B34,'Classificação ativ com agrop'!$B$7:$Z$632,COLUMN()-1,0))</f>
        <v/>
      </c>
      <c r="Q34" s="269">
        <f>IF(VLOOKUP($B34,'Classificação ativ com agrop'!$B$7:$Z$632,COLUMN()-1,0)=0,"",VLOOKUP($B34,'Classificação ativ com agrop'!$B$7:$Z$632,COLUMN()-1,0))</f>
        <v>1</v>
      </c>
      <c r="R34" s="269" t="str">
        <f>IF(VLOOKUP($B34,'Classificação ativ com agrop'!$B$7:$Z$632,COLUMN()-1,0)=0,"",VLOOKUP($B34,'Classificação ativ com agrop'!$B$7:$Z$632,COLUMN()-1,0))</f>
        <v/>
      </c>
      <c r="S34" s="270">
        <f>IF(VLOOKUP($B34,'Classificação ativ com agrop'!$B$7:$Z$632,COLUMN()-1,0)=0,"",VLOOKUP($B34,'Classificação ativ com agrop'!$B$7:$Z$632,COLUMN()-1,0))</f>
        <v>2176</v>
      </c>
      <c r="T34" s="270">
        <f>IF(VLOOKUP($B34,'Classificação ativ com agrop'!$B$7:$Z$632,COLUMN()-1,0)=0,"",VLOOKUP($B34,'Classificação ativ com agrop'!$B$7:$Z$632,COLUMN()-1,0))</f>
        <v>7</v>
      </c>
      <c r="U34" s="270">
        <f>IF(VLOOKUP($B34,'Classificação ativ com agrop'!$B$7:$Z$632,COLUMN()-1,0)=0,"",VLOOKUP($B34,'Classificação ativ com agrop'!$B$7:$Z$632,COLUMN()-1,0))</f>
        <v>14802</v>
      </c>
      <c r="V34" s="270">
        <f>IF(VLOOKUP($B34,'Classificação ativ com agrop'!$B$7:$Z$632,COLUMN()-1,0)=0,"",VLOOKUP($B34,'Classificação ativ com agrop'!$B$7:$Z$632,COLUMN()-1,0))</f>
        <v>134</v>
      </c>
      <c r="W34" s="270" t="str">
        <f>IF(VLOOKUP($B34,'Classificação ativ com agrop'!$B$7:$Z$632,COLUMN()-1,0)=0,"",VLOOKUP($B34,'Classificação ativ com agrop'!$B$7:$Z$632,COLUMN()-1,0))</f>
        <v/>
      </c>
      <c r="X34" s="270" t="str">
        <f>IF(VLOOKUP($B34,'Classificação ativ com agrop'!$B$7:$Z$632,COLUMN()-1,0)=0,"",VLOOKUP($B34,'Classificação ativ com agrop'!$B$7:$Z$632,COLUMN()-1,0))</f>
        <v/>
      </c>
      <c r="Y34" s="270" t="str">
        <f>IF(VLOOKUP($B34,'Classificação ativ com agrop'!$B$7:$Z$632,COLUMN()-1,0)=0,"",VLOOKUP($B34,'Classificação ativ com agrop'!$B$7:$Z$632,COLUMN()-1,0))</f>
        <v/>
      </c>
      <c r="Z34" s="270" t="str">
        <f>IF(VLOOKUP($B34,'Classificação ativ com agrop'!$B$7:$Z$632,COLUMN()-1,0)=0,"",VLOOKUP($B34,'Classificação ativ com agrop'!$B$7:$Z$632,COLUMN()-1,0))</f>
        <v/>
      </c>
    </row>
    <row r="35" spans="1:26">
      <c r="A35" s="48">
        <v>501</v>
      </c>
      <c r="B35" s="49" t="s">
        <v>473</v>
      </c>
      <c r="C35" s="65">
        <f>VLOOKUP($B35,'Panorama Especialização Brasil'!$K$4:$BU$679,58,0)</f>
        <v>267</v>
      </c>
      <c r="D35" s="46">
        <f t="shared" si="0"/>
        <v>2.5496594040111975</v>
      </c>
      <c r="E35" s="201">
        <f>VLOOKUP($B35,'Panorama Especialização Brasil'!$K$4:$BU$679,60,0)</f>
        <v>25</v>
      </c>
      <c r="F35" s="98">
        <v>16</v>
      </c>
      <c r="G35" s="196">
        <v>4</v>
      </c>
      <c r="H35" s="98">
        <f>VLOOKUP($B35,'Panorama Especialização Brasil'!$K$4:$BU$679,63,0)</f>
        <v>1853</v>
      </c>
      <c r="I35" s="201">
        <f>VLOOKUP($B35,'Panorama Especialização Brasil'!$K$4:$BV$680,64,0)</f>
        <v>127</v>
      </c>
      <c r="J35" s="270" t="str">
        <f>IF(VLOOKUP($B35,'Classificação ativ com agrop'!$B$7:$Z$632,COLUMN()-1,0)=0,"",VLOOKUP($B35,'Classificação ativ com agrop'!$B$7:$Z$632,COLUMN()-1,0))</f>
        <v>Comun</v>
      </c>
      <c r="K35" s="270" t="str">
        <f>IF(VLOOKUP($B35,'Classificação ativ com agrop'!$B$7:$Z$632,COLUMN()-1,0)=0,"",VLOOKUP($B35,'Classificação ativ com agrop'!$B$7:$Z$632,COLUMN()-1,0))</f>
        <v>SPF&amp;E</v>
      </c>
      <c r="L35" s="270" t="str">
        <f>IF(VLOOKUP($B35,'Classificação ativ com agrop'!$B$7:$Z$632,COLUMN()-1,0)=0,"",VLOOKUP($B35,'Classificação ativ com agrop'!$B$7:$Z$632,COLUMN()-1,0))</f>
        <v/>
      </c>
      <c r="M35" s="270" t="str">
        <f>IF(VLOOKUP($B35,'Classificação ativ com agrop'!$B$7:$Z$632,COLUMN()-1,0)=0,"",VLOOKUP($B35,'Classificação ativ com agrop'!$B$7:$Z$632,COLUMN()-1,0))</f>
        <v>Gen Reflexo</v>
      </c>
      <c r="N35" s="270" t="str">
        <f>IF(VLOOKUP($B35,'Classificação ativ com agrop'!$B$7:$Z$632,COLUMN()-1,0)=0,"",VLOOKUP($B35,'Classificação ativ com agrop'!$B$7:$Z$632,COLUMN()-1,0))</f>
        <v/>
      </c>
      <c r="O35" s="270" t="str">
        <f>IF(VLOOKUP($B35,'Classificação ativ com agrop'!$B$7:$Z$632,COLUMN()-1,0)=0,"",VLOOKUP($B35,'Classificação ativ com agrop'!$B$7:$Z$632,COLUMN()-1,0))</f>
        <v/>
      </c>
      <c r="P35" s="270" t="str">
        <f>IF(VLOOKUP($B35,'Classificação ativ com agrop'!$B$7:$Z$632,COLUMN()-1,0)=0,"",VLOOKUP($B35,'Classificação ativ com agrop'!$B$7:$Z$632,COLUMN()-1,0))</f>
        <v/>
      </c>
      <c r="Q35" s="269">
        <f>IF(VLOOKUP($B35,'Classificação ativ com agrop'!$B$7:$Z$632,COLUMN()-1,0)=0,"",VLOOKUP($B35,'Classificação ativ com agrop'!$B$7:$Z$632,COLUMN()-1,0))</f>
        <v>1</v>
      </c>
      <c r="R35" s="269" t="str">
        <f>IF(VLOOKUP($B35,'Classificação ativ com agrop'!$B$7:$Z$632,COLUMN()-1,0)=0,"",VLOOKUP($B35,'Classificação ativ com agrop'!$B$7:$Z$632,COLUMN()-1,0))</f>
        <v/>
      </c>
      <c r="S35" s="270">
        <f>IF(VLOOKUP($B35,'Classificação ativ com agrop'!$B$7:$Z$632,COLUMN()-1,0)=0,"",VLOOKUP($B35,'Classificação ativ com agrop'!$B$7:$Z$632,COLUMN()-1,0))</f>
        <v>267</v>
      </c>
      <c r="T35" s="270">
        <f>IF(VLOOKUP($B35,'Classificação ativ com agrop'!$B$7:$Z$632,COLUMN()-1,0)=0,"",VLOOKUP($B35,'Classificação ativ com agrop'!$B$7:$Z$632,COLUMN()-1,0))</f>
        <v>25</v>
      </c>
      <c r="U35" s="270">
        <f>IF(VLOOKUP($B35,'Classificação ativ com agrop'!$B$7:$Z$632,COLUMN()-1,0)=0,"",VLOOKUP($B35,'Classificação ativ com agrop'!$B$7:$Z$632,COLUMN()-1,0))</f>
        <v>1853</v>
      </c>
      <c r="V35" s="270">
        <f>IF(VLOOKUP($B35,'Classificação ativ com agrop'!$B$7:$Z$632,COLUMN()-1,0)=0,"",VLOOKUP($B35,'Classificação ativ com agrop'!$B$7:$Z$632,COLUMN()-1,0))</f>
        <v>127</v>
      </c>
      <c r="W35" s="270" t="str">
        <f>IF(VLOOKUP($B35,'Classificação ativ com agrop'!$B$7:$Z$632,COLUMN()-1,0)=0,"",VLOOKUP($B35,'Classificação ativ com agrop'!$B$7:$Z$632,COLUMN()-1,0))</f>
        <v/>
      </c>
      <c r="X35" s="270" t="str">
        <f>IF(VLOOKUP($B35,'Classificação ativ com agrop'!$B$7:$Z$632,COLUMN()-1,0)=0,"",VLOOKUP($B35,'Classificação ativ com agrop'!$B$7:$Z$632,COLUMN()-1,0))</f>
        <v/>
      </c>
      <c r="Y35" s="270" t="str">
        <f>IF(VLOOKUP($B35,'Classificação ativ com agrop'!$B$7:$Z$632,COLUMN()-1,0)=0,"",VLOOKUP($B35,'Classificação ativ com agrop'!$B$7:$Z$632,COLUMN()-1,0))</f>
        <v/>
      </c>
      <c r="Z35" s="270" t="str">
        <f>IF(VLOOKUP($B35,'Classificação ativ com agrop'!$B$7:$Z$632,COLUMN()-1,0)=0,"",VLOOKUP($B35,'Classificação ativ com agrop'!$B$7:$Z$632,COLUMN()-1,0))</f>
        <v/>
      </c>
    </row>
    <row r="36" spans="1:26">
      <c r="A36" s="48">
        <v>648</v>
      </c>
      <c r="B36" s="49" t="s">
        <v>622</v>
      </c>
      <c r="C36" s="65">
        <f>VLOOKUP($B36,'Panorama Especialização Brasil'!$K$4:$BU$679,58,0)</f>
        <v>292</v>
      </c>
      <c r="D36" s="46">
        <f t="shared" si="0"/>
        <v>2.5402603524443315</v>
      </c>
      <c r="E36" s="201">
        <f>VLOOKUP($B36,'Panorama Especialização Brasil'!$K$4:$BU$679,60,0)</f>
        <v>3</v>
      </c>
      <c r="F36" s="98">
        <v>5</v>
      </c>
      <c r="G36" s="196">
        <v>1</v>
      </c>
      <c r="H36" s="98">
        <f>VLOOKUP($B36,'Panorama Especialização Brasil'!$K$4:$BU$679,63,0)</f>
        <v>2034</v>
      </c>
      <c r="I36" s="201">
        <f>VLOOKUP($B36,'Panorama Especialização Brasil'!$K$4:$BV$680,64,0)</f>
        <v>163</v>
      </c>
      <c r="J36" s="270" t="str">
        <f>IF(VLOOKUP($B36,'Classificação ativ com agrop'!$B$7:$Z$632,COLUMN()-1,0)=0,"",VLOOKUP($B36,'Classificação ativ com agrop'!$B$7:$Z$632,COLUMN()-1,0))</f>
        <v>Ser Ger</v>
      </c>
      <c r="K36" s="270" t="str">
        <f>IF(VLOOKUP($B36,'Classificação ativ com agrop'!$B$7:$Z$632,COLUMN()-1,0)=0,"",VLOOKUP($B36,'Classificação ativ com agrop'!$B$7:$Z$632,COLUMN()-1,0))</f>
        <v>Turismo &amp; Lazer</v>
      </c>
      <c r="L36" s="270" t="str">
        <f>IF(VLOOKUP($B36,'Classificação ativ com agrop'!$B$7:$Z$632,COLUMN()-1,0)=0,"",VLOOKUP($B36,'Classificação ativ com agrop'!$B$7:$Z$632,COLUMN()-1,0))</f>
        <v/>
      </c>
      <c r="M36" s="270" t="str">
        <f>IF(VLOOKUP($B36,'Classificação ativ com agrop'!$B$7:$Z$632,COLUMN()-1,0)=0,"",VLOOKUP($B36,'Classificação ativ com agrop'!$B$7:$Z$632,COLUMN()-1,0))</f>
        <v>Multifunção</v>
      </c>
      <c r="N36" s="270" t="str">
        <f>IF(VLOOKUP($B36,'Classificação ativ com agrop'!$B$7:$Z$632,COLUMN()-1,0)=0,"",VLOOKUP($B36,'Classificação ativ com agrop'!$B$7:$Z$632,COLUMN()-1,0))</f>
        <v/>
      </c>
      <c r="O36" s="270" t="str">
        <f>IF(VLOOKUP($B36,'Classificação ativ com agrop'!$B$7:$Z$632,COLUMN()-1,0)=0,"",VLOOKUP($B36,'Classificação ativ com agrop'!$B$7:$Z$632,COLUMN()-1,0))</f>
        <v/>
      </c>
      <c r="P36" s="270" t="str">
        <f>IF(VLOOKUP($B36,'Classificação ativ com agrop'!$B$7:$Z$632,COLUMN()-1,0)=0,"",VLOOKUP($B36,'Classificação ativ com agrop'!$B$7:$Z$632,COLUMN()-1,0))</f>
        <v/>
      </c>
      <c r="Q36" s="269">
        <f>IF(VLOOKUP($B36,'Classificação ativ com agrop'!$B$7:$Z$632,COLUMN()-1,0)=0,"",VLOOKUP($B36,'Classificação ativ com agrop'!$B$7:$Z$632,COLUMN()-1,0))</f>
        <v>1</v>
      </c>
      <c r="R36" s="269" t="str">
        <f>IF(VLOOKUP($B36,'Classificação ativ com agrop'!$B$7:$Z$632,COLUMN()-1,0)=0,"",VLOOKUP($B36,'Classificação ativ com agrop'!$B$7:$Z$632,COLUMN()-1,0))</f>
        <v/>
      </c>
      <c r="S36" s="270">
        <f>IF(VLOOKUP($B36,'Classificação ativ com agrop'!$B$7:$Z$632,COLUMN()-1,0)=0,"",VLOOKUP($B36,'Classificação ativ com agrop'!$B$7:$Z$632,COLUMN()-1,0))</f>
        <v>292</v>
      </c>
      <c r="T36" s="270">
        <f>IF(VLOOKUP($B36,'Classificação ativ com agrop'!$B$7:$Z$632,COLUMN()-1,0)=0,"",VLOOKUP($B36,'Classificação ativ com agrop'!$B$7:$Z$632,COLUMN()-1,0))</f>
        <v>3</v>
      </c>
      <c r="U36" s="270">
        <f>IF(VLOOKUP($B36,'Classificação ativ com agrop'!$B$7:$Z$632,COLUMN()-1,0)=0,"",VLOOKUP($B36,'Classificação ativ com agrop'!$B$7:$Z$632,COLUMN()-1,0))</f>
        <v>2034</v>
      </c>
      <c r="V36" s="270">
        <f>IF(VLOOKUP($B36,'Classificação ativ com agrop'!$B$7:$Z$632,COLUMN()-1,0)=0,"",VLOOKUP($B36,'Classificação ativ com agrop'!$B$7:$Z$632,COLUMN()-1,0))</f>
        <v>163</v>
      </c>
      <c r="W36" s="270" t="str">
        <f>IF(VLOOKUP($B36,'Classificação ativ com agrop'!$B$7:$Z$632,COLUMN()-1,0)=0,"",VLOOKUP($B36,'Classificação ativ com agrop'!$B$7:$Z$632,COLUMN()-1,0))</f>
        <v/>
      </c>
      <c r="X36" s="270" t="str">
        <f>IF(VLOOKUP($B36,'Classificação ativ com agrop'!$B$7:$Z$632,COLUMN()-1,0)=0,"",VLOOKUP($B36,'Classificação ativ com agrop'!$B$7:$Z$632,COLUMN()-1,0))</f>
        <v/>
      </c>
      <c r="Y36" s="270" t="str">
        <f>IF(VLOOKUP($B36,'Classificação ativ com agrop'!$B$7:$Z$632,COLUMN()-1,0)=0,"",VLOOKUP($B36,'Classificação ativ com agrop'!$B$7:$Z$632,COLUMN()-1,0))</f>
        <v/>
      </c>
      <c r="Z36" s="270" t="str">
        <f>IF(VLOOKUP($B36,'Classificação ativ com agrop'!$B$7:$Z$632,COLUMN()-1,0)=0,"",VLOOKUP($B36,'Classificação ativ com agrop'!$B$7:$Z$632,COLUMN()-1,0))</f>
        <v/>
      </c>
    </row>
    <row r="37" spans="1:26">
      <c r="A37" s="48">
        <v>526</v>
      </c>
      <c r="B37" s="49" t="s">
        <v>498</v>
      </c>
      <c r="C37" s="65">
        <f>VLOOKUP($B37,'Panorama Especialização Brasil'!$K$4:$BU$679,58,0)</f>
        <v>89</v>
      </c>
      <c r="D37" s="46">
        <f t="shared" si="0"/>
        <v>2.4761629327215662</v>
      </c>
      <c r="E37" s="201">
        <f>VLOOKUP($B37,'Panorama Especialização Brasil'!$K$4:$BU$679,60,0)</f>
        <v>1</v>
      </c>
      <c r="F37" s="98">
        <v>89</v>
      </c>
      <c r="G37" s="196">
        <v>1</v>
      </c>
      <c r="H37" s="98">
        <f>VLOOKUP($B37,'Panorama Especialização Brasil'!$K$4:$BU$679,63,0)</f>
        <v>636</v>
      </c>
      <c r="I37" s="201">
        <f>VLOOKUP($B37,'Panorama Especialização Brasil'!$K$4:$BV$680,64,0)</f>
        <v>26</v>
      </c>
      <c r="J37" s="270" t="str">
        <f>IF(VLOOKUP($B37,'Classificação ativ com agrop'!$B$7:$Z$632,COLUMN()-1,0)=0,"",VLOOKUP($B37,'Classificação ativ com agrop'!$B$7:$Z$632,COLUMN()-1,0))</f>
        <v>Serv Finan</v>
      </c>
      <c r="K37" s="270" t="str">
        <f>IF(VLOOKUP($B37,'Classificação ativ com agrop'!$B$7:$Z$632,COLUMN()-1,0)=0,"",VLOOKUP($B37,'Classificação ativ com agrop'!$B$7:$Z$632,COLUMN()-1,0))</f>
        <v>SPE</v>
      </c>
      <c r="L37" s="270" t="str">
        <f>IF(VLOOKUP($B37,'Classificação ativ com agrop'!$B$7:$Z$632,COLUMN()-1,0)=0,"",VLOOKUP($B37,'Classificação ativ com agrop'!$B$7:$Z$632,COLUMN()-1,0))</f>
        <v/>
      </c>
      <c r="M37" s="270" t="str">
        <f>IF(VLOOKUP($B37,'Classificação ativ com agrop'!$B$7:$Z$632,COLUMN()-1,0)=0,"",VLOOKUP($B37,'Classificação ativ com agrop'!$B$7:$Z$632,COLUMN()-1,0))</f>
        <v>Multifunção</v>
      </c>
      <c r="N37" s="270" t="str">
        <f>IF(VLOOKUP($B37,'Classificação ativ com agrop'!$B$7:$Z$632,COLUMN()-1,0)=0,"",VLOOKUP($B37,'Classificação ativ com agrop'!$B$7:$Z$632,COLUMN()-1,0))</f>
        <v/>
      </c>
      <c r="O37" s="270" t="str">
        <f>IF(VLOOKUP($B37,'Classificação ativ com agrop'!$B$7:$Z$632,COLUMN()-1,0)=0,"",VLOOKUP($B37,'Classificação ativ com agrop'!$B$7:$Z$632,COLUMN()-1,0))</f>
        <v/>
      </c>
      <c r="P37" s="270" t="str">
        <f>IF(VLOOKUP($B37,'Classificação ativ com agrop'!$B$7:$Z$632,COLUMN()-1,0)=0,"",VLOOKUP($B37,'Classificação ativ com agrop'!$B$7:$Z$632,COLUMN()-1,0))</f>
        <v/>
      </c>
      <c r="Q37" s="269">
        <f>IF(VLOOKUP($B37,'Classificação ativ com agrop'!$B$7:$Z$632,COLUMN()-1,0)=0,"",VLOOKUP($B37,'Classificação ativ com agrop'!$B$7:$Z$632,COLUMN()-1,0))</f>
        <v>1</v>
      </c>
      <c r="R37" s="269" t="str">
        <f>IF(VLOOKUP($B37,'Classificação ativ com agrop'!$B$7:$Z$632,COLUMN()-1,0)=0,"",VLOOKUP($B37,'Classificação ativ com agrop'!$B$7:$Z$632,COLUMN()-1,0))</f>
        <v/>
      </c>
      <c r="S37" s="270">
        <f>IF(VLOOKUP($B37,'Classificação ativ com agrop'!$B$7:$Z$632,COLUMN()-1,0)=0,"",VLOOKUP($B37,'Classificação ativ com agrop'!$B$7:$Z$632,COLUMN()-1,0))</f>
        <v>89</v>
      </c>
      <c r="T37" s="270">
        <f>IF(VLOOKUP($B37,'Classificação ativ com agrop'!$B$7:$Z$632,COLUMN()-1,0)=0,"",VLOOKUP($B37,'Classificação ativ com agrop'!$B$7:$Z$632,COLUMN()-1,0))</f>
        <v>1</v>
      </c>
      <c r="U37" s="270">
        <f>IF(VLOOKUP($B37,'Classificação ativ com agrop'!$B$7:$Z$632,COLUMN()-1,0)=0,"",VLOOKUP($B37,'Classificação ativ com agrop'!$B$7:$Z$632,COLUMN()-1,0))</f>
        <v>636</v>
      </c>
      <c r="V37" s="270">
        <f>IF(VLOOKUP($B37,'Classificação ativ com agrop'!$B$7:$Z$632,COLUMN()-1,0)=0,"",VLOOKUP($B37,'Classificação ativ com agrop'!$B$7:$Z$632,COLUMN()-1,0))</f>
        <v>26</v>
      </c>
      <c r="W37" s="270" t="str">
        <f>IF(VLOOKUP($B37,'Classificação ativ com agrop'!$B$7:$Z$632,COLUMN()-1,0)=0,"",VLOOKUP($B37,'Classificação ativ com agrop'!$B$7:$Z$632,COLUMN()-1,0))</f>
        <v/>
      </c>
      <c r="X37" s="270" t="str">
        <f>IF(VLOOKUP($B37,'Classificação ativ com agrop'!$B$7:$Z$632,COLUMN()-1,0)=0,"",VLOOKUP($B37,'Classificação ativ com agrop'!$B$7:$Z$632,COLUMN()-1,0))</f>
        <v/>
      </c>
      <c r="Y37" s="270" t="str">
        <f>IF(VLOOKUP($B37,'Classificação ativ com agrop'!$B$7:$Z$632,COLUMN()-1,0)=0,"",VLOOKUP($B37,'Classificação ativ com agrop'!$B$7:$Z$632,COLUMN()-1,0))</f>
        <v/>
      </c>
      <c r="Z37" s="270" t="str">
        <f>IF(VLOOKUP($B37,'Classificação ativ com agrop'!$B$7:$Z$632,COLUMN()-1,0)=0,"",VLOOKUP($B37,'Classificação ativ com agrop'!$B$7:$Z$632,COLUMN()-1,0))</f>
        <v/>
      </c>
    </row>
    <row r="38" spans="1:26">
      <c r="A38" s="48">
        <v>342</v>
      </c>
      <c r="B38" s="49" t="s">
        <v>313</v>
      </c>
      <c r="C38" s="65">
        <f>VLOOKUP($B38,'Panorama Especialização Brasil'!$K$4:$BU$679,58,0)</f>
        <v>11760</v>
      </c>
      <c r="D38" s="46">
        <f t="shared" si="0"/>
        <v>2.4596774087166304</v>
      </c>
      <c r="E38" s="201">
        <f>VLOOKUP($B38,'Panorama Especialização Brasil'!$K$4:$BU$679,60,0)</f>
        <v>601</v>
      </c>
      <c r="F38" s="98">
        <v>907</v>
      </c>
      <c r="G38" s="196">
        <v>35</v>
      </c>
      <c r="H38" s="98">
        <f>VLOOKUP($B38,'Panorama Especialização Brasil'!$K$4:$BU$679,63,0)</f>
        <v>84601</v>
      </c>
      <c r="I38" s="201">
        <f>VLOOKUP($B38,'Panorama Especialização Brasil'!$K$4:$BV$680,64,0)</f>
        <v>8460</v>
      </c>
      <c r="J38" s="270" t="str">
        <f>IF(VLOOKUP($B38,'Classificação ativ com agrop'!$B$7:$Z$632,COLUMN()-1,0)=0,"",VLOOKUP($B38,'Classificação ativ com agrop'!$B$7:$Z$632,COLUMN()-1,0))</f>
        <v>Const Civ</v>
      </c>
      <c r="K38" s="270" t="str">
        <f>IF(VLOOKUP($B38,'Classificação ativ com agrop'!$B$7:$Z$632,COLUMN()-1,0)=0,"",VLOOKUP($B38,'Classificação ativ com agrop'!$B$7:$Z$632,COLUMN()-1,0))</f>
        <v>Const Civil</v>
      </c>
      <c r="L38" s="270" t="str">
        <f>IF(VLOOKUP($B38,'Classificação ativ com agrop'!$B$7:$Z$632,COLUMN()-1,0)=0,"",VLOOKUP($B38,'Classificação ativ com agrop'!$B$7:$Z$632,COLUMN()-1,0))</f>
        <v/>
      </c>
      <c r="M38" s="270" t="str">
        <f>IF(VLOOKUP($B38,'Classificação ativ com agrop'!$B$7:$Z$632,COLUMN()-1,0)=0,"",VLOOKUP($B38,'Classificação ativ com agrop'!$B$7:$Z$632,COLUMN()-1,0))</f>
        <v>Multifunção</v>
      </c>
      <c r="N38" s="270" t="str">
        <f>IF(VLOOKUP($B38,'Classificação ativ com agrop'!$B$7:$Z$632,COLUMN()-1,0)=0,"",VLOOKUP($B38,'Classificação ativ com agrop'!$B$7:$Z$632,COLUMN()-1,0))</f>
        <v/>
      </c>
      <c r="O38" s="270" t="str">
        <f>IF(VLOOKUP($B38,'Classificação ativ com agrop'!$B$7:$Z$632,COLUMN()-1,0)=0,"",VLOOKUP($B38,'Classificação ativ com agrop'!$B$7:$Z$632,COLUMN()-1,0))</f>
        <v/>
      </c>
      <c r="P38" s="270" t="str">
        <f>IF(VLOOKUP($B38,'Classificação ativ com agrop'!$B$7:$Z$632,COLUMN()-1,0)=0,"",VLOOKUP($B38,'Classificação ativ com agrop'!$B$7:$Z$632,COLUMN()-1,0))</f>
        <v/>
      </c>
      <c r="Q38" s="269">
        <f>IF(VLOOKUP($B38,'Classificação ativ com agrop'!$B$7:$Z$632,COLUMN()-1,0)=0,"",VLOOKUP($B38,'Classificação ativ com agrop'!$B$7:$Z$632,COLUMN()-1,0))</f>
        <v>1</v>
      </c>
      <c r="R38" s="269" t="str">
        <f>IF(VLOOKUP($B38,'Classificação ativ com agrop'!$B$7:$Z$632,COLUMN()-1,0)=0,"",VLOOKUP($B38,'Classificação ativ com agrop'!$B$7:$Z$632,COLUMN()-1,0))</f>
        <v/>
      </c>
      <c r="S38" s="270">
        <f>IF(VLOOKUP($B38,'Classificação ativ com agrop'!$B$7:$Z$632,COLUMN()-1,0)=0,"",VLOOKUP($B38,'Classificação ativ com agrop'!$B$7:$Z$632,COLUMN()-1,0))</f>
        <v>11760</v>
      </c>
      <c r="T38" s="270">
        <f>IF(VLOOKUP($B38,'Classificação ativ com agrop'!$B$7:$Z$632,COLUMN()-1,0)=0,"",VLOOKUP($B38,'Classificação ativ com agrop'!$B$7:$Z$632,COLUMN()-1,0))</f>
        <v>601</v>
      </c>
      <c r="U38" s="270">
        <f>IF(VLOOKUP($B38,'Classificação ativ com agrop'!$B$7:$Z$632,COLUMN()-1,0)=0,"",VLOOKUP($B38,'Classificação ativ com agrop'!$B$7:$Z$632,COLUMN()-1,0))</f>
        <v>84601</v>
      </c>
      <c r="V38" s="270">
        <f>IF(VLOOKUP($B38,'Classificação ativ com agrop'!$B$7:$Z$632,COLUMN()-1,0)=0,"",VLOOKUP($B38,'Classificação ativ com agrop'!$B$7:$Z$632,COLUMN()-1,0))</f>
        <v>8460</v>
      </c>
      <c r="W38" s="270" t="str">
        <f>IF(VLOOKUP($B38,'Classificação ativ com agrop'!$B$7:$Z$632,COLUMN()-1,0)=0,"",VLOOKUP($B38,'Classificação ativ com agrop'!$B$7:$Z$632,COLUMN()-1,0))</f>
        <v/>
      </c>
      <c r="X38" s="270" t="str">
        <f>IF(VLOOKUP($B38,'Classificação ativ com agrop'!$B$7:$Z$632,COLUMN()-1,0)=0,"",VLOOKUP($B38,'Classificação ativ com agrop'!$B$7:$Z$632,COLUMN()-1,0))</f>
        <v/>
      </c>
      <c r="Y38" s="270" t="str">
        <f>IF(VLOOKUP($B38,'Classificação ativ com agrop'!$B$7:$Z$632,COLUMN()-1,0)=0,"",VLOOKUP($B38,'Classificação ativ com agrop'!$B$7:$Z$632,COLUMN()-1,0))</f>
        <v/>
      </c>
      <c r="Z38" s="270" t="str">
        <f>IF(VLOOKUP($B38,'Classificação ativ com agrop'!$B$7:$Z$632,COLUMN()-1,0)=0,"",VLOOKUP($B38,'Classificação ativ com agrop'!$B$7:$Z$632,COLUMN()-1,0))</f>
        <v/>
      </c>
    </row>
    <row r="39" spans="1:26">
      <c r="A39" s="48">
        <v>388</v>
      </c>
      <c r="B39" s="49" t="s">
        <v>705</v>
      </c>
      <c r="C39" s="65">
        <f>VLOOKUP($B39,'Panorama Especialização Brasil'!$K$4:$BU$679,58,0)</f>
        <v>1554</v>
      </c>
      <c r="D39" s="46">
        <f t="shared" si="0"/>
        <v>2.4418578763713321</v>
      </c>
      <c r="E39" s="201">
        <f>VLOOKUP($B39,'Panorama Especialização Brasil'!$K$4:$BU$679,60,0)</f>
        <v>62</v>
      </c>
      <c r="F39" s="98">
        <v>187</v>
      </c>
      <c r="G39" s="196">
        <v>8</v>
      </c>
      <c r="H39" s="98">
        <f>VLOOKUP($B39,'Panorama Especialização Brasil'!$K$4:$BU$679,63,0)</f>
        <v>11261</v>
      </c>
      <c r="I39" s="201">
        <f>VLOOKUP($B39,'Panorama Especialização Brasil'!$K$4:$BV$680,64,0)</f>
        <v>682</v>
      </c>
      <c r="J39" s="270" t="str">
        <f>IF(VLOOKUP($B39,'Classificação ativ com agrop'!$B$7:$Z$632,COLUMN()-1,0)=0,"",VLOOKUP($B39,'Classificação ativ com agrop'!$B$7:$Z$632,COLUMN()-1,0))</f>
        <v>Com Atac</v>
      </c>
      <c r="K39" s="270" t="str">
        <f>IF(VLOOKUP($B39,'Classificação ativ com agrop'!$B$7:$Z$632,COLUMN()-1,0)=0,"",VLOOKUP($B39,'Classificação ativ com agrop'!$B$7:$Z$632,COLUMN()-1,0))</f>
        <v>Const Civil</v>
      </c>
      <c r="L39" s="270" t="str">
        <f>IF(VLOOKUP($B39,'Classificação ativ com agrop'!$B$7:$Z$632,COLUMN()-1,0)=0,"",VLOOKUP($B39,'Classificação ativ com agrop'!$B$7:$Z$632,COLUMN()-1,0))</f>
        <v/>
      </c>
      <c r="M39" s="270" t="str">
        <f>IF(VLOOKUP($B39,'Classificação ativ com agrop'!$B$7:$Z$632,COLUMN()-1,0)=0,"",VLOOKUP($B39,'Classificação ativ com agrop'!$B$7:$Z$632,COLUMN()-1,0))</f>
        <v>Multifunção</v>
      </c>
      <c r="N39" s="270" t="str">
        <f>IF(VLOOKUP($B39,'Classificação ativ com agrop'!$B$7:$Z$632,COLUMN()-1,0)=0,"",VLOOKUP($B39,'Classificação ativ com agrop'!$B$7:$Z$632,COLUMN()-1,0))</f>
        <v>Min&amp;Met</v>
      </c>
      <c r="O39" s="270" t="str">
        <f>IF(VLOOKUP($B39,'Classificação ativ com agrop'!$B$7:$Z$632,COLUMN()-1,0)=0,"",VLOOKUP($B39,'Classificação ativ com agrop'!$B$7:$Z$632,COLUMN()-1,0))</f>
        <v/>
      </c>
      <c r="P39" s="270" t="str">
        <f>IF(VLOOKUP($B39,'Classificação ativ com agrop'!$B$7:$Z$632,COLUMN()-1,0)=0,"",VLOOKUP($B39,'Classificação ativ com agrop'!$B$7:$Z$632,COLUMN()-1,0))</f>
        <v>X Prop</v>
      </c>
      <c r="Q39" s="269">
        <f>IF(VLOOKUP($B39,'Classificação ativ com agrop'!$B$7:$Z$632,COLUMN()-1,0)=0,"",VLOOKUP($B39,'Classificação ativ com agrop'!$B$7:$Z$632,COLUMN()-1,0))</f>
        <v>0.7</v>
      </c>
      <c r="R39" s="269">
        <f>IF(VLOOKUP($B39,'Classificação ativ com agrop'!$B$7:$Z$632,COLUMN()-1,0)=0,"",VLOOKUP($B39,'Classificação ativ com agrop'!$B$7:$Z$632,COLUMN()-1,0))</f>
        <v>0.3</v>
      </c>
      <c r="S39" s="270">
        <f>IF(VLOOKUP($B39,'Classificação ativ com agrop'!$B$7:$Z$632,COLUMN()-1,0)=0,"",VLOOKUP($B39,'Classificação ativ com agrop'!$B$7:$Z$632,COLUMN()-1,0))</f>
        <v>1087.8</v>
      </c>
      <c r="T39" s="270">
        <f>IF(VLOOKUP($B39,'Classificação ativ com agrop'!$B$7:$Z$632,COLUMN()-1,0)=0,"",VLOOKUP($B39,'Classificação ativ com agrop'!$B$7:$Z$632,COLUMN()-1,0))</f>
        <v>43.4</v>
      </c>
      <c r="U39" s="270">
        <f>IF(VLOOKUP($B39,'Classificação ativ com agrop'!$B$7:$Z$632,COLUMN()-1,0)=0,"",VLOOKUP($B39,'Classificação ativ com agrop'!$B$7:$Z$632,COLUMN()-1,0))</f>
        <v>7882.7</v>
      </c>
      <c r="V39" s="270">
        <f>IF(VLOOKUP($B39,'Classificação ativ com agrop'!$B$7:$Z$632,COLUMN()-1,0)=0,"",VLOOKUP($B39,'Classificação ativ com agrop'!$B$7:$Z$632,COLUMN()-1,0))</f>
        <v>477.4</v>
      </c>
      <c r="W39" s="270">
        <f>IF(VLOOKUP($B39,'Classificação ativ com agrop'!$B$7:$Z$632,COLUMN()-1,0)=0,"",VLOOKUP($B39,'Classificação ativ com agrop'!$B$7:$Z$632,COLUMN()-1,0))</f>
        <v>466.2</v>
      </c>
      <c r="X39" s="270">
        <f>IF(VLOOKUP($B39,'Classificação ativ com agrop'!$B$7:$Z$632,COLUMN()-1,0)=0,"",VLOOKUP($B39,'Classificação ativ com agrop'!$B$7:$Z$632,COLUMN()-1,0))</f>
        <v>18.599999999999998</v>
      </c>
      <c r="Y39" s="270">
        <f>IF(VLOOKUP($B39,'Classificação ativ com agrop'!$B$7:$Z$632,COLUMN()-1,0)=0,"",VLOOKUP($B39,'Classificação ativ com agrop'!$B$7:$Z$632,COLUMN()-1,0))</f>
        <v>3378.2999999999997</v>
      </c>
      <c r="Z39" s="270">
        <f>IF(VLOOKUP($B39,'Classificação ativ com agrop'!$B$7:$Z$632,COLUMN()-1,0)=0,"",VLOOKUP($B39,'Classificação ativ com agrop'!$B$7:$Z$632,COLUMN()-1,0))</f>
        <v>204.6</v>
      </c>
    </row>
    <row r="40" spans="1:26">
      <c r="A40" s="48">
        <v>455</v>
      </c>
      <c r="B40" s="49" t="s">
        <v>427</v>
      </c>
      <c r="C40" s="65">
        <f>VLOOKUP($B40,'Panorama Especialização Brasil'!$K$4:$BU$679,58,0)</f>
        <v>166</v>
      </c>
      <c r="D40" s="46">
        <f t="shared" si="0"/>
        <v>2.4235489467220312</v>
      </c>
      <c r="E40" s="201">
        <f>VLOOKUP($B40,'Panorama Especialização Brasil'!$K$4:$BU$679,60,0)</f>
        <v>17</v>
      </c>
      <c r="F40" s="98">
        <v>120</v>
      </c>
      <c r="G40" s="196">
        <v>6</v>
      </c>
      <c r="H40" s="98">
        <f>VLOOKUP($B40,'Panorama Especialização Brasil'!$K$4:$BU$679,63,0)</f>
        <v>1212</v>
      </c>
      <c r="I40" s="201">
        <f>VLOOKUP($B40,'Panorama Especialização Brasil'!$K$4:$BV$680,64,0)</f>
        <v>55</v>
      </c>
      <c r="J40" s="270" t="str">
        <f>IF(VLOOKUP($B40,'Classificação ativ com agrop'!$B$7:$Z$632,COLUMN()-1,0)=0,"",VLOOKUP($B40,'Classificação ativ com agrop'!$B$7:$Z$632,COLUMN()-1,0))</f>
        <v>Log e Tr</v>
      </c>
      <c r="K40" s="270" t="str">
        <f>IF(VLOOKUP($B40,'Classificação ativ com agrop'!$B$7:$Z$632,COLUMN()-1,0)=0,"",VLOOKUP($B40,'Classificação ativ com agrop'!$B$7:$Z$632,COLUMN()-1,0))</f>
        <v>Multicadeia</v>
      </c>
      <c r="L40" s="270" t="str">
        <f>IF(VLOOKUP($B40,'Classificação ativ com agrop'!$B$7:$Z$632,COLUMN()-1,0)=0,"",VLOOKUP($B40,'Classificação ativ com agrop'!$B$7:$Z$632,COLUMN()-1,0))</f>
        <v/>
      </c>
      <c r="M40" s="270" t="str">
        <f>IF(VLOOKUP($B40,'Classificação ativ com agrop'!$B$7:$Z$632,COLUMN()-1,0)=0,"",VLOOKUP($B40,'Classificação ativ com agrop'!$B$7:$Z$632,COLUMN()-1,0))</f>
        <v>Multifunção</v>
      </c>
      <c r="N40" s="270" t="str">
        <f>IF(VLOOKUP($B40,'Classificação ativ com agrop'!$B$7:$Z$632,COLUMN()-1,0)=0,"",VLOOKUP($B40,'Classificação ativ com agrop'!$B$7:$Z$632,COLUMN()-1,0))</f>
        <v/>
      </c>
      <c r="O40" s="270" t="str">
        <f>IF(VLOOKUP($B40,'Classificação ativ com agrop'!$B$7:$Z$632,COLUMN()-1,0)=0,"",VLOOKUP($B40,'Classificação ativ com agrop'!$B$7:$Z$632,COLUMN()-1,0))</f>
        <v/>
      </c>
      <c r="P40" s="270" t="str">
        <f>IF(VLOOKUP($B40,'Classificação ativ com agrop'!$B$7:$Z$632,COLUMN()-1,0)=0,"",VLOOKUP($B40,'Classificação ativ com agrop'!$B$7:$Z$632,COLUMN()-1,0))</f>
        <v/>
      </c>
      <c r="Q40" s="269">
        <f>IF(VLOOKUP($B40,'Classificação ativ com agrop'!$B$7:$Z$632,COLUMN()-1,0)=0,"",VLOOKUP($B40,'Classificação ativ com agrop'!$B$7:$Z$632,COLUMN()-1,0))</f>
        <v>1</v>
      </c>
      <c r="R40" s="269" t="str">
        <f>IF(VLOOKUP($B40,'Classificação ativ com agrop'!$B$7:$Z$632,COLUMN()-1,0)=0,"",VLOOKUP($B40,'Classificação ativ com agrop'!$B$7:$Z$632,COLUMN()-1,0))</f>
        <v/>
      </c>
      <c r="S40" s="270">
        <f>IF(VLOOKUP($B40,'Classificação ativ com agrop'!$B$7:$Z$632,COLUMN()-1,0)=0,"",VLOOKUP($B40,'Classificação ativ com agrop'!$B$7:$Z$632,COLUMN()-1,0))</f>
        <v>166</v>
      </c>
      <c r="T40" s="270">
        <f>IF(VLOOKUP($B40,'Classificação ativ com agrop'!$B$7:$Z$632,COLUMN()-1,0)=0,"",VLOOKUP($B40,'Classificação ativ com agrop'!$B$7:$Z$632,COLUMN()-1,0))</f>
        <v>17</v>
      </c>
      <c r="U40" s="270">
        <f>IF(VLOOKUP($B40,'Classificação ativ com agrop'!$B$7:$Z$632,COLUMN()-1,0)=0,"",VLOOKUP($B40,'Classificação ativ com agrop'!$B$7:$Z$632,COLUMN()-1,0))</f>
        <v>1212</v>
      </c>
      <c r="V40" s="270">
        <f>IF(VLOOKUP($B40,'Classificação ativ com agrop'!$B$7:$Z$632,COLUMN()-1,0)=0,"",VLOOKUP($B40,'Classificação ativ com agrop'!$B$7:$Z$632,COLUMN()-1,0))</f>
        <v>55</v>
      </c>
      <c r="W40" s="270" t="str">
        <f>IF(VLOOKUP($B40,'Classificação ativ com agrop'!$B$7:$Z$632,COLUMN()-1,0)=0,"",VLOOKUP($B40,'Classificação ativ com agrop'!$B$7:$Z$632,COLUMN()-1,0))</f>
        <v/>
      </c>
      <c r="X40" s="270" t="str">
        <f>IF(VLOOKUP($B40,'Classificação ativ com agrop'!$B$7:$Z$632,COLUMN()-1,0)=0,"",VLOOKUP($B40,'Classificação ativ com agrop'!$B$7:$Z$632,COLUMN()-1,0))</f>
        <v/>
      </c>
      <c r="Y40" s="270" t="str">
        <f>IF(VLOOKUP($B40,'Classificação ativ com agrop'!$B$7:$Z$632,COLUMN()-1,0)=0,"",VLOOKUP($B40,'Classificação ativ com agrop'!$B$7:$Z$632,COLUMN()-1,0))</f>
        <v/>
      </c>
      <c r="Z40" s="270" t="str">
        <f>IF(VLOOKUP($B40,'Classificação ativ com agrop'!$B$7:$Z$632,COLUMN()-1,0)=0,"",VLOOKUP($B40,'Classificação ativ com agrop'!$B$7:$Z$632,COLUMN()-1,0))</f>
        <v/>
      </c>
    </row>
    <row r="41" spans="1:26">
      <c r="A41" s="48">
        <v>355</v>
      </c>
      <c r="B41" s="49" t="s">
        <v>326</v>
      </c>
      <c r="C41" s="65">
        <f>VLOOKUP($B41,'Panorama Especialização Brasil'!$K$4:$BU$679,58,0)</f>
        <v>71</v>
      </c>
      <c r="D41" s="46">
        <f t="shared" si="0"/>
        <v>2.3975815548069099</v>
      </c>
      <c r="E41" s="201">
        <f>VLOOKUP($B41,'Panorama Especialização Brasil'!$K$4:$BU$679,60,0)</f>
        <v>9</v>
      </c>
      <c r="F41" s="98">
        <v>4</v>
      </c>
      <c r="G41" s="196">
        <v>1</v>
      </c>
      <c r="H41" s="98">
        <f>VLOOKUP($B41,'Panorama Especialização Brasil'!$K$4:$BU$679,63,0)</f>
        <v>524</v>
      </c>
      <c r="I41" s="201">
        <f>VLOOKUP($B41,'Panorama Especialização Brasil'!$K$4:$BV$680,64,0)</f>
        <v>141</v>
      </c>
      <c r="J41" s="270" t="str">
        <f>IF(VLOOKUP($B41,'Classificação ativ com agrop'!$B$7:$Z$632,COLUMN()-1,0)=0,"",VLOOKUP($B41,'Classificação ativ com agrop'!$B$7:$Z$632,COLUMN()-1,0))</f>
        <v>Com Ger</v>
      </c>
      <c r="K41" s="270" t="str">
        <f>IF(VLOOKUP($B41,'Classificação ativ com agrop'!$B$7:$Z$632,COLUMN()-1,0)=0,"",VLOOKUP($B41,'Classificação ativ com agrop'!$B$7:$Z$632,COLUMN()-1,0))</f>
        <v>SPF</v>
      </c>
      <c r="L41" s="270" t="str">
        <f>IF(VLOOKUP($B41,'Classificação ativ com agrop'!$B$7:$Z$632,COLUMN()-1,0)=0,"",VLOOKUP($B41,'Classificação ativ com agrop'!$B$7:$Z$632,COLUMN()-1,0))</f>
        <v/>
      </c>
      <c r="M41" s="270" t="str">
        <f>IF(VLOOKUP($B41,'Classificação ativ com agrop'!$B$7:$Z$632,COLUMN()-1,0)=0,"",VLOOKUP($B41,'Classificação ativ com agrop'!$B$7:$Z$632,COLUMN()-1,0))</f>
        <v>Cons Reflexo</v>
      </c>
      <c r="N41" s="270" t="str">
        <f>IF(VLOOKUP($B41,'Classificação ativ com agrop'!$B$7:$Z$632,COLUMN()-1,0)=0,"",VLOOKUP($B41,'Classificação ativ com agrop'!$B$7:$Z$632,COLUMN()-1,0))</f>
        <v/>
      </c>
      <c r="O41" s="270" t="str">
        <f>IF(VLOOKUP($B41,'Classificação ativ com agrop'!$B$7:$Z$632,COLUMN()-1,0)=0,"",VLOOKUP($B41,'Classificação ativ com agrop'!$B$7:$Z$632,COLUMN()-1,0))</f>
        <v/>
      </c>
      <c r="P41" s="270" t="str">
        <f>IF(VLOOKUP($B41,'Classificação ativ com agrop'!$B$7:$Z$632,COLUMN()-1,0)=0,"",VLOOKUP($B41,'Classificação ativ com agrop'!$B$7:$Z$632,COLUMN()-1,0))</f>
        <v/>
      </c>
      <c r="Q41" s="269">
        <f>IF(VLOOKUP($B41,'Classificação ativ com agrop'!$B$7:$Z$632,COLUMN()-1,0)=0,"",VLOOKUP($B41,'Classificação ativ com agrop'!$B$7:$Z$632,COLUMN()-1,0))</f>
        <v>1</v>
      </c>
      <c r="R41" s="269" t="str">
        <f>IF(VLOOKUP($B41,'Classificação ativ com agrop'!$B$7:$Z$632,COLUMN()-1,0)=0,"",VLOOKUP($B41,'Classificação ativ com agrop'!$B$7:$Z$632,COLUMN()-1,0))</f>
        <v/>
      </c>
      <c r="S41" s="270">
        <f>IF(VLOOKUP($B41,'Classificação ativ com agrop'!$B$7:$Z$632,COLUMN()-1,0)=0,"",VLOOKUP($B41,'Classificação ativ com agrop'!$B$7:$Z$632,COLUMN()-1,0))</f>
        <v>71</v>
      </c>
      <c r="T41" s="270">
        <f>IF(VLOOKUP($B41,'Classificação ativ com agrop'!$B$7:$Z$632,COLUMN()-1,0)=0,"",VLOOKUP($B41,'Classificação ativ com agrop'!$B$7:$Z$632,COLUMN()-1,0))</f>
        <v>9</v>
      </c>
      <c r="U41" s="270">
        <f>IF(VLOOKUP($B41,'Classificação ativ com agrop'!$B$7:$Z$632,COLUMN()-1,0)=0,"",VLOOKUP($B41,'Classificação ativ com agrop'!$B$7:$Z$632,COLUMN()-1,0))</f>
        <v>524</v>
      </c>
      <c r="V41" s="270">
        <f>IF(VLOOKUP($B41,'Classificação ativ com agrop'!$B$7:$Z$632,COLUMN()-1,0)=0,"",VLOOKUP($B41,'Classificação ativ com agrop'!$B$7:$Z$632,COLUMN()-1,0))</f>
        <v>141</v>
      </c>
      <c r="W41" s="270" t="str">
        <f>IF(VLOOKUP($B41,'Classificação ativ com agrop'!$B$7:$Z$632,COLUMN()-1,0)=0,"",VLOOKUP($B41,'Classificação ativ com agrop'!$B$7:$Z$632,COLUMN()-1,0))</f>
        <v/>
      </c>
      <c r="X41" s="270" t="str">
        <f>IF(VLOOKUP($B41,'Classificação ativ com agrop'!$B$7:$Z$632,COLUMN()-1,0)=0,"",VLOOKUP($B41,'Classificação ativ com agrop'!$B$7:$Z$632,COLUMN()-1,0))</f>
        <v/>
      </c>
      <c r="Y41" s="270" t="str">
        <f>IF(VLOOKUP($B41,'Classificação ativ com agrop'!$B$7:$Z$632,COLUMN()-1,0)=0,"",VLOOKUP($B41,'Classificação ativ com agrop'!$B$7:$Z$632,COLUMN()-1,0))</f>
        <v/>
      </c>
      <c r="Z41" s="270" t="str">
        <f>IF(VLOOKUP($B41,'Classificação ativ com agrop'!$B$7:$Z$632,COLUMN()-1,0)=0,"",VLOOKUP($B41,'Classificação ativ com agrop'!$B$7:$Z$632,COLUMN()-1,0))</f>
        <v/>
      </c>
    </row>
    <row r="42" spans="1:26">
      <c r="A42" s="48">
        <v>122</v>
      </c>
      <c r="B42" s="49" t="s">
        <v>92</v>
      </c>
      <c r="C42" s="65">
        <f>VLOOKUP($B42,'Panorama Especialização Brasil'!$K$4:$BU$679,58,0)</f>
        <v>5418</v>
      </c>
      <c r="D42" s="46">
        <f t="shared" si="0"/>
        <v>2.3634981149846093</v>
      </c>
      <c r="E42" s="201">
        <f>VLOOKUP($B42,'Panorama Especialização Brasil'!$K$4:$BU$679,60,0)</f>
        <v>138</v>
      </c>
      <c r="F42" s="98">
        <v>3</v>
      </c>
      <c r="G42" s="196">
        <v>1</v>
      </c>
      <c r="H42" s="98">
        <f>VLOOKUP($B42,'Panorama Especialização Brasil'!$K$4:$BU$679,63,0)</f>
        <v>40563</v>
      </c>
      <c r="I42" s="201">
        <f>VLOOKUP($B42,'Panorama Especialização Brasil'!$K$4:$BV$680,64,0)</f>
        <v>1016</v>
      </c>
      <c r="J42" s="270" t="str">
        <f>IF(VLOOKUP($B42,'Classificação ativ com agrop'!$B$7:$Z$632,COLUMN()-1,0)=0,"",VLOOKUP($B42,'Classificação ativ com agrop'!$B$7:$Z$632,COLUMN()-1,0))</f>
        <v>MadMob</v>
      </c>
      <c r="K42" s="270" t="str">
        <f>IF(VLOOKUP($B42,'Classificação ativ com agrop'!$B$7:$Z$632,COLUMN()-1,0)=0,"",VLOOKUP($B42,'Classificação ativ com agrop'!$B$7:$Z$632,COLUMN()-1,0))</f>
        <v>Const Civil</v>
      </c>
      <c r="L42" s="270" t="str">
        <f>IF(VLOOKUP($B42,'Classificação ativ com agrop'!$B$7:$Z$632,COLUMN()-1,0)=0,"",VLOOKUP($B42,'Classificação ativ com agrop'!$B$7:$Z$632,COLUMN()-1,0))</f>
        <v/>
      </c>
      <c r="M42" s="270" t="str">
        <f>IF(VLOOKUP($B42,'Classificação ativ com agrop'!$B$7:$Z$632,COLUMN()-1,0)=0,"",VLOOKUP($B42,'Classificação ativ com agrop'!$B$7:$Z$632,COLUMN()-1,0))</f>
        <v>Multifunção</v>
      </c>
      <c r="N42" s="270" t="str">
        <f>IF(VLOOKUP($B42,'Classificação ativ com agrop'!$B$7:$Z$632,COLUMN()-1,0)=0,"",VLOOKUP($B42,'Classificação ativ com agrop'!$B$7:$Z$632,COLUMN()-1,0))</f>
        <v>Agroind Veg</v>
      </c>
      <c r="O42" s="270" t="str">
        <f>IF(VLOOKUP($B42,'Classificação ativ com agrop'!$B$7:$Z$632,COLUMN()-1,0)=0,"",VLOOKUP($B42,'Classificação ativ com agrop'!$B$7:$Z$632,COLUMN()-1,0))</f>
        <v>Madeira</v>
      </c>
      <c r="P42" s="270" t="str">
        <f>IF(VLOOKUP($B42,'Classificação ativ com agrop'!$B$7:$Z$632,COLUMN()-1,0)=0,"",VLOOKUP($B42,'Classificação ativ com agrop'!$B$7:$Z$632,COLUMN()-1,0))</f>
        <v>X Prop</v>
      </c>
      <c r="Q42" s="269">
        <f>IF(VLOOKUP($B42,'Classificação ativ com agrop'!$B$7:$Z$632,COLUMN()-1,0)=0,"",VLOOKUP($B42,'Classificação ativ com agrop'!$B$7:$Z$632,COLUMN()-1,0))</f>
        <v>0.75</v>
      </c>
      <c r="R42" s="269">
        <f>IF(VLOOKUP($B42,'Classificação ativ com agrop'!$B$7:$Z$632,COLUMN()-1,0)=0,"",VLOOKUP($B42,'Classificação ativ com agrop'!$B$7:$Z$632,COLUMN()-1,0))</f>
        <v>0.25</v>
      </c>
      <c r="S42" s="270">
        <f>IF(VLOOKUP($B42,'Classificação ativ com agrop'!$B$7:$Z$632,COLUMN()-1,0)=0,"",VLOOKUP($B42,'Classificação ativ com agrop'!$B$7:$Z$632,COLUMN()-1,0))</f>
        <v>4063.5</v>
      </c>
      <c r="T42" s="270">
        <f>IF(VLOOKUP($B42,'Classificação ativ com agrop'!$B$7:$Z$632,COLUMN()-1,0)=0,"",VLOOKUP($B42,'Classificação ativ com agrop'!$B$7:$Z$632,COLUMN()-1,0))</f>
        <v>103.5</v>
      </c>
      <c r="U42" s="270">
        <f>IF(VLOOKUP($B42,'Classificação ativ com agrop'!$B$7:$Z$632,COLUMN()-1,0)=0,"",VLOOKUP($B42,'Classificação ativ com agrop'!$B$7:$Z$632,COLUMN()-1,0))</f>
        <v>30422.25</v>
      </c>
      <c r="V42" s="270">
        <f>IF(VLOOKUP($B42,'Classificação ativ com agrop'!$B$7:$Z$632,COLUMN()-1,0)=0,"",VLOOKUP($B42,'Classificação ativ com agrop'!$B$7:$Z$632,COLUMN()-1,0))</f>
        <v>762</v>
      </c>
      <c r="W42" s="270">
        <f>IF(VLOOKUP($B42,'Classificação ativ com agrop'!$B$7:$Z$632,COLUMN()-1,0)=0,"",VLOOKUP($B42,'Classificação ativ com agrop'!$B$7:$Z$632,COLUMN()-1,0))</f>
        <v>1354.5</v>
      </c>
      <c r="X42" s="270">
        <f>IF(VLOOKUP($B42,'Classificação ativ com agrop'!$B$7:$Z$632,COLUMN()-1,0)=0,"",VLOOKUP($B42,'Classificação ativ com agrop'!$B$7:$Z$632,COLUMN()-1,0))</f>
        <v>34.5</v>
      </c>
      <c r="Y42" s="270">
        <f>IF(VLOOKUP($B42,'Classificação ativ com agrop'!$B$7:$Z$632,COLUMN()-1,0)=0,"",VLOOKUP($B42,'Classificação ativ com agrop'!$B$7:$Z$632,COLUMN()-1,0))</f>
        <v>10140.75</v>
      </c>
      <c r="Z42" s="270">
        <f>IF(VLOOKUP($B42,'Classificação ativ com agrop'!$B$7:$Z$632,COLUMN()-1,0)=0,"",VLOOKUP($B42,'Classificação ativ com agrop'!$B$7:$Z$632,COLUMN()-1,0))</f>
        <v>254</v>
      </c>
    </row>
    <row r="43" spans="1:26">
      <c r="A43" s="48">
        <v>361</v>
      </c>
      <c r="B43" s="49" t="s">
        <v>332</v>
      </c>
      <c r="C43" s="65">
        <f>VLOOKUP($B43,'Panorama Especialização Brasil'!$K$4:$BU$679,58,0)</f>
        <v>245</v>
      </c>
      <c r="D43" s="46">
        <f t="shared" si="0"/>
        <v>2.3357934677491432</v>
      </c>
      <c r="E43" s="201">
        <f>VLOOKUP($B43,'Panorama Especialização Brasil'!$K$4:$BU$679,60,0)</f>
        <v>57</v>
      </c>
      <c r="F43" s="98">
        <v>124</v>
      </c>
      <c r="G43" s="196">
        <v>14</v>
      </c>
      <c r="H43" s="98">
        <f>VLOOKUP($B43,'Panorama Especialização Brasil'!$K$4:$BU$679,63,0)</f>
        <v>1856</v>
      </c>
      <c r="I43" s="201">
        <f>VLOOKUP($B43,'Panorama Especialização Brasil'!$K$4:$BV$680,64,0)</f>
        <v>754</v>
      </c>
      <c r="J43" s="270" t="str">
        <f>IF(VLOOKUP($B43,'Classificação ativ com agrop'!$B$7:$Z$632,COLUMN()-1,0)=0,"",VLOOKUP($B43,'Classificação ativ com agrop'!$B$7:$Z$632,COLUMN()-1,0))</f>
        <v>Com Ger</v>
      </c>
      <c r="K43" s="270" t="str">
        <f>IF(VLOOKUP($B43,'Classificação ativ com agrop'!$B$7:$Z$632,COLUMN()-1,0)=0,"",VLOOKUP($B43,'Classificação ativ com agrop'!$B$7:$Z$632,COLUMN()-1,0))</f>
        <v>SPF</v>
      </c>
      <c r="L43" s="270" t="str">
        <f>IF(VLOOKUP($B43,'Classificação ativ com agrop'!$B$7:$Z$632,COLUMN()-1,0)=0,"",VLOOKUP($B43,'Classificação ativ com agrop'!$B$7:$Z$632,COLUMN()-1,0))</f>
        <v/>
      </c>
      <c r="M43" s="270" t="str">
        <f>IF(VLOOKUP($B43,'Classificação ativ com agrop'!$B$7:$Z$632,COLUMN()-1,0)=0,"",VLOOKUP($B43,'Classificação ativ com agrop'!$B$7:$Z$632,COLUMN()-1,0))</f>
        <v>Cons Reflexo</v>
      </c>
      <c r="N43" s="270" t="str">
        <f>IF(VLOOKUP($B43,'Classificação ativ com agrop'!$B$7:$Z$632,COLUMN()-1,0)=0,"",VLOOKUP($B43,'Classificação ativ com agrop'!$B$7:$Z$632,COLUMN()-1,0))</f>
        <v>Utensílios Domést</v>
      </c>
      <c r="O43" s="270" t="str">
        <f>IF(VLOOKUP($B43,'Classificação ativ com agrop'!$B$7:$Z$632,COLUMN()-1,0)=0,"",VLOOKUP($B43,'Classificação ativ com agrop'!$B$7:$Z$632,COLUMN()-1,0))</f>
        <v>ZFM</v>
      </c>
      <c r="P43" s="270" t="str">
        <f>IF(VLOOKUP($B43,'Classificação ativ com agrop'!$B$7:$Z$632,COLUMN()-1,0)=0,"",VLOOKUP($B43,'Classificação ativ com agrop'!$B$7:$Z$632,COLUMN()-1,0))</f>
        <v>X Prop</v>
      </c>
      <c r="Q43" s="269">
        <f>IF(VLOOKUP($B43,'Classificação ativ com agrop'!$B$7:$Z$632,COLUMN()-1,0)=0,"",VLOOKUP($B43,'Classificação ativ com agrop'!$B$7:$Z$632,COLUMN()-1,0))</f>
        <v>0.5</v>
      </c>
      <c r="R43" s="269">
        <f>IF(VLOOKUP($B43,'Classificação ativ com agrop'!$B$7:$Z$632,COLUMN()-1,0)=0,"",VLOOKUP($B43,'Classificação ativ com agrop'!$B$7:$Z$632,COLUMN()-1,0))</f>
        <v>0.5</v>
      </c>
      <c r="S43" s="270">
        <f>IF(VLOOKUP($B43,'Classificação ativ com agrop'!$B$7:$Z$632,COLUMN()-1,0)=0,"",VLOOKUP($B43,'Classificação ativ com agrop'!$B$7:$Z$632,COLUMN()-1,0))</f>
        <v>122.5</v>
      </c>
      <c r="T43" s="270">
        <f>IF(VLOOKUP($B43,'Classificação ativ com agrop'!$B$7:$Z$632,COLUMN()-1,0)=0,"",VLOOKUP($B43,'Classificação ativ com agrop'!$B$7:$Z$632,COLUMN()-1,0))</f>
        <v>28.5</v>
      </c>
      <c r="U43" s="270">
        <f>IF(VLOOKUP($B43,'Classificação ativ com agrop'!$B$7:$Z$632,COLUMN()-1,0)=0,"",VLOOKUP($B43,'Classificação ativ com agrop'!$B$7:$Z$632,COLUMN()-1,0))</f>
        <v>928</v>
      </c>
      <c r="V43" s="270">
        <f>IF(VLOOKUP($B43,'Classificação ativ com agrop'!$B$7:$Z$632,COLUMN()-1,0)=0,"",VLOOKUP($B43,'Classificação ativ com agrop'!$B$7:$Z$632,COLUMN()-1,0))</f>
        <v>377</v>
      </c>
      <c r="W43" s="270">
        <f>IF(VLOOKUP($B43,'Classificação ativ com agrop'!$B$7:$Z$632,COLUMN()-1,0)=0,"",VLOOKUP($B43,'Classificação ativ com agrop'!$B$7:$Z$632,COLUMN()-1,0))</f>
        <v>122.5</v>
      </c>
      <c r="X43" s="270">
        <f>IF(VLOOKUP($B43,'Classificação ativ com agrop'!$B$7:$Z$632,COLUMN()-1,0)=0,"",VLOOKUP($B43,'Classificação ativ com agrop'!$B$7:$Z$632,COLUMN()-1,0))</f>
        <v>28.5</v>
      </c>
      <c r="Y43" s="270">
        <f>IF(VLOOKUP($B43,'Classificação ativ com agrop'!$B$7:$Z$632,COLUMN()-1,0)=0,"",VLOOKUP($B43,'Classificação ativ com agrop'!$B$7:$Z$632,COLUMN()-1,0))</f>
        <v>928</v>
      </c>
      <c r="Z43" s="270">
        <f>IF(VLOOKUP($B43,'Classificação ativ com agrop'!$B$7:$Z$632,COLUMN()-1,0)=0,"",VLOOKUP($B43,'Classificação ativ com agrop'!$B$7:$Z$632,COLUMN()-1,0))</f>
        <v>377</v>
      </c>
    </row>
    <row r="44" spans="1:26">
      <c r="A44" s="48">
        <v>242</v>
      </c>
      <c r="B44" s="49" t="s">
        <v>212</v>
      </c>
      <c r="C44" s="65">
        <f>VLOOKUP($B44,'Panorama Especialização Brasil'!$K$4:$BU$679,58,0)</f>
        <v>2885</v>
      </c>
      <c r="D44" s="46">
        <f t="shared" si="0"/>
        <v>2.3037852166155091</v>
      </c>
      <c r="E44" s="201">
        <f>VLOOKUP($B44,'Panorama Especialização Brasil'!$K$4:$BU$679,60,0)</f>
        <v>9</v>
      </c>
      <c r="F44" s="98">
        <v>2860</v>
      </c>
      <c r="G44" s="196">
        <v>6</v>
      </c>
      <c r="H44" s="98">
        <f>VLOOKUP($B44,'Panorama Especialização Brasil'!$K$4:$BU$679,63,0)</f>
        <v>22159</v>
      </c>
      <c r="I44" s="201">
        <f>VLOOKUP($B44,'Panorama Especialização Brasil'!$K$4:$BV$680,64,0)</f>
        <v>354</v>
      </c>
      <c r="J44" s="270" t="str">
        <f>IF(VLOOKUP($B44,'Classificação ativ com agrop'!$B$7:$Z$632,COLUMN()-1,0)=0,"",VLOOKUP($B44,'Classificação ativ com agrop'!$B$7:$Z$632,COLUMN()-1,0))</f>
        <v>EletEletro</v>
      </c>
      <c r="K44" s="270" t="str">
        <f>IF(VLOOKUP($B44,'Classificação ativ com agrop'!$B$7:$Z$632,COLUMN()-1,0)=0,"",VLOOKUP($B44,'Classificação ativ com agrop'!$B$7:$Z$632,COLUMN()-1,0))</f>
        <v>Eletroeletron</v>
      </c>
      <c r="L44" s="270" t="str">
        <f>IF(VLOOKUP($B44,'Classificação ativ com agrop'!$B$7:$Z$632,COLUMN()-1,0)=0,"",VLOOKUP($B44,'Classificação ativ com agrop'!$B$7:$Z$632,COLUMN()-1,0))</f>
        <v>ZFM</v>
      </c>
      <c r="M44" s="270" t="str">
        <f>IF(VLOOKUP($B44,'Classificação ativ com agrop'!$B$7:$Z$632,COLUMN()-1,0)=0,"",VLOOKUP($B44,'Classificação ativ com agrop'!$B$7:$Z$632,COLUMN()-1,0))</f>
        <v>X Prop</v>
      </c>
      <c r="N44" s="270" t="str">
        <f>IF(VLOOKUP($B44,'Classificação ativ com agrop'!$B$7:$Z$632,COLUMN()-1,0)=0,"",VLOOKUP($B44,'Classificação ativ com agrop'!$B$7:$Z$632,COLUMN()-1,0))</f>
        <v/>
      </c>
      <c r="O44" s="270" t="str">
        <f>IF(VLOOKUP($B44,'Classificação ativ com agrop'!$B$7:$Z$632,COLUMN()-1,0)=0,"",VLOOKUP($B44,'Classificação ativ com agrop'!$B$7:$Z$632,COLUMN()-1,0))</f>
        <v/>
      </c>
      <c r="P44" s="270" t="str">
        <f>IF(VLOOKUP($B44,'Classificação ativ com agrop'!$B$7:$Z$632,COLUMN()-1,0)=0,"",VLOOKUP($B44,'Classificação ativ com agrop'!$B$7:$Z$632,COLUMN()-1,0))</f>
        <v/>
      </c>
      <c r="Q44" s="269">
        <f>IF(VLOOKUP($B44,'Classificação ativ com agrop'!$B$7:$Z$632,COLUMN()-1,0)=0,"",VLOOKUP($B44,'Classificação ativ com agrop'!$B$7:$Z$632,COLUMN()-1,0))</f>
        <v>1</v>
      </c>
      <c r="R44" s="269" t="str">
        <f>IF(VLOOKUP($B44,'Classificação ativ com agrop'!$B$7:$Z$632,COLUMN()-1,0)=0,"",VLOOKUP($B44,'Classificação ativ com agrop'!$B$7:$Z$632,COLUMN()-1,0))</f>
        <v/>
      </c>
      <c r="S44" s="270">
        <f>IF(VLOOKUP($B44,'Classificação ativ com agrop'!$B$7:$Z$632,COLUMN()-1,0)=0,"",VLOOKUP($B44,'Classificação ativ com agrop'!$B$7:$Z$632,COLUMN()-1,0))</f>
        <v>2885</v>
      </c>
      <c r="T44" s="270">
        <f>IF(VLOOKUP($B44,'Classificação ativ com agrop'!$B$7:$Z$632,COLUMN()-1,0)=0,"",VLOOKUP($B44,'Classificação ativ com agrop'!$B$7:$Z$632,COLUMN()-1,0))</f>
        <v>9</v>
      </c>
      <c r="U44" s="270">
        <f>IF(VLOOKUP($B44,'Classificação ativ com agrop'!$B$7:$Z$632,COLUMN()-1,0)=0,"",VLOOKUP($B44,'Classificação ativ com agrop'!$B$7:$Z$632,COLUMN()-1,0))</f>
        <v>22159</v>
      </c>
      <c r="V44" s="270">
        <f>IF(VLOOKUP($B44,'Classificação ativ com agrop'!$B$7:$Z$632,COLUMN()-1,0)=0,"",VLOOKUP($B44,'Classificação ativ com agrop'!$B$7:$Z$632,COLUMN()-1,0))</f>
        <v>354</v>
      </c>
      <c r="W44" s="270" t="str">
        <f>IF(VLOOKUP($B44,'Classificação ativ com agrop'!$B$7:$Z$632,COLUMN()-1,0)=0,"",VLOOKUP($B44,'Classificação ativ com agrop'!$B$7:$Z$632,COLUMN()-1,0))</f>
        <v/>
      </c>
      <c r="X44" s="270" t="str">
        <f>IF(VLOOKUP($B44,'Classificação ativ com agrop'!$B$7:$Z$632,COLUMN()-1,0)=0,"",VLOOKUP($B44,'Classificação ativ com agrop'!$B$7:$Z$632,COLUMN()-1,0))</f>
        <v/>
      </c>
      <c r="Y44" s="270" t="str">
        <f>IF(VLOOKUP($B44,'Classificação ativ com agrop'!$B$7:$Z$632,COLUMN()-1,0)=0,"",VLOOKUP($B44,'Classificação ativ com agrop'!$B$7:$Z$632,COLUMN()-1,0))</f>
        <v/>
      </c>
      <c r="Z44" s="270" t="str">
        <f>IF(VLOOKUP($B44,'Classificação ativ com agrop'!$B$7:$Z$632,COLUMN()-1,0)=0,"",VLOOKUP($B44,'Classificação ativ com agrop'!$B$7:$Z$632,COLUMN()-1,0))</f>
        <v/>
      </c>
    </row>
    <row r="45" spans="1:26">
      <c r="A45" s="48">
        <v>354</v>
      </c>
      <c r="B45" s="49" t="s">
        <v>325</v>
      </c>
      <c r="C45" s="65">
        <f>VLOOKUP($B45,'Panorama Especialização Brasil'!$K$4:$BU$679,58,0)</f>
        <v>10456</v>
      </c>
      <c r="D45" s="46">
        <f t="shared" si="0"/>
        <v>2.1963355894705336</v>
      </c>
      <c r="E45" s="201">
        <f>VLOOKUP($B45,'Panorama Especialização Brasil'!$K$4:$BU$679,60,0)</f>
        <v>1358</v>
      </c>
      <c r="F45" s="98">
        <v>960</v>
      </c>
      <c r="G45" s="196">
        <v>65</v>
      </c>
      <c r="H45" s="98">
        <f>VLOOKUP($B45,'Panorama Especialização Brasil'!$K$4:$BU$679,63,0)</f>
        <v>84239</v>
      </c>
      <c r="I45" s="201">
        <f>VLOOKUP($B45,'Panorama Especialização Brasil'!$K$4:$BV$680,64,0)</f>
        <v>16601</v>
      </c>
      <c r="J45" s="270" t="str">
        <f>IF(VLOOKUP($B45,'Classificação ativ com agrop'!$B$7:$Z$632,COLUMN()-1,0)=0,"",VLOOKUP($B45,'Classificação ativ com agrop'!$B$7:$Z$632,COLUMN()-1,0))</f>
        <v>Com Atac</v>
      </c>
      <c r="K45" s="270" t="str">
        <f>IF(VLOOKUP($B45,'Classificação ativ com agrop'!$B$7:$Z$632,COLUMN()-1,0)=0,"",VLOOKUP($B45,'Classificação ativ com agrop'!$B$7:$Z$632,COLUMN()-1,0))</f>
        <v>SPF</v>
      </c>
      <c r="L45" s="270" t="str">
        <f>IF(VLOOKUP($B45,'Classificação ativ com agrop'!$B$7:$Z$632,COLUMN()-1,0)=0,"",VLOOKUP($B45,'Classificação ativ com agrop'!$B$7:$Z$632,COLUMN()-1,0))</f>
        <v/>
      </c>
      <c r="M45" s="270" t="str">
        <f>IF(VLOOKUP($B45,'Classificação ativ com agrop'!$B$7:$Z$632,COLUMN()-1,0)=0,"",VLOOKUP($B45,'Classificação ativ com agrop'!$B$7:$Z$632,COLUMN()-1,0))</f>
        <v>Cons Reflexo</v>
      </c>
      <c r="N45" s="270" t="str">
        <f>IF(VLOOKUP($B45,'Classificação ativ com agrop'!$B$7:$Z$632,COLUMN()-1,0)=0,"",VLOOKUP($B45,'Classificação ativ com agrop'!$B$7:$Z$632,COLUMN()-1,0))</f>
        <v>Eletroeletron</v>
      </c>
      <c r="O45" s="270" t="str">
        <f>IF(VLOOKUP($B45,'Classificação ativ com agrop'!$B$7:$Z$632,COLUMN()-1,0)=0,"",VLOOKUP($B45,'Classificação ativ com agrop'!$B$7:$Z$632,COLUMN()-1,0))</f>
        <v>ZFM</v>
      </c>
      <c r="P45" s="270" t="str">
        <f>IF(VLOOKUP($B45,'Classificação ativ com agrop'!$B$7:$Z$632,COLUMN()-1,0)=0,"",VLOOKUP($B45,'Classificação ativ com agrop'!$B$7:$Z$632,COLUMN()-1,0))</f>
        <v>X Prop</v>
      </c>
      <c r="Q45" s="269">
        <f>IF(VLOOKUP($B45,'Classificação ativ com agrop'!$B$7:$Z$632,COLUMN()-1,0)=0,"",VLOOKUP($B45,'Classificação ativ com agrop'!$B$7:$Z$632,COLUMN()-1,0))</f>
        <v>1</v>
      </c>
      <c r="R45" s="269" t="str">
        <f>IF(VLOOKUP($B45,'Classificação ativ com agrop'!$B$7:$Z$632,COLUMN()-1,0)=0,"",VLOOKUP($B45,'Classificação ativ com agrop'!$B$7:$Z$632,COLUMN()-1,0))</f>
        <v/>
      </c>
      <c r="S45" s="270">
        <f>IF(VLOOKUP($B45,'Classificação ativ com agrop'!$B$7:$Z$632,COLUMN()-1,0)=0,"",VLOOKUP($B45,'Classificação ativ com agrop'!$B$7:$Z$632,COLUMN()-1,0))</f>
        <v>10456</v>
      </c>
      <c r="T45" s="270">
        <f>IF(VLOOKUP($B45,'Classificação ativ com agrop'!$B$7:$Z$632,COLUMN()-1,0)=0,"",VLOOKUP($B45,'Classificação ativ com agrop'!$B$7:$Z$632,COLUMN()-1,0))</f>
        <v>1358</v>
      </c>
      <c r="U45" s="270">
        <f>IF(VLOOKUP($B45,'Classificação ativ com agrop'!$B$7:$Z$632,COLUMN()-1,0)=0,"",VLOOKUP($B45,'Classificação ativ com agrop'!$B$7:$Z$632,COLUMN()-1,0))</f>
        <v>84239</v>
      </c>
      <c r="V45" s="270">
        <f>IF(VLOOKUP($B45,'Classificação ativ com agrop'!$B$7:$Z$632,COLUMN()-1,0)=0,"",VLOOKUP($B45,'Classificação ativ com agrop'!$B$7:$Z$632,COLUMN()-1,0))</f>
        <v>16601</v>
      </c>
      <c r="W45" s="270" t="str">
        <f>IF(VLOOKUP($B45,'Classificação ativ com agrop'!$B$7:$Z$632,COLUMN()-1,0)=0,"",VLOOKUP($B45,'Classificação ativ com agrop'!$B$7:$Z$632,COLUMN()-1,0))</f>
        <v/>
      </c>
      <c r="X45" s="270" t="str">
        <f>IF(VLOOKUP($B45,'Classificação ativ com agrop'!$B$7:$Z$632,COLUMN()-1,0)=0,"",VLOOKUP($B45,'Classificação ativ com agrop'!$B$7:$Z$632,COLUMN()-1,0))</f>
        <v/>
      </c>
      <c r="Y45" s="270" t="str">
        <f>IF(VLOOKUP($B45,'Classificação ativ com agrop'!$B$7:$Z$632,COLUMN()-1,0)=0,"",VLOOKUP($B45,'Classificação ativ com agrop'!$B$7:$Z$632,COLUMN()-1,0))</f>
        <v/>
      </c>
      <c r="Z45" s="270" t="str">
        <f>IF(VLOOKUP($B45,'Classificação ativ com agrop'!$B$7:$Z$632,COLUMN()-1,0)=0,"",VLOOKUP($B45,'Classificação ativ com agrop'!$B$7:$Z$632,COLUMN()-1,0))</f>
        <v/>
      </c>
    </row>
    <row r="46" spans="1:26">
      <c r="A46" s="48">
        <v>328</v>
      </c>
      <c r="B46" s="49" t="s">
        <v>299</v>
      </c>
      <c r="C46" s="65">
        <f>VLOOKUP($B46,'Panorama Especialização Brasil'!$K$4:$BU$679,58,0)</f>
        <v>189</v>
      </c>
      <c r="D46" s="46">
        <f t="shared" si="0"/>
        <v>2.1929982624045912</v>
      </c>
      <c r="E46" s="201">
        <f>VLOOKUP($B46,'Panorama Especialização Brasil'!$K$4:$BU$679,60,0)</f>
        <v>7</v>
      </c>
      <c r="F46" s="98">
        <v>150</v>
      </c>
      <c r="G46" s="196">
        <v>4</v>
      </c>
      <c r="H46" s="98">
        <f>VLOOKUP($B46,'Panorama Especialização Brasil'!$K$4:$BU$679,63,0)</f>
        <v>1525</v>
      </c>
      <c r="I46" s="201">
        <f>VLOOKUP($B46,'Panorama Especialização Brasil'!$K$4:$BV$680,64,0)</f>
        <v>102</v>
      </c>
      <c r="J46" s="270" t="str">
        <f>IF(VLOOKUP($B46,'Classificação ativ com agrop'!$B$7:$Z$632,COLUMN()-1,0)=0,"",VLOOKUP($B46,'Classificação ativ com agrop'!$B$7:$Z$632,COLUMN()-1,0))</f>
        <v>SIUP</v>
      </c>
      <c r="K46" s="270" t="str">
        <f>IF(VLOOKUP($B46,'Classificação ativ com agrop'!$B$7:$Z$632,COLUMN()-1,0)=0,"",VLOOKUP($B46,'Classificação ativ com agrop'!$B$7:$Z$632,COLUMN()-1,0))</f>
        <v>SPF&amp;E</v>
      </c>
      <c r="L46" s="270" t="str">
        <f>IF(VLOOKUP($B46,'Classificação ativ com agrop'!$B$7:$Z$632,COLUMN()-1,0)=0,"",VLOOKUP($B46,'Classificação ativ com agrop'!$B$7:$Z$632,COLUMN()-1,0))</f>
        <v/>
      </c>
      <c r="M46" s="270" t="str">
        <f>IF(VLOOKUP($B46,'Classificação ativ com agrop'!$B$7:$Z$632,COLUMN()-1,0)=0,"",VLOOKUP($B46,'Classificação ativ com agrop'!$B$7:$Z$632,COLUMN()-1,0))</f>
        <v>Gen Reflexo</v>
      </c>
      <c r="N46" s="270" t="str">
        <f>IF(VLOOKUP($B46,'Classificação ativ com agrop'!$B$7:$Z$632,COLUMN()-1,0)=0,"",VLOOKUP($B46,'Classificação ativ com agrop'!$B$7:$Z$632,COLUMN()-1,0))</f>
        <v/>
      </c>
      <c r="O46" s="270" t="str">
        <f>IF(VLOOKUP($B46,'Classificação ativ com agrop'!$B$7:$Z$632,COLUMN()-1,0)=0,"",VLOOKUP($B46,'Classificação ativ com agrop'!$B$7:$Z$632,COLUMN()-1,0))</f>
        <v/>
      </c>
      <c r="P46" s="270" t="str">
        <f>IF(VLOOKUP($B46,'Classificação ativ com agrop'!$B$7:$Z$632,COLUMN()-1,0)=0,"",VLOOKUP($B46,'Classificação ativ com agrop'!$B$7:$Z$632,COLUMN()-1,0))</f>
        <v/>
      </c>
      <c r="Q46" s="269">
        <f>IF(VLOOKUP($B46,'Classificação ativ com agrop'!$B$7:$Z$632,COLUMN()-1,0)=0,"",VLOOKUP($B46,'Classificação ativ com agrop'!$B$7:$Z$632,COLUMN()-1,0))</f>
        <v>1</v>
      </c>
      <c r="R46" s="269" t="str">
        <f>IF(VLOOKUP($B46,'Classificação ativ com agrop'!$B$7:$Z$632,COLUMN()-1,0)=0,"",VLOOKUP($B46,'Classificação ativ com agrop'!$B$7:$Z$632,COLUMN()-1,0))</f>
        <v/>
      </c>
      <c r="S46" s="270">
        <f>IF(VLOOKUP($B46,'Classificação ativ com agrop'!$B$7:$Z$632,COLUMN()-1,0)=0,"",VLOOKUP($B46,'Classificação ativ com agrop'!$B$7:$Z$632,COLUMN()-1,0))</f>
        <v>189</v>
      </c>
      <c r="T46" s="270">
        <f>IF(VLOOKUP($B46,'Classificação ativ com agrop'!$B$7:$Z$632,COLUMN()-1,0)=0,"",VLOOKUP($B46,'Classificação ativ com agrop'!$B$7:$Z$632,COLUMN()-1,0))</f>
        <v>7</v>
      </c>
      <c r="U46" s="270">
        <f>IF(VLOOKUP($B46,'Classificação ativ com agrop'!$B$7:$Z$632,COLUMN()-1,0)=0,"",VLOOKUP($B46,'Classificação ativ com agrop'!$B$7:$Z$632,COLUMN()-1,0))</f>
        <v>1525</v>
      </c>
      <c r="V46" s="270">
        <f>IF(VLOOKUP($B46,'Classificação ativ com agrop'!$B$7:$Z$632,COLUMN()-1,0)=0,"",VLOOKUP($B46,'Classificação ativ com agrop'!$B$7:$Z$632,COLUMN()-1,0))</f>
        <v>102</v>
      </c>
      <c r="W46" s="270" t="str">
        <f>IF(VLOOKUP($B46,'Classificação ativ com agrop'!$B$7:$Z$632,COLUMN()-1,0)=0,"",VLOOKUP($B46,'Classificação ativ com agrop'!$B$7:$Z$632,COLUMN()-1,0))</f>
        <v/>
      </c>
      <c r="X46" s="270" t="str">
        <f>IF(VLOOKUP($B46,'Classificação ativ com agrop'!$B$7:$Z$632,COLUMN()-1,0)=0,"",VLOOKUP($B46,'Classificação ativ com agrop'!$B$7:$Z$632,COLUMN()-1,0))</f>
        <v/>
      </c>
      <c r="Y46" s="270" t="str">
        <f>IF(VLOOKUP($B46,'Classificação ativ com agrop'!$B$7:$Z$632,COLUMN()-1,0)=0,"",VLOOKUP($B46,'Classificação ativ com agrop'!$B$7:$Z$632,COLUMN()-1,0))</f>
        <v/>
      </c>
      <c r="Z46" s="270" t="str">
        <f>IF(VLOOKUP($B46,'Classificação ativ com agrop'!$B$7:$Z$632,COLUMN()-1,0)=0,"",VLOOKUP($B46,'Classificação ativ com agrop'!$B$7:$Z$632,COLUMN()-1,0))</f>
        <v/>
      </c>
    </row>
    <row r="47" spans="1:26">
      <c r="A47" s="48">
        <v>624</v>
      </c>
      <c r="B47" s="49" t="s">
        <v>598</v>
      </c>
      <c r="C47" s="65">
        <f>VLOOKUP($B47,'Panorama Especialização Brasil'!$K$4:$BU$679,58,0)</f>
        <v>6425</v>
      </c>
      <c r="D47" s="46">
        <f t="shared" si="0"/>
        <v>2.1909667581119385</v>
      </c>
      <c r="E47" s="201">
        <f>VLOOKUP($B47,'Panorama Especialização Brasil'!$K$4:$BU$679,60,0)</f>
        <v>175</v>
      </c>
      <c r="F47" s="98">
        <v>1551</v>
      </c>
      <c r="G47" s="196">
        <v>15</v>
      </c>
      <c r="H47" s="98">
        <f>VLOOKUP($B47,'Panorama Especialização Brasil'!$K$4:$BU$679,63,0)</f>
        <v>51890</v>
      </c>
      <c r="I47" s="201">
        <f>VLOOKUP($B47,'Panorama Especialização Brasil'!$K$4:$BV$680,64,0)</f>
        <v>2439</v>
      </c>
      <c r="J47" s="270" t="str">
        <f>IF(VLOOKUP($B47,'Classificação ativ com agrop'!$B$7:$Z$632,COLUMN()-1,0)=0,"",VLOOKUP($B47,'Classificação ativ com agrop'!$B$7:$Z$632,COLUMN()-1,0))</f>
        <v>Educ</v>
      </c>
      <c r="K47" s="270" t="str">
        <f>IF(VLOOKUP($B47,'Classificação ativ com agrop'!$B$7:$Z$632,COLUMN()-1,0)=0,"",VLOOKUP($B47,'Classificação ativ com agrop'!$B$7:$Z$632,COLUMN()-1,0))</f>
        <v>SPB - Edu</v>
      </c>
      <c r="L47" s="270" t="str">
        <f>IF(VLOOKUP($B47,'Classificação ativ com agrop'!$B$7:$Z$632,COLUMN()-1,0)=0,"",VLOOKUP($B47,'Classificação ativ com agrop'!$B$7:$Z$632,COLUMN()-1,0))</f>
        <v/>
      </c>
      <c r="M47" s="270" t="str">
        <f>IF(VLOOKUP($B47,'Classificação ativ com agrop'!$B$7:$Z$632,COLUMN()-1,0)=0,"",VLOOKUP($B47,'Classificação ativ com agrop'!$B$7:$Z$632,COLUMN()-1,0))</f>
        <v>Multifunção</v>
      </c>
      <c r="N47" s="270" t="str">
        <f>IF(VLOOKUP($B47,'Classificação ativ com agrop'!$B$7:$Z$632,COLUMN()-1,0)=0,"",VLOOKUP($B47,'Classificação ativ com agrop'!$B$7:$Z$632,COLUMN()-1,0))</f>
        <v/>
      </c>
      <c r="O47" s="270" t="str">
        <f>IF(VLOOKUP($B47,'Classificação ativ com agrop'!$B$7:$Z$632,COLUMN()-1,0)=0,"",VLOOKUP($B47,'Classificação ativ com agrop'!$B$7:$Z$632,COLUMN()-1,0))</f>
        <v/>
      </c>
      <c r="P47" s="270" t="str">
        <f>IF(VLOOKUP($B47,'Classificação ativ com agrop'!$B$7:$Z$632,COLUMN()-1,0)=0,"",VLOOKUP($B47,'Classificação ativ com agrop'!$B$7:$Z$632,COLUMN()-1,0))</f>
        <v/>
      </c>
      <c r="Q47" s="269">
        <f>IF(VLOOKUP($B47,'Classificação ativ com agrop'!$B$7:$Z$632,COLUMN()-1,0)=0,"",VLOOKUP($B47,'Classificação ativ com agrop'!$B$7:$Z$632,COLUMN()-1,0))</f>
        <v>1</v>
      </c>
      <c r="R47" s="269" t="str">
        <f>IF(VLOOKUP($B47,'Classificação ativ com agrop'!$B$7:$Z$632,COLUMN()-1,0)=0,"",VLOOKUP($B47,'Classificação ativ com agrop'!$B$7:$Z$632,COLUMN()-1,0))</f>
        <v/>
      </c>
      <c r="S47" s="270">
        <f>IF(VLOOKUP($B47,'Classificação ativ com agrop'!$B$7:$Z$632,COLUMN()-1,0)=0,"",VLOOKUP($B47,'Classificação ativ com agrop'!$B$7:$Z$632,COLUMN()-1,0))</f>
        <v>6425</v>
      </c>
      <c r="T47" s="270">
        <f>IF(VLOOKUP($B47,'Classificação ativ com agrop'!$B$7:$Z$632,COLUMN()-1,0)=0,"",VLOOKUP($B47,'Classificação ativ com agrop'!$B$7:$Z$632,COLUMN()-1,0))</f>
        <v>175</v>
      </c>
      <c r="U47" s="270">
        <f>IF(VLOOKUP($B47,'Classificação ativ com agrop'!$B$7:$Z$632,COLUMN()-1,0)=0,"",VLOOKUP($B47,'Classificação ativ com agrop'!$B$7:$Z$632,COLUMN()-1,0))</f>
        <v>51890</v>
      </c>
      <c r="V47" s="270">
        <f>IF(VLOOKUP($B47,'Classificação ativ com agrop'!$B$7:$Z$632,COLUMN()-1,0)=0,"",VLOOKUP($B47,'Classificação ativ com agrop'!$B$7:$Z$632,COLUMN()-1,0))</f>
        <v>2439</v>
      </c>
      <c r="W47" s="270" t="str">
        <f>IF(VLOOKUP($B47,'Classificação ativ com agrop'!$B$7:$Z$632,COLUMN()-1,0)=0,"",VLOOKUP($B47,'Classificação ativ com agrop'!$B$7:$Z$632,COLUMN()-1,0))</f>
        <v/>
      </c>
      <c r="X47" s="270" t="str">
        <f>IF(VLOOKUP($B47,'Classificação ativ com agrop'!$B$7:$Z$632,COLUMN()-1,0)=0,"",VLOOKUP($B47,'Classificação ativ com agrop'!$B$7:$Z$632,COLUMN()-1,0))</f>
        <v/>
      </c>
      <c r="Y47" s="270" t="str">
        <f>IF(VLOOKUP($B47,'Classificação ativ com agrop'!$B$7:$Z$632,COLUMN()-1,0)=0,"",VLOOKUP($B47,'Classificação ativ com agrop'!$B$7:$Z$632,COLUMN()-1,0))</f>
        <v/>
      </c>
      <c r="Z47" s="270" t="str">
        <f>IF(VLOOKUP($B47,'Classificação ativ com agrop'!$B$7:$Z$632,COLUMN()-1,0)=0,"",VLOOKUP($B47,'Classificação ativ com agrop'!$B$7:$Z$632,COLUMN()-1,0))</f>
        <v/>
      </c>
    </row>
    <row r="48" spans="1:26">
      <c r="A48" s="48">
        <v>616</v>
      </c>
      <c r="B48" s="49" t="s">
        <v>590</v>
      </c>
      <c r="C48" s="65">
        <f>VLOOKUP($B48,'Panorama Especialização Brasil'!$K$4:$BU$679,58,0)</f>
        <v>6631</v>
      </c>
      <c r="D48" s="46">
        <f t="shared" si="0"/>
        <v>2.179802323917627</v>
      </c>
      <c r="E48" s="201">
        <f>VLOOKUP($B48,'Panorama Especialização Brasil'!$K$4:$BU$679,60,0)</f>
        <v>60</v>
      </c>
      <c r="F48" s="98">
        <v>532</v>
      </c>
      <c r="G48" s="196">
        <v>2</v>
      </c>
      <c r="H48" s="98">
        <f>VLOOKUP($B48,'Panorama Especialização Brasil'!$K$4:$BU$679,63,0)</f>
        <v>53828</v>
      </c>
      <c r="I48" s="201">
        <f>VLOOKUP($B48,'Panorama Especialização Brasil'!$K$4:$BV$680,64,0)</f>
        <v>600</v>
      </c>
      <c r="J48" s="270" t="str">
        <f>IF(VLOOKUP($B48,'Classificação ativ com agrop'!$B$7:$Z$632,COLUMN()-1,0)=0,"",VLOOKUP($B48,'Classificação ativ com agrop'!$B$7:$Z$632,COLUMN()-1,0))</f>
        <v>AdmPub</v>
      </c>
      <c r="K48" s="270" t="str">
        <f>IF(VLOOKUP($B48,'Classificação ativ com agrop'!$B$7:$Z$632,COLUMN()-1,0)=0,"",VLOOKUP($B48,'Classificação ativ com agrop'!$B$7:$Z$632,COLUMN()-1,0))</f>
        <v>Adm Pub</v>
      </c>
      <c r="L48" s="270" t="str">
        <f>IF(VLOOKUP($B48,'Classificação ativ com agrop'!$B$7:$Z$632,COLUMN()-1,0)=0,"",VLOOKUP($B48,'Classificação ativ com agrop'!$B$7:$Z$632,COLUMN()-1,0))</f>
        <v/>
      </c>
      <c r="M48" s="270" t="str">
        <f>IF(VLOOKUP($B48,'Classificação ativ com agrop'!$B$7:$Z$632,COLUMN()-1,0)=0,"",VLOOKUP($B48,'Classificação ativ com agrop'!$B$7:$Z$632,COLUMN()-1,0))</f>
        <v>G Prop</v>
      </c>
      <c r="N48" s="270" t="str">
        <f>IF(VLOOKUP($B48,'Classificação ativ com agrop'!$B$7:$Z$632,COLUMN()-1,0)=0,"",VLOOKUP($B48,'Classificação ativ com agrop'!$B$7:$Z$632,COLUMN()-1,0))</f>
        <v/>
      </c>
      <c r="O48" s="270" t="str">
        <f>IF(VLOOKUP($B48,'Classificação ativ com agrop'!$B$7:$Z$632,COLUMN()-1,0)=0,"",VLOOKUP($B48,'Classificação ativ com agrop'!$B$7:$Z$632,COLUMN()-1,0))</f>
        <v/>
      </c>
      <c r="P48" s="270" t="str">
        <f>IF(VLOOKUP($B48,'Classificação ativ com agrop'!$B$7:$Z$632,COLUMN()-1,0)=0,"",VLOOKUP($B48,'Classificação ativ com agrop'!$B$7:$Z$632,COLUMN()-1,0))</f>
        <v/>
      </c>
      <c r="Q48" s="269">
        <f>IF(VLOOKUP($B48,'Classificação ativ com agrop'!$B$7:$Z$632,COLUMN()-1,0)=0,"",VLOOKUP($B48,'Classificação ativ com agrop'!$B$7:$Z$632,COLUMN()-1,0))</f>
        <v>1</v>
      </c>
      <c r="R48" s="269" t="str">
        <f>IF(VLOOKUP($B48,'Classificação ativ com agrop'!$B$7:$Z$632,COLUMN()-1,0)=0,"",VLOOKUP($B48,'Classificação ativ com agrop'!$B$7:$Z$632,COLUMN()-1,0))</f>
        <v/>
      </c>
      <c r="S48" s="270">
        <f>IF(VLOOKUP($B48,'Classificação ativ com agrop'!$B$7:$Z$632,COLUMN()-1,0)=0,"",VLOOKUP($B48,'Classificação ativ com agrop'!$B$7:$Z$632,COLUMN()-1,0))</f>
        <v>6631</v>
      </c>
      <c r="T48" s="270">
        <f>IF(VLOOKUP($B48,'Classificação ativ com agrop'!$B$7:$Z$632,COLUMN()-1,0)=0,"",VLOOKUP($B48,'Classificação ativ com agrop'!$B$7:$Z$632,COLUMN()-1,0))</f>
        <v>60</v>
      </c>
      <c r="U48" s="270">
        <f>IF(VLOOKUP($B48,'Classificação ativ com agrop'!$B$7:$Z$632,COLUMN()-1,0)=0,"",VLOOKUP($B48,'Classificação ativ com agrop'!$B$7:$Z$632,COLUMN()-1,0))</f>
        <v>53828</v>
      </c>
      <c r="V48" s="270">
        <f>IF(VLOOKUP($B48,'Classificação ativ com agrop'!$B$7:$Z$632,COLUMN()-1,0)=0,"",VLOOKUP($B48,'Classificação ativ com agrop'!$B$7:$Z$632,COLUMN()-1,0))</f>
        <v>600</v>
      </c>
      <c r="W48" s="270" t="str">
        <f>IF(VLOOKUP($B48,'Classificação ativ com agrop'!$B$7:$Z$632,COLUMN()-1,0)=0,"",VLOOKUP($B48,'Classificação ativ com agrop'!$B$7:$Z$632,COLUMN()-1,0))</f>
        <v/>
      </c>
      <c r="X48" s="270" t="str">
        <f>IF(VLOOKUP($B48,'Classificação ativ com agrop'!$B$7:$Z$632,COLUMN()-1,0)=0,"",VLOOKUP($B48,'Classificação ativ com agrop'!$B$7:$Z$632,COLUMN()-1,0))</f>
        <v/>
      </c>
      <c r="Y48" s="270" t="str">
        <f>IF(VLOOKUP($B48,'Classificação ativ com agrop'!$B$7:$Z$632,COLUMN()-1,0)=0,"",VLOOKUP($B48,'Classificação ativ com agrop'!$B$7:$Z$632,COLUMN()-1,0))</f>
        <v/>
      </c>
      <c r="Z48" s="270" t="str">
        <f>IF(VLOOKUP($B48,'Classificação ativ com agrop'!$B$7:$Z$632,COLUMN()-1,0)=0,"",VLOOKUP($B48,'Classificação ativ com agrop'!$B$7:$Z$632,COLUMN()-1,0))</f>
        <v/>
      </c>
    </row>
    <row r="49" spans="1:26">
      <c r="A49" s="48">
        <v>396</v>
      </c>
      <c r="B49" s="49" t="s">
        <v>367</v>
      </c>
      <c r="C49" s="65">
        <f>VLOOKUP($B49,'Panorama Especialização Brasil'!$K$4:$BU$679,58,0)</f>
        <v>585</v>
      </c>
      <c r="D49" s="46">
        <f t="shared" si="0"/>
        <v>2.1516262608590937</v>
      </c>
      <c r="E49" s="201">
        <f>VLOOKUP($B49,'Panorama Especialização Brasil'!$K$4:$BU$679,60,0)</f>
        <v>62</v>
      </c>
      <c r="F49" s="98">
        <v>93</v>
      </c>
      <c r="G49" s="196">
        <v>7</v>
      </c>
      <c r="H49" s="98">
        <f>VLOOKUP($B49,'Panorama Especialização Brasil'!$K$4:$BU$679,63,0)</f>
        <v>4811</v>
      </c>
      <c r="I49" s="201">
        <f>VLOOKUP($B49,'Panorama Especialização Brasil'!$K$4:$BV$680,64,0)</f>
        <v>443</v>
      </c>
      <c r="J49" s="270" t="str">
        <f>IF(VLOOKUP($B49,'Classificação ativ com agrop'!$B$7:$Z$632,COLUMN()-1,0)=0,"",VLOOKUP($B49,'Classificação ativ com agrop'!$B$7:$Z$632,COLUMN()-1,0))</f>
        <v>Com Atac</v>
      </c>
      <c r="K49" s="270" t="str">
        <f>IF(VLOOKUP($B49,'Classificação ativ com agrop'!$B$7:$Z$632,COLUMN()-1,0)=0,"",VLOOKUP($B49,'Classificação ativ com agrop'!$B$7:$Z$632,COLUMN()-1,0))</f>
        <v>Const Civil</v>
      </c>
      <c r="L49" s="270" t="str">
        <f>IF(VLOOKUP($B49,'Classificação ativ com agrop'!$B$7:$Z$632,COLUMN()-1,0)=0,"",VLOOKUP($B49,'Classificação ativ com agrop'!$B$7:$Z$632,COLUMN()-1,0))</f>
        <v/>
      </c>
      <c r="M49" s="270" t="str">
        <f>IF(VLOOKUP($B49,'Classificação ativ com agrop'!$B$7:$Z$632,COLUMN()-1,0)=0,"",VLOOKUP($B49,'Classificação ativ com agrop'!$B$7:$Z$632,COLUMN()-1,0))</f>
        <v>Multifunção</v>
      </c>
      <c r="N49" s="270" t="str">
        <f>IF(VLOOKUP($B49,'Classificação ativ com agrop'!$B$7:$Z$632,COLUMN()-1,0)=0,"",VLOOKUP($B49,'Classificação ativ com agrop'!$B$7:$Z$632,COLUMN()-1,0))</f>
        <v/>
      </c>
      <c r="O49" s="270" t="str">
        <f>IF(VLOOKUP($B49,'Classificação ativ com agrop'!$B$7:$Z$632,COLUMN()-1,0)=0,"",VLOOKUP($B49,'Classificação ativ com agrop'!$B$7:$Z$632,COLUMN()-1,0))</f>
        <v/>
      </c>
      <c r="P49" s="270" t="str">
        <f>IF(VLOOKUP($B49,'Classificação ativ com agrop'!$B$7:$Z$632,COLUMN()-1,0)=0,"",VLOOKUP($B49,'Classificação ativ com agrop'!$B$7:$Z$632,COLUMN()-1,0))</f>
        <v/>
      </c>
      <c r="Q49" s="269">
        <f>IF(VLOOKUP($B49,'Classificação ativ com agrop'!$B$7:$Z$632,COLUMN()-1,0)=0,"",VLOOKUP($B49,'Classificação ativ com agrop'!$B$7:$Z$632,COLUMN()-1,0))</f>
        <v>1</v>
      </c>
      <c r="R49" s="269" t="str">
        <f>IF(VLOOKUP($B49,'Classificação ativ com agrop'!$B$7:$Z$632,COLUMN()-1,0)=0,"",VLOOKUP($B49,'Classificação ativ com agrop'!$B$7:$Z$632,COLUMN()-1,0))</f>
        <v/>
      </c>
      <c r="S49" s="270">
        <f>IF(VLOOKUP($B49,'Classificação ativ com agrop'!$B$7:$Z$632,COLUMN()-1,0)=0,"",VLOOKUP($B49,'Classificação ativ com agrop'!$B$7:$Z$632,COLUMN()-1,0))</f>
        <v>585</v>
      </c>
      <c r="T49" s="270">
        <f>IF(VLOOKUP($B49,'Classificação ativ com agrop'!$B$7:$Z$632,COLUMN()-1,0)=0,"",VLOOKUP($B49,'Classificação ativ com agrop'!$B$7:$Z$632,COLUMN()-1,0))</f>
        <v>62</v>
      </c>
      <c r="U49" s="270">
        <f>IF(VLOOKUP($B49,'Classificação ativ com agrop'!$B$7:$Z$632,COLUMN()-1,0)=0,"",VLOOKUP($B49,'Classificação ativ com agrop'!$B$7:$Z$632,COLUMN()-1,0))</f>
        <v>4811</v>
      </c>
      <c r="V49" s="270">
        <f>IF(VLOOKUP($B49,'Classificação ativ com agrop'!$B$7:$Z$632,COLUMN()-1,0)=0,"",VLOOKUP($B49,'Classificação ativ com agrop'!$B$7:$Z$632,COLUMN()-1,0))</f>
        <v>443</v>
      </c>
      <c r="W49" s="270" t="str">
        <f>IF(VLOOKUP($B49,'Classificação ativ com agrop'!$B$7:$Z$632,COLUMN()-1,0)=0,"",VLOOKUP($B49,'Classificação ativ com agrop'!$B$7:$Z$632,COLUMN()-1,0))</f>
        <v/>
      </c>
      <c r="X49" s="270" t="str">
        <f>IF(VLOOKUP($B49,'Classificação ativ com agrop'!$B$7:$Z$632,COLUMN()-1,0)=0,"",VLOOKUP($B49,'Classificação ativ com agrop'!$B$7:$Z$632,COLUMN()-1,0))</f>
        <v/>
      </c>
      <c r="Y49" s="270" t="str">
        <f>IF(VLOOKUP($B49,'Classificação ativ com agrop'!$B$7:$Z$632,COLUMN()-1,0)=0,"",VLOOKUP($B49,'Classificação ativ com agrop'!$B$7:$Z$632,COLUMN()-1,0))</f>
        <v/>
      </c>
      <c r="Z49" s="270" t="str">
        <f>IF(VLOOKUP($B49,'Classificação ativ com agrop'!$B$7:$Z$632,COLUMN()-1,0)=0,"",VLOOKUP($B49,'Classificação ativ com agrop'!$B$7:$Z$632,COLUMN()-1,0))</f>
        <v/>
      </c>
    </row>
    <row r="50" spans="1:26">
      <c r="A50" s="48">
        <v>201</v>
      </c>
      <c r="B50" s="49" t="s">
        <v>171</v>
      </c>
      <c r="C50" s="65">
        <f>VLOOKUP($B50,'Panorama Especialização Brasil'!$K$4:$BU$679,58,0)</f>
        <v>3168</v>
      </c>
      <c r="D50" s="46">
        <f t="shared" si="0"/>
        <v>2.1433514080679354</v>
      </c>
      <c r="E50" s="201">
        <f>VLOOKUP($B50,'Panorama Especialização Brasil'!$K$4:$BU$679,60,0)</f>
        <v>5</v>
      </c>
      <c r="F50" s="98">
        <v>4</v>
      </c>
      <c r="G50" s="196">
        <v>2</v>
      </c>
      <c r="H50" s="98">
        <f>VLOOKUP($B50,'Panorama Especialização Brasil'!$K$4:$BU$679,63,0)</f>
        <v>26154</v>
      </c>
      <c r="I50" s="201">
        <f>VLOOKUP($B50,'Panorama Especialização Brasil'!$K$4:$BV$680,64,0)</f>
        <v>513</v>
      </c>
      <c r="J50" s="270" t="str">
        <f>IF(VLOOKUP($B50,'Classificação ativ com agrop'!$B$7:$Z$632,COLUMN()-1,0)=0,"",VLOOKUP($B50,'Classificação ativ com agrop'!$B$7:$Z$632,COLUMN()-1,0))</f>
        <v>Metalúrgico</v>
      </c>
      <c r="K50" s="270" t="str">
        <f>IF(VLOOKUP($B50,'Classificação ativ com agrop'!$B$7:$Z$632,COLUMN()-1,0)=0,"",VLOOKUP($B50,'Classificação ativ com agrop'!$B$7:$Z$632,COLUMN()-1,0))</f>
        <v>Min&amp;Met</v>
      </c>
      <c r="L50" s="270" t="str">
        <f>IF(VLOOKUP($B50,'Classificação ativ com agrop'!$B$7:$Z$632,COLUMN()-1,0)=0,"",VLOOKUP($B50,'Classificação ativ com agrop'!$B$7:$Z$632,COLUMN()-1,0))</f>
        <v/>
      </c>
      <c r="M50" s="270" t="str">
        <f>IF(VLOOKUP($B50,'Classificação ativ com agrop'!$B$7:$Z$632,COLUMN()-1,0)=0,"",VLOOKUP($B50,'Classificação ativ com agrop'!$B$7:$Z$632,COLUMN()-1,0))</f>
        <v>X Prop</v>
      </c>
      <c r="N50" s="270" t="str">
        <f>IF(VLOOKUP($B50,'Classificação ativ com agrop'!$B$7:$Z$632,COLUMN()-1,0)=0,"",VLOOKUP($B50,'Classificação ativ com agrop'!$B$7:$Z$632,COLUMN()-1,0))</f>
        <v/>
      </c>
      <c r="O50" s="270" t="str">
        <f>IF(VLOOKUP($B50,'Classificação ativ com agrop'!$B$7:$Z$632,COLUMN()-1,0)=0,"",VLOOKUP($B50,'Classificação ativ com agrop'!$B$7:$Z$632,COLUMN()-1,0))</f>
        <v/>
      </c>
      <c r="P50" s="270" t="str">
        <f>IF(VLOOKUP($B50,'Classificação ativ com agrop'!$B$7:$Z$632,COLUMN()-1,0)=0,"",VLOOKUP($B50,'Classificação ativ com agrop'!$B$7:$Z$632,COLUMN()-1,0))</f>
        <v/>
      </c>
      <c r="Q50" s="269">
        <f>IF(VLOOKUP($B50,'Classificação ativ com agrop'!$B$7:$Z$632,COLUMN()-1,0)=0,"",VLOOKUP($B50,'Classificação ativ com agrop'!$B$7:$Z$632,COLUMN()-1,0))</f>
        <v>1</v>
      </c>
      <c r="R50" s="269" t="str">
        <f>IF(VLOOKUP($B50,'Classificação ativ com agrop'!$B$7:$Z$632,COLUMN()-1,0)=0,"",VLOOKUP($B50,'Classificação ativ com agrop'!$B$7:$Z$632,COLUMN()-1,0))</f>
        <v/>
      </c>
      <c r="S50" s="270">
        <f>IF(VLOOKUP($B50,'Classificação ativ com agrop'!$B$7:$Z$632,COLUMN()-1,0)=0,"",VLOOKUP($B50,'Classificação ativ com agrop'!$B$7:$Z$632,COLUMN()-1,0))</f>
        <v>3168</v>
      </c>
      <c r="T50" s="270">
        <f>IF(VLOOKUP($B50,'Classificação ativ com agrop'!$B$7:$Z$632,COLUMN()-1,0)=0,"",VLOOKUP($B50,'Classificação ativ com agrop'!$B$7:$Z$632,COLUMN()-1,0))</f>
        <v>5</v>
      </c>
      <c r="U50" s="270">
        <f>IF(VLOOKUP($B50,'Classificação ativ com agrop'!$B$7:$Z$632,COLUMN()-1,0)=0,"",VLOOKUP($B50,'Classificação ativ com agrop'!$B$7:$Z$632,COLUMN()-1,0))</f>
        <v>26154</v>
      </c>
      <c r="V50" s="270">
        <f>IF(VLOOKUP($B50,'Classificação ativ com agrop'!$B$7:$Z$632,COLUMN()-1,0)=0,"",VLOOKUP($B50,'Classificação ativ com agrop'!$B$7:$Z$632,COLUMN()-1,0))</f>
        <v>513</v>
      </c>
      <c r="W50" s="270" t="str">
        <f>IF(VLOOKUP($B50,'Classificação ativ com agrop'!$B$7:$Z$632,COLUMN()-1,0)=0,"",VLOOKUP($B50,'Classificação ativ com agrop'!$B$7:$Z$632,COLUMN()-1,0))</f>
        <v/>
      </c>
      <c r="X50" s="270" t="str">
        <f>IF(VLOOKUP($B50,'Classificação ativ com agrop'!$B$7:$Z$632,COLUMN()-1,0)=0,"",VLOOKUP($B50,'Classificação ativ com agrop'!$B$7:$Z$632,COLUMN()-1,0))</f>
        <v/>
      </c>
      <c r="Y50" s="270" t="str">
        <f>IF(VLOOKUP($B50,'Classificação ativ com agrop'!$B$7:$Z$632,COLUMN()-1,0)=0,"",VLOOKUP($B50,'Classificação ativ com agrop'!$B$7:$Z$632,COLUMN()-1,0))</f>
        <v/>
      </c>
      <c r="Z50" s="270" t="str">
        <f>IF(VLOOKUP($B50,'Classificação ativ com agrop'!$B$7:$Z$632,COLUMN()-1,0)=0,"",VLOOKUP($B50,'Classificação ativ com agrop'!$B$7:$Z$632,COLUMN()-1,0))</f>
        <v/>
      </c>
    </row>
    <row r="51" spans="1:26">
      <c r="A51" s="48">
        <v>463</v>
      </c>
      <c r="B51" s="49" t="s">
        <v>435</v>
      </c>
      <c r="C51" s="65">
        <f>VLOOKUP($B51,'Panorama Especialização Brasil'!$K$4:$BU$679,58,0)</f>
        <v>221</v>
      </c>
      <c r="D51" s="46">
        <f t="shared" si="0"/>
        <v>2.1415973834353501</v>
      </c>
      <c r="E51" s="201">
        <f>VLOOKUP($B51,'Panorama Especialização Brasil'!$K$4:$BU$679,60,0)</f>
        <v>7</v>
      </c>
      <c r="F51" s="98">
        <v>202</v>
      </c>
      <c r="G51" s="196">
        <v>5</v>
      </c>
      <c r="H51" s="98">
        <f>VLOOKUP($B51,'Panorama Especialização Brasil'!$K$4:$BU$679,63,0)</f>
        <v>1826</v>
      </c>
      <c r="I51" s="201">
        <f>VLOOKUP($B51,'Panorama Especialização Brasil'!$K$4:$BV$680,64,0)</f>
        <v>103</v>
      </c>
      <c r="J51" s="270" t="str">
        <f>IF(VLOOKUP($B51,'Classificação ativ com agrop'!$B$7:$Z$632,COLUMN()-1,0)=0,"",VLOOKUP($B51,'Classificação ativ com agrop'!$B$7:$Z$632,COLUMN()-1,0))</f>
        <v>Log e Tr</v>
      </c>
      <c r="K51" s="270" t="str">
        <f>IF(VLOOKUP($B51,'Classificação ativ com agrop'!$B$7:$Z$632,COLUMN()-1,0)=0,"",VLOOKUP($B51,'Classificação ativ com agrop'!$B$7:$Z$632,COLUMN()-1,0))</f>
        <v>Eletroeletron</v>
      </c>
      <c r="L51" s="270" t="str">
        <f>IF(VLOOKUP($B51,'Classificação ativ com agrop'!$B$7:$Z$632,COLUMN()-1,0)=0,"",VLOOKUP($B51,'Classificação ativ com agrop'!$B$7:$Z$632,COLUMN()-1,0))</f>
        <v>ZFM</v>
      </c>
      <c r="M51" s="270" t="str">
        <f>IF(VLOOKUP($B51,'Classificação ativ com agrop'!$B$7:$Z$632,COLUMN()-1,0)=0,"",VLOOKUP($B51,'Classificação ativ com agrop'!$B$7:$Z$632,COLUMN()-1,0))</f>
        <v>X Prop</v>
      </c>
      <c r="N51" s="270" t="str">
        <f>IF(VLOOKUP($B51,'Classificação ativ com agrop'!$B$7:$Z$632,COLUMN()-1,0)=0,"",VLOOKUP($B51,'Classificação ativ com agrop'!$B$7:$Z$632,COLUMN()-1,0))</f>
        <v>Multicadeia</v>
      </c>
      <c r="O51" s="270" t="str">
        <f>IF(VLOOKUP($B51,'Classificação ativ com agrop'!$B$7:$Z$632,COLUMN()-1,0)=0,"",VLOOKUP($B51,'Classificação ativ com agrop'!$B$7:$Z$632,COLUMN()-1,0))</f>
        <v/>
      </c>
      <c r="P51" s="270" t="str">
        <f>IF(VLOOKUP($B51,'Classificação ativ com agrop'!$B$7:$Z$632,COLUMN()-1,0)=0,"",VLOOKUP($B51,'Classificação ativ com agrop'!$B$7:$Z$632,COLUMN()-1,0))</f>
        <v>Multifunção</v>
      </c>
      <c r="Q51" s="269">
        <f>IF(VLOOKUP($B51,'Classificação ativ com agrop'!$B$7:$Z$632,COLUMN()-1,0)=0,"",VLOOKUP($B51,'Classificação ativ com agrop'!$B$7:$Z$632,COLUMN()-1,0))</f>
        <v>0.5</v>
      </c>
      <c r="R51" s="269">
        <f>IF(VLOOKUP($B51,'Classificação ativ com agrop'!$B$7:$Z$632,COLUMN()-1,0)=0,"",VLOOKUP($B51,'Classificação ativ com agrop'!$B$7:$Z$632,COLUMN()-1,0))</f>
        <v>0.5</v>
      </c>
      <c r="S51" s="270">
        <f>IF(VLOOKUP($B51,'Classificação ativ com agrop'!$B$7:$Z$632,COLUMN()-1,0)=0,"",VLOOKUP($B51,'Classificação ativ com agrop'!$B$7:$Z$632,COLUMN()-1,0))</f>
        <v>110.5</v>
      </c>
      <c r="T51" s="270">
        <f>IF(VLOOKUP($B51,'Classificação ativ com agrop'!$B$7:$Z$632,COLUMN()-1,0)=0,"",VLOOKUP($B51,'Classificação ativ com agrop'!$B$7:$Z$632,COLUMN()-1,0))</f>
        <v>3.5</v>
      </c>
      <c r="U51" s="270">
        <f>IF(VLOOKUP($B51,'Classificação ativ com agrop'!$B$7:$Z$632,COLUMN()-1,0)=0,"",VLOOKUP($B51,'Classificação ativ com agrop'!$B$7:$Z$632,COLUMN()-1,0))</f>
        <v>913</v>
      </c>
      <c r="V51" s="270">
        <f>IF(VLOOKUP($B51,'Classificação ativ com agrop'!$B$7:$Z$632,COLUMN()-1,0)=0,"",VLOOKUP($B51,'Classificação ativ com agrop'!$B$7:$Z$632,COLUMN()-1,0))</f>
        <v>51.5</v>
      </c>
      <c r="W51" s="270">
        <f>IF(VLOOKUP($B51,'Classificação ativ com agrop'!$B$7:$Z$632,COLUMN()-1,0)=0,"",VLOOKUP($B51,'Classificação ativ com agrop'!$B$7:$Z$632,COLUMN()-1,0))</f>
        <v>110.5</v>
      </c>
      <c r="X51" s="270">
        <f>IF(VLOOKUP($B51,'Classificação ativ com agrop'!$B$7:$Z$632,COLUMN()-1,0)=0,"",VLOOKUP($B51,'Classificação ativ com agrop'!$B$7:$Z$632,COLUMN()-1,0))</f>
        <v>3.5</v>
      </c>
      <c r="Y51" s="270">
        <f>IF(VLOOKUP($B51,'Classificação ativ com agrop'!$B$7:$Z$632,COLUMN()-1,0)=0,"",VLOOKUP($B51,'Classificação ativ com agrop'!$B$7:$Z$632,COLUMN()-1,0))</f>
        <v>913</v>
      </c>
      <c r="Z51" s="270">
        <f>IF(VLOOKUP($B51,'Classificação ativ com agrop'!$B$7:$Z$632,COLUMN()-1,0)=0,"",VLOOKUP($B51,'Classificação ativ com agrop'!$B$7:$Z$632,COLUMN()-1,0))</f>
        <v>51.5</v>
      </c>
    </row>
    <row r="52" spans="1:26">
      <c r="A52" s="48">
        <v>239</v>
      </c>
      <c r="B52" s="49" t="s">
        <v>209</v>
      </c>
      <c r="C52" s="65">
        <f>VLOOKUP($B52,'Panorama Especialização Brasil'!$K$4:$BU$679,58,0)</f>
        <v>3427</v>
      </c>
      <c r="D52" s="46">
        <f t="shared" si="0"/>
        <v>2.0466493295165225</v>
      </c>
      <c r="E52" s="201">
        <f>VLOOKUP($B52,'Panorama Especialização Brasil'!$K$4:$BU$679,60,0)</f>
        <v>12</v>
      </c>
      <c r="F52" s="98">
        <v>2973</v>
      </c>
      <c r="G52" s="196">
        <v>11</v>
      </c>
      <c r="H52" s="98">
        <f>VLOOKUP($B52,'Panorama Especialização Brasil'!$K$4:$BU$679,63,0)</f>
        <v>29629</v>
      </c>
      <c r="I52" s="201">
        <f>VLOOKUP($B52,'Panorama Especialização Brasil'!$K$4:$BV$680,64,0)</f>
        <v>437</v>
      </c>
      <c r="J52" s="270" t="str">
        <f>IF(VLOOKUP($B52,'Classificação ativ com agrop'!$B$7:$Z$632,COLUMN()-1,0)=0,"",VLOOKUP($B52,'Classificação ativ com agrop'!$B$7:$Z$632,COLUMN()-1,0))</f>
        <v>EletEletro</v>
      </c>
      <c r="K52" s="270" t="str">
        <f>IF(VLOOKUP($B52,'Classificação ativ com agrop'!$B$7:$Z$632,COLUMN()-1,0)=0,"",VLOOKUP($B52,'Classificação ativ com agrop'!$B$7:$Z$632,COLUMN()-1,0))</f>
        <v>Eletroeletron</v>
      </c>
      <c r="L52" s="270" t="str">
        <f>IF(VLOOKUP($B52,'Classificação ativ com agrop'!$B$7:$Z$632,COLUMN()-1,0)=0,"",VLOOKUP($B52,'Classificação ativ com agrop'!$B$7:$Z$632,COLUMN()-1,0))</f>
        <v>ZFM</v>
      </c>
      <c r="M52" s="270" t="str">
        <f>IF(VLOOKUP($B52,'Classificação ativ com agrop'!$B$7:$Z$632,COLUMN()-1,0)=0,"",VLOOKUP($B52,'Classificação ativ com agrop'!$B$7:$Z$632,COLUMN()-1,0))</f>
        <v>X Prop</v>
      </c>
      <c r="N52" s="270" t="str">
        <f>IF(VLOOKUP($B52,'Classificação ativ com agrop'!$B$7:$Z$632,COLUMN()-1,0)=0,"",VLOOKUP($B52,'Classificação ativ com agrop'!$B$7:$Z$632,COLUMN()-1,0))</f>
        <v/>
      </c>
      <c r="O52" s="270" t="str">
        <f>IF(VLOOKUP($B52,'Classificação ativ com agrop'!$B$7:$Z$632,COLUMN()-1,0)=0,"",VLOOKUP($B52,'Classificação ativ com agrop'!$B$7:$Z$632,COLUMN()-1,0))</f>
        <v/>
      </c>
      <c r="P52" s="270" t="str">
        <f>IF(VLOOKUP($B52,'Classificação ativ com agrop'!$B$7:$Z$632,COLUMN()-1,0)=0,"",VLOOKUP($B52,'Classificação ativ com agrop'!$B$7:$Z$632,COLUMN()-1,0))</f>
        <v/>
      </c>
      <c r="Q52" s="269">
        <f>IF(VLOOKUP($B52,'Classificação ativ com agrop'!$B$7:$Z$632,COLUMN()-1,0)=0,"",VLOOKUP($B52,'Classificação ativ com agrop'!$B$7:$Z$632,COLUMN()-1,0))</f>
        <v>1</v>
      </c>
      <c r="R52" s="269" t="str">
        <f>IF(VLOOKUP($B52,'Classificação ativ com agrop'!$B$7:$Z$632,COLUMN()-1,0)=0,"",VLOOKUP($B52,'Classificação ativ com agrop'!$B$7:$Z$632,COLUMN()-1,0))</f>
        <v/>
      </c>
      <c r="S52" s="270">
        <f>IF(VLOOKUP($B52,'Classificação ativ com agrop'!$B$7:$Z$632,COLUMN()-1,0)=0,"",VLOOKUP($B52,'Classificação ativ com agrop'!$B$7:$Z$632,COLUMN()-1,0))</f>
        <v>3427</v>
      </c>
      <c r="T52" s="270">
        <f>IF(VLOOKUP($B52,'Classificação ativ com agrop'!$B$7:$Z$632,COLUMN()-1,0)=0,"",VLOOKUP($B52,'Classificação ativ com agrop'!$B$7:$Z$632,COLUMN()-1,0))</f>
        <v>12</v>
      </c>
      <c r="U52" s="270">
        <f>IF(VLOOKUP($B52,'Classificação ativ com agrop'!$B$7:$Z$632,COLUMN()-1,0)=0,"",VLOOKUP($B52,'Classificação ativ com agrop'!$B$7:$Z$632,COLUMN()-1,0))</f>
        <v>29629</v>
      </c>
      <c r="V52" s="270">
        <f>IF(VLOOKUP($B52,'Classificação ativ com agrop'!$B$7:$Z$632,COLUMN()-1,0)=0,"",VLOOKUP($B52,'Classificação ativ com agrop'!$B$7:$Z$632,COLUMN()-1,0))</f>
        <v>437</v>
      </c>
      <c r="W52" s="270" t="str">
        <f>IF(VLOOKUP($B52,'Classificação ativ com agrop'!$B$7:$Z$632,COLUMN()-1,0)=0,"",VLOOKUP($B52,'Classificação ativ com agrop'!$B$7:$Z$632,COLUMN()-1,0))</f>
        <v/>
      </c>
      <c r="X52" s="270" t="str">
        <f>IF(VLOOKUP($B52,'Classificação ativ com agrop'!$B$7:$Z$632,COLUMN()-1,0)=0,"",VLOOKUP($B52,'Classificação ativ com agrop'!$B$7:$Z$632,COLUMN()-1,0))</f>
        <v/>
      </c>
      <c r="Y52" s="270" t="str">
        <f>IF(VLOOKUP($B52,'Classificação ativ com agrop'!$B$7:$Z$632,COLUMN()-1,0)=0,"",VLOOKUP($B52,'Classificação ativ com agrop'!$B$7:$Z$632,COLUMN()-1,0))</f>
        <v/>
      </c>
      <c r="Z52" s="270" t="str">
        <f>IF(VLOOKUP($B52,'Classificação ativ com agrop'!$B$7:$Z$632,COLUMN()-1,0)=0,"",VLOOKUP($B52,'Classificação ativ com agrop'!$B$7:$Z$632,COLUMN()-1,0))</f>
        <v/>
      </c>
    </row>
    <row r="53" spans="1:26">
      <c r="A53" s="36">
        <v>610</v>
      </c>
      <c r="B53" s="37" t="s">
        <v>583</v>
      </c>
      <c r="C53" s="65">
        <f>VLOOKUP($B53,'Panorama Especialização Brasil'!$K$4:$BU$679,58,0)</f>
        <v>2660</v>
      </c>
      <c r="D53" s="46">
        <f t="shared" si="0"/>
        <v>2.0172391241517111</v>
      </c>
      <c r="E53" s="201">
        <f>VLOOKUP($B53,'Panorama Especialização Brasil'!$K$4:$BU$679,60,0)</f>
        <v>10</v>
      </c>
      <c r="F53" s="98">
        <v>842</v>
      </c>
      <c r="G53" s="196">
        <v>2</v>
      </c>
      <c r="H53" s="98">
        <f>VLOOKUP($B53,'Panorama Especialização Brasil'!$K$4:$BU$679,63,0)</f>
        <v>23333</v>
      </c>
      <c r="I53" s="201">
        <f>VLOOKUP($B53,'Panorama Especialização Brasil'!$K$4:$BV$680,64,0)</f>
        <v>101</v>
      </c>
      <c r="J53" s="270" t="str">
        <f>IF(VLOOKUP($B53,'Classificação ativ com agrop'!$B$7:$Z$632,COLUMN()-1,0)=0,"",VLOOKUP($B53,'Classificação ativ com agrop'!$B$7:$Z$632,COLUMN()-1,0))</f>
        <v>AdmPub</v>
      </c>
      <c r="K53" s="270" t="str">
        <f>IF(VLOOKUP($B53,'Classificação ativ com agrop'!$B$7:$Z$632,COLUMN()-1,0)=0,"",VLOOKUP($B53,'Classificação ativ com agrop'!$B$7:$Z$632,COLUMN()-1,0))</f>
        <v>Adm Pub</v>
      </c>
      <c r="L53" s="270" t="str">
        <f>IF(VLOOKUP($B53,'Classificação ativ com agrop'!$B$7:$Z$632,COLUMN()-1,0)=0,"",VLOOKUP($B53,'Classificação ativ com agrop'!$B$7:$Z$632,COLUMN()-1,0))</f>
        <v/>
      </c>
      <c r="M53" s="270" t="str">
        <f>IF(VLOOKUP($B53,'Classificação ativ com agrop'!$B$7:$Z$632,COLUMN()-1,0)=0,"",VLOOKUP($B53,'Classificação ativ com agrop'!$B$7:$Z$632,COLUMN()-1,0))</f>
        <v>G Prop</v>
      </c>
      <c r="N53" s="270" t="str">
        <f>IF(VLOOKUP($B53,'Classificação ativ com agrop'!$B$7:$Z$632,COLUMN()-1,0)=0,"",VLOOKUP($B53,'Classificação ativ com agrop'!$B$7:$Z$632,COLUMN()-1,0))</f>
        <v/>
      </c>
      <c r="O53" s="270" t="str">
        <f>IF(VLOOKUP($B53,'Classificação ativ com agrop'!$B$7:$Z$632,COLUMN()-1,0)=0,"",VLOOKUP($B53,'Classificação ativ com agrop'!$B$7:$Z$632,COLUMN()-1,0))</f>
        <v/>
      </c>
      <c r="P53" s="270" t="str">
        <f>IF(VLOOKUP($B53,'Classificação ativ com agrop'!$B$7:$Z$632,COLUMN()-1,0)=0,"",VLOOKUP($B53,'Classificação ativ com agrop'!$B$7:$Z$632,COLUMN()-1,0))</f>
        <v/>
      </c>
      <c r="Q53" s="269">
        <f>IF(VLOOKUP($B53,'Classificação ativ com agrop'!$B$7:$Z$632,COLUMN()-1,0)=0,"",VLOOKUP($B53,'Classificação ativ com agrop'!$B$7:$Z$632,COLUMN()-1,0))</f>
        <v>1</v>
      </c>
      <c r="R53" s="269" t="str">
        <f>IF(VLOOKUP($B53,'Classificação ativ com agrop'!$B$7:$Z$632,COLUMN()-1,0)=0,"",VLOOKUP($B53,'Classificação ativ com agrop'!$B$7:$Z$632,COLUMN()-1,0))</f>
        <v/>
      </c>
      <c r="S53" s="270">
        <f>IF(VLOOKUP($B53,'Classificação ativ com agrop'!$B$7:$Z$632,COLUMN()-1,0)=0,"",VLOOKUP($B53,'Classificação ativ com agrop'!$B$7:$Z$632,COLUMN()-1,0))</f>
        <v>2660</v>
      </c>
      <c r="T53" s="270">
        <f>IF(VLOOKUP($B53,'Classificação ativ com agrop'!$B$7:$Z$632,COLUMN()-1,0)=0,"",VLOOKUP($B53,'Classificação ativ com agrop'!$B$7:$Z$632,COLUMN()-1,0))</f>
        <v>10</v>
      </c>
      <c r="U53" s="270">
        <f>IF(VLOOKUP($B53,'Classificação ativ com agrop'!$B$7:$Z$632,COLUMN()-1,0)=0,"",VLOOKUP($B53,'Classificação ativ com agrop'!$B$7:$Z$632,COLUMN()-1,0))</f>
        <v>23333</v>
      </c>
      <c r="V53" s="270">
        <f>IF(VLOOKUP($B53,'Classificação ativ com agrop'!$B$7:$Z$632,COLUMN()-1,0)=0,"",VLOOKUP($B53,'Classificação ativ com agrop'!$B$7:$Z$632,COLUMN()-1,0))</f>
        <v>101</v>
      </c>
      <c r="W53" s="270" t="str">
        <f>IF(VLOOKUP($B53,'Classificação ativ com agrop'!$B$7:$Z$632,COLUMN()-1,0)=0,"",VLOOKUP($B53,'Classificação ativ com agrop'!$B$7:$Z$632,COLUMN()-1,0))</f>
        <v/>
      </c>
      <c r="X53" s="270" t="str">
        <f>IF(VLOOKUP($B53,'Classificação ativ com agrop'!$B$7:$Z$632,COLUMN()-1,0)=0,"",VLOOKUP($B53,'Classificação ativ com agrop'!$B$7:$Z$632,COLUMN()-1,0))</f>
        <v/>
      </c>
      <c r="Y53" s="270" t="str">
        <f>IF(VLOOKUP($B53,'Classificação ativ com agrop'!$B$7:$Z$632,COLUMN()-1,0)=0,"",VLOOKUP($B53,'Classificação ativ com agrop'!$B$7:$Z$632,COLUMN()-1,0))</f>
        <v/>
      </c>
      <c r="Z53" s="270" t="str">
        <f>IF(VLOOKUP($B53,'Classificação ativ com agrop'!$B$7:$Z$632,COLUMN()-1,0)=0,"",VLOOKUP($B53,'Classificação ativ com agrop'!$B$7:$Z$632,COLUMN()-1,0))</f>
        <v/>
      </c>
    </row>
    <row r="54" spans="1:26">
      <c r="A54" s="48">
        <v>399</v>
      </c>
      <c r="B54" s="49" t="s">
        <v>370</v>
      </c>
      <c r="C54" s="65">
        <f>VLOOKUP($B54,'Panorama Especialização Brasil'!$K$4:$BU$679,58,0)</f>
        <v>1733</v>
      </c>
      <c r="D54" s="46">
        <f t="shared" si="0"/>
        <v>2.0062241166823003</v>
      </c>
      <c r="E54" s="201">
        <f>VLOOKUP($B54,'Panorama Especialização Brasil'!$K$4:$BU$679,60,0)</f>
        <v>47</v>
      </c>
      <c r="F54" s="98">
        <v>922</v>
      </c>
      <c r="G54" s="196">
        <v>10</v>
      </c>
      <c r="H54" s="98">
        <f>VLOOKUP($B54,'Panorama Especialização Brasil'!$K$4:$BU$679,63,0)</f>
        <v>15285</v>
      </c>
      <c r="I54" s="201">
        <f>VLOOKUP($B54,'Panorama Especialização Brasil'!$K$4:$BV$680,64,0)</f>
        <v>622</v>
      </c>
      <c r="J54" s="270" t="str">
        <f>IF(VLOOKUP($B54,'Classificação ativ com agrop'!$B$7:$Z$632,COLUMN()-1,0)=0,"",VLOOKUP($B54,'Classificação ativ com agrop'!$B$7:$Z$632,COLUMN()-1,0))</f>
        <v>Com Atac</v>
      </c>
      <c r="K54" s="270" t="str">
        <f>IF(VLOOKUP($B54,'Classificação ativ com agrop'!$B$7:$Z$632,COLUMN()-1,0)=0,"",VLOOKUP($B54,'Classificação ativ com agrop'!$B$7:$Z$632,COLUMN()-1,0))</f>
        <v>SPF</v>
      </c>
      <c r="L54" s="270" t="str">
        <f>IF(VLOOKUP($B54,'Classificação ativ com agrop'!$B$7:$Z$632,COLUMN()-1,0)=0,"",VLOOKUP($B54,'Classificação ativ com agrop'!$B$7:$Z$632,COLUMN()-1,0))</f>
        <v/>
      </c>
      <c r="M54" s="270" t="str">
        <f>IF(VLOOKUP($B54,'Classificação ativ com agrop'!$B$7:$Z$632,COLUMN()-1,0)=0,"",VLOOKUP($B54,'Classificação ativ com agrop'!$B$7:$Z$632,COLUMN()-1,0))</f>
        <v>Cons Reflexo</v>
      </c>
      <c r="N54" s="270" t="str">
        <f>IF(VLOOKUP($B54,'Classificação ativ com agrop'!$B$7:$Z$632,COLUMN()-1,0)=0,"",VLOOKUP($B54,'Classificação ativ com agrop'!$B$7:$Z$632,COLUMN()-1,0))</f>
        <v>Multicadeia</v>
      </c>
      <c r="O54" s="270" t="str">
        <f>IF(VLOOKUP($B54,'Classificação ativ com agrop'!$B$7:$Z$632,COLUMN()-1,0)=0,"",VLOOKUP($B54,'Classificação ativ com agrop'!$B$7:$Z$632,COLUMN()-1,0))</f>
        <v/>
      </c>
      <c r="P54" s="270" t="str">
        <f>IF(VLOOKUP($B54,'Classificação ativ com agrop'!$B$7:$Z$632,COLUMN()-1,0)=0,"",VLOOKUP($B54,'Classificação ativ com agrop'!$B$7:$Z$632,COLUMN()-1,0))</f>
        <v>Multifunção</v>
      </c>
      <c r="Q54" s="269">
        <f>IF(VLOOKUP($B54,'Classificação ativ com agrop'!$B$7:$Z$632,COLUMN()-1,0)=0,"",VLOOKUP($B54,'Classificação ativ com agrop'!$B$7:$Z$632,COLUMN()-1,0))</f>
        <v>0.75</v>
      </c>
      <c r="R54" s="269">
        <f>IF(VLOOKUP($B54,'Classificação ativ com agrop'!$B$7:$Z$632,COLUMN()-1,0)=0,"",VLOOKUP($B54,'Classificação ativ com agrop'!$B$7:$Z$632,COLUMN()-1,0))</f>
        <v>0.25</v>
      </c>
      <c r="S54" s="270">
        <f>IF(VLOOKUP($B54,'Classificação ativ com agrop'!$B$7:$Z$632,COLUMN()-1,0)=0,"",VLOOKUP($B54,'Classificação ativ com agrop'!$B$7:$Z$632,COLUMN()-1,0))</f>
        <v>1299.75</v>
      </c>
      <c r="T54" s="270">
        <f>IF(VLOOKUP($B54,'Classificação ativ com agrop'!$B$7:$Z$632,COLUMN()-1,0)=0,"",VLOOKUP($B54,'Classificação ativ com agrop'!$B$7:$Z$632,COLUMN()-1,0))</f>
        <v>35.25</v>
      </c>
      <c r="U54" s="270">
        <f>IF(VLOOKUP($B54,'Classificação ativ com agrop'!$B$7:$Z$632,COLUMN()-1,0)=0,"",VLOOKUP($B54,'Classificação ativ com agrop'!$B$7:$Z$632,COLUMN()-1,0))</f>
        <v>11463.75</v>
      </c>
      <c r="V54" s="270">
        <f>IF(VLOOKUP($B54,'Classificação ativ com agrop'!$B$7:$Z$632,COLUMN()-1,0)=0,"",VLOOKUP($B54,'Classificação ativ com agrop'!$B$7:$Z$632,COLUMN()-1,0))</f>
        <v>466.5</v>
      </c>
      <c r="W54" s="270">
        <f>IF(VLOOKUP($B54,'Classificação ativ com agrop'!$B$7:$Z$632,COLUMN()-1,0)=0,"",VLOOKUP($B54,'Classificação ativ com agrop'!$B$7:$Z$632,COLUMN()-1,0))</f>
        <v>433.25</v>
      </c>
      <c r="X54" s="270">
        <f>IF(VLOOKUP($B54,'Classificação ativ com agrop'!$B$7:$Z$632,COLUMN()-1,0)=0,"",VLOOKUP($B54,'Classificação ativ com agrop'!$B$7:$Z$632,COLUMN()-1,0))</f>
        <v>11.75</v>
      </c>
      <c r="Y54" s="270">
        <f>IF(VLOOKUP($B54,'Classificação ativ com agrop'!$B$7:$Z$632,COLUMN()-1,0)=0,"",VLOOKUP($B54,'Classificação ativ com agrop'!$B$7:$Z$632,COLUMN()-1,0))</f>
        <v>3821.25</v>
      </c>
      <c r="Z54" s="270">
        <f>IF(VLOOKUP($B54,'Classificação ativ com agrop'!$B$7:$Z$632,COLUMN()-1,0)=0,"",VLOOKUP($B54,'Classificação ativ com agrop'!$B$7:$Z$632,COLUMN()-1,0))</f>
        <v>155.5</v>
      </c>
    </row>
    <row r="55" spans="1:26">
      <c r="A55" s="48">
        <v>84</v>
      </c>
      <c r="B55" s="49" t="s">
        <v>54</v>
      </c>
      <c r="C55" s="65">
        <f>VLOOKUP($B55,'Panorama Especialização Brasil'!$K$4:$BU$679,58,0)</f>
        <v>1535</v>
      </c>
      <c r="D55" s="46">
        <f t="shared" si="0"/>
        <v>1.9435820986100831</v>
      </c>
      <c r="E55" s="201">
        <f>VLOOKUP($B55,'Panorama Especialização Brasil'!$K$4:$BU$679,60,0)</f>
        <v>36</v>
      </c>
      <c r="F55" s="98">
        <v>1436</v>
      </c>
      <c r="G55" s="196">
        <v>10</v>
      </c>
      <c r="H55" s="98">
        <f>VLOOKUP($B55,'Panorama Especialização Brasil'!$K$4:$BU$679,63,0)</f>
        <v>13975</v>
      </c>
      <c r="I55" s="201">
        <f>VLOOKUP($B55,'Panorama Especialização Brasil'!$K$4:$BV$680,64,0)</f>
        <v>1352</v>
      </c>
      <c r="J55" s="270" t="str">
        <f>IF(VLOOKUP($B55,'Classificação ativ com agrop'!$B$7:$Z$632,COLUMN()-1,0)=0,"",VLOOKUP($B55,'Classificação ativ com agrop'!$B$7:$Z$632,COLUMN()-1,0))</f>
        <v>Ind Alim</v>
      </c>
      <c r="K55" s="270" t="str">
        <f>IF(VLOOKUP($B55,'Classificação ativ com agrop'!$B$7:$Z$632,COLUMN()-1,0)=0,"",VLOOKUP($B55,'Classificação ativ com agrop'!$B$7:$Z$632,COLUMN()-1,0))</f>
        <v>SPF</v>
      </c>
      <c r="L55" s="270" t="str">
        <f>IF(VLOOKUP($B55,'Classificação ativ com agrop'!$B$7:$Z$632,COLUMN()-1,0)=0,"",VLOOKUP($B55,'Classificação ativ com agrop'!$B$7:$Z$632,COLUMN()-1,0))</f>
        <v/>
      </c>
      <c r="M55" s="270" t="str">
        <f>IF(VLOOKUP($B55,'Classificação ativ com agrop'!$B$7:$Z$632,COLUMN()-1,0)=0,"",VLOOKUP($B55,'Classificação ativ com agrop'!$B$7:$Z$632,COLUMN()-1,0))</f>
        <v>Cons Reflexo</v>
      </c>
      <c r="N55" s="270" t="str">
        <f>IF(VLOOKUP($B55,'Classificação ativ com agrop'!$B$7:$Z$632,COLUMN()-1,0)=0,"",VLOOKUP($B55,'Classificação ativ com agrop'!$B$7:$Z$632,COLUMN()-1,0))</f>
        <v/>
      </c>
      <c r="O55" s="270" t="str">
        <f>IF(VLOOKUP($B55,'Classificação ativ com agrop'!$B$7:$Z$632,COLUMN()-1,0)=0,"",VLOOKUP($B55,'Classificação ativ com agrop'!$B$7:$Z$632,COLUMN()-1,0))</f>
        <v/>
      </c>
      <c r="P55" s="270" t="str">
        <f>IF(VLOOKUP($B55,'Classificação ativ com agrop'!$B$7:$Z$632,COLUMN()-1,0)=0,"",VLOOKUP($B55,'Classificação ativ com agrop'!$B$7:$Z$632,COLUMN()-1,0))</f>
        <v/>
      </c>
      <c r="Q55" s="269">
        <f>IF(VLOOKUP($B55,'Classificação ativ com agrop'!$B$7:$Z$632,COLUMN()-1,0)=0,"",VLOOKUP($B55,'Classificação ativ com agrop'!$B$7:$Z$632,COLUMN()-1,0))</f>
        <v>1</v>
      </c>
      <c r="R55" s="269" t="str">
        <f>IF(VLOOKUP($B55,'Classificação ativ com agrop'!$B$7:$Z$632,COLUMN()-1,0)=0,"",VLOOKUP($B55,'Classificação ativ com agrop'!$B$7:$Z$632,COLUMN()-1,0))</f>
        <v/>
      </c>
      <c r="S55" s="270">
        <f>IF(VLOOKUP($B55,'Classificação ativ com agrop'!$B$7:$Z$632,COLUMN()-1,0)=0,"",VLOOKUP($B55,'Classificação ativ com agrop'!$B$7:$Z$632,COLUMN()-1,0))</f>
        <v>1535</v>
      </c>
      <c r="T55" s="270">
        <f>IF(VLOOKUP($B55,'Classificação ativ com agrop'!$B$7:$Z$632,COLUMN()-1,0)=0,"",VLOOKUP($B55,'Classificação ativ com agrop'!$B$7:$Z$632,COLUMN()-1,0))</f>
        <v>36</v>
      </c>
      <c r="U55" s="270">
        <f>IF(VLOOKUP($B55,'Classificação ativ com agrop'!$B$7:$Z$632,COLUMN()-1,0)=0,"",VLOOKUP($B55,'Classificação ativ com agrop'!$B$7:$Z$632,COLUMN()-1,0))</f>
        <v>13975</v>
      </c>
      <c r="V55" s="270">
        <f>IF(VLOOKUP($B55,'Classificação ativ com agrop'!$B$7:$Z$632,COLUMN()-1,0)=0,"",VLOOKUP($B55,'Classificação ativ com agrop'!$B$7:$Z$632,COLUMN()-1,0))</f>
        <v>1352</v>
      </c>
      <c r="W55" s="270" t="str">
        <f>IF(VLOOKUP($B55,'Classificação ativ com agrop'!$B$7:$Z$632,COLUMN()-1,0)=0,"",VLOOKUP($B55,'Classificação ativ com agrop'!$B$7:$Z$632,COLUMN()-1,0))</f>
        <v/>
      </c>
      <c r="X55" s="270" t="str">
        <f>IF(VLOOKUP($B55,'Classificação ativ com agrop'!$B$7:$Z$632,COLUMN()-1,0)=0,"",VLOOKUP($B55,'Classificação ativ com agrop'!$B$7:$Z$632,COLUMN()-1,0))</f>
        <v/>
      </c>
      <c r="Y55" s="270" t="str">
        <f>IF(VLOOKUP($B55,'Classificação ativ com agrop'!$B$7:$Z$632,COLUMN()-1,0)=0,"",VLOOKUP($B55,'Classificação ativ com agrop'!$B$7:$Z$632,COLUMN()-1,0))</f>
        <v/>
      </c>
      <c r="Z55" s="270" t="str">
        <f>IF(VLOOKUP($B55,'Classificação ativ com agrop'!$B$7:$Z$632,COLUMN()-1,0)=0,"",VLOOKUP($B55,'Classificação ativ com agrop'!$B$7:$Z$632,COLUMN()-1,0))</f>
        <v/>
      </c>
    </row>
    <row r="56" spans="1:26">
      <c r="A56" s="48">
        <v>313</v>
      </c>
      <c r="B56" s="49" t="s">
        <v>284</v>
      </c>
      <c r="C56" s="65">
        <f>VLOOKUP($B56,'Panorama Especialização Brasil'!$K$4:$BU$679,58,0)</f>
        <v>1581</v>
      </c>
      <c r="D56" s="46">
        <f t="shared" si="0"/>
        <v>1.9191549620330461</v>
      </c>
      <c r="E56" s="201">
        <f>VLOOKUP($B56,'Panorama Especialização Brasil'!$K$4:$BU$679,60,0)</f>
        <v>41</v>
      </c>
      <c r="F56" s="98">
        <v>43</v>
      </c>
      <c r="G56" s="196">
        <v>2</v>
      </c>
      <c r="H56" s="98">
        <f>VLOOKUP($B56,'Panorama Especialização Brasil'!$K$4:$BU$679,63,0)</f>
        <v>14577</v>
      </c>
      <c r="I56" s="201">
        <f>VLOOKUP($B56,'Panorama Especialização Brasil'!$K$4:$BV$680,64,0)</f>
        <v>510</v>
      </c>
      <c r="J56" s="270" t="str">
        <f>IF(VLOOKUP($B56,'Classificação ativ com agrop'!$B$7:$Z$632,COLUMN()-1,0)=0,"",VLOOKUP($B56,'Classificação ativ com agrop'!$B$7:$Z$632,COLUMN()-1,0))</f>
        <v>SIUP</v>
      </c>
      <c r="K56" s="270" t="str">
        <f>IF(VLOOKUP($B56,'Classificação ativ com agrop'!$B$7:$Z$632,COLUMN()-1,0)=0,"",VLOOKUP($B56,'Classificação ativ com agrop'!$B$7:$Z$632,COLUMN()-1,0))</f>
        <v>SPF&amp;E</v>
      </c>
      <c r="L56" s="270" t="str">
        <f>IF(VLOOKUP($B56,'Classificação ativ com agrop'!$B$7:$Z$632,COLUMN()-1,0)=0,"",VLOOKUP($B56,'Classificação ativ com agrop'!$B$7:$Z$632,COLUMN()-1,0))</f>
        <v/>
      </c>
      <c r="M56" s="270" t="str">
        <f>IF(VLOOKUP($B56,'Classificação ativ com agrop'!$B$7:$Z$632,COLUMN()-1,0)=0,"",VLOOKUP($B56,'Classificação ativ com agrop'!$B$7:$Z$632,COLUMN()-1,0))</f>
        <v>Gen Reflexo</v>
      </c>
      <c r="N56" s="270" t="str">
        <f>IF(VLOOKUP($B56,'Classificação ativ com agrop'!$B$7:$Z$632,COLUMN()-1,0)=0,"",VLOOKUP($B56,'Classificação ativ com agrop'!$B$7:$Z$632,COLUMN()-1,0))</f>
        <v>Energia</v>
      </c>
      <c r="O56" s="270" t="str">
        <f>IF(VLOOKUP($B56,'Classificação ativ com agrop'!$B$7:$Z$632,COLUMN()-1,0)=0,"",VLOOKUP($B56,'Classificação ativ com agrop'!$B$7:$Z$632,COLUMN()-1,0))</f>
        <v/>
      </c>
      <c r="P56" s="270" t="str">
        <f>IF(VLOOKUP($B56,'Classificação ativ com agrop'!$B$7:$Z$632,COLUMN()-1,0)=0,"",VLOOKUP($B56,'Classificação ativ com agrop'!$B$7:$Z$632,COLUMN()-1,0))</f>
        <v>X Prop</v>
      </c>
      <c r="Q56" s="269">
        <f>IF(VLOOKUP($B56,'Classificação ativ com agrop'!$B$7:$Z$632,COLUMN()-1,0)=0,"",VLOOKUP($B56,'Classificação ativ com agrop'!$B$7:$Z$632,COLUMN()-1,0))</f>
        <v>1</v>
      </c>
      <c r="R56" s="269" t="str">
        <f>IF(VLOOKUP($B56,'Classificação ativ com agrop'!$B$7:$Z$632,COLUMN()-1,0)=0,"",VLOOKUP($B56,'Classificação ativ com agrop'!$B$7:$Z$632,COLUMN()-1,0))</f>
        <v/>
      </c>
      <c r="S56" s="270">
        <f>IF(VLOOKUP($B56,'Classificação ativ com agrop'!$B$7:$Z$632,COLUMN()-1,0)=0,"",VLOOKUP($B56,'Classificação ativ com agrop'!$B$7:$Z$632,COLUMN()-1,0))</f>
        <v>1581</v>
      </c>
      <c r="T56" s="270">
        <f>IF(VLOOKUP($B56,'Classificação ativ com agrop'!$B$7:$Z$632,COLUMN()-1,0)=0,"",VLOOKUP($B56,'Classificação ativ com agrop'!$B$7:$Z$632,COLUMN()-1,0))</f>
        <v>41</v>
      </c>
      <c r="U56" s="270">
        <f>IF(VLOOKUP($B56,'Classificação ativ com agrop'!$B$7:$Z$632,COLUMN()-1,0)=0,"",VLOOKUP($B56,'Classificação ativ com agrop'!$B$7:$Z$632,COLUMN()-1,0))</f>
        <v>14577</v>
      </c>
      <c r="V56" s="270">
        <f>IF(VLOOKUP($B56,'Classificação ativ com agrop'!$B$7:$Z$632,COLUMN()-1,0)=0,"",VLOOKUP($B56,'Classificação ativ com agrop'!$B$7:$Z$632,COLUMN()-1,0))</f>
        <v>510</v>
      </c>
      <c r="W56" s="270" t="str">
        <f>IF(VLOOKUP($B56,'Classificação ativ com agrop'!$B$7:$Z$632,COLUMN()-1,0)=0,"",VLOOKUP($B56,'Classificação ativ com agrop'!$B$7:$Z$632,COLUMN()-1,0))</f>
        <v/>
      </c>
      <c r="X56" s="270" t="str">
        <f>IF(VLOOKUP($B56,'Classificação ativ com agrop'!$B$7:$Z$632,COLUMN()-1,0)=0,"",VLOOKUP($B56,'Classificação ativ com agrop'!$B$7:$Z$632,COLUMN()-1,0))</f>
        <v/>
      </c>
      <c r="Y56" s="270" t="str">
        <f>IF(VLOOKUP($B56,'Classificação ativ com agrop'!$B$7:$Z$632,COLUMN()-1,0)=0,"",VLOOKUP($B56,'Classificação ativ com agrop'!$B$7:$Z$632,COLUMN()-1,0))</f>
        <v/>
      </c>
      <c r="Z56" s="270" t="str">
        <f>IF(VLOOKUP($B56,'Classificação ativ com agrop'!$B$7:$Z$632,COLUMN()-1,0)=0,"",VLOOKUP($B56,'Classificação ativ com agrop'!$B$7:$Z$632,COLUMN()-1,0))</f>
        <v/>
      </c>
    </row>
    <row r="57" spans="1:26">
      <c r="A57" s="48">
        <v>58</v>
      </c>
      <c r="B57" s="49" t="s">
        <v>28</v>
      </c>
      <c r="C57" s="65">
        <f>VLOOKUP($B57,'Panorama Especialização Brasil'!$K$4:$BU$679,58,0)</f>
        <v>1815</v>
      </c>
      <c r="D57" s="46">
        <f t="shared" si="0"/>
        <v>1.9190983841023574</v>
      </c>
      <c r="E57" s="201">
        <f>VLOOKUP($B57,'Panorama Especialização Brasil'!$K$4:$BU$679,60,0)</f>
        <v>56</v>
      </c>
      <c r="F57" s="98">
        <v>0</v>
      </c>
      <c r="G57" s="196">
        <v>0</v>
      </c>
      <c r="H57" s="98">
        <f>VLOOKUP($B57,'Panorama Especialização Brasil'!$K$4:$BU$679,63,0)</f>
        <v>16735</v>
      </c>
      <c r="I57" s="201">
        <f>VLOOKUP($B57,'Panorama Especialização Brasil'!$K$4:$BV$680,64,0)</f>
        <v>410</v>
      </c>
      <c r="J57" s="270" t="str">
        <f>IF(VLOOKUP($B57,'Classificação ativ com agrop'!$B$7:$Z$632,COLUMN()-1,0)=0,"",VLOOKUP($B57,'Classificação ativ com agrop'!$B$7:$Z$632,COLUMN()-1,0))</f>
        <v>Ind Alim</v>
      </c>
      <c r="K57" s="270" t="str">
        <f>IF(VLOOKUP($B57,'Classificação ativ com agrop'!$B$7:$Z$632,COLUMN()-1,0)=0,"",VLOOKUP($B57,'Classificação ativ com agrop'!$B$7:$Z$632,COLUMN()-1,0))</f>
        <v>Proteína Animal</v>
      </c>
      <c r="L57" s="270" t="str">
        <f>IF(VLOOKUP($B57,'Classificação ativ com agrop'!$B$7:$Z$632,COLUMN()-1,0)=0,"",VLOOKUP($B57,'Classificação ativ com agrop'!$B$7:$Z$632,COLUMN()-1,0))</f>
        <v>Outros Anim</v>
      </c>
      <c r="M57" s="270" t="str">
        <f>IF(VLOOKUP($B57,'Classificação ativ com agrop'!$B$7:$Z$632,COLUMN()-1,0)=0,"",VLOOKUP($B57,'Classificação ativ com agrop'!$B$7:$Z$632,COLUMN()-1,0))</f>
        <v>X Prop</v>
      </c>
      <c r="N57" s="270" t="str">
        <f>IF(VLOOKUP($B57,'Classificação ativ com agrop'!$B$7:$Z$632,COLUMN()-1,0)=0,"",VLOOKUP($B57,'Classificação ativ com agrop'!$B$7:$Z$632,COLUMN()-1,0))</f>
        <v>SPF</v>
      </c>
      <c r="O57" s="270" t="str">
        <f>IF(VLOOKUP($B57,'Classificação ativ com agrop'!$B$7:$Z$632,COLUMN()-1,0)=0,"",VLOOKUP($B57,'Classificação ativ com agrop'!$B$7:$Z$632,COLUMN()-1,0))</f>
        <v/>
      </c>
      <c r="P57" s="270" t="str">
        <f>IF(VLOOKUP($B57,'Classificação ativ com agrop'!$B$7:$Z$632,COLUMN()-1,0)=0,"",VLOOKUP($B57,'Classificação ativ com agrop'!$B$7:$Z$632,COLUMN()-1,0))</f>
        <v>Cons Reflexo</v>
      </c>
      <c r="Q57" s="269">
        <f>IF(VLOOKUP($B57,'Classificação ativ com agrop'!$B$7:$Z$632,COLUMN()-1,0)=0,"",VLOOKUP($B57,'Classificação ativ com agrop'!$B$7:$Z$632,COLUMN()-1,0))</f>
        <v>0.6</v>
      </c>
      <c r="R57" s="269">
        <f>IF(VLOOKUP($B57,'Classificação ativ com agrop'!$B$7:$Z$632,COLUMN()-1,0)=0,"",VLOOKUP($B57,'Classificação ativ com agrop'!$B$7:$Z$632,COLUMN()-1,0))</f>
        <v>0.4</v>
      </c>
      <c r="S57" s="270">
        <f>IF(VLOOKUP($B57,'Classificação ativ com agrop'!$B$7:$Z$632,COLUMN()-1,0)=0,"",VLOOKUP($B57,'Classificação ativ com agrop'!$B$7:$Z$632,COLUMN()-1,0))</f>
        <v>1089</v>
      </c>
      <c r="T57" s="270">
        <f>IF(VLOOKUP($B57,'Classificação ativ com agrop'!$B$7:$Z$632,COLUMN()-1,0)=0,"",VLOOKUP($B57,'Classificação ativ com agrop'!$B$7:$Z$632,COLUMN()-1,0))</f>
        <v>33.6</v>
      </c>
      <c r="U57" s="270">
        <f>IF(VLOOKUP($B57,'Classificação ativ com agrop'!$B$7:$Z$632,COLUMN()-1,0)=0,"",VLOOKUP($B57,'Classificação ativ com agrop'!$B$7:$Z$632,COLUMN()-1,0))</f>
        <v>10041</v>
      </c>
      <c r="V57" s="270">
        <f>IF(VLOOKUP($B57,'Classificação ativ com agrop'!$B$7:$Z$632,COLUMN()-1,0)=0,"",VLOOKUP($B57,'Classificação ativ com agrop'!$B$7:$Z$632,COLUMN()-1,0))</f>
        <v>246</v>
      </c>
      <c r="W57" s="270">
        <f>IF(VLOOKUP($B57,'Classificação ativ com agrop'!$B$7:$Z$632,COLUMN()-1,0)=0,"",VLOOKUP($B57,'Classificação ativ com agrop'!$B$7:$Z$632,COLUMN()-1,0))</f>
        <v>726</v>
      </c>
      <c r="X57" s="270">
        <f>IF(VLOOKUP($B57,'Classificação ativ com agrop'!$B$7:$Z$632,COLUMN()-1,0)=0,"",VLOOKUP($B57,'Classificação ativ com agrop'!$B$7:$Z$632,COLUMN()-1,0))</f>
        <v>22.400000000000002</v>
      </c>
      <c r="Y57" s="270">
        <f>IF(VLOOKUP($B57,'Classificação ativ com agrop'!$B$7:$Z$632,COLUMN()-1,0)=0,"",VLOOKUP($B57,'Classificação ativ com agrop'!$B$7:$Z$632,COLUMN()-1,0))</f>
        <v>6694</v>
      </c>
      <c r="Z57" s="270">
        <f>IF(VLOOKUP($B57,'Classificação ativ com agrop'!$B$7:$Z$632,COLUMN()-1,0)=0,"",VLOOKUP($B57,'Classificação ativ com agrop'!$B$7:$Z$632,COLUMN()-1,0))</f>
        <v>164</v>
      </c>
    </row>
    <row r="58" spans="1:26">
      <c r="A58" s="48">
        <v>608</v>
      </c>
      <c r="B58" s="49" t="s">
        <v>581</v>
      </c>
      <c r="C58" s="65">
        <f>VLOOKUP($B58,'Panorama Especialização Brasil'!$K$4:$BU$679,58,0)</f>
        <v>870192</v>
      </c>
      <c r="D58" s="46">
        <f t="shared" si="0"/>
        <v>1.9021181018357527</v>
      </c>
      <c r="E58" s="201">
        <f>VLOOKUP($B58,'Panorama Especialização Brasil'!$K$4:$BU$679,60,0)</f>
        <v>1476</v>
      </c>
      <c r="F58" s="98">
        <v>106889</v>
      </c>
      <c r="G58" s="196">
        <v>100</v>
      </c>
      <c r="H58" s="98">
        <f>VLOOKUP($B58,'Panorama Especialização Brasil'!$K$4:$BU$679,63,0)</f>
        <v>8095132</v>
      </c>
      <c r="I58" s="201">
        <f>VLOOKUP($B58,'Panorama Especialização Brasil'!$K$4:$BV$680,64,0)</f>
        <v>15421</v>
      </c>
      <c r="J58" s="270" t="str">
        <f>IF(VLOOKUP($B58,'Classificação ativ com agrop'!$B$7:$Z$632,COLUMN()-1,0)=0,"",VLOOKUP($B58,'Classificação ativ com agrop'!$B$7:$Z$632,COLUMN()-1,0))</f>
        <v>AdmPub</v>
      </c>
      <c r="K58" s="270" t="str">
        <f>IF(VLOOKUP($B58,'Classificação ativ com agrop'!$B$7:$Z$632,COLUMN()-1,0)=0,"",VLOOKUP($B58,'Classificação ativ com agrop'!$B$7:$Z$632,COLUMN()-1,0))</f>
        <v>Adm Pub</v>
      </c>
      <c r="L58" s="270" t="str">
        <f>IF(VLOOKUP($B58,'Classificação ativ com agrop'!$B$7:$Z$632,COLUMN()-1,0)=0,"",VLOOKUP($B58,'Classificação ativ com agrop'!$B$7:$Z$632,COLUMN()-1,0))</f>
        <v/>
      </c>
      <c r="M58" s="270" t="str">
        <f>IF(VLOOKUP($B58,'Classificação ativ com agrop'!$B$7:$Z$632,COLUMN()-1,0)=0,"",VLOOKUP($B58,'Classificação ativ com agrop'!$B$7:$Z$632,COLUMN()-1,0))</f>
        <v>G Prop</v>
      </c>
      <c r="N58" s="270" t="str">
        <f>IF(VLOOKUP($B58,'Classificação ativ com agrop'!$B$7:$Z$632,COLUMN()-1,0)=0,"",VLOOKUP($B58,'Classificação ativ com agrop'!$B$7:$Z$632,COLUMN()-1,0))</f>
        <v/>
      </c>
      <c r="O58" s="270" t="str">
        <f>IF(VLOOKUP($B58,'Classificação ativ com agrop'!$B$7:$Z$632,COLUMN()-1,0)=0,"",VLOOKUP($B58,'Classificação ativ com agrop'!$B$7:$Z$632,COLUMN()-1,0))</f>
        <v/>
      </c>
      <c r="P58" s="270" t="str">
        <f>IF(VLOOKUP($B58,'Classificação ativ com agrop'!$B$7:$Z$632,COLUMN()-1,0)=0,"",VLOOKUP($B58,'Classificação ativ com agrop'!$B$7:$Z$632,COLUMN()-1,0))</f>
        <v/>
      </c>
      <c r="Q58" s="269">
        <f>IF(VLOOKUP($B58,'Classificação ativ com agrop'!$B$7:$Z$632,COLUMN()-1,0)=0,"",VLOOKUP($B58,'Classificação ativ com agrop'!$B$7:$Z$632,COLUMN()-1,0))</f>
        <v>1</v>
      </c>
      <c r="R58" s="269" t="str">
        <f>IF(VLOOKUP($B58,'Classificação ativ com agrop'!$B$7:$Z$632,COLUMN()-1,0)=0,"",VLOOKUP($B58,'Classificação ativ com agrop'!$B$7:$Z$632,COLUMN()-1,0))</f>
        <v/>
      </c>
      <c r="S58" s="270">
        <f>IF(VLOOKUP($B58,'Classificação ativ com agrop'!$B$7:$Z$632,COLUMN()-1,0)=0,"",VLOOKUP($B58,'Classificação ativ com agrop'!$B$7:$Z$632,COLUMN()-1,0))</f>
        <v>870192</v>
      </c>
      <c r="T58" s="270">
        <f>IF(VLOOKUP($B58,'Classificação ativ com agrop'!$B$7:$Z$632,COLUMN()-1,0)=0,"",VLOOKUP($B58,'Classificação ativ com agrop'!$B$7:$Z$632,COLUMN()-1,0))</f>
        <v>1476</v>
      </c>
      <c r="U58" s="270">
        <f>IF(VLOOKUP($B58,'Classificação ativ com agrop'!$B$7:$Z$632,COLUMN()-1,0)=0,"",VLOOKUP($B58,'Classificação ativ com agrop'!$B$7:$Z$632,COLUMN()-1,0))</f>
        <v>8095132</v>
      </c>
      <c r="V58" s="270">
        <f>IF(VLOOKUP($B58,'Classificação ativ com agrop'!$B$7:$Z$632,COLUMN()-1,0)=0,"",VLOOKUP($B58,'Classificação ativ com agrop'!$B$7:$Z$632,COLUMN()-1,0))</f>
        <v>15421</v>
      </c>
      <c r="W58" s="270" t="str">
        <f>IF(VLOOKUP($B58,'Classificação ativ com agrop'!$B$7:$Z$632,COLUMN()-1,0)=0,"",VLOOKUP($B58,'Classificação ativ com agrop'!$B$7:$Z$632,COLUMN()-1,0))</f>
        <v/>
      </c>
      <c r="X58" s="270" t="str">
        <f>IF(VLOOKUP($B58,'Classificação ativ com agrop'!$B$7:$Z$632,COLUMN()-1,0)=0,"",VLOOKUP($B58,'Classificação ativ com agrop'!$B$7:$Z$632,COLUMN()-1,0))</f>
        <v/>
      </c>
      <c r="Y58" s="270" t="str">
        <f>IF(VLOOKUP($B58,'Classificação ativ com agrop'!$B$7:$Z$632,COLUMN()-1,0)=0,"",VLOOKUP($B58,'Classificação ativ com agrop'!$B$7:$Z$632,COLUMN()-1,0))</f>
        <v/>
      </c>
      <c r="Z58" s="270" t="str">
        <f>IF(VLOOKUP($B58,'Classificação ativ com agrop'!$B$7:$Z$632,COLUMN()-1,0)=0,"",VLOOKUP($B58,'Classificação ativ com agrop'!$B$7:$Z$632,COLUMN()-1,0))</f>
        <v/>
      </c>
    </row>
    <row r="59" spans="1:26">
      <c r="A59" s="36">
        <v>145</v>
      </c>
      <c r="B59" s="37" t="s">
        <v>115</v>
      </c>
      <c r="C59" s="65">
        <f>VLOOKUP($B59,'Panorama Especialização Brasil'!$K$4:$BU$679,58,0)</f>
        <v>268</v>
      </c>
      <c r="D59" s="46">
        <f t="shared" si="0"/>
        <v>1.8773609275068524</v>
      </c>
      <c r="E59" s="201">
        <f>VLOOKUP($B59,'Panorama Especialização Brasil'!$K$4:$BU$679,60,0)</f>
        <v>8</v>
      </c>
      <c r="F59" s="98">
        <v>0</v>
      </c>
      <c r="G59" s="196">
        <v>0</v>
      </c>
      <c r="H59" s="98">
        <f>VLOOKUP($B59,'Panorama Especialização Brasil'!$K$4:$BU$679,63,0)</f>
        <v>2526</v>
      </c>
      <c r="I59" s="201">
        <f>VLOOKUP($B59,'Panorama Especialização Brasil'!$K$4:$BV$680,64,0)</f>
        <v>78</v>
      </c>
      <c r="J59" s="270" t="str">
        <f>IF(VLOOKUP($B59,'Classificação ativ com agrop'!$B$7:$Z$632,COLUMN()-1,0)=0,"",VLOOKUP($B59,'Classificação ativ com agrop'!$B$7:$Z$632,COLUMN()-1,0))</f>
        <v>Química</v>
      </c>
      <c r="K59" s="270" t="str">
        <f>IF(VLOOKUP($B59,'Classificação ativ com agrop'!$B$7:$Z$632,COLUMN()-1,0)=0,"",VLOOKUP($B59,'Classificação ativ com agrop'!$B$7:$Z$632,COLUMN()-1,0))</f>
        <v>Agroind Veg</v>
      </c>
      <c r="L59" s="270" t="str">
        <f>IF(VLOOKUP($B59,'Classificação ativ com agrop'!$B$7:$Z$632,COLUMN()-1,0)=0,"",VLOOKUP($B59,'Classificação ativ com agrop'!$B$7:$Z$632,COLUMN()-1,0))</f>
        <v>Outros Agroind</v>
      </c>
      <c r="M59" s="270" t="str">
        <f>IF(VLOOKUP($B59,'Classificação ativ com agrop'!$B$7:$Z$632,COLUMN()-1,0)=0,"",VLOOKUP($B59,'Classificação ativ com agrop'!$B$7:$Z$632,COLUMN()-1,0))</f>
        <v>X Prop</v>
      </c>
      <c r="N59" s="270" t="str">
        <f>IF(VLOOKUP($B59,'Classificação ativ com agrop'!$B$7:$Z$632,COLUMN()-1,0)=0,"",VLOOKUP($B59,'Classificação ativ com agrop'!$B$7:$Z$632,COLUMN()-1,0))</f>
        <v/>
      </c>
      <c r="O59" s="270" t="str">
        <f>IF(VLOOKUP($B59,'Classificação ativ com agrop'!$B$7:$Z$632,COLUMN()-1,0)=0,"",VLOOKUP($B59,'Classificação ativ com agrop'!$B$7:$Z$632,COLUMN()-1,0))</f>
        <v/>
      </c>
      <c r="P59" s="270" t="str">
        <f>IF(VLOOKUP($B59,'Classificação ativ com agrop'!$B$7:$Z$632,COLUMN()-1,0)=0,"",VLOOKUP($B59,'Classificação ativ com agrop'!$B$7:$Z$632,COLUMN()-1,0))</f>
        <v/>
      </c>
      <c r="Q59" s="269">
        <f>IF(VLOOKUP($B59,'Classificação ativ com agrop'!$B$7:$Z$632,COLUMN()-1,0)=0,"",VLOOKUP($B59,'Classificação ativ com agrop'!$B$7:$Z$632,COLUMN()-1,0))</f>
        <v>1</v>
      </c>
      <c r="R59" s="269" t="str">
        <f>IF(VLOOKUP($B59,'Classificação ativ com agrop'!$B$7:$Z$632,COLUMN()-1,0)=0,"",VLOOKUP($B59,'Classificação ativ com agrop'!$B$7:$Z$632,COLUMN()-1,0))</f>
        <v/>
      </c>
      <c r="S59" s="270">
        <f>IF(VLOOKUP($B59,'Classificação ativ com agrop'!$B$7:$Z$632,COLUMN()-1,0)=0,"",VLOOKUP($B59,'Classificação ativ com agrop'!$B$7:$Z$632,COLUMN()-1,0))</f>
        <v>268</v>
      </c>
      <c r="T59" s="270">
        <f>IF(VLOOKUP($B59,'Classificação ativ com agrop'!$B$7:$Z$632,COLUMN()-1,0)=0,"",VLOOKUP($B59,'Classificação ativ com agrop'!$B$7:$Z$632,COLUMN()-1,0))</f>
        <v>8</v>
      </c>
      <c r="U59" s="270">
        <f>IF(VLOOKUP($B59,'Classificação ativ com agrop'!$B$7:$Z$632,COLUMN()-1,0)=0,"",VLOOKUP($B59,'Classificação ativ com agrop'!$B$7:$Z$632,COLUMN()-1,0))</f>
        <v>2526</v>
      </c>
      <c r="V59" s="270">
        <f>IF(VLOOKUP($B59,'Classificação ativ com agrop'!$B$7:$Z$632,COLUMN()-1,0)=0,"",VLOOKUP($B59,'Classificação ativ com agrop'!$B$7:$Z$632,COLUMN()-1,0))</f>
        <v>78</v>
      </c>
      <c r="W59" s="270" t="str">
        <f>IF(VLOOKUP($B59,'Classificação ativ com agrop'!$B$7:$Z$632,COLUMN()-1,0)=0,"",VLOOKUP($B59,'Classificação ativ com agrop'!$B$7:$Z$632,COLUMN()-1,0))</f>
        <v/>
      </c>
      <c r="X59" s="270" t="str">
        <f>IF(VLOOKUP($B59,'Classificação ativ com agrop'!$B$7:$Z$632,COLUMN()-1,0)=0,"",VLOOKUP($B59,'Classificação ativ com agrop'!$B$7:$Z$632,COLUMN()-1,0))</f>
        <v/>
      </c>
      <c r="Y59" s="270" t="str">
        <f>IF(VLOOKUP($B59,'Classificação ativ com agrop'!$B$7:$Z$632,COLUMN()-1,0)=0,"",VLOOKUP($B59,'Classificação ativ com agrop'!$B$7:$Z$632,COLUMN()-1,0))</f>
        <v/>
      </c>
      <c r="Z59" s="270" t="str">
        <f>IF(VLOOKUP($B59,'Classificação ativ com agrop'!$B$7:$Z$632,COLUMN()-1,0)=0,"",VLOOKUP($B59,'Classificação ativ com agrop'!$B$7:$Z$632,COLUMN()-1,0))</f>
        <v/>
      </c>
    </row>
    <row r="60" spans="1:26">
      <c r="A60" s="48">
        <v>312</v>
      </c>
      <c r="B60" s="49" t="s">
        <v>283</v>
      </c>
      <c r="C60" s="65">
        <f>VLOOKUP($B60,'Panorama Especialização Brasil'!$K$4:$BU$679,58,0)</f>
        <v>3523</v>
      </c>
      <c r="D60" s="46">
        <f t="shared" si="0"/>
        <v>1.8596962023866499</v>
      </c>
      <c r="E60" s="201">
        <f>VLOOKUP($B60,'Panorama Especialização Brasil'!$K$4:$BU$679,60,0)</f>
        <v>70</v>
      </c>
      <c r="F60" s="98">
        <v>655</v>
      </c>
      <c r="G60" s="196">
        <v>8</v>
      </c>
      <c r="H60" s="98">
        <f>VLOOKUP($B60,'Panorama Especialização Brasil'!$K$4:$BU$679,63,0)</f>
        <v>33521</v>
      </c>
      <c r="I60" s="201">
        <f>VLOOKUP($B60,'Panorama Especialização Brasil'!$K$4:$BV$680,64,0)</f>
        <v>1002</v>
      </c>
      <c r="J60" s="270" t="str">
        <f>IF(VLOOKUP($B60,'Classificação ativ com agrop'!$B$7:$Z$632,COLUMN()-1,0)=0,"",VLOOKUP($B60,'Classificação ativ com agrop'!$B$7:$Z$632,COLUMN()-1,0))</f>
        <v>SIUP</v>
      </c>
      <c r="K60" s="270" t="str">
        <f>IF(VLOOKUP($B60,'Classificação ativ com agrop'!$B$7:$Z$632,COLUMN()-1,0)=0,"",VLOOKUP($B60,'Classificação ativ com agrop'!$B$7:$Z$632,COLUMN()-1,0))</f>
        <v>Energia</v>
      </c>
      <c r="L60" s="270" t="str">
        <f>IF(VLOOKUP($B60,'Classificação ativ com agrop'!$B$7:$Z$632,COLUMN()-1,0)=0,"",VLOOKUP($B60,'Classificação ativ com agrop'!$B$7:$Z$632,COLUMN()-1,0))</f>
        <v/>
      </c>
      <c r="M60" s="270" t="str">
        <f>IF(VLOOKUP($B60,'Classificação ativ com agrop'!$B$7:$Z$632,COLUMN()-1,0)=0,"",VLOOKUP($B60,'Classificação ativ com agrop'!$B$7:$Z$632,COLUMN()-1,0))</f>
        <v>X Prop</v>
      </c>
      <c r="N60" s="270" t="str">
        <f>IF(VLOOKUP($B60,'Classificação ativ com agrop'!$B$7:$Z$632,COLUMN()-1,0)=0,"",VLOOKUP($B60,'Classificação ativ com agrop'!$B$7:$Z$632,COLUMN()-1,0))</f>
        <v/>
      </c>
      <c r="O60" s="270" t="str">
        <f>IF(VLOOKUP($B60,'Classificação ativ com agrop'!$B$7:$Z$632,COLUMN()-1,0)=0,"",VLOOKUP($B60,'Classificação ativ com agrop'!$B$7:$Z$632,COLUMN()-1,0))</f>
        <v/>
      </c>
      <c r="P60" s="270" t="str">
        <f>IF(VLOOKUP($B60,'Classificação ativ com agrop'!$B$7:$Z$632,COLUMN()-1,0)=0,"",VLOOKUP($B60,'Classificação ativ com agrop'!$B$7:$Z$632,COLUMN()-1,0))</f>
        <v/>
      </c>
      <c r="Q60" s="269">
        <f>IF(VLOOKUP($B60,'Classificação ativ com agrop'!$B$7:$Z$632,COLUMN()-1,0)=0,"",VLOOKUP($B60,'Classificação ativ com agrop'!$B$7:$Z$632,COLUMN()-1,0))</f>
        <v>1</v>
      </c>
      <c r="R60" s="269" t="str">
        <f>IF(VLOOKUP($B60,'Classificação ativ com agrop'!$B$7:$Z$632,COLUMN()-1,0)=0,"",VLOOKUP($B60,'Classificação ativ com agrop'!$B$7:$Z$632,COLUMN()-1,0))</f>
        <v/>
      </c>
      <c r="S60" s="270">
        <f>IF(VLOOKUP($B60,'Classificação ativ com agrop'!$B$7:$Z$632,COLUMN()-1,0)=0,"",VLOOKUP($B60,'Classificação ativ com agrop'!$B$7:$Z$632,COLUMN()-1,0))</f>
        <v>3523</v>
      </c>
      <c r="T60" s="270">
        <f>IF(VLOOKUP($B60,'Classificação ativ com agrop'!$B$7:$Z$632,COLUMN()-1,0)=0,"",VLOOKUP($B60,'Classificação ativ com agrop'!$B$7:$Z$632,COLUMN()-1,0))</f>
        <v>70</v>
      </c>
      <c r="U60" s="270">
        <f>IF(VLOOKUP($B60,'Classificação ativ com agrop'!$B$7:$Z$632,COLUMN()-1,0)=0,"",VLOOKUP($B60,'Classificação ativ com agrop'!$B$7:$Z$632,COLUMN()-1,0))</f>
        <v>33521</v>
      </c>
      <c r="V60" s="270">
        <f>IF(VLOOKUP($B60,'Classificação ativ com agrop'!$B$7:$Z$632,COLUMN()-1,0)=0,"",VLOOKUP($B60,'Classificação ativ com agrop'!$B$7:$Z$632,COLUMN()-1,0))</f>
        <v>1002</v>
      </c>
      <c r="W60" s="270" t="str">
        <f>IF(VLOOKUP($B60,'Classificação ativ com agrop'!$B$7:$Z$632,COLUMN()-1,0)=0,"",VLOOKUP($B60,'Classificação ativ com agrop'!$B$7:$Z$632,COLUMN()-1,0))</f>
        <v/>
      </c>
      <c r="X60" s="270" t="str">
        <f>IF(VLOOKUP($B60,'Classificação ativ com agrop'!$B$7:$Z$632,COLUMN()-1,0)=0,"",VLOOKUP($B60,'Classificação ativ com agrop'!$B$7:$Z$632,COLUMN()-1,0))</f>
        <v/>
      </c>
      <c r="Y60" s="270" t="str">
        <f>IF(VLOOKUP($B60,'Classificação ativ com agrop'!$B$7:$Z$632,COLUMN()-1,0)=0,"",VLOOKUP($B60,'Classificação ativ com agrop'!$B$7:$Z$632,COLUMN()-1,0))</f>
        <v/>
      </c>
      <c r="Z60" s="270" t="str">
        <f>IF(VLOOKUP($B60,'Classificação ativ com agrop'!$B$7:$Z$632,COLUMN()-1,0)=0,"",VLOOKUP($B60,'Classificação ativ com agrop'!$B$7:$Z$632,COLUMN()-1,0))</f>
        <v/>
      </c>
    </row>
    <row r="61" spans="1:26">
      <c r="A61" s="48">
        <v>341</v>
      </c>
      <c r="B61" s="49" t="s">
        <v>312</v>
      </c>
      <c r="C61" s="65">
        <f>VLOOKUP($B61,'Panorama Especialização Brasil'!$K$4:$BU$679,58,0)</f>
        <v>962</v>
      </c>
      <c r="D61" s="46">
        <f t="shared" si="0"/>
        <v>1.8414564922195524</v>
      </c>
      <c r="E61" s="201">
        <f>VLOOKUP($B61,'Panorama Especialização Brasil'!$K$4:$BU$679,60,0)</f>
        <v>24</v>
      </c>
      <c r="F61" s="98">
        <v>189</v>
      </c>
      <c r="G61" s="196">
        <v>6</v>
      </c>
      <c r="H61" s="98">
        <f>VLOOKUP($B61,'Panorama Especialização Brasil'!$K$4:$BU$679,63,0)</f>
        <v>9244</v>
      </c>
      <c r="I61" s="201">
        <f>VLOOKUP($B61,'Panorama Especialização Brasil'!$K$4:$BV$680,64,0)</f>
        <v>529</v>
      </c>
      <c r="J61" s="270" t="str">
        <f>IF(VLOOKUP($B61,'Classificação ativ com agrop'!$B$7:$Z$632,COLUMN()-1,0)=0,"",VLOOKUP($B61,'Classificação ativ com agrop'!$B$7:$Z$632,COLUMN()-1,0))</f>
        <v>Extr Min</v>
      </c>
      <c r="K61" s="270" t="str">
        <f>IF(VLOOKUP($B61,'Classificação ativ com agrop'!$B$7:$Z$632,COLUMN()-1,0)=0,"",VLOOKUP($B61,'Classificação ativ com agrop'!$B$7:$Z$632,COLUMN()-1,0))</f>
        <v>Min&amp;Met</v>
      </c>
      <c r="L61" s="270" t="str">
        <f>IF(VLOOKUP($B61,'Classificação ativ com agrop'!$B$7:$Z$632,COLUMN()-1,0)=0,"",VLOOKUP($B61,'Classificação ativ com agrop'!$B$7:$Z$632,COLUMN()-1,0))</f>
        <v/>
      </c>
      <c r="M61" s="270" t="str">
        <f>IF(VLOOKUP($B61,'Classificação ativ com agrop'!$B$7:$Z$632,COLUMN()-1,0)=0,"",VLOOKUP($B61,'Classificação ativ com agrop'!$B$7:$Z$632,COLUMN()-1,0))</f>
        <v>X Prop</v>
      </c>
      <c r="N61" s="270" t="str">
        <f>IF(VLOOKUP($B61,'Classificação ativ com agrop'!$B$7:$Z$632,COLUMN()-1,0)=0,"",VLOOKUP($B61,'Classificação ativ com agrop'!$B$7:$Z$632,COLUMN()-1,0))</f>
        <v>Const Civil</v>
      </c>
      <c r="O61" s="270" t="str">
        <f>IF(VLOOKUP($B61,'Classificação ativ com agrop'!$B$7:$Z$632,COLUMN()-1,0)=0,"",VLOOKUP($B61,'Classificação ativ com agrop'!$B$7:$Z$632,COLUMN()-1,0))</f>
        <v/>
      </c>
      <c r="P61" s="270" t="str">
        <f>IF(VLOOKUP($B61,'Classificação ativ com agrop'!$B$7:$Z$632,COLUMN()-1,0)=0,"",VLOOKUP($B61,'Classificação ativ com agrop'!$B$7:$Z$632,COLUMN()-1,0))</f>
        <v>Multifunção</v>
      </c>
      <c r="Q61" s="269">
        <f>IF(VLOOKUP($B61,'Classificação ativ com agrop'!$B$7:$Z$632,COLUMN()-1,0)=0,"",VLOOKUP($B61,'Classificação ativ com agrop'!$B$7:$Z$632,COLUMN()-1,0))</f>
        <v>0.5</v>
      </c>
      <c r="R61" s="269">
        <f>IF(VLOOKUP($B61,'Classificação ativ com agrop'!$B$7:$Z$632,COLUMN()-1,0)=0,"",VLOOKUP($B61,'Classificação ativ com agrop'!$B$7:$Z$632,COLUMN()-1,0))</f>
        <v>0.5</v>
      </c>
      <c r="S61" s="270">
        <f>IF(VLOOKUP($B61,'Classificação ativ com agrop'!$B$7:$Z$632,COLUMN()-1,0)=0,"",VLOOKUP($B61,'Classificação ativ com agrop'!$B$7:$Z$632,COLUMN()-1,0))</f>
        <v>481</v>
      </c>
      <c r="T61" s="270">
        <f>IF(VLOOKUP($B61,'Classificação ativ com agrop'!$B$7:$Z$632,COLUMN()-1,0)=0,"",VLOOKUP($B61,'Classificação ativ com agrop'!$B$7:$Z$632,COLUMN()-1,0))</f>
        <v>12</v>
      </c>
      <c r="U61" s="270">
        <f>IF(VLOOKUP($B61,'Classificação ativ com agrop'!$B$7:$Z$632,COLUMN()-1,0)=0,"",VLOOKUP($B61,'Classificação ativ com agrop'!$B$7:$Z$632,COLUMN()-1,0))</f>
        <v>4622</v>
      </c>
      <c r="V61" s="270">
        <f>IF(VLOOKUP($B61,'Classificação ativ com agrop'!$B$7:$Z$632,COLUMN()-1,0)=0,"",VLOOKUP($B61,'Classificação ativ com agrop'!$B$7:$Z$632,COLUMN()-1,0))</f>
        <v>264.5</v>
      </c>
      <c r="W61" s="270">
        <f>IF(VLOOKUP($B61,'Classificação ativ com agrop'!$B$7:$Z$632,COLUMN()-1,0)=0,"",VLOOKUP($B61,'Classificação ativ com agrop'!$B$7:$Z$632,COLUMN()-1,0))</f>
        <v>481</v>
      </c>
      <c r="X61" s="270">
        <f>IF(VLOOKUP($B61,'Classificação ativ com agrop'!$B$7:$Z$632,COLUMN()-1,0)=0,"",VLOOKUP($B61,'Classificação ativ com agrop'!$B$7:$Z$632,COLUMN()-1,0))</f>
        <v>12</v>
      </c>
      <c r="Y61" s="270">
        <f>IF(VLOOKUP($B61,'Classificação ativ com agrop'!$B$7:$Z$632,COLUMN()-1,0)=0,"",VLOOKUP($B61,'Classificação ativ com agrop'!$B$7:$Z$632,COLUMN()-1,0))</f>
        <v>4622</v>
      </c>
      <c r="Z61" s="270">
        <f>IF(VLOOKUP($B61,'Classificação ativ com agrop'!$B$7:$Z$632,COLUMN()-1,0)=0,"",VLOOKUP($B61,'Classificação ativ com agrop'!$B$7:$Z$632,COLUMN()-1,0))</f>
        <v>264.5</v>
      </c>
    </row>
    <row r="62" spans="1:26">
      <c r="A62" s="48">
        <v>193</v>
      </c>
      <c r="B62" s="49" t="s">
        <v>163</v>
      </c>
      <c r="C62" s="65">
        <f>VLOOKUP($B62,'Panorama Especialização Brasil'!$K$4:$BU$679,58,0)</f>
        <v>1105</v>
      </c>
      <c r="D62" s="46">
        <f t="shared" si="0"/>
        <v>1.8381859650996282</v>
      </c>
      <c r="E62" s="201">
        <f>VLOOKUP($B62,'Panorama Especialização Brasil'!$K$4:$BU$679,60,0)</f>
        <v>11</v>
      </c>
      <c r="F62" s="98">
        <v>0</v>
      </c>
      <c r="G62" s="196">
        <v>0</v>
      </c>
      <c r="H62" s="98">
        <f>VLOOKUP($B62,'Panorama Especialização Brasil'!$K$4:$BU$679,63,0)</f>
        <v>10637</v>
      </c>
      <c r="I62" s="201">
        <f>VLOOKUP($B62,'Panorama Especialização Brasil'!$K$4:$BV$680,64,0)</f>
        <v>114</v>
      </c>
      <c r="J62" s="270" t="str">
        <f>IF(VLOOKUP($B62,'Classificação ativ com agrop'!$B$7:$Z$632,COLUMN()-1,0)=0,"",VLOOKUP($B62,'Classificação ativ com agrop'!$B$7:$Z$632,COLUMN()-1,0))</f>
        <v>Extr Min</v>
      </c>
      <c r="K62" s="270" t="str">
        <f>IF(VLOOKUP($B62,'Classificação ativ com agrop'!$B$7:$Z$632,COLUMN()-1,0)=0,"",VLOOKUP($B62,'Classificação ativ com agrop'!$B$7:$Z$632,COLUMN()-1,0))</f>
        <v>Min&amp;Met</v>
      </c>
      <c r="L62" s="270" t="str">
        <f>IF(VLOOKUP($B62,'Classificação ativ com agrop'!$B$7:$Z$632,COLUMN()-1,0)=0,"",VLOOKUP($B62,'Classificação ativ com agrop'!$B$7:$Z$632,COLUMN()-1,0))</f>
        <v/>
      </c>
      <c r="M62" s="270" t="str">
        <f>IF(VLOOKUP($B62,'Classificação ativ com agrop'!$B$7:$Z$632,COLUMN()-1,0)=0,"",VLOOKUP($B62,'Classificação ativ com agrop'!$B$7:$Z$632,COLUMN()-1,0))</f>
        <v>X Prop</v>
      </c>
      <c r="N62" s="270" t="str">
        <f>IF(VLOOKUP($B62,'Classificação ativ com agrop'!$B$7:$Z$632,COLUMN()-1,0)=0,"",VLOOKUP($B62,'Classificação ativ com agrop'!$B$7:$Z$632,COLUMN()-1,0))</f>
        <v/>
      </c>
      <c r="O62" s="270" t="str">
        <f>IF(VLOOKUP($B62,'Classificação ativ com agrop'!$B$7:$Z$632,COLUMN()-1,0)=0,"",VLOOKUP($B62,'Classificação ativ com agrop'!$B$7:$Z$632,COLUMN()-1,0))</f>
        <v/>
      </c>
      <c r="P62" s="270" t="str">
        <f>IF(VLOOKUP($B62,'Classificação ativ com agrop'!$B$7:$Z$632,COLUMN()-1,0)=0,"",VLOOKUP($B62,'Classificação ativ com agrop'!$B$7:$Z$632,COLUMN()-1,0))</f>
        <v/>
      </c>
      <c r="Q62" s="269">
        <f>IF(VLOOKUP($B62,'Classificação ativ com agrop'!$B$7:$Z$632,COLUMN()-1,0)=0,"",VLOOKUP($B62,'Classificação ativ com agrop'!$B$7:$Z$632,COLUMN()-1,0))</f>
        <v>1</v>
      </c>
      <c r="R62" s="269" t="str">
        <f>IF(VLOOKUP($B62,'Classificação ativ com agrop'!$B$7:$Z$632,COLUMN()-1,0)=0,"",VLOOKUP($B62,'Classificação ativ com agrop'!$B$7:$Z$632,COLUMN()-1,0))</f>
        <v/>
      </c>
      <c r="S62" s="270">
        <f>IF(VLOOKUP($B62,'Classificação ativ com agrop'!$B$7:$Z$632,COLUMN()-1,0)=0,"",VLOOKUP($B62,'Classificação ativ com agrop'!$B$7:$Z$632,COLUMN()-1,0))</f>
        <v>1105</v>
      </c>
      <c r="T62" s="270">
        <f>IF(VLOOKUP($B62,'Classificação ativ com agrop'!$B$7:$Z$632,COLUMN()-1,0)=0,"",VLOOKUP($B62,'Classificação ativ com agrop'!$B$7:$Z$632,COLUMN()-1,0))</f>
        <v>11</v>
      </c>
      <c r="U62" s="270">
        <f>IF(VLOOKUP($B62,'Classificação ativ com agrop'!$B$7:$Z$632,COLUMN()-1,0)=0,"",VLOOKUP($B62,'Classificação ativ com agrop'!$B$7:$Z$632,COLUMN()-1,0))</f>
        <v>10637</v>
      </c>
      <c r="V62" s="270">
        <f>IF(VLOOKUP($B62,'Classificação ativ com agrop'!$B$7:$Z$632,COLUMN()-1,0)=0,"",VLOOKUP($B62,'Classificação ativ com agrop'!$B$7:$Z$632,COLUMN()-1,0))</f>
        <v>114</v>
      </c>
      <c r="W62" s="270" t="str">
        <f>IF(VLOOKUP($B62,'Classificação ativ com agrop'!$B$7:$Z$632,COLUMN()-1,0)=0,"",VLOOKUP($B62,'Classificação ativ com agrop'!$B$7:$Z$632,COLUMN()-1,0))</f>
        <v/>
      </c>
      <c r="X62" s="270" t="str">
        <f>IF(VLOOKUP($B62,'Classificação ativ com agrop'!$B$7:$Z$632,COLUMN()-1,0)=0,"",VLOOKUP($B62,'Classificação ativ com agrop'!$B$7:$Z$632,COLUMN()-1,0))</f>
        <v/>
      </c>
      <c r="Y62" s="270" t="str">
        <f>IF(VLOOKUP($B62,'Classificação ativ com agrop'!$B$7:$Z$632,COLUMN()-1,0)=0,"",VLOOKUP($B62,'Classificação ativ com agrop'!$B$7:$Z$632,COLUMN()-1,0))</f>
        <v/>
      </c>
      <c r="Z62" s="270" t="str">
        <f>IF(VLOOKUP($B62,'Classificação ativ com agrop'!$B$7:$Z$632,COLUMN()-1,0)=0,"",VLOOKUP($B62,'Classificação ativ com agrop'!$B$7:$Z$632,COLUMN()-1,0))</f>
        <v/>
      </c>
    </row>
    <row r="63" spans="1:26">
      <c r="A63" s="48">
        <v>462</v>
      </c>
      <c r="B63" s="49" t="s">
        <v>434</v>
      </c>
      <c r="C63" s="65">
        <f>VLOOKUP($B63,'Panorama Especialização Brasil'!$K$4:$BU$679,58,0)</f>
        <v>805</v>
      </c>
      <c r="D63" s="46">
        <f t="shared" si="0"/>
        <v>1.825728779274095</v>
      </c>
      <c r="E63" s="201">
        <f>VLOOKUP($B63,'Panorama Especialização Brasil'!$K$4:$BU$679,60,0)</f>
        <v>47</v>
      </c>
      <c r="F63" s="98">
        <v>296</v>
      </c>
      <c r="G63" s="196">
        <v>12</v>
      </c>
      <c r="H63" s="98">
        <f>VLOOKUP($B63,'Panorama Especialização Brasil'!$K$4:$BU$679,63,0)</f>
        <v>7802</v>
      </c>
      <c r="I63" s="201">
        <f>VLOOKUP($B63,'Panorama Especialização Brasil'!$K$4:$BV$680,64,0)</f>
        <v>287</v>
      </c>
      <c r="J63" s="270" t="str">
        <f>IF(VLOOKUP($B63,'Classificação ativ com agrop'!$B$7:$Z$632,COLUMN()-1,0)=0,"",VLOOKUP($B63,'Classificação ativ com agrop'!$B$7:$Z$632,COLUMN()-1,0))</f>
        <v>Log e Tr</v>
      </c>
      <c r="K63" s="270" t="str">
        <f>IF(VLOOKUP($B63,'Classificação ativ com agrop'!$B$7:$Z$632,COLUMN()-1,0)=0,"",VLOOKUP($B63,'Classificação ativ com agrop'!$B$7:$Z$632,COLUMN()-1,0))</f>
        <v>SPF&amp;E</v>
      </c>
      <c r="L63" s="270" t="str">
        <f>IF(VLOOKUP($B63,'Classificação ativ com agrop'!$B$7:$Z$632,COLUMN()-1,0)=0,"",VLOOKUP($B63,'Classificação ativ com agrop'!$B$7:$Z$632,COLUMN()-1,0))</f>
        <v/>
      </c>
      <c r="M63" s="270" t="str">
        <f>IF(VLOOKUP($B63,'Classificação ativ com agrop'!$B$7:$Z$632,COLUMN()-1,0)=0,"",VLOOKUP($B63,'Classificação ativ com agrop'!$B$7:$Z$632,COLUMN()-1,0))</f>
        <v>Gen Reflexo</v>
      </c>
      <c r="N63" s="270" t="str">
        <f>IF(VLOOKUP($B63,'Classificação ativ com agrop'!$B$7:$Z$632,COLUMN()-1,0)=0,"",VLOOKUP($B63,'Classificação ativ com agrop'!$B$7:$Z$632,COLUMN()-1,0))</f>
        <v/>
      </c>
      <c r="O63" s="270" t="str">
        <f>IF(VLOOKUP($B63,'Classificação ativ com agrop'!$B$7:$Z$632,COLUMN()-1,0)=0,"",VLOOKUP($B63,'Classificação ativ com agrop'!$B$7:$Z$632,COLUMN()-1,0))</f>
        <v/>
      </c>
      <c r="P63" s="270" t="str">
        <f>IF(VLOOKUP($B63,'Classificação ativ com agrop'!$B$7:$Z$632,COLUMN()-1,0)=0,"",VLOOKUP($B63,'Classificação ativ com agrop'!$B$7:$Z$632,COLUMN()-1,0))</f>
        <v/>
      </c>
      <c r="Q63" s="269">
        <f>IF(VLOOKUP($B63,'Classificação ativ com agrop'!$B$7:$Z$632,COLUMN()-1,0)=0,"",VLOOKUP($B63,'Classificação ativ com agrop'!$B$7:$Z$632,COLUMN()-1,0))</f>
        <v>1</v>
      </c>
      <c r="R63" s="269" t="str">
        <f>IF(VLOOKUP($B63,'Classificação ativ com agrop'!$B$7:$Z$632,COLUMN()-1,0)=0,"",VLOOKUP($B63,'Classificação ativ com agrop'!$B$7:$Z$632,COLUMN()-1,0))</f>
        <v/>
      </c>
      <c r="S63" s="270">
        <f>IF(VLOOKUP($B63,'Classificação ativ com agrop'!$B$7:$Z$632,COLUMN()-1,0)=0,"",VLOOKUP($B63,'Classificação ativ com agrop'!$B$7:$Z$632,COLUMN()-1,0))</f>
        <v>805</v>
      </c>
      <c r="T63" s="270">
        <f>IF(VLOOKUP($B63,'Classificação ativ com agrop'!$B$7:$Z$632,COLUMN()-1,0)=0,"",VLOOKUP($B63,'Classificação ativ com agrop'!$B$7:$Z$632,COLUMN()-1,0))</f>
        <v>47</v>
      </c>
      <c r="U63" s="270">
        <f>IF(VLOOKUP($B63,'Classificação ativ com agrop'!$B$7:$Z$632,COLUMN()-1,0)=0,"",VLOOKUP($B63,'Classificação ativ com agrop'!$B$7:$Z$632,COLUMN()-1,0))</f>
        <v>7802</v>
      </c>
      <c r="V63" s="270">
        <f>IF(VLOOKUP($B63,'Classificação ativ com agrop'!$B$7:$Z$632,COLUMN()-1,0)=0,"",VLOOKUP($B63,'Classificação ativ com agrop'!$B$7:$Z$632,COLUMN()-1,0))</f>
        <v>287</v>
      </c>
      <c r="W63" s="270" t="str">
        <f>IF(VLOOKUP($B63,'Classificação ativ com agrop'!$B$7:$Z$632,COLUMN()-1,0)=0,"",VLOOKUP($B63,'Classificação ativ com agrop'!$B$7:$Z$632,COLUMN()-1,0))</f>
        <v/>
      </c>
      <c r="X63" s="270" t="str">
        <f>IF(VLOOKUP($B63,'Classificação ativ com agrop'!$B$7:$Z$632,COLUMN()-1,0)=0,"",VLOOKUP($B63,'Classificação ativ com agrop'!$B$7:$Z$632,COLUMN()-1,0))</f>
        <v/>
      </c>
      <c r="Y63" s="270" t="str">
        <f>IF(VLOOKUP($B63,'Classificação ativ com agrop'!$B$7:$Z$632,COLUMN()-1,0)=0,"",VLOOKUP($B63,'Classificação ativ com agrop'!$B$7:$Z$632,COLUMN()-1,0))</f>
        <v/>
      </c>
      <c r="Z63" s="270" t="str">
        <f>IF(VLOOKUP($B63,'Classificação ativ com agrop'!$B$7:$Z$632,COLUMN()-1,0)=0,"",VLOOKUP($B63,'Classificação ativ com agrop'!$B$7:$Z$632,COLUMN()-1,0))</f>
        <v/>
      </c>
    </row>
    <row r="64" spans="1:26">
      <c r="A64" s="48">
        <v>592</v>
      </c>
      <c r="B64" s="49" t="s">
        <v>565</v>
      </c>
      <c r="C64" s="65">
        <f>VLOOKUP($B64,'Panorama Especialização Brasil'!$K$4:$BU$679,58,0)</f>
        <v>8636</v>
      </c>
      <c r="D64" s="46">
        <f t="shared" si="0"/>
        <v>1.7915136125959288</v>
      </c>
      <c r="E64" s="201">
        <f>VLOOKUP($B64,'Panorama Especialização Brasil'!$K$4:$BU$679,60,0)</f>
        <v>32</v>
      </c>
      <c r="F64" s="98">
        <v>2157</v>
      </c>
      <c r="G64" s="196">
        <v>5</v>
      </c>
      <c r="H64" s="98">
        <f>VLOOKUP($B64,'Panorama Especialização Brasil'!$K$4:$BU$679,63,0)</f>
        <v>85298</v>
      </c>
      <c r="I64" s="201">
        <f>VLOOKUP($B64,'Panorama Especialização Brasil'!$K$4:$BV$680,64,0)</f>
        <v>291</v>
      </c>
      <c r="J64" s="270" t="str">
        <f>IF(VLOOKUP($B64,'Classificação ativ com agrop'!$B$7:$Z$632,COLUMN()-1,0)=0,"",VLOOKUP($B64,'Classificação ativ com agrop'!$B$7:$Z$632,COLUMN()-1,0))</f>
        <v>Serv Finan</v>
      </c>
      <c r="K64" s="270" t="str">
        <f>IF(VLOOKUP($B64,'Classificação ativ com agrop'!$B$7:$Z$632,COLUMN()-1,0)=0,"",VLOOKUP($B64,'Classificação ativ com agrop'!$B$7:$Z$632,COLUMN()-1,0))</f>
        <v>SPF&amp;E</v>
      </c>
      <c r="L64" s="270" t="str">
        <f>IF(VLOOKUP($B64,'Classificação ativ com agrop'!$B$7:$Z$632,COLUMN()-1,0)=0,"",VLOOKUP($B64,'Classificação ativ com agrop'!$B$7:$Z$632,COLUMN()-1,0))</f>
        <v/>
      </c>
      <c r="M64" s="270" t="str">
        <f>IF(VLOOKUP($B64,'Classificação ativ com agrop'!$B$7:$Z$632,COLUMN()-1,0)=0,"",VLOOKUP($B64,'Classificação ativ com agrop'!$B$7:$Z$632,COLUMN()-1,0))</f>
        <v>Gen Reflexo</v>
      </c>
      <c r="N64" s="270" t="str">
        <f>IF(VLOOKUP($B64,'Classificação ativ com agrop'!$B$7:$Z$632,COLUMN()-1,0)=0,"",VLOOKUP($B64,'Classificação ativ com agrop'!$B$7:$Z$632,COLUMN()-1,0))</f>
        <v/>
      </c>
      <c r="O64" s="270" t="str">
        <f>IF(VLOOKUP($B64,'Classificação ativ com agrop'!$B$7:$Z$632,COLUMN()-1,0)=0,"",VLOOKUP($B64,'Classificação ativ com agrop'!$B$7:$Z$632,COLUMN()-1,0))</f>
        <v/>
      </c>
      <c r="P64" s="270" t="str">
        <f>IF(VLOOKUP($B64,'Classificação ativ com agrop'!$B$7:$Z$632,COLUMN()-1,0)=0,"",VLOOKUP($B64,'Classificação ativ com agrop'!$B$7:$Z$632,COLUMN()-1,0))</f>
        <v/>
      </c>
      <c r="Q64" s="269">
        <f>IF(VLOOKUP($B64,'Classificação ativ com agrop'!$B$7:$Z$632,COLUMN()-1,0)=0,"",VLOOKUP($B64,'Classificação ativ com agrop'!$B$7:$Z$632,COLUMN()-1,0))</f>
        <v>1</v>
      </c>
      <c r="R64" s="269" t="str">
        <f>IF(VLOOKUP($B64,'Classificação ativ com agrop'!$B$7:$Z$632,COLUMN()-1,0)=0,"",VLOOKUP($B64,'Classificação ativ com agrop'!$B$7:$Z$632,COLUMN()-1,0))</f>
        <v/>
      </c>
      <c r="S64" s="270">
        <f>IF(VLOOKUP($B64,'Classificação ativ com agrop'!$B$7:$Z$632,COLUMN()-1,0)=0,"",VLOOKUP($B64,'Classificação ativ com agrop'!$B$7:$Z$632,COLUMN()-1,0))</f>
        <v>8636</v>
      </c>
      <c r="T64" s="270">
        <f>IF(VLOOKUP($B64,'Classificação ativ com agrop'!$B$7:$Z$632,COLUMN()-1,0)=0,"",VLOOKUP($B64,'Classificação ativ com agrop'!$B$7:$Z$632,COLUMN()-1,0))</f>
        <v>32</v>
      </c>
      <c r="U64" s="270">
        <f>IF(VLOOKUP($B64,'Classificação ativ com agrop'!$B$7:$Z$632,COLUMN()-1,0)=0,"",VLOOKUP($B64,'Classificação ativ com agrop'!$B$7:$Z$632,COLUMN()-1,0))</f>
        <v>85298</v>
      </c>
      <c r="V64" s="270">
        <f>IF(VLOOKUP($B64,'Classificação ativ com agrop'!$B$7:$Z$632,COLUMN()-1,0)=0,"",VLOOKUP($B64,'Classificação ativ com agrop'!$B$7:$Z$632,COLUMN()-1,0))</f>
        <v>291</v>
      </c>
      <c r="W64" s="270" t="str">
        <f>IF(VLOOKUP($B64,'Classificação ativ com agrop'!$B$7:$Z$632,COLUMN()-1,0)=0,"",VLOOKUP($B64,'Classificação ativ com agrop'!$B$7:$Z$632,COLUMN()-1,0))</f>
        <v/>
      </c>
      <c r="X64" s="270" t="str">
        <f>IF(VLOOKUP($B64,'Classificação ativ com agrop'!$B$7:$Z$632,COLUMN()-1,0)=0,"",VLOOKUP($B64,'Classificação ativ com agrop'!$B$7:$Z$632,COLUMN()-1,0))</f>
        <v/>
      </c>
      <c r="Y64" s="270" t="str">
        <f>IF(VLOOKUP($B64,'Classificação ativ com agrop'!$B$7:$Z$632,COLUMN()-1,0)=0,"",VLOOKUP($B64,'Classificação ativ com agrop'!$B$7:$Z$632,COLUMN()-1,0))</f>
        <v/>
      </c>
      <c r="Z64" s="270" t="str">
        <f>IF(VLOOKUP($B64,'Classificação ativ com agrop'!$B$7:$Z$632,COLUMN()-1,0)=0,"",VLOOKUP($B64,'Classificação ativ com agrop'!$B$7:$Z$632,COLUMN()-1,0))</f>
        <v/>
      </c>
    </row>
    <row r="65" spans="1:26">
      <c r="A65" s="48">
        <v>185</v>
      </c>
      <c r="B65" s="49" t="s">
        <v>155</v>
      </c>
      <c r="C65" s="65">
        <f>VLOOKUP($B65,'Panorama Especialização Brasil'!$K$4:$BU$679,58,0)</f>
        <v>1928</v>
      </c>
      <c r="D65" s="46">
        <f t="shared" si="0"/>
        <v>1.7872813776798684</v>
      </c>
      <c r="E65" s="201">
        <f>VLOOKUP($B65,'Panorama Especialização Brasil'!$K$4:$BU$679,60,0)</f>
        <v>9</v>
      </c>
      <c r="F65" s="98">
        <v>531</v>
      </c>
      <c r="G65" s="196">
        <v>1</v>
      </c>
      <c r="H65" s="98">
        <f>VLOOKUP($B65,'Panorama Especialização Brasil'!$K$4:$BU$679,63,0)</f>
        <v>19088</v>
      </c>
      <c r="I65" s="201">
        <f>VLOOKUP($B65,'Panorama Especialização Brasil'!$K$4:$BV$680,64,0)</f>
        <v>141</v>
      </c>
      <c r="J65" s="270" t="str">
        <f>IF(VLOOKUP($B65,'Classificação ativ com agrop'!$B$7:$Z$632,COLUMN()-1,0)=0,"",VLOOKUP($B65,'Classificação ativ com agrop'!$B$7:$Z$632,COLUMN()-1,0))</f>
        <v>Const Civ</v>
      </c>
      <c r="K65" s="270" t="str">
        <f>IF(VLOOKUP($B65,'Classificação ativ com agrop'!$B$7:$Z$632,COLUMN()-1,0)=0,"",VLOOKUP($B65,'Classificação ativ com agrop'!$B$7:$Z$632,COLUMN()-1,0))</f>
        <v>Const Civil</v>
      </c>
      <c r="L65" s="270" t="str">
        <f>IF(VLOOKUP($B65,'Classificação ativ com agrop'!$B$7:$Z$632,COLUMN()-1,0)=0,"",VLOOKUP($B65,'Classificação ativ com agrop'!$B$7:$Z$632,COLUMN()-1,0))</f>
        <v/>
      </c>
      <c r="M65" s="270" t="str">
        <f>IF(VLOOKUP($B65,'Classificação ativ com agrop'!$B$7:$Z$632,COLUMN()-1,0)=0,"",VLOOKUP($B65,'Classificação ativ com agrop'!$B$7:$Z$632,COLUMN()-1,0))</f>
        <v>Multifunção</v>
      </c>
      <c r="N65" s="270" t="str">
        <f>IF(VLOOKUP($B65,'Classificação ativ com agrop'!$B$7:$Z$632,COLUMN()-1,0)=0,"",VLOOKUP($B65,'Classificação ativ com agrop'!$B$7:$Z$632,COLUMN()-1,0))</f>
        <v/>
      </c>
      <c r="O65" s="270" t="str">
        <f>IF(VLOOKUP($B65,'Classificação ativ com agrop'!$B$7:$Z$632,COLUMN()-1,0)=0,"",VLOOKUP($B65,'Classificação ativ com agrop'!$B$7:$Z$632,COLUMN()-1,0))</f>
        <v/>
      </c>
      <c r="P65" s="270" t="str">
        <f>IF(VLOOKUP($B65,'Classificação ativ com agrop'!$B$7:$Z$632,COLUMN()-1,0)=0,"",VLOOKUP($B65,'Classificação ativ com agrop'!$B$7:$Z$632,COLUMN()-1,0))</f>
        <v/>
      </c>
      <c r="Q65" s="269">
        <f>IF(VLOOKUP($B65,'Classificação ativ com agrop'!$B$7:$Z$632,COLUMN()-1,0)=0,"",VLOOKUP($B65,'Classificação ativ com agrop'!$B$7:$Z$632,COLUMN()-1,0))</f>
        <v>1</v>
      </c>
      <c r="R65" s="269" t="str">
        <f>IF(VLOOKUP($B65,'Classificação ativ com agrop'!$B$7:$Z$632,COLUMN()-1,0)=0,"",VLOOKUP($B65,'Classificação ativ com agrop'!$B$7:$Z$632,COLUMN()-1,0))</f>
        <v/>
      </c>
      <c r="S65" s="270">
        <f>IF(VLOOKUP($B65,'Classificação ativ com agrop'!$B$7:$Z$632,COLUMN()-1,0)=0,"",VLOOKUP($B65,'Classificação ativ com agrop'!$B$7:$Z$632,COLUMN()-1,0))</f>
        <v>1928</v>
      </c>
      <c r="T65" s="270">
        <f>IF(VLOOKUP($B65,'Classificação ativ com agrop'!$B$7:$Z$632,COLUMN()-1,0)=0,"",VLOOKUP($B65,'Classificação ativ com agrop'!$B$7:$Z$632,COLUMN()-1,0))</f>
        <v>9</v>
      </c>
      <c r="U65" s="270">
        <f>IF(VLOOKUP($B65,'Classificação ativ com agrop'!$B$7:$Z$632,COLUMN()-1,0)=0,"",VLOOKUP($B65,'Classificação ativ com agrop'!$B$7:$Z$632,COLUMN()-1,0))</f>
        <v>19088</v>
      </c>
      <c r="V65" s="270">
        <f>IF(VLOOKUP($B65,'Classificação ativ com agrop'!$B$7:$Z$632,COLUMN()-1,0)=0,"",VLOOKUP($B65,'Classificação ativ com agrop'!$B$7:$Z$632,COLUMN()-1,0))</f>
        <v>141</v>
      </c>
      <c r="W65" s="270" t="str">
        <f>IF(VLOOKUP($B65,'Classificação ativ com agrop'!$B$7:$Z$632,COLUMN()-1,0)=0,"",VLOOKUP($B65,'Classificação ativ com agrop'!$B$7:$Z$632,COLUMN()-1,0))</f>
        <v/>
      </c>
      <c r="X65" s="270" t="str">
        <f>IF(VLOOKUP($B65,'Classificação ativ com agrop'!$B$7:$Z$632,COLUMN()-1,0)=0,"",VLOOKUP($B65,'Classificação ativ com agrop'!$B$7:$Z$632,COLUMN()-1,0))</f>
        <v/>
      </c>
      <c r="Y65" s="270" t="str">
        <f>IF(VLOOKUP($B65,'Classificação ativ com agrop'!$B$7:$Z$632,COLUMN()-1,0)=0,"",VLOOKUP($B65,'Classificação ativ com agrop'!$B$7:$Z$632,COLUMN()-1,0))</f>
        <v/>
      </c>
      <c r="Z65" s="270" t="str">
        <f>IF(VLOOKUP($B65,'Classificação ativ com agrop'!$B$7:$Z$632,COLUMN()-1,0)=0,"",VLOOKUP($B65,'Classificação ativ com agrop'!$B$7:$Z$632,COLUMN()-1,0))</f>
        <v/>
      </c>
    </row>
    <row r="66" spans="1:26">
      <c r="A66" s="48">
        <v>621</v>
      </c>
      <c r="B66" s="49" t="s">
        <v>595</v>
      </c>
      <c r="C66" s="65">
        <f>VLOOKUP($B66,'Panorama Especialização Brasil'!$K$4:$BU$679,58,0)</f>
        <v>28715</v>
      </c>
      <c r="D66" s="46">
        <f t="shared" si="0"/>
        <v>1.7527154971287731</v>
      </c>
      <c r="E66" s="201">
        <f>VLOOKUP($B66,'Panorama Especialização Brasil'!$K$4:$BU$679,60,0)</f>
        <v>99</v>
      </c>
      <c r="F66" s="98">
        <v>6692</v>
      </c>
      <c r="G66" s="196">
        <v>14</v>
      </c>
      <c r="H66" s="98">
        <f>VLOOKUP($B66,'Panorama Especialização Brasil'!$K$4:$BU$679,63,0)</f>
        <v>289897</v>
      </c>
      <c r="I66" s="201">
        <f>VLOOKUP($B66,'Panorama Especialização Brasil'!$K$4:$BV$680,64,0)</f>
        <v>1619</v>
      </c>
      <c r="J66" s="270" t="str">
        <f>IF(VLOOKUP($B66,'Classificação ativ com agrop'!$B$7:$Z$632,COLUMN()-1,0)=0,"",VLOOKUP($B66,'Classificação ativ com agrop'!$B$7:$Z$632,COLUMN()-1,0))</f>
        <v>Educ</v>
      </c>
      <c r="K66" s="270" t="str">
        <f>IF(VLOOKUP($B66,'Classificação ativ com agrop'!$B$7:$Z$632,COLUMN()-1,0)=0,"",VLOOKUP($B66,'Classificação ativ com agrop'!$B$7:$Z$632,COLUMN()-1,0))</f>
        <v>SPB - Edu</v>
      </c>
      <c r="L66" s="270" t="str">
        <f>IF(VLOOKUP($B66,'Classificação ativ com agrop'!$B$7:$Z$632,COLUMN()-1,0)=0,"",VLOOKUP($B66,'Classificação ativ com agrop'!$B$7:$Z$632,COLUMN()-1,0))</f>
        <v/>
      </c>
      <c r="M66" s="270" t="str">
        <f>IF(VLOOKUP($B66,'Classificação ativ com agrop'!$B$7:$Z$632,COLUMN()-1,0)=0,"",VLOOKUP($B66,'Classificação ativ com agrop'!$B$7:$Z$632,COLUMN()-1,0))</f>
        <v>Multifunção</v>
      </c>
      <c r="N66" s="270" t="str">
        <f>IF(VLOOKUP($B66,'Classificação ativ com agrop'!$B$7:$Z$632,COLUMN()-1,0)=0,"",VLOOKUP($B66,'Classificação ativ com agrop'!$B$7:$Z$632,COLUMN()-1,0))</f>
        <v/>
      </c>
      <c r="O66" s="270" t="str">
        <f>IF(VLOOKUP($B66,'Classificação ativ com agrop'!$B$7:$Z$632,COLUMN()-1,0)=0,"",VLOOKUP($B66,'Classificação ativ com agrop'!$B$7:$Z$632,COLUMN()-1,0))</f>
        <v/>
      </c>
      <c r="P66" s="270" t="str">
        <f>IF(VLOOKUP($B66,'Classificação ativ com agrop'!$B$7:$Z$632,COLUMN()-1,0)=0,"",VLOOKUP($B66,'Classificação ativ com agrop'!$B$7:$Z$632,COLUMN()-1,0))</f>
        <v/>
      </c>
      <c r="Q66" s="269">
        <f>IF(VLOOKUP($B66,'Classificação ativ com agrop'!$B$7:$Z$632,COLUMN()-1,0)=0,"",VLOOKUP($B66,'Classificação ativ com agrop'!$B$7:$Z$632,COLUMN()-1,0))</f>
        <v>1</v>
      </c>
      <c r="R66" s="269" t="str">
        <f>IF(VLOOKUP($B66,'Classificação ativ com agrop'!$B$7:$Z$632,COLUMN()-1,0)=0,"",VLOOKUP($B66,'Classificação ativ com agrop'!$B$7:$Z$632,COLUMN()-1,0))</f>
        <v/>
      </c>
      <c r="S66" s="270">
        <f>IF(VLOOKUP($B66,'Classificação ativ com agrop'!$B$7:$Z$632,COLUMN()-1,0)=0,"",VLOOKUP($B66,'Classificação ativ com agrop'!$B$7:$Z$632,COLUMN()-1,0))</f>
        <v>28715</v>
      </c>
      <c r="T66" s="270">
        <f>IF(VLOOKUP($B66,'Classificação ativ com agrop'!$B$7:$Z$632,COLUMN()-1,0)=0,"",VLOOKUP($B66,'Classificação ativ com agrop'!$B$7:$Z$632,COLUMN()-1,0))</f>
        <v>99</v>
      </c>
      <c r="U66" s="270">
        <f>IF(VLOOKUP($B66,'Classificação ativ com agrop'!$B$7:$Z$632,COLUMN()-1,0)=0,"",VLOOKUP($B66,'Classificação ativ com agrop'!$B$7:$Z$632,COLUMN()-1,0))</f>
        <v>289897</v>
      </c>
      <c r="V66" s="270">
        <f>IF(VLOOKUP($B66,'Classificação ativ com agrop'!$B$7:$Z$632,COLUMN()-1,0)=0,"",VLOOKUP($B66,'Classificação ativ com agrop'!$B$7:$Z$632,COLUMN()-1,0))</f>
        <v>1619</v>
      </c>
      <c r="W66" s="270" t="str">
        <f>IF(VLOOKUP($B66,'Classificação ativ com agrop'!$B$7:$Z$632,COLUMN()-1,0)=0,"",VLOOKUP($B66,'Classificação ativ com agrop'!$B$7:$Z$632,COLUMN()-1,0))</f>
        <v/>
      </c>
      <c r="X66" s="270" t="str">
        <f>IF(VLOOKUP($B66,'Classificação ativ com agrop'!$B$7:$Z$632,COLUMN()-1,0)=0,"",VLOOKUP($B66,'Classificação ativ com agrop'!$B$7:$Z$632,COLUMN()-1,0))</f>
        <v/>
      </c>
      <c r="Y66" s="270" t="str">
        <f>IF(VLOOKUP($B66,'Classificação ativ com agrop'!$B$7:$Z$632,COLUMN()-1,0)=0,"",VLOOKUP($B66,'Classificação ativ com agrop'!$B$7:$Z$632,COLUMN()-1,0))</f>
        <v/>
      </c>
      <c r="Z66" s="270" t="str">
        <f>IF(VLOOKUP($B66,'Classificação ativ com agrop'!$B$7:$Z$632,COLUMN()-1,0)=0,"",VLOOKUP($B66,'Classificação ativ com agrop'!$B$7:$Z$632,COLUMN()-1,0))</f>
        <v/>
      </c>
    </row>
    <row r="67" spans="1:26">
      <c r="A67" s="48">
        <v>45</v>
      </c>
      <c r="B67" s="49" t="s">
        <v>15</v>
      </c>
      <c r="C67" s="65">
        <f>VLOOKUP($B67,'Panorama Especialização Brasil'!$K$4:$BU$679,58,0)</f>
        <v>1304</v>
      </c>
      <c r="D67" s="46">
        <f t="shared" si="0"/>
        <v>1.7409125345878493</v>
      </c>
      <c r="E67" s="201">
        <f>VLOOKUP($B67,'Panorama Especialização Brasil'!$K$4:$BU$679,60,0)</f>
        <v>42</v>
      </c>
      <c r="F67" s="98">
        <v>0</v>
      </c>
      <c r="G67" s="196">
        <v>1</v>
      </c>
      <c r="H67" s="98">
        <f>VLOOKUP($B67,'Panorama Especialização Brasil'!$K$4:$BU$679,63,0)</f>
        <v>13254</v>
      </c>
      <c r="I67" s="201">
        <f>VLOOKUP($B67,'Panorama Especialização Brasil'!$K$4:$BV$680,64,0)</f>
        <v>198</v>
      </c>
      <c r="J67" s="270" t="str">
        <f>IF(VLOOKUP($B67,'Classificação ativ com agrop'!$B$7:$Z$632,COLUMN()-1,0)=0,"",VLOOKUP($B67,'Classificação ativ com agrop'!$B$7:$Z$632,COLUMN()-1,0))</f>
        <v>Extr Min</v>
      </c>
      <c r="K67" s="270" t="str">
        <f>IF(VLOOKUP($B67,'Classificação ativ com agrop'!$B$7:$Z$632,COLUMN()-1,0)=0,"",VLOOKUP($B67,'Classificação ativ com agrop'!$B$7:$Z$632,COLUMN()-1,0))</f>
        <v>Min&amp;Met</v>
      </c>
      <c r="L67" s="270" t="str">
        <f>IF(VLOOKUP($B67,'Classificação ativ com agrop'!$B$7:$Z$632,COLUMN()-1,0)=0,"",VLOOKUP($B67,'Classificação ativ com agrop'!$B$7:$Z$632,COLUMN()-1,0))</f>
        <v/>
      </c>
      <c r="M67" s="270" t="str">
        <f>IF(VLOOKUP($B67,'Classificação ativ com agrop'!$B$7:$Z$632,COLUMN()-1,0)=0,"",VLOOKUP($B67,'Classificação ativ com agrop'!$B$7:$Z$632,COLUMN()-1,0))</f>
        <v>X Prop</v>
      </c>
      <c r="N67" s="270" t="str">
        <f>IF(VLOOKUP($B67,'Classificação ativ com agrop'!$B$7:$Z$632,COLUMN()-1,0)=0,"",VLOOKUP($B67,'Classificação ativ com agrop'!$B$7:$Z$632,COLUMN()-1,0))</f>
        <v/>
      </c>
      <c r="O67" s="270" t="str">
        <f>IF(VLOOKUP($B67,'Classificação ativ com agrop'!$B$7:$Z$632,COLUMN()-1,0)=0,"",VLOOKUP($B67,'Classificação ativ com agrop'!$B$7:$Z$632,COLUMN()-1,0))</f>
        <v/>
      </c>
      <c r="P67" s="270" t="str">
        <f>IF(VLOOKUP($B67,'Classificação ativ com agrop'!$B$7:$Z$632,COLUMN()-1,0)=0,"",VLOOKUP($B67,'Classificação ativ com agrop'!$B$7:$Z$632,COLUMN()-1,0))</f>
        <v/>
      </c>
      <c r="Q67" s="269">
        <f>IF(VLOOKUP($B67,'Classificação ativ com agrop'!$B$7:$Z$632,COLUMN()-1,0)=0,"",VLOOKUP($B67,'Classificação ativ com agrop'!$B$7:$Z$632,COLUMN()-1,0))</f>
        <v>1</v>
      </c>
      <c r="R67" s="269" t="str">
        <f>IF(VLOOKUP($B67,'Classificação ativ com agrop'!$B$7:$Z$632,COLUMN()-1,0)=0,"",VLOOKUP($B67,'Classificação ativ com agrop'!$B$7:$Z$632,COLUMN()-1,0))</f>
        <v/>
      </c>
      <c r="S67" s="270">
        <f>IF(VLOOKUP($B67,'Classificação ativ com agrop'!$B$7:$Z$632,COLUMN()-1,0)=0,"",VLOOKUP($B67,'Classificação ativ com agrop'!$B$7:$Z$632,COLUMN()-1,0))</f>
        <v>1304</v>
      </c>
      <c r="T67" s="270">
        <f>IF(VLOOKUP($B67,'Classificação ativ com agrop'!$B$7:$Z$632,COLUMN()-1,0)=0,"",VLOOKUP($B67,'Classificação ativ com agrop'!$B$7:$Z$632,COLUMN()-1,0))</f>
        <v>42</v>
      </c>
      <c r="U67" s="270">
        <f>IF(VLOOKUP($B67,'Classificação ativ com agrop'!$B$7:$Z$632,COLUMN()-1,0)=0,"",VLOOKUP($B67,'Classificação ativ com agrop'!$B$7:$Z$632,COLUMN()-1,0))</f>
        <v>13254</v>
      </c>
      <c r="V67" s="270">
        <f>IF(VLOOKUP($B67,'Classificação ativ com agrop'!$B$7:$Z$632,COLUMN()-1,0)=0,"",VLOOKUP($B67,'Classificação ativ com agrop'!$B$7:$Z$632,COLUMN()-1,0))</f>
        <v>198</v>
      </c>
      <c r="W67" s="270" t="str">
        <f>IF(VLOOKUP($B67,'Classificação ativ com agrop'!$B$7:$Z$632,COLUMN()-1,0)=0,"",VLOOKUP($B67,'Classificação ativ com agrop'!$B$7:$Z$632,COLUMN()-1,0))</f>
        <v/>
      </c>
      <c r="X67" s="270" t="str">
        <f>IF(VLOOKUP($B67,'Classificação ativ com agrop'!$B$7:$Z$632,COLUMN()-1,0)=0,"",VLOOKUP($B67,'Classificação ativ com agrop'!$B$7:$Z$632,COLUMN()-1,0))</f>
        <v/>
      </c>
      <c r="Y67" s="270" t="str">
        <f>IF(VLOOKUP($B67,'Classificação ativ com agrop'!$B$7:$Z$632,COLUMN()-1,0)=0,"",VLOOKUP($B67,'Classificação ativ com agrop'!$B$7:$Z$632,COLUMN()-1,0))</f>
        <v/>
      </c>
      <c r="Z67" s="270" t="str">
        <f>IF(VLOOKUP($B67,'Classificação ativ com agrop'!$B$7:$Z$632,COLUMN()-1,0)=0,"",VLOOKUP($B67,'Classificação ativ com agrop'!$B$7:$Z$632,COLUMN()-1,0))</f>
        <v/>
      </c>
    </row>
    <row r="68" spans="1:26">
      <c r="A68" s="48">
        <v>406</v>
      </c>
      <c r="B68" s="49" t="s">
        <v>377</v>
      </c>
      <c r="C68" s="65">
        <f>VLOOKUP($B68,'Panorama Especialização Brasil'!$K$4:$BU$679,58,0)</f>
        <v>4629</v>
      </c>
      <c r="D68" s="46">
        <f t="shared" si="0"/>
        <v>1.6990469692011285</v>
      </c>
      <c r="E68" s="201">
        <f>VLOOKUP($B68,'Panorama Especialização Brasil'!$K$4:$BU$679,60,0)</f>
        <v>210</v>
      </c>
      <c r="F68" s="98">
        <v>794</v>
      </c>
      <c r="G68" s="196">
        <v>20</v>
      </c>
      <c r="H68" s="98">
        <f>VLOOKUP($B68,'Panorama Especialização Brasil'!$K$4:$BU$679,63,0)</f>
        <v>48209</v>
      </c>
      <c r="I68" s="201">
        <f>VLOOKUP($B68,'Panorama Especialização Brasil'!$K$4:$BV$680,64,0)</f>
        <v>1798</v>
      </c>
      <c r="J68" s="270" t="str">
        <f>IF(VLOOKUP($B68,'Classificação ativ com agrop'!$B$7:$Z$632,COLUMN()-1,0)=0,"",VLOOKUP($B68,'Classificação ativ com agrop'!$B$7:$Z$632,COLUMN()-1,0))</f>
        <v>Com Atac</v>
      </c>
      <c r="K68" s="270" t="str">
        <f>IF(VLOOKUP($B68,'Classificação ativ com agrop'!$B$7:$Z$632,COLUMN()-1,0)=0,"",VLOOKUP($B68,'Classificação ativ com agrop'!$B$7:$Z$632,COLUMN()-1,0))</f>
        <v>SPF</v>
      </c>
      <c r="L68" s="270" t="str">
        <f>IF(VLOOKUP($B68,'Classificação ativ com agrop'!$B$7:$Z$632,COLUMN()-1,0)=0,"",VLOOKUP($B68,'Classificação ativ com agrop'!$B$7:$Z$632,COLUMN()-1,0))</f>
        <v/>
      </c>
      <c r="M68" s="270" t="str">
        <f>IF(VLOOKUP($B68,'Classificação ativ com agrop'!$B$7:$Z$632,COLUMN()-1,0)=0,"",VLOOKUP($B68,'Classificação ativ com agrop'!$B$7:$Z$632,COLUMN()-1,0))</f>
        <v>Gen Reflexo</v>
      </c>
      <c r="N68" s="270" t="str">
        <f>IF(VLOOKUP($B68,'Classificação ativ com agrop'!$B$7:$Z$632,COLUMN()-1,0)=0,"",VLOOKUP($B68,'Classificação ativ com agrop'!$B$7:$Z$632,COLUMN()-1,0))</f>
        <v/>
      </c>
      <c r="O68" s="270" t="str">
        <f>IF(VLOOKUP($B68,'Classificação ativ com agrop'!$B$7:$Z$632,COLUMN()-1,0)=0,"",VLOOKUP($B68,'Classificação ativ com agrop'!$B$7:$Z$632,COLUMN()-1,0))</f>
        <v/>
      </c>
      <c r="P68" s="270" t="str">
        <f>IF(VLOOKUP($B68,'Classificação ativ com agrop'!$B$7:$Z$632,COLUMN()-1,0)=0,"",VLOOKUP($B68,'Classificação ativ com agrop'!$B$7:$Z$632,COLUMN()-1,0))</f>
        <v/>
      </c>
      <c r="Q68" s="269">
        <f>IF(VLOOKUP($B68,'Classificação ativ com agrop'!$B$7:$Z$632,COLUMN()-1,0)=0,"",VLOOKUP($B68,'Classificação ativ com agrop'!$B$7:$Z$632,COLUMN()-1,0))</f>
        <v>1</v>
      </c>
      <c r="R68" s="269" t="str">
        <f>IF(VLOOKUP($B68,'Classificação ativ com agrop'!$B$7:$Z$632,COLUMN()-1,0)=0,"",VLOOKUP($B68,'Classificação ativ com agrop'!$B$7:$Z$632,COLUMN()-1,0))</f>
        <v/>
      </c>
      <c r="S68" s="270">
        <f>IF(VLOOKUP($B68,'Classificação ativ com agrop'!$B$7:$Z$632,COLUMN()-1,0)=0,"",VLOOKUP($B68,'Classificação ativ com agrop'!$B$7:$Z$632,COLUMN()-1,0))</f>
        <v>4629</v>
      </c>
      <c r="T68" s="270">
        <f>IF(VLOOKUP($B68,'Classificação ativ com agrop'!$B$7:$Z$632,COLUMN()-1,0)=0,"",VLOOKUP($B68,'Classificação ativ com agrop'!$B$7:$Z$632,COLUMN()-1,0))</f>
        <v>210</v>
      </c>
      <c r="U68" s="270">
        <f>IF(VLOOKUP($B68,'Classificação ativ com agrop'!$B$7:$Z$632,COLUMN()-1,0)=0,"",VLOOKUP($B68,'Classificação ativ com agrop'!$B$7:$Z$632,COLUMN()-1,0))</f>
        <v>48209</v>
      </c>
      <c r="V68" s="270">
        <f>IF(VLOOKUP($B68,'Classificação ativ com agrop'!$B$7:$Z$632,COLUMN()-1,0)=0,"",VLOOKUP($B68,'Classificação ativ com agrop'!$B$7:$Z$632,COLUMN()-1,0))</f>
        <v>1798</v>
      </c>
      <c r="W68" s="270" t="str">
        <f>IF(VLOOKUP($B68,'Classificação ativ com agrop'!$B$7:$Z$632,COLUMN()-1,0)=0,"",VLOOKUP($B68,'Classificação ativ com agrop'!$B$7:$Z$632,COLUMN()-1,0))</f>
        <v/>
      </c>
      <c r="X68" s="270" t="str">
        <f>IF(VLOOKUP($B68,'Classificação ativ com agrop'!$B$7:$Z$632,COLUMN()-1,0)=0,"",VLOOKUP($B68,'Classificação ativ com agrop'!$B$7:$Z$632,COLUMN()-1,0))</f>
        <v/>
      </c>
      <c r="Y68" s="270" t="str">
        <f>IF(VLOOKUP($B68,'Classificação ativ com agrop'!$B$7:$Z$632,COLUMN()-1,0)=0,"",VLOOKUP($B68,'Classificação ativ com agrop'!$B$7:$Z$632,COLUMN()-1,0))</f>
        <v/>
      </c>
      <c r="Z68" s="270" t="str">
        <f>IF(VLOOKUP($B68,'Classificação ativ com agrop'!$B$7:$Z$632,COLUMN()-1,0)=0,"",VLOOKUP($B68,'Classificação ativ com agrop'!$B$7:$Z$632,COLUMN()-1,0))</f>
        <v/>
      </c>
    </row>
    <row r="69" spans="1:26">
      <c r="A69" s="48">
        <v>59</v>
      </c>
      <c r="B69" s="49" t="s">
        <v>29</v>
      </c>
      <c r="C69" s="65">
        <f>VLOOKUP($B69,'Panorama Especialização Brasil'!$K$4:$BU$679,58,0)</f>
        <v>1737</v>
      </c>
      <c r="D69" s="46">
        <f t="shared" si="0"/>
        <v>1.6830530573040854</v>
      </c>
      <c r="E69" s="201">
        <f>VLOOKUP($B69,'Panorama Especialização Brasil'!$K$4:$BU$679,60,0)</f>
        <v>100</v>
      </c>
      <c r="F69" s="98">
        <v>99</v>
      </c>
      <c r="G69" s="196">
        <v>7</v>
      </c>
      <c r="H69" s="98">
        <f>VLOOKUP($B69,'Panorama Especialização Brasil'!$K$4:$BU$679,63,0)</f>
        <v>18262</v>
      </c>
      <c r="I69" s="201">
        <f>VLOOKUP($B69,'Panorama Especialização Brasil'!$K$4:$BV$680,64,0)</f>
        <v>982</v>
      </c>
      <c r="J69" s="270" t="str">
        <f>IF(VLOOKUP($B69,'Classificação ativ com agrop'!$B$7:$Z$632,COLUMN()-1,0)=0,"",VLOOKUP($B69,'Classificação ativ com agrop'!$B$7:$Z$632,COLUMN()-1,0))</f>
        <v>Ind Alim</v>
      </c>
      <c r="K69" s="270" t="str">
        <f>IF(VLOOKUP($B69,'Classificação ativ com agrop'!$B$7:$Z$632,COLUMN()-1,0)=0,"",VLOOKUP($B69,'Classificação ativ com agrop'!$B$7:$Z$632,COLUMN()-1,0))</f>
        <v>Agroind Veg</v>
      </c>
      <c r="L69" s="270" t="str">
        <f>IF(VLOOKUP($B69,'Classificação ativ com agrop'!$B$7:$Z$632,COLUMN()-1,0)=0,"",VLOOKUP($B69,'Classificação ativ com agrop'!$B$7:$Z$632,COLUMN()-1,0))</f>
        <v>Alimentar</v>
      </c>
      <c r="M69" s="270" t="str">
        <f>IF(VLOOKUP($B69,'Classificação ativ com agrop'!$B$7:$Z$632,COLUMN()-1,0)=0,"",VLOOKUP($B69,'Classificação ativ com agrop'!$B$7:$Z$632,COLUMN()-1,0))</f>
        <v>X Prop</v>
      </c>
      <c r="N69" s="270" t="str">
        <f>IF(VLOOKUP($B69,'Classificação ativ com agrop'!$B$7:$Z$632,COLUMN()-1,0)=0,"",VLOOKUP($B69,'Classificação ativ com agrop'!$B$7:$Z$632,COLUMN()-1,0))</f>
        <v/>
      </c>
      <c r="O69" s="270" t="str">
        <f>IF(VLOOKUP($B69,'Classificação ativ com agrop'!$B$7:$Z$632,COLUMN()-1,0)=0,"",VLOOKUP($B69,'Classificação ativ com agrop'!$B$7:$Z$632,COLUMN()-1,0))</f>
        <v/>
      </c>
      <c r="P69" s="270" t="str">
        <f>IF(VLOOKUP($B69,'Classificação ativ com agrop'!$B$7:$Z$632,COLUMN()-1,0)=0,"",VLOOKUP($B69,'Classificação ativ com agrop'!$B$7:$Z$632,COLUMN()-1,0))</f>
        <v/>
      </c>
      <c r="Q69" s="269">
        <f>IF(VLOOKUP($B69,'Classificação ativ com agrop'!$B$7:$Z$632,COLUMN()-1,0)=0,"",VLOOKUP($B69,'Classificação ativ com agrop'!$B$7:$Z$632,COLUMN()-1,0))</f>
        <v>1</v>
      </c>
      <c r="R69" s="269" t="str">
        <f>IF(VLOOKUP($B69,'Classificação ativ com agrop'!$B$7:$Z$632,COLUMN()-1,0)=0,"",VLOOKUP($B69,'Classificação ativ com agrop'!$B$7:$Z$632,COLUMN()-1,0))</f>
        <v/>
      </c>
      <c r="S69" s="270">
        <f>IF(VLOOKUP($B69,'Classificação ativ com agrop'!$B$7:$Z$632,COLUMN()-1,0)=0,"",VLOOKUP($B69,'Classificação ativ com agrop'!$B$7:$Z$632,COLUMN()-1,0))</f>
        <v>1737</v>
      </c>
      <c r="T69" s="270">
        <f>IF(VLOOKUP($B69,'Classificação ativ com agrop'!$B$7:$Z$632,COLUMN()-1,0)=0,"",VLOOKUP($B69,'Classificação ativ com agrop'!$B$7:$Z$632,COLUMN()-1,0))</f>
        <v>100</v>
      </c>
      <c r="U69" s="270">
        <f>IF(VLOOKUP($B69,'Classificação ativ com agrop'!$B$7:$Z$632,COLUMN()-1,0)=0,"",VLOOKUP($B69,'Classificação ativ com agrop'!$B$7:$Z$632,COLUMN()-1,0))</f>
        <v>18262</v>
      </c>
      <c r="V69" s="270">
        <f>IF(VLOOKUP($B69,'Classificação ativ com agrop'!$B$7:$Z$632,COLUMN()-1,0)=0,"",VLOOKUP($B69,'Classificação ativ com agrop'!$B$7:$Z$632,COLUMN()-1,0))</f>
        <v>982</v>
      </c>
      <c r="W69" s="270" t="str">
        <f>IF(VLOOKUP($B69,'Classificação ativ com agrop'!$B$7:$Z$632,COLUMN()-1,0)=0,"",VLOOKUP($B69,'Classificação ativ com agrop'!$B$7:$Z$632,COLUMN()-1,0))</f>
        <v/>
      </c>
      <c r="X69" s="270" t="str">
        <f>IF(VLOOKUP($B69,'Classificação ativ com agrop'!$B$7:$Z$632,COLUMN()-1,0)=0,"",VLOOKUP($B69,'Classificação ativ com agrop'!$B$7:$Z$632,COLUMN()-1,0))</f>
        <v/>
      </c>
      <c r="Y69" s="270" t="str">
        <f>IF(VLOOKUP($B69,'Classificação ativ com agrop'!$B$7:$Z$632,COLUMN()-1,0)=0,"",VLOOKUP($B69,'Classificação ativ com agrop'!$B$7:$Z$632,COLUMN()-1,0))</f>
        <v/>
      </c>
      <c r="Z69" s="270" t="str">
        <f>IF(VLOOKUP($B69,'Classificação ativ com agrop'!$B$7:$Z$632,COLUMN()-1,0)=0,"",VLOOKUP($B69,'Classificação ativ com agrop'!$B$7:$Z$632,COLUMN()-1,0))</f>
        <v/>
      </c>
    </row>
    <row r="70" spans="1:26">
      <c r="A70" s="48">
        <v>649</v>
      </c>
      <c r="B70" s="49" t="s">
        <v>623</v>
      </c>
      <c r="C70" s="65">
        <f>VLOOKUP($B70,'Panorama Especialização Brasil'!$K$4:$BU$679,58,0)</f>
        <v>240</v>
      </c>
      <c r="D70" s="46">
        <f t="shared" ref="D70:D133" si="1">(C70/H70)/($C$4/$H$4)</f>
        <v>1.6745893296114374</v>
      </c>
      <c r="E70" s="201">
        <f>VLOOKUP($B70,'Panorama Especialização Brasil'!$K$4:$BU$679,60,0)</f>
        <v>12</v>
      </c>
      <c r="F70" s="98">
        <v>0</v>
      </c>
      <c r="G70" s="196">
        <v>0</v>
      </c>
      <c r="H70" s="98">
        <f>VLOOKUP($B70,'Panorama Especialização Brasil'!$K$4:$BU$679,63,0)</f>
        <v>2536</v>
      </c>
      <c r="I70" s="201">
        <f>VLOOKUP($B70,'Panorama Especialização Brasil'!$K$4:$BV$680,64,0)</f>
        <v>125</v>
      </c>
      <c r="J70" s="270" t="str">
        <f>IF(VLOOKUP($B70,'Classificação ativ com agrop'!$B$7:$Z$632,COLUMN()-1,0)=0,"",VLOOKUP($B70,'Classificação ativ com agrop'!$B$7:$Z$632,COLUMN()-1,0))</f>
        <v>Tur e Lazer</v>
      </c>
      <c r="K70" s="270" t="str">
        <f>IF(VLOOKUP($B70,'Classificação ativ com agrop'!$B$7:$Z$632,COLUMN()-1,0)=0,"",VLOOKUP($B70,'Classificação ativ com agrop'!$B$7:$Z$632,COLUMN()-1,0))</f>
        <v>SPF</v>
      </c>
      <c r="L70" s="270" t="str">
        <f>IF(VLOOKUP($B70,'Classificação ativ com agrop'!$B$7:$Z$632,COLUMN()-1,0)=0,"",VLOOKUP($B70,'Classificação ativ com agrop'!$B$7:$Z$632,COLUMN()-1,0))</f>
        <v/>
      </c>
      <c r="M70" s="270" t="str">
        <f>IF(VLOOKUP($B70,'Classificação ativ com agrop'!$B$7:$Z$632,COLUMN()-1,0)=0,"",VLOOKUP($B70,'Classificação ativ com agrop'!$B$7:$Z$632,COLUMN()-1,0))</f>
        <v>Cons Reflexo</v>
      </c>
      <c r="N70" s="270" t="str">
        <f>IF(VLOOKUP($B70,'Classificação ativ com agrop'!$B$7:$Z$632,COLUMN()-1,0)=0,"",VLOOKUP($B70,'Classificação ativ com agrop'!$B$7:$Z$632,COLUMN()-1,0))</f>
        <v>Turismo &amp; Lazer</v>
      </c>
      <c r="O70" s="270" t="str">
        <f>IF(VLOOKUP($B70,'Classificação ativ com agrop'!$B$7:$Z$632,COLUMN()-1,0)=0,"",VLOOKUP($B70,'Classificação ativ com agrop'!$B$7:$Z$632,COLUMN()-1,0))</f>
        <v/>
      </c>
      <c r="P70" s="270" t="str">
        <f>IF(VLOOKUP($B70,'Classificação ativ com agrop'!$B$7:$Z$632,COLUMN()-1,0)=0,"",VLOOKUP($B70,'Classificação ativ com agrop'!$B$7:$Z$632,COLUMN()-1,0))</f>
        <v>TrS Prop</v>
      </c>
      <c r="Q70" s="269">
        <f>IF(VLOOKUP($B70,'Classificação ativ com agrop'!$B$7:$Z$632,COLUMN()-1,0)=0,"",VLOOKUP($B70,'Classificação ativ com agrop'!$B$7:$Z$632,COLUMN()-1,0))</f>
        <v>0.8</v>
      </c>
      <c r="R70" s="269">
        <f>IF(VLOOKUP($B70,'Classificação ativ com agrop'!$B$7:$Z$632,COLUMN()-1,0)=0,"",VLOOKUP($B70,'Classificação ativ com agrop'!$B$7:$Z$632,COLUMN()-1,0))</f>
        <v>0.2</v>
      </c>
      <c r="S70" s="270">
        <f>IF(VLOOKUP($B70,'Classificação ativ com agrop'!$B$7:$Z$632,COLUMN()-1,0)=0,"",VLOOKUP($B70,'Classificação ativ com agrop'!$B$7:$Z$632,COLUMN()-1,0))</f>
        <v>192</v>
      </c>
      <c r="T70" s="270">
        <f>IF(VLOOKUP($B70,'Classificação ativ com agrop'!$B$7:$Z$632,COLUMN()-1,0)=0,"",VLOOKUP($B70,'Classificação ativ com agrop'!$B$7:$Z$632,COLUMN()-1,0))</f>
        <v>9.6000000000000014</v>
      </c>
      <c r="U70" s="270">
        <f>IF(VLOOKUP($B70,'Classificação ativ com agrop'!$B$7:$Z$632,COLUMN()-1,0)=0,"",VLOOKUP($B70,'Classificação ativ com agrop'!$B$7:$Z$632,COLUMN()-1,0))</f>
        <v>2028.8000000000002</v>
      </c>
      <c r="V70" s="270">
        <f>IF(VLOOKUP($B70,'Classificação ativ com agrop'!$B$7:$Z$632,COLUMN()-1,0)=0,"",VLOOKUP($B70,'Classificação ativ com agrop'!$B$7:$Z$632,COLUMN()-1,0))</f>
        <v>100</v>
      </c>
      <c r="W70" s="270">
        <f>IF(VLOOKUP($B70,'Classificação ativ com agrop'!$B$7:$Z$632,COLUMN()-1,0)=0,"",VLOOKUP($B70,'Classificação ativ com agrop'!$B$7:$Z$632,COLUMN()-1,0))</f>
        <v>48</v>
      </c>
      <c r="X70" s="270">
        <f>IF(VLOOKUP($B70,'Classificação ativ com agrop'!$B$7:$Z$632,COLUMN()-1,0)=0,"",VLOOKUP($B70,'Classificação ativ com agrop'!$B$7:$Z$632,COLUMN()-1,0))</f>
        <v>2.4000000000000004</v>
      </c>
      <c r="Y70" s="270">
        <f>IF(VLOOKUP($B70,'Classificação ativ com agrop'!$B$7:$Z$632,COLUMN()-1,0)=0,"",VLOOKUP($B70,'Classificação ativ com agrop'!$B$7:$Z$632,COLUMN()-1,0))</f>
        <v>507.20000000000005</v>
      </c>
      <c r="Z70" s="270">
        <f>IF(VLOOKUP($B70,'Classificação ativ com agrop'!$B$7:$Z$632,COLUMN()-1,0)=0,"",VLOOKUP($B70,'Classificação ativ com agrop'!$B$7:$Z$632,COLUMN()-1,0))</f>
        <v>25</v>
      </c>
    </row>
    <row r="71" spans="1:26">
      <c r="A71" s="48">
        <v>393</v>
      </c>
      <c r="B71" s="49" t="s">
        <v>364</v>
      </c>
      <c r="C71" s="65">
        <f>VLOOKUP($B71,'Panorama Especialização Brasil'!$K$4:$BU$679,58,0)</f>
        <v>1540</v>
      </c>
      <c r="D71" s="46">
        <f t="shared" si="1"/>
        <v>1.6635146794654612</v>
      </c>
      <c r="E71" s="201">
        <f>VLOOKUP($B71,'Panorama Especialização Brasil'!$K$4:$BU$679,60,0)</f>
        <v>208</v>
      </c>
      <c r="F71" s="98">
        <v>21</v>
      </c>
      <c r="G71" s="196">
        <v>3</v>
      </c>
      <c r="H71" s="98">
        <f>VLOOKUP($B71,'Panorama Especialização Brasil'!$K$4:$BU$679,63,0)</f>
        <v>16381</v>
      </c>
      <c r="I71" s="201">
        <f>VLOOKUP($B71,'Panorama Especialização Brasil'!$K$4:$BV$680,64,0)</f>
        <v>2108</v>
      </c>
      <c r="J71" s="270" t="str">
        <f>IF(VLOOKUP($B71,'Classificação ativ com agrop'!$B$7:$Z$632,COLUMN()-1,0)=0,"",VLOOKUP($B71,'Classificação ativ com agrop'!$B$7:$Z$632,COLUMN()-1,0))</f>
        <v>Com Atac</v>
      </c>
      <c r="K71" s="270" t="str">
        <f>IF(VLOOKUP($B71,'Classificação ativ com agrop'!$B$7:$Z$632,COLUMN()-1,0)=0,"",VLOOKUP($B71,'Classificação ativ com agrop'!$B$7:$Z$632,COLUMN()-1,0))</f>
        <v>Agroind Veg</v>
      </c>
      <c r="L71" s="270" t="str">
        <f>IF(VLOOKUP($B71,'Classificação ativ com agrop'!$B$7:$Z$632,COLUMN()-1,0)=0,"",VLOOKUP($B71,'Classificação ativ com agrop'!$B$7:$Z$632,COLUMN()-1,0))</f>
        <v>Madeira</v>
      </c>
      <c r="M71" s="270" t="str">
        <f>IF(VLOOKUP($B71,'Classificação ativ com agrop'!$B$7:$Z$632,COLUMN()-1,0)=0,"",VLOOKUP($B71,'Classificação ativ com agrop'!$B$7:$Z$632,COLUMN()-1,0))</f>
        <v>X Prop</v>
      </c>
      <c r="N71" s="270" t="str">
        <f>IF(VLOOKUP($B71,'Classificação ativ com agrop'!$B$7:$Z$632,COLUMN()-1,0)=0,"",VLOOKUP($B71,'Classificação ativ com agrop'!$B$7:$Z$632,COLUMN()-1,0))</f>
        <v/>
      </c>
      <c r="O71" s="270" t="str">
        <f>IF(VLOOKUP($B71,'Classificação ativ com agrop'!$B$7:$Z$632,COLUMN()-1,0)=0,"",VLOOKUP($B71,'Classificação ativ com agrop'!$B$7:$Z$632,COLUMN()-1,0))</f>
        <v/>
      </c>
      <c r="P71" s="270" t="str">
        <f>IF(VLOOKUP($B71,'Classificação ativ com agrop'!$B$7:$Z$632,COLUMN()-1,0)=0,"",VLOOKUP($B71,'Classificação ativ com agrop'!$B$7:$Z$632,COLUMN()-1,0))</f>
        <v/>
      </c>
      <c r="Q71" s="269">
        <f>IF(VLOOKUP($B71,'Classificação ativ com agrop'!$B$7:$Z$632,COLUMN()-1,0)=0,"",VLOOKUP($B71,'Classificação ativ com agrop'!$B$7:$Z$632,COLUMN()-1,0))</f>
        <v>1</v>
      </c>
      <c r="R71" s="269" t="str">
        <f>IF(VLOOKUP($B71,'Classificação ativ com agrop'!$B$7:$Z$632,COLUMN()-1,0)=0,"",VLOOKUP($B71,'Classificação ativ com agrop'!$B$7:$Z$632,COLUMN()-1,0))</f>
        <v/>
      </c>
      <c r="S71" s="270">
        <f>IF(VLOOKUP($B71,'Classificação ativ com agrop'!$B$7:$Z$632,COLUMN()-1,0)=0,"",VLOOKUP($B71,'Classificação ativ com agrop'!$B$7:$Z$632,COLUMN()-1,0))</f>
        <v>1540</v>
      </c>
      <c r="T71" s="270">
        <f>IF(VLOOKUP($B71,'Classificação ativ com agrop'!$B$7:$Z$632,COLUMN()-1,0)=0,"",VLOOKUP($B71,'Classificação ativ com agrop'!$B$7:$Z$632,COLUMN()-1,0))</f>
        <v>208</v>
      </c>
      <c r="U71" s="270">
        <f>IF(VLOOKUP($B71,'Classificação ativ com agrop'!$B$7:$Z$632,COLUMN()-1,0)=0,"",VLOOKUP($B71,'Classificação ativ com agrop'!$B$7:$Z$632,COLUMN()-1,0))</f>
        <v>16381</v>
      </c>
      <c r="V71" s="270">
        <f>IF(VLOOKUP($B71,'Classificação ativ com agrop'!$B$7:$Z$632,COLUMN()-1,0)=0,"",VLOOKUP($B71,'Classificação ativ com agrop'!$B$7:$Z$632,COLUMN()-1,0))</f>
        <v>2108</v>
      </c>
      <c r="W71" s="270" t="str">
        <f>IF(VLOOKUP($B71,'Classificação ativ com agrop'!$B$7:$Z$632,COLUMN()-1,0)=0,"",VLOOKUP($B71,'Classificação ativ com agrop'!$B$7:$Z$632,COLUMN()-1,0))</f>
        <v/>
      </c>
      <c r="X71" s="270" t="str">
        <f>IF(VLOOKUP($B71,'Classificação ativ com agrop'!$B$7:$Z$632,COLUMN()-1,0)=0,"",VLOOKUP($B71,'Classificação ativ com agrop'!$B$7:$Z$632,COLUMN()-1,0))</f>
        <v/>
      </c>
      <c r="Y71" s="270" t="str">
        <f>IF(VLOOKUP($B71,'Classificação ativ com agrop'!$B$7:$Z$632,COLUMN()-1,0)=0,"",VLOOKUP($B71,'Classificação ativ com agrop'!$B$7:$Z$632,COLUMN()-1,0))</f>
        <v/>
      </c>
      <c r="Z71" s="270" t="str">
        <f>IF(VLOOKUP($B71,'Classificação ativ com agrop'!$B$7:$Z$632,COLUMN()-1,0)=0,"",VLOOKUP($B71,'Classificação ativ com agrop'!$B$7:$Z$632,COLUMN()-1,0))</f>
        <v/>
      </c>
    </row>
    <row r="72" spans="1:26">
      <c r="A72" s="48">
        <v>204</v>
      </c>
      <c r="B72" s="49" t="s">
        <v>174</v>
      </c>
      <c r="C72" s="65">
        <f>VLOOKUP($B72,'Panorama Especialização Brasil'!$K$4:$BU$679,58,0)</f>
        <v>1439</v>
      </c>
      <c r="D72" s="46">
        <f t="shared" si="1"/>
        <v>1.659466658766819</v>
      </c>
      <c r="E72" s="201">
        <f>VLOOKUP($B72,'Panorama Especialização Brasil'!$K$4:$BU$679,60,0)</f>
        <v>17</v>
      </c>
      <c r="F72" s="98">
        <v>178</v>
      </c>
      <c r="G72" s="196">
        <v>6</v>
      </c>
      <c r="H72" s="98">
        <f>VLOOKUP($B72,'Panorama Especialização Brasil'!$K$4:$BU$679,63,0)</f>
        <v>15344</v>
      </c>
      <c r="I72" s="201">
        <f>VLOOKUP($B72,'Panorama Especialização Brasil'!$K$4:$BV$680,64,0)</f>
        <v>686</v>
      </c>
      <c r="J72" s="270" t="str">
        <f>IF(VLOOKUP($B72,'Classificação ativ com agrop'!$B$7:$Z$632,COLUMN()-1,0)=0,"",VLOOKUP($B72,'Classificação ativ com agrop'!$B$7:$Z$632,COLUMN()-1,0))</f>
        <v>Metalúrgico</v>
      </c>
      <c r="K72" s="270" t="str">
        <f>IF(VLOOKUP($B72,'Classificação ativ com agrop'!$B$7:$Z$632,COLUMN()-1,0)=0,"",VLOOKUP($B72,'Classificação ativ com agrop'!$B$7:$Z$632,COLUMN()-1,0))</f>
        <v>Min&amp;Met</v>
      </c>
      <c r="L72" s="270" t="str">
        <f>IF(VLOOKUP($B72,'Classificação ativ com agrop'!$B$7:$Z$632,COLUMN()-1,0)=0,"",VLOOKUP($B72,'Classificação ativ com agrop'!$B$7:$Z$632,COLUMN()-1,0))</f>
        <v/>
      </c>
      <c r="M72" s="270" t="str">
        <f>IF(VLOOKUP($B72,'Classificação ativ com agrop'!$B$7:$Z$632,COLUMN()-1,0)=0,"",VLOOKUP($B72,'Classificação ativ com agrop'!$B$7:$Z$632,COLUMN()-1,0))</f>
        <v>X Prop</v>
      </c>
      <c r="N72" s="270" t="str">
        <f>IF(VLOOKUP($B72,'Classificação ativ com agrop'!$B$7:$Z$632,COLUMN()-1,0)=0,"",VLOOKUP($B72,'Classificação ativ com agrop'!$B$7:$Z$632,COLUMN()-1,0))</f>
        <v/>
      </c>
      <c r="O72" s="270" t="str">
        <f>IF(VLOOKUP($B72,'Classificação ativ com agrop'!$B$7:$Z$632,COLUMN()-1,0)=0,"",VLOOKUP($B72,'Classificação ativ com agrop'!$B$7:$Z$632,COLUMN()-1,0))</f>
        <v/>
      </c>
      <c r="P72" s="270" t="str">
        <f>IF(VLOOKUP($B72,'Classificação ativ com agrop'!$B$7:$Z$632,COLUMN()-1,0)=0,"",VLOOKUP($B72,'Classificação ativ com agrop'!$B$7:$Z$632,COLUMN()-1,0))</f>
        <v/>
      </c>
      <c r="Q72" s="269">
        <f>IF(VLOOKUP($B72,'Classificação ativ com agrop'!$B$7:$Z$632,COLUMN()-1,0)=0,"",VLOOKUP($B72,'Classificação ativ com agrop'!$B$7:$Z$632,COLUMN()-1,0))</f>
        <v>1</v>
      </c>
      <c r="R72" s="269" t="str">
        <f>IF(VLOOKUP($B72,'Classificação ativ com agrop'!$B$7:$Z$632,COLUMN()-1,0)=0,"",VLOOKUP($B72,'Classificação ativ com agrop'!$B$7:$Z$632,COLUMN()-1,0))</f>
        <v/>
      </c>
      <c r="S72" s="270">
        <f>IF(VLOOKUP($B72,'Classificação ativ com agrop'!$B$7:$Z$632,COLUMN()-1,0)=0,"",VLOOKUP($B72,'Classificação ativ com agrop'!$B$7:$Z$632,COLUMN()-1,0))</f>
        <v>1439</v>
      </c>
      <c r="T72" s="270">
        <f>IF(VLOOKUP($B72,'Classificação ativ com agrop'!$B$7:$Z$632,COLUMN()-1,0)=0,"",VLOOKUP($B72,'Classificação ativ com agrop'!$B$7:$Z$632,COLUMN()-1,0))</f>
        <v>17</v>
      </c>
      <c r="U72" s="270">
        <f>IF(VLOOKUP($B72,'Classificação ativ com agrop'!$B$7:$Z$632,COLUMN()-1,0)=0,"",VLOOKUP($B72,'Classificação ativ com agrop'!$B$7:$Z$632,COLUMN()-1,0))</f>
        <v>15344</v>
      </c>
      <c r="V72" s="270">
        <f>IF(VLOOKUP($B72,'Classificação ativ com agrop'!$B$7:$Z$632,COLUMN()-1,0)=0,"",VLOOKUP($B72,'Classificação ativ com agrop'!$B$7:$Z$632,COLUMN()-1,0))</f>
        <v>686</v>
      </c>
      <c r="W72" s="270" t="str">
        <f>IF(VLOOKUP($B72,'Classificação ativ com agrop'!$B$7:$Z$632,COLUMN()-1,0)=0,"",VLOOKUP($B72,'Classificação ativ com agrop'!$B$7:$Z$632,COLUMN()-1,0))</f>
        <v/>
      </c>
      <c r="X72" s="270" t="str">
        <f>IF(VLOOKUP($B72,'Classificação ativ com agrop'!$B$7:$Z$632,COLUMN()-1,0)=0,"",VLOOKUP($B72,'Classificação ativ com agrop'!$B$7:$Z$632,COLUMN()-1,0))</f>
        <v/>
      </c>
      <c r="Y72" s="270" t="str">
        <f>IF(VLOOKUP($B72,'Classificação ativ com agrop'!$B$7:$Z$632,COLUMN()-1,0)=0,"",VLOOKUP($B72,'Classificação ativ com agrop'!$B$7:$Z$632,COLUMN()-1,0))</f>
        <v/>
      </c>
      <c r="Z72" s="270" t="str">
        <f>IF(VLOOKUP($B72,'Classificação ativ com agrop'!$B$7:$Z$632,COLUMN()-1,0)=0,"",VLOOKUP($B72,'Classificação ativ com agrop'!$B$7:$Z$632,COLUMN()-1,0))</f>
        <v/>
      </c>
    </row>
    <row r="73" spans="1:26">
      <c r="A73" s="48">
        <v>320</v>
      </c>
      <c r="B73" s="49" t="s">
        <v>291</v>
      </c>
      <c r="C73" s="65">
        <f>VLOOKUP($B73,'Panorama Especialização Brasil'!$K$4:$BU$679,58,0)</f>
        <v>1132</v>
      </c>
      <c r="D73" s="46">
        <f t="shared" si="1"/>
        <v>1.648061909371638</v>
      </c>
      <c r="E73" s="201">
        <f>VLOOKUP($B73,'Panorama Especialização Brasil'!$K$4:$BU$679,60,0)</f>
        <v>58</v>
      </c>
      <c r="F73" s="98">
        <v>9</v>
      </c>
      <c r="G73" s="196">
        <v>4</v>
      </c>
      <c r="H73" s="98">
        <f>VLOOKUP($B73,'Panorama Especialização Brasil'!$K$4:$BU$679,63,0)</f>
        <v>12154</v>
      </c>
      <c r="I73" s="201">
        <f>VLOOKUP($B73,'Panorama Especialização Brasil'!$K$4:$BV$680,64,0)</f>
        <v>828</v>
      </c>
      <c r="J73" s="270" t="str">
        <f>IF(VLOOKUP($B73,'Classificação ativ com agrop'!$B$7:$Z$632,COLUMN()-1,0)=0,"",VLOOKUP($B73,'Classificação ativ com agrop'!$B$7:$Z$632,COLUMN()-1,0))</f>
        <v>SIUP</v>
      </c>
      <c r="K73" s="270" t="str">
        <f>IF(VLOOKUP($B73,'Classificação ativ com agrop'!$B$7:$Z$632,COLUMN()-1,0)=0,"",VLOOKUP($B73,'Classificação ativ com agrop'!$B$7:$Z$632,COLUMN()-1,0))</f>
        <v>SPF&amp;E</v>
      </c>
      <c r="L73" s="270" t="str">
        <f>IF(VLOOKUP($B73,'Classificação ativ com agrop'!$B$7:$Z$632,COLUMN()-1,0)=0,"",VLOOKUP($B73,'Classificação ativ com agrop'!$B$7:$Z$632,COLUMN()-1,0))</f>
        <v/>
      </c>
      <c r="M73" s="270" t="str">
        <f>IF(VLOOKUP($B73,'Classificação ativ com agrop'!$B$7:$Z$632,COLUMN()-1,0)=0,"",VLOOKUP($B73,'Classificação ativ com agrop'!$B$7:$Z$632,COLUMN()-1,0))</f>
        <v>Gen Reflexo</v>
      </c>
      <c r="N73" s="270" t="str">
        <f>IF(VLOOKUP($B73,'Classificação ativ com agrop'!$B$7:$Z$632,COLUMN()-1,0)=0,"",VLOOKUP($B73,'Classificação ativ com agrop'!$B$7:$Z$632,COLUMN()-1,0))</f>
        <v/>
      </c>
      <c r="O73" s="270" t="str">
        <f>IF(VLOOKUP($B73,'Classificação ativ com agrop'!$B$7:$Z$632,COLUMN()-1,0)=0,"",VLOOKUP($B73,'Classificação ativ com agrop'!$B$7:$Z$632,COLUMN()-1,0))</f>
        <v/>
      </c>
      <c r="P73" s="270" t="str">
        <f>IF(VLOOKUP($B73,'Classificação ativ com agrop'!$B$7:$Z$632,COLUMN()-1,0)=0,"",VLOOKUP($B73,'Classificação ativ com agrop'!$B$7:$Z$632,COLUMN()-1,0))</f>
        <v/>
      </c>
      <c r="Q73" s="269">
        <f>IF(VLOOKUP($B73,'Classificação ativ com agrop'!$B$7:$Z$632,COLUMN()-1,0)=0,"",VLOOKUP($B73,'Classificação ativ com agrop'!$B$7:$Z$632,COLUMN()-1,0))</f>
        <v>1</v>
      </c>
      <c r="R73" s="269" t="str">
        <f>IF(VLOOKUP($B73,'Classificação ativ com agrop'!$B$7:$Z$632,COLUMN()-1,0)=0,"",VLOOKUP($B73,'Classificação ativ com agrop'!$B$7:$Z$632,COLUMN()-1,0))</f>
        <v/>
      </c>
      <c r="S73" s="270">
        <f>IF(VLOOKUP($B73,'Classificação ativ com agrop'!$B$7:$Z$632,COLUMN()-1,0)=0,"",VLOOKUP($B73,'Classificação ativ com agrop'!$B$7:$Z$632,COLUMN()-1,0))</f>
        <v>1132</v>
      </c>
      <c r="T73" s="270">
        <f>IF(VLOOKUP($B73,'Classificação ativ com agrop'!$B$7:$Z$632,COLUMN()-1,0)=0,"",VLOOKUP($B73,'Classificação ativ com agrop'!$B$7:$Z$632,COLUMN()-1,0))</f>
        <v>58</v>
      </c>
      <c r="U73" s="270">
        <f>IF(VLOOKUP($B73,'Classificação ativ com agrop'!$B$7:$Z$632,COLUMN()-1,0)=0,"",VLOOKUP($B73,'Classificação ativ com agrop'!$B$7:$Z$632,COLUMN()-1,0))</f>
        <v>12154</v>
      </c>
      <c r="V73" s="270">
        <f>IF(VLOOKUP($B73,'Classificação ativ com agrop'!$B$7:$Z$632,COLUMN()-1,0)=0,"",VLOOKUP($B73,'Classificação ativ com agrop'!$B$7:$Z$632,COLUMN()-1,0))</f>
        <v>828</v>
      </c>
      <c r="W73" s="270" t="str">
        <f>IF(VLOOKUP($B73,'Classificação ativ com agrop'!$B$7:$Z$632,COLUMN()-1,0)=0,"",VLOOKUP($B73,'Classificação ativ com agrop'!$B$7:$Z$632,COLUMN()-1,0))</f>
        <v/>
      </c>
      <c r="X73" s="270" t="str">
        <f>IF(VLOOKUP($B73,'Classificação ativ com agrop'!$B$7:$Z$632,COLUMN()-1,0)=0,"",VLOOKUP($B73,'Classificação ativ com agrop'!$B$7:$Z$632,COLUMN()-1,0))</f>
        <v/>
      </c>
      <c r="Y73" s="270" t="str">
        <f>IF(VLOOKUP($B73,'Classificação ativ com agrop'!$B$7:$Z$632,COLUMN()-1,0)=0,"",VLOOKUP($B73,'Classificação ativ com agrop'!$B$7:$Z$632,COLUMN()-1,0))</f>
        <v/>
      </c>
      <c r="Z73" s="270" t="str">
        <f>IF(VLOOKUP($B73,'Classificação ativ com agrop'!$B$7:$Z$632,COLUMN()-1,0)=0,"",VLOOKUP($B73,'Classificação ativ com agrop'!$B$7:$Z$632,COLUMN()-1,0))</f>
        <v/>
      </c>
    </row>
    <row r="74" spans="1:26">
      <c r="A74" s="48">
        <v>224</v>
      </c>
      <c r="B74" s="49" t="s">
        <v>194</v>
      </c>
      <c r="C74" s="65">
        <f>VLOOKUP($B74,'Panorama Especialização Brasil'!$K$4:$BU$679,58,0)</f>
        <v>1681</v>
      </c>
      <c r="D74" s="46">
        <f t="shared" si="1"/>
        <v>1.6270994259893767</v>
      </c>
      <c r="E74" s="201">
        <f>VLOOKUP($B74,'Panorama Especialização Brasil'!$K$4:$BU$679,60,0)</f>
        <v>11</v>
      </c>
      <c r="F74" s="98">
        <v>1653</v>
      </c>
      <c r="G74" s="196">
        <v>7</v>
      </c>
      <c r="H74" s="98">
        <f>VLOOKUP($B74,'Panorama Especialização Brasil'!$K$4:$BU$679,63,0)</f>
        <v>18281</v>
      </c>
      <c r="I74" s="201">
        <f>VLOOKUP($B74,'Panorama Especialização Brasil'!$K$4:$BV$680,64,0)</f>
        <v>294</v>
      </c>
      <c r="J74" s="270" t="str">
        <f>IF(VLOOKUP($B74,'Classificação ativ com agrop'!$B$7:$Z$632,COLUMN()-1,0)=0,"",VLOOKUP($B74,'Classificação ativ com agrop'!$B$7:$Z$632,COLUMN()-1,0))</f>
        <v>EletEletro</v>
      </c>
      <c r="K74" s="270" t="str">
        <f>IF(VLOOKUP($B74,'Classificação ativ com agrop'!$B$7:$Z$632,COLUMN()-1,0)=0,"",VLOOKUP($B74,'Classificação ativ com agrop'!$B$7:$Z$632,COLUMN()-1,0))</f>
        <v>Eletroeletron</v>
      </c>
      <c r="L74" s="270" t="str">
        <f>IF(VLOOKUP($B74,'Classificação ativ com agrop'!$B$7:$Z$632,COLUMN()-1,0)=0,"",VLOOKUP($B74,'Classificação ativ com agrop'!$B$7:$Z$632,COLUMN()-1,0))</f>
        <v>ZFM</v>
      </c>
      <c r="M74" s="270" t="str">
        <f>IF(VLOOKUP($B74,'Classificação ativ com agrop'!$B$7:$Z$632,COLUMN()-1,0)=0,"",VLOOKUP($B74,'Classificação ativ com agrop'!$B$7:$Z$632,COLUMN()-1,0))</f>
        <v>X Prop</v>
      </c>
      <c r="N74" s="270" t="str">
        <f>IF(VLOOKUP($B74,'Classificação ativ com agrop'!$B$7:$Z$632,COLUMN()-1,0)=0,"",VLOOKUP($B74,'Classificação ativ com agrop'!$B$7:$Z$632,COLUMN()-1,0))</f>
        <v/>
      </c>
      <c r="O74" s="270" t="str">
        <f>IF(VLOOKUP($B74,'Classificação ativ com agrop'!$B$7:$Z$632,COLUMN()-1,0)=0,"",VLOOKUP($B74,'Classificação ativ com agrop'!$B$7:$Z$632,COLUMN()-1,0))</f>
        <v/>
      </c>
      <c r="P74" s="270" t="str">
        <f>IF(VLOOKUP($B74,'Classificação ativ com agrop'!$B$7:$Z$632,COLUMN()-1,0)=0,"",VLOOKUP($B74,'Classificação ativ com agrop'!$B$7:$Z$632,COLUMN()-1,0))</f>
        <v/>
      </c>
      <c r="Q74" s="269">
        <f>IF(VLOOKUP($B74,'Classificação ativ com agrop'!$B$7:$Z$632,COLUMN()-1,0)=0,"",VLOOKUP($B74,'Classificação ativ com agrop'!$B$7:$Z$632,COLUMN()-1,0))</f>
        <v>1</v>
      </c>
      <c r="R74" s="269" t="str">
        <f>IF(VLOOKUP($B74,'Classificação ativ com agrop'!$B$7:$Z$632,COLUMN()-1,0)=0,"",VLOOKUP($B74,'Classificação ativ com agrop'!$B$7:$Z$632,COLUMN()-1,0))</f>
        <v/>
      </c>
      <c r="S74" s="270">
        <f>IF(VLOOKUP($B74,'Classificação ativ com agrop'!$B$7:$Z$632,COLUMN()-1,0)=0,"",VLOOKUP($B74,'Classificação ativ com agrop'!$B$7:$Z$632,COLUMN()-1,0))</f>
        <v>1681</v>
      </c>
      <c r="T74" s="270">
        <f>IF(VLOOKUP($B74,'Classificação ativ com agrop'!$B$7:$Z$632,COLUMN()-1,0)=0,"",VLOOKUP($B74,'Classificação ativ com agrop'!$B$7:$Z$632,COLUMN()-1,0))</f>
        <v>11</v>
      </c>
      <c r="U74" s="270">
        <f>IF(VLOOKUP($B74,'Classificação ativ com agrop'!$B$7:$Z$632,COLUMN()-1,0)=0,"",VLOOKUP($B74,'Classificação ativ com agrop'!$B$7:$Z$632,COLUMN()-1,0))</f>
        <v>18281</v>
      </c>
      <c r="V74" s="270">
        <f>IF(VLOOKUP($B74,'Classificação ativ com agrop'!$B$7:$Z$632,COLUMN()-1,0)=0,"",VLOOKUP($B74,'Classificação ativ com agrop'!$B$7:$Z$632,COLUMN()-1,0))</f>
        <v>294</v>
      </c>
      <c r="W74" s="270" t="str">
        <f>IF(VLOOKUP($B74,'Classificação ativ com agrop'!$B$7:$Z$632,COLUMN()-1,0)=0,"",VLOOKUP($B74,'Classificação ativ com agrop'!$B$7:$Z$632,COLUMN()-1,0))</f>
        <v/>
      </c>
      <c r="X74" s="270" t="str">
        <f>IF(VLOOKUP($B74,'Classificação ativ com agrop'!$B$7:$Z$632,COLUMN()-1,0)=0,"",VLOOKUP($B74,'Classificação ativ com agrop'!$B$7:$Z$632,COLUMN()-1,0))</f>
        <v/>
      </c>
      <c r="Y74" s="270" t="str">
        <f>IF(VLOOKUP($B74,'Classificação ativ com agrop'!$B$7:$Z$632,COLUMN()-1,0)=0,"",VLOOKUP($B74,'Classificação ativ com agrop'!$B$7:$Z$632,COLUMN()-1,0))</f>
        <v/>
      </c>
      <c r="Z74" s="270" t="str">
        <f>IF(VLOOKUP($B74,'Classificação ativ com agrop'!$B$7:$Z$632,COLUMN()-1,0)=0,"",VLOOKUP($B74,'Classificação ativ com agrop'!$B$7:$Z$632,COLUMN()-1,0))</f>
        <v/>
      </c>
    </row>
    <row r="75" spans="1:26">
      <c r="A75" s="48">
        <v>90</v>
      </c>
      <c r="B75" s="49" t="s">
        <v>60</v>
      </c>
      <c r="C75" s="65">
        <f>VLOOKUP($B75,'Panorama Especialização Brasil'!$K$4:$BU$679,58,0)</f>
        <v>5747</v>
      </c>
      <c r="D75" s="46">
        <f t="shared" si="1"/>
        <v>1.6267624168675812</v>
      </c>
      <c r="E75" s="201">
        <f>VLOOKUP($B75,'Panorama Especialização Brasil'!$K$4:$BU$679,60,0)</f>
        <v>63</v>
      </c>
      <c r="F75" s="98">
        <v>2495</v>
      </c>
      <c r="G75" s="196">
        <v>22</v>
      </c>
      <c r="H75" s="98">
        <f>VLOOKUP($B75,'Panorama Especialização Brasil'!$K$4:$BU$679,63,0)</f>
        <v>62512</v>
      </c>
      <c r="I75" s="201">
        <f>VLOOKUP($B75,'Panorama Especialização Brasil'!$K$4:$BV$680,64,0)</f>
        <v>498</v>
      </c>
      <c r="J75" s="270" t="str">
        <f>IF(VLOOKUP($B75,'Classificação ativ com agrop'!$B$7:$Z$632,COLUMN()-1,0)=0,"",VLOOKUP($B75,'Classificação ativ com agrop'!$B$7:$Z$632,COLUMN()-1,0))</f>
        <v>Ind Alim</v>
      </c>
      <c r="K75" s="270" t="str">
        <f>IF(VLOOKUP($B75,'Classificação ativ com agrop'!$B$7:$Z$632,COLUMN()-1,0)=0,"",VLOOKUP($B75,'Classificação ativ com agrop'!$B$7:$Z$632,COLUMN()-1,0))</f>
        <v>Agroind Veg</v>
      </c>
      <c r="L75" s="270" t="str">
        <f>IF(VLOOKUP($B75,'Classificação ativ com agrop'!$B$7:$Z$632,COLUMN()-1,0)=0,"",VLOOKUP($B75,'Classificação ativ com agrop'!$B$7:$Z$632,COLUMN()-1,0))</f>
        <v>Alimentar</v>
      </c>
      <c r="M75" s="270" t="str">
        <f>IF(VLOOKUP($B75,'Classificação ativ com agrop'!$B$7:$Z$632,COLUMN()-1,0)=0,"",VLOOKUP($B75,'Classificação ativ com agrop'!$B$7:$Z$632,COLUMN()-1,0))</f>
        <v>X Prop</v>
      </c>
      <c r="N75" s="270" t="str">
        <f>IF(VLOOKUP($B75,'Classificação ativ com agrop'!$B$7:$Z$632,COLUMN()-1,0)=0,"",VLOOKUP($B75,'Classificação ativ com agrop'!$B$7:$Z$632,COLUMN()-1,0))</f>
        <v/>
      </c>
      <c r="O75" s="270" t="str">
        <f>IF(VLOOKUP($B75,'Classificação ativ com agrop'!$B$7:$Z$632,COLUMN()-1,0)=0,"",VLOOKUP($B75,'Classificação ativ com agrop'!$B$7:$Z$632,COLUMN()-1,0))</f>
        <v/>
      </c>
      <c r="P75" s="270" t="str">
        <f>IF(VLOOKUP($B75,'Classificação ativ com agrop'!$B$7:$Z$632,COLUMN()-1,0)=0,"",VLOOKUP($B75,'Classificação ativ com agrop'!$B$7:$Z$632,COLUMN()-1,0))</f>
        <v/>
      </c>
      <c r="Q75" s="269">
        <f>IF(VLOOKUP($B75,'Classificação ativ com agrop'!$B$7:$Z$632,COLUMN()-1,0)=0,"",VLOOKUP($B75,'Classificação ativ com agrop'!$B$7:$Z$632,COLUMN()-1,0))</f>
        <v>1</v>
      </c>
      <c r="R75" s="269" t="str">
        <f>IF(VLOOKUP($B75,'Classificação ativ com agrop'!$B$7:$Z$632,COLUMN()-1,0)=0,"",VLOOKUP($B75,'Classificação ativ com agrop'!$B$7:$Z$632,COLUMN()-1,0))</f>
        <v/>
      </c>
      <c r="S75" s="270">
        <f>IF(VLOOKUP($B75,'Classificação ativ com agrop'!$B$7:$Z$632,COLUMN()-1,0)=0,"",VLOOKUP($B75,'Classificação ativ com agrop'!$B$7:$Z$632,COLUMN()-1,0))</f>
        <v>5747</v>
      </c>
      <c r="T75" s="270">
        <f>IF(VLOOKUP($B75,'Classificação ativ com agrop'!$B$7:$Z$632,COLUMN()-1,0)=0,"",VLOOKUP($B75,'Classificação ativ com agrop'!$B$7:$Z$632,COLUMN()-1,0))</f>
        <v>63</v>
      </c>
      <c r="U75" s="270">
        <f>IF(VLOOKUP($B75,'Classificação ativ com agrop'!$B$7:$Z$632,COLUMN()-1,0)=0,"",VLOOKUP($B75,'Classificação ativ com agrop'!$B$7:$Z$632,COLUMN()-1,0))</f>
        <v>62512</v>
      </c>
      <c r="V75" s="270">
        <f>IF(VLOOKUP($B75,'Classificação ativ com agrop'!$B$7:$Z$632,COLUMN()-1,0)=0,"",VLOOKUP($B75,'Classificação ativ com agrop'!$B$7:$Z$632,COLUMN()-1,0))</f>
        <v>498</v>
      </c>
      <c r="W75" s="270" t="str">
        <f>IF(VLOOKUP($B75,'Classificação ativ com agrop'!$B$7:$Z$632,COLUMN()-1,0)=0,"",VLOOKUP($B75,'Classificação ativ com agrop'!$B$7:$Z$632,COLUMN()-1,0))</f>
        <v/>
      </c>
      <c r="X75" s="270" t="str">
        <f>IF(VLOOKUP($B75,'Classificação ativ com agrop'!$B$7:$Z$632,COLUMN()-1,0)=0,"",VLOOKUP($B75,'Classificação ativ com agrop'!$B$7:$Z$632,COLUMN()-1,0))</f>
        <v/>
      </c>
      <c r="Y75" s="270" t="str">
        <f>IF(VLOOKUP($B75,'Classificação ativ com agrop'!$B$7:$Z$632,COLUMN()-1,0)=0,"",VLOOKUP($B75,'Classificação ativ com agrop'!$B$7:$Z$632,COLUMN()-1,0))</f>
        <v/>
      </c>
      <c r="Z75" s="270" t="str">
        <f>IF(VLOOKUP($B75,'Classificação ativ com agrop'!$B$7:$Z$632,COLUMN()-1,0)=0,"",VLOOKUP($B75,'Classificação ativ com agrop'!$B$7:$Z$632,COLUMN()-1,0))</f>
        <v/>
      </c>
    </row>
    <row r="76" spans="1:26">
      <c r="A76" s="48">
        <v>315</v>
      </c>
      <c r="B76" s="49" t="s">
        <v>286</v>
      </c>
      <c r="C76" s="65">
        <f>VLOOKUP($B76,'Panorama Especialização Brasil'!$K$4:$BU$679,58,0)</f>
        <v>6583</v>
      </c>
      <c r="D76" s="46">
        <f t="shared" si="1"/>
        <v>1.6172638739324565</v>
      </c>
      <c r="E76" s="201">
        <f>VLOOKUP($B76,'Panorama Especialização Brasil'!$K$4:$BU$679,60,0)</f>
        <v>265</v>
      </c>
      <c r="F76" s="98">
        <v>1478</v>
      </c>
      <c r="G76" s="196">
        <v>28</v>
      </c>
      <c r="H76" s="98">
        <f>VLOOKUP($B76,'Panorama Especialização Brasil'!$K$4:$BU$679,63,0)</f>
        <v>72026</v>
      </c>
      <c r="I76" s="201">
        <f>VLOOKUP($B76,'Panorama Especialização Brasil'!$K$4:$BV$680,64,0)</f>
        <v>1229</v>
      </c>
      <c r="J76" s="270" t="str">
        <f>IF(VLOOKUP($B76,'Classificação ativ com agrop'!$B$7:$Z$632,COLUMN()-1,0)=0,"",VLOOKUP($B76,'Classificação ativ com agrop'!$B$7:$Z$632,COLUMN()-1,0))</f>
        <v>SIUP</v>
      </c>
      <c r="K76" s="270" t="str">
        <f>IF(VLOOKUP($B76,'Classificação ativ com agrop'!$B$7:$Z$632,COLUMN()-1,0)=0,"",VLOOKUP($B76,'Classificação ativ com agrop'!$B$7:$Z$632,COLUMN()-1,0))</f>
        <v>SPF&amp;E</v>
      </c>
      <c r="L76" s="270" t="str">
        <f>IF(VLOOKUP($B76,'Classificação ativ com agrop'!$B$7:$Z$632,COLUMN()-1,0)=0,"",VLOOKUP($B76,'Classificação ativ com agrop'!$B$7:$Z$632,COLUMN()-1,0))</f>
        <v/>
      </c>
      <c r="M76" s="270" t="str">
        <f>IF(VLOOKUP($B76,'Classificação ativ com agrop'!$B$7:$Z$632,COLUMN()-1,0)=0,"",VLOOKUP($B76,'Classificação ativ com agrop'!$B$7:$Z$632,COLUMN()-1,0))</f>
        <v>Gen Reflexo</v>
      </c>
      <c r="N76" s="270" t="str">
        <f>IF(VLOOKUP($B76,'Classificação ativ com agrop'!$B$7:$Z$632,COLUMN()-1,0)=0,"",VLOOKUP($B76,'Classificação ativ com agrop'!$B$7:$Z$632,COLUMN()-1,0))</f>
        <v>Energia</v>
      </c>
      <c r="O76" s="270" t="str">
        <f>IF(VLOOKUP($B76,'Classificação ativ com agrop'!$B$7:$Z$632,COLUMN()-1,0)=0,"",VLOOKUP($B76,'Classificação ativ com agrop'!$B$7:$Z$632,COLUMN()-1,0))</f>
        <v/>
      </c>
      <c r="P76" s="270" t="str">
        <f>IF(VLOOKUP($B76,'Classificação ativ com agrop'!$B$7:$Z$632,COLUMN()-1,0)=0,"",VLOOKUP($B76,'Classificação ativ com agrop'!$B$7:$Z$632,COLUMN()-1,0))</f>
        <v>X Prop</v>
      </c>
      <c r="Q76" s="269">
        <f>IF(VLOOKUP($B76,'Classificação ativ com agrop'!$B$7:$Z$632,COLUMN()-1,0)=0,"",VLOOKUP($B76,'Classificação ativ com agrop'!$B$7:$Z$632,COLUMN()-1,0))</f>
        <v>0.7</v>
      </c>
      <c r="R76" s="269">
        <f>IF(VLOOKUP($B76,'Classificação ativ com agrop'!$B$7:$Z$632,COLUMN()-1,0)=0,"",VLOOKUP($B76,'Classificação ativ com agrop'!$B$7:$Z$632,COLUMN()-1,0))</f>
        <v>0.3</v>
      </c>
      <c r="S76" s="270">
        <f>IF(VLOOKUP($B76,'Classificação ativ com agrop'!$B$7:$Z$632,COLUMN()-1,0)=0,"",VLOOKUP($B76,'Classificação ativ com agrop'!$B$7:$Z$632,COLUMN()-1,0))</f>
        <v>4608.0999999999995</v>
      </c>
      <c r="T76" s="270">
        <f>IF(VLOOKUP($B76,'Classificação ativ com agrop'!$B$7:$Z$632,COLUMN()-1,0)=0,"",VLOOKUP($B76,'Classificação ativ com agrop'!$B$7:$Z$632,COLUMN()-1,0))</f>
        <v>185.5</v>
      </c>
      <c r="U76" s="270">
        <f>IF(VLOOKUP($B76,'Classificação ativ com agrop'!$B$7:$Z$632,COLUMN()-1,0)=0,"",VLOOKUP($B76,'Classificação ativ com agrop'!$B$7:$Z$632,COLUMN()-1,0))</f>
        <v>50418.2</v>
      </c>
      <c r="V76" s="270">
        <f>IF(VLOOKUP($B76,'Classificação ativ com agrop'!$B$7:$Z$632,COLUMN()-1,0)=0,"",VLOOKUP($B76,'Classificação ativ com agrop'!$B$7:$Z$632,COLUMN()-1,0))</f>
        <v>860.3</v>
      </c>
      <c r="W76" s="270">
        <f>IF(VLOOKUP($B76,'Classificação ativ com agrop'!$B$7:$Z$632,COLUMN()-1,0)=0,"",VLOOKUP($B76,'Classificação ativ com agrop'!$B$7:$Z$632,COLUMN()-1,0))</f>
        <v>1974.8999999999999</v>
      </c>
      <c r="X76" s="270">
        <f>IF(VLOOKUP($B76,'Classificação ativ com agrop'!$B$7:$Z$632,COLUMN()-1,0)=0,"",VLOOKUP($B76,'Classificação ativ com agrop'!$B$7:$Z$632,COLUMN()-1,0))</f>
        <v>79.5</v>
      </c>
      <c r="Y76" s="270">
        <f>IF(VLOOKUP($B76,'Classificação ativ com agrop'!$B$7:$Z$632,COLUMN()-1,0)=0,"",VLOOKUP($B76,'Classificação ativ com agrop'!$B$7:$Z$632,COLUMN()-1,0))</f>
        <v>21607.8</v>
      </c>
      <c r="Z76" s="270">
        <f>IF(VLOOKUP($B76,'Classificação ativ com agrop'!$B$7:$Z$632,COLUMN()-1,0)=0,"",VLOOKUP($B76,'Classificação ativ com agrop'!$B$7:$Z$632,COLUMN()-1,0))</f>
        <v>368.7</v>
      </c>
    </row>
    <row r="77" spans="1:26">
      <c r="A77" s="36">
        <v>62</v>
      </c>
      <c r="B77" s="37" t="s">
        <v>32</v>
      </c>
      <c r="C77" s="65">
        <f>VLOOKUP($B77,'Panorama Especialização Brasil'!$K$4:$BU$679,58,0)</f>
        <v>1905</v>
      </c>
      <c r="D77" s="46">
        <f t="shared" si="1"/>
        <v>1.5909309944503223</v>
      </c>
      <c r="E77" s="201">
        <f>VLOOKUP($B77,'Panorama Especialização Brasil'!$K$4:$BU$679,60,0)</f>
        <v>25</v>
      </c>
      <c r="F77" s="98">
        <v>0</v>
      </c>
      <c r="G77" s="196">
        <v>0</v>
      </c>
      <c r="H77" s="98">
        <f>VLOOKUP($B77,'Panorama Especialização Brasil'!$K$4:$BU$679,63,0)</f>
        <v>21188</v>
      </c>
      <c r="I77" s="201">
        <f>VLOOKUP($B77,'Panorama Especialização Brasil'!$K$4:$BV$680,64,0)</f>
        <v>352</v>
      </c>
      <c r="J77" s="270" t="str">
        <f>IF(VLOOKUP($B77,'Classificação ativ com agrop'!$B$7:$Z$632,COLUMN()-1,0)=0,"",VLOOKUP($B77,'Classificação ativ com agrop'!$B$7:$Z$632,COLUMN()-1,0))</f>
        <v>Ind Alim</v>
      </c>
      <c r="K77" s="270" t="str">
        <f>IF(VLOOKUP($B77,'Classificação ativ com agrop'!$B$7:$Z$632,COLUMN()-1,0)=0,"",VLOOKUP($B77,'Classificação ativ com agrop'!$B$7:$Z$632,COLUMN()-1,0))</f>
        <v>Agroind Veg</v>
      </c>
      <c r="L77" s="270" t="str">
        <f>IF(VLOOKUP($B77,'Classificação ativ com agrop'!$B$7:$Z$632,COLUMN()-1,0)=0,"",VLOOKUP($B77,'Classificação ativ com agrop'!$B$7:$Z$632,COLUMN()-1,0))</f>
        <v>Alimentar</v>
      </c>
      <c r="M77" s="270" t="str">
        <f>IF(VLOOKUP($B77,'Classificação ativ com agrop'!$B$7:$Z$632,COLUMN()-1,0)=0,"",VLOOKUP($B77,'Classificação ativ com agrop'!$B$7:$Z$632,COLUMN()-1,0))</f>
        <v>X Prop</v>
      </c>
      <c r="N77" s="270" t="str">
        <f>IF(VLOOKUP($B77,'Classificação ativ com agrop'!$B$7:$Z$632,COLUMN()-1,0)=0,"",VLOOKUP($B77,'Classificação ativ com agrop'!$B$7:$Z$632,COLUMN()-1,0))</f>
        <v/>
      </c>
      <c r="O77" s="270" t="str">
        <f>IF(VLOOKUP($B77,'Classificação ativ com agrop'!$B$7:$Z$632,COLUMN()-1,0)=0,"",VLOOKUP($B77,'Classificação ativ com agrop'!$B$7:$Z$632,COLUMN()-1,0))</f>
        <v/>
      </c>
      <c r="P77" s="270" t="str">
        <f>IF(VLOOKUP($B77,'Classificação ativ com agrop'!$B$7:$Z$632,COLUMN()-1,0)=0,"",VLOOKUP($B77,'Classificação ativ com agrop'!$B$7:$Z$632,COLUMN()-1,0))</f>
        <v/>
      </c>
      <c r="Q77" s="269">
        <f>IF(VLOOKUP($B77,'Classificação ativ com agrop'!$B$7:$Z$632,COLUMN()-1,0)=0,"",VLOOKUP($B77,'Classificação ativ com agrop'!$B$7:$Z$632,COLUMN()-1,0))</f>
        <v>1</v>
      </c>
      <c r="R77" s="269" t="str">
        <f>IF(VLOOKUP($B77,'Classificação ativ com agrop'!$B$7:$Z$632,COLUMN()-1,0)=0,"",VLOOKUP($B77,'Classificação ativ com agrop'!$B$7:$Z$632,COLUMN()-1,0))</f>
        <v/>
      </c>
      <c r="S77" s="270">
        <f>IF(VLOOKUP($B77,'Classificação ativ com agrop'!$B$7:$Z$632,COLUMN()-1,0)=0,"",VLOOKUP($B77,'Classificação ativ com agrop'!$B$7:$Z$632,COLUMN()-1,0))</f>
        <v>1905</v>
      </c>
      <c r="T77" s="270">
        <f>IF(VLOOKUP($B77,'Classificação ativ com agrop'!$B$7:$Z$632,COLUMN()-1,0)=0,"",VLOOKUP($B77,'Classificação ativ com agrop'!$B$7:$Z$632,COLUMN()-1,0))</f>
        <v>25</v>
      </c>
      <c r="U77" s="270">
        <f>IF(VLOOKUP($B77,'Classificação ativ com agrop'!$B$7:$Z$632,COLUMN()-1,0)=0,"",VLOOKUP($B77,'Classificação ativ com agrop'!$B$7:$Z$632,COLUMN()-1,0))</f>
        <v>21188</v>
      </c>
      <c r="V77" s="270">
        <f>IF(VLOOKUP($B77,'Classificação ativ com agrop'!$B$7:$Z$632,COLUMN()-1,0)=0,"",VLOOKUP($B77,'Classificação ativ com agrop'!$B$7:$Z$632,COLUMN()-1,0))</f>
        <v>352</v>
      </c>
      <c r="W77" s="270" t="str">
        <f>IF(VLOOKUP($B77,'Classificação ativ com agrop'!$B$7:$Z$632,COLUMN()-1,0)=0,"",VLOOKUP($B77,'Classificação ativ com agrop'!$B$7:$Z$632,COLUMN()-1,0))</f>
        <v/>
      </c>
      <c r="X77" s="270" t="str">
        <f>IF(VLOOKUP($B77,'Classificação ativ com agrop'!$B$7:$Z$632,COLUMN()-1,0)=0,"",VLOOKUP($B77,'Classificação ativ com agrop'!$B$7:$Z$632,COLUMN()-1,0))</f>
        <v/>
      </c>
      <c r="Y77" s="270" t="str">
        <f>IF(VLOOKUP($B77,'Classificação ativ com agrop'!$B$7:$Z$632,COLUMN()-1,0)=0,"",VLOOKUP($B77,'Classificação ativ com agrop'!$B$7:$Z$632,COLUMN()-1,0))</f>
        <v/>
      </c>
      <c r="Z77" s="270" t="str">
        <f>IF(VLOOKUP($B77,'Classificação ativ com agrop'!$B$7:$Z$632,COLUMN()-1,0)=0,"",VLOOKUP($B77,'Classificação ativ com agrop'!$B$7:$Z$632,COLUMN()-1,0))</f>
        <v/>
      </c>
    </row>
    <row r="78" spans="1:26">
      <c r="A78" s="48">
        <v>614</v>
      </c>
      <c r="B78" s="49" t="s">
        <v>588</v>
      </c>
      <c r="C78" s="65">
        <f>VLOOKUP($B78,'Panorama Especialização Brasil'!$K$4:$BU$679,58,0)</f>
        <v>36381</v>
      </c>
      <c r="D78" s="46">
        <f t="shared" si="1"/>
        <v>1.5905369363772721</v>
      </c>
      <c r="E78" s="201">
        <f>VLOOKUP($B78,'Panorama Especialização Brasil'!$K$4:$BU$679,60,0)</f>
        <v>30</v>
      </c>
      <c r="F78" s="98">
        <v>10922</v>
      </c>
      <c r="G78" s="196">
        <v>5</v>
      </c>
      <c r="H78" s="98">
        <f>VLOOKUP($B78,'Panorama Especialização Brasil'!$K$4:$BU$679,63,0)</f>
        <v>404741</v>
      </c>
      <c r="I78" s="201">
        <f>VLOOKUP($B78,'Panorama Especialização Brasil'!$K$4:$BV$680,64,0)</f>
        <v>130</v>
      </c>
      <c r="J78" s="270" t="str">
        <f>IF(VLOOKUP($B78,'Classificação ativ com agrop'!$B$7:$Z$632,COLUMN()-1,0)=0,"",VLOOKUP($B78,'Classificação ativ com agrop'!$B$7:$Z$632,COLUMN()-1,0))</f>
        <v>AdmPub</v>
      </c>
      <c r="K78" s="270" t="str">
        <f>IF(VLOOKUP($B78,'Classificação ativ com agrop'!$B$7:$Z$632,COLUMN()-1,0)=0,"",VLOOKUP($B78,'Classificação ativ com agrop'!$B$7:$Z$632,COLUMN()-1,0))</f>
        <v>Adm Pub</v>
      </c>
      <c r="L78" s="270" t="str">
        <f>IF(VLOOKUP($B78,'Classificação ativ com agrop'!$B$7:$Z$632,COLUMN()-1,0)=0,"",VLOOKUP($B78,'Classificação ativ com agrop'!$B$7:$Z$632,COLUMN()-1,0))</f>
        <v/>
      </c>
      <c r="M78" s="270" t="str">
        <f>IF(VLOOKUP($B78,'Classificação ativ com agrop'!$B$7:$Z$632,COLUMN()-1,0)=0,"",VLOOKUP($B78,'Classificação ativ com agrop'!$B$7:$Z$632,COLUMN()-1,0))</f>
        <v>G Prop</v>
      </c>
      <c r="N78" s="270" t="str">
        <f>IF(VLOOKUP($B78,'Classificação ativ com agrop'!$B$7:$Z$632,COLUMN()-1,0)=0,"",VLOOKUP($B78,'Classificação ativ com agrop'!$B$7:$Z$632,COLUMN()-1,0))</f>
        <v/>
      </c>
      <c r="O78" s="270" t="str">
        <f>IF(VLOOKUP($B78,'Classificação ativ com agrop'!$B$7:$Z$632,COLUMN()-1,0)=0,"",VLOOKUP($B78,'Classificação ativ com agrop'!$B$7:$Z$632,COLUMN()-1,0))</f>
        <v/>
      </c>
      <c r="P78" s="270" t="str">
        <f>IF(VLOOKUP($B78,'Classificação ativ com agrop'!$B$7:$Z$632,COLUMN()-1,0)=0,"",VLOOKUP($B78,'Classificação ativ com agrop'!$B$7:$Z$632,COLUMN()-1,0))</f>
        <v/>
      </c>
      <c r="Q78" s="269">
        <f>IF(VLOOKUP($B78,'Classificação ativ com agrop'!$B$7:$Z$632,COLUMN()-1,0)=0,"",VLOOKUP($B78,'Classificação ativ com agrop'!$B$7:$Z$632,COLUMN()-1,0))</f>
        <v>1</v>
      </c>
      <c r="R78" s="269" t="str">
        <f>IF(VLOOKUP($B78,'Classificação ativ com agrop'!$B$7:$Z$632,COLUMN()-1,0)=0,"",VLOOKUP($B78,'Classificação ativ com agrop'!$B$7:$Z$632,COLUMN()-1,0))</f>
        <v/>
      </c>
      <c r="S78" s="270">
        <f>IF(VLOOKUP($B78,'Classificação ativ com agrop'!$B$7:$Z$632,COLUMN()-1,0)=0,"",VLOOKUP($B78,'Classificação ativ com agrop'!$B$7:$Z$632,COLUMN()-1,0))</f>
        <v>36381</v>
      </c>
      <c r="T78" s="270">
        <f>IF(VLOOKUP($B78,'Classificação ativ com agrop'!$B$7:$Z$632,COLUMN()-1,0)=0,"",VLOOKUP($B78,'Classificação ativ com agrop'!$B$7:$Z$632,COLUMN()-1,0))</f>
        <v>30</v>
      </c>
      <c r="U78" s="270">
        <f>IF(VLOOKUP($B78,'Classificação ativ com agrop'!$B$7:$Z$632,COLUMN()-1,0)=0,"",VLOOKUP($B78,'Classificação ativ com agrop'!$B$7:$Z$632,COLUMN()-1,0))</f>
        <v>404741</v>
      </c>
      <c r="V78" s="270">
        <f>IF(VLOOKUP($B78,'Classificação ativ com agrop'!$B$7:$Z$632,COLUMN()-1,0)=0,"",VLOOKUP($B78,'Classificação ativ com agrop'!$B$7:$Z$632,COLUMN()-1,0))</f>
        <v>130</v>
      </c>
      <c r="W78" s="270" t="str">
        <f>IF(VLOOKUP($B78,'Classificação ativ com agrop'!$B$7:$Z$632,COLUMN()-1,0)=0,"",VLOOKUP($B78,'Classificação ativ com agrop'!$B$7:$Z$632,COLUMN()-1,0))</f>
        <v/>
      </c>
      <c r="X78" s="270" t="str">
        <f>IF(VLOOKUP($B78,'Classificação ativ com agrop'!$B$7:$Z$632,COLUMN()-1,0)=0,"",VLOOKUP($B78,'Classificação ativ com agrop'!$B$7:$Z$632,COLUMN()-1,0))</f>
        <v/>
      </c>
      <c r="Y78" s="270" t="str">
        <f>IF(VLOOKUP($B78,'Classificação ativ com agrop'!$B$7:$Z$632,COLUMN()-1,0)=0,"",VLOOKUP($B78,'Classificação ativ com agrop'!$B$7:$Z$632,COLUMN()-1,0))</f>
        <v/>
      </c>
      <c r="Z78" s="270" t="str">
        <f>IF(VLOOKUP($B78,'Classificação ativ com agrop'!$B$7:$Z$632,COLUMN()-1,0)=0,"",VLOOKUP($B78,'Classificação ativ com agrop'!$B$7:$Z$632,COLUMN()-1,0))</f>
        <v/>
      </c>
    </row>
    <row r="79" spans="1:26">
      <c r="A79" s="48">
        <v>376</v>
      </c>
      <c r="B79" s="49" t="s">
        <v>347</v>
      </c>
      <c r="C79" s="65">
        <f>VLOOKUP($B79,'Panorama Especialização Brasil'!$K$4:$BU$679,58,0)</f>
        <v>12953</v>
      </c>
      <c r="D79" s="46">
        <f t="shared" si="1"/>
        <v>1.5881780896468314</v>
      </c>
      <c r="E79" s="201">
        <f>VLOOKUP($B79,'Panorama Especialização Brasil'!$K$4:$BU$679,60,0)</f>
        <v>531</v>
      </c>
      <c r="F79" s="98">
        <v>2288</v>
      </c>
      <c r="G79" s="196">
        <v>63</v>
      </c>
      <c r="H79" s="98">
        <f>VLOOKUP($B79,'Panorama Especialização Brasil'!$K$4:$BU$679,63,0)</f>
        <v>144317</v>
      </c>
      <c r="I79" s="201">
        <f>VLOOKUP($B79,'Panorama Especialização Brasil'!$K$4:$BV$680,64,0)</f>
        <v>7157</v>
      </c>
      <c r="J79" s="270" t="str">
        <f>IF(VLOOKUP($B79,'Classificação ativ com agrop'!$B$7:$Z$632,COLUMN()-1,0)=0,"",VLOOKUP($B79,'Classificação ativ com agrop'!$B$7:$Z$632,COLUMN()-1,0))</f>
        <v>Com Atac</v>
      </c>
      <c r="K79" s="270" t="str">
        <f>IF(VLOOKUP($B79,'Classificação ativ com agrop'!$B$7:$Z$632,COLUMN()-1,0)=0,"",VLOOKUP($B79,'Classificação ativ com agrop'!$B$7:$Z$632,COLUMN()-1,0))</f>
        <v>SPF</v>
      </c>
      <c r="L79" s="270" t="str">
        <f>IF(VLOOKUP($B79,'Classificação ativ com agrop'!$B$7:$Z$632,COLUMN()-1,0)=0,"",VLOOKUP($B79,'Classificação ativ com agrop'!$B$7:$Z$632,COLUMN()-1,0))</f>
        <v/>
      </c>
      <c r="M79" s="270" t="str">
        <f>IF(VLOOKUP($B79,'Classificação ativ com agrop'!$B$7:$Z$632,COLUMN()-1,0)=0,"",VLOOKUP($B79,'Classificação ativ com agrop'!$B$7:$Z$632,COLUMN()-1,0))</f>
        <v>Cons Reflexo</v>
      </c>
      <c r="N79" s="270" t="str">
        <f>IF(VLOOKUP($B79,'Classificação ativ com agrop'!$B$7:$Z$632,COLUMN()-1,0)=0,"",VLOOKUP($B79,'Classificação ativ com agrop'!$B$7:$Z$632,COLUMN()-1,0))</f>
        <v/>
      </c>
      <c r="O79" s="270" t="str">
        <f>IF(VLOOKUP($B79,'Classificação ativ com agrop'!$B$7:$Z$632,COLUMN()-1,0)=0,"",VLOOKUP($B79,'Classificação ativ com agrop'!$B$7:$Z$632,COLUMN()-1,0))</f>
        <v/>
      </c>
      <c r="P79" s="270" t="str">
        <f>IF(VLOOKUP($B79,'Classificação ativ com agrop'!$B$7:$Z$632,COLUMN()-1,0)=0,"",VLOOKUP($B79,'Classificação ativ com agrop'!$B$7:$Z$632,COLUMN()-1,0))</f>
        <v/>
      </c>
      <c r="Q79" s="269">
        <f>IF(VLOOKUP($B79,'Classificação ativ com agrop'!$B$7:$Z$632,COLUMN()-1,0)=0,"",VLOOKUP($B79,'Classificação ativ com agrop'!$B$7:$Z$632,COLUMN()-1,0))</f>
        <v>1</v>
      </c>
      <c r="R79" s="269" t="str">
        <f>IF(VLOOKUP($B79,'Classificação ativ com agrop'!$B$7:$Z$632,COLUMN()-1,0)=0,"",VLOOKUP($B79,'Classificação ativ com agrop'!$B$7:$Z$632,COLUMN()-1,0))</f>
        <v/>
      </c>
      <c r="S79" s="270">
        <f>IF(VLOOKUP($B79,'Classificação ativ com agrop'!$B$7:$Z$632,COLUMN()-1,0)=0,"",VLOOKUP($B79,'Classificação ativ com agrop'!$B$7:$Z$632,COLUMN()-1,0))</f>
        <v>12953</v>
      </c>
      <c r="T79" s="270">
        <f>IF(VLOOKUP($B79,'Classificação ativ com agrop'!$B$7:$Z$632,COLUMN()-1,0)=0,"",VLOOKUP($B79,'Classificação ativ com agrop'!$B$7:$Z$632,COLUMN()-1,0))</f>
        <v>531</v>
      </c>
      <c r="U79" s="270">
        <f>IF(VLOOKUP($B79,'Classificação ativ com agrop'!$B$7:$Z$632,COLUMN()-1,0)=0,"",VLOOKUP($B79,'Classificação ativ com agrop'!$B$7:$Z$632,COLUMN()-1,0))</f>
        <v>144317</v>
      </c>
      <c r="V79" s="270">
        <f>IF(VLOOKUP($B79,'Classificação ativ com agrop'!$B$7:$Z$632,COLUMN()-1,0)=0,"",VLOOKUP($B79,'Classificação ativ com agrop'!$B$7:$Z$632,COLUMN()-1,0))</f>
        <v>7157</v>
      </c>
      <c r="W79" s="270" t="str">
        <f>IF(VLOOKUP($B79,'Classificação ativ com agrop'!$B$7:$Z$632,COLUMN()-1,0)=0,"",VLOOKUP($B79,'Classificação ativ com agrop'!$B$7:$Z$632,COLUMN()-1,0))</f>
        <v/>
      </c>
      <c r="X79" s="270" t="str">
        <f>IF(VLOOKUP($B79,'Classificação ativ com agrop'!$B$7:$Z$632,COLUMN()-1,0)=0,"",VLOOKUP($B79,'Classificação ativ com agrop'!$B$7:$Z$632,COLUMN()-1,0))</f>
        <v/>
      </c>
      <c r="Y79" s="270" t="str">
        <f>IF(VLOOKUP($B79,'Classificação ativ com agrop'!$B$7:$Z$632,COLUMN()-1,0)=0,"",VLOOKUP($B79,'Classificação ativ com agrop'!$B$7:$Z$632,COLUMN()-1,0))</f>
        <v/>
      </c>
      <c r="Z79" s="270" t="str">
        <f>IF(VLOOKUP($B79,'Classificação ativ com agrop'!$B$7:$Z$632,COLUMN()-1,0)=0,"",VLOOKUP($B79,'Classificação ativ com agrop'!$B$7:$Z$632,COLUMN()-1,0))</f>
        <v/>
      </c>
    </row>
    <row r="80" spans="1:26">
      <c r="A80" s="48">
        <v>375</v>
      </c>
      <c r="B80" s="49" t="s">
        <v>346</v>
      </c>
      <c r="C80" s="65">
        <f>VLOOKUP($B80,'Panorama Especialização Brasil'!$K$4:$BU$679,58,0)</f>
        <v>5206</v>
      </c>
      <c r="D80" s="46">
        <f t="shared" si="1"/>
        <v>1.5629595117191302</v>
      </c>
      <c r="E80" s="201">
        <f>VLOOKUP($B80,'Panorama Especialização Brasil'!$K$4:$BU$679,60,0)</f>
        <v>270</v>
      </c>
      <c r="F80" s="98">
        <v>845</v>
      </c>
      <c r="G80" s="196">
        <v>33</v>
      </c>
      <c r="H80" s="98">
        <f>VLOOKUP($B80,'Panorama Especialização Brasil'!$K$4:$BU$679,63,0)</f>
        <v>58939</v>
      </c>
      <c r="I80" s="201">
        <f>VLOOKUP($B80,'Panorama Especialização Brasil'!$K$4:$BV$680,64,0)</f>
        <v>4491</v>
      </c>
      <c r="J80" s="270" t="str">
        <f>IF(VLOOKUP($B80,'Classificação ativ com agrop'!$B$7:$Z$632,COLUMN()-1,0)=0,"",VLOOKUP($B80,'Classificação ativ com agrop'!$B$7:$Z$632,COLUMN()-1,0))</f>
        <v>Com Atac</v>
      </c>
      <c r="K80" s="270" t="str">
        <f>IF(VLOOKUP($B80,'Classificação ativ com agrop'!$B$7:$Z$632,COLUMN()-1,0)=0,"",VLOOKUP($B80,'Classificação ativ com agrop'!$B$7:$Z$632,COLUMN()-1,0))</f>
        <v>SPF</v>
      </c>
      <c r="L80" s="270" t="str">
        <f>IF(VLOOKUP($B80,'Classificação ativ com agrop'!$B$7:$Z$632,COLUMN()-1,0)=0,"",VLOOKUP($B80,'Classificação ativ com agrop'!$B$7:$Z$632,COLUMN()-1,0))</f>
        <v/>
      </c>
      <c r="M80" s="270" t="str">
        <f>IF(VLOOKUP($B80,'Classificação ativ com agrop'!$B$7:$Z$632,COLUMN()-1,0)=0,"",VLOOKUP($B80,'Classificação ativ com agrop'!$B$7:$Z$632,COLUMN()-1,0))</f>
        <v>Cons Reflexo</v>
      </c>
      <c r="N80" s="270" t="str">
        <f>IF(VLOOKUP($B80,'Classificação ativ com agrop'!$B$7:$Z$632,COLUMN()-1,0)=0,"",VLOOKUP($B80,'Classificação ativ com agrop'!$B$7:$Z$632,COLUMN()-1,0))</f>
        <v/>
      </c>
      <c r="O80" s="270" t="str">
        <f>IF(VLOOKUP($B80,'Classificação ativ com agrop'!$B$7:$Z$632,COLUMN()-1,0)=0,"",VLOOKUP($B80,'Classificação ativ com agrop'!$B$7:$Z$632,COLUMN()-1,0))</f>
        <v/>
      </c>
      <c r="P80" s="270" t="str">
        <f>IF(VLOOKUP($B80,'Classificação ativ com agrop'!$B$7:$Z$632,COLUMN()-1,0)=0,"",VLOOKUP($B80,'Classificação ativ com agrop'!$B$7:$Z$632,COLUMN()-1,0))</f>
        <v/>
      </c>
      <c r="Q80" s="269">
        <f>IF(VLOOKUP($B80,'Classificação ativ com agrop'!$B$7:$Z$632,COLUMN()-1,0)=0,"",VLOOKUP($B80,'Classificação ativ com agrop'!$B$7:$Z$632,COLUMN()-1,0))</f>
        <v>1</v>
      </c>
      <c r="R80" s="269" t="str">
        <f>IF(VLOOKUP($B80,'Classificação ativ com agrop'!$B$7:$Z$632,COLUMN()-1,0)=0,"",VLOOKUP($B80,'Classificação ativ com agrop'!$B$7:$Z$632,COLUMN()-1,0))</f>
        <v/>
      </c>
      <c r="S80" s="270">
        <f>IF(VLOOKUP($B80,'Classificação ativ com agrop'!$B$7:$Z$632,COLUMN()-1,0)=0,"",VLOOKUP($B80,'Classificação ativ com agrop'!$B$7:$Z$632,COLUMN()-1,0))</f>
        <v>5206</v>
      </c>
      <c r="T80" s="270">
        <f>IF(VLOOKUP($B80,'Classificação ativ com agrop'!$B$7:$Z$632,COLUMN()-1,0)=0,"",VLOOKUP($B80,'Classificação ativ com agrop'!$B$7:$Z$632,COLUMN()-1,0))</f>
        <v>270</v>
      </c>
      <c r="U80" s="270">
        <f>IF(VLOOKUP($B80,'Classificação ativ com agrop'!$B$7:$Z$632,COLUMN()-1,0)=0,"",VLOOKUP($B80,'Classificação ativ com agrop'!$B$7:$Z$632,COLUMN()-1,0))</f>
        <v>58939</v>
      </c>
      <c r="V80" s="270">
        <f>IF(VLOOKUP($B80,'Classificação ativ com agrop'!$B$7:$Z$632,COLUMN()-1,0)=0,"",VLOOKUP($B80,'Classificação ativ com agrop'!$B$7:$Z$632,COLUMN()-1,0))</f>
        <v>4491</v>
      </c>
      <c r="W80" s="270" t="str">
        <f>IF(VLOOKUP($B80,'Classificação ativ com agrop'!$B$7:$Z$632,COLUMN()-1,0)=0,"",VLOOKUP($B80,'Classificação ativ com agrop'!$B$7:$Z$632,COLUMN()-1,0))</f>
        <v/>
      </c>
      <c r="X80" s="270" t="str">
        <f>IF(VLOOKUP($B80,'Classificação ativ com agrop'!$B$7:$Z$632,COLUMN()-1,0)=0,"",VLOOKUP($B80,'Classificação ativ com agrop'!$B$7:$Z$632,COLUMN()-1,0))</f>
        <v/>
      </c>
      <c r="Y80" s="270" t="str">
        <f>IF(VLOOKUP($B80,'Classificação ativ com agrop'!$B$7:$Z$632,COLUMN()-1,0)=0,"",VLOOKUP($B80,'Classificação ativ com agrop'!$B$7:$Z$632,COLUMN()-1,0))</f>
        <v/>
      </c>
      <c r="Z80" s="270" t="str">
        <f>IF(VLOOKUP($B80,'Classificação ativ com agrop'!$B$7:$Z$632,COLUMN()-1,0)=0,"",VLOOKUP($B80,'Classificação ativ com agrop'!$B$7:$Z$632,COLUMN()-1,0))</f>
        <v/>
      </c>
    </row>
    <row r="81" spans="1:26">
      <c r="A81" s="48">
        <v>474</v>
      </c>
      <c r="B81" s="49" t="s">
        <v>446</v>
      </c>
      <c r="C81" s="65">
        <f>VLOOKUP($B81,'Panorama Especialização Brasil'!$K$4:$BU$679,58,0)</f>
        <v>4003</v>
      </c>
      <c r="D81" s="46">
        <f t="shared" si="1"/>
        <v>1.5399015931125724</v>
      </c>
      <c r="E81" s="201">
        <f>VLOOKUP($B81,'Panorama Especialização Brasil'!$K$4:$BU$679,60,0)</f>
        <v>110</v>
      </c>
      <c r="F81" s="98">
        <v>1345</v>
      </c>
      <c r="G81" s="196">
        <v>20</v>
      </c>
      <c r="H81" s="98">
        <f>VLOOKUP($B81,'Panorama Especialização Brasil'!$K$4:$BU$679,63,0)</f>
        <v>45998</v>
      </c>
      <c r="I81" s="201">
        <f>VLOOKUP($B81,'Panorama Especialização Brasil'!$K$4:$BV$680,64,0)</f>
        <v>789</v>
      </c>
      <c r="J81" s="270" t="str">
        <f>IF(VLOOKUP($B81,'Classificação ativ com agrop'!$B$7:$Z$632,COLUMN()-1,0)=0,"",VLOOKUP($B81,'Classificação ativ com agrop'!$B$7:$Z$632,COLUMN()-1,0))</f>
        <v>Log e Tr</v>
      </c>
      <c r="K81" s="270" t="str">
        <f>IF(VLOOKUP($B81,'Classificação ativ com agrop'!$B$7:$Z$632,COLUMN()-1,0)=0,"",VLOOKUP($B81,'Classificação ativ com agrop'!$B$7:$Z$632,COLUMN()-1,0))</f>
        <v>SPF&amp;E</v>
      </c>
      <c r="L81" s="270" t="str">
        <f>IF(VLOOKUP($B81,'Classificação ativ com agrop'!$B$7:$Z$632,COLUMN()-1,0)=0,"",VLOOKUP($B81,'Classificação ativ com agrop'!$B$7:$Z$632,COLUMN()-1,0))</f>
        <v/>
      </c>
      <c r="M81" s="270" t="str">
        <f>IF(VLOOKUP($B81,'Classificação ativ com agrop'!$B$7:$Z$632,COLUMN()-1,0)=0,"",VLOOKUP($B81,'Classificação ativ com agrop'!$B$7:$Z$632,COLUMN()-1,0))</f>
        <v>Gen Reflexo</v>
      </c>
      <c r="N81" s="270" t="str">
        <f>IF(VLOOKUP($B81,'Classificação ativ com agrop'!$B$7:$Z$632,COLUMN()-1,0)=0,"",VLOOKUP($B81,'Classificação ativ com agrop'!$B$7:$Z$632,COLUMN()-1,0))</f>
        <v/>
      </c>
      <c r="O81" s="270" t="str">
        <f>IF(VLOOKUP($B81,'Classificação ativ com agrop'!$B$7:$Z$632,COLUMN()-1,0)=0,"",VLOOKUP($B81,'Classificação ativ com agrop'!$B$7:$Z$632,COLUMN()-1,0))</f>
        <v/>
      </c>
      <c r="P81" s="270" t="str">
        <f>IF(VLOOKUP($B81,'Classificação ativ com agrop'!$B$7:$Z$632,COLUMN()-1,0)=0,"",VLOOKUP($B81,'Classificação ativ com agrop'!$B$7:$Z$632,COLUMN()-1,0))</f>
        <v/>
      </c>
      <c r="Q81" s="269">
        <f>IF(VLOOKUP($B81,'Classificação ativ com agrop'!$B$7:$Z$632,COLUMN()-1,0)=0,"",VLOOKUP($B81,'Classificação ativ com agrop'!$B$7:$Z$632,COLUMN()-1,0))</f>
        <v>1</v>
      </c>
      <c r="R81" s="269" t="str">
        <f>IF(VLOOKUP($B81,'Classificação ativ com agrop'!$B$7:$Z$632,COLUMN()-1,0)=0,"",VLOOKUP($B81,'Classificação ativ com agrop'!$B$7:$Z$632,COLUMN()-1,0))</f>
        <v/>
      </c>
      <c r="S81" s="270">
        <f>IF(VLOOKUP($B81,'Classificação ativ com agrop'!$B$7:$Z$632,COLUMN()-1,0)=0,"",VLOOKUP($B81,'Classificação ativ com agrop'!$B$7:$Z$632,COLUMN()-1,0))</f>
        <v>4003</v>
      </c>
      <c r="T81" s="270">
        <f>IF(VLOOKUP($B81,'Classificação ativ com agrop'!$B$7:$Z$632,COLUMN()-1,0)=0,"",VLOOKUP($B81,'Classificação ativ com agrop'!$B$7:$Z$632,COLUMN()-1,0))</f>
        <v>110</v>
      </c>
      <c r="U81" s="270">
        <f>IF(VLOOKUP($B81,'Classificação ativ com agrop'!$B$7:$Z$632,COLUMN()-1,0)=0,"",VLOOKUP($B81,'Classificação ativ com agrop'!$B$7:$Z$632,COLUMN()-1,0))</f>
        <v>45998</v>
      </c>
      <c r="V81" s="270">
        <f>IF(VLOOKUP($B81,'Classificação ativ com agrop'!$B$7:$Z$632,COLUMN()-1,0)=0,"",VLOOKUP($B81,'Classificação ativ com agrop'!$B$7:$Z$632,COLUMN()-1,0))</f>
        <v>789</v>
      </c>
      <c r="W81" s="270" t="str">
        <f>IF(VLOOKUP($B81,'Classificação ativ com agrop'!$B$7:$Z$632,COLUMN()-1,0)=0,"",VLOOKUP($B81,'Classificação ativ com agrop'!$B$7:$Z$632,COLUMN()-1,0))</f>
        <v/>
      </c>
      <c r="X81" s="270" t="str">
        <f>IF(VLOOKUP($B81,'Classificação ativ com agrop'!$B$7:$Z$632,COLUMN()-1,0)=0,"",VLOOKUP($B81,'Classificação ativ com agrop'!$B$7:$Z$632,COLUMN()-1,0))</f>
        <v/>
      </c>
      <c r="Y81" s="270" t="str">
        <f>IF(VLOOKUP($B81,'Classificação ativ com agrop'!$B$7:$Z$632,COLUMN()-1,0)=0,"",VLOOKUP($B81,'Classificação ativ com agrop'!$B$7:$Z$632,COLUMN()-1,0))</f>
        <v/>
      </c>
      <c r="Z81" s="270" t="str">
        <f>IF(VLOOKUP($B81,'Classificação ativ com agrop'!$B$7:$Z$632,COLUMN()-1,0)=0,"",VLOOKUP($B81,'Classificação ativ com agrop'!$B$7:$Z$632,COLUMN()-1,0))</f>
        <v/>
      </c>
    </row>
    <row r="82" spans="1:26">
      <c r="A82" s="48">
        <v>580</v>
      </c>
      <c r="B82" s="49" t="s">
        <v>553</v>
      </c>
      <c r="C82" s="65">
        <f>VLOOKUP($B82,'Panorama Especialização Brasil'!$K$4:$BU$679,58,0)</f>
        <v>566</v>
      </c>
      <c r="D82" s="46">
        <f t="shared" si="1"/>
        <v>1.5330280458061296</v>
      </c>
      <c r="E82" s="201">
        <f>VLOOKUP($B82,'Panorama Especialização Brasil'!$K$4:$BU$679,60,0)</f>
        <v>55</v>
      </c>
      <c r="F82" s="98">
        <v>1</v>
      </c>
      <c r="G82" s="196">
        <v>1</v>
      </c>
      <c r="H82" s="98">
        <f>VLOOKUP($B82,'Panorama Especialização Brasil'!$K$4:$BU$679,63,0)</f>
        <v>6533</v>
      </c>
      <c r="I82" s="201">
        <f>VLOOKUP($B82,'Panorama Especialização Brasil'!$K$4:$BV$680,64,0)</f>
        <v>1206</v>
      </c>
      <c r="J82" s="270" t="str">
        <f>IF(VLOOKUP($B82,'Classificação ativ com agrop'!$B$7:$Z$632,COLUMN()-1,0)=0,"",VLOOKUP($B82,'Classificação ativ com agrop'!$B$7:$Z$632,COLUMN()-1,0))</f>
        <v>Ser Ger</v>
      </c>
      <c r="K82" s="270" t="str">
        <f>IF(VLOOKUP($B82,'Classificação ativ com agrop'!$B$7:$Z$632,COLUMN()-1,0)=0,"",VLOOKUP($B82,'Classificação ativ com agrop'!$B$7:$Z$632,COLUMN()-1,0))</f>
        <v>Agroind Veg</v>
      </c>
      <c r="L82" s="270" t="str">
        <f>IF(VLOOKUP($B82,'Classificação ativ com agrop'!$B$7:$Z$632,COLUMN()-1,0)=0,"",VLOOKUP($B82,'Classificação ativ com agrop'!$B$7:$Z$632,COLUMN()-1,0))</f>
        <v>Outros Agroind</v>
      </c>
      <c r="M82" s="270" t="str">
        <f>IF(VLOOKUP($B82,'Classificação ativ com agrop'!$B$7:$Z$632,COLUMN()-1,0)=0,"",VLOOKUP($B82,'Classificação ativ com agrop'!$B$7:$Z$632,COLUMN()-1,0))</f>
        <v>X Prop</v>
      </c>
      <c r="N82" s="270" t="str">
        <f>IF(VLOOKUP($B82,'Classificação ativ com agrop'!$B$7:$Z$632,COLUMN()-1,0)=0,"",VLOOKUP($B82,'Classificação ativ com agrop'!$B$7:$Z$632,COLUMN()-1,0))</f>
        <v/>
      </c>
      <c r="O82" s="270" t="str">
        <f>IF(VLOOKUP($B82,'Classificação ativ com agrop'!$B$7:$Z$632,COLUMN()-1,0)=0,"",VLOOKUP($B82,'Classificação ativ com agrop'!$B$7:$Z$632,COLUMN()-1,0))</f>
        <v/>
      </c>
      <c r="P82" s="270" t="str">
        <f>IF(VLOOKUP($B82,'Classificação ativ com agrop'!$B$7:$Z$632,COLUMN()-1,0)=0,"",VLOOKUP($B82,'Classificação ativ com agrop'!$B$7:$Z$632,COLUMN()-1,0))</f>
        <v/>
      </c>
      <c r="Q82" s="269">
        <f>IF(VLOOKUP($B82,'Classificação ativ com agrop'!$B$7:$Z$632,COLUMN()-1,0)=0,"",VLOOKUP($B82,'Classificação ativ com agrop'!$B$7:$Z$632,COLUMN()-1,0))</f>
        <v>1</v>
      </c>
      <c r="R82" s="269" t="str">
        <f>IF(VLOOKUP($B82,'Classificação ativ com agrop'!$B$7:$Z$632,COLUMN()-1,0)=0,"",VLOOKUP($B82,'Classificação ativ com agrop'!$B$7:$Z$632,COLUMN()-1,0))</f>
        <v/>
      </c>
      <c r="S82" s="270">
        <f>IF(VLOOKUP($B82,'Classificação ativ com agrop'!$B$7:$Z$632,COLUMN()-1,0)=0,"",VLOOKUP($B82,'Classificação ativ com agrop'!$B$7:$Z$632,COLUMN()-1,0))</f>
        <v>566</v>
      </c>
      <c r="T82" s="270">
        <f>IF(VLOOKUP($B82,'Classificação ativ com agrop'!$B$7:$Z$632,COLUMN()-1,0)=0,"",VLOOKUP($B82,'Classificação ativ com agrop'!$B$7:$Z$632,COLUMN()-1,0))</f>
        <v>55</v>
      </c>
      <c r="U82" s="270">
        <f>IF(VLOOKUP($B82,'Classificação ativ com agrop'!$B$7:$Z$632,COLUMN()-1,0)=0,"",VLOOKUP($B82,'Classificação ativ com agrop'!$B$7:$Z$632,COLUMN()-1,0))</f>
        <v>6533</v>
      </c>
      <c r="V82" s="270">
        <f>IF(VLOOKUP($B82,'Classificação ativ com agrop'!$B$7:$Z$632,COLUMN()-1,0)=0,"",VLOOKUP($B82,'Classificação ativ com agrop'!$B$7:$Z$632,COLUMN()-1,0))</f>
        <v>1206</v>
      </c>
      <c r="W82" s="270" t="str">
        <f>IF(VLOOKUP($B82,'Classificação ativ com agrop'!$B$7:$Z$632,COLUMN()-1,0)=0,"",VLOOKUP($B82,'Classificação ativ com agrop'!$B$7:$Z$632,COLUMN()-1,0))</f>
        <v/>
      </c>
      <c r="X82" s="270" t="str">
        <f>IF(VLOOKUP($B82,'Classificação ativ com agrop'!$B$7:$Z$632,COLUMN()-1,0)=0,"",VLOOKUP($B82,'Classificação ativ com agrop'!$B$7:$Z$632,COLUMN()-1,0))</f>
        <v/>
      </c>
      <c r="Y82" s="270" t="str">
        <f>IF(VLOOKUP($B82,'Classificação ativ com agrop'!$B$7:$Z$632,COLUMN()-1,0)=0,"",VLOOKUP($B82,'Classificação ativ com agrop'!$B$7:$Z$632,COLUMN()-1,0))</f>
        <v/>
      </c>
      <c r="Z82" s="270" t="str">
        <f>IF(VLOOKUP($B82,'Classificação ativ com agrop'!$B$7:$Z$632,COLUMN()-1,0)=0,"",VLOOKUP($B82,'Classificação ativ com agrop'!$B$7:$Z$632,COLUMN()-1,0))</f>
        <v/>
      </c>
    </row>
    <row r="83" spans="1:26">
      <c r="A83" s="48">
        <v>331</v>
      </c>
      <c r="B83" s="49" t="s">
        <v>302</v>
      </c>
      <c r="C83" s="65">
        <f>VLOOKUP($B83,'Panorama Especialização Brasil'!$K$4:$BU$679,58,0)</f>
        <v>17393</v>
      </c>
      <c r="D83" s="46">
        <f t="shared" si="1"/>
        <v>1.5310376700176698</v>
      </c>
      <c r="E83" s="201">
        <f>VLOOKUP($B83,'Panorama Especialização Brasil'!$K$4:$BU$679,60,0)</f>
        <v>350</v>
      </c>
      <c r="F83" s="98">
        <v>1420</v>
      </c>
      <c r="G83" s="196">
        <v>16</v>
      </c>
      <c r="H83" s="98">
        <f>VLOOKUP($B83,'Panorama Especialização Brasil'!$K$4:$BU$679,63,0)</f>
        <v>201018</v>
      </c>
      <c r="I83" s="201">
        <f>VLOOKUP($B83,'Panorama Especialização Brasil'!$K$4:$BV$680,64,0)</f>
        <v>5103</v>
      </c>
      <c r="J83" s="270" t="str">
        <f>IF(VLOOKUP($B83,'Classificação ativ com agrop'!$B$7:$Z$632,COLUMN()-1,0)=0,"",VLOOKUP($B83,'Classificação ativ com agrop'!$B$7:$Z$632,COLUMN()-1,0))</f>
        <v>Const Civ</v>
      </c>
      <c r="K83" s="270" t="str">
        <f>IF(VLOOKUP($B83,'Classificação ativ com agrop'!$B$7:$Z$632,COLUMN()-1,0)=0,"",VLOOKUP($B83,'Classificação ativ com agrop'!$B$7:$Z$632,COLUMN()-1,0))</f>
        <v>Const Civil</v>
      </c>
      <c r="L83" s="270" t="str">
        <f>IF(VLOOKUP($B83,'Classificação ativ com agrop'!$B$7:$Z$632,COLUMN()-1,0)=0,"",VLOOKUP($B83,'Classificação ativ com agrop'!$B$7:$Z$632,COLUMN()-1,0))</f>
        <v/>
      </c>
      <c r="M83" s="270" t="str">
        <f>IF(VLOOKUP($B83,'Classificação ativ com agrop'!$B$7:$Z$632,COLUMN()-1,0)=0,"",VLOOKUP($B83,'Classificação ativ com agrop'!$B$7:$Z$632,COLUMN()-1,0))</f>
        <v>Multifunção</v>
      </c>
      <c r="N83" s="270" t="str">
        <f>IF(VLOOKUP($B83,'Classificação ativ com agrop'!$B$7:$Z$632,COLUMN()-1,0)=0,"",VLOOKUP($B83,'Classificação ativ com agrop'!$B$7:$Z$632,COLUMN()-1,0))</f>
        <v>Adm Pub</v>
      </c>
      <c r="O83" s="270" t="str">
        <f>IF(VLOOKUP($B83,'Classificação ativ com agrop'!$B$7:$Z$632,COLUMN()-1,0)=0,"",VLOOKUP($B83,'Classificação ativ com agrop'!$B$7:$Z$632,COLUMN()-1,0))</f>
        <v/>
      </c>
      <c r="P83" s="270" t="str">
        <f>IF(VLOOKUP($B83,'Classificação ativ com agrop'!$B$7:$Z$632,COLUMN()-1,0)=0,"",VLOOKUP($B83,'Classificação ativ com agrop'!$B$7:$Z$632,COLUMN()-1,0))</f>
        <v>G Prop</v>
      </c>
      <c r="Q83" s="269">
        <f>IF(VLOOKUP($B83,'Classificação ativ com agrop'!$B$7:$Z$632,COLUMN()-1,0)=0,"",VLOOKUP($B83,'Classificação ativ com agrop'!$B$7:$Z$632,COLUMN()-1,0))</f>
        <v>0.7</v>
      </c>
      <c r="R83" s="269">
        <f>IF(VLOOKUP($B83,'Classificação ativ com agrop'!$B$7:$Z$632,COLUMN()-1,0)=0,"",VLOOKUP($B83,'Classificação ativ com agrop'!$B$7:$Z$632,COLUMN()-1,0))</f>
        <v>0.3</v>
      </c>
      <c r="S83" s="270">
        <f>IF(VLOOKUP($B83,'Classificação ativ com agrop'!$B$7:$Z$632,COLUMN()-1,0)=0,"",VLOOKUP($B83,'Classificação ativ com agrop'!$B$7:$Z$632,COLUMN()-1,0))</f>
        <v>12175.099999999999</v>
      </c>
      <c r="T83" s="270">
        <f>IF(VLOOKUP($B83,'Classificação ativ com agrop'!$B$7:$Z$632,COLUMN()-1,0)=0,"",VLOOKUP($B83,'Classificação ativ com agrop'!$B$7:$Z$632,COLUMN()-1,0))</f>
        <v>244.99999999999997</v>
      </c>
      <c r="U83" s="270">
        <f>IF(VLOOKUP($B83,'Classificação ativ com agrop'!$B$7:$Z$632,COLUMN()-1,0)=0,"",VLOOKUP($B83,'Classificação ativ com agrop'!$B$7:$Z$632,COLUMN()-1,0))</f>
        <v>140712.59999999998</v>
      </c>
      <c r="V83" s="270">
        <f>IF(VLOOKUP($B83,'Classificação ativ com agrop'!$B$7:$Z$632,COLUMN()-1,0)=0,"",VLOOKUP($B83,'Classificação ativ com agrop'!$B$7:$Z$632,COLUMN()-1,0))</f>
        <v>3572.1</v>
      </c>
      <c r="W83" s="270">
        <f>IF(VLOOKUP($B83,'Classificação ativ com agrop'!$B$7:$Z$632,COLUMN()-1,0)=0,"",VLOOKUP($B83,'Classificação ativ com agrop'!$B$7:$Z$632,COLUMN()-1,0))</f>
        <v>5217.8999999999996</v>
      </c>
      <c r="X83" s="270">
        <f>IF(VLOOKUP($B83,'Classificação ativ com agrop'!$B$7:$Z$632,COLUMN()-1,0)=0,"",VLOOKUP($B83,'Classificação ativ com agrop'!$B$7:$Z$632,COLUMN()-1,0))</f>
        <v>105</v>
      </c>
      <c r="Y83" s="270">
        <f>IF(VLOOKUP($B83,'Classificação ativ com agrop'!$B$7:$Z$632,COLUMN()-1,0)=0,"",VLOOKUP($B83,'Classificação ativ com agrop'!$B$7:$Z$632,COLUMN()-1,0))</f>
        <v>60305.399999999994</v>
      </c>
      <c r="Z83" s="270">
        <f>IF(VLOOKUP($B83,'Classificação ativ com agrop'!$B$7:$Z$632,COLUMN()-1,0)=0,"",VLOOKUP($B83,'Classificação ativ com agrop'!$B$7:$Z$632,COLUMN()-1,0))</f>
        <v>1530.8999999999999</v>
      </c>
    </row>
    <row r="84" spans="1:26">
      <c r="A84" s="48">
        <v>226</v>
      </c>
      <c r="B84" s="49" t="s">
        <v>196</v>
      </c>
      <c r="C84" s="65">
        <f>VLOOKUP($B84,'Panorama Especialização Brasil'!$K$4:$BU$679,58,0)</f>
        <v>814</v>
      </c>
      <c r="D84" s="46">
        <f t="shared" si="1"/>
        <v>1.4963213568608493</v>
      </c>
      <c r="E84" s="201">
        <f>VLOOKUP($B84,'Panorama Especialização Brasil'!$K$4:$BU$679,60,0)</f>
        <v>8</v>
      </c>
      <c r="F84" s="98">
        <v>814</v>
      </c>
      <c r="G84" s="196">
        <v>8</v>
      </c>
      <c r="H84" s="98">
        <f>VLOOKUP($B84,'Panorama Especialização Brasil'!$K$4:$BU$679,63,0)</f>
        <v>9626</v>
      </c>
      <c r="I84" s="201">
        <f>VLOOKUP($B84,'Panorama Especialização Brasil'!$K$4:$BV$680,64,0)</f>
        <v>210</v>
      </c>
      <c r="J84" s="270" t="str">
        <f>IF(VLOOKUP($B84,'Classificação ativ com agrop'!$B$7:$Z$632,COLUMN()-1,0)=0,"",VLOOKUP($B84,'Classificação ativ com agrop'!$B$7:$Z$632,COLUMN()-1,0))</f>
        <v>Comun</v>
      </c>
      <c r="K84" s="270" t="str">
        <f>IF(VLOOKUP($B84,'Classificação ativ com agrop'!$B$7:$Z$632,COLUMN()-1,0)=0,"",VLOOKUP($B84,'Classificação ativ com agrop'!$B$7:$Z$632,COLUMN()-1,0))</f>
        <v>Eletroeletron</v>
      </c>
      <c r="L84" s="270" t="str">
        <f>IF(VLOOKUP($B84,'Classificação ativ com agrop'!$B$7:$Z$632,COLUMN()-1,0)=0,"",VLOOKUP($B84,'Classificação ativ com agrop'!$B$7:$Z$632,COLUMN()-1,0))</f>
        <v/>
      </c>
      <c r="M84" s="270" t="str">
        <f>IF(VLOOKUP($B84,'Classificação ativ com agrop'!$B$7:$Z$632,COLUMN()-1,0)=0,"",VLOOKUP($B84,'Classificação ativ com agrop'!$B$7:$Z$632,COLUMN()-1,0))</f>
        <v>X Prop</v>
      </c>
      <c r="N84" s="270" t="str">
        <f>IF(VLOOKUP($B84,'Classificação ativ com agrop'!$B$7:$Z$632,COLUMN()-1,0)=0,"",VLOOKUP($B84,'Classificação ativ com agrop'!$B$7:$Z$632,COLUMN()-1,0))</f>
        <v/>
      </c>
      <c r="O84" s="270" t="str">
        <f>IF(VLOOKUP($B84,'Classificação ativ com agrop'!$B$7:$Z$632,COLUMN()-1,0)=0,"",VLOOKUP($B84,'Classificação ativ com agrop'!$B$7:$Z$632,COLUMN()-1,0))</f>
        <v/>
      </c>
      <c r="P84" s="270" t="str">
        <f>IF(VLOOKUP($B84,'Classificação ativ com agrop'!$B$7:$Z$632,COLUMN()-1,0)=0,"",VLOOKUP($B84,'Classificação ativ com agrop'!$B$7:$Z$632,COLUMN()-1,0))</f>
        <v/>
      </c>
      <c r="Q84" s="269">
        <f>IF(VLOOKUP($B84,'Classificação ativ com agrop'!$B$7:$Z$632,COLUMN()-1,0)=0,"",VLOOKUP($B84,'Classificação ativ com agrop'!$B$7:$Z$632,COLUMN()-1,0))</f>
        <v>1</v>
      </c>
      <c r="R84" s="269" t="str">
        <f>IF(VLOOKUP($B84,'Classificação ativ com agrop'!$B$7:$Z$632,COLUMN()-1,0)=0,"",VLOOKUP($B84,'Classificação ativ com agrop'!$B$7:$Z$632,COLUMN()-1,0))</f>
        <v/>
      </c>
      <c r="S84" s="270">
        <f>IF(VLOOKUP($B84,'Classificação ativ com agrop'!$B$7:$Z$632,COLUMN()-1,0)=0,"",VLOOKUP($B84,'Classificação ativ com agrop'!$B$7:$Z$632,COLUMN()-1,0))</f>
        <v>814</v>
      </c>
      <c r="T84" s="270">
        <f>IF(VLOOKUP($B84,'Classificação ativ com agrop'!$B$7:$Z$632,COLUMN()-1,0)=0,"",VLOOKUP($B84,'Classificação ativ com agrop'!$B$7:$Z$632,COLUMN()-1,0))</f>
        <v>8</v>
      </c>
      <c r="U84" s="270">
        <f>IF(VLOOKUP($B84,'Classificação ativ com agrop'!$B$7:$Z$632,COLUMN()-1,0)=0,"",VLOOKUP($B84,'Classificação ativ com agrop'!$B$7:$Z$632,COLUMN()-1,0))</f>
        <v>9626</v>
      </c>
      <c r="V84" s="270">
        <f>IF(VLOOKUP($B84,'Classificação ativ com agrop'!$B$7:$Z$632,COLUMN()-1,0)=0,"",VLOOKUP($B84,'Classificação ativ com agrop'!$B$7:$Z$632,COLUMN()-1,0))</f>
        <v>210</v>
      </c>
      <c r="W84" s="270" t="str">
        <f>IF(VLOOKUP($B84,'Classificação ativ com agrop'!$B$7:$Z$632,COLUMN()-1,0)=0,"",VLOOKUP($B84,'Classificação ativ com agrop'!$B$7:$Z$632,COLUMN()-1,0))</f>
        <v/>
      </c>
      <c r="X84" s="270" t="str">
        <f>IF(VLOOKUP($B84,'Classificação ativ com agrop'!$B$7:$Z$632,COLUMN()-1,0)=0,"",VLOOKUP($B84,'Classificação ativ com agrop'!$B$7:$Z$632,COLUMN()-1,0))</f>
        <v/>
      </c>
      <c r="Y84" s="270" t="str">
        <f>IF(VLOOKUP($B84,'Classificação ativ com agrop'!$B$7:$Z$632,COLUMN()-1,0)=0,"",VLOOKUP($B84,'Classificação ativ com agrop'!$B$7:$Z$632,COLUMN()-1,0))</f>
        <v/>
      </c>
      <c r="Z84" s="270" t="str">
        <f>IF(VLOOKUP($B84,'Classificação ativ com agrop'!$B$7:$Z$632,COLUMN()-1,0)=0,"",VLOOKUP($B84,'Classificação ativ com agrop'!$B$7:$Z$632,COLUMN()-1,0))</f>
        <v/>
      </c>
    </row>
    <row r="85" spans="1:26">
      <c r="A85" s="48">
        <v>426</v>
      </c>
      <c r="B85" s="49" t="s">
        <v>397</v>
      </c>
      <c r="C85" s="65">
        <f>VLOOKUP($B85,'Panorama Especialização Brasil'!$K$4:$BU$679,58,0)</f>
        <v>22655</v>
      </c>
      <c r="D85" s="46">
        <f t="shared" si="1"/>
        <v>1.4916993924893434</v>
      </c>
      <c r="E85" s="201">
        <f>VLOOKUP($B85,'Panorama Especialização Brasil'!$K$4:$BU$679,60,0)</f>
        <v>2051</v>
      </c>
      <c r="F85" s="98">
        <v>2449</v>
      </c>
      <c r="G85" s="196">
        <v>210</v>
      </c>
      <c r="H85" s="98">
        <f>VLOOKUP($B85,'Panorama Especialização Brasil'!$K$4:$BU$679,63,0)</f>
        <v>268738</v>
      </c>
      <c r="I85" s="201">
        <f>VLOOKUP($B85,'Panorama Especialização Brasil'!$K$4:$BV$680,64,0)</f>
        <v>49613</v>
      </c>
      <c r="J85" s="270" t="str">
        <f>IF(VLOOKUP($B85,'Classificação ativ com agrop'!$B$7:$Z$632,COLUMN()-1,0)=0,"",VLOOKUP($B85,'Classificação ativ com agrop'!$B$7:$Z$632,COLUMN()-1,0))</f>
        <v>Com Ger</v>
      </c>
      <c r="K85" s="270" t="str">
        <f>IF(VLOOKUP($B85,'Classificação ativ com agrop'!$B$7:$Z$632,COLUMN()-1,0)=0,"",VLOOKUP($B85,'Classificação ativ com agrop'!$B$7:$Z$632,COLUMN()-1,0))</f>
        <v>SPF</v>
      </c>
      <c r="L85" s="270" t="str">
        <f>IF(VLOOKUP($B85,'Classificação ativ com agrop'!$B$7:$Z$632,COLUMN()-1,0)=0,"",VLOOKUP($B85,'Classificação ativ com agrop'!$B$7:$Z$632,COLUMN()-1,0))</f>
        <v/>
      </c>
      <c r="M85" s="270" t="str">
        <f>IF(VLOOKUP($B85,'Classificação ativ com agrop'!$B$7:$Z$632,COLUMN()-1,0)=0,"",VLOOKUP($B85,'Classificação ativ com agrop'!$B$7:$Z$632,COLUMN()-1,0))</f>
        <v>Cons Reflexo</v>
      </c>
      <c r="N85" s="270" t="str">
        <f>IF(VLOOKUP($B85,'Classificação ativ com agrop'!$B$7:$Z$632,COLUMN()-1,0)=0,"",VLOOKUP($B85,'Classificação ativ com agrop'!$B$7:$Z$632,COLUMN()-1,0))</f>
        <v/>
      </c>
      <c r="O85" s="270" t="str">
        <f>IF(VLOOKUP($B85,'Classificação ativ com agrop'!$B$7:$Z$632,COLUMN()-1,0)=0,"",VLOOKUP($B85,'Classificação ativ com agrop'!$B$7:$Z$632,COLUMN()-1,0))</f>
        <v/>
      </c>
      <c r="P85" s="270" t="str">
        <f>IF(VLOOKUP($B85,'Classificação ativ com agrop'!$B$7:$Z$632,COLUMN()-1,0)=0,"",VLOOKUP($B85,'Classificação ativ com agrop'!$B$7:$Z$632,COLUMN()-1,0))</f>
        <v/>
      </c>
      <c r="Q85" s="269">
        <f>IF(VLOOKUP($B85,'Classificação ativ com agrop'!$B$7:$Z$632,COLUMN()-1,0)=0,"",VLOOKUP($B85,'Classificação ativ com agrop'!$B$7:$Z$632,COLUMN()-1,0))</f>
        <v>1</v>
      </c>
      <c r="R85" s="269" t="str">
        <f>IF(VLOOKUP($B85,'Classificação ativ com agrop'!$B$7:$Z$632,COLUMN()-1,0)=0,"",VLOOKUP($B85,'Classificação ativ com agrop'!$B$7:$Z$632,COLUMN()-1,0))</f>
        <v/>
      </c>
      <c r="S85" s="270">
        <f>IF(VLOOKUP($B85,'Classificação ativ com agrop'!$B$7:$Z$632,COLUMN()-1,0)=0,"",VLOOKUP($B85,'Classificação ativ com agrop'!$B$7:$Z$632,COLUMN()-1,0))</f>
        <v>22655</v>
      </c>
      <c r="T85" s="270">
        <f>IF(VLOOKUP($B85,'Classificação ativ com agrop'!$B$7:$Z$632,COLUMN()-1,0)=0,"",VLOOKUP($B85,'Classificação ativ com agrop'!$B$7:$Z$632,COLUMN()-1,0))</f>
        <v>2051</v>
      </c>
      <c r="U85" s="270">
        <f>IF(VLOOKUP($B85,'Classificação ativ com agrop'!$B$7:$Z$632,COLUMN()-1,0)=0,"",VLOOKUP($B85,'Classificação ativ com agrop'!$B$7:$Z$632,COLUMN()-1,0))</f>
        <v>268738</v>
      </c>
      <c r="V85" s="270">
        <f>IF(VLOOKUP($B85,'Classificação ativ com agrop'!$B$7:$Z$632,COLUMN()-1,0)=0,"",VLOOKUP($B85,'Classificação ativ com agrop'!$B$7:$Z$632,COLUMN()-1,0))</f>
        <v>49613</v>
      </c>
      <c r="W85" s="270" t="str">
        <f>IF(VLOOKUP($B85,'Classificação ativ com agrop'!$B$7:$Z$632,COLUMN()-1,0)=0,"",VLOOKUP($B85,'Classificação ativ com agrop'!$B$7:$Z$632,COLUMN()-1,0))</f>
        <v/>
      </c>
      <c r="X85" s="270" t="str">
        <f>IF(VLOOKUP($B85,'Classificação ativ com agrop'!$B$7:$Z$632,COLUMN()-1,0)=0,"",VLOOKUP($B85,'Classificação ativ com agrop'!$B$7:$Z$632,COLUMN()-1,0))</f>
        <v/>
      </c>
      <c r="Y85" s="270" t="str">
        <f>IF(VLOOKUP($B85,'Classificação ativ com agrop'!$B$7:$Z$632,COLUMN()-1,0)=0,"",VLOOKUP($B85,'Classificação ativ com agrop'!$B$7:$Z$632,COLUMN()-1,0))</f>
        <v/>
      </c>
      <c r="Z85" s="270" t="str">
        <f>IF(VLOOKUP($B85,'Classificação ativ com agrop'!$B$7:$Z$632,COLUMN()-1,0)=0,"",VLOOKUP($B85,'Classificação ativ com agrop'!$B$7:$Z$632,COLUMN()-1,0))</f>
        <v/>
      </c>
    </row>
    <row r="86" spans="1:26">
      <c r="A86" s="48">
        <v>448</v>
      </c>
      <c r="B86" s="49" t="s">
        <v>420</v>
      </c>
      <c r="C86" s="65">
        <f>VLOOKUP($B86,'Panorama Especialização Brasil'!$K$4:$BU$679,58,0)</f>
        <v>2143</v>
      </c>
      <c r="D86" s="46">
        <f t="shared" si="1"/>
        <v>1.4842073973857652</v>
      </c>
      <c r="E86" s="201">
        <f>VLOOKUP($B86,'Panorama Especialização Brasil'!$K$4:$BU$679,60,0)</f>
        <v>197</v>
      </c>
      <c r="F86" s="98">
        <v>916</v>
      </c>
      <c r="G86" s="196">
        <v>40</v>
      </c>
      <c r="H86" s="98">
        <f>VLOOKUP($B86,'Panorama Especialização Brasil'!$K$4:$BU$679,63,0)</f>
        <v>25549</v>
      </c>
      <c r="I86" s="201">
        <f>VLOOKUP($B86,'Panorama Especialização Brasil'!$K$4:$BV$680,64,0)</f>
        <v>4029</v>
      </c>
      <c r="J86" s="270" t="str">
        <f>IF(VLOOKUP($B86,'Classificação ativ com agrop'!$B$7:$Z$632,COLUMN()-1,0)=0,"",VLOOKUP($B86,'Classificação ativ com agrop'!$B$7:$Z$632,COLUMN()-1,0))</f>
        <v>Log e Tr</v>
      </c>
      <c r="K86" s="270" t="str">
        <f>IF(VLOOKUP($B86,'Classificação ativ com agrop'!$B$7:$Z$632,COLUMN()-1,0)=0,"",VLOOKUP($B86,'Classificação ativ com agrop'!$B$7:$Z$632,COLUMN()-1,0))</f>
        <v>SPF&amp;E</v>
      </c>
      <c r="L86" s="270" t="str">
        <f>IF(VLOOKUP($B86,'Classificação ativ com agrop'!$B$7:$Z$632,COLUMN()-1,0)=0,"",VLOOKUP($B86,'Classificação ativ com agrop'!$B$7:$Z$632,COLUMN()-1,0))</f>
        <v/>
      </c>
      <c r="M86" s="270" t="str">
        <f>IF(VLOOKUP($B86,'Classificação ativ com agrop'!$B$7:$Z$632,COLUMN()-1,0)=0,"",VLOOKUP($B86,'Classificação ativ com agrop'!$B$7:$Z$632,COLUMN()-1,0))</f>
        <v>Gen Reflexo</v>
      </c>
      <c r="N86" s="270" t="str">
        <f>IF(VLOOKUP($B86,'Classificação ativ com agrop'!$B$7:$Z$632,COLUMN()-1,0)=0,"",VLOOKUP($B86,'Classificação ativ com agrop'!$B$7:$Z$632,COLUMN()-1,0))</f>
        <v/>
      </c>
      <c r="O86" s="270" t="str">
        <f>IF(VLOOKUP($B86,'Classificação ativ com agrop'!$B$7:$Z$632,COLUMN()-1,0)=0,"",VLOOKUP($B86,'Classificação ativ com agrop'!$B$7:$Z$632,COLUMN()-1,0))</f>
        <v/>
      </c>
      <c r="P86" s="270" t="str">
        <f>IF(VLOOKUP($B86,'Classificação ativ com agrop'!$B$7:$Z$632,COLUMN()-1,0)=0,"",VLOOKUP($B86,'Classificação ativ com agrop'!$B$7:$Z$632,COLUMN()-1,0))</f>
        <v/>
      </c>
      <c r="Q86" s="269">
        <f>IF(VLOOKUP($B86,'Classificação ativ com agrop'!$B$7:$Z$632,COLUMN()-1,0)=0,"",VLOOKUP($B86,'Classificação ativ com agrop'!$B$7:$Z$632,COLUMN()-1,0))</f>
        <v>1</v>
      </c>
      <c r="R86" s="269" t="str">
        <f>IF(VLOOKUP($B86,'Classificação ativ com agrop'!$B$7:$Z$632,COLUMN()-1,0)=0,"",VLOOKUP($B86,'Classificação ativ com agrop'!$B$7:$Z$632,COLUMN()-1,0))</f>
        <v/>
      </c>
      <c r="S86" s="270">
        <f>IF(VLOOKUP($B86,'Classificação ativ com agrop'!$B$7:$Z$632,COLUMN()-1,0)=0,"",VLOOKUP($B86,'Classificação ativ com agrop'!$B$7:$Z$632,COLUMN()-1,0))</f>
        <v>2143</v>
      </c>
      <c r="T86" s="270">
        <f>IF(VLOOKUP($B86,'Classificação ativ com agrop'!$B$7:$Z$632,COLUMN()-1,0)=0,"",VLOOKUP($B86,'Classificação ativ com agrop'!$B$7:$Z$632,COLUMN()-1,0))</f>
        <v>197</v>
      </c>
      <c r="U86" s="270">
        <f>IF(VLOOKUP($B86,'Classificação ativ com agrop'!$B$7:$Z$632,COLUMN()-1,0)=0,"",VLOOKUP($B86,'Classificação ativ com agrop'!$B$7:$Z$632,COLUMN()-1,0))</f>
        <v>25549</v>
      </c>
      <c r="V86" s="270">
        <f>IF(VLOOKUP($B86,'Classificação ativ com agrop'!$B$7:$Z$632,COLUMN()-1,0)=0,"",VLOOKUP($B86,'Classificação ativ com agrop'!$B$7:$Z$632,COLUMN()-1,0))</f>
        <v>4029</v>
      </c>
      <c r="W86" s="270" t="str">
        <f>IF(VLOOKUP($B86,'Classificação ativ com agrop'!$B$7:$Z$632,COLUMN()-1,0)=0,"",VLOOKUP($B86,'Classificação ativ com agrop'!$B$7:$Z$632,COLUMN()-1,0))</f>
        <v/>
      </c>
      <c r="X86" s="270" t="str">
        <f>IF(VLOOKUP($B86,'Classificação ativ com agrop'!$B$7:$Z$632,COLUMN()-1,0)=0,"",VLOOKUP($B86,'Classificação ativ com agrop'!$B$7:$Z$632,COLUMN()-1,0))</f>
        <v/>
      </c>
      <c r="Y86" s="270" t="str">
        <f>IF(VLOOKUP($B86,'Classificação ativ com agrop'!$B$7:$Z$632,COLUMN()-1,0)=0,"",VLOOKUP($B86,'Classificação ativ com agrop'!$B$7:$Z$632,COLUMN()-1,0))</f>
        <v/>
      </c>
      <c r="Z86" s="270" t="str">
        <f>IF(VLOOKUP($B86,'Classificação ativ com agrop'!$B$7:$Z$632,COLUMN()-1,0)=0,"",VLOOKUP($B86,'Classificação ativ com agrop'!$B$7:$Z$632,COLUMN()-1,0))</f>
        <v/>
      </c>
    </row>
    <row r="87" spans="1:26">
      <c r="A87" s="36">
        <v>63</v>
      </c>
      <c r="B87" s="37" t="s">
        <v>33</v>
      </c>
      <c r="C87" s="65">
        <f>VLOOKUP($B87,'Panorama Especialização Brasil'!$K$4:$BU$679,58,0)</f>
        <v>639</v>
      </c>
      <c r="D87" s="46">
        <f t="shared" si="1"/>
        <v>1.4303598497747485</v>
      </c>
      <c r="E87" s="201">
        <f>VLOOKUP($B87,'Panorama Especialização Brasil'!$K$4:$BU$679,60,0)</f>
        <v>4</v>
      </c>
      <c r="F87" s="98">
        <v>0</v>
      </c>
      <c r="G87" s="196">
        <v>0</v>
      </c>
      <c r="H87" s="98">
        <f>VLOOKUP($B87,'Panorama Especialização Brasil'!$K$4:$BU$679,63,0)</f>
        <v>7905</v>
      </c>
      <c r="I87" s="201">
        <f>VLOOKUP($B87,'Panorama Especialização Brasil'!$K$4:$BV$680,64,0)</f>
        <v>82</v>
      </c>
      <c r="J87" s="270" t="str">
        <f>IF(VLOOKUP($B87,'Classificação ativ com agrop'!$B$7:$Z$632,COLUMN()-1,0)=0,"",VLOOKUP($B87,'Classificação ativ com agrop'!$B$7:$Z$632,COLUMN()-1,0))</f>
        <v>Ind Alim</v>
      </c>
      <c r="K87" s="270" t="str">
        <f>IF(VLOOKUP($B87,'Classificação ativ com agrop'!$B$7:$Z$632,COLUMN()-1,0)=0,"",VLOOKUP($B87,'Classificação ativ com agrop'!$B$7:$Z$632,COLUMN()-1,0))</f>
        <v>Agroind Veg</v>
      </c>
      <c r="L87" s="270" t="str">
        <f>IF(VLOOKUP($B87,'Classificação ativ com agrop'!$B$7:$Z$632,COLUMN()-1,0)=0,"",VLOOKUP($B87,'Classificação ativ com agrop'!$B$7:$Z$632,COLUMN()-1,0))</f>
        <v>Alimentar</v>
      </c>
      <c r="M87" s="270" t="str">
        <f>IF(VLOOKUP($B87,'Classificação ativ com agrop'!$B$7:$Z$632,COLUMN()-1,0)=0,"",VLOOKUP($B87,'Classificação ativ com agrop'!$B$7:$Z$632,COLUMN()-1,0))</f>
        <v>X Prop</v>
      </c>
      <c r="N87" s="270" t="str">
        <f>IF(VLOOKUP($B87,'Classificação ativ com agrop'!$B$7:$Z$632,COLUMN()-1,0)=0,"",VLOOKUP($B87,'Classificação ativ com agrop'!$B$7:$Z$632,COLUMN()-1,0))</f>
        <v/>
      </c>
      <c r="O87" s="270" t="str">
        <f>IF(VLOOKUP($B87,'Classificação ativ com agrop'!$B$7:$Z$632,COLUMN()-1,0)=0,"",VLOOKUP($B87,'Classificação ativ com agrop'!$B$7:$Z$632,COLUMN()-1,0))</f>
        <v/>
      </c>
      <c r="P87" s="270" t="str">
        <f>IF(VLOOKUP($B87,'Classificação ativ com agrop'!$B$7:$Z$632,COLUMN()-1,0)=0,"",VLOOKUP($B87,'Classificação ativ com agrop'!$B$7:$Z$632,COLUMN()-1,0))</f>
        <v/>
      </c>
      <c r="Q87" s="269">
        <f>IF(VLOOKUP($B87,'Classificação ativ com agrop'!$B$7:$Z$632,COLUMN()-1,0)=0,"",VLOOKUP($B87,'Classificação ativ com agrop'!$B$7:$Z$632,COLUMN()-1,0))</f>
        <v>1</v>
      </c>
      <c r="R87" s="269" t="str">
        <f>IF(VLOOKUP($B87,'Classificação ativ com agrop'!$B$7:$Z$632,COLUMN()-1,0)=0,"",VLOOKUP($B87,'Classificação ativ com agrop'!$B$7:$Z$632,COLUMN()-1,0))</f>
        <v/>
      </c>
      <c r="S87" s="270">
        <f>IF(VLOOKUP($B87,'Classificação ativ com agrop'!$B$7:$Z$632,COLUMN()-1,0)=0,"",VLOOKUP($B87,'Classificação ativ com agrop'!$B$7:$Z$632,COLUMN()-1,0))</f>
        <v>639</v>
      </c>
      <c r="T87" s="270">
        <f>IF(VLOOKUP($B87,'Classificação ativ com agrop'!$B$7:$Z$632,COLUMN()-1,0)=0,"",VLOOKUP($B87,'Classificação ativ com agrop'!$B$7:$Z$632,COLUMN()-1,0))</f>
        <v>4</v>
      </c>
      <c r="U87" s="270">
        <f>IF(VLOOKUP($B87,'Classificação ativ com agrop'!$B$7:$Z$632,COLUMN()-1,0)=0,"",VLOOKUP($B87,'Classificação ativ com agrop'!$B$7:$Z$632,COLUMN()-1,0))</f>
        <v>7905</v>
      </c>
      <c r="V87" s="270">
        <f>IF(VLOOKUP($B87,'Classificação ativ com agrop'!$B$7:$Z$632,COLUMN()-1,0)=0,"",VLOOKUP($B87,'Classificação ativ com agrop'!$B$7:$Z$632,COLUMN()-1,0))</f>
        <v>82</v>
      </c>
      <c r="W87" s="270" t="str">
        <f>IF(VLOOKUP($B87,'Classificação ativ com agrop'!$B$7:$Z$632,COLUMN()-1,0)=0,"",VLOOKUP($B87,'Classificação ativ com agrop'!$B$7:$Z$632,COLUMN()-1,0))</f>
        <v/>
      </c>
      <c r="X87" s="270" t="str">
        <f>IF(VLOOKUP($B87,'Classificação ativ com agrop'!$B$7:$Z$632,COLUMN()-1,0)=0,"",VLOOKUP($B87,'Classificação ativ com agrop'!$B$7:$Z$632,COLUMN()-1,0))</f>
        <v/>
      </c>
      <c r="Y87" s="270" t="str">
        <f>IF(VLOOKUP($B87,'Classificação ativ com agrop'!$B$7:$Z$632,COLUMN()-1,0)=0,"",VLOOKUP($B87,'Classificação ativ com agrop'!$B$7:$Z$632,COLUMN()-1,0))</f>
        <v/>
      </c>
      <c r="Z87" s="270" t="str">
        <f>IF(VLOOKUP($B87,'Classificação ativ com agrop'!$B$7:$Z$632,COLUMN()-1,0)=0,"",VLOOKUP($B87,'Classificação ativ com agrop'!$B$7:$Z$632,COLUMN()-1,0))</f>
        <v/>
      </c>
    </row>
    <row r="88" spans="1:26">
      <c r="A88" s="48">
        <v>188</v>
      </c>
      <c r="B88" s="49" t="s">
        <v>158</v>
      </c>
      <c r="C88" s="65">
        <f>VLOOKUP($B88,'Panorama Especialização Brasil'!$K$4:$BU$679,58,0)</f>
        <v>11364</v>
      </c>
      <c r="D88" s="46">
        <f t="shared" si="1"/>
        <v>1.4196938474855765</v>
      </c>
      <c r="E88" s="201">
        <f>VLOOKUP($B88,'Panorama Especialização Brasil'!$K$4:$BU$679,60,0)</f>
        <v>504</v>
      </c>
      <c r="F88" s="98">
        <v>0</v>
      </c>
      <c r="G88" s="196">
        <v>0</v>
      </c>
      <c r="H88" s="98">
        <f>VLOOKUP($B88,'Panorama Especialização Brasil'!$K$4:$BU$679,63,0)</f>
        <v>141639</v>
      </c>
      <c r="I88" s="201">
        <f>VLOOKUP($B88,'Panorama Especialização Brasil'!$K$4:$BV$680,64,0)</f>
        <v>6212</v>
      </c>
      <c r="J88" s="270" t="str">
        <f>IF(VLOOKUP($B88,'Classificação ativ com agrop'!$B$7:$Z$632,COLUMN()-1,0)=0,"",VLOOKUP($B88,'Classificação ativ com agrop'!$B$7:$Z$632,COLUMN()-1,0))</f>
        <v>Const Civ</v>
      </c>
      <c r="K88" s="270" t="str">
        <f>IF(VLOOKUP($B88,'Classificação ativ com agrop'!$B$7:$Z$632,COLUMN()-1,0)=0,"",VLOOKUP($B88,'Classificação ativ com agrop'!$B$7:$Z$632,COLUMN()-1,0))</f>
        <v>Const Civil</v>
      </c>
      <c r="L88" s="270" t="str">
        <f>IF(VLOOKUP($B88,'Classificação ativ com agrop'!$B$7:$Z$632,COLUMN()-1,0)=0,"",VLOOKUP($B88,'Classificação ativ com agrop'!$B$7:$Z$632,COLUMN()-1,0))</f>
        <v/>
      </c>
      <c r="M88" s="270" t="str">
        <f>IF(VLOOKUP($B88,'Classificação ativ com agrop'!$B$7:$Z$632,COLUMN()-1,0)=0,"",VLOOKUP($B88,'Classificação ativ com agrop'!$B$7:$Z$632,COLUMN()-1,0))</f>
        <v>Multifunção</v>
      </c>
      <c r="N88" s="270" t="str">
        <f>IF(VLOOKUP($B88,'Classificação ativ com agrop'!$B$7:$Z$632,COLUMN()-1,0)=0,"",VLOOKUP($B88,'Classificação ativ com agrop'!$B$7:$Z$632,COLUMN()-1,0))</f>
        <v/>
      </c>
      <c r="O88" s="270" t="str">
        <f>IF(VLOOKUP($B88,'Classificação ativ com agrop'!$B$7:$Z$632,COLUMN()-1,0)=0,"",VLOOKUP($B88,'Classificação ativ com agrop'!$B$7:$Z$632,COLUMN()-1,0))</f>
        <v/>
      </c>
      <c r="P88" s="270" t="str">
        <f>IF(VLOOKUP($B88,'Classificação ativ com agrop'!$B$7:$Z$632,COLUMN()-1,0)=0,"",VLOOKUP($B88,'Classificação ativ com agrop'!$B$7:$Z$632,COLUMN()-1,0))</f>
        <v/>
      </c>
      <c r="Q88" s="269">
        <f>IF(VLOOKUP($B88,'Classificação ativ com agrop'!$B$7:$Z$632,COLUMN()-1,0)=0,"",VLOOKUP($B88,'Classificação ativ com agrop'!$B$7:$Z$632,COLUMN()-1,0))</f>
        <v>1</v>
      </c>
      <c r="R88" s="269" t="str">
        <f>IF(VLOOKUP($B88,'Classificação ativ com agrop'!$B$7:$Z$632,COLUMN()-1,0)=0,"",VLOOKUP($B88,'Classificação ativ com agrop'!$B$7:$Z$632,COLUMN()-1,0))</f>
        <v/>
      </c>
      <c r="S88" s="270">
        <f>IF(VLOOKUP($B88,'Classificação ativ com agrop'!$B$7:$Z$632,COLUMN()-1,0)=0,"",VLOOKUP($B88,'Classificação ativ com agrop'!$B$7:$Z$632,COLUMN()-1,0))</f>
        <v>11364</v>
      </c>
      <c r="T88" s="270">
        <f>IF(VLOOKUP($B88,'Classificação ativ com agrop'!$B$7:$Z$632,COLUMN()-1,0)=0,"",VLOOKUP($B88,'Classificação ativ com agrop'!$B$7:$Z$632,COLUMN()-1,0))</f>
        <v>504</v>
      </c>
      <c r="U88" s="270">
        <f>IF(VLOOKUP($B88,'Classificação ativ com agrop'!$B$7:$Z$632,COLUMN()-1,0)=0,"",VLOOKUP($B88,'Classificação ativ com agrop'!$B$7:$Z$632,COLUMN()-1,0))</f>
        <v>141639</v>
      </c>
      <c r="V88" s="270">
        <f>IF(VLOOKUP($B88,'Classificação ativ com agrop'!$B$7:$Z$632,COLUMN()-1,0)=0,"",VLOOKUP($B88,'Classificação ativ com agrop'!$B$7:$Z$632,COLUMN()-1,0))</f>
        <v>6212</v>
      </c>
      <c r="W88" s="270" t="str">
        <f>IF(VLOOKUP($B88,'Classificação ativ com agrop'!$B$7:$Z$632,COLUMN()-1,0)=0,"",VLOOKUP($B88,'Classificação ativ com agrop'!$B$7:$Z$632,COLUMN()-1,0))</f>
        <v/>
      </c>
      <c r="X88" s="270" t="str">
        <f>IF(VLOOKUP($B88,'Classificação ativ com agrop'!$B$7:$Z$632,COLUMN()-1,0)=0,"",VLOOKUP($B88,'Classificação ativ com agrop'!$B$7:$Z$632,COLUMN()-1,0))</f>
        <v/>
      </c>
      <c r="Y88" s="270" t="str">
        <f>IF(VLOOKUP($B88,'Classificação ativ com agrop'!$B$7:$Z$632,COLUMN()-1,0)=0,"",VLOOKUP($B88,'Classificação ativ com agrop'!$B$7:$Z$632,COLUMN()-1,0))</f>
        <v/>
      </c>
      <c r="Z88" s="270" t="str">
        <f>IF(VLOOKUP($B88,'Classificação ativ com agrop'!$B$7:$Z$632,COLUMN()-1,0)=0,"",VLOOKUP($B88,'Classificação ativ com agrop'!$B$7:$Z$632,COLUMN()-1,0))</f>
        <v/>
      </c>
    </row>
    <row r="89" spans="1:26">
      <c r="A89" s="48">
        <v>380</v>
      </c>
      <c r="B89" s="49" t="s">
        <v>351</v>
      </c>
      <c r="C89" s="65">
        <f>VLOOKUP($B89,'Panorama Especialização Brasil'!$K$4:$BU$679,58,0)</f>
        <v>5121</v>
      </c>
      <c r="D89" s="46">
        <f t="shared" si="1"/>
        <v>1.4062387154319058</v>
      </c>
      <c r="E89" s="201">
        <f>VLOOKUP($B89,'Panorama Especialização Brasil'!$K$4:$BU$679,60,0)</f>
        <v>234</v>
      </c>
      <c r="F89" s="98">
        <v>1249</v>
      </c>
      <c r="G89" s="196">
        <v>27</v>
      </c>
      <c r="H89" s="98">
        <f>VLOOKUP($B89,'Panorama Especialização Brasil'!$K$4:$BU$679,63,0)</f>
        <v>64438</v>
      </c>
      <c r="I89" s="201">
        <f>VLOOKUP($B89,'Panorama Especialização Brasil'!$K$4:$BV$680,64,0)</f>
        <v>2977</v>
      </c>
      <c r="J89" s="270" t="str">
        <f>IF(VLOOKUP($B89,'Classificação ativ com agrop'!$B$7:$Z$632,COLUMN()-1,0)=0,"",VLOOKUP($B89,'Classificação ativ com agrop'!$B$7:$Z$632,COLUMN()-1,0))</f>
        <v>Com Atac</v>
      </c>
      <c r="K89" s="270" t="str">
        <f>IF(VLOOKUP($B89,'Classificação ativ com agrop'!$B$7:$Z$632,COLUMN()-1,0)=0,"",VLOOKUP($B89,'Classificação ativ com agrop'!$B$7:$Z$632,COLUMN()-1,0))</f>
        <v>SPF</v>
      </c>
      <c r="L89" s="270" t="str">
        <f>IF(VLOOKUP($B89,'Classificação ativ com agrop'!$B$7:$Z$632,COLUMN()-1,0)=0,"",VLOOKUP($B89,'Classificação ativ com agrop'!$B$7:$Z$632,COLUMN()-1,0))</f>
        <v/>
      </c>
      <c r="M89" s="270" t="str">
        <f>IF(VLOOKUP($B89,'Classificação ativ com agrop'!$B$7:$Z$632,COLUMN()-1,0)=0,"",VLOOKUP($B89,'Classificação ativ com agrop'!$B$7:$Z$632,COLUMN()-1,0))</f>
        <v>Cons Reflexo</v>
      </c>
      <c r="N89" s="270" t="str">
        <f>IF(VLOOKUP($B89,'Classificação ativ com agrop'!$B$7:$Z$632,COLUMN()-1,0)=0,"",VLOOKUP($B89,'Classificação ativ com agrop'!$B$7:$Z$632,COLUMN()-1,0))</f>
        <v>Proteína Animal</v>
      </c>
      <c r="O89" s="270" t="str">
        <f>IF(VLOOKUP($B89,'Classificação ativ com agrop'!$B$7:$Z$632,COLUMN()-1,0)=0,"",VLOOKUP($B89,'Classificação ativ com agrop'!$B$7:$Z$632,COLUMN()-1,0))</f>
        <v>Outros Anim</v>
      </c>
      <c r="P89" s="270" t="str">
        <f>IF(VLOOKUP($B89,'Classificação ativ com agrop'!$B$7:$Z$632,COLUMN()-1,0)=0,"",VLOOKUP($B89,'Classificação ativ com agrop'!$B$7:$Z$632,COLUMN()-1,0))</f>
        <v>X Prop</v>
      </c>
      <c r="Q89" s="269">
        <f>IF(VLOOKUP($B89,'Classificação ativ com agrop'!$B$7:$Z$632,COLUMN()-1,0)=0,"",VLOOKUP($B89,'Classificação ativ com agrop'!$B$7:$Z$632,COLUMN()-1,0))</f>
        <v>0.75</v>
      </c>
      <c r="R89" s="269">
        <f>IF(VLOOKUP($B89,'Classificação ativ com agrop'!$B$7:$Z$632,COLUMN()-1,0)=0,"",VLOOKUP($B89,'Classificação ativ com agrop'!$B$7:$Z$632,COLUMN()-1,0))</f>
        <v>0.25</v>
      </c>
      <c r="S89" s="270">
        <f>IF(VLOOKUP($B89,'Classificação ativ com agrop'!$B$7:$Z$632,COLUMN()-1,0)=0,"",VLOOKUP($B89,'Classificação ativ com agrop'!$B$7:$Z$632,COLUMN()-1,0))</f>
        <v>3840.75</v>
      </c>
      <c r="T89" s="270">
        <f>IF(VLOOKUP($B89,'Classificação ativ com agrop'!$B$7:$Z$632,COLUMN()-1,0)=0,"",VLOOKUP($B89,'Classificação ativ com agrop'!$B$7:$Z$632,COLUMN()-1,0))</f>
        <v>175.5</v>
      </c>
      <c r="U89" s="270">
        <f>IF(VLOOKUP($B89,'Classificação ativ com agrop'!$B$7:$Z$632,COLUMN()-1,0)=0,"",VLOOKUP($B89,'Classificação ativ com agrop'!$B$7:$Z$632,COLUMN()-1,0))</f>
        <v>48328.5</v>
      </c>
      <c r="V89" s="270">
        <f>IF(VLOOKUP($B89,'Classificação ativ com agrop'!$B$7:$Z$632,COLUMN()-1,0)=0,"",VLOOKUP($B89,'Classificação ativ com agrop'!$B$7:$Z$632,COLUMN()-1,0))</f>
        <v>2232.75</v>
      </c>
      <c r="W89" s="270">
        <f>IF(VLOOKUP($B89,'Classificação ativ com agrop'!$B$7:$Z$632,COLUMN()-1,0)=0,"",VLOOKUP($B89,'Classificação ativ com agrop'!$B$7:$Z$632,COLUMN()-1,0))</f>
        <v>1280.25</v>
      </c>
      <c r="X89" s="270">
        <f>IF(VLOOKUP($B89,'Classificação ativ com agrop'!$B$7:$Z$632,COLUMN()-1,0)=0,"",VLOOKUP($B89,'Classificação ativ com agrop'!$B$7:$Z$632,COLUMN()-1,0))</f>
        <v>58.5</v>
      </c>
      <c r="Y89" s="270">
        <f>IF(VLOOKUP($B89,'Classificação ativ com agrop'!$B$7:$Z$632,COLUMN()-1,0)=0,"",VLOOKUP($B89,'Classificação ativ com agrop'!$B$7:$Z$632,COLUMN()-1,0))</f>
        <v>16109.5</v>
      </c>
      <c r="Z89" s="270">
        <f>IF(VLOOKUP($B89,'Classificação ativ com agrop'!$B$7:$Z$632,COLUMN()-1,0)=0,"",VLOOKUP($B89,'Classificação ativ com agrop'!$B$7:$Z$632,COLUMN()-1,0))</f>
        <v>744.25</v>
      </c>
    </row>
    <row r="90" spans="1:26">
      <c r="A90" s="48">
        <v>302</v>
      </c>
      <c r="B90" s="49" t="s">
        <v>273</v>
      </c>
      <c r="C90" s="65">
        <f>VLOOKUP($B90,'Panorama Especialização Brasil'!$K$4:$BU$679,58,0)</f>
        <v>507</v>
      </c>
      <c r="D90" s="46">
        <f t="shared" si="1"/>
        <v>1.3965251269500862</v>
      </c>
      <c r="E90" s="201">
        <f>VLOOKUP($B90,'Panorama Especialização Brasil'!$K$4:$BU$679,60,0)</f>
        <v>19</v>
      </c>
      <c r="F90" s="98">
        <v>3</v>
      </c>
      <c r="G90" s="196">
        <v>3</v>
      </c>
      <c r="H90" s="98">
        <f>VLOOKUP($B90,'Panorama Especialização Brasil'!$K$4:$BU$679,63,0)</f>
        <v>6424</v>
      </c>
      <c r="I90" s="201">
        <f>VLOOKUP($B90,'Panorama Especialização Brasil'!$K$4:$BV$680,64,0)</f>
        <v>624</v>
      </c>
      <c r="J90" s="270" t="str">
        <f>IF(VLOOKUP($B90,'Classificação ativ com agrop'!$B$7:$Z$632,COLUMN()-1,0)=0,"",VLOOKUP($B90,'Classificação ativ com agrop'!$B$7:$Z$632,COLUMN()-1,0))</f>
        <v>Manutenção e Reparação</v>
      </c>
      <c r="K90" s="270" t="str">
        <f>IF(VLOOKUP($B90,'Classificação ativ com agrop'!$B$7:$Z$632,COLUMN()-1,0)=0,"",VLOOKUP($B90,'Classificação ativ com agrop'!$B$7:$Z$632,COLUMN()-1,0))</f>
        <v>Multicadeia</v>
      </c>
      <c r="L90" s="270" t="str">
        <f>IF(VLOOKUP($B90,'Classificação ativ com agrop'!$B$7:$Z$632,COLUMN()-1,0)=0,"",VLOOKUP($B90,'Classificação ativ com agrop'!$B$7:$Z$632,COLUMN()-1,0))</f>
        <v/>
      </c>
      <c r="M90" s="270" t="str">
        <f>IF(VLOOKUP($B90,'Classificação ativ com agrop'!$B$7:$Z$632,COLUMN()-1,0)=0,"",VLOOKUP($B90,'Classificação ativ com agrop'!$B$7:$Z$632,COLUMN()-1,0))</f>
        <v>Multifunção</v>
      </c>
      <c r="N90" s="270" t="str">
        <f>IF(VLOOKUP($B90,'Classificação ativ com agrop'!$B$7:$Z$632,COLUMN()-1,0)=0,"",VLOOKUP($B90,'Classificação ativ com agrop'!$B$7:$Z$632,COLUMN()-1,0))</f>
        <v/>
      </c>
      <c r="O90" s="270" t="str">
        <f>IF(VLOOKUP($B90,'Classificação ativ com agrop'!$B$7:$Z$632,COLUMN()-1,0)=0,"",VLOOKUP($B90,'Classificação ativ com agrop'!$B$7:$Z$632,COLUMN()-1,0))</f>
        <v/>
      </c>
      <c r="P90" s="270" t="str">
        <f>IF(VLOOKUP($B90,'Classificação ativ com agrop'!$B$7:$Z$632,COLUMN()-1,0)=0,"",VLOOKUP($B90,'Classificação ativ com agrop'!$B$7:$Z$632,COLUMN()-1,0))</f>
        <v/>
      </c>
      <c r="Q90" s="269">
        <f>IF(VLOOKUP($B90,'Classificação ativ com agrop'!$B$7:$Z$632,COLUMN()-1,0)=0,"",VLOOKUP($B90,'Classificação ativ com agrop'!$B$7:$Z$632,COLUMN()-1,0))</f>
        <v>1</v>
      </c>
      <c r="R90" s="269" t="str">
        <f>IF(VLOOKUP($B90,'Classificação ativ com agrop'!$B$7:$Z$632,COLUMN()-1,0)=0,"",VLOOKUP($B90,'Classificação ativ com agrop'!$B$7:$Z$632,COLUMN()-1,0))</f>
        <v/>
      </c>
      <c r="S90" s="270">
        <f>IF(VLOOKUP($B90,'Classificação ativ com agrop'!$B$7:$Z$632,COLUMN()-1,0)=0,"",VLOOKUP($B90,'Classificação ativ com agrop'!$B$7:$Z$632,COLUMN()-1,0))</f>
        <v>507</v>
      </c>
      <c r="T90" s="270">
        <f>IF(VLOOKUP($B90,'Classificação ativ com agrop'!$B$7:$Z$632,COLUMN()-1,0)=0,"",VLOOKUP($B90,'Classificação ativ com agrop'!$B$7:$Z$632,COLUMN()-1,0))</f>
        <v>19</v>
      </c>
      <c r="U90" s="270">
        <f>IF(VLOOKUP($B90,'Classificação ativ com agrop'!$B$7:$Z$632,COLUMN()-1,0)=0,"",VLOOKUP($B90,'Classificação ativ com agrop'!$B$7:$Z$632,COLUMN()-1,0))</f>
        <v>6424</v>
      </c>
      <c r="V90" s="270">
        <f>IF(VLOOKUP($B90,'Classificação ativ com agrop'!$B$7:$Z$632,COLUMN()-1,0)=0,"",VLOOKUP($B90,'Classificação ativ com agrop'!$B$7:$Z$632,COLUMN()-1,0))</f>
        <v>624</v>
      </c>
      <c r="W90" s="270" t="str">
        <f>IF(VLOOKUP($B90,'Classificação ativ com agrop'!$B$7:$Z$632,COLUMN()-1,0)=0,"",VLOOKUP($B90,'Classificação ativ com agrop'!$B$7:$Z$632,COLUMN()-1,0))</f>
        <v/>
      </c>
      <c r="X90" s="270" t="str">
        <f>IF(VLOOKUP($B90,'Classificação ativ com agrop'!$B$7:$Z$632,COLUMN()-1,0)=0,"",VLOOKUP($B90,'Classificação ativ com agrop'!$B$7:$Z$632,COLUMN()-1,0))</f>
        <v/>
      </c>
      <c r="Y90" s="270" t="str">
        <f>IF(VLOOKUP($B90,'Classificação ativ com agrop'!$B$7:$Z$632,COLUMN()-1,0)=0,"",VLOOKUP($B90,'Classificação ativ com agrop'!$B$7:$Z$632,COLUMN()-1,0))</f>
        <v/>
      </c>
      <c r="Z90" s="270" t="str">
        <f>IF(VLOOKUP($B90,'Classificação ativ com agrop'!$B$7:$Z$632,COLUMN()-1,0)=0,"",VLOOKUP($B90,'Classificação ativ com agrop'!$B$7:$Z$632,COLUMN()-1,0))</f>
        <v/>
      </c>
    </row>
    <row r="91" spans="1:26">
      <c r="A91" s="48">
        <v>613</v>
      </c>
      <c r="B91" s="49" t="s">
        <v>587</v>
      </c>
      <c r="C91" s="65">
        <f>VLOOKUP($B91,'Panorama Especialização Brasil'!$K$4:$BU$679,58,0)</f>
        <v>20932</v>
      </c>
      <c r="D91" s="46">
        <f t="shared" si="1"/>
        <v>1.3901005602908187</v>
      </c>
      <c r="E91" s="201">
        <f>VLOOKUP($B91,'Panorama Especialização Brasil'!$K$4:$BU$679,60,0)</f>
        <v>29</v>
      </c>
      <c r="F91" s="98">
        <v>3774</v>
      </c>
      <c r="G91" s="196">
        <v>5</v>
      </c>
      <c r="H91" s="98">
        <f>VLOOKUP($B91,'Panorama Especialização Brasil'!$K$4:$BU$679,63,0)</f>
        <v>266447</v>
      </c>
      <c r="I91" s="201">
        <f>VLOOKUP($B91,'Panorama Especialização Brasil'!$K$4:$BV$680,64,0)</f>
        <v>363</v>
      </c>
      <c r="J91" s="270" t="str">
        <f>IF(VLOOKUP($B91,'Classificação ativ com agrop'!$B$7:$Z$632,COLUMN()-1,0)=0,"",VLOOKUP($B91,'Classificação ativ com agrop'!$B$7:$Z$632,COLUMN()-1,0))</f>
        <v>AdmPub</v>
      </c>
      <c r="K91" s="270" t="str">
        <f>IF(VLOOKUP($B91,'Classificação ativ com agrop'!$B$7:$Z$632,COLUMN()-1,0)=0,"",VLOOKUP($B91,'Classificação ativ com agrop'!$B$7:$Z$632,COLUMN()-1,0))</f>
        <v>Adm Pub</v>
      </c>
      <c r="L91" s="270" t="str">
        <f>IF(VLOOKUP($B91,'Classificação ativ com agrop'!$B$7:$Z$632,COLUMN()-1,0)=0,"",VLOOKUP($B91,'Classificação ativ com agrop'!$B$7:$Z$632,COLUMN()-1,0))</f>
        <v/>
      </c>
      <c r="M91" s="270" t="str">
        <f>IF(VLOOKUP($B91,'Classificação ativ com agrop'!$B$7:$Z$632,COLUMN()-1,0)=0,"",VLOOKUP($B91,'Classificação ativ com agrop'!$B$7:$Z$632,COLUMN()-1,0))</f>
        <v>G Prop</v>
      </c>
      <c r="N91" s="270" t="str">
        <f>IF(VLOOKUP($B91,'Classificação ativ com agrop'!$B$7:$Z$632,COLUMN()-1,0)=0,"",VLOOKUP($B91,'Classificação ativ com agrop'!$B$7:$Z$632,COLUMN()-1,0))</f>
        <v/>
      </c>
      <c r="O91" s="270" t="str">
        <f>IF(VLOOKUP($B91,'Classificação ativ com agrop'!$B$7:$Z$632,COLUMN()-1,0)=0,"",VLOOKUP($B91,'Classificação ativ com agrop'!$B$7:$Z$632,COLUMN()-1,0))</f>
        <v/>
      </c>
      <c r="P91" s="270" t="str">
        <f>IF(VLOOKUP($B91,'Classificação ativ com agrop'!$B$7:$Z$632,COLUMN()-1,0)=0,"",VLOOKUP($B91,'Classificação ativ com agrop'!$B$7:$Z$632,COLUMN()-1,0))</f>
        <v/>
      </c>
      <c r="Q91" s="269">
        <f>IF(VLOOKUP($B91,'Classificação ativ com agrop'!$B$7:$Z$632,COLUMN()-1,0)=0,"",VLOOKUP($B91,'Classificação ativ com agrop'!$B$7:$Z$632,COLUMN()-1,0))</f>
        <v>1</v>
      </c>
      <c r="R91" s="269" t="str">
        <f>IF(VLOOKUP($B91,'Classificação ativ com agrop'!$B$7:$Z$632,COLUMN()-1,0)=0,"",VLOOKUP($B91,'Classificação ativ com agrop'!$B$7:$Z$632,COLUMN()-1,0))</f>
        <v/>
      </c>
      <c r="S91" s="270">
        <f>IF(VLOOKUP($B91,'Classificação ativ com agrop'!$B$7:$Z$632,COLUMN()-1,0)=0,"",VLOOKUP($B91,'Classificação ativ com agrop'!$B$7:$Z$632,COLUMN()-1,0))</f>
        <v>20932</v>
      </c>
      <c r="T91" s="270">
        <f>IF(VLOOKUP($B91,'Classificação ativ com agrop'!$B$7:$Z$632,COLUMN()-1,0)=0,"",VLOOKUP($B91,'Classificação ativ com agrop'!$B$7:$Z$632,COLUMN()-1,0))</f>
        <v>29</v>
      </c>
      <c r="U91" s="270">
        <f>IF(VLOOKUP($B91,'Classificação ativ com agrop'!$B$7:$Z$632,COLUMN()-1,0)=0,"",VLOOKUP($B91,'Classificação ativ com agrop'!$B$7:$Z$632,COLUMN()-1,0))</f>
        <v>266447</v>
      </c>
      <c r="V91" s="270">
        <f>IF(VLOOKUP($B91,'Classificação ativ com agrop'!$B$7:$Z$632,COLUMN()-1,0)=0,"",VLOOKUP($B91,'Classificação ativ com agrop'!$B$7:$Z$632,COLUMN()-1,0))</f>
        <v>363</v>
      </c>
      <c r="W91" s="270" t="str">
        <f>IF(VLOOKUP($B91,'Classificação ativ com agrop'!$B$7:$Z$632,COLUMN()-1,0)=0,"",VLOOKUP($B91,'Classificação ativ com agrop'!$B$7:$Z$632,COLUMN()-1,0))</f>
        <v/>
      </c>
      <c r="X91" s="270" t="str">
        <f>IF(VLOOKUP($B91,'Classificação ativ com agrop'!$B$7:$Z$632,COLUMN()-1,0)=0,"",VLOOKUP($B91,'Classificação ativ com agrop'!$B$7:$Z$632,COLUMN()-1,0))</f>
        <v/>
      </c>
      <c r="Y91" s="270" t="str">
        <f>IF(VLOOKUP($B91,'Classificação ativ com agrop'!$B$7:$Z$632,COLUMN()-1,0)=0,"",VLOOKUP($B91,'Classificação ativ com agrop'!$B$7:$Z$632,COLUMN()-1,0))</f>
        <v/>
      </c>
      <c r="Z91" s="270" t="str">
        <f>IF(VLOOKUP($B91,'Classificação ativ com agrop'!$B$7:$Z$632,COLUMN()-1,0)=0,"",VLOOKUP($B91,'Classificação ativ com agrop'!$B$7:$Z$632,COLUMN()-1,0))</f>
        <v/>
      </c>
    </row>
    <row r="92" spans="1:26">
      <c r="A92" s="48">
        <v>427</v>
      </c>
      <c r="B92" s="49" t="s">
        <v>398</v>
      </c>
      <c r="C92" s="65">
        <f>VLOOKUP($B92,'Panorama Especialização Brasil'!$K$4:$BU$679,58,0)</f>
        <v>10810</v>
      </c>
      <c r="D92" s="46">
        <f t="shared" si="1"/>
        <v>1.383868577851231</v>
      </c>
      <c r="E92" s="201">
        <f>VLOOKUP($B92,'Panorama Especialização Brasil'!$K$4:$BU$679,60,0)</f>
        <v>2080</v>
      </c>
      <c r="F92" s="98">
        <v>1734</v>
      </c>
      <c r="G92" s="196">
        <v>257</v>
      </c>
      <c r="H92" s="98">
        <f>VLOOKUP($B92,'Panorama Especialização Brasil'!$K$4:$BU$679,63,0)</f>
        <v>138222</v>
      </c>
      <c r="I92" s="201">
        <f>VLOOKUP($B92,'Panorama Especialização Brasil'!$K$4:$BV$680,64,0)</f>
        <v>34627</v>
      </c>
      <c r="J92" s="270" t="str">
        <f>IF(VLOOKUP($B92,'Classificação ativ com agrop'!$B$7:$Z$632,COLUMN()-1,0)=0,"",VLOOKUP($B92,'Classificação ativ com agrop'!$B$7:$Z$632,COLUMN()-1,0))</f>
        <v>Com Ger</v>
      </c>
      <c r="K92" s="270" t="str">
        <f>IF(VLOOKUP($B92,'Classificação ativ com agrop'!$B$7:$Z$632,COLUMN()-1,0)=0,"",VLOOKUP($B92,'Classificação ativ com agrop'!$B$7:$Z$632,COLUMN()-1,0))</f>
        <v>SPF</v>
      </c>
      <c r="L92" s="270" t="str">
        <f>IF(VLOOKUP($B92,'Classificação ativ com agrop'!$B$7:$Z$632,COLUMN()-1,0)=0,"",VLOOKUP($B92,'Classificação ativ com agrop'!$B$7:$Z$632,COLUMN()-1,0))</f>
        <v/>
      </c>
      <c r="M92" s="270" t="str">
        <f>IF(VLOOKUP($B92,'Classificação ativ com agrop'!$B$7:$Z$632,COLUMN()-1,0)=0,"",VLOOKUP($B92,'Classificação ativ com agrop'!$B$7:$Z$632,COLUMN()-1,0))</f>
        <v>Cons Reflexo</v>
      </c>
      <c r="N92" s="270" t="str">
        <f>IF(VLOOKUP($B92,'Classificação ativ com agrop'!$B$7:$Z$632,COLUMN()-1,0)=0,"",VLOOKUP($B92,'Classificação ativ com agrop'!$B$7:$Z$632,COLUMN()-1,0))</f>
        <v/>
      </c>
      <c r="O92" s="270" t="str">
        <f>IF(VLOOKUP($B92,'Classificação ativ com agrop'!$B$7:$Z$632,COLUMN()-1,0)=0,"",VLOOKUP($B92,'Classificação ativ com agrop'!$B$7:$Z$632,COLUMN()-1,0))</f>
        <v/>
      </c>
      <c r="P92" s="270" t="str">
        <f>IF(VLOOKUP($B92,'Classificação ativ com agrop'!$B$7:$Z$632,COLUMN()-1,0)=0,"",VLOOKUP($B92,'Classificação ativ com agrop'!$B$7:$Z$632,COLUMN()-1,0))</f>
        <v/>
      </c>
      <c r="Q92" s="269">
        <f>IF(VLOOKUP($B92,'Classificação ativ com agrop'!$B$7:$Z$632,COLUMN()-1,0)=0,"",VLOOKUP($B92,'Classificação ativ com agrop'!$B$7:$Z$632,COLUMN()-1,0))</f>
        <v>1</v>
      </c>
      <c r="R92" s="269" t="str">
        <f>IF(VLOOKUP($B92,'Classificação ativ com agrop'!$B$7:$Z$632,COLUMN()-1,0)=0,"",VLOOKUP($B92,'Classificação ativ com agrop'!$B$7:$Z$632,COLUMN()-1,0))</f>
        <v/>
      </c>
      <c r="S92" s="270">
        <f>IF(VLOOKUP($B92,'Classificação ativ com agrop'!$B$7:$Z$632,COLUMN()-1,0)=0,"",VLOOKUP($B92,'Classificação ativ com agrop'!$B$7:$Z$632,COLUMN()-1,0))</f>
        <v>10810</v>
      </c>
      <c r="T92" s="270">
        <f>IF(VLOOKUP($B92,'Classificação ativ com agrop'!$B$7:$Z$632,COLUMN()-1,0)=0,"",VLOOKUP($B92,'Classificação ativ com agrop'!$B$7:$Z$632,COLUMN()-1,0))</f>
        <v>2080</v>
      </c>
      <c r="U92" s="270">
        <f>IF(VLOOKUP($B92,'Classificação ativ com agrop'!$B$7:$Z$632,COLUMN()-1,0)=0,"",VLOOKUP($B92,'Classificação ativ com agrop'!$B$7:$Z$632,COLUMN()-1,0))</f>
        <v>138222</v>
      </c>
      <c r="V92" s="270">
        <f>IF(VLOOKUP($B92,'Classificação ativ com agrop'!$B$7:$Z$632,COLUMN()-1,0)=0,"",VLOOKUP($B92,'Classificação ativ com agrop'!$B$7:$Z$632,COLUMN()-1,0))</f>
        <v>34627</v>
      </c>
      <c r="W92" s="270" t="str">
        <f>IF(VLOOKUP($B92,'Classificação ativ com agrop'!$B$7:$Z$632,COLUMN()-1,0)=0,"",VLOOKUP($B92,'Classificação ativ com agrop'!$B$7:$Z$632,COLUMN()-1,0))</f>
        <v/>
      </c>
      <c r="X92" s="270" t="str">
        <f>IF(VLOOKUP($B92,'Classificação ativ com agrop'!$B$7:$Z$632,COLUMN()-1,0)=0,"",VLOOKUP($B92,'Classificação ativ com agrop'!$B$7:$Z$632,COLUMN()-1,0))</f>
        <v/>
      </c>
      <c r="Y92" s="270" t="str">
        <f>IF(VLOOKUP($B92,'Classificação ativ com agrop'!$B$7:$Z$632,COLUMN()-1,0)=0,"",VLOOKUP($B92,'Classificação ativ com agrop'!$B$7:$Z$632,COLUMN()-1,0))</f>
        <v/>
      </c>
      <c r="Z92" s="270" t="str">
        <f>IF(VLOOKUP($B92,'Classificação ativ com agrop'!$B$7:$Z$632,COLUMN()-1,0)=0,"",VLOOKUP($B92,'Classificação ativ com agrop'!$B$7:$Z$632,COLUMN()-1,0))</f>
        <v/>
      </c>
    </row>
    <row r="93" spans="1:26">
      <c r="A93" s="48">
        <v>356</v>
      </c>
      <c r="B93" s="49" t="s">
        <v>327</v>
      </c>
      <c r="C93" s="65">
        <f>VLOOKUP($B93,'Panorama Especialização Brasil'!$K$4:$BU$679,58,0)</f>
        <v>385</v>
      </c>
      <c r="D93" s="46">
        <f t="shared" si="1"/>
        <v>1.379888290678738</v>
      </c>
      <c r="E93" s="201">
        <f>VLOOKUP($B93,'Panorama Especialização Brasil'!$K$4:$BU$679,60,0)</f>
        <v>155</v>
      </c>
      <c r="F93" s="98">
        <v>4</v>
      </c>
      <c r="G93" s="196">
        <v>2</v>
      </c>
      <c r="H93" s="98">
        <f>VLOOKUP($B93,'Panorama Especialização Brasil'!$K$4:$BU$679,63,0)</f>
        <v>4937</v>
      </c>
      <c r="I93" s="201">
        <f>VLOOKUP($B93,'Panorama Especialização Brasil'!$K$4:$BV$680,64,0)</f>
        <v>2371</v>
      </c>
      <c r="J93" s="270" t="str">
        <f>IF(VLOOKUP($B93,'Classificação ativ com agrop'!$B$7:$Z$632,COLUMN()-1,0)=0,"",VLOOKUP($B93,'Classificação ativ com agrop'!$B$7:$Z$632,COLUMN()-1,0))</f>
        <v>Manutenção e Reparação</v>
      </c>
      <c r="K93" s="270" t="str">
        <f>IF(VLOOKUP($B93,'Classificação ativ com agrop'!$B$7:$Z$632,COLUMN()-1,0)=0,"",VLOOKUP($B93,'Classificação ativ com agrop'!$B$7:$Z$632,COLUMN()-1,0))</f>
        <v>SPF</v>
      </c>
      <c r="L93" s="270" t="str">
        <f>IF(VLOOKUP($B93,'Classificação ativ com agrop'!$B$7:$Z$632,COLUMN()-1,0)=0,"",VLOOKUP($B93,'Classificação ativ com agrop'!$B$7:$Z$632,COLUMN()-1,0))</f>
        <v/>
      </c>
      <c r="M93" s="270" t="str">
        <f>IF(VLOOKUP($B93,'Classificação ativ com agrop'!$B$7:$Z$632,COLUMN()-1,0)=0,"",VLOOKUP($B93,'Classificação ativ com agrop'!$B$7:$Z$632,COLUMN()-1,0))</f>
        <v>Cons Reflexo</v>
      </c>
      <c r="N93" s="270" t="str">
        <f>IF(VLOOKUP($B93,'Classificação ativ com agrop'!$B$7:$Z$632,COLUMN()-1,0)=0,"",VLOOKUP($B93,'Classificação ativ com agrop'!$B$7:$Z$632,COLUMN()-1,0))</f>
        <v/>
      </c>
      <c r="O93" s="270" t="str">
        <f>IF(VLOOKUP($B93,'Classificação ativ com agrop'!$B$7:$Z$632,COLUMN()-1,0)=0,"",VLOOKUP($B93,'Classificação ativ com agrop'!$B$7:$Z$632,COLUMN()-1,0))</f>
        <v/>
      </c>
      <c r="P93" s="270" t="str">
        <f>IF(VLOOKUP($B93,'Classificação ativ com agrop'!$B$7:$Z$632,COLUMN()-1,0)=0,"",VLOOKUP($B93,'Classificação ativ com agrop'!$B$7:$Z$632,COLUMN()-1,0))</f>
        <v/>
      </c>
      <c r="Q93" s="269">
        <f>IF(VLOOKUP($B93,'Classificação ativ com agrop'!$B$7:$Z$632,COLUMN()-1,0)=0,"",VLOOKUP($B93,'Classificação ativ com agrop'!$B$7:$Z$632,COLUMN()-1,0))</f>
        <v>1</v>
      </c>
      <c r="R93" s="269" t="str">
        <f>IF(VLOOKUP($B93,'Classificação ativ com agrop'!$B$7:$Z$632,COLUMN()-1,0)=0,"",VLOOKUP($B93,'Classificação ativ com agrop'!$B$7:$Z$632,COLUMN()-1,0))</f>
        <v/>
      </c>
      <c r="S93" s="270">
        <f>IF(VLOOKUP($B93,'Classificação ativ com agrop'!$B$7:$Z$632,COLUMN()-1,0)=0,"",VLOOKUP($B93,'Classificação ativ com agrop'!$B$7:$Z$632,COLUMN()-1,0))</f>
        <v>385</v>
      </c>
      <c r="T93" s="270">
        <f>IF(VLOOKUP($B93,'Classificação ativ com agrop'!$B$7:$Z$632,COLUMN()-1,0)=0,"",VLOOKUP($B93,'Classificação ativ com agrop'!$B$7:$Z$632,COLUMN()-1,0))</f>
        <v>155</v>
      </c>
      <c r="U93" s="270">
        <f>IF(VLOOKUP($B93,'Classificação ativ com agrop'!$B$7:$Z$632,COLUMN()-1,0)=0,"",VLOOKUP($B93,'Classificação ativ com agrop'!$B$7:$Z$632,COLUMN()-1,0))</f>
        <v>4937</v>
      </c>
      <c r="V93" s="270">
        <f>IF(VLOOKUP($B93,'Classificação ativ com agrop'!$B$7:$Z$632,COLUMN()-1,0)=0,"",VLOOKUP($B93,'Classificação ativ com agrop'!$B$7:$Z$632,COLUMN()-1,0))</f>
        <v>2371</v>
      </c>
      <c r="W93" s="270" t="str">
        <f>IF(VLOOKUP($B93,'Classificação ativ com agrop'!$B$7:$Z$632,COLUMN()-1,0)=0,"",VLOOKUP($B93,'Classificação ativ com agrop'!$B$7:$Z$632,COLUMN()-1,0))</f>
        <v/>
      </c>
      <c r="X93" s="270" t="str">
        <f>IF(VLOOKUP($B93,'Classificação ativ com agrop'!$B$7:$Z$632,COLUMN()-1,0)=0,"",VLOOKUP($B93,'Classificação ativ com agrop'!$B$7:$Z$632,COLUMN()-1,0))</f>
        <v/>
      </c>
      <c r="Y93" s="270" t="str">
        <f>IF(VLOOKUP($B93,'Classificação ativ com agrop'!$B$7:$Z$632,COLUMN()-1,0)=0,"",VLOOKUP($B93,'Classificação ativ com agrop'!$B$7:$Z$632,COLUMN()-1,0))</f>
        <v/>
      </c>
      <c r="Z93" s="270" t="str">
        <f>IF(VLOOKUP($B93,'Classificação ativ com agrop'!$B$7:$Z$632,COLUMN()-1,0)=0,"",VLOOKUP($B93,'Classificação ativ com agrop'!$B$7:$Z$632,COLUMN()-1,0))</f>
        <v/>
      </c>
    </row>
    <row r="94" spans="1:26">
      <c r="A94" s="48">
        <v>324</v>
      </c>
      <c r="B94" s="49" t="s">
        <v>295</v>
      </c>
      <c r="C94" s="65">
        <f>VLOOKUP($B94,'Panorama Especialização Brasil'!$K$4:$BU$679,58,0)</f>
        <v>396</v>
      </c>
      <c r="D94" s="46">
        <f t="shared" si="1"/>
        <v>1.3707260545434465</v>
      </c>
      <c r="E94" s="201">
        <f>VLOOKUP($B94,'Panorama Especialização Brasil'!$K$4:$BU$679,60,0)</f>
        <v>15</v>
      </c>
      <c r="F94" s="98">
        <v>58</v>
      </c>
      <c r="G94" s="196">
        <v>4</v>
      </c>
      <c r="H94" s="98">
        <f>VLOOKUP($B94,'Panorama Especialização Brasil'!$K$4:$BU$679,63,0)</f>
        <v>5112</v>
      </c>
      <c r="I94" s="201">
        <f>VLOOKUP($B94,'Panorama Especialização Brasil'!$K$4:$BV$680,64,0)</f>
        <v>135</v>
      </c>
      <c r="J94" s="270" t="str">
        <f>IF(VLOOKUP($B94,'Classificação ativ com agrop'!$B$7:$Z$632,COLUMN()-1,0)=0,"",VLOOKUP($B94,'Classificação ativ com agrop'!$B$7:$Z$632,COLUMN()-1,0))</f>
        <v>SIUP</v>
      </c>
      <c r="K94" s="270" t="str">
        <f>IF(VLOOKUP($B94,'Classificação ativ com agrop'!$B$7:$Z$632,COLUMN()-1,0)=0,"",VLOOKUP($B94,'Classificação ativ com agrop'!$B$7:$Z$632,COLUMN()-1,0))</f>
        <v>SPE</v>
      </c>
      <c r="L94" s="270" t="str">
        <f>IF(VLOOKUP($B94,'Classificação ativ com agrop'!$B$7:$Z$632,COLUMN()-1,0)=0,"",VLOOKUP($B94,'Classificação ativ com agrop'!$B$7:$Z$632,COLUMN()-1,0))</f>
        <v/>
      </c>
      <c r="M94" s="270" t="str">
        <f>IF(VLOOKUP($B94,'Classificação ativ com agrop'!$B$7:$Z$632,COLUMN()-1,0)=0,"",VLOOKUP($B94,'Classificação ativ com agrop'!$B$7:$Z$632,COLUMN()-1,0))</f>
        <v>Multifunção</v>
      </c>
      <c r="N94" s="270" t="str">
        <f>IF(VLOOKUP($B94,'Classificação ativ com agrop'!$B$7:$Z$632,COLUMN()-1,0)=0,"",VLOOKUP($B94,'Classificação ativ com agrop'!$B$7:$Z$632,COLUMN()-1,0))</f>
        <v/>
      </c>
      <c r="O94" s="270" t="str">
        <f>IF(VLOOKUP($B94,'Classificação ativ com agrop'!$B$7:$Z$632,COLUMN()-1,0)=0,"",VLOOKUP($B94,'Classificação ativ com agrop'!$B$7:$Z$632,COLUMN()-1,0))</f>
        <v/>
      </c>
      <c r="P94" s="270" t="str">
        <f>IF(VLOOKUP($B94,'Classificação ativ com agrop'!$B$7:$Z$632,COLUMN()-1,0)=0,"",VLOOKUP($B94,'Classificação ativ com agrop'!$B$7:$Z$632,COLUMN()-1,0))</f>
        <v/>
      </c>
      <c r="Q94" s="269">
        <f>IF(VLOOKUP($B94,'Classificação ativ com agrop'!$B$7:$Z$632,COLUMN()-1,0)=0,"",VLOOKUP($B94,'Classificação ativ com agrop'!$B$7:$Z$632,COLUMN()-1,0))</f>
        <v>1</v>
      </c>
      <c r="R94" s="269" t="str">
        <f>IF(VLOOKUP($B94,'Classificação ativ com agrop'!$B$7:$Z$632,COLUMN()-1,0)=0,"",VLOOKUP($B94,'Classificação ativ com agrop'!$B$7:$Z$632,COLUMN()-1,0))</f>
        <v/>
      </c>
      <c r="S94" s="270">
        <f>IF(VLOOKUP($B94,'Classificação ativ com agrop'!$B$7:$Z$632,COLUMN()-1,0)=0,"",VLOOKUP($B94,'Classificação ativ com agrop'!$B$7:$Z$632,COLUMN()-1,0))</f>
        <v>396</v>
      </c>
      <c r="T94" s="270">
        <f>IF(VLOOKUP($B94,'Classificação ativ com agrop'!$B$7:$Z$632,COLUMN()-1,0)=0,"",VLOOKUP($B94,'Classificação ativ com agrop'!$B$7:$Z$632,COLUMN()-1,0))</f>
        <v>15</v>
      </c>
      <c r="U94" s="270">
        <f>IF(VLOOKUP($B94,'Classificação ativ com agrop'!$B$7:$Z$632,COLUMN()-1,0)=0,"",VLOOKUP($B94,'Classificação ativ com agrop'!$B$7:$Z$632,COLUMN()-1,0))</f>
        <v>5112</v>
      </c>
      <c r="V94" s="270">
        <f>IF(VLOOKUP($B94,'Classificação ativ com agrop'!$B$7:$Z$632,COLUMN()-1,0)=0,"",VLOOKUP($B94,'Classificação ativ com agrop'!$B$7:$Z$632,COLUMN()-1,0))</f>
        <v>135</v>
      </c>
      <c r="W94" s="270" t="str">
        <f>IF(VLOOKUP($B94,'Classificação ativ com agrop'!$B$7:$Z$632,COLUMN()-1,0)=0,"",VLOOKUP($B94,'Classificação ativ com agrop'!$B$7:$Z$632,COLUMN()-1,0))</f>
        <v/>
      </c>
      <c r="X94" s="270" t="str">
        <f>IF(VLOOKUP($B94,'Classificação ativ com agrop'!$B$7:$Z$632,COLUMN()-1,0)=0,"",VLOOKUP($B94,'Classificação ativ com agrop'!$B$7:$Z$632,COLUMN()-1,0))</f>
        <v/>
      </c>
      <c r="Y94" s="270" t="str">
        <f>IF(VLOOKUP($B94,'Classificação ativ com agrop'!$B$7:$Z$632,COLUMN()-1,0)=0,"",VLOOKUP($B94,'Classificação ativ com agrop'!$B$7:$Z$632,COLUMN()-1,0))</f>
        <v/>
      </c>
      <c r="Z94" s="270" t="str">
        <f>IF(VLOOKUP($B94,'Classificação ativ com agrop'!$B$7:$Z$632,COLUMN()-1,0)=0,"",VLOOKUP($B94,'Classificação ativ com agrop'!$B$7:$Z$632,COLUMN()-1,0))</f>
        <v/>
      </c>
    </row>
    <row r="95" spans="1:26">
      <c r="A95" s="48">
        <v>327</v>
      </c>
      <c r="B95" s="49" t="s">
        <v>298</v>
      </c>
      <c r="C95" s="65">
        <f>VLOOKUP($B95,'Panorama Especialização Brasil'!$K$4:$BU$679,58,0)</f>
        <v>1100</v>
      </c>
      <c r="D95" s="46">
        <f t="shared" si="1"/>
        <v>1.3109044972061517</v>
      </c>
      <c r="E95" s="201">
        <f>VLOOKUP($B95,'Panorama Especialização Brasil'!$K$4:$BU$679,60,0)</f>
        <v>17</v>
      </c>
      <c r="F95" s="98">
        <v>439</v>
      </c>
      <c r="G95" s="196">
        <v>3</v>
      </c>
      <c r="H95" s="98">
        <f>VLOOKUP($B95,'Panorama Especialização Brasil'!$K$4:$BU$679,63,0)</f>
        <v>14848</v>
      </c>
      <c r="I95" s="201">
        <f>VLOOKUP($B95,'Panorama Especialização Brasil'!$K$4:$BV$680,64,0)</f>
        <v>1081</v>
      </c>
      <c r="J95" s="270" t="str">
        <f>IF(VLOOKUP($B95,'Classificação ativ com agrop'!$B$7:$Z$632,COLUMN()-1,0)=0,"",VLOOKUP($B95,'Classificação ativ com agrop'!$B$7:$Z$632,COLUMN()-1,0))</f>
        <v>Manutenção e Reparação</v>
      </c>
      <c r="K95" s="270" t="str">
        <f>IF(VLOOKUP($B95,'Classificação ativ com agrop'!$B$7:$Z$632,COLUMN()-1,0)=0,"",VLOOKUP($B95,'Classificação ativ com agrop'!$B$7:$Z$632,COLUMN()-1,0))</f>
        <v>Multicadeia</v>
      </c>
      <c r="L95" s="270" t="str">
        <f>IF(VLOOKUP($B95,'Classificação ativ com agrop'!$B$7:$Z$632,COLUMN()-1,0)=0,"",VLOOKUP($B95,'Classificação ativ com agrop'!$B$7:$Z$632,COLUMN()-1,0))</f>
        <v/>
      </c>
      <c r="M95" s="270" t="str">
        <f>IF(VLOOKUP($B95,'Classificação ativ com agrop'!$B$7:$Z$632,COLUMN()-1,0)=0,"",VLOOKUP($B95,'Classificação ativ com agrop'!$B$7:$Z$632,COLUMN()-1,0))</f>
        <v>Multifunção</v>
      </c>
      <c r="N95" s="270" t="str">
        <f>IF(VLOOKUP($B95,'Classificação ativ com agrop'!$B$7:$Z$632,COLUMN()-1,0)=0,"",VLOOKUP($B95,'Classificação ativ com agrop'!$B$7:$Z$632,COLUMN()-1,0))</f>
        <v/>
      </c>
      <c r="O95" s="270" t="str">
        <f>IF(VLOOKUP($B95,'Classificação ativ com agrop'!$B$7:$Z$632,COLUMN()-1,0)=0,"",VLOOKUP($B95,'Classificação ativ com agrop'!$B$7:$Z$632,COLUMN()-1,0))</f>
        <v/>
      </c>
      <c r="P95" s="270" t="str">
        <f>IF(VLOOKUP($B95,'Classificação ativ com agrop'!$B$7:$Z$632,COLUMN()-1,0)=0,"",VLOOKUP($B95,'Classificação ativ com agrop'!$B$7:$Z$632,COLUMN()-1,0))</f>
        <v/>
      </c>
      <c r="Q95" s="269">
        <f>IF(VLOOKUP($B95,'Classificação ativ com agrop'!$B$7:$Z$632,COLUMN()-1,0)=0,"",VLOOKUP($B95,'Classificação ativ com agrop'!$B$7:$Z$632,COLUMN()-1,0))</f>
        <v>1</v>
      </c>
      <c r="R95" s="269" t="str">
        <f>IF(VLOOKUP($B95,'Classificação ativ com agrop'!$B$7:$Z$632,COLUMN()-1,0)=0,"",VLOOKUP($B95,'Classificação ativ com agrop'!$B$7:$Z$632,COLUMN()-1,0))</f>
        <v/>
      </c>
      <c r="S95" s="270">
        <f>IF(VLOOKUP($B95,'Classificação ativ com agrop'!$B$7:$Z$632,COLUMN()-1,0)=0,"",VLOOKUP($B95,'Classificação ativ com agrop'!$B$7:$Z$632,COLUMN()-1,0))</f>
        <v>1100</v>
      </c>
      <c r="T95" s="270">
        <f>IF(VLOOKUP($B95,'Classificação ativ com agrop'!$B$7:$Z$632,COLUMN()-1,0)=0,"",VLOOKUP($B95,'Classificação ativ com agrop'!$B$7:$Z$632,COLUMN()-1,0))</f>
        <v>17</v>
      </c>
      <c r="U95" s="270">
        <f>IF(VLOOKUP($B95,'Classificação ativ com agrop'!$B$7:$Z$632,COLUMN()-1,0)=0,"",VLOOKUP($B95,'Classificação ativ com agrop'!$B$7:$Z$632,COLUMN()-1,0))</f>
        <v>14848</v>
      </c>
      <c r="V95" s="270">
        <f>IF(VLOOKUP($B95,'Classificação ativ com agrop'!$B$7:$Z$632,COLUMN()-1,0)=0,"",VLOOKUP($B95,'Classificação ativ com agrop'!$B$7:$Z$632,COLUMN()-1,0))</f>
        <v>1081</v>
      </c>
      <c r="W95" s="270" t="str">
        <f>IF(VLOOKUP($B95,'Classificação ativ com agrop'!$B$7:$Z$632,COLUMN()-1,0)=0,"",VLOOKUP($B95,'Classificação ativ com agrop'!$B$7:$Z$632,COLUMN()-1,0))</f>
        <v/>
      </c>
      <c r="X95" s="270" t="str">
        <f>IF(VLOOKUP($B95,'Classificação ativ com agrop'!$B$7:$Z$632,COLUMN()-1,0)=0,"",VLOOKUP($B95,'Classificação ativ com agrop'!$B$7:$Z$632,COLUMN()-1,0))</f>
        <v/>
      </c>
      <c r="Y95" s="270" t="str">
        <f>IF(VLOOKUP($B95,'Classificação ativ com agrop'!$B$7:$Z$632,COLUMN()-1,0)=0,"",VLOOKUP($B95,'Classificação ativ com agrop'!$B$7:$Z$632,COLUMN()-1,0))</f>
        <v/>
      </c>
      <c r="Z95" s="270" t="str">
        <f>IF(VLOOKUP($B95,'Classificação ativ com agrop'!$B$7:$Z$632,COLUMN()-1,0)=0,"",VLOOKUP($B95,'Classificação ativ com agrop'!$B$7:$Z$632,COLUMN()-1,0))</f>
        <v/>
      </c>
    </row>
    <row r="96" spans="1:26">
      <c r="A96" s="48">
        <v>574</v>
      </c>
      <c r="B96" s="49" t="s">
        <v>547</v>
      </c>
      <c r="C96" s="65">
        <f>VLOOKUP($B96,'Panorama Especialização Brasil'!$K$4:$BU$679,58,0)</f>
        <v>3741</v>
      </c>
      <c r="D96" s="46">
        <f t="shared" si="1"/>
        <v>1.2997771159969205</v>
      </c>
      <c r="E96" s="201">
        <f>VLOOKUP($B96,'Panorama Especialização Brasil'!$K$4:$BU$679,60,0)</f>
        <v>417</v>
      </c>
      <c r="F96" s="98">
        <v>1147</v>
      </c>
      <c r="G96" s="196">
        <v>47</v>
      </c>
      <c r="H96" s="98">
        <f>VLOOKUP($B96,'Panorama Especialização Brasil'!$K$4:$BU$679,63,0)</f>
        <v>50929</v>
      </c>
      <c r="I96" s="201">
        <f>VLOOKUP($B96,'Panorama Especialização Brasil'!$K$4:$BV$680,64,0)</f>
        <v>6417</v>
      </c>
      <c r="J96" s="270" t="str">
        <f>IF(VLOOKUP($B96,'Classificação ativ com agrop'!$B$7:$Z$632,COLUMN()-1,0)=0,"",VLOOKUP($B96,'Classificação ativ com agrop'!$B$7:$Z$632,COLUMN()-1,0))</f>
        <v>Log e Tr</v>
      </c>
      <c r="K96" s="270" t="str">
        <f>IF(VLOOKUP($B96,'Classificação ativ com agrop'!$B$7:$Z$632,COLUMN()-1,0)=0,"",VLOOKUP($B96,'Classificação ativ com agrop'!$B$7:$Z$632,COLUMN()-1,0))</f>
        <v>SPF&amp;E</v>
      </c>
      <c r="L96" s="270" t="str">
        <f>IF(VLOOKUP($B96,'Classificação ativ com agrop'!$B$7:$Z$632,COLUMN()-1,0)=0,"",VLOOKUP($B96,'Classificação ativ com agrop'!$B$7:$Z$632,COLUMN()-1,0))</f>
        <v/>
      </c>
      <c r="M96" s="270" t="str">
        <f>IF(VLOOKUP($B96,'Classificação ativ com agrop'!$B$7:$Z$632,COLUMN()-1,0)=0,"",VLOOKUP($B96,'Classificação ativ com agrop'!$B$7:$Z$632,COLUMN()-1,0))</f>
        <v>Gen Reflexo</v>
      </c>
      <c r="N96" s="270" t="str">
        <f>IF(VLOOKUP($B96,'Classificação ativ com agrop'!$B$7:$Z$632,COLUMN()-1,0)=0,"",VLOOKUP($B96,'Classificação ativ com agrop'!$B$7:$Z$632,COLUMN()-1,0))</f>
        <v/>
      </c>
      <c r="O96" s="270" t="str">
        <f>IF(VLOOKUP($B96,'Classificação ativ com agrop'!$B$7:$Z$632,COLUMN()-1,0)=0,"",VLOOKUP($B96,'Classificação ativ com agrop'!$B$7:$Z$632,COLUMN()-1,0))</f>
        <v/>
      </c>
      <c r="P96" s="270" t="str">
        <f>IF(VLOOKUP($B96,'Classificação ativ com agrop'!$B$7:$Z$632,COLUMN()-1,0)=0,"",VLOOKUP($B96,'Classificação ativ com agrop'!$B$7:$Z$632,COLUMN()-1,0))</f>
        <v/>
      </c>
      <c r="Q96" s="269">
        <f>IF(VLOOKUP($B96,'Classificação ativ com agrop'!$B$7:$Z$632,COLUMN()-1,0)=0,"",VLOOKUP($B96,'Classificação ativ com agrop'!$B$7:$Z$632,COLUMN()-1,0))</f>
        <v>1</v>
      </c>
      <c r="R96" s="269" t="str">
        <f>IF(VLOOKUP($B96,'Classificação ativ com agrop'!$B$7:$Z$632,COLUMN()-1,0)=0,"",VLOOKUP($B96,'Classificação ativ com agrop'!$B$7:$Z$632,COLUMN()-1,0))</f>
        <v/>
      </c>
      <c r="S96" s="270">
        <f>IF(VLOOKUP($B96,'Classificação ativ com agrop'!$B$7:$Z$632,COLUMN()-1,0)=0,"",VLOOKUP($B96,'Classificação ativ com agrop'!$B$7:$Z$632,COLUMN()-1,0))</f>
        <v>3741</v>
      </c>
      <c r="T96" s="270">
        <f>IF(VLOOKUP($B96,'Classificação ativ com agrop'!$B$7:$Z$632,COLUMN()-1,0)=0,"",VLOOKUP($B96,'Classificação ativ com agrop'!$B$7:$Z$632,COLUMN()-1,0))</f>
        <v>417</v>
      </c>
      <c r="U96" s="270">
        <f>IF(VLOOKUP($B96,'Classificação ativ com agrop'!$B$7:$Z$632,COLUMN()-1,0)=0,"",VLOOKUP($B96,'Classificação ativ com agrop'!$B$7:$Z$632,COLUMN()-1,0))</f>
        <v>50929</v>
      </c>
      <c r="V96" s="270">
        <f>IF(VLOOKUP($B96,'Classificação ativ com agrop'!$B$7:$Z$632,COLUMN()-1,0)=0,"",VLOOKUP($B96,'Classificação ativ com agrop'!$B$7:$Z$632,COLUMN()-1,0))</f>
        <v>6417</v>
      </c>
      <c r="W96" s="270" t="str">
        <f>IF(VLOOKUP($B96,'Classificação ativ com agrop'!$B$7:$Z$632,COLUMN()-1,0)=0,"",VLOOKUP($B96,'Classificação ativ com agrop'!$B$7:$Z$632,COLUMN()-1,0))</f>
        <v/>
      </c>
      <c r="X96" s="270" t="str">
        <f>IF(VLOOKUP($B96,'Classificação ativ com agrop'!$B$7:$Z$632,COLUMN()-1,0)=0,"",VLOOKUP($B96,'Classificação ativ com agrop'!$B$7:$Z$632,COLUMN()-1,0))</f>
        <v/>
      </c>
      <c r="Y96" s="270" t="str">
        <f>IF(VLOOKUP($B96,'Classificação ativ com agrop'!$B$7:$Z$632,COLUMN()-1,0)=0,"",VLOOKUP($B96,'Classificação ativ com agrop'!$B$7:$Z$632,COLUMN()-1,0))</f>
        <v/>
      </c>
      <c r="Z96" s="270" t="str">
        <f>IF(VLOOKUP($B96,'Classificação ativ com agrop'!$B$7:$Z$632,COLUMN()-1,0)=0,"",VLOOKUP($B96,'Classificação ativ com agrop'!$B$7:$Z$632,COLUMN()-1,0))</f>
        <v/>
      </c>
    </row>
    <row r="97" spans="1:26">
      <c r="A97" s="48">
        <v>497</v>
      </c>
      <c r="B97" s="49" t="s">
        <v>469</v>
      </c>
      <c r="C97" s="65">
        <f>VLOOKUP($B97,'Panorama Especialização Brasil'!$K$4:$BU$679,58,0)</f>
        <v>3869</v>
      </c>
      <c r="D97" s="46">
        <f t="shared" si="1"/>
        <v>1.2784315256213878</v>
      </c>
      <c r="E97" s="201">
        <f>VLOOKUP($B97,'Panorama Especialização Brasil'!$K$4:$BU$679,60,0)</f>
        <v>115</v>
      </c>
      <c r="F97" s="98">
        <v>1235</v>
      </c>
      <c r="G97" s="196">
        <v>15</v>
      </c>
      <c r="H97" s="98">
        <f>VLOOKUP($B97,'Panorama Especialização Brasil'!$K$4:$BU$679,63,0)</f>
        <v>53551</v>
      </c>
      <c r="I97" s="201">
        <f>VLOOKUP($B97,'Panorama Especialização Brasil'!$K$4:$BV$680,64,0)</f>
        <v>696</v>
      </c>
      <c r="J97" s="270" t="str">
        <f>IF(VLOOKUP($B97,'Classificação ativ com agrop'!$B$7:$Z$632,COLUMN()-1,0)=0,"",VLOOKUP($B97,'Classificação ativ com agrop'!$B$7:$Z$632,COLUMN()-1,0))</f>
        <v>Comun</v>
      </c>
      <c r="K97" s="270" t="str">
        <f>IF(VLOOKUP($B97,'Classificação ativ com agrop'!$B$7:$Z$632,COLUMN()-1,0)=0,"",VLOOKUP($B97,'Classificação ativ com agrop'!$B$7:$Z$632,COLUMN()-1,0))</f>
        <v>SPF&amp;E</v>
      </c>
      <c r="L97" s="270" t="str">
        <f>IF(VLOOKUP($B97,'Classificação ativ com agrop'!$B$7:$Z$632,COLUMN()-1,0)=0,"",VLOOKUP($B97,'Classificação ativ com agrop'!$B$7:$Z$632,COLUMN()-1,0))</f>
        <v/>
      </c>
      <c r="M97" s="270" t="str">
        <f>IF(VLOOKUP($B97,'Classificação ativ com agrop'!$B$7:$Z$632,COLUMN()-1,0)=0,"",VLOOKUP($B97,'Classificação ativ com agrop'!$B$7:$Z$632,COLUMN()-1,0))</f>
        <v>Gen Reflexo</v>
      </c>
      <c r="N97" s="270" t="str">
        <f>IF(VLOOKUP($B97,'Classificação ativ com agrop'!$B$7:$Z$632,COLUMN()-1,0)=0,"",VLOOKUP($B97,'Classificação ativ com agrop'!$B$7:$Z$632,COLUMN()-1,0))</f>
        <v/>
      </c>
      <c r="O97" s="270" t="str">
        <f>IF(VLOOKUP($B97,'Classificação ativ com agrop'!$B$7:$Z$632,COLUMN()-1,0)=0,"",VLOOKUP($B97,'Classificação ativ com agrop'!$B$7:$Z$632,COLUMN()-1,0))</f>
        <v/>
      </c>
      <c r="P97" s="270" t="str">
        <f>IF(VLOOKUP($B97,'Classificação ativ com agrop'!$B$7:$Z$632,COLUMN()-1,0)=0,"",VLOOKUP($B97,'Classificação ativ com agrop'!$B$7:$Z$632,COLUMN()-1,0))</f>
        <v/>
      </c>
      <c r="Q97" s="269">
        <f>IF(VLOOKUP($B97,'Classificação ativ com agrop'!$B$7:$Z$632,COLUMN()-1,0)=0,"",VLOOKUP($B97,'Classificação ativ com agrop'!$B$7:$Z$632,COLUMN()-1,0))</f>
        <v>1</v>
      </c>
      <c r="R97" s="269" t="str">
        <f>IF(VLOOKUP($B97,'Classificação ativ com agrop'!$B$7:$Z$632,COLUMN()-1,0)=0,"",VLOOKUP($B97,'Classificação ativ com agrop'!$B$7:$Z$632,COLUMN()-1,0))</f>
        <v/>
      </c>
      <c r="S97" s="270">
        <f>IF(VLOOKUP($B97,'Classificação ativ com agrop'!$B$7:$Z$632,COLUMN()-1,0)=0,"",VLOOKUP($B97,'Classificação ativ com agrop'!$B$7:$Z$632,COLUMN()-1,0))</f>
        <v>3869</v>
      </c>
      <c r="T97" s="270">
        <f>IF(VLOOKUP($B97,'Classificação ativ com agrop'!$B$7:$Z$632,COLUMN()-1,0)=0,"",VLOOKUP($B97,'Classificação ativ com agrop'!$B$7:$Z$632,COLUMN()-1,0))</f>
        <v>115</v>
      </c>
      <c r="U97" s="270">
        <f>IF(VLOOKUP($B97,'Classificação ativ com agrop'!$B$7:$Z$632,COLUMN()-1,0)=0,"",VLOOKUP($B97,'Classificação ativ com agrop'!$B$7:$Z$632,COLUMN()-1,0))</f>
        <v>53551</v>
      </c>
      <c r="V97" s="270">
        <f>IF(VLOOKUP($B97,'Classificação ativ com agrop'!$B$7:$Z$632,COLUMN()-1,0)=0,"",VLOOKUP($B97,'Classificação ativ com agrop'!$B$7:$Z$632,COLUMN()-1,0))</f>
        <v>696</v>
      </c>
      <c r="W97" s="270" t="str">
        <f>IF(VLOOKUP($B97,'Classificação ativ com agrop'!$B$7:$Z$632,COLUMN()-1,0)=0,"",VLOOKUP($B97,'Classificação ativ com agrop'!$B$7:$Z$632,COLUMN()-1,0))</f>
        <v/>
      </c>
      <c r="X97" s="270" t="str">
        <f>IF(VLOOKUP($B97,'Classificação ativ com agrop'!$B$7:$Z$632,COLUMN()-1,0)=0,"",VLOOKUP($B97,'Classificação ativ com agrop'!$B$7:$Z$632,COLUMN()-1,0))</f>
        <v/>
      </c>
      <c r="Y97" s="270" t="str">
        <f>IF(VLOOKUP($B97,'Classificação ativ com agrop'!$B$7:$Z$632,COLUMN()-1,0)=0,"",VLOOKUP($B97,'Classificação ativ com agrop'!$B$7:$Z$632,COLUMN()-1,0))</f>
        <v/>
      </c>
      <c r="Z97" s="270" t="str">
        <f>IF(VLOOKUP($B97,'Classificação ativ com agrop'!$B$7:$Z$632,COLUMN()-1,0)=0,"",VLOOKUP($B97,'Classificação ativ com agrop'!$B$7:$Z$632,COLUMN()-1,0))</f>
        <v/>
      </c>
    </row>
    <row r="98" spans="1:26">
      <c r="A98" s="48">
        <v>534</v>
      </c>
      <c r="B98" s="49" t="s">
        <v>506</v>
      </c>
      <c r="C98" s="65">
        <f>VLOOKUP($B98,'Panorama Especialização Brasil'!$K$4:$BU$679,58,0)</f>
        <v>466</v>
      </c>
      <c r="D98" s="46">
        <f t="shared" si="1"/>
        <v>1.2760429430973939</v>
      </c>
      <c r="E98" s="201">
        <f>VLOOKUP($B98,'Panorama Especialização Brasil'!$K$4:$BU$679,60,0)</f>
        <v>83</v>
      </c>
      <c r="F98" s="98">
        <v>64</v>
      </c>
      <c r="G98" s="196">
        <v>13</v>
      </c>
      <c r="H98" s="98">
        <f>VLOOKUP($B98,'Panorama Especialização Brasil'!$K$4:$BU$679,63,0)</f>
        <v>6462</v>
      </c>
      <c r="I98" s="201">
        <f>VLOOKUP($B98,'Panorama Especialização Brasil'!$K$4:$BV$680,64,0)</f>
        <v>2084</v>
      </c>
      <c r="J98" s="270" t="str">
        <f>IF(VLOOKUP($B98,'Classificação ativ com agrop'!$B$7:$Z$632,COLUMN()-1,0)=0,"",VLOOKUP($B98,'Classificação ativ com agrop'!$B$7:$Z$632,COLUMN()-1,0))</f>
        <v>Serv Finan</v>
      </c>
      <c r="K98" s="270" t="str">
        <f>IF(VLOOKUP($B98,'Classificação ativ com agrop'!$B$7:$Z$632,COLUMN()-1,0)=0,"",VLOOKUP($B98,'Classificação ativ com agrop'!$B$7:$Z$632,COLUMN()-1,0))</f>
        <v>SPE</v>
      </c>
      <c r="L98" s="270" t="str">
        <f>IF(VLOOKUP($B98,'Classificação ativ com agrop'!$B$7:$Z$632,COLUMN()-1,0)=0,"",VLOOKUP($B98,'Classificação ativ com agrop'!$B$7:$Z$632,COLUMN()-1,0))</f>
        <v/>
      </c>
      <c r="M98" s="270" t="str">
        <f>IF(VLOOKUP($B98,'Classificação ativ com agrop'!$B$7:$Z$632,COLUMN()-1,0)=0,"",VLOOKUP($B98,'Classificação ativ com agrop'!$B$7:$Z$632,COLUMN()-1,0))</f>
        <v>Multifunção</v>
      </c>
      <c r="N98" s="270" t="str">
        <f>IF(VLOOKUP($B98,'Classificação ativ com agrop'!$B$7:$Z$632,COLUMN()-1,0)=0,"",VLOOKUP($B98,'Classificação ativ com agrop'!$B$7:$Z$632,COLUMN()-1,0))</f>
        <v/>
      </c>
      <c r="O98" s="270" t="str">
        <f>IF(VLOOKUP($B98,'Classificação ativ com agrop'!$B$7:$Z$632,COLUMN()-1,0)=0,"",VLOOKUP($B98,'Classificação ativ com agrop'!$B$7:$Z$632,COLUMN()-1,0))</f>
        <v/>
      </c>
      <c r="P98" s="270" t="str">
        <f>IF(VLOOKUP($B98,'Classificação ativ com agrop'!$B$7:$Z$632,COLUMN()-1,0)=0,"",VLOOKUP($B98,'Classificação ativ com agrop'!$B$7:$Z$632,COLUMN()-1,0))</f>
        <v/>
      </c>
      <c r="Q98" s="269">
        <f>IF(VLOOKUP($B98,'Classificação ativ com agrop'!$B$7:$Z$632,COLUMN()-1,0)=0,"",VLOOKUP($B98,'Classificação ativ com agrop'!$B$7:$Z$632,COLUMN()-1,0))</f>
        <v>1</v>
      </c>
      <c r="R98" s="269" t="str">
        <f>IF(VLOOKUP($B98,'Classificação ativ com agrop'!$B$7:$Z$632,COLUMN()-1,0)=0,"",VLOOKUP($B98,'Classificação ativ com agrop'!$B$7:$Z$632,COLUMN()-1,0))</f>
        <v/>
      </c>
      <c r="S98" s="270">
        <f>IF(VLOOKUP($B98,'Classificação ativ com agrop'!$B$7:$Z$632,COLUMN()-1,0)=0,"",VLOOKUP($B98,'Classificação ativ com agrop'!$B$7:$Z$632,COLUMN()-1,0))</f>
        <v>466</v>
      </c>
      <c r="T98" s="270">
        <f>IF(VLOOKUP($B98,'Classificação ativ com agrop'!$B$7:$Z$632,COLUMN()-1,0)=0,"",VLOOKUP($B98,'Classificação ativ com agrop'!$B$7:$Z$632,COLUMN()-1,0))</f>
        <v>83</v>
      </c>
      <c r="U98" s="270">
        <f>IF(VLOOKUP($B98,'Classificação ativ com agrop'!$B$7:$Z$632,COLUMN()-1,0)=0,"",VLOOKUP($B98,'Classificação ativ com agrop'!$B$7:$Z$632,COLUMN()-1,0))</f>
        <v>6462</v>
      </c>
      <c r="V98" s="270">
        <f>IF(VLOOKUP($B98,'Classificação ativ com agrop'!$B$7:$Z$632,COLUMN()-1,0)=0,"",VLOOKUP($B98,'Classificação ativ com agrop'!$B$7:$Z$632,COLUMN()-1,0))</f>
        <v>2084</v>
      </c>
      <c r="W98" s="270" t="str">
        <f>IF(VLOOKUP($B98,'Classificação ativ com agrop'!$B$7:$Z$632,COLUMN()-1,0)=0,"",VLOOKUP($B98,'Classificação ativ com agrop'!$B$7:$Z$632,COLUMN()-1,0))</f>
        <v/>
      </c>
      <c r="X98" s="270" t="str">
        <f>IF(VLOOKUP($B98,'Classificação ativ com agrop'!$B$7:$Z$632,COLUMN()-1,0)=0,"",VLOOKUP($B98,'Classificação ativ com agrop'!$B$7:$Z$632,COLUMN()-1,0))</f>
        <v/>
      </c>
      <c r="Y98" s="270" t="str">
        <f>IF(VLOOKUP($B98,'Classificação ativ com agrop'!$B$7:$Z$632,COLUMN()-1,0)=0,"",VLOOKUP($B98,'Classificação ativ com agrop'!$B$7:$Z$632,COLUMN()-1,0))</f>
        <v/>
      </c>
      <c r="Z98" s="270" t="str">
        <f>IF(VLOOKUP($B98,'Classificação ativ com agrop'!$B$7:$Z$632,COLUMN()-1,0)=0,"",VLOOKUP($B98,'Classificação ativ com agrop'!$B$7:$Z$632,COLUMN()-1,0))</f>
        <v/>
      </c>
    </row>
    <row r="99" spans="1:26">
      <c r="A99" s="48">
        <v>52</v>
      </c>
      <c r="B99" s="49" t="s">
        <v>22</v>
      </c>
      <c r="C99" s="65">
        <f>VLOOKUP($B99,'Panorama Especialização Brasil'!$K$4:$BU$679,58,0)</f>
        <v>933</v>
      </c>
      <c r="D99" s="46">
        <f t="shared" si="1"/>
        <v>1.2572746800578993</v>
      </c>
      <c r="E99" s="201">
        <f>VLOOKUP($B99,'Panorama Especialização Brasil'!$K$4:$BU$679,60,0)</f>
        <v>14</v>
      </c>
      <c r="F99" s="98">
        <v>0</v>
      </c>
      <c r="G99" s="196">
        <v>0</v>
      </c>
      <c r="H99" s="98">
        <f>VLOOKUP($B99,'Panorama Especialização Brasil'!$K$4:$BU$679,63,0)</f>
        <v>13131</v>
      </c>
      <c r="I99" s="201">
        <f>VLOOKUP($B99,'Panorama Especialização Brasil'!$K$4:$BV$680,64,0)</f>
        <v>670</v>
      </c>
      <c r="J99" s="270" t="str">
        <f>IF(VLOOKUP($B99,'Classificação ativ com agrop'!$B$7:$Z$632,COLUMN()-1,0)=0,"",VLOOKUP($B99,'Classificação ativ com agrop'!$B$7:$Z$632,COLUMN()-1,0))</f>
        <v>Extr Min</v>
      </c>
      <c r="K99" s="270" t="str">
        <f>IF(VLOOKUP($B99,'Classificação ativ com agrop'!$B$7:$Z$632,COLUMN()-1,0)=0,"",VLOOKUP($B99,'Classificação ativ com agrop'!$B$7:$Z$632,COLUMN()-1,0))</f>
        <v>Min&amp;Met</v>
      </c>
      <c r="L99" s="270" t="str">
        <f>IF(VLOOKUP($B99,'Classificação ativ com agrop'!$B$7:$Z$632,COLUMN()-1,0)=0,"",VLOOKUP($B99,'Classificação ativ com agrop'!$B$7:$Z$632,COLUMN()-1,0))</f>
        <v/>
      </c>
      <c r="M99" s="270" t="str">
        <f>IF(VLOOKUP($B99,'Classificação ativ com agrop'!$B$7:$Z$632,COLUMN()-1,0)=0,"",VLOOKUP($B99,'Classificação ativ com agrop'!$B$7:$Z$632,COLUMN()-1,0))</f>
        <v>X Prop</v>
      </c>
      <c r="N99" s="270" t="str">
        <f>IF(VLOOKUP($B99,'Classificação ativ com agrop'!$B$7:$Z$632,COLUMN()-1,0)=0,"",VLOOKUP($B99,'Classificação ativ com agrop'!$B$7:$Z$632,COLUMN()-1,0))</f>
        <v/>
      </c>
      <c r="O99" s="270" t="str">
        <f>IF(VLOOKUP($B99,'Classificação ativ com agrop'!$B$7:$Z$632,COLUMN()-1,0)=0,"",VLOOKUP($B99,'Classificação ativ com agrop'!$B$7:$Z$632,COLUMN()-1,0))</f>
        <v/>
      </c>
      <c r="P99" s="270" t="str">
        <f>IF(VLOOKUP($B99,'Classificação ativ com agrop'!$B$7:$Z$632,COLUMN()-1,0)=0,"",VLOOKUP($B99,'Classificação ativ com agrop'!$B$7:$Z$632,COLUMN()-1,0))</f>
        <v/>
      </c>
      <c r="Q99" s="269">
        <f>IF(VLOOKUP($B99,'Classificação ativ com agrop'!$B$7:$Z$632,COLUMN()-1,0)=0,"",VLOOKUP($B99,'Classificação ativ com agrop'!$B$7:$Z$632,COLUMN()-1,0))</f>
        <v>1</v>
      </c>
      <c r="R99" s="269" t="str">
        <f>IF(VLOOKUP($B99,'Classificação ativ com agrop'!$B$7:$Z$632,COLUMN()-1,0)=0,"",VLOOKUP($B99,'Classificação ativ com agrop'!$B$7:$Z$632,COLUMN()-1,0))</f>
        <v/>
      </c>
      <c r="S99" s="270">
        <f>IF(VLOOKUP($B99,'Classificação ativ com agrop'!$B$7:$Z$632,COLUMN()-1,0)=0,"",VLOOKUP($B99,'Classificação ativ com agrop'!$B$7:$Z$632,COLUMN()-1,0))</f>
        <v>933</v>
      </c>
      <c r="T99" s="270">
        <f>IF(VLOOKUP($B99,'Classificação ativ com agrop'!$B$7:$Z$632,COLUMN()-1,0)=0,"",VLOOKUP($B99,'Classificação ativ com agrop'!$B$7:$Z$632,COLUMN()-1,0))</f>
        <v>14</v>
      </c>
      <c r="U99" s="270">
        <f>IF(VLOOKUP($B99,'Classificação ativ com agrop'!$B$7:$Z$632,COLUMN()-1,0)=0,"",VLOOKUP($B99,'Classificação ativ com agrop'!$B$7:$Z$632,COLUMN()-1,0))</f>
        <v>13131</v>
      </c>
      <c r="V99" s="270">
        <f>IF(VLOOKUP($B99,'Classificação ativ com agrop'!$B$7:$Z$632,COLUMN()-1,0)=0,"",VLOOKUP($B99,'Classificação ativ com agrop'!$B$7:$Z$632,COLUMN()-1,0))</f>
        <v>670</v>
      </c>
      <c r="W99" s="270" t="str">
        <f>IF(VLOOKUP($B99,'Classificação ativ com agrop'!$B$7:$Z$632,COLUMN()-1,0)=0,"",VLOOKUP($B99,'Classificação ativ com agrop'!$B$7:$Z$632,COLUMN()-1,0))</f>
        <v/>
      </c>
      <c r="X99" s="270" t="str">
        <f>IF(VLOOKUP($B99,'Classificação ativ com agrop'!$B$7:$Z$632,COLUMN()-1,0)=0,"",VLOOKUP($B99,'Classificação ativ com agrop'!$B$7:$Z$632,COLUMN()-1,0))</f>
        <v/>
      </c>
      <c r="Y99" s="270" t="str">
        <f>IF(VLOOKUP($B99,'Classificação ativ com agrop'!$B$7:$Z$632,COLUMN()-1,0)=0,"",VLOOKUP($B99,'Classificação ativ com agrop'!$B$7:$Z$632,COLUMN()-1,0))</f>
        <v/>
      </c>
      <c r="Z99" s="270" t="str">
        <f>IF(VLOOKUP($B99,'Classificação ativ com agrop'!$B$7:$Z$632,COLUMN()-1,0)=0,"",VLOOKUP($B99,'Classificação ativ com agrop'!$B$7:$Z$632,COLUMN()-1,0))</f>
        <v/>
      </c>
    </row>
    <row r="100" spans="1:26">
      <c r="A100" s="48">
        <v>109</v>
      </c>
      <c r="B100" s="49" t="s">
        <v>79</v>
      </c>
      <c r="C100" s="65">
        <f>VLOOKUP($B100,'Panorama Especialização Brasil'!$K$4:$BU$679,58,0)</f>
        <v>1917</v>
      </c>
      <c r="D100" s="46">
        <f t="shared" si="1"/>
        <v>1.2472784173190232</v>
      </c>
      <c r="E100" s="201">
        <f>VLOOKUP($B100,'Panorama Especialização Brasil'!$K$4:$BU$679,60,0)</f>
        <v>155</v>
      </c>
      <c r="F100" s="98">
        <v>694</v>
      </c>
      <c r="G100" s="196">
        <v>27</v>
      </c>
      <c r="H100" s="98">
        <f>VLOOKUP($B100,'Panorama Especialização Brasil'!$K$4:$BU$679,63,0)</f>
        <v>27196</v>
      </c>
      <c r="I100" s="201">
        <f>VLOOKUP($B100,'Panorama Especialização Brasil'!$K$4:$BV$680,64,0)</f>
        <v>3134</v>
      </c>
      <c r="J100" s="270" t="str">
        <f>IF(VLOOKUP($B100,'Classificação ativ com agrop'!$B$7:$Z$632,COLUMN()-1,0)=0,"",VLOOKUP($B100,'Classificação ativ com agrop'!$B$7:$Z$632,COLUMN()-1,0))</f>
        <v>Tex-Vest</v>
      </c>
      <c r="K100" s="270" t="str">
        <f>IF(VLOOKUP($B100,'Classificação ativ com agrop'!$B$7:$Z$632,COLUMN()-1,0)=0,"",VLOOKUP($B100,'Classificação ativ com agrop'!$B$7:$Z$632,COLUMN()-1,0))</f>
        <v>Tex-Vest e Similares</v>
      </c>
      <c r="L100" s="270" t="str">
        <f>IF(VLOOKUP($B100,'Classificação ativ com agrop'!$B$7:$Z$632,COLUMN()-1,0)=0,"",VLOOKUP($B100,'Classificação ativ com agrop'!$B$7:$Z$632,COLUMN()-1,0))</f>
        <v>Vestuário</v>
      </c>
      <c r="M100" s="270" t="str">
        <f>IF(VLOOKUP($B100,'Classificação ativ com agrop'!$B$7:$Z$632,COLUMN()-1,0)=0,"",VLOOKUP($B100,'Classificação ativ com agrop'!$B$7:$Z$632,COLUMN()-1,0))</f>
        <v>X Prop</v>
      </c>
      <c r="N100" s="270" t="str">
        <f>IF(VLOOKUP($B100,'Classificação ativ com agrop'!$B$7:$Z$632,COLUMN()-1,0)=0,"",VLOOKUP($B100,'Classificação ativ com agrop'!$B$7:$Z$632,COLUMN()-1,0))</f>
        <v>SPE</v>
      </c>
      <c r="O100" s="270" t="str">
        <f>IF(VLOOKUP($B100,'Classificação ativ com agrop'!$B$7:$Z$632,COLUMN()-1,0)=0,"",VLOOKUP($B100,'Classificação ativ com agrop'!$B$7:$Z$632,COLUMN()-1,0))</f>
        <v/>
      </c>
      <c r="P100" s="270" t="str">
        <f>IF(VLOOKUP($B100,'Classificação ativ com agrop'!$B$7:$Z$632,COLUMN()-1,0)=0,"",VLOOKUP($B100,'Classificação ativ com agrop'!$B$7:$Z$632,COLUMN()-1,0))</f>
        <v>Multifunção</v>
      </c>
      <c r="Q100" s="269">
        <f>IF(VLOOKUP($B100,'Classificação ativ com agrop'!$B$7:$Z$632,COLUMN()-1,0)=0,"",VLOOKUP($B100,'Classificação ativ com agrop'!$B$7:$Z$632,COLUMN()-1,0))</f>
        <v>0.6</v>
      </c>
      <c r="R100" s="269">
        <f>IF(VLOOKUP($B100,'Classificação ativ com agrop'!$B$7:$Z$632,COLUMN()-1,0)=0,"",VLOOKUP($B100,'Classificação ativ com agrop'!$B$7:$Z$632,COLUMN()-1,0))</f>
        <v>0.4</v>
      </c>
      <c r="S100" s="270">
        <f>IF(VLOOKUP($B100,'Classificação ativ com agrop'!$B$7:$Z$632,COLUMN()-1,0)=0,"",VLOOKUP($B100,'Classificação ativ com agrop'!$B$7:$Z$632,COLUMN()-1,0))</f>
        <v>1150.2</v>
      </c>
      <c r="T100" s="270">
        <f>IF(VLOOKUP($B100,'Classificação ativ com agrop'!$B$7:$Z$632,COLUMN()-1,0)=0,"",VLOOKUP($B100,'Classificação ativ com agrop'!$B$7:$Z$632,COLUMN()-1,0))</f>
        <v>93</v>
      </c>
      <c r="U100" s="270">
        <f>IF(VLOOKUP($B100,'Classificação ativ com agrop'!$B$7:$Z$632,COLUMN()-1,0)=0,"",VLOOKUP($B100,'Classificação ativ com agrop'!$B$7:$Z$632,COLUMN()-1,0))</f>
        <v>16317.599999999999</v>
      </c>
      <c r="V100" s="270">
        <f>IF(VLOOKUP($B100,'Classificação ativ com agrop'!$B$7:$Z$632,COLUMN()-1,0)=0,"",VLOOKUP($B100,'Classificação ativ com agrop'!$B$7:$Z$632,COLUMN()-1,0))</f>
        <v>1880.3999999999999</v>
      </c>
      <c r="W100" s="270">
        <f>IF(VLOOKUP($B100,'Classificação ativ com agrop'!$B$7:$Z$632,COLUMN()-1,0)=0,"",VLOOKUP($B100,'Classificação ativ com agrop'!$B$7:$Z$632,COLUMN()-1,0))</f>
        <v>766.80000000000007</v>
      </c>
      <c r="X100" s="270">
        <f>IF(VLOOKUP($B100,'Classificação ativ com agrop'!$B$7:$Z$632,COLUMN()-1,0)=0,"",VLOOKUP($B100,'Classificação ativ com agrop'!$B$7:$Z$632,COLUMN()-1,0))</f>
        <v>62</v>
      </c>
      <c r="Y100" s="270">
        <f>IF(VLOOKUP($B100,'Classificação ativ com agrop'!$B$7:$Z$632,COLUMN()-1,0)=0,"",VLOOKUP($B100,'Classificação ativ com agrop'!$B$7:$Z$632,COLUMN()-1,0))</f>
        <v>10878.400000000001</v>
      </c>
      <c r="Z100" s="270">
        <f>IF(VLOOKUP($B100,'Classificação ativ com agrop'!$B$7:$Z$632,COLUMN()-1,0)=0,"",VLOOKUP($B100,'Classificação ativ com agrop'!$B$7:$Z$632,COLUMN()-1,0))</f>
        <v>1253.6000000000001</v>
      </c>
    </row>
    <row r="101" spans="1:26">
      <c r="A101" s="48">
        <v>417</v>
      </c>
      <c r="B101" s="49" t="s">
        <v>388</v>
      </c>
      <c r="C101" s="65">
        <f>VLOOKUP($B101,'Panorama Especialização Brasil'!$K$4:$BU$679,58,0)</f>
        <v>24906</v>
      </c>
      <c r="D101" s="46">
        <f t="shared" si="1"/>
        <v>1.2400808345786347</v>
      </c>
      <c r="E101" s="201">
        <f>VLOOKUP($B101,'Panorama Especialização Brasil'!$K$4:$BU$679,60,0)</f>
        <v>2309</v>
      </c>
      <c r="F101" s="98">
        <v>3916</v>
      </c>
      <c r="G101" s="196">
        <v>245</v>
      </c>
      <c r="H101" s="98">
        <f>VLOOKUP($B101,'Panorama Especialização Brasil'!$K$4:$BU$679,63,0)</f>
        <v>355386</v>
      </c>
      <c r="I101" s="201">
        <f>VLOOKUP($B101,'Panorama Especialização Brasil'!$K$4:$BV$680,64,0)</f>
        <v>34776</v>
      </c>
      <c r="J101" s="270" t="str">
        <f>IF(VLOOKUP($B101,'Classificação ativ com agrop'!$B$7:$Z$632,COLUMN()-1,0)=0,"",VLOOKUP($B101,'Classificação ativ com agrop'!$B$7:$Z$632,COLUMN()-1,0))</f>
        <v>Com Ger</v>
      </c>
      <c r="K101" s="270" t="str">
        <f>IF(VLOOKUP($B101,'Classificação ativ com agrop'!$B$7:$Z$632,COLUMN()-1,0)=0,"",VLOOKUP($B101,'Classificação ativ com agrop'!$B$7:$Z$632,COLUMN()-1,0))</f>
        <v>SPF&amp;E</v>
      </c>
      <c r="L101" s="270" t="str">
        <f>IF(VLOOKUP($B101,'Classificação ativ com agrop'!$B$7:$Z$632,COLUMN()-1,0)=0,"",VLOOKUP($B101,'Classificação ativ com agrop'!$B$7:$Z$632,COLUMN()-1,0))</f>
        <v/>
      </c>
      <c r="M101" s="270" t="str">
        <f>IF(VLOOKUP($B101,'Classificação ativ com agrop'!$B$7:$Z$632,COLUMN()-1,0)=0,"",VLOOKUP($B101,'Classificação ativ com agrop'!$B$7:$Z$632,COLUMN()-1,0))</f>
        <v>Gen Reflexo</v>
      </c>
      <c r="N101" s="270" t="str">
        <f>IF(VLOOKUP($B101,'Classificação ativ com agrop'!$B$7:$Z$632,COLUMN()-1,0)=0,"",VLOOKUP($B101,'Classificação ativ com agrop'!$B$7:$Z$632,COLUMN()-1,0))</f>
        <v/>
      </c>
      <c r="O101" s="270" t="str">
        <f>IF(VLOOKUP($B101,'Classificação ativ com agrop'!$B$7:$Z$632,COLUMN()-1,0)=0,"",VLOOKUP($B101,'Classificação ativ com agrop'!$B$7:$Z$632,COLUMN()-1,0))</f>
        <v/>
      </c>
      <c r="P101" s="270" t="str">
        <f>IF(VLOOKUP($B101,'Classificação ativ com agrop'!$B$7:$Z$632,COLUMN()-1,0)=0,"",VLOOKUP($B101,'Classificação ativ com agrop'!$B$7:$Z$632,COLUMN()-1,0))</f>
        <v/>
      </c>
      <c r="Q101" s="269">
        <f>IF(VLOOKUP($B101,'Classificação ativ com agrop'!$B$7:$Z$632,COLUMN()-1,0)=0,"",VLOOKUP($B101,'Classificação ativ com agrop'!$B$7:$Z$632,COLUMN()-1,0))</f>
        <v>1</v>
      </c>
      <c r="R101" s="269" t="str">
        <f>IF(VLOOKUP($B101,'Classificação ativ com agrop'!$B$7:$Z$632,COLUMN()-1,0)=0,"",VLOOKUP($B101,'Classificação ativ com agrop'!$B$7:$Z$632,COLUMN()-1,0))</f>
        <v/>
      </c>
      <c r="S101" s="270">
        <f>IF(VLOOKUP($B101,'Classificação ativ com agrop'!$B$7:$Z$632,COLUMN()-1,0)=0,"",VLOOKUP($B101,'Classificação ativ com agrop'!$B$7:$Z$632,COLUMN()-1,0))</f>
        <v>24906</v>
      </c>
      <c r="T101" s="270">
        <f>IF(VLOOKUP($B101,'Classificação ativ com agrop'!$B$7:$Z$632,COLUMN()-1,0)=0,"",VLOOKUP($B101,'Classificação ativ com agrop'!$B$7:$Z$632,COLUMN()-1,0))</f>
        <v>2309</v>
      </c>
      <c r="U101" s="270">
        <f>IF(VLOOKUP($B101,'Classificação ativ com agrop'!$B$7:$Z$632,COLUMN()-1,0)=0,"",VLOOKUP($B101,'Classificação ativ com agrop'!$B$7:$Z$632,COLUMN()-1,0))</f>
        <v>355386</v>
      </c>
      <c r="V101" s="270">
        <f>IF(VLOOKUP($B101,'Classificação ativ com agrop'!$B$7:$Z$632,COLUMN()-1,0)=0,"",VLOOKUP($B101,'Classificação ativ com agrop'!$B$7:$Z$632,COLUMN()-1,0))</f>
        <v>34776</v>
      </c>
      <c r="W101" s="270" t="str">
        <f>IF(VLOOKUP($B101,'Classificação ativ com agrop'!$B$7:$Z$632,COLUMN()-1,0)=0,"",VLOOKUP($B101,'Classificação ativ com agrop'!$B$7:$Z$632,COLUMN()-1,0))</f>
        <v/>
      </c>
      <c r="X101" s="270" t="str">
        <f>IF(VLOOKUP($B101,'Classificação ativ com agrop'!$B$7:$Z$632,COLUMN()-1,0)=0,"",VLOOKUP($B101,'Classificação ativ com agrop'!$B$7:$Z$632,COLUMN()-1,0))</f>
        <v/>
      </c>
      <c r="Y101" s="270" t="str">
        <f>IF(VLOOKUP($B101,'Classificação ativ com agrop'!$B$7:$Z$632,COLUMN()-1,0)=0,"",VLOOKUP($B101,'Classificação ativ com agrop'!$B$7:$Z$632,COLUMN()-1,0))</f>
        <v/>
      </c>
      <c r="Z101" s="270" t="str">
        <f>IF(VLOOKUP($B101,'Classificação ativ com agrop'!$B$7:$Z$632,COLUMN()-1,0)=0,"",VLOOKUP($B101,'Classificação ativ com agrop'!$B$7:$Z$632,COLUMN()-1,0))</f>
        <v/>
      </c>
    </row>
    <row r="102" spans="1:26">
      <c r="A102" s="48">
        <v>564</v>
      </c>
      <c r="B102" s="49" t="s">
        <v>537</v>
      </c>
      <c r="C102" s="65">
        <f>VLOOKUP($B102,'Panorama Especialização Brasil'!$K$4:$BU$679,58,0)</f>
        <v>3021</v>
      </c>
      <c r="D102" s="46">
        <f t="shared" si="1"/>
        <v>1.2390152308762132</v>
      </c>
      <c r="E102" s="201">
        <f>VLOOKUP($B102,'Panorama Especialização Brasil'!$K$4:$BU$679,60,0)</f>
        <v>33</v>
      </c>
      <c r="F102" s="98">
        <v>1540</v>
      </c>
      <c r="G102" s="196">
        <v>13</v>
      </c>
      <c r="H102" s="98">
        <f>VLOOKUP($B102,'Panorama Especialização Brasil'!$K$4:$BU$679,63,0)</f>
        <v>43144</v>
      </c>
      <c r="I102" s="201">
        <f>VLOOKUP($B102,'Panorama Especialização Brasil'!$K$4:$BV$680,64,0)</f>
        <v>722</v>
      </c>
      <c r="J102" s="270" t="str">
        <f>IF(VLOOKUP($B102,'Classificação ativ com agrop'!$B$7:$Z$632,COLUMN()-1,0)=0,"",VLOOKUP($B102,'Classificação ativ com agrop'!$B$7:$Z$632,COLUMN()-1,0))</f>
        <v>Educ</v>
      </c>
      <c r="K102" s="270" t="str">
        <f>IF(VLOOKUP($B102,'Classificação ativ com agrop'!$B$7:$Z$632,COLUMN()-1,0)=0,"",VLOOKUP($B102,'Classificação ativ com agrop'!$B$7:$Z$632,COLUMN()-1,0))</f>
        <v>SPB - Edu</v>
      </c>
      <c r="L102" s="270" t="str">
        <f>IF(VLOOKUP($B102,'Classificação ativ com agrop'!$B$7:$Z$632,COLUMN()-1,0)=0,"",VLOOKUP($B102,'Classificação ativ com agrop'!$B$7:$Z$632,COLUMN()-1,0))</f>
        <v/>
      </c>
      <c r="M102" s="270" t="str">
        <f>IF(VLOOKUP($B102,'Classificação ativ com agrop'!$B$7:$Z$632,COLUMN()-1,0)=0,"",VLOOKUP($B102,'Classificação ativ com agrop'!$B$7:$Z$632,COLUMN()-1,0))</f>
        <v>Multifunção</v>
      </c>
      <c r="N102" s="270" t="str">
        <f>IF(VLOOKUP($B102,'Classificação ativ com agrop'!$B$7:$Z$632,COLUMN()-1,0)=0,"",VLOOKUP($B102,'Classificação ativ com agrop'!$B$7:$Z$632,COLUMN()-1,0))</f>
        <v/>
      </c>
      <c r="O102" s="270" t="str">
        <f>IF(VLOOKUP($B102,'Classificação ativ com agrop'!$B$7:$Z$632,COLUMN()-1,0)=0,"",VLOOKUP($B102,'Classificação ativ com agrop'!$B$7:$Z$632,COLUMN()-1,0))</f>
        <v/>
      </c>
      <c r="P102" s="270" t="str">
        <f>IF(VLOOKUP($B102,'Classificação ativ com agrop'!$B$7:$Z$632,COLUMN()-1,0)=0,"",VLOOKUP($B102,'Classificação ativ com agrop'!$B$7:$Z$632,COLUMN()-1,0))</f>
        <v/>
      </c>
      <c r="Q102" s="269">
        <f>IF(VLOOKUP($B102,'Classificação ativ com agrop'!$B$7:$Z$632,COLUMN()-1,0)=0,"",VLOOKUP($B102,'Classificação ativ com agrop'!$B$7:$Z$632,COLUMN()-1,0))</f>
        <v>1</v>
      </c>
      <c r="R102" s="269" t="str">
        <f>IF(VLOOKUP($B102,'Classificação ativ com agrop'!$B$7:$Z$632,COLUMN()-1,0)=0,"",VLOOKUP($B102,'Classificação ativ com agrop'!$B$7:$Z$632,COLUMN()-1,0))</f>
        <v/>
      </c>
      <c r="S102" s="270">
        <f>IF(VLOOKUP($B102,'Classificação ativ com agrop'!$B$7:$Z$632,COLUMN()-1,0)=0,"",VLOOKUP($B102,'Classificação ativ com agrop'!$B$7:$Z$632,COLUMN()-1,0))</f>
        <v>3021</v>
      </c>
      <c r="T102" s="270">
        <f>IF(VLOOKUP($B102,'Classificação ativ com agrop'!$B$7:$Z$632,COLUMN()-1,0)=0,"",VLOOKUP($B102,'Classificação ativ com agrop'!$B$7:$Z$632,COLUMN()-1,0))</f>
        <v>33</v>
      </c>
      <c r="U102" s="270">
        <f>IF(VLOOKUP($B102,'Classificação ativ com agrop'!$B$7:$Z$632,COLUMN()-1,0)=0,"",VLOOKUP($B102,'Classificação ativ com agrop'!$B$7:$Z$632,COLUMN()-1,0))</f>
        <v>43144</v>
      </c>
      <c r="V102" s="270">
        <f>IF(VLOOKUP($B102,'Classificação ativ com agrop'!$B$7:$Z$632,COLUMN()-1,0)=0,"",VLOOKUP($B102,'Classificação ativ com agrop'!$B$7:$Z$632,COLUMN()-1,0))</f>
        <v>722</v>
      </c>
      <c r="W102" s="270" t="str">
        <f>IF(VLOOKUP($B102,'Classificação ativ com agrop'!$B$7:$Z$632,COLUMN()-1,0)=0,"",VLOOKUP($B102,'Classificação ativ com agrop'!$B$7:$Z$632,COLUMN()-1,0))</f>
        <v/>
      </c>
      <c r="X102" s="270" t="str">
        <f>IF(VLOOKUP($B102,'Classificação ativ com agrop'!$B$7:$Z$632,COLUMN()-1,0)=0,"",VLOOKUP($B102,'Classificação ativ com agrop'!$B$7:$Z$632,COLUMN()-1,0))</f>
        <v/>
      </c>
      <c r="Y102" s="270" t="str">
        <f>IF(VLOOKUP($B102,'Classificação ativ com agrop'!$B$7:$Z$632,COLUMN()-1,0)=0,"",VLOOKUP($B102,'Classificação ativ com agrop'!$B$7:$Z$632,COLUMN()-1,0))</f>
        <v/>
      </c>
      <c r="Z102" s="270" t="str">
        <f>IF(VLOOKUP($B102,'Classificação ativ com agrop'!$B$7:$Z$632,COLUMN()-1,0)=0,"",VLOOKUP($B102,'Classificação ativ com agrop'!$B$7:$Z$632,COLUMN()-1,0))</f>
        <v/>
      </c>
    </row>
    <row r="103" spans="1:26">
      <c r="A103" s="48">
        <v>626</v>
      </c>
      <c r="B103" s="49" t="s">
        <v>600</v>
      </c>
      <c r="C103" s="65">
        <f>VLOOKUP($B103,'Panorama Especialização Brasil'!$K$4:$BU$679,58,0)</f>
        <v>2154</v>
      </c>
      <c r="D103" s="46">
        <f t="shared" si="1"/>
        <v>1.2312129048536382</v>
      </c>
      <c r="E103" s="201">
        <f>VLOOKUP($B103,'Panorama Especialização Brasil'!$K$4:$BU$679,60,0)</f>
        <v>36</v>
      </c>
      <c r="F103" s="98">
        <v>895</v>
      </c>
      <c r="G103" s="196">
        <v>7</v>
      </c>
      <c r="H103" s="98">
        <f>VLOOKUP($B103,'Panorama Especialização Brasil'!$K$4:$BU$679,63,0)</f>
        <v>30957</v>
      </c>
      <c r="I103" s="201">
        <f>VLOOKUP($B103,'Panorama Especialização Brasil'!$K$4:$BV$680,64,0)</f>
        <v>751</v>
      </c>
      <c r="J103" s="270" t="str">
        <f>IF(VLOOKUP($B103,'Classificação ativ com agrop'!$B$7:$Z$632,COLUMN()-1,0)=0,"",VLOOKUP($B103,'Classificação ativ com agrop'!$B$7:$Z$632,COLUMN()-1,0))</f>
        <v>Educ</v>
      </c>
      <c r="K103" s="270" t="str">
        <f>IF(VLOOKUP($B103,'Classificação ativ com agrop'!$B$7:$Z$632,COLUMN()-1,0)=0,"",VLOOKUP($B103,'Classificação ativ com agrop'!$B$7:$Z$632,COLUMN()-1,0))</f>
        <v>SPB - Edu</v>
      </c>
      <c r="L103" s="270" t="str">
        <f>IF(VLOOKUP($B103,'Classificação ativ com agrop'!$B$7:$Z$632,COLUMN()-1,0)=0,"",VLOOKUP($B103,'Classificação ativ com agrop'!$B$7:$Z$632,COLUMN()-1,0))</f>
        <v/>
      </c>
      <c r="M103" s="270" t="str">
        <f>IF(VLOOKUP($B103,'Classificação ativ com agrop'!$B$7:$Z$632,COLUMN()-1,0)=0,"",VLOOKUP($B103,'Classificação ativ com agrop'!$B$7:$Z$632,COLUMN()-1,0))</f>
        <v>Multifunção</v>
      </c>
      <c r="N103" s="270" t="str">
        <f>IF(VLOOKUP($B103,'Classificação ativ com agrop'!$B$7:$Z$632,COLUMN()-1,0)=0,"",VLOOKUP($B103,'Classificação ativ com agrop'!$B$7:$Z$632,COLUMN()-1,0))</f>
        <v/>
      </c>
      <c r="O103" s="270" t="str">
        <f>IF(VLOOKUP($B103,'Classificação ativ com agrop'!$B$7:$Z$632,COLUMN()-1,0)=0,"",VLOOKUP($B103,'Classificação ativ com agrop'!$B$7:$Z$632,COLUMN()-1,0))</f>
        <v/>
      </c>
      <c r="P103" s="270" t="str">
        <f>IF(VLOOKUP($B103,'Classificação ativ com agrop'!$B$7:$Z$632,COLUMN()-1,0)=0,"",VLOOKUP($B103,'Classificação ativ com agrop'!$B$7:$Z$632,COLUMN()-1,0))</f>
        <v/>
      </c>
      <c r="Q103" s="269">
        <f>IF(VLOOKUP($B103,'Classificação ativ com agrop'!$B$7:$Z$632,COLUMN()-1,0)=0,"",VLOOKUP($B103,'Classificação ativ com agrop'!$B$7:$Z$632,COLUMN()-1,0))</f>
        <v>1</v>
      </c>
      <c r="R103" s="269" t="str">
        <f>IF(VLOOKUP($B103,'Classificação ativ com agrop'!$B$7:$Z$632,COLUMN()-1,0)=0,"",VLOOKUP($B103,'Classificação ativ com agrop'!$B$7:$Z$632,COLUMN()-1,0))</f>
        <v/>
      </c>
      <c r="S103" s="270">
        <f>IF(VLOOKUP($B103,'Classificação ativ com agrop'!$B$7:$Z$632,COLUMN()-1,0)=0,"",VLOOKUP($B103,'Classificação ativ com agrop'!$B$7:$Z$632,COLUMN()-1,0))</f>
        <v>2154</v>
      </c>
      <c r="T103" s="270">
        <f>IF(VLOOKUP($B103,'Classificação ativ com agrop'!$B$7:$Z$632,COLUMN()-1,0)=0,"",VLOOKUP($B103,'Classificação ativ com agrop'!$B$7:$Z$632,COLUMN()-1,0))</f>
        <v>36</v>
      </c>
      <c r="U103" s="270">
        <f>IF(VLOOKUP($B103,'Classificação ativ com agrop'!$B$7:$Z$632,COLUMN()-1,0)=0,"",VLOOKUP($B103,'Classificação ativ com agrop'!$B$7:$Z$632,COLUMN()-1,0))</f>
        <v>30957</v>
      </c>
      <c r="V103" s="270">
        <f>IF(VLOOKUP($B103,'Classificação ativ com agrop'!$B$7:$Z$632,COLUMN()-1,0)=0,"",VLOOKUP($B103,'Classificação ativ com agrop'!$B$7:$Z$632,COLUMN()-1,0))</f>
        <v>751</v>
      </c>
      <c r="W103" s="270" t="str">
        <f>IF(VLOOKUP($B103,'Classificação ativ com agrop'!$B$7:$Z$632,COLUMN()-1,0)=0,"",VLOOKUP($B103,'Classificação ativ com agrop'!$B$7:$Z$632,COLUMN()-1,0))</f>
        <v/>
      </c>
      <c r="X103" s="270" t="str">
        <f>IF(VLOOKUP($B103,'Classificação ativ com agrop'!$B$7:$Z$632,COLUMN()-1,0)=0,"",VLOOKUP($B103,'Classificação ativ com agrop'!$B$7:$Z$632,COLUMN()-1,0))</f>
        <v/>
      </c>
      <c r="Y103" s="270" t="str">
        <f>IF(VLOOKUP($B103,'Classificação ativ com agrop'!$B$7:$Z$632,COLUMN()-1,0)=0,"",VLOOKUP($B103,'Classificação ativ com agrop'!$B$7:$Z$632,COLUMN()-1,0))</f>
        <v/>
      </c>
      <c r="Z103" s="270" t="str">
        <f>IF(VLOOKUP($B103,'Classificação ativ com agrop'!$B$7:$Z$632,COLUMN()-1,0)=0,"",VLOOKUP($B103,'Classificação ativ com agrop'!$B$7:$Z$632,COLUMN()-1,0))</f>
        <v/>
      </c>
    </row>
    <row r="104" spans="1:26">
      <c r="A104" s="48">
        <v>330</v>
      </c>
      <c r="B104" s="49" t="s">
        <v>301</v>
      </c>
      <c r="C104" s="65">
        <f>VLOOKUP($B104,'Panorama Especialização Brasil'!$K$4:$BU$679,58,0)</f>
        <v>76910</v>
      </c>
      <c r="D104" s="46">
        <f t="shared" si="1"/>
        <v>1.2212221146264126</v>
      </c>
      <c r="E104" s="201">
        <f>VLOOKUP($B104,'Panorama Especialização Brasil'!$K$4:$BU$679,60,0)</f>
        <v>4971</v>
      </c>
      <c r="F104" s="98">
        <v>12973</v>
      </c>
      <c r="G104" s="196">
        <v>459</v>
      </c>
      <c r="H104" s="98">
        <f>VLOOKUP($B104,'Panorama Especialização Brasil'!$K$4:$BU$679,63,0)</f>
        <v>1114383</v>
      </c>
      <c r="I104" s="201">
        <f>VLOOKUP($B104,'Panorama Especialização Brasil'!$K$4:$BV$680,64,0)</f>
        <v>100637</v>
      </c>
      <c r="J104" s="270" t="str">
        <f>IF(VLOOKUP($B104,'Classificação ativ com agrop'!$B$7:$Z$632,COLUMN()-1,0)=0,"",VLOOKUP($B104,'Classificação ativ com agrop'!$B$7:$Z$632,COLUMN()-1,0))</f>
        <v>Const Civ</v>
      </c>
      <c r="K104" s="270" t="str">
        <f>IF(VLOOKUP($B104,'Classificação ativ com agrop'!$B$7:$Z$632,COLUMN()-1,0)=0,"",VLOOKUP($B104,'Classificação ativ com agrop'!$B$7:$Z$632,COLUMN()-1,0))</f>
        <v>Const Civil</v>
      </c>
      <c r="L104" s="270" t="str">
        <f>IF(VLOOKUP($B104,'Classificação ativ com agrop'!$B$7:$Z$632,COLUMN()-1,0)=0,"",VLOOKUP($B104,'Classificação ativ com agrop'!$B$7:$Z$632,COLUMN()-1,0))</f>
        <v/>
      </c>
      <c r="M104" s="270" t="str">
        <f>IF(VLOOKUP($B104,'Classificação ativ com agrop'!$B$7:$Z$632,COLUMN()-1,0)=0,"",VLOOKUP($B104,'Classificação ativ com agrop'!$B$7:$Z$632,COLUMN()-1,0))</f>
        <v>Multifunção</v>
      </c>
      <c r="N104" s="270" t="str">
        <f>IF(VLOOKUP($B104,'Classificação ativ com agrop'!$B$7:$Z$632,COLUMN()-1,0)=0,"",VLOOKUP($B104,'Classificação ativ com agrop'!$B$7:$Z$632,COLUMN()-1,0))</f>
        <v/>
      </c>
      <c r="O104" s="270" t="str">
        <f>IF(VLOOKUP($B104,'Classificação ativ com agrop'!$B$7:$Z$632,COLUMN()-1,0)=0,"",VLOOKUP($B104,'Classificação ativ com agrop'!$B$7:$Z$632,COLUMN()-1,0))</f>
        <v/>
      </c>
      <c r="P104" s="270" t="str">
        <f>IF(VLOOKUP($B104,'Classificação ativ com agrop'!$B$7:$Z$632,COLUMN()-1,0)=0,"",VLOOKUP($B104,'Classificação ativ com agrop'!$B$7:$Z$632,COLUMN()-1,0))</f>
        <v/>
      </c>
      <c r="Q104" s="269">
        <f>IF(VLOOKUP($B104,'Classificação ativ com agrop'!$B$7:$Z$632,COLUMN()-1,0)=0,"",VLOOKUP($B104,'Classificação ativ com agrop'!$B$7:$Z$632,COLUMN()-1,0))</f>
        <v>1</v>
      </c>
      <c r="R104" s="269" t="str">
        <f>IF(VLOOKUP($B104,'Classificação ativ com agrop'!$B$7:$Z$632,COLUMN()-1,0)=0,"",VLOOKUP($B104,'Classificação ativ com agrop'!$B$7:$Z$632,COLUMN()-1,0))</f>
        <v/>
      </c>
      <c r="S104" s="270">
        <f>IF(VLOOKUP($B104,'Classificação ativ com agrop'!$B$7:$Z$632,COLUMN()-1,0)=0,"",VLOOKUP($B104,'Classificação ativ com agrop'!$B$7:$Z$632,COLUMN()-1,0))</f>
        <v>76910</v>
      </c>
      <c r="T104" s="270">
        <f>IF(VLOOKUP($B104,'Classificação ativ com agrop'!$B$7:$Z$632,COLUMN()-1,0)=0,"",VLOOKUP($B104,'Classificação ativ com agrop'!$B$7:$Z$632,COLUMN()-1,0))</f>
        <v>4971</v>
      </c>
      <c r="U104" s="270">
        <f>IF(VLOOKUP($B104,'Classificação ativ com agrop'!$B$7:$Z$632,COLUMN()-1,0)=0,"",VLOOKUP($B104,'Classificação ativ com agrop'!$B$7:$Z$632,COLUMN()-1,0))</f>
        <v>1114383</v>
      </c>
      <c r="V104" s="270">
        <f>IF(VLOOKUP($B104,'Classificação ativ com agrop'!$B$7:$Z$632,COLUMN()-1,0)=0,"",VLOOKUP($B104,'Classificação ativ com agrop'!$B$7:$Z$632,COLUMN()-1,0))</f>
        <v>100637</v>
      </c>
      <c r="W104" s="270" t="str">
        <f>IF(VLOOKUP($B104,'Classificação ativ com agrop'!$B$7:$Z$632,COLUMN()-1,0)=0,"",VLOOKUP($B104,'Classificação ativ com agrop'!$B$7:$Z$632,COLUMN()-1,0))</f>
        <v/>
      </c>
      <c r="X104" s="270" t="str">
        <f>IF(VLOOKUP($B104,'Classificação ativ com agrop'!$B$7:$Z$632,COLUMN()-1,0)=0,"",VLOOKUP($B104,'Classificação ativ com agrop'!$B$7:$Z$632,COLUMN()-1,0))</f>
        <v/>
      </c>
      <c r="Y104" s="270" t="str">
        <f>IF(VLOOKUP($B104,'Classificação ativ com agrop'!$B$7:$Z$632,COLUMN()-1,0)=0,"",VLOOKUP($B104,'Classificação ativ com agrop'!$B$7:$Z$632,COLUMN()-1,0))</f>
        <v/>
      </c>
      <c r="Z104" s="270" t="str">
        <f>IF(VLOOKUP($B104,'Classificação ativ com agrop'!$B$7:$Z$632,COLUMN()-1,0)=0,"",VLOOKUP($B104,'Classificação ativ com agrop'!$B$7:$Z$632,COLUMN()-1,0))</f>
        <v/>
      </c>
    </row>
    <row r="105" spans="1:26">
      <c r="A105" s="48">
        <v>213</v>
      </c>
      <c r="B105" s="49" t="s">
        <v>711</v>
      </c>
      <c r="C105" s="65">
        <f>VLOOKUP($B105,'Panorama Especialização Brasil'!$K$4:$BU$679,58,0)</f>
        <v>2844</v>
      </c>
      <c r="D105" s="46">
        <f t="shared" si="1"/>
        <v>1.2148241085757652</v>
      </c>
      <c r="E105" s="201">
        <f>VLOOKUP($B105,'Panorama Especialização Brasil'!$K$4:$BU$679,60,0)</f>
        <v>45</v>
      </c>
      <c r="F105" s="98">
        <v>2757</v>
      </c>
      <c r="G105" s="196">
        <v>15</v>
      </c>
      <c r="H105" s="98">
        <f>VLOOKUP($B105,'Panorama Especialização Brasil'!$K$4:$BU$679,63,0)</f>
        <v>41425</v>
      </c>
      <c r="I105" s="201">
        <f>VLOOKUP($B105,'Panorama Especialização Brasil'!$K$4:$BV$680,64,0)</f>
        <v>2196</v>
      </c>
      <c r="J105" s="270" t="str">
        <f>IF(VLOOKUP($B105,'Classificação ativ com agrop'!$B$7:$Z$632,COLUMN()-1,0)=0,"",VLOOKUP($B105,'Classificação ativ com agrop'!$B$7:$Z$632,COLUMN()-1,0))</f>
        <v>Metalúrgico</v>
      </c>
      <c r="K105" s="270" t="str">
        <f>IF(VLOOKUP($B105,'Classificação ativ com agrop'!$B$7:$Z$632,COLUMN()-1,0)=0,"",VLOOKUP($B105,'Classificação ativ com agrop'!$B$7:$Z$632,COLUMN()-1,0))</f>
        <v>Mat Transp</v>
      </c>
      <c r="L105" s="270" t="str">
        <f>IF(VLOOKUP($B105,'Classificação ativ com agrop'!$B$7:$Z$632,COLUMN()-1,0)=0,"",VLOOKUP($B105,'Classificação ativ com agrop'!$B$7:$Z$632,COLUMN()-1,0))</f>
        <v>Transp ZFM</v>
      </c>
      <c r="M105" s="270" t="str">
        <f>IF(VLOOKUP($B105,'Classificação ativ com agrop'!$B$7:$Z$632,COLUMN()-1,0)=0,"",VLOOKUP($B105,'Classificação ativ com agrop'!$B$7:$Z$632,COLUMN()-1,0))</f>
        <v>X Prop</v>
      </c>
      <c r="N105" s="270" t="str">
        <f>IF(VLOOKUP($B105,'Classificação ativ com agrop'!$B$7:$Z$632,COLUMN()-1,0)=0,"",VLOOKUP($B105,'Classificação ativ com agrop'!$B$7:$Z$632,COLUMN()-1,0))</f>
        <v>Eletroeletron</v>
      </c>
      <c r="O105" s="270" t="str">
        <f>IF(VLOOKUP($B105,'Classificação ativ com agrop'!$B$7:$Z$632,COLUMN()-1,0)=0,"",VLOOKUP($B105,'Classificação ativ com agrop'!$B$7:$Z$632,COLUMN()-1,0))</f>
        <v>ZFM</v>
      </c>
      <c r="P105" s="270" t="str">
        <f>IF(VLOOKUP($B105,'Classificação ativ com agrop'!$B$7:$Z$632,COLUMN()-1,0)=0,"",VLOOKUP($B105,'Classificação ativ com agrop'!$B$7:$Z$632,COLUMN()-1,0))</f>
        <v>X Prop</v>
      </c>
      <c r="Q105" s="269">
        <f>IF(VLOOKUP($B105,'Classificação ativ com agrop'!$B$7:$Z$632,COLUMN()-1,0)=0,"",VLOOKUP($B105,'Classificação ativ com agrop'!$B$7:$Z$632,COLUMN()-1,0))</f>
        <v>0.4</v>
      </c>
      <c r="R105" s="269">
        <f>IF(VLOOKUP($B105,'Classificação ativ com agrop'!$B$7:$Z$632,COLUMN()-1,0)=0,"",VLOOKUP($B105,'Classificação ativ com agrop'!$B$7:$Z$632,COLUMN()-1,0))</f>
        <v>0.6</v>
      </c>
      <c r="S105" s="270">
        <f>IF(VLOOKUP($B105,'Classificação ativ com agrop'!$B$7:$Z$632,COLUMN()-1,0)=0,"",VLOOKUP($B105,'Classificação ativ com agrop'!$B$7:$Z$632,COLUMN()-1,0))</f>
        <v>1137.6000000000001</v>
      </c>
      <c r="T105" s="270">
        <f>IF(VLOOKUP($B105,'Classificação ativ com agrop'!$B$7:$Z$632,COLUMN()-1,0)=0,"",VLOOKUP($B105,'Classificação ativ com agrop'!$B$7:$Z$632,COLUMN()-1,0))</f>
        <v>18</v>
      </c>
      <c r="U105" s="270">
        <f>IF(VLOOKUP($B105,'Classificação ativ com agrop'!$B$7:$Z$632,COLUMN()-1,0)=0,"",VLOOKUP($B105,'Classificação ativ com agrop'!$B$7:$Z$632,COLUMN()-1,0))</f>
        <v>16570</v>
      </c>
      <c r="V105" s="270">
        <f>IF(VLOOKUP($B105,'Classificação ativ com agrop'!$B$7:$Z$632,COLUMN()-1,0)=0,"",VLOOKUP($B105,'Classificação ativ com agrop'!$B$7:$Z$632,COLUMN()-1,0))</f>
        <v>878.40000000000009</v>
      </c>
      <c r="W105" s="270">
        <f>IF(VLOOKUP($B105,'Classificação ativ com agrop'!$B$7:$Z$632,COLUMN()-1,0)=0,"",VLOOKUP($B105,'Classificação ativ com agrop'!$B$7:$Z$632,COLUMN()-1,0))</f>
        <v>1706.3999999999999</v>
      </c>
      <c r="X105" s="270">
        <f>IF(VLOOKUP($B105,'Classificação ativ com agrop'!$B$7:$Z$632,COLUMN()-1,0)=0,"",VLOOKUP($B105,'Classificação ativ com agrop'!$B$7:$Z$632,COLUMN()-1,0))</f>
        <v>27</v>
      </c>
      <c r="Y105" s="270">
        <f>IF(VLOOKUP($B105,'Classificação ativ com agrop'!$B$7:$Z$632,COLUMN()-1,0)=0,"",VLOOKUP($B105,'Classificação ativ com agrop'!$B$7:$Z$632,COLUMN()-1,0))</f>
        <v>24855</v>
      </c>
      <c r="Z105" s="270">
        <f>IF(VLOOKUP($B105,'Classificação ativ com agrop'!$B$7:$Z$632,COLUMN()-1,0)=0,"",VLOOKUP($B105,'Classificação ativ com agrop'!$B$7:$Z$632,COLUMN()-1,0))</f>
        <v>1317.6</v>
      </c>
    </row>
    <row r="106" spans="1:26">
      <c r="A106" s="48">
        <v>437</v>
      </c>
      <c r="B106" s="49" t="s">
        <v>408</v>
      </c>
      <c r="C106" s="65">
        <f>VLOOKUP($B106,'Panorama Especialização Brasil'!$K$4:$BU$679,58,0)</f>
        <v>4731</v>
      </c>
      <c r="D106" s="46">
        <f t="shared" si="1"/>
        <v>1.2098131065043125</v>
      </c>
      <c r="E106" s="201">
        <f>VLOOKUP($B106,'Panorama Especialização Brasil'!$K$4:$BU$679,60,0)</f>
        <v>1110</v>
      </c>
      <c r="F106" s="98">
        <v>1276</v>
      </c>
      <c r="G106" s="196">
        <v>188</v>
      </c>
      <c r="H106" s="98">
        <f>VLOOKUP($B106,'Panorama Especialização Brasil'!$K$4:$BU$679,63,0)</f>
        <v>69196</v>
      </c>
      <c r="I106" s="201">
        <f>VLOOKUP($B106,'Panorama Especialização Brasil'!$K$4:$BV$680,64,0)</f>
        <v>21273</v>
      </c>
      <c r="J106" s="270" t="str">
        <f>IF(VLOOKUP($B106,'Classificação ativ com agrop'!$B$7:$Z$632,COLUMN()-1,0)=0,"",VLOOKUP($B106,'Classificação ativ com agrop'!$B$7:$Z$632,COLUMN()-1,0))</f>
        <v>Com Ger</v>
      </c>
      <c r="K106" s="270" t="str">
        <f>IF(VLOOKUP($B106,'Classificação ativ com agrop'!$B$7:$Z$632,COLUMN()-1,0)=0,"",VLOOKUP($B106,'Classificação ativ com agrop'!$B$7:$Z$632,COLUMN()-1,0))</f>
        <v>SPF</v>
      </c>
      <c r="L106" s="270" t="str">
        <f>IF(VLOOKUP($B106,'Classificação ativ com agrop'!$B$7:$Z$632,COLUMN()-1,0)=0,"",VLOOKUP($B106,'Classificação ativ com agrop'!$B$7:$Z$632,COLUMN()-1,0))</f>
        <v/>
      </c>
      <c r="M106" s="270" t="str">
        <f>IF(VLOOKUP($B106,'Classificação ativ com agrop'!$B$7:$Z$632,COLUMN()-1,0)=0,"",VLOOKUP($B106,'Classificação ativ com agrop'!$B$7:$Z$632,COLUMN()-1,0))</f>
        <v>Cons Reflexo</v>
      </c>
      <c r="N106" s="270" t="str">
        <f>IF(VLOOKUP($B106,'Classificação ativ com agrop'!$B$7:$Z$632,COLUMN()-1,0)=0,"",VLOOKUP($B106,'Classificação ativ com agrop'!$B$7:$Z$632,COLUMN()-1,0))</f>
        <v/>
      </c>
      <c r="O106" s="270" t="str">
        <f>IF(VLOOKUP($B106,'Classificação ativ com agrop'!$B$7:$Z$632,COLUMN()-1,0)=0,"",VLOOKUP($B106,'Classificação ativ com agrop'!$B$7:$Z$632,COLUMN()-1,0))</f>
        <v/>
      </c>
      <c r="P106" s="270" t="str">
        <f>IF(VLOOKUP($B106,'Classificação ativ com agrop'!$B$7:$Z$632,COLUMN()-1,0)=0,"",VLOOKUP($B106,'Classificação ativ com agrop'!$B$7:$Z$632,COLUMN()-1,0))</f>
        <v/>
      </c>
      <c r="Q106" s="269">
        <f>IF(VLOOKUP($B106,'Classificação ativ com agrop'!$B$7:$Z$632,COLUMN()-1,0)=0,"",VLOOKUP($B106,'Classificação ativ com agrop'!$B$7:$Z$632,COLUMN()-1,0))</f>
        <v>1</v>
      </c>
      <c r="R106" s="269" t="str">
        <f>IF(VLOOKUP($B106,'Classificação ativ com agrop'!$B$7:$Z$632,COLUMN()-1,0)=0,"",VLOOKUP($B106,'Classificação ativ com agrop'!$B$7:$Z$632,COLUMN()-1,0))</f>
        <v/>
      </c>
      <c r="S106" s="270">
        <f>IF(VLOOKUP($B106,'Classificação ativ com agrop'!$B$7:$Z$632,COLUMN()-1,0)=0,"",VLOOKUP($B106,'Classificação ativ com agrop'!$B$7:$Z$632,COLUMN()-1,0))</f>
        <v>4731</v>
      </c>
      <c r="T106" s="270">
        <f>IF(VLOOKUP($B106,'Classificação ativ com agrop'!$B$7:$Z$632,COLUMN()-1,0)=0,"",VLOOKUP($B106,'Classificação ativ com agrop'!$B$7:$Z$632,COLUMN()-1,0))</f>
        <v>1110</v>
      </c>
      <c r="U106" s="270">
        <f>IF(VLOOKUP($B106,'Classificação ativ com agrop'!$B$7:$Z$632,COLUMN()-1,0)=0,"",VLOOKUP($B106,'Classificação ativ com agrop'!$B$7:$Z$632,COLUMN()-1,0))</f>
        <v>69196</v>
      </c>
      <c r="V106" s="270">
        <f>IF(VLOOKUP($B106,'Classificação ativ com agrop'!$B$7:$Z$632,COLUMN()-1,0)=0,"",VLOOKUP($B106,'Classificação ativ com agrop'!$B$7:$Z$632,COLUMN()-1,0))</f>
        <v>21273</v>
      </c>
      <c r="W106" s="270" t="str">
        <f>IF(VLOOKUP($B106,'Classificação ativ com agrop'!$B$7:$Z$632,COLUMN()-1,0)=0,"",VLOOKUP($B106,'Classificação ativ com agrop'!$B$7:$Z$632,COLUMN()-1,0))</f>
        <v/>
      </c>
      <c r="X106" s="270" t="str">
        <f>IF(VLOOKUP($B106,'Classificação ativ com agrop'!$B$7:$Z$632,COLUMN()-1,0)=0,"",VLOOKUP($B106,'Classificação ativ com agrop'!$B$7:$Z$632,COLUMN()-1,0))</f>
        <v/>
      </c>
      <c r="Y106" s="270" t="str">
        <f>IF(VLOOKUP($B106,'Classificação ativ com agrop'!$B$7:$Z$632,COLUMN()-1,0)=0,"",VLOOKUP($B106,'Classificação ativ com agrop'!$B$7:$Z$632,COLUMN()-1,0))</f>
        <v/>
      </c>
      <c r="Z106" s="270" t="str">
        <f>IF(VLOOKUP($B106,'Classificação ativ com agrop'!$B$7:$Z$632,COLUMN()-1,0)=0,"",VLOOKUP($B106,'Classificação ativ com agrop'!$B$7:$Z$632,COLUMN()-1,0))</f>
        <v/>
      </c>
    </row>
    <row r="107" spans="1:26">
      <c r="A107" s="48">
        <v>292</v>
      </c>
      <c r="B107" s="49" t="s">
        <v>263</v>
      </c>
      <c r="C107" s="65">
        <f>VLOOKUP($B107,'Panorama Especialização Brasil'!$K$4:$BU$679,58,0)</f>
        <v>1697</v>
      </c>
      <c r="D107" s="46">
        <f t="shared" si="1"/>
        <v>1.2002127120390413</v>
      </c>
      <c r="E107" s="201">
        <f>VLOOKUP($B107,'Panorama Especialização Brasil'!$K$4:$BU$679,60,0)</f>
        <v>33</v>
      </c>
      <c r="F107" s="98">
        <v>411</v>
      </c>
      <c r="G107" s="196">
        <v>10</v>
      </c>
      <c r="H107" s="98">
        <f>VLOOKUP($B107,'Panorama Especialização Brasil'!$K$4:$BU$679,63,0)</f>
        <v>25019</v>
      </c>
      <c r="I107" s="201">
        <f>VLOOKUP($B107,'Panorama Especialização Brasil'!$K$4:$BV$680,64,0)</f>
        <v>479</v>
      </c>
      <c r="J107" s="270" t="str">
        <f>IF(VLOOKUP($B107,'Classificação ativ com agrop'!$B$7:$Z$632,COLUMN()-1,0)=0,"",VLOOKUP($B107,'Classificação ativ com agrop'!$B$7:$Z$632,COLUMN()-1,0))</f>
        <v>MadMob</v>
      </c>
      <c r="K107" s="270" t="str">
        <f>IF(VLOOKUP($B107,'Classificação ativ com agrop'!$B$7:$Z$632,COLUMN()-1,0)=0,"",VLOOKUP($B107,'Classificação ativ com agrop'!$B$7:$Z$632,COLUMN()-1,0))</f>
        <v>Agroind Veg</v>
      </c>
      <c r="L107" s="270" t="str">
        <f>IF(VLOOKUP($B107,'Classificação ativ com agrop'!$B$7:$Z$632,COLUMN()-1,0)=0,"",VLOOKUP($B107,'Classificação ativ com agrop'!$B$7:$Z$632,COLUMN()-1,0))</f>
        <v>Madeira</v>
      </c>
      <c r="M107" s="270" t="str">
        <f>IF(VLOOKUP($B107,'Classificação ativ com agrop'!$B$7:$Z$632,COLUMN()-1,0)=0,"",VLOOKUP($B107,'Classificação ativ com agrop'!$B$7:$Z$632,COLUMN()-1,0))</f>
        <v>X Prop</v>
      </c>
      <c r="N107" s="270" t="str">
        <f>IF(VLOOKUP($B107,'Classificação ativ com agrop'!$B$7:$Z$632,COLUMN()-1,0)=0,"",VLOOKUP($B107,'Classificação ativ com agrop'!$B$7:$Z$632,COLUMN()-1,0))</f>
        <v/>
      </c>
      <c r="O107" s="270" t="str">
        <f>IF(VLOOKUP($B107,'Classificação ativ com agrop'!$B$7:$Z$632,COLUMN()-1,0)=0,"",VLOOKUP($B107,'Classificação ativ com agrop'!$B$7:$Z$632,COLUMN()-1,0))</f>
        <v/>
      </c>
      <c r="P107" s="270" t="str">
        <f>IF(VLOOKUP($B107,'Classificação ativ com agrop'!$B$7:$Z$632,COLUMN()-1,0)=0,"",VLOOKUP($B107,'Classificação ativ com agrop'!$B$7:$Z$632,COLUMN()-1,0))</f>
        <v/>
      </c>
      <c r="Q107" s="269">
        <f>IF(VLOOKUP($B107,'Classificação ativ com agrop'!$B$7:$Z$632,COLUMN()-1,0)=0,"",VLOOKUP($B107,'Classificação ativ com agrop'!$B$7:$Z$632,COLUMN()-1,0))</f>
        <v>1</v>
      </c>
      <c r="R107" s="269" t="str">
        <f>IF(VLOOKUP($B107,'Classificação ativ com agrop'!$B$7:$Z$632,COLUMN()-1,0)=0,"",VLOOKUP($B107,'Classificação ativ com agrop'!$B$7:$Z$632,COLUMN()-1,0))</f>
        <v/>
      </c>
      <c r="S107" s="270">
        <f>IF(VLOOKUP($B107,'Classificação ativ com agrop'!$B$7:$Z$632,COLUMN()-1,0)=0,"",VLOOKUP($B107,'Classificação ativ com agrop'!$B$7:$Z$632,COLUMN()-1,0))</f>
        <v>1697</v>
      </c>
      <c r="T107" s="270">
        <f>IF(VLOOKUP($B107,'Classificação ativ com agrop'!$B$7:$Z$632,COLUMN()-1,0)=0,"",VLOOKUP($B107,'Classificação ativ com agrop'!$B$7:$Z$632,COLUMN()-1,0))</f>
        <v>33</v>
      </c>
      <c r="U107" s="270">
        <f>IF(VLOOKUP($B107,'Classificação ativ com agrop'!$B$7:$Z$632,COLUMN()-1,0)=0,"",VLOOKUP($B107,'Classificação ativ com agrop'!$B$7:$Z$632,COLUMN()-1,0))</f>
        <v>25019</v>
      </c>
      <c r="V107" s="270">
        <f>IF(VLOOKUP($B107,'Classificação ativ com agrop'!$B$7:$Z$632,COLUMN()-1,0)=0,"",VLOOKUP($B107,'Classificação ativ com agrop'!$B$7:$Z$632,COLUMN()-1,0))</f>
        <v>479</v>
      </c>
      <c r="W107" s="270" t="str">
        <f>IF(VLOOKUP($B107,'Classificação ativ com agrop'!$B$7:$Z$632,COLUMN()-1,0)=0,"",VLOOKUP($B107,'Classificação ativ com agrop'!$B$7:$Z$632,COLUMN()-1,0))</f>
        <v/>
      </c>
      <c r="X107" s="270" t="str">
        <f>IF(VLOOKUP($B107,'Classificação ativ com agrop'!$B$7:$Z$632,COLUMN()-1,0)=0,"",VLOOKUP($B107,'Classificação ativ com agrop'!$B$7:$Z$632,COLUMN()-1,0))</f>
        <v/>
      </c>
      <c r="Y107" s="270" t="str">
        <f>IF(VLOOKUP($B107,'Classificação ativ com agrop'!$B$7:$Z$632,COLUMN()-1,0)=0,"",VLOOKUP($B107,'Classificação ativ com agrop'!$B$7:$Z$632,COLUMN()-1,0))</f>
        <v/>
      </c>
      <c r="Z107" s="270" t="str">
        <f>IF(VLOOKUP($B107,'Classificação ativ com agrop'!$B$7:$Z$632,COLUMN()-1,0)=0,"",VLOOKUP($B107,'Classificação ativ com agrop'!$B$7:$Z$632,COLUMN()-1,0))</f>
        <v/>
      </c>
    </row>
    <row r="108" spans="1:26">
      <c r="A108" s="48">
        <v>597</v>
      </c>
      <c r="B108" s="49" t="s">
        <v>570</v>
      </c>
      <c r="C108" s="65">
        <f>VLOOKUP($B108,'Panorama Especialização Brasil'!$K$4:$BU$679,58,0)</f>
        <v>47833</v>
      </c>
      <c r="D108" s="46">
        <f t="shared" si="1"/>
        <v>1.1981188325489915</v>
      </c>
      <c r="E108" s="201">
        <f>VLOOKUP($B108,'Panorama Especialização Brasil'!$K$4:$BU$679,60,0)</f>
        <v>445</v>
      </c>
      <c r="F108" s="98">
        <v>18192</v>
      </c>
      <c r="G108" s="196">
        <v>120</v>
      </c>
      <c r="H108" s="98">
        <f>VLOOKUP($B108,'Panorama Especialização Brasil'!$K$4:$BU$679,63,0)</f>
        <v>706438</v>
      </c>
      <c r="I108" s="201">
        <f>VLOOKUP($B108,'Panorama Especialização Brasil'!$K$4:$BV$680,64,0)</f>
        <v>6934</v>
      </c>
      <c r="J108" s="270" t="str">
        <f>IF(VLOOKUP($B108,'Classificação ativ com agrop'!$B$7:$Z$632,COLUMN()-1,0)=0,"",VLOOKUP($B108,'Classificação ativ com agrop'!$B$7:$Z$632,COLUMN()-1,0))</f>
        <v>Ser Ger</v>
      </c>
      <c r="K108" s="270" t="str">
        <f>IF(VLOOKUP($B108,'Classificação ativ com agrop'!$B$7:$Z$632,COLUMN()-1,0)=0,"",VLOOKUP($B108,'Classificação ativ com agrop'!$B$7:$Z$632,COLUMN()-1,0))</f>
        <v>SPF&amp;E</v>
      </c>
      <c r="L108" s="270" t="str">
        <f>IF(VLOOKUP($B108,'Classificação ativ com agrop'!$B$7:$Z$632,COLUMN()-1,0)=0,"",VLOOKUP($B108,'Classificação ativ com agrop'!$B$7:$Z$632,COLUMN()-1,0))</f>
        <v/>
      </c>
      <c r="M108" s="270" t="str">
        <f>IF(VLOOKUP($B108,'Classificação ativ com agrop'!$B$7:$Z$632,COLUMN()-1,0)=0,"",VLOOKUP($B108,'Classificação ativ com agrop'!$B$7:$Z$632,COLUMN()-1,0))</f>
        <v>Gen Reflexo</v>
      </c>
      <c r="N108" s="270" t="str">
        <f>IF(VLOOKUP($B108,'Classificação ativ com agrop'!$B$7:$Z$632,COLUMN()-1,0)=0,"",VLOOKUP($B108,'Classificação ativ com agrop'!$B$7:$Z$632,COLUMN()-1,0))</f>
        <v/>
      </c>
      <c r="O108" s="270" t="str">
        <f>IF(VLOOKUP($B108,'Classificação ativ com agrop'!$B$7:$Z$632,COLUMN()-1,0)=0,"",VLOOKUP($B108,'Classificação ativ com agrop'!$B$7:$Z$632,COLUMN()-1,0))</f>
        <v/>
      </c>
      <c r="P108" s="270" t="str">
        <f>IF(VLOOKUP($B108,'Classificação ativ com agrop'!$B$7:$Z$632,COLUMN()-1,0)=0,"",VLOOKUP($B108,'Classificação ativ com agrop'!$B$7:$Z$632,COLUMN()-1,0))</f>
        <v/>
      </c>
      <c r="Q108" s="269">
        <f>IF(VLOOKUP($B108,'Classificação ativ com agrop'!$B$7:$Z$632,COLUMN()-1,0)=0,"",VLOOKUP($B108,'Classificação ativ com agrop'!$B$7:$Z$632,COLUMN()-1,0))</f>
        <v>1</v>
      </c>
      <c r="R108" s="269" t="str">
        <f>IF(VLOOKUP($B108,'Classificação ativ com agrop'!$B$7:$Z$632,COLUMN()-1,0)=0,"",VLOOKUP($B108,'Classificação ativ com agrop'!$B$7:$Z$632,COLUMN()-1,0))</f>
        <v/>
      </c>
      <c r="S108" s="270">
        <f>IF(VLOOKUP($B108,'Classificação ativ com agrop'!$B$7:$Z$632,COLUMN()-1,0)=0,"",VLOOKUP($B108,'Classificação ativ com agrop'!$B$7:$Z$632,COLUMN()-1,0))</f>
        <v>47833</v>
      </c>
      <c r="T108" s="270">
        <f>IF(VLOOKUP($B108,'Classificação ativ com agrop'!$B$7:$Z$632,COLUMN()-1,0)=0,"",VLOOKUP($B108,'Classificação ativ com agrop'!$B$7:$Z$632,COLUMN()-1,0))</f>
        <v>445</v>
      </c>
      <c r="U108" s="270">
        <f>IF(VLOOKUP($B108,'Classificação ativ com agrop'!$B$7:$Z$632,COLUMN()-1,0)=0,"",VLOOKUP($B108,'Classificação ativ com agrop'!$B$7:$Z$632,COLUMN()-1,0))</f>
        <v>706438</v>
      </c>
      <c r="V108" s="270">
        <f>IF(VLOOKUP($B108,'Classificação ativ com agrop'!$B$7:$Z$632,COLUMN()-1,0)=0,"",VLOOKUP($B108,'Classificação ativ com agrop'!$B$7:$Z$632,COLUMN()-1,0))</f>
        <v>6934</v>
      </c>
      <c r="W108" s="270" t="str">
        <f>IF(VLOOKUP($B108,'Classificação ativ com agrop'!$B$7:$Z$632,COLUMN()-1,0)=0,"",VLOOKUP($B108,'Classificação ativ com agrop'!$B$7:$Z$632,COLUMN()-1,0))</f>
        <v/>
      </c>
      <c r="X108" s="270" t="str">
        <f>IF(VLOOKUP($B108,'Classificação ativ com agrop'!$B$7:$Z$632,COLUMN()-1,0)=0,"",VLOOKUP($B108,'Classificação ativ com agrop'!$B$7:$Z$632,COLUMN()-1,0))</f>
        <v/>
      </c>
      <c r="Y108" s="270" t="str">
        <f>IF(VLOOKUP($B108,'Classificação ativ com agrop'!$B$7:$Z$632,COLUMN()-1,0)=0,"",VLOOKUP($B108,'Classificação ativ com agrop'!$B$7:$Z$632,COLUMN()-1,0))</f>
        <v/>
      </c>
      <c r="Z108" s="270" t="str">
        <f>IF(VLOOKUP($B108,'Classificação ativ com agrop'!$B$7:$Z$632,COLUMN()-1,0)=0,"",VLOOKUP($B108,'Classificação ativ com agrop'!$B$7:$Z$632,COLUMN()-1,0))</f>
        <v/>
      </c>
    </row>
    <row r="109" spans="1:26">
      <c r="A109" s="48">
        <v>661</v>
      </c>
      <c r="B109" s="49" t="s">
        <v>635</v>
      </c>
      <c r="C109" s="65">
        <f>VLOOKUP($B109,'Panorama Especialização Brasil'!$K$4:$BU$679,58,0)</f>
        <v>10180</v>
      </c>
      <c r="D109" s="46">
        <f t="shared" si="1"/>
        <v>1.1966527917872698</v>
      </c>
      <c r="E109" s="201">
        <f>VLOOKUP($B109,'Panorama Especialização Brasil'!$K$4:$BU$679,60,0)</f>
        <v>1368</v>
      </c>
      <c r="F109" s="98">
        <v>2834</v>
      </c>
      <c r="G109" s="196">
        <v>222</v>
      </c>
      <c r="H109" s="98">
        <f>VLOOKUP($B109,'Panorama Especialização Brasil'!$K$4:$BU$679,63,0)</f>
        <v>150531</v>
      </c>
      <c r="I109" s="201">
        <f>VLOOKUP($B109,'Panorama Especialização Brasil'!$K$4:$BV$680,64,0)</f>
        <v>24433</v>
      </c>
      <c r="J109" s="270" t="str">
        <f>IF(VLOOKUP($B109,'Classificação ativ com agrop'!$B$7:$Z$632,COLUMN()-1,0)=0,"",VLOOKUP($B109,'Classificação ativ com agrop'!$B$7:$Z$632,COLUMN()-1,0))</f>
        <v>Ser Ger</v>
      </c>
      <c r="K109" s="270" t="str">
        <f>IF(VLOOKUP($B109,'Classificação ativ com agrop'!$B$7:$Z$632,COLUMN()-1,0)=0,"",VLOOKUP($B109,'Classificação ativ com agrop'!$B$7:$Z$632,COLUMN()-1,0))</f>
        <v>SOS</v>
      </c>
      <c r="L109" s="270" t="str">
        <f>IF(VLOOKUP($B109,'Classificação ativ com agrop'!$B$7:$Z$632,COLUMN()-1,0)=0,"",VLOOKUP($B109,'Classificação ativ com agrop'!$B$7:$Z$632,COLUMN()-1,0))</f>
        <v/>
      </c>
      <c r="M109" s="270" t="str">
        <f>IF(VLOOKUP($B109,'Classificação ativ com agrop'!$B$7:$Z$632,COLUMN()-1,0)=0,"",VLOOKUP($B109,'Classificação ativ com agrop'!$B$7:$Z$632,COLUMN()-1,0))</f>
        <v>Multifunção</v>
      </c>
      <c r="N109" s="270" t="str">
        <f>IF(VLOOKUP($B109,'Classificação ativ com agrop'!$B$7:$Z$632,COLUMN()-1,0)=0,"",VLOOKUP($B109,'Classificação ativ com agrop'!$B$7:$Z$632,COLUMN()-1,0))</f>
        <v/>
      </c>
      <c r="O109" s="270" t="str">
        <f>IF(VLOOKUP($B109,'Classificação ativ com agrop'!$B$7:$Z$632,COLUMN()-1,0)=0,"",VLOOKUP($B109,'Classificação ativ com agrop'!$B$7:$Z$632,COLUMN()-1,0))</f>
        <v/>
      </c>
      <c r="P109" s="270" t="str">
        <f>IF(VLOOKUP($B109,'Classificação ativ com agrop'!$B$7:$Z$632,COLUMN()-1,0)=0,"",VLOOKUP($B109,'Classificação ativ com agrop'!$B$7:$Z$632,COLUMN()-1,0))</f>
        <v/>
      </c>
      <c r="Q109" s="269">
        <f>IF(VLOOKUP($B109,'Classificação ativ com agrop'!$B$7:$Z$632,COLUMN()-1,0)=0,"",VLOOKUP($B109,'Classificação ativ com agrop'!$B$7:$Z$632,COLUMN()-1,0))</f>
        <v>1</v>
      </c>
      <c r="R109" s="269" t="str">
        <f>IF(VLOOKUP($B109,'Classificação ativ com agrop'!$B$7:$Z$632,COLUMN()-1,0)=0,"",VLOOKUP($B109,'Classificação ativ com agrop'!$B$7:$Z$632,COLUMN()-1,0))</f>
        <v/>
      </c>
      <c r="S109" s="270">
        <f>IF(VLOOKUP($B109,'Classificação ativ com agrop'!$B$7:$Z$632,COLUMN()-1,0)=0,"",VLOOKUP($B109,'Classificação ativ com agrop'!$B$7:$Z$632,COLUMN()-1,0))</f>
        <v>10180</v>
      </c>
      <c r="T109" s="270">
        <f>IF(VLOOKUP($B109,'Classificação ativ com agrop'!$B$7:$Z$632,COLUMN()-1,0)=0,"",VLOOKUP($B109,'Classificação ativ com agrop'!$B$7:$Z$632,COLUMN()-1,0))</f>
        <v>1368</v>
      </c>
      <c r="U109" s="270">
        <f>IF(VLOOKUP($B109,'Classificação ativ com agrop'!$B$7:$Z$632,COLUMN()-1,0)=0,"",VLOOKUP($B109,'Classificação ativ com agrop'!$B$7:$Z$632,COLUMN()-1,0))</f>
        <v>150531</v>
      </c>
      <c r="V109" s="270">
        <f>IF(VLOOKUP($B109,'Classificação ativ com agrop'!$B$7:$Z$632,COLUMN()-1,0)=0,"",VLOOKUP($B109,'Classificação ativ com agrop'!$B$7:$Z$632,COLUMN()-1,0))</f>
        <v>24433</v>
      </c>
      <c r="W109" s="270" t="str">
        <f>IF(VLOOKUP($B109,'Classificação ativ com agrop'!$B$7:$Z$632,COLUMN()-1,0)=0,"",VLOOKUP($B109,'Classificação ativ com agrop'!$B$7:$Z$632,COLUMN()-1,0))</f>
        <v/>
      </c>
      <c r="X109" s="270" t="str">
        <f>IF(VLOOKUP($B109,'Classificação ativ com agrop'!$B$7:$Z$632,COLUMN()-1,0)=0,"",VLOOKUP($B109,'Classificação ativ com agrop'!$B$7:$Z$632,COLUMN()-1,0))</f>
        <v/>
      </c>
      <c r="Y109" s="270" t="str">
        <f>IF(VLOOKUP($B109,'Classificação ativ com agrop'!$B$7:$Z$632,COLUMN()-1,0)=0,"",VLOOKUP($B109,'Classificação ativ com agrop'!$B$7:$Z$632,COLUMN()-1,0))</f>
        <v/>
      </c>
      <c r="Z109" s="270" t="str">
        <f>IF(VLOOKUP($B109,'Classificação ativ com agrop'!$B$7:$Z$632,COLUMN()-1,0)=0,"",VLOOKUP($B109,'Classificação ativ com agrop'!$B$7:$Z$632,COLUMN()-1,0))</f>
        <v/>
      </c>
    </row>
    <row r="110" spans="1:26">
      <c r="A110" s="48">
        <v>338</v>
      </c>
      <c r="B110" s="49" t="s">
        <v>309</v>
      </c>
      <c r="C110" s="65">
        <f>VLOOKUP($B110,'Panorama Especialização Brasil'!$K$4:$BU$679,58,0)</f>
        <v>9303</v>
      </c>
      <c r="D110" s="46">
        <f t="shared" si="1"/>
        <v>1.1918775642054003</v>
      </c>
      <c r="E110" s="201">
        <f>VLOOKUP($B110,'Panorama Especialização Brasil'!$K$4:$BU$679,60,0)</f>
        <v>149</v>
      </c>
      <c r="F110" s="98">
        <v>393</v>
      </c>
      <c r="G110" s="196">
        <v>31</v>
      </c>
      <c r="H110" s="98">
        <f>VLOOKUP($B110,'Panorama Especialização Brasil'!$K$4:$BU$679,63,0)</f>
        <v>138114</v>
      </c>
      <c r="I110" s="201">
        <f>VLOOKUP($B110,'Panorama Especialização Brasil'!$K$4:$BV$680,64,0)</f>
        <v>3983</v>
      </c>
      <c r="J110" s="270" t="str">
        <f>IF(VLOOKUP($B110,'Classificação ativ com agrop'!$B$7:$Z$632,COLUMN()-1,0)=0,"",VLOOKUP($B110,'Classificação ativ com agrop'!$B$7:$Z$632,COLUMN()-1,0))</f>
        <v>Serv Instalação</v>
      </c>
      <c r="K110" s="270" t="str">
        <f>IF(VLOOKUP($B110,'Classificação ativ com agrop'!$B$7:$Z$632,COLUMN()-1,0)=0,"",VLOOKUP($B110,'Classificação ativ com agrop'!$B$7:$Z$632,COLUMN()-1,0))</f>
        <v>Multicadeia</v>
      </c>
      <c r="L110" s="270" t="str">
        <f>IF(VLOOKUP($B110,'Classificação ativ com agrop'!$B$7:$Z$632,COLUMN()-1,0)=0,"",VLOOKUP($B110,'Classificação ativ com agrop'!$B$7:$Z$632,COLUMN()-1,0))</f>
        <v/>
      </c>
      <c r="M110" s="270" t="str">
        <f>IF(VLOOKUP($B110,'Classificação ativ com agrop'!$B$7:$Z$632,COLUMN()-1,0)=0,"",VLOOKUP($B110,'Classificação ativ com agrop'!$B$7:$Z$632,COLUMN()-1,0))</f>
        <v>Multifunção</v>
      </c>
      <c r="N110" s="270" t="str">
        <f>IF(VLOOKUP($B110,'Classificação ativ com agrop'!$B$7:$Z$632,COLUMN()-1,0)=0,"",VLOOKUP($B110,'Classificação ativ com agrop'!$B$7:$Z$632,COLUMN()-1,0))</f>
        <v/>
      </c>
      <c r="O110" s="270" t="str">
        <f>IF(VLOOKUP($B110,'Classificação ativ com agrop'!$B$7:$Z$632,COLUMN()-1,0)=0,"",VLOOKUP($B110,'Classificação ativ com agrop'!$B$7:$Z$632,COLUMN()-1,0))</f>
        <v/>
      </c>
      <c r="P110" s="270" t="str">
        <f>IF(VLOOKUP($B110,'Classificação ativ com agrop'!$B$7:$Z$632,COLUMN()-1,0)=0,"",VLOOKUP($B110,'Classificação ativ com agrop'!$B$7:$Z$632,COLUMN()-1,0))</f>
        <v/>
      </c>
      <c r="Q110" s="269">
        <f>IF(VLOOKUP($B110,'Classificação ativ com agrop'!$B$7:$Z$632,COLUMN()-1,0)=0,"",VLOOKUP($B110,'Classificação ativ com agrop'!$B$7:$Z$632,COLUMN()-1,0))</f>
        <v>1</v>
      </c>
      <c r="R110" s="269" t="str">
        <f>IF(VLOOKUP($B110,'Classificação ativ com agrop'!$B$7:$Z$632,COLUMN()-1,0)=0,"",VLOOKUP($B110,'Classificação ativ com agrop'!$B$7:$Z$632,COLUMN()-1,0))</f>
        <v/>
      </c>
      <c r="S110" s="270">
        <f>IF(VLOOKUP($B110,'Classificação ativ com agrop'!$B$7:$Z$632,COLUMN()-1,0)=0,"",VLOOKUP($B110,'Classificação ativ com agrop'!$B$7:$Z$632,COLUMN()-1,0))</f>
        <v>9303</v>
      </c>
      <c r="T110" s="270">
        <f>IF(VLOOKUP($B110,'Classificação ativ com agrop'!$B$7:$Z$632,COLUMN()-1,0)=0,"",VLOOKUP($B110,'Classificação ativ com agrop'!$B$7:$Z$632,COLUMN()-1,0))</f>
        <v>149</v>
      </c>
      <c r="U110" s="270">
        <f>IF(VLOOKUP($B110,'Classificação ativ com agrop'!$B$7:$Z$632,COLUMN()-1,0)=0,"",VLOOKUP($B110,'Classificação ativ com agrop'!$B$7:$Z$632,COLUMN()-1,0))</f>
        <v>138114</v>
      </c>
      <c r="V110" s="270">
        <f>IF(VLOOKUP($B110,'Classificação ativ com agrop'!$B$7:$Z$632,COLUMN()-1,0)=0,"",VLOOKUP($B110,'Classificação ativ com agrop'!$B$7:$Z$632,COLUMN()-1,0))</f>
        <v>3983</v>
      </c>
      <c r="W110" s="270" t="str">
        <f>IF(VLOOKUP($B110,'Classificação ativ com agrop'!$B$7:$Z$632,COLUMN()-1,0)=0,"",VLOOKUP($B110,'Classificação ativ com agrop'!$B$7:$Z$632,COLUMN()-1,0))</f>
        <v/>
      </c>
      <c r="X110" s="270" t="str">
        <f>IF(VLOOKUP($B110,'Classificação ativ com agrop'!$B$7:$Z$632,COLUMN()-1,0)=0,"",VLOOKUP($B110,'Classificação ativ com agrop'!$B$7:$Z$632,COLUMN()-1,0))</f>
        <v/>
      </c>
      <c r="Y110" s="270" t="str">
        <f>IF(VLOOKUP($B110,'Classificação ativ com agrop'!$B$7:$Z$632,COLUMN()-1,0)=0,"",VLOOKUP($B110,'Classificação ativ com agrop'!$B$7:$Z$632,COLUMN()-1,0))</f>
        <v/>
      </c>
      <c r="Z110" s="270" t="str">
        <f>IF(VLOOKUP($B110,'Classificação ativ com agrop'!$B$7:$Z$632,COLUMN()-1,0)=0,"",VLOOKUP($B110,'Classificação ativ com agrop'!$B$7:$Z$632,COLUMN()-1,0))</f>
        <v/>
      </c>
    </row>
    <row r="111" spans="1:26">
      <c r="A111" s="48">
        <v>591</v>
      </c>
      <c r="B111" s="49" t="s">
        <v>564</v>
      </c>
      <c r="C111" s="65">
        <f>VLOOKUP($B111,'Panorama Especialização Brasil'!$K$4:$BU$679,58,0)</f>
        <v>38250</v>
      </c>
      <c r="D111" s="46">
        <f t="shared" si="1"/>
        <v>1.1882478125840767</v>
      </c>
      <c r="E111" s="201">
        <f>VLOOKUP($B111,'Panorama Especialização Brasil'!$K$4:$BU$679,60,0)</f>
        <v>190</v>
      </c>
      <c r="F111" s="98">
        <v>11290</v>
      </c>
      <c r="G111" s="196">
        <v>35</v>
      </c>
      <c r="H111" s="98">
        <f>VLOOKUP($B111,'Panorama Especialização Brasil'!$K$4:$BU$679,63,0)</f>
        <v>569601</v>
      </c>
      <c r="I111" s="201">
        <f>VLOOKUP($B111,'Panorama Especialização Brasil'!$K$4:$BV$680,64,0)</f>
        <v>3730</v>
      </c>
      <c r="J111" s="270" t="str">
        <f>IF(VLOOKUP($B111,'Classificação ativ com agrop'!$B$7:$Z$632,COLUMN()-1,0)=0,"",VLOOKUP($B111,'Classificação ativ com agrop'!$B$7:$Z$632,COLUMN()-1,0))</f>
        <v>Ser Ger</v>
      </c>
      <c r="K111" s="270" t="str">
        <f>IF(VLOOKUP($B111,'Classificação ativ com agrop'!$B$7:$Z$632,COLUMN()-1,0)=0,"",VLOOKUP($B111,'Classificação ativ com agrop'!$B$7:$Z$632,COLUMN()-1,0))</f>
        <v>SPF&amp;E</v>
      </c>
      <c r="L111" s="270" t="str">
        <f>IF(VLOOKUP($B111,'Classificação ativ com agrop'!$B$7:$Z$632,COLUMN()-1,0)=0,"",VLOOKUP($B111,'Classificação ativ com agrop'!$B$7:$Z$632,COLUMN()-1,0))</f>
        <v/>
      </c>
      <c r="M111" s="270" t="str">
        <f>IF(VLOOKUP($B111,'Classificação ativ com agrop'!$B$7:$Z$632,COLUMN()-1,0)=0,"",VLOOKUP($B111,'Classificação ativ com agrop'!$B$7:$Z$632,COLUMN()-1,0))</f>
        <v>Gen Reflexo</v>
      </c>
      <c r="N111" s="270" t="str">
        <f>IF(VLOOKUP($B111,'Classificação ativ com agrop'!$B$7:$Z$632,COLUMN()-1,0)=0,"",VLOOKUP($B111,'Classificação ativ com agrop'!$B$7:$Z$632,COLUMN()-1,0))</f>
        <v/>
      </c>
      <c r="O111" s="270" t="str">
        <f>IF(VLOOKUP($B111,'Classificação ativ com agrop'!$B$7:$Z$632,COLUMN()-1,0)=0,"",VLOOKUP($B111,'Classificação ativ com agrop'!$B$7:$Z$632,COLUMN()-1,0))</f>
        <v/>
      </c>
      <c r="P111" s="270" t="str">
        <f>IF(VLOOKUP($B111,'Classificação ativ com agrop'!$B$7:$Z$632,COLUMN()-1,0)=0,"",VLOOKUP($B111,'Classificação ativ com agrop'!$B$7:$Z$632,COLUMN()-1,0))</f>
        <v/>
      </c>
      <c r="Q111" s="269">
        <f>IF(VLOOKUP($B111,'Classificação ativ com agrop'!$B$7:$Z$632,COLUMN()-1,0)=0,"",VLOOKUP($B111,'Classificação ativ com agrop'!$B$7:$Z$632,COLUMN()-1,0))</f>
        <v>1</v>
      </c>
      <c r="R111" s="269" t="str">
        <f>IF(VLOOKUP($B111,'Classificação ativ com agrop'!$B$7:$Z$632,COLUMN()-1,0)=0,"",VLOOKUP($B111,'Classificação ativ com agrop'!$B$7:$Z$632,COLUMN()-1,0))</f>
        <v/>
      </c>
      <c r="S111" s="270">
        <f>IF(VLOOKUP($B111,'Classificação ativ com agrop'!$B$7:$Z$632,COLUMN()-1,0)=0,"",VLOOKUP($B111,'Classificação ativ com agrop'!$B$7:$Z$632,COLUMN()-1,0))</f>
        <v>38250</v>
      </c>
      <c r="T111" s="270">
        <f>IF(VLOOKUP($B111,'Classificação ativ com agrop'!$B$7:$Z$632,COLUMN()-1,0)=0,"",VLOOKUP($B111,'Classificação ativ com agrop'!$B$7:$Z$632,COLUMN()-1,0))</f>
        <v>190</v>
      </c>
      <c r="U111" s="270">
        <f>IF(VLOOKUP($B111,'Classificação ativ com agrop'!$B$7:$Z$632,COLUMN()-1,0)=0,"",VLOOKUP($B111,'Classificação ativ com agrop'!$B$7:$Z$632,COLUMN()-1,0))</f>
        <v>569601</v>
      </c>
      <c r="V111" s="270">
        <f>IF(VLOOKUP($B111,'Classificação ativ com agrop'!$B$7:$Z$632,COLUMN()-1,0)=0,"",VLOOKUP($B111,'Classificação ativ com agrop'!$B$7:$Z$632,COLUMN()-1,0))</f>
        <v>3730</v>
      </c>
      <c r="W111" s="270" t="str">
        <f>IF(VLOOKUP($B111,'Classificação ativ com agrop'!$B$7:$Z$632,COLUMN()-1,0)=0,"",VLOOKUP($B111,'Classificação ativ com agrop'!$B$7:$Z$632,COLUMN()-1,0))</f>
        <v/>
      </c>
      <c r="X111" s="270" t="str">
        <f>IF(VLOOKUP($B111,'Classificação ativ com agrop'!$B$7:$Z$632,COLUMN()-1,0)=0,"",VLOOKUP($B111,'Classificação ativ com agrop'!$B$7:$Z$632,COLUMN()-1,0))</f>
        <v/>
      </c>
      <c r="Y111" s="270" t="str">
        <f>IF(VLOOKUP($B111,'Classificação ativ com agrop'!$B$7:$Z$632,COLUMN()-1,0)=0,"",VLOOKUP($B111,'Classificação ativ com agrop'!$B$7:$Z$632,COLUMN()-1,0))</f>
        <v/>
      </c>
      <c r="Z111" s="270" t="str">
        <f>IF(VLOOKUP($B111,'Classificação ativ com agrop'!$B$7:$Z$632,COLUMN()-1,0)=0,"",VLOOKUP($B111,'Classificação ativ com agrop'!$B$7:$Z$632,COLUMN()-1,0))</f>
        <v/>
      </c>
    </row>
    <row r="112" spans="1:26">
      <c r="A112" s="48">
        <v>673</v>
      </c>
      <c r="B112" s="49" t="s">
        <v>647</v>
      </c>
      <c r="C112" s="65">
        <f>VLOOKUP($B112,'Panorama Especialização Brasil'!$K$4:$BU$679,58,0)</f>
        <v>345</v>
      </c>
      <c r="D112" s="46">
        <f t="shared" si="1"/>
        <v>1.1879189338584344</v>
      </c>
      <c r="E112" s="201">
        <f>VLOOKUP($B112,'Panorama Especialização Brasil'!$K$4:$BU$679,60,0)</f>
        <v>228</v>
      </c>
      <c r="F112" s="98">
        <v>23</v>
      </c>
      <c r="G112" s="196">
        <v>23</v>
      </c>
      <c r="H112" s="98">
        <f>VLOOKUP($B112,'Panorama Especialização Brasil'!$K$4:$BU$679,63,0)</f>
        <v>5139</v>
      </c>
      <c r="I112" s="201">
        <f>VLOOKUP($B112,'Panorama Especialização Brasil'!$K$4:$BV$680,64,0)</f>
        <v>3289</v>
      </c>
      <c r="J112" s="270" t="str">
        <f>IF(VLOOKUP($B112,'Classificação ativ com agrop'!$B$7:$Z$632,COLUMN()-1,0)=0,"",VLOOKUP($B112,'Classificação ativ com agrop'!$B$7:$Z$632,COLUMN()-1,0))</f>
        <v>Ser Ger</v>
      </c>
      <c r="K112" s="270" t="str">
        <f>IF(VLOOKUP($B112,'Classificação ativ com agrop'!$B$7:$Z$632,COLUMN()-1,0)=0,"",VLOOKUP($B112,'Classificação ativ com agrop'!$B$7:$Z$632,COLUMN()-1,0))</f>
        <v>SPF</v>
      </c>
      <c r="L112" s="270" t="str">
        <f>IF(VLOOKUP($B112,'Classificação ativ com agrop'!$B$7:$Z$632,COLUMN()-1,0)=0,"",VLOOKUP($B112,'Classificação ativ com agrop'!$B$7:$Z$632,COLUMN()-1,0))</f>
        <v/>
      </c>
      <c r="M112" s="270" t="str">
        <f>IF(VLOOKUP($B112,'Classificação ativ com agrop'!$B$7:$Z$632,COLUMN()-1,0)=0,"",VLOOKUP($B112,'Classificação ativ com agrop'!$B$7:$Z$632,COLUMN()-1,0))</f>
        <v>Cons Reflexo</v>
      </c>
      <c r="N112" s="270" t="str">
        <f>IF(VLOOKUP($B112,'Classificação ativ com agrop'!$B$7:$Z$632,COLUMN()-1,0)=0,"",VLOOKUP($B112,'Classificação ativ com agrop'!$B$7:$Z$632,COLUMN()-1,0))</f>
        <v/>
      </c>
      <c r="O112" s="270" t="str">
        <f>IF(VLOOKUP($B112,'Classificação ativ com agrop'!$B$7:$Z$632,COLUMN()-1,0)=0,"",VLOOKUP($B112,'Classificação ativ com agrop'!$B$7:$Z$632,COLUMN()-1,0))</f>
        <v/>
      </c>
      <c r="P112" s="270" t="str">
        <f>IF(VLOOKUP($B112,'Classificação ativ com agrop'!$B$7:$Z$632,COLUMN()-1,0)=0,"",VLOOKUP($B112,'Classificação ativ com agrop'!$B$7:$Z$632,COLUMN()-1,0))</f>
        <v/>
      </c>
      <c r="Q112" s="269">
        <f>IF(VLOOKUP($B112,'Classificação ativ com agrop'!$B$7:$Z$632,COLUMN()-1,0)=0,"",VLOOKUP($B112,'Classificação ativ com agrop'!$B$7:$Z$632,COLUMN()-1,0))</f>
        <v>1</v>
      </c>
      <c r="R112" s="269" t="str">
        <f>IF(VLOOKUP($B112,'Classificação ativ com agrop'!$B$7:$Z$632,COLUMN()-1,0)=0,"",VLOOKUP($B112,'Classificação ativ com agrop'!$B$7:$Z$632,COLUMN()-1,0))</f>
        <v/>
      </c>
      <c r="S112" s="270">
        <f>IF(VLOOKUP($B112,'Classificação ativ com agrop'!$B$7:$Z$632,COLUMN()-1,0)=0,"",VLOOKUP($B112,'Classificação ativ com agrop'!$B$7:$Z$632,COLUMN()-1,0))</f>
        <v>345</v>
      </c>
      <c r="T112" s="270">
        <f>IF(VLOOKUP($B112,'Classificação ativ com agrop'!$B$7:$Z$632,COLUMN()-1,0)=0,"",VLOOKUP($B112,'Classificação ativ com agrop'!$B$7:$Z$632,COLUMN()-1,0))</f>
        <v>228</v>
      </c>
      <c r="U112" s="270">
        <f>IF(VLOOKUP($B112,'Classificação ativ com agrop'!$B$7:$Z$632,COLUMN()-1,0)=0,"",VLOOKUP($B112,'Classificação ativ com agrop'!$B$7:$Z$632,COLUMN()-1,0))</f>
        <v>5139</v>
      </c>
      <c r="V112" s="270">
        <f>IF(VLOOKUP($B112,'Classificação ativ com agrop'!$B$7:$Z$632,COLUMN()-1,0)=0,"",VLOOKUP($B112,'Classificação ativ com agrop'!$B$7:$Z$632,COLUMN()-1,0))</f>
        <v>3289</v>
      </c>
      <c r="W112" s="270" t="str">
        <f>IF(VLOOKUP($B112,'Classificação ativ com agrop'!$B$7:$Z$632,COLUMN()-1,0)=0,"",VLOOKUP($B112,'Classificação ativ com agrop'!$B$7:$Z$632,COLUMN()-1,0))</f>
        <v/>
      </c>
      <c r="X112" s="270" t="str">
        <f>IF(VLOOKUP($B112,'Classificação ativ com agrop'!$B$7:$Z$632,COLUMN()-1,0)=0,"",VLOOKUP($B112,'Classificação ativ com agrop'!$B$7:$Z$632,COLUMN()-1,0))</f>
        <v/>
      </c>
      <c r="Y112" s="270" t="str">
        <f>IF(VLOOKUP($B112,'Classificação ativ com agrop'!$B$7:$Z$632,COLUMN()-1,0)=0,"",VLOOKUP($B112,'Classificação ativ com agrop'!$B$7:$Z$632,COLUMN()-1,0))</f>
        <v/>
      </c>
      <c r="Z112" s="270" t="str">
        <f>IF(VLOOKUP($B112,'Classificação ativ com agrop'!$B$7:$Z$632,COLUMN()-1,0)=0,"",VLOOKUP($B112,'Classificação ativ com agrop'!$B$7:$Z$632,COLUMN()-1,0))</f>
        <v/>
      </c>
    </row>
    <row r="113" spans="1:26">
      <c r="A113" s="48">
        <v>68</v>
      </c>
      <c r="B113" s="49" t="s">
        <v>38</v>
      </c>
      <c r="C113" s="65">
        <f>VLOOKUP($B113,'Panorama Especialização Brasil'!$K$4:$BU$679,58,0)</f>
        <v>1414</v>
      </c>
      <c r="D113" s="46">
        <f t="shared" si="1"/>
        <v>1.1681444386236077</v>
      </c>
      <c r="E113" s="201">
        <f>VLOOKUP($B113,'Panorama Especialização Brasil'!$K$4:$BU$679,60,0)</f>
        <v>87</v>
      </c>
      <c r="F113" s="98">
        <v>0</v>
      </c>
      <c r="G113" s="196">
        <v>0</v>
      </c>
      <c r="H113" s="98">
        <f>VLOOKUP($B113,'Panorama Especialização Brasil'!$K$4:$BU$679,63,0)</f>
        <v>21419</v>
      </c>
      <c r="I113" s="201">
        <f>VLOOKUP($B113,'Panorama Especialização Brasil'!$K$4:$BV$680,64,0)</f>
        <v>900</v>
      </c>
      <c r="J113" s="270" t="str">
        <f>IF(VLOOKUP($B113,'Classificação ativ com agrop'!$B$7:$Z$632,COLUMN()-1,0)=0,"",VLOOKUP($B113,'Classificação ativ com agrop'!$B$7:$Z$632,COLUMN()-1,0))</f>
        <v>Ind Alim</v>
      </c>
      <c r="K113" s="270" t="str">
        <f>IF(VLOOKUP($B113,'Classificação ativ com agrop'!$B$7:$Z$632,COLUMN()-1,0)=0,"",VLOOKUP($B113,'Classificação ativ com agrop'!$B$7:$Z$632,COLUMN()-1,0))</f>
        <v>Agroind Veg</v>
      </c>
      <c r="L113" s="270" t="str">
        <f>IF(VLOOKUP($B113,'Classificação ativ com agrop'!$B$7:$Z$632,COLUMN()-1,0)=0,"",VLOOKUP($B113,'Classificação ativ com agrop'!$B$7:$Z$632,COLUMN()-1,0))</f>
        <v>Alimentar</v>
      </c>
      <c r="M113" s="270" t="str">
        <f>IF(VLOOKUP($B113,'Classificação ativ com agrop'!$B$7:$Z$632,COLUMN()-1,0)=0,"",VLOOKUP($B113,'Classificação ativ com agrop'!$B$7:$Z$632,COLUMN()-1,0))</f>
        <v>X Prop</v>
      </c>
      <c r="N113" s="270" t="str">
        <f>IF(VLOOKUP($B113,'Classificação ativ com agrop'!$B$7:$Z$632,COLUMN()-1,0)=0,"",VLOOKUP($B113,'Classificação ativ com agrop'!$B$7:$Z$632,COLUMN()-1,0))</f>
        <v>SPF</v>
      </c>
      <c r="O113" s="270" t="str">
        <f>IF(VLOOKUP($B113,'Classificação ativ com agrop'!$B$7:$Z$632,COLUMN()-1,0)=0,"",VLOOKUP($B113,'Classificação ativ com agrop'!$B$7:$Z$632,COLUMN()-1,0))</f>
        <v/>
      </c>
      <c r="P113" s="270" t="str">
        <f>IF(VLOOKUP($B113,'Classificação ativ com agrop'!$B$7:$Z$632,COLUMN()-1,0)=0,"",VLOOKUP($B113,'Classificação ativ com agrop'!$B$7:$Z$632,COLUMN()-1,0))</f>
        <v>Cons Reflexo</v>
      </c>
      <c r="Q113" s="269">
        <f>IF(VLOOKUP($B113,'Classificação ativ com agrop'!$B$7:$Z$632,COLUMN()-1,0)=0,"",VLOOKUP($B113,'Classificação ativ com agrop'!$B$7:$Z$632,COLUMN()-1,0))</f>
        <v>0.2</v>
      </c>
      <c r="R113" s="269">
        <f>IF(VLOOKUP($B113,'Classificação ativ com agrop'!$B$7:$Z$632,COLUMN()-1,0)=0,"",VLOOKUP($B113,'Classificação ativ com agrop'!$B$7:$Z$632,COLUMN()-1,0))</f>
        <v>0.8</v>
      </c>
      <c r="S113" s="270">
        <f>IF(VLOOKUP($B113,'Classificação ativ com agrop'!$B$7:$Z$632,COLUMN()-1,0)=0,"",VLOOKUP($B113,'Classificação ativ com agrop'!$B$7:$Z$632,COLUMN()-1,0))</f>
        <v>282.8</v>
      </c>
      <c r="T113" s="270">
        <f>IF(VLOOKUP($B113,'Classificação ativ com agrop'!$B$7:$Z$632,COLUMN()-1,0)=0,"",VLOOKUP($B113,'Classificação ativ com agrop'!$B$7:$Z$632,COLUMN()-1,0))</f>
        <v>17.400000000000002</v>
      </c>
      <c r="U113" s="270">
        <f>IF(VLOOKUP($B113,'Classificação ativ com agrop'!$B$7:$Z$632,COLUMN()-1,0)=0,"",VLOOKUP($B113,'Classificação ativ com agrop'!$B$7:$Z$632,COLUMN()-1,0))</f>
        <v>4283.8</v>
      </c>
      <c r="V113" s="270">
        <f>IF(VLOOKUP($B113,'Classificação ativ com agrop'!$B$7:$Z$632,COLUMN()-1,0)=0,"",VLOOKUP($B113,'Classificação ativ com agrop'!$B$7:$Z$632,COLUMN()-1,0))</f>
        <v>180</v>
      </c>
      <c r="W113" s="270">
        <f>IF(VLOOKUP($B113,'Classificação ativ com agrop'!$B$7:$Z$632,COLUMN()-1,0)=0,"",VLOOKUP($B113,'Classificação ativ com agrop'!$B$7:$Z$632,COLUMN()-1,0))</f>
        <v>1131.2</v>
      </c>
      <c r="X113" s="270">
        <f>IF(VLOOKUP($B113,'Classificação ativ com agrop'!$B$7:$Z$632,COLUMN()-1,0)=0,"",VLOOKUP($B113,'Classificação ativ com agrop'!$B$7:$Z$632,COLUMN()-1,0))</f>
        <v>69.600000000000009</v>
      </c>
      <c r="Y113" s="270">
        <f>IF(VLOOKUP($B113,'Classificação ativ com agrop'!$B$7:$Z$632,COLUMN()-1,0)=0,"",VLOOKUP($B113,'Classificação ativ com agrop'!$B$7:$Z$632,COLUMN()-1,0))</f>
        <v>17135.2</v>
      </c>
      <c r="Z113" s="270">
        <f>IF(VLOOKUP($B113,'Classificação ativ com agrop'!$B$7:$Z$632,COLUMN()-1,0)=0,"",VLOOKUP($B113,'Classificação ativ com agrop'!$B$7:$Z$632,COLUMN()-1,0))</f>
        <v>720</v>
      </c>
    </row>
    <row r="114" spans="1:26">
      <c r="A114" s="48">
        <v>410</v>
      </c>
      <c r="B114" s="49" t="s">
        <v>381</v>
      </c>
      <c r="C114" s="65">
        <f>VLOOKUP($B114,'Panorama Especialização Brasil'!$K$4:$BU$679,58,0)</f>
        <v>25746</v>
      </c>
      <c r="D114" s="46">
        <f t="shared" si="1"/>
        <v>1.1658350283728294</v>
      </c>
      <c r="E114" s="201">
        <f>VLOOKUP($B114,'Panorama Especialização Brasil'!$K$4:$BU$679,60,0)</f>
        <v>6143</v>
      </c>
      <c r="F114" s="98">
        <v>4384</v>
      </c>
      <c r="G114" s="196">
        <v>704</v>
      </c>
      <c r="H114" s="98">
        <f>VLOOKUP($B114,'Panorama Especialização Brasil'!$K$4:$BU$679,63,0)</f>
        <v>390768</v>
      </c>
      <c r="I114" s="201">
        <f>VLOOKUP($B114,'Panorama Especialização Brasil'!$K$4:$BV$680,64,0)</f>
        <v>98946</v>
      </c>
      <c r="J114" s="270" t="str">
        <f>IF(VLOOKUP($B114,'Classificação ativ com agrop'!$B$7:$Z$632,COLUMN()-1,0)=0,"",VLOOKUP($B114,'Classificação ativ com agrop'!$B$7:$Z$632,COLUMN()-1,0))</f>
        <v>Com Ger</v>
      </c>
      <c r="K114" s="270" t="str">
        <f>IF(VLOOKUP($B114,'Classificação ativ com agrop'!$B$7:$Z$632,COLUMN()-1,0)=0,"",VLOOKUP($B114,'Classificação ativ com agrop'!$B$7:$Z$632,COLUMN()-1,0))</f>
        <v>SPF</v>
      </c>
      <c r="L114" s="270" t="str">
        <f>IF(VLOOKUP($B114,'Classificação ativ com agrop'!$B$7:$Z$632,COLUMN()-1,0)=0,"",VLOOKUP($B114,'Classificação ativ com agrop'!$B$7:$Z$632,COLUMN()-1,0))</f>
        <v/>
      </c>
      <c r="M114" s="270" t="str">
        <f>IF(VLOOKUP($B114,'Classificação ativ com agrop'!$B$7:$Z$632,COLUMN()-1,0)=0,"",VLOOKUP($B114,'Classificação ativ com agrop'!$B$7:$Z$632,COLUMN()-1,0))</f>
        <v>Cons Reflexo</v>
      </c>
      <c r="N114" s="270" t="str">
        <f>IF(VLOOKUP($B114,'Classificação ativ com agrop'!$B$7:$Z$632,COLUMN()-1,0)=0,"",VLOOKUP($B114,'Classificação ativ com agrop'!$B$7:$Z$632,COLUMN()-1,0))</f>
        <v/>
      </c>
      <c r="O114" s="270" t="str">
        <f>IF(VLOOKUP($B114,'Classificação ativ com agrop'!$B$7:$Z$632,COLUMN()-1,0)=0,"",VLOOKUP($B114,'Classificação ativ com agrop'!$B$7:$Z$632,COLUMN()-1,0))</f>
        <v/>
      </c>
      <c r="P114" s="270" t="str">
        <f>IF(VLOOKUP($B114,'Classificação ativ com agrop'!$B$7:$Z$632,COLUMN()-1,0)=0,"",VLOOKUP($B114,'Classificação ativ com agrop'!$B$7:$Z$632,COLUMN()-1,0))</f>
        <v/>
      </c>
      <c r="Q114" s="269">
        <f>IF(VLOOKUP($B114,'Classificação ativ com agrop'!$B$7:$Z$632,COLUMN()-1,0)=0,"",VLOOKUP($B114,'Classificação ativ com agrop'!$B$7:$Z$632,COLUMN()-1,0))</f>
        <v>1</v>
      </c>
      <c r="R114" s="269" t="str">
        <f>IF(VLOOKUP($B114,'Classificação ativ com agrop'!$B$7:$Z$632,COLUMN()-1,0)=0,"",VLOOKUP($B114,'Classificação ativ com agrop'!$B$7:$Z$632,COLUMN()-1,0))</f>
        <v/>
      </c>
      <c r="S114" s="270">
        <f>IF(VLOOKUP($B114,'Classificação ativ com agrop'!$B$7:$Z$632,COLUMN()-1,0)=0,"",VLOOKUP($B114,'Classificação ativ com agrop'!$B$7:$Z$632,COLUMN()-1,0))</f>
        <v>25746</v>
      </c>
      <c r="T114" s="270">
        <f>IF(VLOOKUP($B114,'Classificação ativ com agrop'!$B$7:$Z$632,COLUMN()-1,0)=0,"",VLOOKUP($B114,'Classificação ativ com agrop'!$B$7:$Z$632,COLUMN()-1,0))</f>
        <v>6143</v>
      </c>
      <c r="U114" s="270">
        <f>IF(VLOOKUP($B114,'Classificação ativ com agrop'!$B$7:$Z$632,COLUMN()-1,0)=0,"",VLOOKUP($B114,'Classificação ativ com agrop'!$B$7:$Z$632,COLUMN()-1,0))</f>
        <v>390768</v>
      </c>
      <c r="V114" s="270">
        <f>IF(VLOOKUP($B114,'Classificação ativ com agrop'!$B$7:$Z$632,COLUMN()-1,0)=0,"",VLOOKUP($B114,'Classificação ativ com agrop'!$B$7:$Z$632,COLUMN()-1,0))</f>
        <v>98946</v>
      </c>
      <c r="W114" s="270" t="str">
        <f>IF(VLOOKUP($B114,'Classificação ativ com agrop'!$B$7:$Z$632,COLUMN()-1,0)=0,"",VLOOKUP($B114,'Classificação ativ com agrop'!$B$7:$Z$632,COLUMN()-1,0))</f>
        <v/>
      </c>
      <c r="X114" s="270" t="str">
        <f>IF(VLOOKUP($B114,'Classificação ativ com agrop'!$B$7:$Z$632,COLUMN()-1,0)=0,"",VLOOKUP($B114,'Classificação ativ com agrop'!$B$7:$Z$632,COLUMN()-1,0))</f>
        <v/>
      </c>
      <c r="Y114" s="270" t="str">
        <f>IF(VLOOKUP($B114,'Classificação ativ com agrop'!$B$7:$Z$632,COLUMN()-1,0)=0,"",VLOOKUP($B114,'Classificação ativ com agrop'!$B$7:$Z$632,COLUMN()-1,0))</f>
        <v/>
      </c>
      <c r="Z114" s="270" t="str">
        <f>IF(VLOOKUP($B114,'Classificação ativ com agrop'!$B$7:$Z$632,COLUMN()-1,0)=0,"",VLOOKUP($B114,'Classificação ativ com agrop'!$B$7:$Z$632,COLUMN()-1,0))</f>
        <v/>
      </c>
    </row>
    <row r="115" spans="1:26">
      <c r="A115" s="48">
        <v>372</v>
      </c>
      <c r="B115" s="49" t="s">
        <v>343</v>
      </c>
      <c r="C115" s="65">
        <f>VLOOKUP($B115,'Panorama Especialização Brasil'!$K$4:$BU$679,58,0)</f>
        <v>3210</v>
      </c>
      <c r="D115" s="46">
        <f t="shared" si="1"/>
        <v>1.1636325460653993</v>
      </c>
      <c r="E115" s="201">
        <f>VLOOKUP($B115,'Panorama Especialização Brasil'!$K$4:$BU$679,60,0)</f>
        <v>224</v>
      </c>
      <c r="F115" s="98">
        <v>1259</v>
      </c>
      <c r="G115" s="196">
        <v>38</v>
      </c>
      <c r="H115" s="98">
        <f>VLOOKUP($B115,'Panorama Especialização Brasil'!$K$4:$BU$679,63,0)</f>
        <v>48813</v>
      </c>
      <c r="I115" s="201">
        <f>VLOOKUP($B115,'Panorama Especialização Brasil'!$K$4:$BV$680,64,0)</f>
        <v>2918</v>
      </c>
      <c r="J115" s="270" t="str">
        <f>IF(VLOOKUP($B115,'Classificação ativ com agrop'!$B$7:$Z$632,COLUMN()-1,0)=0,"",VLOOKUP($B115,'Classificação ativ com agrop'!$B$7:$Z$632,COLUMN()-1,0))</f>
        <v>Com Atac</v>
      </c>
      <c r="K115" s="270" t="str">
        <f>IF(VLOOKUP($B115,'Classificação ativ com agrop'!$B$7:$Z$632,COLUMN()-1,0)=0,"",VLOOKUP($B115,'Classificação ativ com agrop'!$B$7:$Z$632,COLUMN()-1,0))</f>
        <v>Proteína Animal</v>
      </c>
      <c r="L115" s="270" t="str">
        <f>IF(VLOOKUP($B115,'Classificação ativ com agrop'!$B$7:$Z$632,COLUMN()-1,0)=0,"",VLOOKUP($B115,'Classificação ativ com agrop'!$B$7:$Z$632,COLUMN()-1,0))</f>
        <v>Outros Anim</v>
      </c>
      <c r="M115" s="270" t="str">
        <f>IF(VLOOKUP($B115,'Classificação ativ com agrop'!$B$7:$Z$632,COLUMN()-1,0)=0,"",VLOOKUP($B115,'Classificação ativ com agrop'!$B$7:$Z$632,COLUMN()-1,0))</f>
        <v>X Prop</v>
      </c>
      <c r="N115" s="270" t="str">
        <f>IF(VLOOKUP($B115,'Classificação ativ com agrop'!$B$7:$Z$632,COLUMN()-1,0)=0,"",VLOOKUP($B115,'Classificação ativ com agrop'!$B$7:$Z$632,COLUMN()-1,0))</f>
        <v>SPF</v>
      </c>
      <c r="O115" s="270" t="str">
        <f>IF(VLOOKUP($B115,'Classificação ativ com agrop'!$B$7:$Z$632,COLUMN()-1,0)=0,"",VLOOKUP($B115,'Classificação ativ com agrop'!$B$7:$Z$632,COLUMN()-1,0))</f>
        <v/>
      </c>
      <c r="P115" s="270" t="str">
        <f>IF(VLOOKUP($B115,'Classificação ativ com agrop'!$B$7:$Z$632,COLUMN()-1,0)=0,"",VLOOKUP($B115,'Classificação ativ com agrop'!$B$7:$Z$632,COLUMN()-1,0))</f>
        <v>Cons Reflexo</v>
      </c>
      <c r="Q115" s="269">
        <f>IF(VLOOKUP($B115,'Classificação ativ com agrop'!$B$7:$Z$632,COLUMN()-1,0)=0,"",VLOOKUP($B115,'Classificação ativ com agrop'!$B$7:$Z$632,COLUMN()-1,0))</f>
        <v>0.6</v>
      </c>
      <c r="R115" s="269">
        <f>IF(VLOOKUP($B115,'Classificação ativ com agrop'!$B$7:$Z$632,COLUMN()-1,0)=0,"",VLOOKUP($B115,'Classificação ativ com agrop'!$B$7:$Z$632,COLUMN()-1,0))</f>
        <v>0.4</v>
      </c>
      <c r="S115" s="270">
        <f>IF(VLOOKUP($B115,'Classificação ativ com agrop'!$B$7:$Z$632,COLUMN()-1,0)=0,"",VLOOKUP($B115,'Classificação ativ com agrop'!$B$7:$Z$632,COLUMN()-1,0))</f>
        <v>1926</v>
      </c>
      <c r="T115" s="270">
        <f>IF(VLOOKUP($B115,'Classificação ativ com agrop'!$B$7:$Z$632,COLUMN()-1,0)=0,"",VLOOKUP($B115,'Classificação ativ com agrop'!$B$7:$Z$632,COLUMN()-1,0))</f>
        <v>134.4</v>
      </c>
      <c r="U115" s="270">
        <f>IF(VLOOKUP($B115,'Classificação ativ com agrop'!$B$7:$Z$632,COLUMN()-1,0)=0,"",VLOOKUP($B115,'Classificação ativ com agrop'!$B$7:$Z$632,COLUMN()-1,0))</f>
        <v>29287.8</v>
      </c>
      <c r="V115" s="270">
        <f>IF(VLOOKUP($B115,'Classificação ativ com agrop'!$B$7:$Z$632,COLUMN()-1,0)=0,"",VLOOKUP($B115,'Classificação ativ com agrop'!$B$7:$Z$632,COLUMN()-1,0))</f>
        <v>1750.8</v>
      </c>
      <c r="W115" s="270">
        <f>IF(VLOOKUP($B115,'Classificação ativ com agrop'!$B$7:$Z$632,COLUMN()-1,0)=0,"",VLOOKUP($B115,'Classificação ativ com agrop'!$B$7:$Z$632,COLUMN()-1,0))</f>
        <v>1284</v>
      </c>
      <c r="X115" s="270">
        <f>IF(VLOOKUP($B115,'Classificação ativ com agrop'!$B$7:$Z$632,COLUMN()-1,0)=0,"",VLOOKUP($B115,'Classificação ativ com agrop'!$B$7:$Z$632,COLUMN()-1,0))</f>
        <v>89.600000000000009</v>
      </c>
      <c r="Y115" s="270">
        <f>IF(VLOOKUP($B115,'Classificação ativ com agrop'!$B$7:$Z$632,COLUMN()-1,0)=0,"",VLOOKUP($B115,'Classificação ativ com agrop'!$B$7:$Z$632,COLUMN()-1,0))</f>
        <v>19525.2</v>
      </c>
      <c r="Z115" s="270">
        <f>IF(VLOOKUP($B115,'Classificação ativ com agrop'!$B$7:$Z$632,COLUMN()-1,0)=0,"",VLOOKUP($B115,'Classificação ativ com agrop'!$B$7:$Z$632,COLUMN()-1,0))</f>
        <v>1167.2</v>
      </c>
    </row>
    <row r="116" spans="1:26">
      <c r="A116" s="48">
        <v>373</v>
      </c>
      <c r="B116" s="49" t="s">
        <v>344</v>
      </c>
      <c r="C116" s="65">
        <f>VLOOKUP($B116,'Panorama Especialização Brasil'!$K$4:$BU$679,58,0)</f>
        <v>7805</v>
      </c>
      <c r="D116" s="46">
        <f t="shared" si="1"/>
        <v>1.162868914939776</v>
      </c>
      <c r="E116" s="201">
        <f>VLOOKUP($B116,'Panorama Especialização Brasil'!$K$4:$BU$679,60,0)</f>
        <v>297</v>
      </c>
      <c r="F116" s="98">
        <v>1114</v>
      </c>
      <c r="G116" s="196">
        <v>20</v>
      </c>
      <c r="H116" s="98">
        <f>VLOOKUP($B116,'Panorama Especialização Brasil'!$K$4:$BU$679,63,0)</f>
        <v>118765</v>
      </c>
      <c r="I116" s="201">
        <f>VLOOKUP($B116,'Panorama Especialização Brasil'!$K$4:$BV$680,64,0)</f>
        <v>3729</v>
      </c>
      <c r="J116" s="270" t="str">
        <f>IF(VLOOKUP($B116,'Classificação ativ com agrop'!$B$7:$Z$632,COLUMN()-1,0)=0,"",VLOOKUP($B116,'Classificação ativ com agrop'!$B$7:$Z$632,COLUMN()-1,0))</f>
        <v>Com Atac</v>
      </c>
      <c r="K116" s="270" t="str">
        <f>IF(VLOOKUP($B116,'Classificação ativ com agrop'!$B$7:$Z$632,COLUMN()-1,0)=0,"",VLOOKUP($B116,'Classificação ativ com agrop'!$B$7:$Z$632,COLUMN()-1,0))</f>
        <v>SPF</v>
      </c>
      <c r="L116" s="270" t="str">
        <f>IF(VLOOKUP($B116,'Classificação ativ com agrop'!$B$7:$Z$632,COLUMN()-1,0)=0,"",VLOOKUP($B116,'Classificação ativ com agrop'!$B$7:$Z$632,COLUMN()-1,0))</f>
        <v/>
      </c>
      <c r="M116" s="270" t="str">
        <f>IF(VLOOKUP($B116,'Classificação ativ com agrop'!$B$7:$Z$632,COLUMN()-1,0)=0,"",VLOOKUP($B116,'Classificação ativ com agrop'!$B$7:$Z$632,COLUMN()-1,0))</f>
        <v>Cons Reflexo</v>
      </c>
      <c r="N116" s="270" t="str">
        <f>IF(VLOOKUP($B116,'Classificação ativ com agrop'!$B$7:$Z$632,COLUMN()-1,0)=0,"",VLOOKUP($B116,'Classificação ativ com agrop'!$B$7:$Z$632,COLUMN()-1,0))</f>
        <v/>
      </c>
      <c r="O116" s="270" t="str">
        <f>IF(VLOOKUP($B116,'Classificação ativ com agrop'!$B$7:$Z$632,COLUMN()-1,0)=0,"",VLOOKUP($B116,'Classificação ativ com agrop'!$B$7:$Z$632,COLUMN()-1,0))</f>
        <v/>
      </c>
      <c r="P116" s="270" t="str">
        <f>IF(VLOOKUP($B116,'Classificação ativ com agrop'!$B$7:$Z$632,COLUMN()-1,0)=0,"",VLOOKUP($B116,'Classificação ativ com agrop'!$B$7:$Z$632,COLUMN()-1,0))</f>
        <v/>
      </c>
      <c r="Q116" s="269">
        <f>IF(VLOOKUP($B116,'Classificação ativ com agrop'!$B$7:$Z$632,COLUMN()-1,0)=0,"",VLOOKUP($B116,'Classificação ativ com agrop'!$B$7:$Z$632,COLUMN()-1,0))</f>
        <v>1</v>
      </c>
      <c r="R116" s="269" t="str">
        <f>IF(VLOOKUP($B116,'Classificação ativ com agrop'!$B$7:$Z$632,COLUMN()-1,0)=0,"",VLOOKUP($B116,'Classificação ativ com agrop'!$B$7:$Z$632,COLUMN()-1,0))</f>
        <v/>
      </c>
      <c r="S116" s="270">
        <f>IF(VLOOKUP($B116,'Classificação ativ com agrop'!$B$7:$Z$632,COLUMN()-1,0)=0,"",VLOOKUP($B116,'Classificação ativ com agrop'!$B$7:$Z$632,COLUMN()-1,0))</f>
        <v>7805</v>
      </c>
      <c r="T116" s="270">
        <f>IF(VLOOKUP($B116,'Classificação ativ com agrop'!$B$7:$Z$632,COLUMN()-1,0)=0,"",VLOOKUP($B116,'Classificação ativ com agrop'!$B$7:$Z$632,COLUMN()-1,0))</f>
        <v>297</v>
      </c>
      <c r="U116" s="270">
        <f>IF(VLOOKUP($B116,'Classificação ativ com agrop'!$B$7:$Z$632,COLUMN()-1,0)=0,"",VLOOKUP($B116,'Classificação ativ com agrop'!$B$7:$Z$632,COLUMN()-1,0))</f>
        <v>118765</v>
      </c>
      <c r="V116" s="270">
        <f>IF(VLOOKUP($B116,'Classificação ativ com agrop'!$B$7:$Z$632,COLUMN()-1,0)=0,"",VLOOKUP($B116,'Classificação ativ com agrop'!$B$7:$Z$632,COLUMN()-1,0))</f>
        <v>3729</v>
      </c>
      <c r="W116" s="270" t="str">
        <f>IF(VLOOKUP($B116,'Classificação ativ com agrop'!$B$7:$Z$632,COLUMN()-1,0)=0,"",VLOOKUP($B116,'Classificação ativ com agrop'!$B$7:$Z$632,COLUMN()-1,0))</f>
        <v/>
      </c>
      <c r="X116" s="270" t="str">
        <f>IF(VLOOKUP($B116,'Classificação ativ com agrop'!$B$7:$Z$632,COLUMN()-1,0)=0,"",VLOOKUP($B116,'Classificação ativ com agrop'!$B$7:$Z$632,COLUMN()-1,0))</f>
        <v/>
      </c>
      <c r="Y116" s="270" t="str">
        <f>IF(VLOOKUP($B116,'Classificação ativ com agrop'!$B$7:$Z$632,COLUMN()-1,0)=0,"",VLOOKUP($B116,'Classificação ativ com agrop'!$B$7:$Z$632,COLUMN()-1,0))</f>
        <v/>
      </c>
      <c r="Z116" s="270" t="str">
        <f>IF(VLOOKUP($B116,'Classificação ativ com agrop'!$B$7:$Z$632,COLUMN()-1,0)=0,"",VLOOKUP($B116,'Classificação ativ com agrop'!$B$7:$Z$632,COLUMN()-1,0))</f>
        <v/>
      </c>
    </row>
    <row r="117" spans="1:26">
      <c r="A117" s="48">
        <v>390</v>
      </c>
      <c r="B117" s="49" t="s">
        <v>715</v>
      </c>
      <c r="C117" s="65">
        <f>VLOOKUP($B117,'Panorama Especialização Brasil'!$K$4:$BU$679,58,0)</f>
        <v>700</v>
      </c>
      <c r="D117" s="46">
        <f t="shared" si="1"/>
        <v>1.1573891865719117</v>
      </c>
      <c r="E117" s="201">
        <f>VLOOKUP($B117,'Panorama Especialização Brasil'!$K$4:$BU$679,60,0)</f>
        <v>34</v>
      </c>
      <c r="F117" s="98">
        <v>22</v>
      </c>
      <c r="G117" s="196">
        <v>3</v>
      </c>
      <c r="H117" s="98">
        <f>VLOOKUP($B117,'Panorama Especialização Brasil'!$K$4:$BU$679,63,0)</f>
        <v>10702</v>
      </c>
      <c r="I117" s="201">
        <f>VLOOKUP($B117,'Panorama Especialização Brasil'!$K$4:$BV$680,64,0)</f>
        <v>1011</v>
      </c>
      <c r="J117" s="270" t="str">
        <f>IF(VLOOKUP($B117,'Classificação ativ com agrop'!$B$7:$Z$632,COLUMN()-1,0)=0,"",VLOOKUP($B117,'Classificação ativ com agrop'!$B$7:$Z$632,COLUMN()-1,0))</f>
        <v>Com Atac</v>
      </c>
      <c r="K117" s="270" t="str">
        <f>IF(VLOOKUP($B117,'Classificação ativ com agrop'!$B$7:$Z$632,COLUMN()-1,0)=0,"",VLOOKUP($B117,'Classificação ativ com agrop'!$B$7:$Z$632,COLUMN()-1,0))</f>
        <v>SPB - Saúde</v>
      </c>
      <c r="L117" s="270" t="str">
        <f>IF(VLOOKUP($B117,'Classificação ativ com agrop'!$B$7:$Z$632,COLUMN()-1,0)=0,"",VLOOKUP($B117,'Classificação ativ com agrop'!$B$7:$Z$632,COLUMN()-1,0))</f>
        <v/>
      </c>
      <c r="M117" s="270" t="str">
        <f>IF(VLOOKUP($B117,'Classificação ativ com agrop'!$B$7:$Z$632,COLUMN()-1,0)=0,"",VLOOKUP($B117,'Classificação ativ com agrop'!$B$7:$Z$632,COLUMN()-1,0))</f>
        <v>Multifunção</v>
      </c>
      <c r="N117" s="270" t="str">
        <f>IF(VLOOKUP($B117,'Classificação ativ com agrop'!$B$7:$Z$632,COLUMN()-1,0)=0,"",VLOOKUP($B117,'Classificação ativ com agrop'!$B$7:$Z$632,COLUMN()-1,0))</f>
        <v/>
      </c>
      <c r="O117" s="270" t="str">
        <f>IF(VLOOKUP($B117,'Classificação ativ com agrop'!$B$7:$Z$632,COLUMN()-1,0)=0,"",VLOOKUP($B117,'Classificação ativ com agrop'!$B$7:$Z$632,COLUMN()-1,0))</f>
        <v/>
      </c>
      <c r="P117" s="270" t="str">
        <f>IF(VLOOKUP($B117,'Classificação ativ com agrop'!$B$7:$Z$632,COLUMN()-1,0)=0,"",VLOOKUP($B117,'Classificação ativ com agrop'!$B$7:$Z$632,COLUMN()-1,0))</f>
        <v/>
      </c>
      <c r="Q117" s="269">
        <f>IF(VLOOKUP($B117,'Classificação ativ com agrop'!$B$7:$Z$632,COLUMN()-1,0)=0,"",VLOOKUP($B117,'Classificação ativ com agrop'!$B$7:$Z$632,COLUMN()-1,0))</f>
        <v>1</v>
      </c>
      <c r="R117" s="269" t="str">
        <f>IF(VLOOKUP($B117,'Classificação ativ com agrop'!$B$7:$Z$632,COLUMN()-1,0)=0,"",VLOOKUP($B117,'Classificação ativ com agrop'!$B$7:$Z$632,COLUMN()-1,0))</f>
        <v/>
      </c>
      <c r="S117" s="270">
        <f>IF(VLOOKUP($B117,'Classificação ativ com agrop'!$B$7:$Z$632,COLUMN()-1,0)=0,"",VLOOKUP($B117,'Classificação ativ com agrop'!$B$7:$Z$632,COLUMN()-1,0))</f>
        <v>700</v>
      </c>
      <c r="T117" s="270">
        <f>IF(VLOOKUP($B117,'Classificação ativ com agrop'!$B$7:$Z$632,COLUMN()-1,0)=0,"",VLOOKUP($B117,'Classificação ativ com agrop'!$B$7:$Z$632,COLUMN()-1,0))</f>
        <v>34</v>
      </c>
      <c r="U117" s="270">
        <f>IF(VLOOKUP($B117,'Classificação ativ com agrop'!$B$7:$Z$632,COLUMN()-1,0)=0,"",VLOOKUP($B117,'Classificação ativ com agrop'!$B$7:$Z$632,COLUMN()-1,0))</f>
        <v>10702</v>
      </c>
      <c r="V117" s="270">
        <f>IF(VLOOKUP($B117,'Classificação ativ com agrop'!$B$7:$Z$632,COLUMN()-1,0)=0,"",VLOOKUP($B117,'Classificação ativ com agrop'!$B$7:$Z$632,COLUMN()-1,0))</f>
        <v>1011</v>
      </c>
      <c r="W117" s="270" t="str">
        <f>IF(VLOOKUP($B117,'Classificação ativ com agrop'!$B$7:$Z$632,COLUMN()-1,0)=0,"",VLOOKUP($B117,'Classificação ativ com agrop'!$B$7:$Z$632,COLUMN()-1,0))</f>
        <v/>
      </c>
      <c r="X117" s="270" t="str">
        <f>IF(VLOOKUP($B117,'Classificação ativ com agrop'!$B$7:$Z$632,COLUMN()-1,0)=0,"",VLOOKUP($B117,'Classificação ativ com agrop'!$B$7:$Z$632,COLUMN()-1,0))</f>
        <v/>
      </c>
      <c r="Y117" s="270" t="str">
        <f>IF(VLOOKUP($B117,'Classificação ativ com agrop'!$B$7:$Z$632,COLUMN()-1,0)=0,"",VLOOKUP($B117,'Classificação ativ com agrop'!$B$7:$Z$632,COLUMN()-1,0))</f>
        <v/>
      </c>
      <c r="Z117" s="270" t="str">
        <f>IF(VLOOKUP($B117,'Classificação ativ com agrop'!$B$7:$Z$632,COLUMN()-1,0)=0,"",VLOOKUP($B117,'Classificação ativ com agrop'!$B$7:$Z$632,COLUMN()-1,0))</f>
        <v/>
      </c>
    </row>
    <row r="118" spans="1:26">
      <c r="A118" s="48">
        <v>340</v>
      </c>
      <c r="B118" s="49" t="s">
        <v>311</v>
      </c>
      <c r="C118" s="65">
        <f>VLOOKUP($B118,'Panorama Especialização Brasil'!$K$4:$BU$679,58,0)</f>
        <v>454</v>
      </c>
      <c r="D118" s="46">
        <f t="shared" si="1"/>
        <v>1.154065733558487</v>
      </c>
      <c r="E118" s="201">
        <f>VLOOKUP($B118,'Panorama Especialização Brasil'!$K$4:$BU$679,60,0)</f>
        <v>56</v>
      </c>
      <c r="F118" s="98">
        <v>5</v>
      </c>
      <c r="G118" s="196">
        <v>2</v>
      </c>
      <c r="H118" s="98">
        <f>VLOOKUP($B118,'Panorama Especialização Brasil'!$K$4:$BU$679,63,0)</f>
        <v>6961</v>
      </c>
      <c r="I118" s="201">
        <f>VLOOKUP($B118,'Panorama Especialização Brasil'!$K$4:$BV$680,64,0)</f>
        <v>816</v>
      </c>
      <c r="J118" s="270" t="str">
        <f>IF(VLOOKUP($B118,'Classificação ativ com agrop'!$B$7:$Z$632,COLUMN()-1,0)=0,"",VLOOKUP($B118,'Classificação ativ com agrop'!$B$7:$Z$632,COLUMN()-1,0))</f>
        <v>Const Civ</v>
      </c>
      <c r="K118" s="270" t="str">
        <f>IF(VLOOKUP($B118,'Classificação ativ com agrop'!$B$7:$Z$632,COLUMN()-1,0)=0,"",VLOOKUP($B118,'Classificação ativ com agrop'!$B$7:$Z$632,COLUMN()-1,0))</f>
        <v>Const Civil</v>
      </c>
      <c r="L118" s="270" t="str">
        <f>IF(VLOOKUP($B118,'Classificação ativ com agrop'!$B$7:$Z$632,COLUMN()-1,0)=0,"",VLOOKUP($B118,'Classificação ativ com agrop'!$B$7:$Z$632,COLUMN()-1,0))</f>
        <v/>
      </c>
      <c r="M118" s="270" t="str">
        <f>IF(VLOOKUP($B118,'Classificação ativ com agrop'!$B$7:$Z$632,COLUMN()-1,0)=0,"",VLOOKUP($B118,'Classificação ativ com agrop'!$B$7:$Z$632,COLUMN()-1,0))</f>
        <v>Multifunção</v>
      </c>
      <c r="N118" s="270" t="str">
        <f>IF(VLOOKUP($B118,'Classificação ativ com agrop'!$B$7:$Z$632,COLUMN()-1,0)=0,"",VLOOKUP($B118,'Classificação ativ com agrop'!$B$7:$Z$632,COLUMN()-1,0))</f>
        <v/>
      </c>
      <c r="O118" s="270" t="str">
        <f>IF(VLOOKUP($B118,'Classificação ativ com agrop'!$B$7:$Z$632,COLUMN()-1,0)=0,"",VLOOKUP($B118,'Classificação ativ com agrop'!$B$7:$Z$632,COLUMN()-1,0))</f>
        <v/>
      </c>
      <c r="P118" s="270" t="str">
        <f>IF(VLOOKUP($B118,'Classificação ativ com agrop'!$B$7:$Z$632,COLUMN()-1,0)=0,"",VLOOKUP($B118,'Classificação ativ com agrop'!$B$7:$Z$632,COLUMN()-1,0))</f>
        <v/>
      </c>
      <c r="Q118" s="269">
        <f>IF(VLOOKUP($B118,'Classificação ativ com agrop'!$B$7:$Z$632,COLUMN()-1,0)=0,"",VLOOKUP($B118,'Classificação ativ com agrop'!$B$7:$Z$632,COLUMN()-1,0))</f>
        <v>1</v>
      </c>
      <c r="R118" s="269" t="str">
        <f>IF(VLOOKUP($B118,'Classificação ativ com agrop'!$B$7:$Z$632,COLUMN()-1,0)=0,"",VLOOKUP($B118,'Classificação ativ com agrop'!$B$7:$Z$632,COLUMN()-1,0))</f>
        <v/>
      </c>
      <c r="S118" s="270">
        <f>IF(VLOOKUP($B118,'Classificação ativ com agrop'!$B$7:$Z$632,COLUMN()-1,0)=0,"",VLOOKUP($B118,'Classificação ativ com agrop'!$B$7:$Z$632,COLUMN()-1,0))</f>
        <v>454</v>
      </c>
      <c r="T118" s="270">
        <f>IF(VLOOKUP($B118,'Classificação ativ com agrop'!$B$7:$Z$632,COLUMN()-1,0)=0,"",VLOOKUP($B118,'Classificação ativ com agrop'!$B$7:$Z$632,COLUMN()-1,0))</f>
        <v>56</v>
      </c>
      <c r="U118" s="270">
        <f>IF(VLOOKUP($B118,'Classificação ativ com agrop'!$B$7:$Z$632,COLUMN()-1,0)=0,"",VLOOKUP($B118,'Classificação ativ com agrop'!$B$7:$Z$632,COLUMN()-1,0))</f>
        <v>6961</v>
      </c>
      <c r="V118" s="270">
        <f>IF(VLOOKUP($B118,'Classificação ativ com agrop'!$B$7:$Z$632,COLUMN()-1,0)=0,"",VLOOKUP($B118,'Classificação ativ com agrop'!$B$7:$Z$632,COLUMN()-1,0))</f>
        <v>816</v>
      </c>
      <c r="W118" s="270" t="str">
        <f>IF(VLOOKUP($B118,'Classificação ativ com agrop'!$B$7:$Z$632,COLUMN()-1,0)=0,"",VLOOKUP($B118,'Classificação ativ com agrop'!$B$7:$Z$632,COLUMN()-1,0))</f>
        <v/>
      </c>
      <c r="X118" s="270" t="str">
        <f>IF(VLOOKUP($B118,'Classificação ativ com agrop'!$B$7:$Z$632,COLUMN()-1,0)=0,"",VLOOKUP($B118,'Classificação ativ com agrop'!$B$7:$Z$632,COLUMN()-1,0))</f>
        <v/>
      </c>
      <c r="Y118" s="270" t="str">
        <f>IF(VLOOKUP($B118,'Classificação ativ com agrop'!$B$7:$Z$632,COLUMN()-1,0)=0,"",VLOOKUP($B118,'Classificação ativ com agrop'!$B$7:$Z$632,COLUMN()-1,0))</f>
        <v/>
      </c>
      <c r="Z118" s="270" t="str">
        <f>IF(VLOOKUP($B118,'Classificação ativ com agrop'!$B$7:$Z$632,COLUMN()-1,0)=0,"",VLOOKUP($B118,'Classificação ativ com agrop'!$B$7:$Z$632,COLUMN()-1,0))</f>
        <v/>
      </c>
    </row>
    <row r="119" spans="1:26">
      <c r="A119" s="48">
        <v>411</v>
      </c>
      <c r="B119" s="49" t="s">
        <v>382</v>
      </c>
      <c r="C119" s="65">
        <f>VLOOKUP($B119,'Panorama Especialização Brasil'!$K$4:$BU$679,58,0)</f>
        <v>10185</v>
      </c>
      <c r="D119" s="46">
        <f t="shared" si="1"/>
        <v>1.1536632731186574</v>
      </c>
      <c r="E119" s="201">
        <f>VLOOKUP($B119,'Panorama Especialização Brasil'!$K$4:$BU$679,60,0)</f>
        <v>642</v>
      </c>
      <c r="F119" s="98">
        <v>3376</v>
      </c>
      <c r="G119" s="196">
        <v>116</v>
      </c>
      <c r="H119" s="98">
        <f>VLOOKUP($B119,'Panorama Especialização Brasil'!$K$4:$BU$679,63,0)</f>
        <v>156217</v>
      </c>
      <c r="I119" s="201">
        <f>VLOOKUP($B119,'Panorama Especialização Brasil'!$K$4:$BV$680,64,0)</f>
        <v>14778</v>
      </c>
      <c r="J119" s="270" t="str">
        <f>IF(VLOOKUP($B119,'Classificação ativ com agrop'!$B$7:$Z$632,COLUMN()-1,0)=0,"",VLOOKUP($B119,'Classificação ativ com agrop'!$B$7:$Z$632,COLUMN()-1,0))</f>
        <v>Com Ger</v>
      </c>
      <c r="K119" s="270" t="str">
        <f>IF(VLOOKUP($B119,'Classificação ativ com agrop'!$B$7:$Z$632,COLUMN()-1,0)=0,"",VLOOKUP($B119,'Classificação ativ com agrop'!$B$7:$Z$632,COLUMN()-1,0))</f>
        <v>SPF</v>
      </c>
      <c r="L119" s="270" t="str">
        <f>IF(VLOOKUP($B119,'Classificação ativ com agrop'!$B$7:$Z$632,COLUMN()-1,0)=0,"",VLOOKUP($B119,'Classificação ativ com agrop'!$B$7:$Z$632,COLUMN()-1,0))</f>
        <v/>
      </c>
      <c r="M119" s="270" t="str">
        <f>IF(VLOOKUP($B119,'Classificação ativ com agrop'!$B$7:$Z$632,COLUMN()-1,0)=0,"",VLOOKUP($B119,'Classificação ativ com agrop'!$B$7:$Z$632,COLUMN()-1,0))</f>
        <v>Cons Reflexo</v>
      </c>
      <c r="N119" s="270" t="str">
        <f>IF(VLOOKUP($B119,'Classificação ativ com agrop'!$B$7:$Z$632,COLUMN()-1,0)=0,"",VLOOKUP($B119,'Classificação ativ com agrop'!$B$7:$Z$632,COLUMN()-1,0))</f>
        <v/>
      </c>
      <c r="O119" s="270" t="str">
        <f>IF(VLOOKUP($B119,'Classificação ativ com agrop'!$B$7:$Z$632,COLUMN()-1,0)=0,"",VLOOKUP($B119,'Classificação ativ com agrop'!$B$7:$Z$632,COLUMN()-1,0))</f>
        <v/>
      </c>
      <c r="P119" s="270" t="str">
        <f>IF(VLOOKUP($B119,'Classificação ativ com agrop'!$B$7:$Z$632,COLUMN()-1,0)=0,"",VLOOKUP($B119,'Classificação ativ com agrop'!$B$7:$Z$632,COLUMN()-1,0))</f>
        <v/>
      </c>
      <c r="Q119" s="269">
        <f>IF(VLOOKUP($B119,'Classificação ativ com agrop'!$B$7:$Z$632,COLUMN()-1,0)=0,"",VLOOKUP($B119,'Classificação ativ com agrop'!$B$7:$Z$632,COLUMN()-1,0))</f>
        <v>1</v>
      </c>
      <c r="R119" s="269" t="str">
        <f>IF(VLOOKUP($B119,'Classificação ativ com agrop'!$B$7:$Z$632,COLUMN()-1,0)=0,"",VLOOKUP($B119,'Classificação ativ com agrop'!$B$7:$Z$632,COLUMN()-1,0))</f>
        <v/>
      </c>
      <c r="S119" s="270">
        <f>IF(VLOOKUP($B119,'Classificação ativ com agrop'!$B$7:$Z$632,COLUMN()-1,0)=0,"",VLOOKUP($B119,'Classificação ativ com agrop'!$B$7:$Z$632,COLUMN()-1,0))</f>
        <v>10185</v>
      </c>
      <c r="T119" s="270">
        <f>IF(VLOOKUP($B119,'Classificação ativ com agrop'!$B$7:$Z$632,COLUMN()-1,0)=0,"",VLOOKUP($B119,'Classificação ativ com agrop'!$B$7:$Z$632,COLUMN()-1,0))</f>
        <v>642</v>
      </c>
      <c r="U119" s="270">
        <f>IF(VLOOKUP($B119,'Classificação ativ com agrop'!$B$7:$Z$632,COLUMN()-1,0)=0,"",VLOOKUP($B119,'Classificação ativ com agrop'!$B$7:$Z$632,COLUMN()-1,0))</f>
        <v>156217</v>
      </c>
      <c r="V119" s="270">
        <f>IF(VLOOKUP($B119,'Classificação ativ com agrop'!$B$7:$Z$632,COLUMN()-1,0)=0,"",VLOOKUP($B119,'Classificação ativ com agrop'!$B$7:$Z$632,COLUMN()-1,0))</f>
        <v>14778</v>
      </c>
      <c r="W119" s="270" t="str">
        <f>IF(VLOOKUP($B119,'Classificação ativ com agrop'!$B$7:$Z$632,COLUMN()-1,0)=0,"",VLOOKUP($B119,'Classificação ativ com agrop'!$B$7:$Z$632,COLUMN()-1,0))</f>
        <v/>
      </c>
      <c r="X119" s="270" t="str">
        <f>IF(VLOOKUP($B119,'Classificação ativ com agrop'!$B$7:$Z$632,COLUMN()-1,0)=0,"",VLOOKUP($B119,'Classificação ativ com agrop'!$B$7:$Z$632,COLUMN()-1,0))</f>
        <v/>
      </c>
      <c r="Y119" s="270" t="str">
        <f>IF(VLOOKUP($B119,'Classificação ativ com agrop'!$B$7:$Z$632,COLUMN()-1,0)=0,"",VLOOKUP($B119,'Classificação ativ com agrop'!$B$7:$Z$632,COLUMN()-1,0))</f>
        <v/>
      </c>
      <c r="Z119" s="270" t="str">
        <f>IF(VLOOKUP($B119,'Classificação ativ com agrop'!$B$7:$Z$632,COLUMN()-1,0)=0,"",VLOOKUP($B119,'Classificação ativ com agrop'!$B$7:$Z$632,COLUMN()-1,0))</f>
        <v/>
      </c>
    </row>
    <row r="120" spans="1:26">
      <c r="A120" s="48">
        <v>279</v>
      </c>
      <c r="B120" s="49" t="s">
        <v>249</v>
      </c>
      <c r="C120" s="65">
        <f>VLOOKUP($B120,'Panorama Especialização Brasil'!$K$4:$BU$679,58,0)</f>
        <v>657</v>
      </c>
      <c r="D120" s="46">
        <f t="shared" si="1"/>
        <v>1.1474044120569957</v>
      </c>
      <c r="E120" s="201">
        <f>VLOOKUP($B120,'Panorama Especialização Brasil'!$K$4:$BU$679,60,0)</f>
        <v>105</v>
      </c>
      <c r="F120" s="98">
        <v>67</v>
      </c>
      <c r="G120" s="196">
        <v>9</v>
      </c>
      <c r="H120" s="98">
        <f>VLOOKUP($B120,'Panorama Especialização Brasil'!$K$4:$BU$679,63,0)</f>
        <v>10132</v>
      </c>
      <c r="I120" s="201">
        <f>VLOOKUP($B120,'Panorama Especialização Brasil'!$K$4:$BV$680,64,0)</f>
        <v>1458</v>
      </c>
      <c r="J120" s="270" t="str">
        <f>IF(VLOOKUP($B120,'Classificação ativ com agrop'!$B$7:$Z$632,COLUMN()-1,0)=0,"",VLOOKUP($B120,'Classificação ativ com agrop'!$B$7:$Z$632,COLUMN()-1,0))</f>
        <v>Manutenção e Reparação</v>
      </c>
      <c r="K120" s="270" t="str">
        <f>IF(VLOOKUP($B120,'Classificação ativ com agrop'!$B$7:$Z$632,COLUMN()-1,0)=0,"",VLOOKUP($B120,'Classificação ativ com agrop'!$B$7:$Z$632,COLUMN()-1,0))</f>
        <v>SPF&amp;E</v>
      </c>
      <c r="L120" s="270" t="str">
        <f>IF(VLOOKUP($B120,'Classificação ativ com agrop'!$B$7:$Z$632,COLUMN()-1,0)=0,"",VLOOKUP($B120,'Classificação ativ com agrop'!$B$7:$Z$632,COLUMN()-1,0))</f>
        <v/>
      </c>
      <c r="M120" s="270" t="str">
        <f>IF(VLOOKUP($B120,'Classificação ativ com agrop'!$B$7:$Z$632,COLUMN()-1,0)=0,"",VLOOKUP($B120,'Classificação ativ com agrop'!$B$7:$Z$632,COLUMN()-1,0))</f>
        <v>Gen Reflexo</v>
      </c>
      <c r="N120" s="270" t="str">
        <f>IF(VLOOKUP($B120,'Classificação ativ com agrop'!$B$7:$Z$632,COLUMN()-1,0)=0,"",VLOOKUP($B120,'Classificação ativ com agrop'!$B$7:$Z$632,COLUMN()-1,0))</f>
        <v/>
      </c>
      <c r="O120" s="270" t="str">
        <f>IF(VLOOKUP($B120,'Classificação ativ com agrop'!$B$7:$Z$632,COLUMN()-1,0)=0,"",VLOOKUP($B120,'Classificação ativ com agrop'!$B$7:$Z$632,COLUMN()-1,0))</f>
        <v/>
      </c>
      <c r="P120" s="270" t="str">
        <f>IF(VLOOKUP($B120,'Classificação ativ com agrop'!$B$7:$Z$632,COLUMN()-1,0)=0,"",VLOOKUP($B120,'Classificação ativ com agrop'!$B$7:$Z$632,COLUMN()-1,0))</f>
        <v/>
      </c>
      <c r="Q120" s="269">
        <f>IF(VLOOKUP($B120,'Classificação ativ com agrop'!$B$7:$Z$632,COLUMN()-1,0)=0,"",VLOOKUP($B120,'Classificação ativ com agrop'!$B$7:$Z$632,COLUMN()-1,0))</f>
        <v>1</v>
      </c>
      <c r="R120" s="269" t="str">
        <f>IF(VLOOKUP($B120,'Classificação ativ com agrop'!$B$7:$Z$632,COLUMN()-1,0)=0,"",VLOOKUP($B120,'Classificação ativ com agrop'!$B$7:$Z$632,COLUMN()-1,0))</f>
        <v/>
      </c>
      <c r="S120" s="270">
        <f>IF(VLOOKUP($B120,'Classificação ativ com agrop'!$B$7:$Z$632,COLUMN()-1,0)=0,"",VLOOKUP($B120,'Classificação ativ com agrop'!$B$7:$Z$632,COLUMN()-1,0))</f>
        <v>657</v>
      </c>
      <c r="T120" s="270">
        <f>IF(VLOOKUP($B120,'Classificação ativ com agrop'!$B$7:$Z$632,COLUMN()-1,0)=0,"",VLOOKUP($B120,'Classificação ativ com agrop'!$B$7:$Z$632,COLUMN()-1,0))</f>
        <v>105</v>
      </c>
      <c r="U120" s="270">
        <f>IF(VLOOKUP($B120,'Classificação ativ com agrop'!$B$7:$Z$632,COLUMN()-1,0)=0,"",VLOOKUP($B120,'Classificação ativ com agrop'!$B$7:$Z$632,COLUMN()-1,0))</f>
        <v>10132</v>
      </c>
      <c r="V120" s="270">
        <f>IF(VLOOKUP($B120,'Classificação ativ com agrop'!$B$7:$Z$632,COLUMN()-1,0)=0,"",VLOOKUP($B120,'Classificação ativ com agrop'!$B$7:$Z$632,COLUMN()-1,0))</f>
        <v>1458</v>
      </c>
      <c r="W120" s="270" t="str">
        <f>IF(VLOOKUP($B120,'Classificação ativ com agrop'!$B$7:$Z$632,COLUMN()-1,0)=0,"",VLOOKUP($B120,'Classificação ativ com agrop'!$B$7:$Z$632,COLUMN()-1,0))</f>
        <v/>
      </c>
      <c r="X120" s="270" t="str">
        <f>IF(VLOOKUP($B120,'Classificação ativ com agrop'!$B$7:$Z$632,COLUMN()-1,0)=0,"",VLOOKUP($B120,'Classificação ativ com agrop'!$B$7:$Z$632,COLUMN()-1,0))</f>
        <v/>
      </c>
      <c r="Y120" s="270" t="str">
        <f>IF(VLOOKUP($B120,'Classificação ativ com agrop'!$B$7:$Z$632,COLUMN()-1,0)=0,"",VLOOKUP($B120,'Classificação ativ com agrop'!$B$7:$Z$632,COLUMN()-1,0))</f>
        <v/>
      </c>
      <c r="Z120" s="270" t="str">
        <f>IF(VLOOKUP($B120,'Classificação ativ com agrop'!$B$7:$Z$632,COLUMN()-1,0)=0,"",VLOOKUP($B120,'Classificação ativ com agrop'!$B$7:$Z$632,COLUMN()-1,0))</f>
        <v/>
      </c>
    </row>
    <row r="121" spans="1:26">
      <c r="A121" s="48">
        <v>630</v>
      </c>
      <c r="B121" s="49" t="s">
        <v>604</v>
      </c>
      <c r="C121" s="65">
        <f>VLOOKUP($B121,'Panorama Especialização Brasil'!$K$4:$BU$679,58,0)</f>
        <v>19085</v>
      </c>
      <c r="D121" s="46">
        <f t="shared" si="1"/>
        <v>1.1427471416849189</v>
      </c>
      <c r="E121" s="201">
        <f>VLOOKUP($B121,'Panorama Especialização Brasil'!$K$4:$BU$679,60,0)</f>
        <v>1380</v>
      </c>
      <c r="F121" s="98">
        <v>2871</v>
      </c>
      <c r="G121" s="196">
        <v>134</v>
      </c>
      <c r="H121" s="98">
        <f>VLOOKUP($B121,'Panorama Especialização Brasil'!$K$4:$BU$679,63,0)</f>
        <v>295521</v>
      </c>
      <c r="I121" s="201">
        <f>VLOOKUP($B121,'Panorama Especialização Brasil'!$K$4:$BV$680,64,0)</f>
        <v>28233</v>
      </c>
      <c r="J121" s="270" t="str">
        <f>IF(VLOOKUP($B121,'Classificação ativ com agrop'!$B$7:$Z$632,COLUMN()-1,0)=0,"",VLOOKUP($B121,'Classificação ativ com agrop'!$B$7:$Z$632,COLUMN()-1,0))</f>
        <v>Educ</v>
      </c>
      <c r="K121" s="270" t="str">
        <f>IF(VLOOKUP($B121,'Classificação ativ com agrop'!$B$7:$Z$632,COLUMN()-1,0)=0,"",VLOOKUP($B121,'Classificação ativ com agrop'!$B$7:$Z$632,COLUMN()-1,0))</f>
        <v>SPB - Edu</v>
      </c>
      <c r="L121" s="270" t="str">
        <f>IF(VLOOKUP($B121,'Classificação ativ com agrop'!$B$7:$Z$632,COLUMN()-1,0)=0,"",VLOOKUP($B121,'Classificação ativ com agrop'!$B$7:$Z$632,COLUMN()-1,0))</f>
        <v/>
      </c>
      <c r="M121" s="270" t="str">
        <f>IF(VLOOKUP($B121,'Classificação ativ com agrop'!$B$7:$Z$632,COLUMN()-1,0)=0,"",VLOOKUP($B121,'Classificação ativ com agrop'!$B$7:$Z$632,COLUMN()-1,0))</f>
        <v>Multifunção</v>
      </c>
      <c r="N121" s="270" t="str">
        <f>IF(VLOOKUP($B121,'Classificação ativ com agrop'!$B$7:$Z$632,COLUMN()-1,0)=0,"",VLOOKUP($B121,'Classificação ativ com agrop'!$B$7:$Z$632,COLUMN()-1,0))</f>
        <v/>
      </c>
      <c r="O121" s="270" t="str">
        <f>IF(VLOOKUP($B121,'Classificação ativ com agrop'!$B$7:$Z$632,COLUMN()-1,0)=0,"",VLOOKUP($B121,'Classificação ativ com agrop'!$B$7:$Z$632,COLUMN()-1,0))</f>
        <v/>
      </c>
      <c r="P121" s="270" t="str">
        <f>IF(VLOOKUP($B121,'Classificação ativ com agrop'!$B$7:$Z$632,COLUMN()-1,0)=0,"",VLOOKUP($B121,'Classificação ativ com agrop'!$B$7:$Z$632,COLUMN()-1,0))</f>
        <v/>
      </c>
      <c r="Q121" s="269">
        <f>IF(VLOOKUP($B121,'Classificação ativ com agrop'!$B$7:$Z$632,COLUMN()-1,0)=0,"",VLOOKUP($B121,'Classificação ativ com agrop'!$B$7:$Z$632,COLUMN()-1,0))</f>
        <v>1</v>
      </c>
      <c r="R121" s="269" t="str">
        <f>IF(VLOOKUP($B121,'Classificação ativ com agrop'!$B$7:$Z$632,COLUMN()-1,0)=0,"",VLOOKUP($B121,'Classificação ativ com agrop'!$B$7:$Z$632,COLUMN()-1,0))</f>
        <v/>
      </c>
      <c r="S121" s="270">
        <f>IF(VLOOKUP($B121,'Classificação ativ com agrop'!$B$7:$Z$632,COLUMN()-1,0)=0,"",VLOOKUP($B121,'Classificação ativ com agrop'!$B$7:$Z$632,COLUMN()-1,0))</f>
        <v>19085</v>
      </c>
      <c r="T121" s="270">
        <f>IF(VLOOKUP($B121,'Classificação ativ com agrop'!$B$7:$Z$632,COLUMN()-1,0)=0,"",VLOOKUP($B121,'Classificação ativ com agrop'!$B$7:$Z$632,COLUMN()-1,0))</f>
        <v>1380</v>
      </c>
      <c r="U121" s="270">
        <f>IF(VLOOKUP($B121,'Classificação ativ com agrop'!$B$7:$Z$632,COLUMN()-1,0)=0,"",VLOOKUP($B121,'Classificação ativ com agrop'!$B$7:$Z$632,COLUMN()-1,0))</f>
        <v>295521</v>
      </c>
      <c r="V121" s="270">
        <f>IF(VLOOKUP($B121,'Classificação ativ com agrop'!$B$7:$Z$632,COLUMN()-1,0)=0,"",VLOOKUP($B121,'Classificação ativ com agrop'!$B$7:$Z$632,COLUMN()-1,0))</f>
        <v>28233</v>
      </c>
      <c r="W121" s="270" t="str">
        <f>IF(VLOOKUP($B121,'Classificação ativ com agrop'!$B$7:$Z$632,COLUMN()-1,0)=0,"",VLOOKUP($B121,'Classificação ativ com agrop'!$B$7:$Z$632,COLUMN()-1,0))</f>
        <v/>
      </c>
      <c r="X121" s="270" t="str">
        <f>IF(VLOOKUP($B121,'Classificação ativ com agrop'!$B$7:$Z$632,COLUMN()-1,0)=0,"",VLOOKUP($B121,'Classificação ativ com agrop'!$B$7:$Z$632,COLUMN()-1,0))</f>
        <v/>
      </c>
      <c r="Y121" s="270" t="str">
        <f>IF(VLOOKUP($B121,'Classificação ativ com agrop'!$B$7:$Z$632,COLUMN()-1,0)=0,"",VLOOKUP($B121,'Classificação ativ com agrop'!$B$7:$Z$632,COLUMN()-1,0))</f>
        <v/>
      </c>
      <c r="Z121" s="270" t="str">
        <f>IF(VLOOKUP($B121,'Classificação ativ com agrop'!$B$7:$Z$632,COLUMN()-1,0)=0,"",VLOOKUP($B121,'Classificação ativ com agrop'!$B$7:$Z$632,COLUMN()-1,0))</f>
        <v/>
      </c>
    </row>
    <row r="122" spans="1:26">
      <c r="A122" s="48">
        <v>656</v>
      </c>
      <c r="B122" s="49" t="s">
        <v>630</v>
      </c>
      <c r="C122" s="65">
        <f>VLOOKUP($B122,'Panorama Especialização Brasil'!$K$4:$BU$679,58,0)</f>
        <v>1977</v>
      </c>
      <c r="D122" s="46">
        <f t="shared" si="1"/>
        <v>1.1382772092663198</v>
      </c>
      <c r="E122" s="201">
        <f>VLOOKUP($B122,'Panorama Especialização Brasil'!$K$4:$BU$679,60,0)</f>
        <v>177</v>
      </c>
      <c r="F122" s="98">
        <v>205</v>
      </c>
      <c r="G122" s="196">
        <v>23</v>
      </c>
      <c r="H122" s="98">
        <f>VLOOKUP($B122,'Panorama Especialização Brasil'!$K$4:$BU$679,63,0)</f>
        <v>30733</v>
      </c>
      <c r="I122" s="201">
        <f>VLOOKUP($B122,'Panorama Especialização Brasil'!$K$4:$BV$680,64,0)</f>
        <v>5120</v>
      </c>
      <c r="J122" s="270" t="str">
        <f>IF(VLOOKUP($B122,'Classificação ativ com agrop'!$B$7:$Z$632,COLUMN()-1,0)=0,"",VLOOKUP($B122,'Classificação ativ com agrop'!$B$7:$Z$632,COLUMN()-1,0))</f>
        <v>Ser Ger</v>
      </c>
      <c r="K122" s="270" t="str">
        <f>IF(VLOOKUP($B122,'Classificação ativ com agrop'!$B$7:$Z$632,COLUMN()-1,0)=0,"",VLOOKUP($B122,'Classificação ativ com agrop'!$B$7:$Z$632,COLUMN()-1,0))</f>
        <v>SPF</v>
      </c>
      <c r="L122" s="270" t="str">
        <f>IF(VLOOKUP($B122,'Classificação ativ com agrop'!$B$7:$Z$632,COLUMN()-1,0)=0,"",VLOOKUP($B122,'Classificação ativ com agrop'!$B$7:$Z$632,COLUMN()-1,0))</f>
        <v/>
      </c>
      <c r="M122" s="270" t="str">
        <f>IF(VLOOKUP($B122,'Classificação ativ com agrop'!$B$7:$Z$632,COLUMN()-1,0)=0,"",VLOOKUP($B122,'Classificação ativ com agrop'!$B$7:$Z$632,COLUMN()-1,0))</f>
        <v>Gen Reflexo</v>
      </c>
      <c r="N122" s="270" t="str">
        <f>IF(VLOOKUP($B122,'Classificação ativ com agrop'!$B$7:$Z$632,COLUMN()-1,0)=0,"",VLOOKUP($B122,'Classificação ativ com agrop'!$B$7:$Z$632,COLUMN()-1,0))</f>
        <v/>
      </c>
      <c r="O122" s="270" t="str">
        <f>IF(VLOOKUP($B122,'Classificação ativ com agrop'!$B$7:$Z$632,COLUMN()-1,0)=0,"",VLOOKUP($B122,'Classificação ativ com agrop'!$B$7:$Z$632,COLUMN()-1,0))</f>
        <v/>
      </c>
      <c r="P122" s="270" t="str">
        <f>IF(VLOOKUP($B122,'Classificação ativ com agrop'!$B$7:$Z$632,COLUMN()-1,0)=0,"",VLOOKUP($B122,'Classificação ativ com agrop'!$B$7:$Z$632,COLUMN()-1,0))</f>
        <v/>
      </c>
      <c r="Q122" s="269">
        <f>IF(VLOOKUP($B122,'Classificação ativ com agrop'!$B$7:$Z$632,COLUMN()-1,0)=0,"",VLOOKUP($B122,'Classificação ativ com agrop'!$B$7:$Z$632,COLUMN()-1,0))</f>
        <v>1</v>
      </c>
      <c r="R122" s="269" t="str">
        <f>IF(VLOOKUP($B122,'Classificação ativ com agrop'!$B$7:$Z$632,COLUMN()-1,0)=0,"",VLOOKUP($B122,'Classificação ativ com agrop'!$B$7:$Z$632,COLUMN()-1,0))</f>
        <v/>
      </c>
      <c r="S122" s="270">
        <f>IF(VLOOKUP($B122,'Classificação ativ com agrop'!$B$7:$Z$632,COLUMN()-1,0)=0,"",VLOOKUP($B122,'Classificação ativ com agrop'!$B$7:$Z$632,COLUMN()-1,0))</f>
        <v>1977</v>
      </c>
      <c r="T122" s="270">
        <f>IF(VLOOKUP($B122,'Classificação ativ com agrop'!$B$7:$Z$632,COLUMN()-1,0)=0,"",VLOOKUP($B122,'Classificação ativ com agrop'!$B$7:$Z$632,COLUMN()-1,0))</f>
        <v>177</v>
      </c>
      <c r="U122" s="270">
        <f>IF(VLOOKUP($B122,'Classificação ativ com agrop'!$B$7:$Z$632,COLUMN()-1,0)=0,"",VLOOKUP($B122,'Classificação ativ com agrop'!$B$7:$Z$632,COLUMN()-1,0))</f>
        <v>30733</v>
      </c>
      <c r="V122" s="270">
        <f>IF(VLOOKUP($B122,'Classificação ativ com agrop'!$B$7:$Z$632,COLUMN()-1,0)=0,"",VLOOKUP($B122,'Classificação ativ com agrop'!$B$7:$Z$632,COLUMN()-1,0))</f>
        <v>5120</v>
      </c>
      <c r="W122" s="270" t="str">
        <f>IF(VLOOKUP($B122,'Classificação ativ com agrop'!$B$7:$Z$632,COLUMN()-1,0)=0,"",VLOOKUP($B122,'Classificação ativ com agrop'!$B$7:$Z$632,COLUMN()-1,0))</f>
        <v/>
      </c>
      <c r="X122" s="270" t="str">
        <f>IF(VLOOKUP($B122,'Classificação ativ com agrop'!$B$7:$Z$632,COLUMN()-1,0)=0,"",VLOOKUP($B122,'Classificação ativ com agrop'!$B$7:$Z$632,COLUMN()-1,0))</f>
        <v/>
      </c>
      <c r="Y122" s="270" t="str">
        <f>IF(VLOOKUP($B122,'Classificação ativ com agrop'!$B$7:$Z$632,COLUMN()-1,0)=0,"",VLOOKUP($B122,'Classificação ativ com agrop'!$B$7:$Z$632,COLUMN()-1,0))</f>
        <v/>
      </c>
      <c r="Z122" s="270" t="str">
        <f>IF(VLOOKUP($B122,'Classificação ativ com agrop'!$B$7:$Z$632,COLUMN()-1,0)=0,"",VLOOKUP($B122,'Classificação ativ com agrop'!$B$7:$Z$632,COLUMN()-1,0))</f>
        <v/>
      </c>
    </row>
    <row r="123" spans="1:26">
      <c r="A123" s="48">
        <v>332</v>
      </c>
      <c r="B123" s="49" t="s">
        <v>303</v>
      </c>
      <c r="C123" s="65">
        <f>VLOOKUP($B123,'Panorama Especialização Brasil'!$K$4:$BU$679,58,0)</f>
        <v>4839</v>
      </c>
      <c r="D123" s="46">
        <f t="shared" si="1"/>
        <v>1.1348761290490925</v>
      </c>
      <c r="E123" s="201">
        <f>VLOOKUP($B123,'Panorama Especialização Brasil'!$K$4:$BU$679,60,0)</f>
        <v>64</v>
      </c>
      <c r="F123" s="98">
        <v>54</v>
      </c>
      <c r="G123" s="196">
        <v>2</v>
      </c>
      <c r="H123" s="98">
        <f>VLOOKUP($B123,'Panorama Especialização Brasil'!$K$4:$BU$679,63,0)</f>
        <v>75449</v>
      </c>
      <c r="I123" s="201">
        <f>VLOOKUP($B123,'Panorama Especialização Brasil'!$K$4:$BV$680,64,0)</f>
        <v>818</v>
      </c>
      <c r="J123" s="270" t="str">
        <f>IF(VLOOKUP($B123,'Classificação ativ com agrop'!$B$7:$Z$632,COLUMN()-1,0)=0,"",VLOOKUP($B123,'Classificação ativ com agrop'!$B$7:$Z$632,COLUMN()-1,0))</f>
        <v>Const Civ</v>
      </c>
      <c r="K123" s="270" t="str">
        <f>IF(VLOOKUP($B123,'Classificação ativ com agrop'!$B$7:$Z$632,COLUMN()-1,0)=0,"",VLOOKUP($B123,'Classificação ativ com agrop'!$B$7:$Z$632,COLUMN()-1,0))</f>
        <v>Const Civil</v>
      </c>
      <c r="L123" s="270" t="str">
        <f>IF(VLOOKUP($B123,'Classificação ativ com agrop'!$B$7:$Z$632,COLUMN()-1,0)=0,"",VLOOKUP($B123,'Classificação ativ com agrop'!$B$7:$Z$632,COLUMN()-1,0))</f>
        <v/>
      </c>
      <c r="M123" s="270" t="str">
        <f>IF(VLOOKUP($B123,'Classificação ativ com agrop'!$B$7:$Z$632,COLUMN()-1,0)=0,"",VLOOKUP($B123,'Classificação ativ com agrop'!$B$7:$Z$632,COLUMN()-1,0))</f>
        <v>Multifunção</v>
      </c>
      <c r="N123" s="270" t="str">
        <f>IF(VLOOKUP($B123,'Classificação ativ com agrop'!$B$7:$Z$632,COLUMN()-1,0)=0,"",VLOOKUP($B123,'Classificação ativ com agrop'!$B$7:$Z$632,COLUMN()-1,0))</f>
        <v/>
      </c>
      <c r="O123" s="270" t="str">
        <f>IF(VLOOKUP($B123,'Classificação ativ com agrop'!$B$7:$Z$632,COLUMN()-1,0)=0,"",VLOOKUP($B123,'Classificação ativ com agrop'!$B$7:$Z$632,COLUMN()-1,0))</f>
        <v/>
      </c>
      <c r="P123" s="270" t="str">
        <f>IF(VLOOKUP($B123,'Classificação ativ com agrop'!$B$7:$Z$632,COLUMN()-1,0)=0,"",VLOOKUP($B123,'Classificação ativ com agrop'!$B$7:$Z$632,COLUMN()-1,0))</f>
        <v/>
      </c>
      <c r="Q123" s="269">
        <f>IF(VLOOKUP($B123,'Classificação ativ com agrop'!$B$7:$Z$632,COLUMN()-1,0)=0,"",VLOOKUP($B123,'Classificação ativ com agrop'!$B$7:$Z$632,COLUMN()-1,0))</f>
        <v>1</v>
      </c>
      <c r="R123" s="269" t="str">
        <f>IF(VLOOKUP($B123,'Classificação ativ com agrop'!$B$7:$Z$632,COLUMN()-1,0)=0,"",VLOOKUP($B123,'Classificação ativ com agrop'!$B$7:$Z$632,COLUMN()-1,0))</f>
        <v/>
      </c>
      <c r="S123" s="270">
        <f>IF(VLOOKUP($B123,'Classificação ativ com agrop'!$B$7:$Z$632,COLUMN()-1,0)=0,"",VLOOKUP($B123,'Classificação ativ com agrop'!$B$7:$Z$632,COLUMN()-1,0))</f>
        <v>4839</v>
      </c>
      <c r="T123" s="270">
        <f>IF(VLOOKUP($B123,'Classificação ativ com agrop'!$B$7:$Z$632,COLUMN()-1,0)=0,"",VLOOKUP($B123,'Classificação ativ com agrop'!$B$7:$Z$632,COLUMN()-1,0))</f>
        <v>64</v>
      </c>
      <c r="U123" s="270">
        <f>IF(VLOOKUP($B123,'Classificação ativ com agrop'!$B$7:$Z$632,COLUMN()-1,0)=0,"",VLOOKUP($B123,'Classificação ativ com agrop'!$B$7:$Z$632,COLUMN()-1,0))</f>
        <v>75449</v>
      </c>
      <c r="V123" s="270">
        <f>IF(VLOOKUP($B123,'Classificação ativ com agrop'!$B$7:$Z$632,COLUMN()-1,0)=0,"",VLOOKUP($B123,'Classificação ativ com agrop'!$B$7:$Z$632,COLUMN()-1,0))</f>
        <v>818</v>
      </c>
      <c r="W123" s="270" t="str">
        <f>IF(VLOOKUP($B123,'Classificação ativ com agrop'!$B$7:$Z$632,COLUMN()-1,0)=0,"",VLOOKUP($B123,'Classificação ativ com agrop'!$B$7:$Z$632,COLUMN()-1,0))</f>
        <v/>
      </c>
      <c r="X123" s="270" t="str">
        <f>IF(VLOOKUP($B123,'Classificação ativ com agrop'!$B$7:$Z$632,COLUMN()-1,0)=0,"",VLOOKUP($B123,'Classificação ativ com agrop'!$B$7:$Z$632,COLUMN()-1,0))</f>
        <v/>
      </c>
      <c r="Y123" s="270" t="str">
        <f>IF(VLOOKUP($B123,'Classificação ativ com agrop'!$B$7:$Z$632,COLUMN()-1,0)=0,"",VLOOKUP($B123,'Classificação ativ com agrop'!$B$7:$Z$632,COLUMN()-1,0))</f>
        <v/>
      </c>
      <c r="Z123" s="270" t="str">
        <f>IF(VLOOKUP($B123,'Classificação ativ com agrop'!$B$7:$Z$632,COLUMN()-1,0)=0,"",VLOOKUP($B123,'Classificação ativ com agrop'!$B$7:$Z$632,COLUMN()-1,0))</f>
        <v/>
      </c>
    </row>
    <row r="124" spans="1:26">
      <c r="A124" s="48">
        <v>176</v>
      </c>
      <c r="B124" s="49" t="s">
        <v>146</v>
      </c>
      <c r="C124" s="65">
        <f>VLOOKUP($B124,'Panorama Especialização Brasil'!$K$4:$BU$679,58,0)</f>
        <v>1092</v>
      </c>
      <c r="D124" s="46">
        <f t="shared" si="1"/>
        <v>1.1319713741371091</v>
      </c>
      <c r="E124" s="201">
        <f>VLOOKUP($B124,'Panorama Especialização Brasil'!$K$4:$BU$679,60,0)</f>
        <v>88</v>
      </c>
      <c r="F124" s="98">
        <v>106</v>
      </c>
      <c r="G124" s="196">
        <v>5</v>
      </c>
      <c r="H124" s="98">
        <f>VLOOKUP($B124,'Panorama Especialização Brasil'!$K$4:$BU$679,63,0)</f>
        <v>17070</v>
      </c>
      <c r="I124" s="201">
        <f>VLOOKUP($B124,'Panorama Especialização Brasil'!$K$4:$BV$680,64,0)</f>
        <v>1196</v>
      </c>
      <c r="J124" s="270" t="str">
        <f>IF(VLOOKUP($B124,'Classificação ativ com agrop'!$B$7:$Z$632,COLUMN()-1,0)=0,"",VLOOKUP($B124,'Classificação ativ com agrop'!$B$7:$Z$632,COLUMN()-1,0))</f>
        <v>Borracha</v>
      </c>
      <c r="K124" s="270" t="str">
        <f>IF(VLOOKUP($B124,'Classificação ativ com agrop'!$B$7:$Z$632,COLUMN()-1,0)=0,"",VLOOKUP($B124,'Classificação ativ com agrop'!$B$7:$Z$632,COLUMN()-1,0))</f>
        <v>SPF&amp;E</v>
      </c>
      <c r="L124" s="270" t="str">
        <f>IF(VLOOKUP($B124,'Classificação ativ com agrop'!$B$7:$Z$632,COLUMN()-1,0)=0,"",VLOOKUP($B124,'Classificação ativ com agrop'!$B$7:$Z$632,COLUMN()-1,0))</f>
        <v/>
      </c>
      <c r="M124" s="270" t="str">
        <f>IF(VLOOKUP($B124,'Classificação ativ com agrop'!$B$7:$Z$632,COLUMN()-1,0)=0,"",VLOOKUP($B124,'Classificação ativ com agrop'!$B$7:$Z$632,COLUMN()-1,0))</f>
        <v>Gen Reflexo</v>
      </c>
      <c r="N124" s="270" t="str">
        <f>IF(VLOOKUP($B124,'Classificação ativ com agrop'!$B$7:$Z$632,COLUMN()-1,0)=0,"",VLOOKUP($B124,'Classificação ativ com agrop'!$B$7:$Z$632,COLUMN()-1,0))</f>
        <v/>
      </c>
      <c r="O124" s="270" t="str">
        <f>IF(VLOOKUP($B124,'Classificação ativ com agrop'!$B$7:$Z$632,COLUMN()-1,0)=0,"",VLOOKUP($B124,'Classificação ativ com agrop'!$B$7:$Z$632,COLUMN()-1,0))</f>
        <v/>
      </c>
      <c r="P124" s="270" t="str">
        <f>IF(VLOOKUP($B124,'Classificação ativ com agrop'!$B$7:$Z$632,COLUMN()-1,0)=0,"",VLOOKUP($B124,'Classificação ativ com agrop'!$B$7:$Z$632,COLUMN()-1,0))</f>
        <v/>
      </c>
      <c r="Q124" s="269">
        <f>IF(VLOOKUP($B124,'Classificação ativ com agrop'!$B$7:$Z$632,COLUMN()-1,0)=0,"",VLOOKUP($B124,'Classificação ativ com agrop'!$B$7:$Z$632,COLUMN()-1,0))</f>
        <v>1</v>
      </c>
      <c r="R124" s="269" t="str">
        <f>IF(VLOOKUP($B124,'Classificação ativ com agrop'!$B$7:$Z$632,COLUMN()-1,0)=0,"",VLOOKUP($B124,'Classificação ativ com agrop'!$B$7:$Z$632,COLUMN()-1,0))</f>
        <v/>
      </c>
      <c r="S124" s="270">
        <f>IF(VLOOKUP($B124,'Classificação ativ com agrop'!$B$7:$Z$632,COLUMN()-1,0)=0,"",VLOOKUP($B124,'Classificação ativ com agrop'!$B$7:$Z$632,COLUMN()-1,0))</f>
        <v>1092</v>
      </c>
      <c r="T124" s="270">
        <f>IF(VLOOKUP($B124,'Classificação ativ com agrop'!$B$7:$Z$632,COLUMN()-1,0)=0,"",VLOOKUP($B124,'Classificação ativ com agrop'!$B$7:$Z$632,COLUMN()-1,0))</f>
        <v>88</v>
      </c>
      <c r="U124" s="270">
        <f>IF(VLOOKUP($B124,'Classificação ativ com agrop'!$B$7:$Z$632,COLUMN()-1,0)=0,"",VLOOKUP($B124,'Classificação ativ com agrop'!$B$7:$Z$632,COLUMN()-1,0))</f>
        <v>17070</v>
      </c>
      <c r="V124" s="270">
        <f>IF(VLOOKUP($B124,'Classificação ativ com agrop'!$B$7:$Z$632,COLUMN()-1,0)=0,"",VLOOKUP($B124,'Classificação ativ com agrop'!$B$7:$Z$632,COLUMN()-1,0))</f>
        <v>1196</v>
      </c>
      <c r="W124" s="270" t="str">
        <f>IF(VLOOKUP($B124,'Classificação ativ com agrop'!$B$7:$Z$632,COLUMN()-1,0)=0,"",VLOOKUP($B124,'Classificação ativ com agrop'!$B$7:$Z$632,COLUMN()-1,0))</f>
        <v/>
      </c>
      <c r="X124" s="270" t="str">
        <f>IF(VLOOKUP($B124,'Classificação ativ com agrop'!$B$7:$Z$632,COLUMN()-1,0)=0,"",VLOOKUP($B124,'Classificação ativ com agrop'!$B$7:$Z$632,COLUMN()-1,0))</f>
        <v/>
      </c>
      <c r="Y124" s="270" t="str">
        <f>IF(VLOOKUP($B124,'Classificação ativ com agrop'!$B$7:$Z$632,COLUMN()-1,0)=0,"",VLOOKUP($B124,'Classificação ativ com agrop'!$B$7:$Z$632,COLUMN()-1,0))</f>
        <v/>
      </c>
      <c r="Z124" s="270" t="str">
        <f>IF(VLOOKUP($B124,'Classificação ativ com agrop'!$B$7:$Z$632,COLUMN()-1,0)=0,"",VLOOKUP($B124,'Classificação ativ com agrop'!$B$7:$Z$632,COLUMN()-1,0))</f>
        <v/>
      </c>
    </row>
    <row r="125" spans="1:26">
      <c r="A125" s="48">
        <v>493</v>
      </c>
      <c r="B125" s="49" t="s">
        <v>465</v>
      </c>
      <c r="C125" s="65">
        <f>VLOOKUP($B125,'Panorama Especialização Brasil'!$K$4:$BU$679,58,0)</f>
        <v>58</v>
      </c>
      <c r="D125" s="46">
        <f t="shared" si="1"/>
        <v>1.1315325032795256</v>
      </c>
      <c r="E125" s="201">
        <f>VLOOKUP($B125,'Panorama Especialização Brasil'!$K$4:$BU$679,60,0)</f>
        <v>9</v>
      </c>
      <c r="F125" s="98">
        <v>0</v>
      </c>
      <c r="G125" s="196">
        <v>0</v>
      </c>
      <c r="H125" s="98">
        <f>VLOOKUP($B125,'Panorama Especialização Brasil'!$K$4:$BU$679,63,0)</f>
        <v>907</v>
      </c>
      <c r="I125" s="201">
        <f>VLOOKUP($B125,'Panorama Especialização Brasil'!$K$4:$BV$680,64,0)</f>
        <v>177</v>
      </c>
      <c r="J125" s="270" t="str">
        <f>IF(VLOOKUP($B125,'Classificação ativ com agrop'!$B$7:$Z$632,COLUMN()-1,0)=0,"",VLOOKUP($B125,'Classificação ativ com agrop'!$B$7:$Z$632,COLUMN()-1,0))</f>
        <v>Ser Ger</v>
      </c>
      <c r="K125" s="270" t="str">
        <f>IF(VLOOKUP($B125,'Classificação ativ com agrop'!$B$7:$Z$632,COLUMN()-1,0)=0,"",VLOOKUP($B125,'Classificação ativ com agrop'!$B$7:$Z$632,COLUMN()-1,0))</f>
        <v>SPF&amp;E</v>
      </c>
      <c r="L125" s="270" t="str">
        <f>IF(VLOOKUP($B125,'Classificação ativ com agrop'!$B$7:$Z$632,COLUMN()-1,0)=0,"",VLOOKUP($B125,'Classificação ativ com agrop'!$B$7:$Z$632,COLUMN()-1,0))</f>
        <v/>
      </c>
      <c r="M125" s="270" t="str">
        <f>IF(VLOOKUP($B125,'Classificação ativ com agrop'!$B$7:$Z$632,COLUMN()-1,0)=0,"",VLOOKUP($B125,'Classificação ativ com agrop'!$B$7:$Z$632,COLUMN()-1,0))</f>
        <v>Gen Reflexo</v>
      </c>
      <c r="N125" s="270" t="str">
        <f>IF(VLOOKUP($B125,'Classificação ativ com agrop'!$B$7:$Z$632,COLUMN()-1,0)=0,"",VLOOKUP($B125,'Classificação ativ com agrop'!$B$7:$Z$632,COLUMN()-1,0))</f>
        <v/>
      </c>
      <c r="O125" s="270" t="str">
        <f>IF(VLOOKUP($B125,'Classificação ativ com agrop'!$B$7:$Z$632,COLUMN()-1,0)=0,"",VLOOKUP($B125,'Classificação ativ com agrop'!$B$7:$Z$632,COLUMN()-1,0))</f>
        <v/>
      </c>
      <c r="P125" s="270" t="str">
        <f>IF(VLOOKUP($B125,'Classificação ativ com agrop'!$B$7:$Z$632,COLUMN()-1,0)=0,"",VLOOKUP($B125,'Classificação ativ com agrop'!$B$7:$Z$632,COLUMN()-1,0))</f>
        <v/>
      </c>
      <c r="Q125" s="269">
        <f>IF(VLOOKUP($B125,'Classificação ativ com agrop'!$B$7:$Z$632,COLUMN()-1,0)=0,"",VLOOKUP($B125,'Classificação ativ com agrop'!$B$7:$Z$632,COLUMN()-1,0))</f>
        <v>1</v>
      </c>
      <c r="R125" s="269" t="str">
        <f>IF(VLOOKUP($B125,'Classificação ativ com agrop'!$B$7:$Z$632,COLUMN()-1,0)=0,"",VLOOKUP($B125,'Classificação ativ com agrop'!$B$7:$Z$632,COLUMN()-1,0))</f>
        <v/>
      </c>
      <c r="S125" s="270">
        <f>IF(VLOOKUP($B125,'Classificação ativ com agrop'!$B$7:$Z$632,COLUMN()-1,0)=0,"",VLOOKUP($B125,'Classificação ativ com agrop'!$B$7:$Z$632,COLUMN()-1,0))</f>
        <v>58</v>
      </c>
      <c r="T125" s="270">
        <f>IF(VLOOKUP($B125,'Classificação ativ com agrop'!$B$7:$Z$632,COLUMN()-1,0)=0,"",VLOOKUP($B125,'Classificação ativ com agrop'!$B$7:$Z$632,COLUMN()-1,0))</f>
        <v>9</v>
      </c>
      <c r="U125" s="270">
        <f>IF(VLOOKUP($B125,'Classificação ativ com agrop'!$B$7:$Z$632,COLUMN()-1,0)=0,"",VLOOKUP($B125,'Classificação ativ com agrop'!$B$7:$Z$632,COLUMN()-1,0))</f>
        <v>907</v>
      </c>
      <c r="V125" s="270">
        <f>IF(VLOOKUP($B125,'Classificação ativ com agrop'!$B$7:$Z$632,COLUMN()-1,0)=0,"",VLOOKUP($B125,'Classificação ativ com agrop'!$B$7:$Z$632,COLUMN()-1,0))</f>
        <v>177</v>
      </c>
      <c r="W125" s="270" t="str">
        <f>IF(VLOOKUP($B125,'Classificação ativ com agrop'!$B$7:$Z$632,COLUMN()-1,0)=0,"",VLOOKUP($B125,'Classificação ativ com agrop'!$B$7:$Z$632,COLUMN()-1,0))</f>
        <v/>
      </c>
      <c r="X125" s="270" t="str">
        <f>IF(VLOOKUP($B125,'Classificação ativ com agrop'!$B$7:$Z$632,COLUMN()-1,0)=0,"",VLOOKUP($B125,'Classificação ativ com agrop'!$B$7:$Z$632,COLUMN()-1,0))</f>
        <v/>
      </c>
      <c r="Y125" s="270" t="str">
        <f>IF(VLOOKUP($B125,'Classificação ativ com agrop'!$B$7:$Z$632,COLUMN()-1,0)=0,"",VLOOKUP($B125,'Classificação ativ com agrop'!$B$7:$Z$632,COLUMN()-1,0))</f>
        <v/>
      </c>
      <c r="Z125" s="270" t="str">
        <f>IF(VLOOKUP($B125,'Classificação ativ com agrop'!$B$7:$Z$632,COLUMN()-1,0)=0,"",VLOOKUP($B125,'Classificação ativ com agrop'!$B$7:$Z$632,COLUMN()-1,0))</f>
        <v/>
      </c>
    </row>
    <row r="126" spans="1:26">
      <c r="A126" s="48">
        <v>471</v>
      </c>
      <c r="B126" s="49" t="s">
        <v>443</v>
      </c>
      <c r="C126" s="65">
        <f>VLOOKUP($B126,'Panorama Especialização Brasil'!$K$4:$BU$679,58,0)</f>
        <v>2252</v>
      </c>
      <c r="D126" s="46">
        <f t="shared" si="1"/>
        <v>1.1309743703811956</v>
      </c>
      <c r="E126" s="201">
        <f>VLOOKUP($B126,'Panorama Especialização Brasil'!$K$4:$BU$679,60,0)</f>
        <v>38</v>
      </c>
      <c r="F126" s="98">
        <v>174</v>
      </c>
      <c r="G126" s="196">
        <v>8</v>
      </c>
      <c r="H126" s="98">
        <f>VLOOKUP($B126,'Panorama Especialização Brasil'!$K$4:$BU$679,63,0)</f>
        <v>35234</v>
      </c>
      <c r="I126" s="201">
        <f>VLOOKUP($B126,'Panorama Especialização Brasil'!$K$4:$BV$680,64,0)</f>
        <v>332</v>
      </c>
      <c r="J126" s="270" t="str">
        <f>IF(VLOOKUP($B126,'Classificação ativ com agrop'!$B$7:$Z$632,COLUMN()-1,0)=0,"",VLOOKUP($B126,'Classificação ativ com agrop'!$B$7:$Z$632,COLUMN()-1,0))</f>
        <v>Log e Tr</v>
      </c>
      <c r="K126" s="270" t="str">
        <f>IF(VLOOKUP($B126,'Classificação ativ com agrop'!$B$7:$Z$632,COLUMN()-1,0)=0,"",VLOOKUP($B126,'Classificação ativ com agrop'!$B$7:$Z$632,COLUMN()-1,0))</f>
        <v>SPF&amp;E</v>
      </c>
      <c r="L126" s="270" t="str">
        <f>IF(VLOOKUP($B126,'Classificação ativ com agrop'!$B$7:$Z$632,COLUMN()-1,0)=0,"",VLOOKUP($B126,'Classificação ativ com agrop'!$B$7:$Z$632,COLUMN()-1,0))</f>
        <v/>
      </c>
      <c r="M126" s="270" t="str">
        <f>IF(VLOOKUP($B126,'Classificação ativ com agrop'!$B$7:$Z$632,COLUMN()-1,0)=0,"",VLOOKUP($B126,'Classificação ativ com agrop'!$B$7:$Z$632,COLUMN()-1,0))</f>
        <v>Gen Reflexo</v>
      </c>
      <c r="N126" s="270" t="str">
        <f>IF(VLOOKUP($B126,'Classificação ativ com agrop'!$B$7:$Z$632,COLUMN()-1,0)=0,"",VLOOKUP($B126,'Classificação ativ com agrop'!$B$7:$Z$632,COLUMN()-1,0))</f>
        <v/>
      </c>
      <c r="O126" s="270" t="str">
        <f>IF(VLOOKUP($B126,'Classificação ativ com agrop'!$B$7:$Z$632,COLUMN()-1,0)=0,"",VLOOKUP($B126,'Classificação ativ com agrop'!$B$7:$Z$632,COLUMN()-1,0))</f>
        <v/>
      </c>
      <c r="P126" s="270" t="str">
        <f>IF(VLOOKUP($B126,'Classificação ativ com agrop'!$B$7:$Z$632,COLUMN()-1,0)=0,"",VLOOKUP($B126,'Classificação ativ com agrop'!$B$7:$Z$632,COLUMN()-1,0))</f>
        <v/>
      </c>
      <c r="Q126" s="269">
        <f>IF(VLOOKUP($B126,'Classificação ativ com agrop'!$B$7:$Z$632,COLUMN()-1,0)=0,"",VLOOKUP($B126,'Classificação ativ com agrop'!$B$7:$Z$632,COLUMN()-1,0))</f>
        <v>1</v>
      </c>
      <c r="R126" s="269" t="str">
        <f>IF(VLOOKUP($B126,'Classificação ativ com agrop'!$B$7:$Z$632,COLUMN()-1,0)=0,"",VLOOKUP($B126,'Classificação ativ com agrop'!$B$7:$Z$632,COLUMN()-1,0))</f>
        <v/>
      </c>
      <c r="S126" s="270">
        <f>IF(VLOOKUP($B126,'Classificação ativ com agrop'!$B$7:$Z$632,COLUMN()-1,0)=0,"",VLOOKUP($B126,'Classificação ativ com agrop'!$B$7:$Z$632,COLUMN()-1,0))</f>
        <v>2252</v>
      </c>
      <c r="T126" s="270">
        <f>IF(VLOOKUP($B126,'Classificação ativ com agrop'!$B$7:$Z$632,COLUMN()-1,0)=0,"",VLOOKUP($B126,'Classificação ativ com agrop'!$B$7:$Z$632,COLUMN()-1,0))</f>
        <v>38</v>
      </c>
      <c r="U126" s="270">
        <f>IF(VLOOKUP($B126,'Classificação ativ com agrop'!$B$7:$Z$632,COLUMN()-1,0)=0,"",VLOOKUP($B126,'Classificação ativ com agrop'!$B$7:$Z$632,COLUMN()-1,0))</f>
        <v>35234</v>
      </c>
      <c r="V126" s="270">
        <f>IF(VLOOKUP($B126,'Classificação ativ com agrop'!$B$7:$Z$632,COLUMN()-1,0)=0,"",VLOOKUP($B126,'Classificação ativ com agrop'!$B$7:$Z$632,COLUMN()-1,0))</f>
        <v>332</v>
      </c>
      <c r="W126" s="270" t="str">
        <f>IF(VLOOKUP($B126,'Classificação ativ com agrop'!$B$7:$Z$632,COLUMN()-1,0)=0,"",VLOOKUP($B126,'Classificação ativ com agrop'!$B$7:$Z$632,COLUMN()-1,0))</f>
        <v/>
      </c>
      <c r="X126" s="270" t="str">
        <f>IF(VLOOKUP($B126,'Classificação ativ com agrop'!$B$7:$Z$632,COLUMN()-1,0)=0,"",VLOOKUP($B126,'Classificação ativ com agrop'!$B$7:$Z$632,COLUMN()-1,0))</f>
        <v/>
      </c>
      <c r="Y126" s="270" t="str">
        <f>IF(VLOOKUP($B126,'Classificação ativ com agrop'!$B$7:$Z$632,COLUMN()-1,0)=0,"",VLOOKUP($B126,'Classificação ativ com agrop'!$B$7:$Z$632,COLUMN()-1,0))</f>
        <v/>
      </c>
      <c r="Z126" s="270" t="str">
        <f>IF(VLOOKUP($B126,'Classificação ativ com agrop'!$B$7:$Z$632,COLUMN()-1,0)=0,"",VLOOKUP($B126,'Classificação ativ com agrop'!$B$7:$Z$632,COLUMN()-1,0))</f>
        <v/>
      </c>
    </row>
    <row r="127" spans="1:26">
      <c r="A127" s="48">
        <v>281</v>
      </c>
      <c r="B127" s="49" t="s">
        <v>251</v>
      </c>
      <c r="C127" s="65">
        <f>VLOOKUP($B127,'Panorama Especialização Brasil'!$K$4:$BU$679,58,0)</f>
        <v>218</v>
      </c>
      <c r="D127" s="46">
        <f t="shared" si="1"/>
        <v>1.1269273562384654</v>
      </c>
      <c r="E127" s="201">
        <f>VLOOKUP($B127,'Panorama Especialização Brasil'!$K$4:$BU$679,60,0)</f>
        <v>22</v>
      </c>
      <c r="F127" s="98">
        <v>153</v>
      </c>
      <c r="G127" s="196">
        <v>8</v>
      </c>
      <c r="H127" s="98">
        <f>VLOOKUP($B127,'Panorama Especialização Brasil'!$K$4:$BU$679,63,0)</f>
        <v>3423</v>
      </c>
      <c r="I127" s="201">
        <f>VLOOKUP($B127,'Panorama Especialização Brasil'!$K$4:$BV$680,64,0)</f>
        <v>207</v>
      </c>
      <c r="J127" s="270" t="str">
        <f>IF(VLOOKUP($B127,'Classificação ativ com agrop'!$B$7:$Z$632,COLUMN()-1,0)=0,"",VLOOKUP($B127,'Classificação ativ com agrop'!$B$7:$Z$632,COLUMN()-1,0))</f>
        <v>Mat Tra</v>
      </c>
      <c r="K127" s="270" t="str">
        <f>IF(VLOOKUP($B127,'Classificação ativ com agrop'!$B$7:$Z$632,COLUMN()-1,0)=0,"",VLOOKUP($B127,'Classificação ativ com agrop'!$B$7:$Z$632,COLUMN()-1,0))</f>
        <v>Mat Transp</v>
      </c>
      <c r="L127" s="270" t="str">
        <f>IF(VLOOKUP($B127,'Classificação ativ com agrop'!$B$7:$Z$632,COLUMN()-1,0)=0,"",VLOOKUP($B127,'Classificação ativ com agrop'!$B$7:$Z$632,COLUMN()-1,0))</f>
        <v>Naval</v>
      </c>
      <c r="M127" s="270" t="str">
        <f>IF(VLOOKUP($B127,'Classificação ativ com agrop'!$B$7:$Z$632,COLUMN()-1,0)=0,"",VLOOKUP($B127,'Classificação ativ com agrop'!$B$7:$Z$632,COLUMN()-1,0))</f>
        <v>X Prop</v>
      </c>
      <c r="N127" s="270" t="str">
        <f>IF(VLOOKUP($B127,'Classificação ativ com agrop'!$B$7:$Z$632,COLUMN()-1,0)=0,"",VLOOKUP($B127,'Classificação ativ com agrop'!$B$7:$Z$632,COLUMN()-1,0))</f>
        <v/>
      </c>
      <c r="O127" s="270" t="str">
        <f>IF(VLOOKUP($B127,'Classificação ativ com agrop'!$B$7:$Z$632,COLUMN()-1,0)=0,"",VLOOKUP($B127,'Classificação ativ com agrop'!$B$7:$Z$632,COLUMN()-1,0))</f>
        <v/>
      </c>
      <c r="P127" s="270" t="str">
        <f>IF(VLOOKUP($B127,'Classificação ativ com agrop'!$B$7:$Z$632,COLUMN()-1,0)=0,"",VLOOKUP($B127,'Classificação ativ com agrop'!$B$7:$Z$632,COLUMN()-1,0))</f>
        <v/>
      </c>
      <c r="Q127" s="269">
        <f>IF(VLOOKUP($B127,'Classificação ativ com agrop'!$B$7:$Z$632,COLUMN()-1,0)=0,"",VLOOKUP($B127,'Classificação ativ com agrop'!$B$7:$Z$632,COLUMN()-1,0))</f>
        <v>1</v>
      </c>
      <c r="R127" s="269" t="str">
        <f>IF(VLOOKUP($B127,'Classificação ativ com agrop'!$B$7:$Z$632,COLUMN()-1,0)=0,"",VLOOKUP($B127,'Classificação ativ com agrop'!$B$7:$Z$632,COLUMN()-1,0))</f>
        <v/>
      </c>
      <c r="S127" s="270">
        <f>IF(VLOOKUP($B127,'Classificação ativ com agrop'!$B$7:$Z$632,COLUMN()-1,0)=0,"",VLOOKUP($B127,'Classificação ativ com agrop'!$B$7:$Z$632,COLUMN()-1,0))</f>
        <v>218</v>
      </c>
      <c r="T127" s="270">
        <f>IF(VLOOKUP($B127,'Classificação ativ com agrop'!$B$7:$Z$632,COLUMN()-1,0)=0,"",VLOOKUP($B127,'Classificação ativ com agrop'!$B$7:$Z$632,COLUMN()-1,0))</f>
        <v>22</v>
      </c>
      <c r="U127" s="270">
        <f>IF(VLOOKUP($B127,'Classificação ativ com agrop'!$B$7:$Z$632,COLUMN()-1,0)=0,"",VLOOKUP($B127,'Classificação ativ com agrop'!$B$7:$Z$632,COLUMN()-1,0))</f>
        <v>3423</v>
      </c>
      <c r="V127" s="270">
        <f>IF(VLOOKUP($B127,'Classificação ativ com agrop'!$B$7:$Z$632,COLUMN()-1,0)=0,"",VLOOKUP($B127,'Classificação ativ com agrop'!$B$7:$Z$632,COLUMN()-1,0))</f>
        <v>207</v>
      </c>
      <c r="W127" s="270" t="str">
        <f>IF(VLOOKUP($B127,'Classificação ativ com agrop'!$B$7:$Z$632,COLUMN()-1,0)=0,"",VLOOKUP($B127,'Classificação ativ com agrop'!$B$7:$Z$632,COLUMN()-1,0))</f>
        <v/>
      </c>
      <c r="X127" s="270" t="str">
        <f>IF(VLOOKUP($B127,'Classificação ativ com agrop'!$B$7:$Z$632,COLUMN()-1,0)=0,"",VLOOKUP($B127,'Classificação ativ com agrop'!$B$7:$Z$632,COLUMN()-1,0))</f>
        <v/>
      </c>
      <c r="Y127" s="270" t="str">
        <f>IF(VLOOKUP($B127,'Classificação ativ com agrop'!$B$7:$Z$632,COLUMN()-1,0)=0,"",VLOOKUP($B127,'Classificação ativ com agrop'!$B$7:$Z$632,COLUMN()-1,0))</f>
        <v/>
      </c>
      <c r="Z127" s="270" t="str">
        <f>IF(VLOOKUP($B127,'Classificação ativ com agrop'!$B$7:$Z$632,COLUMN()-1,0)=0,"",VLOOKUP($B127,'Classificação ativ com agrop'!$B$7:$Z$632,COLUMN()-1,0))</f>
        <v/>
      </c>
    </row>
    <row r="128" spans="1:26" s="66" customFormat="1">
      <c r="A128" s="48">
        <v>636</v>
      </c>
      <c r="B128" s="49" t="s">
        <v>610</v>
      </c>
      <c r="C128" s="65">
        <f>VLOOKUP($B128,'Panorama Especialização Brasil'!$K$4:$BU$679,58,0)</f>
        <v>4252</v>
      </c>
      <c r="D128" s="46">
        <f t="shared" si="1"/>
        <v>1.1247911597245184</v>
      </c>
      <c r="E128" s="201">
        <f>VLOOKUP($B128,'Panorama Especialização Brasil'!$K$4:$BU$679,60,0)</f>
        <v>731</v>
      </c>
      <c r="F128" s="98">
        <v>1755</v>
      </c>
      <c r="G128" s="196">
        <v>114</v>
      </c>
      <c r="H128" s="98">
        <f>VLOOKUP($B128,'Panorama Especialização Brasil'!$K$4:$BU$679,63,0)</f>
        <v>66891</v>
      </c>
      <c r="I128" s="201">
        <f>VLOOKUP($B128,'Panorama Especialização Brasil'!$K$4:$BV$680,64,0)</f>
        <v>20498</v>
      </c>
      <c r="J128" s="270" t="str">
        <f>IF(VLOOKUP($B128,'Classificação ativ com agrop'!$B$7:$Z$632,COLUMN()-1,0)=0,"",VLOOKUP($B128,'Classificação ativ com agrop'!$B$7:$Z$632,COLUMN()-1,0))</f>
        <v>Ser Ger</v>
      </c>
      <c r="K128" s="270" t="str">
        <f>IF(VLOOKUP($B128,'Classificação ativ com agrop'!$B$7:$Z$632,COLUMN()-1,0)=0,"",VLOOKUP($B128,'Classificação ativ com agrop'!$B$7:$Z$632,COLUMN()-1,0))</f>
        <v>SPB - Saúde</v>
      </c>
      <c r="L128" s="270" t="str">
        <f>IF(VLOOKUP($B128,'Classificação ativ com agrop'!$B$7:$Z$632,COLUMN()-1,0)=0,"",VLOOKUP($B128,'Classificação ativ com agrop'!$B$7:$Z$632,COLUMN()-1,0))</f>
        <v/>
      </c>
      <c r="M128" s="270" t="str">
        <f>IF(VLOOKUP($B128,'Classificação ativ com agrop'!$B$7:$Z$632,COLUMN()-1,0)=0,"",VLOOKUP($B128,'Classificação ativ com agrop'!$B$7:$Z$632,COLUMN()-1,0))</f>
        <v>Multifunção</v>
      </c>
      <c r="N128" s="270" t="str">
        <f>IF(VLOOKUP($B128,'Classificação ativ com agrop'!$B$7:$Z$632,COLUMN()-1,0)=0,"",VLOOKUP($B128,'Classificação ativ com agrop'!$B$7:$Z$632,COLUMN()-1,0))</f>
        <v/>
      </c>
      <c r="O128" s="270" t="str">
        <f>IF(VLOOKUP($B128,'Classificação ativ com agrop'!$B$7:$Z$632,COLUMN()-1,0)=0,"",VLOOKUP($B128,'Classificação ativ com agrop'!$B$7:$Z$632,COLUMN()-1,0))</f>
        <v/>
      </c>
      <c r="P128" s="270" t="str">
        <f>IF(VLOOKUP($B128,'Classificação ativ com agrop'!$B$7:$Z$632,COLUMN()-1,0)=0,"",VLOOKUP($B128,'Classificação ativ com agrop'!$B$7:$Z$632,COLUMN()-1,0))</f>
        <v/>
      </c>
      <c r="Q128" s="269">
        <f>IF(VLOOKUP($B128,'Classificação ativ com agrop'!$B$7:$Z$632,COLUMN()-1,0)=0,"",VLOOKUP($B128,'Classificação ativ com agrop'!$B$7:$Z$632,COLUMN()-1,0))</f>
        <v>1</v>
      </c>
      <c r="R128" s="269" t="str">
        <f>IF(VLOOKUP($B128,'Classificação ativ com agrop'!$B$7:$Z$632,COLUMN()-1,0)=0,"",VLOOKUP($B128,'Classificação ativ com agrop'!$B$7:$Z$632,COLUMN()-1,0))</f>
        <v/>
      </c>
      <c r="S128" s="270">
        <f>IF(VLOOKUP($B128,'Classificação ativ com agrop'!$B$7:$Z$632,COLUMN()-1,0)=0,"",VLOOKUP($B128,'Classificação ativ com agrop'!$B$7:$Z$632,COLUMN()-1,0))</f>
        <v>4252</v>
      </c>
      <c r="T128" s="270">
        <f>IF(VLOOKUP($B128,'Classificação ativ com agrop'!$B$7:$Z$632,COLUMN()-1,0)=0,"",VLOOKUP($B128,'Classificação ativ com agrop'!$B$7:$Z$632,COLUMN()-1,0))</f>
        <v>731</v>
      </c>
      <c r="U128" s="270">
        <f>IF(VLOOKUP($B128,'Classificação ativ com agrop'!$B$7:$Z$632,COLUMN()-1,0)=0,"",VLOOKUP($B128,'Classificação ativ com agrop'!$B$7:$Z$632,COLUMN()-1,0))</f>
        <v>66891</v>
      </c>
      <c r="V128" s="270">
        <f>IF(VLOOKUP($B128,'Classificação ativ com agrop'!$B$7:$Z$632,COLUMN()-1,0)=0,"",VLOOKUP($B128,'Classificação ativ com agrop'!$B$7:$Z$632,COLUMN()-1,0))</f>
        <v>20498</v>
      </c>
      <c r="W128" s="270" t="str">
        <f>IF(VLOOKUP($B128,'Classificação ativ com agrop'!$B$7:$Z$632,COLUMN()-1,0)=0,"",VLOOKUP($B128,'Classificação ativ com agrop'!$B$7:$Z$632,COLUMN()-1,0))</f>
        <v/>
      </c>
      <c r="X128" s="270" t="str">
        <f>IF(VLOOKUP($B128,'Classificação ativ com agrop'!$B$7:$Z$632,COLUMN()-1,0)=0,"",VLOOKUP($B128,'Classificação ativ com agrop'!$B$7:$Z$632,COLUMN()-1,0))</f>
        <v/>
      </c>
      <c r="Y128" s="270" t="str">
        <f>IF(VLOOKUP($B128,'Classificação ativ com agrop'!$B$7:$Z$632,COLUMN()-1,0)=0,"",VLOOKUP($B128,'Classificação ativ com agrop'!$B$7:$Z$632,COLUMN()-1,0))</f>
        <v/>
      </c>
      <c r="Z128" s="270" t="str">
        <f>IF(VLOOKUP($B128,'Classificação ativ com agrop'!$B$7:$Z$632,COLUMN()-1,0)=0,"",VLOOKUP($B128,'Classificação ativ com agrop'!$B$7:$Z$632,COLUMN()-1,0))</f>
        <v/>
      </c>
    </row>
    <row r="129" spans="1:26">
      <c r="A129" s="48">
        <v>452</v>
      </c>
      <c r="B129" s="49" t="s">
        <v>424</v>
      </c>
      <c r="C129" s="65">
        <f>VLOOKUP($B129,'Panorama Especialização Brasil'!$K$4:$BU$679,58,0)</f>
        <v>217</v>
      </c>
      <c r="D129" s="46">
        <f t="shared" si="1"/>
        <v>1.1188162917117439</v>
      </c>
      <c r="E129" s="201">
        <f>VLOOKUP($B129,'Panorama Especialização Brasil'!$K$4:$BU$679,60,0)</f>
        <v>5</v>
      </c>
      <c r="F129" s="98">
        <v>95</v>
      </c>
      <c r="G129" s="196">
        <v>1</v>
      </c>
      <c r="H129" s="98">
        <f>VLOOKUP($B129,'Panorama Especialização Brasil'!$K$4:$BU$679,63,0)</f>
        <v>3432</v>
      </c>
      <c r="I129" s="201">
        <f>VLOOKUP($B129,'Panorama Especialização Brasil'!$K$4:$BV$680,64,0)</f>
        <v>106</v>
      </c>
      <c r="J129" s="270" t="str">
        <f>IF(VLOOKUP($B129,'Classificação ativ com agrop'!$B$7:$Z$632,COLUMN()-1,0)=0,"",VLOOKUP($B129,'Classificação ativ com agrop'!$B$7:$Z$632,COLUMN()-1,0))</f>
        <v>Log e Tr</v>
      </c>
      <c r="K129" s="270" t="str">
        <f>IF(VLOOKUP($B129,'Classificação ativ com agrop'!$B$7:$Z$632,COLUMN()-1,0)=0,"",VLOOKUP($B129,'Classificação ativ com agrop'!$B$7:$Z$632,COLUMN()-1,0))</f>
        <v>Indeterminada</v>
      </c>
      <c r="L129" s="270" t="str">
        <f>IF(VLOOKUP($B129,'Classificação ativ com agrop'!$B$7:$Z$632,COLUMN()-1,0)=0,"",VLOOKUP($B129,'Classificação ativ com agrop'!$B$7:$Z$632,COLUMN()-1,0))</f>
        <v/>
      </c>
      <c r="M129" s="270" t="str">
        <f>IF(VLOOKUP($B129,'Classificação ativ com agrop'!$B$7:$Z$632,COLUMN()-1,0)=0,"",VLOOKUP($B129,'Classificação ativ com agrop'!$B$7:$Z$632,COLUMN()-1,0))</f>
        <v>Indeterminada</v>
      </c>
      <c r="N129" s="270" t="str">
        <f>IF(VLOOKUP($B129,'Classificação ativ com agrop'!$B$7:$Z$632,COLUMN()-1,0)=0,"",VLOOKUP($B129,'Classificação ativ com agrop'!$B$7:$Z$632,COLUMN()-1,0))</f>
        <v/>
      </c>
      <c r="O129" s="270" t="str">
        <f>IF(VLOOKUP($B129,'Classificação ativ com agrop'!$B$7:$Z$632,COLUMN()-1,0)=0,"",VLOOKUP($B129,'Classificação ativ com agrop'!$B$7:$Z$632,COLUMN()-1,0))</f>
        <v/>
      </c>
      <c r="P129" s="270" t="str">
        <f>IF(VLOOKUP($B129,'Classificação ativ com agrop'!$B$7:$Z$632,COLUMN()-1,0)=0,"",VLOOKUP($B129,'Classificação ativ com agrop'!$B$7:$Z$632,COLUMN()-1,0))</f>
        <v/>
      </c>
      <c r="Q129" s="269">
        <f>IF(VLOOKUP($B129,'Classificação ativ com agrop'!$B$7:$Z$632,COLUMN()-1,0)=0,"",VLOOKUP($B129,'Classificação ativ com agrop'!$B$7:$Z$632,COLUMN()-1,0))</f>
        <v>1</v>
      </c>
      <c r="R129" s="269" t="str">
        <f>IF(VLOOKUP($B129,'Classificação ativ com agrop'!$B$7:$Z$632,COLUMN()-1,0)=0,"",VLOOKUP($B129,'Classificação ativ com agrop'!$B$7:$Z$632,COLUMN()-1,0))</f>
        <v/>
      </c>
      <c r="S129" s="270">
        <f>IF(VLOOKUP($B129,'Classificação ativ com agrop'!$B$7:$Z$632,COLUMN()-1,0)=0,"",VLOOKUP($B129,'Classificação ativ com agrop'!$B$7:$Z$632,COLUMN()-1,0))</f>
        <v>217</v>
      </c>
      <c r="T129" s="270">
        <f>IF(VLOOKUP($B129,'Classificação ativ com agrop'!$B$7:$Z$632,COLUMN()-1,0)=0,"",VLOOKUP($B129,'Classificação ativ com agrop'!$B$7:$Z$632,COLUMN()-1,0))</f>
        <v>5</v>
      </c>
      <c r="U129" s="270">
        <f>IF(VLOOKUP($B129,'Classificação ativ com agrop'!$B$7:$Z$632,COLUMN()-1,0)=0,"",VLOOKUP($B129,'Classificação ativ com agrop'!$B$7:$Z$632,COLUMN()-1,0))</f>
        <v>3432</v>
      </c>
      <c r="V129" s="270">
        <f>IF(VLOOKUP($B129,'Classificação ativ com agrop'!$B$7:$Z$632,COLUMN()-1,0)=0,"",VLOOKUP($B129,'Classificação ativ com agrop'!$B$7:$Z$632,COLUMN()-1,0))</f>
        <v>106</v>
      </c>
      <c r="W129" s="270" t="str">
        <f>IF(VLOOKUP($B129,'Classificação ativ com agrop'!$B$7:$Z$632,COLUMN()-1,0)=0,"",VLOOKUP($B129,'Classificação ativ com agrop'!$B$7:$Z$632,COLUMN()-1,0))</f>
        <v/>
      </c>
      <c r="X129" s="270" t="str">
        <f>IF(VLOOKUP($B129,'Classificação ativ com agrop'!$B$7:$Z$632,COLUMN()-1,0)=0,"",VLOOKUP($B129,'Classificação ativ com agrop'!$B$7:$Z$632,COLUMN()-1,0))</f>
        <v/>
      </c>
      <c r="Y129" s="270" t="str">
        <f>IF(VLOOKUP($B129,'Classificação ativ com agrop'!$B$7:$Z$632,COLUMN()-1,0)=0,"",VLOOKUP($B129,'Classificação ativ com agrop'!$B$7:$Z$632,COLUMN()-1,0))</f>
        <v/>
      </c>
      <c r="Z129" s="270" t="str">
        <f>IF(VLOOKUP($B129,'Classificação ativ com agrop'!$B$7:$Z$632,COLUMN()-1,0)=0,"",VLOOKUP($B129,'Classificação ativ com agrop'!$B$7:$Z$632,COLUMN()-1,0))</f>
        <v/>
      </c>
    </row>
    <row r="130" spans="1:26">
      <c r="A130" s="48">
        <v>418</v>
      </c>
      <c r="B130" s="49" t="s">
        <v>389</v>
      </c>
      <c r="C130" s="65">
        <f>VLOOKUP($B130,'Panorama Especialização Brasil'!$K$4:$BU$679,58,0)</f>
        <v>838</v>
      </c>
      <c r="D130" s="46">
        <f t="shared" si="1"/>
        <v>1.1179331449888419</v>
      </c>
      <c r="E130" s="201">
        <f>VLOOKUP($B130,'Panorama Especialização Brasil'!$K$4:$BU$679,60,0)</f>
        <v>144</v>
      </c>
      <c r="F130" s="98">
        <v>224</v>
      </c>
      <c r="G130" s="196">
        <v>24</v>
      </c>
      <c r="H130" s="98">
        <f>VLOOKUP($B130,'Panorama Especialização Brasil'!$K$4:$BU$679,63,0)</f>
        <v>13264</v>
      </c>
      <c r="I130" s="201">
        <f>VLOOKUP($B130,'Panorama Especialização Brasil'!$K$4:$BV$680,64,0)</f>
        <v>2461</v>
      </c>
      <c r="J130" s="270" t="str">
        <f>IF(VLOOKUP($B130,'Classificação ativ com agrop'!$B$7:$Z$632,COLUMN()-1,0)=0,"",VLOOKUP($B130,'Classificação ativ com agrop'!$B$7:$Z$632,COLUMN()-1,0))</f>
        <v>Com Ger</v>
      </c>
      <c r="K130" s="270" t="str">
        <f>IF(VLOOKUP($B130,'Classificação ativ com agrop'!$B$7:$Z$632,COLUMN()-1,0)=0,"",VLOOKUP($B130,'Classificação ativ com agrop'!$B$7:$Z$632,COLUMN()-1,0))</f>
        <v>SPF&amp;E</v>
      </c>
      <c r="L130" s="270" t="str">
        <f>IF(VLOOKUP($B130,'Classificação ativ com agrop'!$B$7:$Z$632,COLUMN()-1,0)=0,"",VLOOKUP($B130,'Classificação ativ com agrop'!$B$7:$Z$632,COLUMN()-1,0))</f>
        <v/>
      </c>
      <c r="M130" s="270" t="str">
        <f>IF(VLOOKUP($B130,'Classificação ativ com agrop'!$B$7:$Z$632,COLUMN()-1,0)=0,"",VLOOKUP($B130,'Classificação ativ com agrop'!$B$7:$Z$632,COLUMN()-1,0))</f>
        <v>Gen Reflexo</v>
      </c>
      <c r="N130" s="270" t="str">
        <f>IF(VLOOKUP($B130,'Classificação ativ com agrop'!$B$7:$Z$632,COLUMN()-1,0)=0,"",VLOOKUP($B130,'Classificação ativ com agrop'!$B$7:$Z$632,COLUMN()-1,0))</f>
        <v/>
      </c>
      <c r="O130" s="270" t="str">
        <f>IF(VLOOKUP($B130,'Classificação ativ com agrop'!$B$7:$Z$632,COLUMN()-1,0)=0,"",VLOOKUP($B130,'Classificação ativ com agrop'!$B$7:$Z$632,COLUMN()-1,0))</f>
        <v/>
      </c>
      <c r="P130" s="270" t="str">
        <f>IF(VLOOKUP($B130,'Classificação ativ com agrop'!$B$7:$Z$632,COLUMN()-1,0)=0,"",VLOOKUP($B130,'Classificação ativ com agrop'!$B$7:$Z$632,COLUMN()-1,0))</f>
        <v/>
      </c>
      <c r="Q130" s="269">
        <f>IF(VLOOKUP($B130,'Classificação ativ com agrop'!$B$7:$Z$632,COLUMN()-1,0)=0,"",VLOOKUP($B130,'Classificação ativ com agrop'!$B$7:$Z$632,COLUMN()-1,0))</f>
        <v>1</v>
      </c>
      <c r="R130" s="269" t="str">
        <f>IF(VLOOKUP($B130,'Classificação ativ com agrop'!$B$7:$Z$632,COLUMN()-1,0)=0,"",VLOOKUP($B130,'Classificação ativ com agrop'!$B$7:$Z$632,COLUMN()-1,0))</f>
        <v/>
      </c>
      <c r="S130" s="270">
        <f>IF(VLOOKUP($B130,'Classificação ativ com agrop'!$B$7:$Z$632,COLUMN()-1,0)=0,"",VLOOKUP($B130,'Classificação ativ com agrop'!$B$7:$Z$632,COLUMN()-1,0))</f>
        <v>838</v>
      </c>
      <c r="T130" s="270">
        <f>IF(VLOOKUP($B130,'Classificação ativ com agrop'!$B$7:$Z$632,COLUMN()-1,0)=0,"",VLOOKUP($B130,'Classificação ativ com agrop'!$B$7:$Z$632,COLUMN()-1,0))</f>
        <v>144</v>
      </c>
      <c r="U130" s="270">
        <f>IF(VLOOKUP($B130,'Classificação ativ com agrop'!$B$7:$Z$632,COLUMN()-1,0)=0,"",VLOOKUP($B130,'Classificação ativ com agrop'!$B$7:$Z$632,COLUMN()-1,0))</f>
        <v>13264</v>
      </c>
      <c r="V130" s="270">
        <f>IF(VLOOKUP($B130,'Classificação ativ com agrop'!$B$7:$Z$632,COLUMN()-1,0)=0,"",VLOOKUP($B130,'Classificação ativ com agrop'!$B$7:$Z$632,COLUMN()-1,0))</f>
        <v>2461</v>
      </c>
      <c r="W130" s="270" t="str">
        <f>IF(VLOOKUP($B130,'Classificação ativ com agrop'!$B$7:$Z$632,COLUMN()-1,0)=0,"",VLOOKUP($B130,'Classificação ativ com agrop'!$B$7:$Z$632,COLUMN()-1,0))</f>
        <v/>
      </c>
      <c r="X130" s="270" t="str">
        <f>IF(VLOOKUP($B130,'Classificação ativ com agrop'!$B$7:$Z$632,COLUMN()-1,0)=0,"",VLOOKUP($B130,'Classificação ativ com agrop'!$B$7:$Z$632,COLUMN()-1,0))</f>
        <v/>
      </c>
      <c r="Y130" s="270" t="str">
        <f>IF(VLOOKUP($B130,'Classificação ativ com agrop'!$B$7:$Z$632,COLUMN()-1,0)=0,"",VLOOKUP($B130,'Classificação ativ com agrop'!$B$7:$Z$632,COLUMN()-1,0))</f>
        <v/>
      </c>
      <c r="Z130" s="270" t="str">
        <f>IF(VLOOKUP($B130,'Classificação ativ com agrop'!$B$7:$Z$632,COLUMN()-1,0)=0,"",VLOOKUP($B130,'Classificação ativ com agrop'!$B$7:$Z$632,COLUMN()-1,0))</f>
        <v/>
      </c>
    </row>
    <row r="131" spans="1:26">
      <c r="A131" s="48">
        <v>89</v>
      </c>
      <c r="B131" s="49" t="s">
        <v>59</v>
      </c>
      <c r="C131" s="65">
        <f>VLOOKUP($B131,'Panorama Especialização Brasil'!$K$4:$BU$679,58,0)</f>
        <v>1149</v>
      </c>
      <c r="D131" s="46">
        <f t="shared" si="1"/>
        <v>1.107794720740229</v>
      </c>
      <c r="E131" s="201">
        <f>VLOOKUP($B131,'Panorama Especialização Brasil'!$K$4:$BU$679,60,0)</f>
        <v>47</v>
      </c>
      <c r="F131" s="98">
        <v>30</v>
      </c>
      <c r="G131" s="196">
        <v>1</v>
      </c>
      <c r="H131" s="98">
        <f>VLOOKUP($B131,'Panorama Especialização Brasil'!$K$4:$BU$679,63,0)</f>
        <v>18353</v>
      </c>
      <c r="I131" s="201">
        <f>VLOOKUP($B131,'Panorama Especialização Brasil'!$K$4:$BV$680,64,0)</f>
        <v>674</v>
      </c>
      <c r="J131" s="270" t="str">
        <f>IF(VLOOKUP($B131,'Classificação ativ com agrop'!$B$7:$Z$632,COLUMN()-1,0)=0,"",VLOOKUP($B131,'Classificação ativ com agrop'!$B$7:$Z$632,COLUMN()-1,0))</f>
        <v>Ind Alim</v>
      </c>
      <c r="K131" s="270" t="str">
        <f>IF(VLOOKUP($B131,'Classificação ativ com agrop'!$B$7:$Z$632,COLUMN()-1,0)=0,"",VLOOKUP($B131,'Classificação ativ com agrop'!$B$7:$Z$632,COLUMN()-1,0))</f>
        <v>SPF</v>
      </c>
      <c r="L131" s="270" t="str">
        <f>IF(VLOOKUP($B131,'Classificação ativ com agrop'!$B$7:$Z$632,COLUMN()-1,0)=0,"",VLOOKUP($B131,'Classificação ativ com agrop'!$B$7:$Z$632,COLUMN()-1,0))</f>
        <v/>
      </c>
      <c r="M131" s="270" t="str">
        <f>IF(VLOOKUP($B131,'Classificação ativ com agrop'!$B$7:$Z$632,COLUMN()-1,0)=0,"",VLOOKUP($B131,'Classificação ativ com agrop'!$B$7:$Z$632,COLUMN()-1,0))</f>
        <v>Cons Reflexo</v>
      </c>
      <c r="N131" s="270" t="str">
        <f>IF(VLOOKUP($B131,'Classificação ativ com agrop'!$B$7:$Z$632,COLUMN()-1,0)=0,"",VLOOKUP($B131,'Classificação ativ com agrop'!$B$7:$Z$632,COLUMN()-1,0))</f>
        <v/>
      </c>
      <c r="O131" s="270" t="str">
        <f>IF(VLOOKUP($B131,'Classificação ativ com agrop'!$B$7:$Z$632,COLUMN()-1,0)=0,"",VLOOKUP($B131,'Classificação ativ com agrop'!$B$7:$Z$632,COLUMN()-1,0))</f>
        <v/>
      </c>
      <c r="P131" s="270" t="str">
        <f>IF(VLOOKUP($B131,'Classificação ativ com agrop'!$B$7:$Z$632,COLUMN()-1,0)=0,"",VLOOKUP($B131,'Classificação ativ com agrop'!$B$7:$Z$632,COLUMN()-1,0))</f>
        <v/>
      </c>
      <c r="Q131" s="269">
        <f>IF(VLOOKUP($B131,'Classificação ativ com agrop'!$B$7:$Z$632,COLUMN()-1,0)=0,"",VLOOKUP($B131,'Classificação ativ com agrop'!$B$7:$Z$632,COLUMN()-1,0))</f>
        <v>1</v>
      </c>
      <c r="R131" s="269" t="str">
        <f>IF(VLOOKUP($B131,'Classificação ativ com agrop'!$B$7:$Z$632,COLUMN()-1,0)=0,"",VLOOKUP($B131,'Classificação ativ com agrop'!$B$7:$Z$632,COLUMN()-1,0))</f>
        <v/>
      </c>
      <c r="S131" s="270">
        <f>IF(VLOOKUP($B131,'Classificação ativ com agrop'!$B$7:$Z$632,COLUMN()-1,0)=0,"",VLOOKUP($B131,'Classificação ativ com agrop'!$B$7:$Z$632,COLUMN()-1,0))</f>
        <v>1149</v>
      </c>
      <c r="T131" s="270">
        <f>IF(VLOOKUP($B131,'Classificação ativ com agrop'!$B$7:$Z$632,COLUMN()-1,0)=0,"",VLOOKUP($B131,'Classificação ativ com agrop'!$B$7:$Z$632,COLUMN()-1,0))</f>
        <v>47</v>
      </c>
      <c r="U131" s="270">
        <f>IF(VLOOKUP($B131,'Classificação ativ com agrop'!$B$7:$Z$632,COLUMN()-1,0)=0,"",VLOOKUP($B131,'Classificação ativ com agrop'!$B$7:$Z$632,COLUMN()-1,0))</f>
        <v>18353</v>
      </c>
      <c r="V131" s="270">
        <f>IF(VLOOKUP($B131,'Classificação ativ com agrop'!$B$7:$Z$632,COLUMN()-1,0)=0,"",VLOOKUP($B131,'Classificação ativ com agrop'!$B$7:$Z$632,COLUMN()-1,0))</f>
        <v>674</v>
      </c>
      <c r="W131" s="270" t="str">
        <f>IF(VLOOKUP($B131,'Classificação ativ com agrop'!$B$7:$Z$632,COLUMN()-1,0)=0,"",VLOOKUP($B131,'Classificação ativ com agrop'!$B$7:$Z$632,COLUMN()-1,0))</f>
        <v/>
      </c>
      <c r="X131" s="270" t="str">
        <f>IF(VLOOKUP($B131,'Classificação ativ com agrop'!$B$7:$Z$632,COLUMN()-1,0)=0,"",VLOOKUP($B131,'Classificação ativ com agrop'!$B$7:$Z$632,COLUMN()-1,0))</f>
        <v/>
      </c>
      <c r="Y131" s="270" t="str">
        <f>IF(VLOOKUP($B131,'Classificação ativ com agrop'!$B$7:$Z$632,COLUMN()-1,0)=0,"",VLOOKUP($B131,'Classificação ativ com agrop'!$B$7:$Z$632,COLUMN()-1,0))</f>
        <v/>
      </c>
      <c r="Z131" s="270" t="str">
        <f>IF(VLOOKUP($B131,'Classificação ativ com agrop'!$B$7:$Z$632,COLUMN()-1,0)=0,"",VLOOKUP($B131,'Classificação ativ com agrop'!$B$7:$Z$632,COLUMN()-1,0))</f>
        <v/>
      </c>
    </row>
    <row r="132" spans="1:26">
      <c r="A132" s="48">
        <v>280</v>
      </c>
      <c r="B132" s="49" t="s">
        <v>250</v>
      </c>
      <c r="C132" s="65">
        <f>VLOOKUP($B132,'Panorama Especialização Brasil'!$K$4:$BU$679,58,0)</f>
        <v>3291</v>
      </c>
      <c r="D132" s="46">
        <f t="shared" si="1"/>
        <v>1.1022425135960172</v>
      </c>
      <c r="E132" s="201">
        <f>VLOOKUP($B132,'Panorama Especialização Brasil'!$K$4:$BU$679,60,0)</f>
        <v>70</v>
      </c>
      <c r="F132" s="98">
        <v>1859</v>
      </c>
      <c r="G132" s="196">
        <v>35</v>
      </c>
      <c r="H132" s="98">
        <f>VLOOKUP($B132,'Panorama Especialização Brasil'!$K$4:$BU$679,63,0)</f>
        <v>52832</v>
      </c>
      <c r="I132" s="201">
        <f>VLOOKUP($B132,'Panorama Especialização Brasil'!$K$4:$BV$680,64,0)</f>
        <v>302</v>
      </c>
      <c r="J132" s="270" t="str">
        <f>IF(VLOOKUP($B132,'Classificação ativ com agrop'!$B$7:$Z$632,COLUMN()-1,0)=0,"",VLOOKUP($B132,'Classificação ativ com agrop'!$B$7:$Z$632,COLUMN()-1,0))</f>
        <v>Naval</v>
      </c>
      <c r="K132" s="270" t="str">
        <f>IF(VLOOKUP($B132,'Classificação ativ com agrop'!$B$7:$Z$632,COLUMN()-1,0)=0,"",VLOOKUP($B132,'Classificação ativ com agrop'!$B$7:$Z$632,COLUMN()-1,0))</f>
        <v>Mat Transp</v>
      </c>
      <c r="L132" s="270" t="str">
        <f>IF(VLOOKUP($B132,'Classificação ativ com agrop'!$B$7:$Z$632,COLUMN()-1,0)=0,"",VLOOKUP($B132,'Classificação ativ com agrop'!$B$7:$Z$632,COLUMN()-1,0))</f>
        <v>Naval</v>
      </c>
      <c r="M132" s="270" t="str">
        <f>IF(VLOOKUP($B132,'Classificação ativ com agrop'!$B$7:$Z$632,COLUMN()-1,0)=0,"",VLOOKUP($B132,'Classificação ativ com agrop'!$B$7:$Z$632,COLUMN()-1,0))</f>
        <v>Cons Reflexo</v>
      </c>
      <c r="N132" s="270" t="str">
        <f>IF(VLOOKUP($B132,'Classificação ativ com agrop'!$B$7:$Z$632,COLUMN()-1,0)=0,"",VLOOKUP($B132,'Classificação ativ com agrop'!$B$7:$Z$632,COLUMN()-1,0))</f>
        <v/>
      </c>
      <c r="O132" s="270" t="str">
        <f>IF(VLOOKUP($B132,'Classificação ativ com agrop'!$B$7:$Z$632,COLUMN()-1,0)=0,"",VLOOKUP($B132,'Classificação ativ com agrop'!$B$7:$Z$632,COLUMN()-1,0))</f>
        <v/>
      </c>
      <c r="P132" s="270" t="str">
        <f>IF(VLOOKUP($B132,'Classificação ativ com agrop'!$B$7:$Z$632,COLUMN()-1,0)=0,"",VLOOKUP($B132,'Classificação ativ com agrop'!$B$7:$Z$632,COLUMN()-1,0))</f>
        <v/>
      </c>
      <c r="Q132" s="269">
        <f>IF(VLOOKUP($B132,'Classificação ativ com agrop'!$B$7:$Z$632,COLUMN()-1,0)=0,"",VLOOKUP($B132,'Classificação ativ com agrop'!$B$7:$Z$632,COLUMN()-1,0))</f>
        <v>1</v>
      </c>
      <c r="R132" s="269" t="str">
        <f>IF(VLOOKUP($B132,'Classificação ativ com agrop'!$B$7:$Z$632,COLUMN()-1,0)=0,"",VLOOKUP($B132,'Classificação ativ com agrop'!$B$7:$Z$632,COLUMN()-1,0))</f>
        <v/>
      </c>
      <c r="S132" s="270">
        <f>IF(VLOOKUP($B132,'Classificação ativ com agrop'!$B$7:$Z$632,COLUMN()-1,0)=0,"",VLOOKUP($B132,'Classificação ativ com agrop'!$B$7:$Z$632,COLUMN()-1,0))</f>
        <v>3291</v>
      </c>
      <c r="T132" s="270">
        <f>IF(VLOOKUP($B132,'Classificação ativ com agrop'!$B$7:$Z$632,COLUMN()-1,0)=0,"",VLOOKUP($B132,'Classificação ativ com agrop'!$B$7:$Z$632,COLUMN()-1,0))</f>
        <v>70</v>
      </c>
      <c r="U132" s="270">
        <f>IF(VLOOKUP($B132,'Classificação ativ com agrop'!$B$7:$Z$632,COLUMN()-1,0)=0,"",VLOOKUP($B132,'Classificação ativ com agrop'!$B$7:$Z$632,COLUMN()-1,0))</f>
        <v>52832</v>
      </c>
      <c r="V132" s="270">
        <f>IF(VLOOKUP($B132,'Classificação ativ com agrop'!$B$7:$Z$632,COLUMN()-1,0)=0,"",VLOOKUP($B132,'Classificação ativ com agrop'!$B$7:$Z$632,COLUMN()-1,0))</f>
        <v>302</v>
      </c>
      <c r="W132" s="270" t="str">
        <f>IF(VLOOKUP($B132,'Classificação ativ com agrop'!$B$7:$Z$632,COLUMN()-1,0)=0,"",VLOOKUP($B132,'Classificação ativ com agrop'!$B$7:$Z$632,COLUMN()-1,0))</f>
        <v/>
      </c>
      <c r="X132" s="270" t="str">
        <f>IF(VLOOKUP($B132,'Classificação ativ com agrop'!$B$7:$Z$632,COLUMN()-1,0)=0,"",VLOOKUP($B132,'Classificação ativ com agrop'!$B$7:$Z$632,COLUMN()-1,0))</f>
        <v/>
      </c>
      <c r="Y132" s="270" t="str">
        <f>IF(VLOOKUP($B132,'Classificação ativ com agrop'!$B$7:$Z$632,COLUMN()-1,0)=0,"",VLOOKUP($B132,'Classificação ativ com agrop'!$B$7:$Z$632,COLUMN()-1,0))</f>
        <v/>
      </c>
      <c r="Z132" s="270" t="str">
        <f>IF(VLOOKUP($B132,'Classificação ativ com agrop'!$B$7:$Z$632,COLUMN()-1,0)=0,"",VLOOKUP($B132,'Classificação ativ com agrop'!$B$7:$Z$632,COLUMN()-1,0))</f>
        <v/>
      </c>
    </row>
    <row r="133" spans="1:26">
      <c r="A133" s="48">
        <v>358</v>
      </c>
      <c r="B133" s="49" t="s">
        <v>329</v>
      </c>
      <c r="C133" s="65">
        <f>VLOOKUP($B133,'Panorama Especialização Brasil'!$K$4:$BU$679,58,0)</f>
        <v>112</v>
      </c>
      <c r="D133" s="46">
        <f t="shared" si="1"/>
        <v>1.0883144711426775</v>
      </c>
      <c r="E133" s="201">
        <f>VLOOKUP($B133,'Panorama Especialização Brasil'!$K$4:$BU$679,60,0)</f>
        <v>24</v>
      </c>
      <c r="F133" s="98">
        <v>1</v>
      </c>
      <c r="G133" s="196">
        <v>1</v>
      </c>
      <c r="H133" s="98">
        <f>VLOOKUP($B133,'Panorama Especialização Brasil'!$K$4:$BU$679,63,0)</f>
        <v>1821</v>
      </c>
      <c r="I133" s="201">
        <f>VLOOKUP($B133,'Panorama Especialização Brasil'!$K$4:$BV$680,64,0)</f>
        <v>464</v>
      </c>
      <c r="J133" s="270" t="str">
        <f>IF(VLOOKUP($B133,'Classificação ativ com agrop'!$B$7:$Z$632,COLUMN()-1,0)=0,"",VLOOKUP($B133,'Classificação ativ com agrop'!$B$7:$Z$632,COLUMN()-1,0))</f>
        <v>Com Ger</v>
      </c>
      <c r="K133" s="270" t="str">
        <f>IF(VLOOKUP($B133,'Classificação ativ com agrop'!$B$7:$Z$632,COLUMN()-1,0)=0,"",VLOOKUP($B133,'Classificação ativ com agrop'!$B$7:$Z$632,COLUMN()-1,0))</f>
        <v>Multicadeia</v>
      </c>
      <c r="L133" s="270" t="str">
        <f>IF(VLOOKUP($B133,'Classificação ativ com agrop'!$B$7:$Z$632,COLUMN()-1,0)=0,"",VLOOKUP($B133,'Classificação ativ com agrop'!$B$7:$Z$632,COLUMN()-1,0))</f>
        <v/>
      </c>
      <c r="M133" s="270" t="str">
        <f>IF(VLOOKUP($B133,'Classificação ativ com agrop'!$B$7:$Z$632,COLUMN()-1,0)=0,"",VLOOKUP($B133,'Classificação ativ com agrop'!$B$7:$Z$632,COLUMN()-1,0))</f>
        <v>Multifunção</v>
      </c>
      <c r="N133" s="270" t="str">
        <f>IF(VLOOKUP($B133,'Classificação ativ com agrop'!$B$7:$Z$632,COLUMN()-1,0)=0,"",VLOOKUP($B133,'Classificação ativ com agrop'!$B$7:$Z$632,COLUMN()-1,0))</f>
        <v/>
      </c>
      <c r="O133" s="270" t="str">
        <f>IF(VLOOKUP($B133,'Classificação ativ com agrop'!$B$7:$Z$632,COLUMN()-1,0)=0,"",VLOOKUP($B133,'Classificação ativ com agrop'!$B$7:$Z$632,COLUMN()-1,0))</f>
        <v/>
      </c>
      <c r="P133" s="270" t="str">
        <f>IF(VLOOKUP($B133,'Classificação ativ com agrop'!$B$7:$Z$632,COLUMN()-1,0)=0,"",VLOOKUP($B133,'Classificação ativ com agrop'!$B$7:$Z$632,COLUMN()-1,0))</f>
        <v/>
      </c>
      <c r="Q133" s="269">
        <f>IF(VLOOKUP($B133,'Classificação ativ com agrop'!$B$7:$Z$632,COLUMN()-1,0)=0,"",VLOOKUP($B133,'Classificação ativ com agrop'!$B$7:$Z$632,COLUMN()-1,0))</f>
        <v>1</v>
      </c>
      <c r="R133" s="269" t="str">
        <f>IF(VLOOKUP($B133,'Classificação ativ com agrop'!$B$7:$Z$632,COLUMN()-1,0)=0,"",VLOOKUP($B133,'Classificação ativ com agrop'!$B$7:$Z$632,COLUMN()-1,0))</f>
        <v/>
      </c>
      <c r="S133" s="270">
        <f>IF(VLOOKUP($B133,'Classificação ativ com agrop'!$B$7:$Z$632,COLUMN()-1,0)=0,"",VLOOKUP($B133,'Classificação ativ com agrop'!$B$7:$Z$632,COLUMN()-1,0))</f>
        <v>112</v>
      </c>
      <c r="T133" s="270">
        <f>IF(VLOOKUP($B133,'Classificação ativ com agrop'!$B$7:$Z$632,COLUMN()-1,0)=0,"",VLOOKUP($B133,'Classificação ativ com agrop'!$B$7:$Z$632,COLUMN()-1,0))</f>
        <v>24</v>
      </c>
      <c r="U133" s="270">
        <f>IF(VLOOKUP($B133,'Classificação ativ com agrop'!$B$7:$Z$632,COLUMN()-1,0)=0,"",VLOOKUP($B133,'Classificação ativ com agrop'!$B$7:$Z$632,COLUMN()-1,0))</f>
        <v>1821</v>
      </c>
      <c r="V133" s="270">
        <f>IF(VLOOKUP($B133,'Classificação ativ com agrop'!$B$7:$Z$632,COLUMN()-1,0)=0,"",VLOOKUP($B133,'Classificação ativ com agrop'!$B$7:$Z$632,COLUMN()-1,0))</f>
        <v>464</v>
      </c>
      <c r="W133" s="270" t="str">
        <f>IF(VLOOKUP($B133,'Classificação ativ com agrop'!$B$7:$Z$632,COLUMN()-1,0)=0,"",VLOOKUP($B133,'Classificação ativ com agrop'!$B$7:$Z$632,COLUMN()-1,0))</f>
        <v/>
      </c>
      <c r="X133" s="270" t="str">
        <f>IF(VLOOKUP($B133,'Classificação ativ com agrop'!$B$7:$Z$632,COLUMN()-1,0)=0,"",VLOOKUP($B133,'Classificação ativ com agrop'!$B$7:$Z$632,COLUMN()-1,0))</f>
        <v/>
      </c>
      <c r="Y133" s="270" t="str">
        <f>IF(VLOOKUP($B133,'Classificação ativ com agrop'!$B$7:$Z$632,COLUMN()-1,0)=0,"",VLOOKUP($B133,'Classificação ativ com agrop'!$B$7:$Z$632,COLUMN()-1,0))</f>
        <v/>
      </c>
      <c r="Z133" s="270" t="str">
        <f>IF(VLOOKUP($B133,'Classificação ativ com agrop'!$B$7:$Z$632,COLUMN()-1,0)=0,"",VLOOKUP($B133,'Classificação ativ com agrop'!$B$7:$Z$632,COLUMN()-1,0))</f>
        <v/>
      </c>
    </row>
    <row r="134" spans="1:26">
      <c r="A134" s="48">
        <v>662</v>
      </c>
      <c r="B134" s="49" t="s">
        <v>636</v>
      </c>
      <c r="C134" s="65">
        <f>VLOOKUP($B134,'Panorama Especialização Brasil'!$K$4:$BU$679,58,0)</f>
        <v>137</v>
      </c>
      <c r="D134" s="46">
        <f t="shared" ref="D134:D197" si="2">(C134/H134)/($C$4/$H$4)</f>
        <v>1.0836796303933112</v>
      </c>
      <c r="E134" s="201">
        <f>VLOOKUP($B134,'Panorama Especialização Brasil'!$K$4:$BU$679,60,0)</f>
        <v>60</v>
      </c>
      <c r="F134" s="98">
        <v>20</v>
      </c>
      <c r="G134" s="196">
        <v>7</v>
      </c>
      <c r="H134" s="98">
        <f>VLOOKUP($B134,'Panorama Especialização Brasil'!$K$4:$BU$679,63,0)</f>
        <v>2237</v>
      </c>
      <c r="I134" s="201">
        <f>VLOOKUP($B134,'Panorama Especialização Brasil'!$K$4:$BV$680,64,0)</f>
        <v>650</v>
      </c>
      <c r="J134" s="270" t="str">
        <f>IF(VLOOKUP($B134,'Classificação ativ com agrop'!$B$7:$Z$632,COLUMN()-1,0)=0,"",VLOOKUP($B134,'Classificação ativ com agrop'!$B$7:$Z$632,COLUMN()-1,0))</f>
        <v>AdmPub</v>
      </c>
      <c r="K134" s="270" t="str">
        <f>IF(VLOOKUP($B134,'Classificação ativ com agrop'!$B$7:$Z$632,COLUMN()-1,0)=0,"",VLOOKUP($B134,'Classificação ativ com agrop'!$B$7:$Z$632,COLUMN()-1,0))</f>
        <v>SOS</v>
      </c>
      <c r="L134" s="270" t="str">
        <f>IF(VLOOKUP($B134,'Classificação ativ com agrop'!$B$7:$Z$632,COLUMN()-1,0)=0,"",VLOOKUP($B134,'Classificação ativ com agrop'!$B$7:$Z$632,COLUMN()-1,0))</f>
        <v/>
      </c>
      <c r="M134" s="270" t="str">
        <f>IF(VLOOKUP($B134,'Classificação ativ com agrop'!$B$7:$Z$632,COLUMN()-1,0)=0,"",VLOOKUP($B134,'Classificação ativ com agrop'!$B$7:$Z$632,COLUMN()-1,0))</f>
        <v>Multifunção</v>
      </c>
      <c r="N134" s="270" t="str">
        <f>IF(VLOOKUP($B134,'Classificação ativ com agrop'!$B$7:$Z$632,COLUMN()-1,0)=0,"",VLOOKUP($B134,'Classificação ativ com agrop'!$B$7:$Z$632,COLUMN()-1,0))</f>
        <v/>
      </c>
      <c r="O134" s="270" t="str">
        <f>IF(VLOOKUP($B134,'Classificação ativ com agrop'!$B$7:$Z$632,COLUMN()-1,0)=0,"",VLOOKUP($B134,'Classificação ativ com agrop'!$B$7:$Z$632,COLUMN()-1,0))</f>
        <v/>
      </c>
      <c r="P134" s="270" t="str">
        <f>IF(VLOOKUP($B134,'Classificação ativ com agrop'!$B$7:$Z$632,COLUMN()-1,0)=0,"",VLOOKUP($B134,'Classificação ativ com agrop'!$B$7:$Z$632,COLUMN()-1,0))</f>
        <v/>
      </c>
      <c r="Q134" s="269">
        <f>IF(VLOOKUP($B134,'Classificação ativ com agrop'!$B$7:$Z$632,COLUMN()-1,0)=0,"",VLOOKUP($B134,'Classificação ativ com agrop'!$B$7:$Z$632,COLUMN()-1,0))</f>
        <v>1</v>
      </c>
      <c r="R134" s="269" t="str">
        <f>IF(VLOOKUP($B134,'Classificação ativ com agrop'!$B$7:$Z$632,COLUMN()-1,0)=0,"",VLOOKUP($B134,'Classificação ativ com agrop'!$B$7:$Z$632,COLUMN()-1,0))</f>
        <v/>
      </c>
      <c r="S134" s="270">
        <f>IF(VLOOKUP($B134,'Classificação ativ com agrop'!$B$7:$Z$632,COLUMN()-1,0)=0,"",VLOOKUP($B134,'Classificação ativ com agrop'!$B$7:$Z$632,COLUMN()-1,0))</f>
        <v>137</v>
      </c>
      <c r="T134" s="270">
        <f>IF(VLOOKUP($B134,'Classificação ativ com agrop'!$B$7:$Z$632,COLUMN()-1,0)=0,"",VLOOKUP($B134,'Classificação ativ com agrop'!$B$7:$Z$632,COLUMN()-1,0))</f>
        <v>60</v>
      </c>
      <c r="U134" s="270">
        <f>IF(VLOOKUP($B134,'Classificação ativ com agrop'!$B$7:$Z$632,COLUMN()-1,0)=0,"",VLOOKUP($B134,'Classificação ativ com agrop'!$B$7:$Z$632,COLUMN()-1,0))</f>
        <v>2237</v>
      </c>
      <c r="V134" s="270">
        <f>IF(VLOOKUP($B134,'Classificação ativ com agrop'!$B$7:$Z$632,COLUMN()-1,0)=0,"",VLOOKUP($B134,'Classificação ativ com agrop'!$B$7:$Z$632,COLUMN()-1,0))</f>
        <v>650</v>
      </c>
      <c r="W134" s="270" t="str">
        <f>IF(VLOOKUP($B134,'Classificação ativ com agrop'!$B$7:$Z$632,COLUMN()-1,0)=0,"",VLOOKUP($B134,'Classificação ativ com agrop'!$B$7:$Z$632,COLUMN()-1,0))</f>
        <v/>
      </c>
      <c r="X134" s="270" t="str">
        <f>IF(VLOOKUP($B134,'Classificação ativ com agrop'!$B$7:$Z$632,COLUMN()-1,0)=0,"",VLOOKUP($B134,'Classificação ativ com agrop'!$B$7:$Z$632,COLUMN()-1,0))</f>
        <v/>
      </c>
      <c r="Y134" s="270" t="str">
        <f>IF(VLOOKUP($B134,'Classificação ativ com agrop'!$B$7:$Z$632,COLUMN()-1,0)=0,"",VLOOKUP($B134,'Classificação ativ com agrop'!$B$7:$Z$632,COLUMN()-1,0))</f>
        <v/>
      </c>
      <c r="Z134" s="270" t="str">
        <f>IF(VLOOKUP($B134,'Classificação ativ com agrop'!$B$7:$Z$632,COLUMN()-1,0)=0,"",VLOOKUP($B134,'Classificação ativ com agrop'!$B$7:$Z$632,COLUMN()-1,0))</f>
        <v/>
      </c>
    </row>
    <row r="135" spans="1:26">
      <c r="A135" s="48">
        <v>310</v>
      </c>
      <c r="B135" s="49" t="s">
        <v>281</v>
      </c>
      <c r="C135" s="65">
        <f>VLOOKUP($B135,'Panorama Especialização Brasil'!$K$4:$BU$679,58,0)</f>
        <v>1630</v>
      </c>
      <c r="D135" s="46">
        <f t="shared" si="2"/>
        <v>1.0834110291031551</v>
      </c>
      <c r="E135" s="201">
        <f>VLOOKUP($B135,'Panorama Especialização Brasil'!$K$4:$BU$679,60,0)</f>
        <v>49</v>
      </c>
      <c r="F135" s="98">
        <v>628</v>
      </c>
      <c r="G135" s="196">
        <v>14</v>
      </c>
      <c r="H135" s="98">
        <f>VLOOKUP($B135,'Panorama Especialização Brasil'!$K$4:$BU$679,63,0)</f>
        <v>26622</v>
      </c>
      <c r="I135" s="201">
        <f>VLOOKUP($B135,'Panorama Especialização Brasil'!$K$4:$BV$680,64,0)</f>
        <v>2344</v>
      </c>
      <c r="J135" s="270" t="str">
        <f>IF(VLOOKUP($B135,'Classificação ativ com agrop'!$B$7:$Z$632,COLUMN()-1,0)=0,"",VLOOKUP($B135,'Classificação ativ com agrop'!$B$7:$Z$632,COLUMN()-1,0))</f>
        <v>Serv Instalação</v>
      </c>
      <c r="K135" s="270" t="str">
        <f>IF(VLOOKUP($B135,'Classificação ativ com agrop'!$B$7:$Z$632,COLUMN()-1,0)=0,"",VLOOKUP($B135,'Classificação ativ com agrop'!$B$7:$Z$632,COLUMN()-1,0))</f>
        <v>SPE</v>
      </c>
      <c r="L135" s="270" t="str">
        <f>IF(VLOOKUP($B135,'Classificação ativ com agrop'!$B$7:$Z$632,COLUMN()-1,0)=0,"",VLOOKUP($B135,'Classificação ativ com agrop'!$B$7:$Z$632,COLUMN()-1,0))</f>
        <v/>
      </c>
      <c r="M135" s="270" t="str">
        <f>IF(VLOOKUP($B135,'Classificação ativ com agrop'!$B$7:$Z$632,COLUMN()-1,0)=0,"",VLOOKUP($B135,'Classificação ativ com agrop'!$B$7:$Z$632,COLUMN()-1,0))</f>
        <v>Multifunção</v>
      </c>
      <c r="N135" s="270" t="str">
        <f>IF(VLOOKUP($B135,'Classificação ativ com agrop'!$B$7:$Z$632,COLUMN()-1,0)=0,"",VLOOKUP($B135,'Classificação ativ com agrop'!$B$7:$Z$632,COLUMN()-1,0))</f>
        <v/>
      </c>
      <c r="O135" s="270" t="str">
        <f>IF(VLOOKUP($B135,'Classificação ativ com agrop'!$B$7:$Z$632,COLUMN()-1,0)=0,"",VLOOKUP($B135,'Classificação ativ com agrop'!$B$7:$Z$632,COLUMN()-1,0))</f>
        <v/>
      </c>
      <c r="P135" s="270" t="str">
        <f>IF(VLOOKUP($B135,'Classificação ativ com agrop'!$B$7:$Z$632,COLUMN()-1,0)=0,"",VLOOKUP($B135,'Classificação ativ com agrop'!$B$7:$Z$632,COLUMN()-1,0))</f>
        <v/>
      </c>
      <c r="Q135" s="269">
        <f>IF(VLOOKUP($B135,'Classificação ativ com agrop'!$B$7:$Z$632,COLUMN()-1,0)=0,"",VLOOKUP($B135,'Classificação ativ com agrop'!$B$7:$Z$632,COLUMN()-1,0))</f>
        <v>1</v>
      </c>
      <c r="R135" s="269" t="str">
        <f>IF(VLOOKUP($B135,'Classificação ativ com agrop'!$B$7:$Z$632,COLUMN()-1,0)=0,"",VLOOKUP($B135,'Classificação ativ com agrop'!$B$7:$Z$632,COLUMN()-1,0))</f>
        <v/>
      </c>
      <c r="S135" s="270">
        <f>IF(VLOOKUP($B135,'Classificação ativ com agrop'!$B$7:$Z$632,COLUMN()-1,0)=0,"",VLOOKUP($B135,'Classificação ativ com agrop'!$B$7:$Z$632,COLUMN()-1,0))</f>
        <v>1630</v>
      </c>
      <c r="T135" s="270">
        <f>IF(VLOOKUP($B135,'Classificação ativ com agrop'!$B$7:$Z$632,COLUMN()-1,0)=0,"",VLOOKUP($B135,'Classificação ativ com agrop'!$B$7:$Z$632,COLUMN()-1,0))</f>
        <v>49</v>
      </c>
      <c r="U135" s="270">
        <f>IF(VLOOKUP($B135,'Classificação ativ com agrop'!$B$7:$Z$632,COLUMN()-1,0)=0,"",VLOOKUP($B135,'Classificação ativ com agrop'!$B$7:$Z$632,COLUMN()-1,0))</f>
        <v>26622</v>
      </c>
      <c r="V135" s="270">
        <f>IF(VLOOKUP($B135,'Classificação ativ com agrop'!$B$7:$Z$632,COLUMN()-1,0)=0,"",VLOOKUP($B135,'Classificação ativ com agrop'!$B$7:$Z$632,COLUMN()-1,0))</f>
        <v>2344</v>
      </c>
      <c r="W135" s="270" t="str">
        <f>IF(VLOOKUP($B135,'Classificação ativ com agrop'!$B$7:$Z$632,COLUMN()-1,0)=0,"",VLOOKUP($B135,'Classificação ativ com agrop'!$B$7:$Z$632,COLUMN()-1,0))</f>
        <v/>
      </c>
      <c r="X135" s="270" t="str">
        <f>IF(VLOOKUP($B135,'Classificação ativ com agrop'!$B$7:$Z$632,COLUMN()-1,0)=0,"",VLOOKUP($B135,'Classificação ativ com agrop'!$B$7:$Z$632,COLUMN()-1,0))</f>
        <v/>
      </c>
      <c r="Y135" s="270" t="str">
        <f>IF(VLOOKUP($B135,'Classificação ativ com agrop'!$B$7:$Z$632,COLUMN()-1,0)=0,"",VLOOKUP($B135,'Classificação ativ com agrop'!$B$7:$Z$632,COLUMN()-1,0))</f>
        <v/>
      </c>
      <c r="Z135" s="270" t="str">
        <f>IF(VLOOKUP($B135,'Classificação ativ com agrop'!$B$7:$Z$632,COLUMN()-1,0)=0,"",VLOOKUP($B135,'Classificação ativ com agrop'!$B$7:$Z$632,COLUMN()-1,0))</f>
        <v/>
      </c>
    </row>
    <row r="136" spans="1:26">
      <c r="A136" s="48">
        <v>496</v>
      </c>
      <c r="B136" s="49" t="s">
        <v>468</v>
      </c>
      <c r="C136" s="65">
        <f>VLOOKUP($B136,'Panorama Especialização Brasil'!$K$4:$BU$679,58,0)</f>
        <v>2401</v>
      </c>
      <c r="D136" s="46">
        <f t="shared" si="2"/>
        <v>1.0831450190239551</v>
      </c>
      <c r="E136" s="201">
        <f>VLOOKUP($B136,'Panorama Especialização Brasil'!$K$4:$BU$679,60,0)</f>
        <v>173</v>
      </c>
      <c r="F136" s="98">
        <v>293</v>
      </c>
      <c r="G136" s="196">
        <v>11</v>
      </c>
      <c r="H136" s="98">
        <f>VLOOKUP($B136,'Panorama Especialização Brasil'!$K$4:$BU$679,63,0)</f>
        <v>39224</v>
      </c>
      <c r="I136" s="201">
        <f>VLOOKUP($B136,'Panorama Especialização Brasil'!$K$4:$BV$680,64,0)</f>
        <v>3237</v>
      </c>
      <c r="J136" s="270" t="str">
        <f>IF(VLOOKUP($B136,'Classificação ativ com agrop'!$B$7:$Z$632,COLUMN()-1,0)=0,"",VLOOKUP($B136,'Classificação ativ com agrop'!$B$7:$Z$632,COLUMN()-1,0))</f>
        <v>Comun</v>
      </c>
      <c r="K136" s="270" t="str">
        <f>IF(VLOOKUP($B136,'Classificação ativ com agrop'!$B$7:$Z$632,COLUMN()-1,0)=0,"",VLOOKUP($B136,'Classificação ativ com agrop'!$B$7:$Z$632,COLUMN()-1,0))</f>
        <v>SPF&amp;E</v>
      </c>
      <c r="L136" s="270" t="str">
        <f>IF(VLOOKUP($B136,'Classificação ativ com agrop'!$B$7:$Z$632,COLUMN()-1,0)=0,"",VLOOKUP($B136,'Classificação ativ com agrop'!$B$7:$Z$632,COLUMN()-1,0))</f>
        <v/>
      </c>
      <c r="M136" s="270" t="str">
        <f>IF(VLOOKUP($B136,'Classificação ativ com agrop'!$B$7:$Z$632,COLUMN()-1,0)=0,"",VLOOKUP($B136,'Classificação ativ com agrop'!$B$7:$Z$632,COLUMN()-1,0))</f>
        <v>Gen Reflexo</v>
      </c>
      <c r="N136" s="270" t="str">
        <f>IF(VLOOKUP($B136,'Classificação ativ com agrop'!$B$7:$Z$632,COLUMN()-1,0)=0,"",VLOOKUP($B136,'Classificação ativ com agrop'!$B$7:$Z$632,COLUMN()-1,0))</f>
        <v/>
      </c>
      <c r="O136" s="270" t="str">
        <f>IF(VLOOKUP($B136,'Classificação ativ com agrop'!$B$7:$Z$632,COLUMN()-1,0)=0,"",VLOOKUP($B136,'Classificação ativ com agrop'!$B$7:$Z$632,COLUMN()-1,0))</f>
        <v/>
      </c>
      <c r="P136" s="270" t="str">
        <f>IF(VLOOKUP($B136,'Classificação ativ com agrop'!$B$7:$Z$632,COLUMN()-1,0)=0,"",VLOOKUP($B136,'Classificação ativ com agrop'!$B$7:$Z$632,COLUMN()-1,0))</f>
        <v/>
      </c>
      <c r="Q136" s="269">
        <f>IF(VLOOKUP($B136,'Classificação ativ com agrop'!$B$7:$Z$632,COLUMN()-1,0)=0,"",VLOOKUP($B136,'Classificação ativ com agrop'!$B$7:$Z$632,COLUMN()-1,0))</f>
        <v>1</v>
      </c>
      <c r="R136" s="269" t="str">
        <f>IF(VLOOKUP($B136,'Classificação ativ com agrop'!$B$7:$Z$632,COLUMN()-1,0)=0,"",VLOOKUP($B136,'Classificação ativ com agrop'!$B$7:$Z$632,COLUMN()-1,0))</f>
        <v/>
      </c>
      <c r="S136" s="270">
        <f>IF(VLOOKUP($B136,'Classificação ativ com agrop'!$B$7:$Z$632,COLUMN()-1,0)=0,"",VLOOKUP($B136,'Classificação ativ com agrop'!$B$7:$Z$632,COLUMN()-1,0))</f>
        <v>2401</v>
      </c>
      <c r="T136" s="270">
        <f>IF(VLOOKUP($B136,'Classificação ativ com agrop'!$B$7:$Z$632,COLUMN()-1,0)=0,"",VLOOKUP($B136,'Classificação ativ com agrop'!$B$7:$Z$632,COLUMN()-1,0))</f>
        <v>173</v>
      </c>
      <c r="U136" s="270">
        <f>IF(VLOOKUP($B136,'Classificação ativ com agrop'!$B$7:$Z$632,COLUMN()-1,0)=0,"",VLOOKUP($B136,'Classificação ativ com agrop'!$B$7:$Z$632,COLUMN()-1,0))</f>
        <v>39224</v>
      </c>
      <c r="V136" s="270">
        <f>IF(VLOOKUP($B136,'Classificação ativ com agrop'!$B$7:$Z$632,COLUMN()-1,0)=0,"",VLOOKUP($B136,'Classificação ativ com agrop'!$B$7:$Z$632,COLUMN()-1,0))</f>
        <v>3237</v>
      </c>
      <c r="W136" s="270" t="str">
        <f>IF(VLOOKUP($B136,'Classificação ativ com agrop'!$B$7:$Z$632,COLUMN()-1,0)=0,"",VLOOKUP($B136,'Classificação ativ com agrop'!$B$7:$Z$632,COLUMN()-1,0))</f>
        <v/>
      </c>
      <c r="X136" s="270" t="str">
        <f>IF(VLOOKUP($B136,'Classificação ativ com agrop'!$B$7:$Z$632,COLUMN()-1,0)=0,"",VLOOKUP($B136,'Classificação ativ com agrop'!$B$7:$Z$632,COLUMN()-1,0))</f>
        <v/>
      </c>
      <c r="Y136" s="270" t="str">
        <f>IF(VLOOKUP($B136,'Classificação ativ com agrop'!$B$7:$Z$632,COLUMN()-1,0)=0,"",VLOOKUP($B136,'Classificação ativ com agrop'!$B$7:$Z$632,COLUMN()-1,0))</f>
        <v/>
      </c>
      <c r="Z136" s="270" t="str">
        <f>IF(VLOOKUP($B136,'Classificação ativ com agrop'!$B$7:$Z$632,COLUMN()-1,0)=0,"",VLOOKUP($B136,'Classificação ativ com agrop'!$B$7:$Z$632,COLUMN()-1,0))</f>
        <v/>
      </c>
    </row>
    <row r="137" spans="1:26">
      <c r="A137" s="48">
        <v>441</v>
      </c>
      <c r="B137" s="49" t="s">
        <v>412</v>
      </c>
      <c r="C137" s="65">
        <f>VLOOKUP($B137,'Panorama Especialização Brasil'!$K$4:$BU$679,58,0)</f>
        <v>3236</v>
      </c>
      <c r="D137" s="46">
        <f t="shared" si="2"/>
        <v>1.0824283739050837</v>
      </c>
      <c r="E137" s="201">
        <f>VLOOKUP($B137,'Panorama Especialização Brasil'!$K$4:$BU$679,60,0)</f>
        <v>1084</v>
      </c>
      <c r="F137" s="98">
        <v>207</v>
      </c>
      <c r="G137" s="196">
        <v>55</v>
      </c>
      <c r="H137" s="98">
        <f>VLOOKUP($B137,'Panorama Especialização Brasil'!$K$4:$BU$679,63,0)</f>
        <v>52900</v>
      </c>
      <c r="I137" s="201">
        <f>VLOOKUP($B137,'Panorama Especialização Brasil'!$K$4:$BV$680,64,0)</f>
        <v>16465</v>
      </c>
      <c r="J137" s="270" t="str">
        <f>IF(VLOOKUP($B137,'Classificação ativ com agrop'!$B$7:$Z$632,COLUMN()-1,0)=0,"",VLOOKUP($B137,'Classificação ativ com agrop'!$B$7:$Z$632,COLUMN()-1,0))</f>
        <v>Com Ger</v>
      </c>
      <c r="K137" s="270" t="str">
        <f>IF(VLOOKUP($B137,'Classificação ativ com agrop'!$B$7:$Z$632,COLUMN()-1,0)=0,"",VLOOKUP($B137,'Classificação ativ com agrop'!$B$7:$Z$632,COLUMN()-1,0))</f>
        <v>SPF</v>
      </c>
      <c r="L137" s="270" t="str">
        <f>IF(VLOOKUP($B137,'Classificação ativ com agrop'!$B$7:$Z$632,COLUMN()-1,0)=0,"",VLOOKUP($B137,'Classificação ativ com agrop'!$B$7:$Z$632,COLUMN()-1,0))</f>
        <v/>
      </c>
      <c r="M137" s="270" t="str">
        <f>IF(VLOOKUP($B137,'Classificação ativ com agrop'!$B$7:$Z$632,COLUMN()-1,0)=0,"",VLOOKUP($B137,'Classificação ativ com agrop'!$B$7:$Z$632,COLUMN()-1,0))</f>
        <v>Cons Reflexo</v>
      </c>
      <c r="N137" s="270" t="str">
        <f>IF(VLOOKUP($B137,'Classificação ativ com agrop'!$B$7:$Z$632,COLUMN()-1,0)=0,"",VLOOKUP($B137,'Classificação ativ com agrop'!$B$7:$Z$632,COLUMN()-1,0))</f>
        <v/>
      </c>
      <c r="O137" s="270" t="str">
        <f>IF(VLOOKUP($B137,'Classificação ativ com agrop'!$B$7:$Z$632,COLUMN()-1,0)=0,"",VLOOKUP($B137,'Classificação ativ com agrop'!$B$7:$Z$632,COLUMN()-1,0))</f>
        <v/>
      </c>
      <c r="P137" s="270" t="str">
        <f>IF(VLOOKUP($B137,'Classificação ativ com agrop'!$B$7:$Z$632,COLUMN()-1,0)=0,"",VLOOKUP($B137,'Classificação ativ com agrop'!$B$7:$Z$632,COLUMN()-1,0))</f>
        <v/>
      </c>
      <c r="Q137" s="269">
        <f>IF(VLOOKUP($B137,'Classificação ativ com agrop'!$B$7:$Z$632,COLUMN()-1,0)=0,"",VLOOKUP($B137,'Classificação ativ com agrop'!$B$7:$Z$632,COLUMN()-1,0))</f>
        <v>1</v>
      </c>
      <c r="R137" s="269" t="str">
        <f>IF(VLOOKUP($B137,'Classificação ativ com agrop'!$B$7:$Z$632,COLUMN()-1,0)=0,"",VLOOKUP($B137,'Classificação ativ com agrop'!$B$7:$Z$632,COLUMN()-1,0))</f>
        <v/>
      </c>
      <c r="S137" s="270">
        <f>IF(VLOOKUP($B137,'Classificação ativ com agrop'!$B$7:$Z$632,COLUMN()-1,0)=0,"",VLOOKUP($B137,'Classificação ativ com agrop'!$B$7:$Z$632,COLUMN()-1,0))</f>
        <v>3236</v>
      </c>
      <c r="T137" s="270">
        <f>IF(VLOOKUP($B137,'Classificação ativ com agrop'!$B$7:$Z$632,COLUMN()-1,0)=0,"",VLOOKUP($B137,'Classificação ativ com agrop'!$B$7:$Z$632,COLUMN()-1,0))</f>
        <v>1084</v>
      </c>
      <c r="U137" s="270">
        <f>IF(VLOOKUP($B137,'Classificação ativ com agrop'!$B$7:$Z$632,COLUMN()-1,0)=0,"",VLOOKUP($B137,'Classificação ativ com agrop'!$B$7:$Z$632,COLUMN()-1,0))</f>
        <v>52900</v>
      </c>
      <c r="V137" s="270">
        <f>IF(VLOOKUP($B137,'Classificação ativ com agrop'!$B$7:$Z$632,COLUMN()-1,0)=0,"",VLOOKUP($B137,'Classificação ativ com agrop'!$B$7:$Z$632,COLUMN()-1,0))</f>
        <v>16465</v>
      </c>
      <c r="W137" s="270" t="str">
        <f>IF(VLOOKUP($B137,'Classificação ativ com agrop'!$B$7:$Z$632,COLUMN()-1,0)=0,"",VLOOKUP($B137,'Classificação ativ com agrop'!$B$7:$Z$632,COLUMN()-1,0))</f>
        <v/>
      </c>
      <c r="X137" s="270" t="str">
        <f>IF(VLOOKUP($B137,'Classificação ativ com agrop'!$B$7:$Z$632,COLUMN()-1,0)=0,"",VLOOKUP($B137,'Classificação ativ com agrop'!$B$7:$Z$632,COLUMN()-1,0))</f>
        <v/>
      </c>
      <c r="Y137" s="270" t="str">
        <f>IF(VLOOKUP($B137,'Classificação ativ com agrop'!$B$7:$Z$632,COLUMN()-1,0)=0,"",VLOOKUP($B137,'Classificação ativ com agrop'!$B$7:$Z$632,COLUMN()-1,0))</f>
        <v/>
      </c>
      <c r="Z137" s="270" t="str">
        <f>IF(VLOOKUP($B137,'Classificação ativ com agrop'!$B$7:$Z$632,COLUMN()-1,0)=0,"",VLOOKUP($B137,'Classificação ativ com agrop'!$B$7:$Z$632,COLUMN()-1,0))</f>
        <v/>
      </c>
    </row>
    <row r="138" spans="1:26">
      <c r="A138" s="48">
        <v>322</v>
      </c>
      <c r="B138" s="49" t="s">
        <v>293</v>
      </c>
      <c r="C138" s="65">
        <f>VLOOKUP($B138,'Panorama Especialização Brasil'!$K$4:$BU$679,58,0)</f>
        <v>350</v>
      </c>
      <c r="D138" s="46">
        <f t="shared" si="2"/>
        <v>1.0778262334400104</v>
      </c>
      <c r="E138" s="201">
        <f>VLOOKUP($B138,'Panorama Especialização Brasil'!$K$4:$BU$679,60,0)</f>
        <v>17</v>
      </c>
      <c r="F138" s="98">
        <v>17</v>
      </c>
      <c r="G138" s="196">
        <v>3</v>
      </c>
      <c r="H138" s="98">
        <f>VLOOKUP($B138,'Panorama Especialização Brasil'!$K$4:$BU$679,63,0)</f>
        <v>5746</v>
      </c>
      <c r="I138" s="201">
        <f>VLOOKUP($B138,'Panorama Especialização Brasil'!$K$4:$BV$680,64,0)</f>
        <v>255</v>
      </c>
      <c r="J138" s="270" t="str">
        <f>IF(VLOOKUP($B138,'Classificação ativ com agrop'!$B$7:$Z$632,COLUMN()-1,0)=0,"",VLOOKUP($B138,'Classificação ativ com agrop'!$B$7:$Z$632,COLUMN()-1,0))</f>
        <v>SIUP</v>
      </c>
      <c r="K138" s="270" t="str">
        <f>IF(VLOOKUP($B138,'Classificação ativ com agrop'!$B$7:$Z$632,COLUMN()-1,0)=0,"",VLOOKUP($B138,'Classificação ativ com agrop'!$B$7:$Z$632,COLUMN()-1,0))</f>
        <v>SPF&amp;E</v>
      </c>
      <c r="L138" s="270" t="str">
        <f>IF(VLOOKUP($B138,'Classificação ativ com agrop'!$B$7:$Z$632,COLUMN()-1,0)=0,"",VLOOKUP($B138,'Classificação ativ com agrop'!$B$7:$Z$632,COLUMN()-1,0))</f>
        <v/>
      </c>
      <c r="M138" s="270" t="str">
        <f>IF(VLOOKUP($B138,'Classificação ativ com agrop'!$B$7:$Z$632,COLUMN()-1,0)=0,"",VLOOKUP($B138,'Classificação ativ com agrop'!$B$7:$Z$632,COLUMN()-1,0))</f>
        <v>Gen Reflexo</v>
      </c>
      <c r="N138" s="270" t="str">
        <f>IF(VLOOKUP($B138,'Classificação ativ com agrop'!$B$7:$Z$632,COLUMN()-1,0)=0,"",VLOOKUP($B138,'Classificação ativ com agrop'!$B$7:$Z$632,COLUMN()-1,0))</f>
        <v/>
      </c>
      <c r="O138" s="270" t="str">
        <f>IF(VLOOKUP($B138,'Classificação ativ com agrop'!$B$7:$Z$632,COLUMN()-1,0)=0,"",VLOOKUP($B138,'Classificação ativ com agrop'!$B$7:$Z$632,COLUMN()-1,0))</f>
        <v/>
      </c>
      <c r="P138" s="270" t="str">
        <f>IF(VLOOKUP($B138,'Classificação ativ com agrop'!$B$7:$Z$632,COLUMN()-1,0)=0,"",VLOOKUP($B138,'Classificação ativ com agrop'!$B$7:$Z$632,COLUMN()-1,0))</f>
        <v/>
      </c>
      <c r="Q138" s="269">
        <f>IF(VLOOKUP($B138,'Classificação ativ com agrop'!$B$7:$Z$632,COLUMN()-1,0)=0,"",VLOOKUP($B138,'Classificação ativ com agrop'!$B$7:$Z$632,COLUMN()-1,0))</f>
        <v>1</v>
      </c>
      <c r="R138" s="269" t="str">
        <f>IF(VLOOKUP($B138,'Classificação ativ com agrop'!$B$7:$Z$632,COLUMN()-1,0)=0,"",VLOOKUP($B138,'Classificação ativ com agrop'!$B$7:$Z$632,COLUMN()-1,0))</f>
        <v/>
      </c>
      <c r="S138" s="270">
        <f>IF(VLOOKUP($B138,'Classificação ativ com agrop'!$B$7:$Z$632,COLUMN()-1,0)=0,"",VLOOKUP($B138,'Classificação ativ com agrop'!$B$7:$Z$632,COLUMN()-1,0))</f>
        <v>350</v>
      </c>
      <c r="T138" s="270">
        <f>IF(VLOOKUP($B138,'Classificação ativ com agrop'!$B$7:$Z$632,COLUMN()-1,0)=0,"",VLOOKUP($B138,'Classificação ativ com agrop'!$B$7:$Z$632,COLUMN()-1,0))</f>
        <v>17</v>
      </c>
      <c r="U138" s="270">
        <f>IF(VLOOKUP($B138,'Classificação ativ com agrop'!$B$7:$Z$632,COLUMN()-1,0)=0,"",VLOOKUP($B138,'Classificação ativ com agrop'!$B$7:$Z$632,COLUMN()-1,0))</f>
        <v>5746</v>
      </c>
      <c r="V138" s="270">
        <f>IF(VLOOKUP($B138,'Classificação ativ com agrop'!$B$7:$Z$632,COLUMN()-1,0)=0,"",VLOOKUP($B138,'Classificação ativ com agrop'!$B$7:$Z$632,COLUMN()-1,0))</f>
        <v>255</v>
      </c>
      <c r="W138" s="270" t="str">
        <f>IF(VLOOKUP($B138,'Classificação ativ com agrop'!$B$7:$Z$632,COLUMN()-1,0)=0,"",VLOOKUP($B138,'Classificação ativ com agrop'!$B$7:$Z$632,COLUMN()-1,0))</f>
        <v/>
      </c>
      <c r="X138" s="270" t="str">
        <f>IF(VLOOKUP($B138,'Classificação ativ com agrop'!$B$7:$Z$632,COLUMN()-1,0)=0,"",VLOOKUP($B138,'Classificação ativ com agrop'!$B$7:$Z$632,COLUMN()-1,0))</f>
        <v/>
      </c>
      <c r="Y138" s="270" t="str">
        <f>IF(VLOOKUP($B138,'Classificação ativ com agrop'!$B$7:$Z$632,COLUMN()-1,0)=0,"",VLOOKUP($B138,'Classificação ativ com agrop'!$B$7:$Z$632,COLUMN()-1,0))</f>
        <v/>
      </c>
      <c r="Z138" s="270" t="str">
        <f>IF(VLOOKUP($B138,'Classificação ativ com agrop'!$B$7:$Z$632,COLUMN()-1,0)=0,"",VLOOKUP($B138,'Classificação ativ com agrop'!$B$7:$Z$632,COLUMN()-1,0))</f>
        <v/>
      </c>
    </row>
    <row r="139" spans="1:26">
      <c r="A139" s="48">
        <v>450</v>
      </c>
      <c r="B139" s="49" t="s">
        <v>708</v>
      </c>
      <c r="C139" s="65">
        <f>VLOOKUP($B139,'Panorama Especialização Brasil'!$K$4:$BU$679,58,0)</f>
        <v>3990</v>
      </c>
      <c r="D139" s="46">
        <f t="shared" si="2"/>
        <v>1.0741595777408077</v>
      </c>
      <c r="E139" s="201">
        <f>VLOOKUP($B139,'Panorama Especialização Brasil'!$K$4:$BU$679,60,0)</f>
        <v>200</v>
      </c>
      <c r="F139" s="98">
        <v>1550</v>
      </c>
      <c r="G139" s="196">
        <v>40</v>
      </c>
      <c r="H139" s="98">
        <f>VLOOKUP($B139,'Panorama Especialização Brasil'!$K$4:$BU$679,63,0)</f>
        <v>65728</v>
      </c>
      <c r="I139" s="201">
        <f>VLOOKUP($B139,'Panorama Especialização Brasil'!$K$4:$BV$680,64,0)</f>
        <v>7984</v>
      </c>
      <c r="J139" s="270" t="str">
        <f>IF(VLOOKUP($B139,'Classificação ativ com agrop'!$B$7:$Z$632,COLUMN()-1,0)=0,"",VLOOKUP($B139,'Classificação ativ com agrop'!$B$7:$Z$632,COLUMN()-1,0))</f>
        <v>Log e Tr</v>
      </c>
      <c r="K139" s="270" t="str">
        <f>IF(VLOOKUP($B139,'Classificação ativ com agrop'!$B$7:$Z$632,COLUMN()-1,0)=0,"",VLOOKUP($B139,'Classificação ativ com agrop'!$B$7:$Z$632,COLUMN()-1,0))</f>
        <v>SPE</v>
      </c>
      <c r="L139" s="270" t="str">
        <f>IF(VLOOKUP($B139,'Classificação ativ com agrop'!$B$7:$Z$632,COLUMN()-1,0)=0,"",VLOOKUP($B139,'Classificação ativ com agrop'!$B$7:$Z$632,COLUMN()-1,0))</f>
        <v/>
      </c>
      <c r="M139" s="270" t="str">
        <f>IF(VLOOKUP($B139,'Classificação ativ com agrop'!$B$7:$Z$632,COLUMN()-1,0)=0,"",VLOOKUP($B139,'Classificação ativ com agrop'!$B$7:$Z$632,COLUMN()-1,0))</f>
        <v>Multifunção</v>
      </c>
      <c r="N139" s="270" t="str">
        <f>IF(VLOOKUP($B139,'Classificação ativ com agrop'!$B$7:$Z$632,COLUMN()-1,0)=0,"",VLOOKUP($B139,'Classificação ativ com agrop'!$B$7:$Z$632,COLUMN()-1,0))</f>
        <v>Turismo &amp; Lazer</v>
      </c>
      <c r="O139" s="270" t="str">
        <f>IF(VLOOKUP($B139,'Classificação ativ com agrop'!$B$7:$Z$632,COLUMN()-1,0)=0,"",VLOOKUP($B139,'Classificação ativ com agrop'!$B$7:$Z$632,COLUMN()-1,0))</f>
        <v/>
      </c>
      <c r="P139" s="270" t="str">
        <f>IF(VLOOKUP($B139,'Classificação ativ com agrop'!$B$7:$Z$632,COLUMN()-1,0)=0,"",VLOOKUP($B139,'Classificação ativ com agrop'!$B$7:$Z$632,COLUMN()-1,0))</f>
        <v>TrS Prop</v>
      </c>
      <c r="Q139" s="269">
        <f>IF(VLOOKUP($B139,'Classificação ativ com agrop'!$B$7:$Z$632,COLUMN()-1,0)=0,"",VLOOKUP($B139,'Classificação ativ com agrop'!$B$7:$Z$632,COLUMN()-1,0))</f>
        <v>1</v>
      </c>
      <c r="R139" s="269" t="str">
        <f>IF(VLOOKUP($B139,'Classificação ativ com agrop'!$B$7:$Z$632,COLUMN()-1,0)=0,"",VLOOKUP($B139,'Classificação ativ com agrop'!$B$7:$Z$632,COLUMN()-1,0))</f>
        <v/>
      </c>
      <c r="S139" s="270">
        <f>IF(VLOOKUP($B139,'Classificação ativ com agrop'!$B$7:$Z$632,COLUMN()-1,0)=0,"",VLOOKUP($B139,'Classificação ativ com agrop'!$B$7:$Z$632,COLUMN()-1,0))</f>
        <v>3990</v>
      </c>
      <c r="T139" s="270">
        <f>IF(VLOOKUP($B139,'Classificação ativ com agrop'!$B$7:$Z$632,COLUMN()-1,0)=0,"",VLOOKUP($B139,'Classificação ativ com agrop'!$B$7:$Z$632,COLUMN()-1,0))</f>
        <v>200</v>
      </c>
      <c r="U139" s="270">
        <f>IF(VLOOKUP($B139,'Classificação ativ com agrop'!$B$7:$Z$632,COLUMN()-1,0)=0,"",VLOOKUP($B139,'Classificação ativ com agrop'!$B$7:$Z$632,COLUMN()-1,0))</f>
        <v>65728</v>
      </c>
      <c r="V139" s="270">
        <f>IF(VLOOKUP($B139,'Classificação ativ com agrop'!$B$7:$Z$632,COLUMN()-1,0)=0,"",VLOOKUP($B139,'Classificação ativ com agrop'!$B$7:$Z$632,COLUMN()-1,0))</f>
        <v>7984</v>
      </c>
      <c r="W139" s="270" t="str">
        <f>IF(VLOOKUP($B139,'Classificação ativ com agrop'!$B$7:$Z$632,COLUMN()-1,0)=0,"",VLOOKUP($B139,'Classificação ativ com agrop'!$B$7:$Z$632,COLUMN()-1,0))</f>
        <v/>
      </c>
      <c r="X139" s="270" t="str">
        <f>IF(VLOOKUP($B139,'Classificação ativ com agrop'!$B$7:$Z$632,COLUMN()-1,0)=0,"",VLOOKUP($B139,'Classificação ativ com agrop'!$B$7:$Z$632,COLUMN()-1,0))</f>
        <v/>
      </c>
      <c r="Y139" s="270" t="str">
        <f>IF(VLOOKUP($B139,'Classificação ativ com agrop'!$B$7:$Z$632,COLUMN()-1,0)=0,"",VLOOKUP($B139,'Classificação ativ com agrop'!$B$7:$Z$632,COLUMN()-1,0))</f>
        <v/>
      </c>
      <c r="Z139" s="270" t="str">
        <f>IF(VLOOKUP($B139,'Classificação ativ com agrop'!$B$7:$Z$632,COLUMN()-1,0)=0,"",VLOOKUP($B139,'Classificação ativ com agrop'!$B$7:$Z$632,COLUMN()-1,0))</f>
        <v/>
      </c>
    </row>
    <row r="140" spans="1:26">
      <c r="A140" s="48">
        <v>360</v>
      </c>
      <c r="B140" s="49" t="s">
        <v>331</v>
      </c>
      <c r="C140" s="65">
        <f>VLOOKUP($B140,'Panorama Especialização Brasil'!$K$4:$BU$679,58,0)</f>
        <v>248</v>
      </c>
      <c r="D140" s="46">
        <f t="shared" si="2"/>
        <v>1.0664197224522702</v>
      </c>
      <c r="E140" s="201">
        <f>VLOOKUP($B140,'Panorama Especialização Brasil'!$K$4:$BU$679,60,0)</f>
        <v>40</v>
      </c>
      <c r="F140" s="98">
        <v>42</v>
      </c>
      <c r="G140" s="196">
        <v>11</v>
      </c>
      <c r="H140" s="98">
        <f>VLOOKUP($B140,'Panorama Especialização Brasil'!$K$4:$BU$679,63,0)</f>
        <v>4115</v>
      </c>
      <c r="I140" s="201">
        <f>VLOOKUP($B140,'Panorama Especialização Brasil'!$K$4:$BV$680,64,0)</f>
        <v>864</v>
      </c>
      <c r="J140" s="270" t="str">
        <f>IF(VLOOKUP($B140,'Classificação ativ com agrop'!$B$7:$Z$632,COLUMN()-1,0)=0,"",VLOOKUP($B140,'Classificação ativ com agrop'!$B$7:$Z$632,COLUMN()-1,0))</f>
        <v>Com Ger</v>
      </c>
      <c r="K140" s="270" t="str">
        <f>IF(VLOOKUP($B140,'Classificação ativ com agrop'!$B$7:$Z$632,COLUMN()-1,0)=0,"",VLOOKUP($B140,'Classificação ativ com agrop'!$B$7:$Z$632,COLUMN()-1,0))</f>
        <v>Multicadeia</v>
      </c>
      <c r="L140" s="270" t="str">
        <f>IF(VLOOKUP($B140,'Classificação ativ com agrop'!$B$7:$Z$632,COLUMN()-1,0)=0,"",VLOOKUP($B140,'Classificação ativ com agrop'!$B$7:$Z$632,COLUMN()-1,0))</f>
        <v/>
      </c>
      <c r="M140" s="270" t="str">
        <f>IF(VLOOKUP($B140,'Classificação ativ com agrop'!$B$7:$Z$632,COLUMN()-1,0)=0,"",VLOOKUP($B140,'Classificação ativ com agrop'!$B$7:$Z$632,COLUMN()-1,0))</f>
        <v>Multifunção</v>
      </c>
      <c r="N140" s="270" t="str">
        <f>IF(VLOOKUP($B140,'Classificação ativ com agrop'!$B$7:$Z$632,COLUMN()-1,0)=0,"",VLOOKUP($B140,'Classificação ativ com agrop'!$B$7:$Z$632,COLUMN()-1,0))</f>
        <v/>
      </c>
      <c r="O140" s="270" t="str">
        <f>IF(VLOOKUP($B140,'Classificação ativ com agrop'!$B$7:$Z$632,COLUMN()-1,0)=0,"",VLOOKUP($B140,'Classificação ativ com agrop'!$B$7:$Z$632,COLUMN()-1,0))</f>
        <v/>
      </c>
      <c r="P140" s="270" t="str">
        <f>IF(VLOOKUP($B140,'Classificação ativ com agrop'!$B$7:$Z$632,COLUMN()-1,0)=0,"",VLOOKUP($B140,'Classificação ativ com agrop'!$B$7:$Z$632,COLUMN()-1,0))</f>
        <v/>
      </c>
      <c r="Q140" s="269">
        <f>IF(VLOOKUP($B140,'Classificação ativ com agrop'!$B$7:$Z$632,COLUMN()-1,0)=0,"",VLOOKUP($B140,'Classificação ativ com agrop'!$B$7:$Z$632,COLUMN()-1,0))</f>
        <v>1</v>
      </c>
      <c r="R140" s="269" t="str">
        <f>IF(VLOOKUP($B140,'Classificação ativ com agrop'!$B$7:$Z$632,COLUMN()-1,0)=0,"",VLOOKUP($B140,'Classificação ativ com agrop'!$B$7:$Z$632,COLUMN()-1,0))</f>
        <v/>
      </c>
      <c r="S140" s="270">
        <f>IF(VLOOKUP($B140,'Classificação ativ com agrop'!$B$7:$Z$632,COLUMN()-1,0)=0,"",VLOOKUP($B140,'Classificação ativ com agrop'!$B$7:$Z$632,COLUMN()-1,0))</f>
        <v>248</v>
      </c>
      <c r="T140" s="270">
        <f>IF(VLOOKUP($B140,'Classificação ativ com agrop'!$B$7:$Z$632,COLUMN()-1,0)=0,"",VLOOKUP($B140,'Classificação ativ com agrop'!$B$7:$Z$632,COLUMN()-1,0))</f>
        <v>40</v>
      </c>
      <c r="U140" s="270">
        <f>IF(VLOOKUP($B140,'Classificação ativ com agrop'!$B$7:$Z$632,COLUMN()-1,0)=0,"",VLOOKUP($B140,'Classificação ativ com agrop'!$B$7:$Z$632,COLUMN()-1,0))</f>
        <v>4115</v>
      </c>
      <c r="V140" s="270">
        <f>IF(VLOOKUP($B140,'Classificação ativ com agrop'!$B$7:$Z$632,COLUMN()-1,0)=0,"",VLOOKUP($B140,'Classificação ativ com agrop'!$B$7:$Z$632,COLUMN()-1,0))</f>
        <v>864</v>
      </c>
      <c r="W140" s="270" t="str">
        <f>IF(VLOOKUP($B140,'Classificação ativ com agrop'!$B$7:$Z$632,COLUMN()-1,0)=0,"",VLOOKUP($B140,'Classificação ativ com agrop'!$B$7:$Z$632,COLUMN()-1,0))</f>
        <v/>
      </c>
      <c r="X140" s="270" t="str">
        <f>IF(VLOOKUP($B140,'Classificação ativ com agrop'!$B$7:$Z$632,COLUMN()-1,0)=0,"",VLOOKUP($B140,'Classificação ativ com agrop'!$B$7:$Z$632,COLUMN()-1,0))</f>
        <v/>
      </c>
      <c r="Y140" s="270" t="str">
        <f>IF(VLOOKUP($B140,'Classificação ativ com agrop'!$B$7:$Z$632,COLUMN()-1,0)=0,"",VLOOKUP($B140,'Classificação ativ com agrop'!$B$7:$Z$632,COLUMN()-1,0))</f>
        <v/>
      </c>
      <c r="Z140" s="270" t="str">
        <f>IF(VLOOKUP($B140,'Classificação ativ com agrop'!$B$7:$Z$632,COLUMN()-1,0)=0,"",VLOOKUP($B140,'Classificação ativ com agrop'!$B$7:$Z$632,COLUMN()-1,0))</f>
        <v/>
      </c>
    </row>
    <row r="141" spans="1:26">
      <c r="A141" s="48">
        <v>460</v>
      </c>
      <c r="B141" s="49" t="s">
        <v>432</v>
      </c>
      <c r="C141" s="65">
        <f>VLOOKUP($B141,'Panorama Especialização Brasil'!$K$4:$BU$679,58,0)</f>
        <v>50</v>
      </c>
      <c r="D141" s="46">
        <f t="shared" si="2"/>
        <v>1.0532635267595747</v>
      </c>
      <c r="E141" s="201">
        <f>VLOOKUP($B141,'Panorama Especialização Brasil'!$K$4:$BU$679,60,0)</f>
        <v>14</v>
      </c>
      <c r="F141" s="98">
        <v>7</v>
      </c>
      <c r="G141" s="196">
        <v>1</v>
      </c>
      <c r="H141" s="98">
        <f>VLOOKUP($B141,'Panorama Especialização Brasil'!$K$4:$BU$679,63,0)</f>
        <v>840</v>
      </c>
      <c r="I141" s="201">
        <f>VLOOKUP($B141,'Panorama Especialização Brasil'!$K$4:$BV$680,64,0)</f>
        <v>172</v>
      </c>
      <c r="J141" s="270" t="str">
        <f>IF(VLOOKUP($B141,'Classificação ativ com agrop'!$B$7:$Z$632,COLUMN()-1,0)=0,"",VLOOKUP($B141,'Classificação ativ com agrop'!$B$7:$Z$632,COLUMN()-1,0))</f>
        <v>Log e Tr</v>
      </c>
      <c r="K141" s="270" t="str">
        <f>IF(VLOOKUP($B141,'Classificação ativ com agrop'!$B$7:$Z$632,COLUMN()-1,0)=0,"",VLOOKUP($B141,'Classificação ativ com agrop'!$B$7:$Z$632,COLUMN()-1,0))</f>
        <v>SPF&amp;E</v>
      </c>
      <c r="L141" s="270" t="str">
        <f>IF(VLOOKUP($B141,'Classificação ativ com agrop'!$B$7:$Z$632,COLUMN()-1,0)=0,"",VLOOKUP($B141,'Classificação ativ com agrop'!$B$7:$Z$632,COLUMN()-1,0))</f>
        <v/>
      </c>
      <c r="M141" s="270" t="str">
        <f>IF(VLOOKUP($B141,'Classificação ativ com agrop'!$B$7:$Z$632,COLUMN()-1,0)=0,"",VLOOKUP($B141,'Classificação ativ com agrop'!$B$7:$Z$632,COLUMN()-1,0))</f>
        <v>Gen Reflexo</v>
      </c>
      <c r="N141" s="270" t="str">
        <f>IF(VLOOKUP($B141,'Classificação ativ com agrop'!$B$7:$Z$632,COLUMN()-1,0)=0,"",VLOOKUP($B141,'Classificação ativ com agrop'!$B$7:$Z$632,COLUMN()-1,0))</f>
        <v/>
      </c>
      <c r="O141" s="270" t="str">
        <f>IF(VLOOKUP($B141,'Classificação ativ com agrop'!$B$7:$Z$632,COLUMN()-1,0)=0,"",VLOOKUP($B141,'Classificação ativ com agrop'!$B$7:$Z$632,COLUMN()-1,0))</f>
        <v/>
      </c>
      <c r="P141" s="270" t="str">
        <f>IF(VLOOKUP($B141,'Classificação ativ com agrop'!$B$7:$Z$632,COLUMN()-1,0)=0,"",VLOOKUP($B141,'Classificação ativ com agrop'!$B$7:$Z$632,COLUMN()-1,0))</f>
        <v/>
      </c>
      <c r="Q141" s="269">
        <f>IF(VLOOKUP($B141,'Classificação ativ com agrop'!$B$7:$Z$632,COLUMN()-1,0)=0,"",VLOOKUP($B141,'Classificação ativ com agrop'!$B$7:$Z$632,COLUMN()-1,0))</f>
        <v>1</v>
      </c>
      <c r="R141" s="269" t="str">
        <f>IF(VLOOKUP($B141,'Classificação ativ com agrop'!$B$7:$Z$632,COLUMN()-1,0)=0,"",VLOOKUP($B141,'Classificação ativ com agrop'!$B$7:$Z$632,COLUMN()-1,0))</f>
        <v/>
      </c>
      <c r="S141" s="270">
        <f>IF(VLOOKUP($B141,'Classificação ativ com agrop'!$B$7:$Z$632,COLUMN()-1,0)=0,"",VLOOKUP($B141,'Classificação ativ com agrop'!$B$7:$Z$632,COLUMN()-1,0))</f>
        <v>50</v>
      </c>
      <c r="T141" s="270">
        <f>IF(VLOOKUP($B141,'Classificação ativ com agrop'!$B$7:$Z$632,COLUMN()-1,0)=0,"",VLOOKUP($B141,'Classificação ativ com agrop'!$B$7:$Z$632,COLUMN()-1,0))</f>
        <v>14</v>
      </c>
      <c r="U141" s="270">
        <f>IF(VLOOKUP($B141,'Classificação ativ com agrop'!$B$7:$Z$632,COLUMN()-1,0)=0,"",VLOOKUP($B141,'Classificação ativ com agrop'!$B$7:$Z$632,COLUMN()-1,0))</f>
        <v>840</v>
      </c>
      <c r="V141" s="270">
        <f>IF(VLOOKUP($B141,'Classificação ativ com agrop'!$B$7:$Z$632,COLUMN()-1,0)=0,"",VLOOKUP($B141,'Classificação ativ com agrop'!$B$7:$Z$632,COLUMN()-1,0))</f>
        <v>172</v>
      </c>
      <c r="W141" s="270" t="str">
        <f>IF(VLOOKUP($B141,'Classificação ativ com agrop'!$B$7:$Z$632,COLUMN()-1,0)=0,"",VLOOKUP($B141,'Classificação ativ com agrop'!$B$7:$Z$632,COLUMN()-1,0))</f>
        <v/>
      </c>
      <c r="X141" s="270" t="str">
        <f>IF(VLOOKUP($B141,'Classificação ativ com agrop'!$B$7:$Z$632,COLUMN()-1,0)=0,"",VLOOKUP($B141,'Classificação ativ com agrop'!$B$7:$Z$632,COLUMN()-1,0))</f>
        <v/>
      </c>
      <c r="Y141" s="270" t="str">
        <f>IF(VLOOKUP($B141,'Classificação ativ com agrop'!$B$7:$Z$632,COLUMN()-1,0)=0,"",VLOOKUP($B141,'Classificação ativ com agrop'!$B$7:$Z$632,COLUMN()-1,0))</f>
        <v/>
      </c>
      <c r="Z141" s="270" t="str">
        <f>IF(VLOOKUP($B141,'Classificação ativ com agrop'!$B$7:$Z$632,COLUMN()-1,0)=0,"",VLOOKUP($B141,'Classificação ativ com agrop'!$B$7:$Z$632,COLUMN()-1,0))</f>
        <v/>
      </c>
    </row>
    <row r="142" spans="1:26">
      <c r="A142" s="36">
        <v>60</v>
      </c>
      <c r="B142" s="37" t="s">
        <v>30</v>
      </c>
      <c r="C142" s="65">
        <f>VLOOKUP($B142,'Panorama Especialização Brasil'!$K$4:$BU$679,58,0)</f>
        <v>683</v>
      </c>
      <c r="D142" s="46">
        <f t="shared" si="2"/>
        <v>1.0503708509864473</v>
      </c>
      <c r="E142" s="201">
        <f>VLOOKUP($B142,'Panorama Especialização Brasil'!$K$4:$BU$679,60,0)</f>
        <v>56</v>
      </c>
      <c r="F142" s="98">
        <v>0</v>
      </c>
      <c r="G142" s="196">
        <v>0</v>
      </c>
      <c r="H142" s="98">
        <f>VLOOKUP($B142,'Panorama Especialização Brasil'!$K$4:$BU$679,63,0)</f>
        <v>11506</v>
      </c>
      <c r="I142" s="201">
        <f>VLOOKUP($B142,'Panorama Especialização Brasil'!$K$4:$BV$680,64,0)</f>
        <v>580</v>
      </c>
      <c r="J142" s="270" t="str">
        <f>IF(VLOOKUP($B142,'Classificação ativ com agrop'!$B$7:$Z$632,COLUMN()-1,0)=0,"",VLOOKUP($B142,'Classificação ativ com agrop'!$B$7:$Z$632,COLUMN()-1,0))</f>
        <v>Agropec</v>
      </c>
      <c r="K142" s="270" t="str">
        <f>IF(VLOOKUP($B142,'Classificação ativ com agrop'!$B$7:$Z$632,COLUMN()-1,0)=0,"",VLOOKUP($B142,'Classificação ativ com agrop'!$B$7:$Z$632,COLUMN()-1,0))</f>
        <v>Agroind Veg</v>
      </c>
      <c r="L142" s="270" t="str">
        <f>IF(VLOOKUP($B142,'Classificação ativ com agrop'!$B$7:$Z$632,COLUMN()-1,0)=0,"",VLOOKUP($B142,'Classificação ativ com agrop'!$B$7:$Z$632,COLUMN()-1,0))</f>
        <v>Alimentar</v>
      </c>
      <c r="M142" s="270" t="str">
        <f>IF(VLOOKUP($B142,'Classificação ativ com agrop'!$B$7:$Z$632,COLUMN()-1,0)=0,"",VLOOKUP($B142,'Classificação ativ com agrop'!$B$7:$Z$632,COLUMN()-1,0))</f>
        <v>X Prop</v>
      </c>
      <c r="N142" s="270" t="str">
        <f>IF(VLOOKUP($B142,'Classificação ativ com agrop'!$B$7:$Z$632,COLUMN()-1,0)=0,"",VLOOKUP($B142,'Classificação ativ com agrop'!$B$7:$Z$632,COLUMN()-1,0))</f>
        <v/>
      </c>
      <c r="O142" s="270" t="str">
        <f>IF(VLOOKUP($B142,'Classificação ativ com agrop'!$B$7:$Z$632,COLUMN()-1,0)=0,"",VLOOKUP($B142,'Classificação ativ com agrop'!$B$7:$Z$632,COLUMN()-1,0))</f>
        <v/>
      </c>
      <c r="P142" s="270" t="str">
        <f>IF(VLOOKUP($B142,'Classificação ativ com agrop'!$B$7:$Z$632,COLUMN()-1,0)=0,"",VLOOKUP($B142,'Classificação ativ com agrop'!$B$7:$Z$632,COLUMN()-1,0))</f>
        <v/>
      </c>
      <c r="Q142" s="269">
        <f>IF(VLOOKUP($B142,'Classificação ativ com agrop'!$B$7:$Z$632,COLUMN()-1,0)=0,"",VLOOKUP($B142,'Classificação ativ com agrop'!$B$7:$Z$632,COLUMN()-1,0))</f>
        <v>1</v>
      </c>
      <c r="R142" s="269" t="str">
        <f>IF(VLOOKUP($B142,'Classificação ativ com agrop'!$B$7:$Z$632,COLUMN()-1,0)=0,"",VLOOKUP($B142,'Classificação ativ com agrop'!$B$7:$Z$632,COLUMN()-1,0))</f>
        <v/>
      </c>
      <c r="S142" s="270">
        <f>IF(VLOOKUP($B142,'Classificação ativ com agrop'!$B$7:$Z$632,COLUMN()-1,0)=0,"",VLOOKUP($B142,'Classificação ativ com agrop'!$B$7:$Z$632,COLUMN()-1,0))</f>
        <v>683</v>
      </c>
      <c r="T142" s="270">
        <f>IF(VLOOKUP($B142,'Classificação ativ com agrop'!$B$7:$Z$632,COLUMN()-1,0)=0,"",VLOOKUP($B142,'Classificação ativ com agrop'!$B$7:$Z$632,COLUMN()-1,0))</f>
        <v>56</v>
      </c>
      <c r="U142" s="270">
        <f>IF(VLOOKUP($B142,'Classificação ativ com agrop'!$B$7:$Z$632,COLUMN()-1,0)=0,"",VLOOKUP($B142,'Classificação ativ com agrop'!$B$7:$Z$632,COLUMN()-1,0))</f>
        <v>11506</v>
      </c>
      <c r="V142" s="270">
        <f>IF(VLOOKUP($B142,'Classificação ativ com agrop'!$B$7:$Z$632,COLUMN()-1,0)=0,"",VLOOKUP($B142,'Classificação ativ com agrop'!$B$7:$Z$632,COLUMN()-1,0))</f>
        <v>580</v>
      </c>
      <c r="W142" s="270" t="str">
        <f>IF(VLOOKUP($B142,'Classificação ativ com agrop'!$B$7:$Z$632,COLUMN()-1,0)=0,"",VLOOKUP($B142,'Classificação ativ com agrop'!$B$7:$Z$632,COLUMN()-1,0))</f>
        <v/>
      </c>
      <c r="X142" s="270" t="str">
        <f>IF(VLOOKUP($B142,'Classificação ativ com agrop'!$B$7:$Z$632,COLUMN()-1,0)=0,"",VLOOKUP($B142,'Classificação ativ com agrop'!$B$7:$Z$632,COLUMN()-1,0))</f>
        <v/>
      </c>
      <c r="Y142" s="270" t="str">
        <f>IF(VLOOKUP($B142,'Classificação ativ com agrop'!$B$7:$Z$632,COLUMN()-1,0)=0,"",VLOOKUP($B142,'Classificação ativ com agrop'!$B$7:$Z$632,COLUMN()-1,0))</f>
        <v/>
      </c>
      <c r="Z142" s="270" t="str">
        <f>IF(VLOOKUP($B142,'Classificação ativ com agrop'!$B$7:$Z$632,COLUMN()-1,0)=0,"",VLOOKUP($B142,'Classificação ativ com agrop'!$B$7:$Z$632,COLUMN()-1,0))</f>
        <v/>
      </c>
    </row>
    <row r="143" spans="1:26">
      <c r="A143" s="48">
        <v>671</v>
      </c>
      <c r="B143" s="49" t="s">
        <v>645</v>
      </c>
      <c r="C143" s="65">
        <f>VLOOKUP($B143,'Panorama Especialização Brasil'!$K$4:$BU$679,58,0)</f>
        <v>2065</v>
      </c>
      <c r="D143" s="46">
        <f t="shared" si="2"/>
        <v>1.0465663708066439</v>
      </c>
      <c r="E143" s="201">
        <f>VLOOKUP($B143,'Panorama Especialização Brasil'!$K$4:$BU$679,60,0)</f>
        <v>246</v>
      </c>
      <c r="F143" s="98">
        <v>95</v>
      </c>
      <c r="G143" s="196">
        <v>9</v>
      </c>
      <c r="H143" s="98">
        <f>VLOOKUP($B143,'Panorama Especialização Brasil'!$K$4:$BU$679,63,0)</f>
        <v>34914</v>
      </c>
      <c r="I143" s="201">
        <f>VLOOKUP($B143,'Panorama Especialização Brasil'!$K$4:$BV$680,64,0)</f>
        <v>4815</v>
      </c>
      <c r="J143" s="270" t="str">
        <f>IF(VLOOKUP($B143,'Classificação ativ com agrop'!$B$7:$Z$632,COLUMN()-1,0)=0,"",VLOOKUP($B143,'Classificação ativ com agrop'!$B$7:$Z$632,COLUMN()-1,0))</f>
        <v>Ser Ger</v>
      </c>
      <c r="K143" s="270" t="str">
        <f>IF(VLOOKUP($B143,'Classificação ativ com agrop'!$B$7:$Z$632,COLUMN()-1,0)=0,"",VLOOKUP($B143,'Classificação ativ com agrop'!$B$7:$Z$632,COLUMN()-1,0))</f>
        <v>SPF</v>
      </c>
      <c r="L143" s="270" t="str">
        <f>IF(VLOOKUP($B143,'Classificação ativ com agrop'!$B$7:$Z$632,COLUMN()-1,0)=0,"",VLOOKUP($B143,'Classificação ativ com agrop'!$B$7:$Z$632,COLUMN()-1,0))</f>
        <v/>
      </c>
      <c r="M143" s="270" t="str">
        <f>IF(VLOOKUP($B143,'Classificação ativ com agrop'!$B$7:$Z$632,COLUMN()-1,0)=0,"",VLOOKUP($B143,'Classificação ativ com agrop'!$B$7:$Z$632,COLUMN()-1,0))</f>
        <v>Cons Reflexo</v>
      </c>
      <c r="N143" s="270" t="str">
        <f>IF(VLOOKUP($B143,'Classificação ativ com agrop'!$B$7:$Z$632,COLUMN()-1,0)=0,"",VLOOKUP($B143,'Classificação ativ com agrop'!$B$7:$Z$632,COLUMN()-1,0))</f>
        <v/>
      </c>
      <c r="O143" s="270" t="str">
        <f>IF(VLOOKUP($B143,'Classificação ativ com agrop'!$B$7:$Z$632,COLUMN()-1,0)=0,"",VLOOKUP($B143,'Classificação ativ com agrop'!$B$7:$Z$632,COLUMN()-1,0))</f>
        <v/>
      </c>
      <c r="P143" s="270" t="str">
        <f>IF(VLOOKUP($B143,'Classificação ativ com agrop'!$B$7:$Z$632,COLUMN()-1,0)=0,"",VLOOKUP($B143,'Classificação ativ com agrop'!$B$7:$Z$632,COLUMN()-1,0))</f>
        <v/>
      </c>
      <c r="Q143" s="269">
        <f>IF(VLOOKUP($B143,'Classificação ativ com agrop'!$B$7:$Z$632,COLUMN()-1,0)=0,"",VLOOKUP($B143,'Classificação ativ com agrop'!$B$7:$Z$632,COLUMN()-1,0))</f>
        <v>1</v>
      </c>
      <c r="R143" s="269" t="str">
        <f>IF(VLOOKUP($B143,'Classificação ativ com agrop'!$B$7:$Z$632,COLUMN()-1,0)=0,"",VLOOKUP($B143,'Classificação ativ com agrop'!$B$7:$Z$632,COLUMN()-1,0))</f>
        <v/>
      </c>
      <c r="S143" s="270">
        <f>IF(VLOOKUP($B143,'Classificação ativ com agrop'!$B$7:$Z$632,COLUMN()-1,0)=0,"",VLOOKUP($B143,'Classificação ativ com agrop'!$B$7:$Z$632,COLUMN()-1,0))</f>
        <v>2065</v>
      </c>
      <c r="T143" s="270">
        <f>IF(VLOOKUP($B143,'Classificação ativ com agrop'!$B$7:$Z$632,COLUMN()-1,0)=0,"",VLOOKUP($B143,'Classificação ativ com agrop'!$B$7:$Z$632,COLUMN()-1,0))</f>
        <v>246</v>
      </c>
      <c r="U143" s="270">
        <f>IF(VLOOKUP($B143,'Classificação ativ com agrop'!$B$7:$Z$632,COLUMN()-1,0)=0,"",VLOOKUP($B143,'Classificação ativ com agrop'!$B$7:$Z$632,COLUMN()-1,0))</f>
        <v>34914</v>
      </c>
      <c r="V143" s="270">
        <f>IF(VLOOKUP($B143,'Classificação ativ com agrop'!$B$7:$Z$632,COLUMN()-1,0)=0,"",VLOOKUP($B143,'Classificação ativ com agrop'!$B$7:$Z$632,COLUMN()-1,0))</f>
        <v>4815</v>
      </c>
      <c r="W143" s="270" t="str">
        <f>IF(VLOOKUP($B143,'Classificação ativ com agrop'!$B$7:$Z$632,COLUMN()-1,0)=0,"",VLOOKUP($B143,'Classificação ativ com agrop'!$B$7:$Z$632,COLUMN()-1,0))</f>
        <v/>
      </c>
      <c r="X143" s="270" t="str">
        <f>IF(VLOOKUP($B143,'Classificação ativ com agrop'!$B$7:$Z$632,COLUMN()-1,0)=0,"",VLOOKUP($B143,'Classificação ativ com agrop'!$B$7:$Z$632,COLUMN()-1,0))</f>
        <v/>
      </c>
      <c r="Y143" s="270" t="str">
        <f>IF(VLOOKUP($B143,'Classificação ativ com agrop'!$B$7:$Z$632,COLUMN()-1,0)=0,"",VLOOKUP($B143,'Classificação ativ com agrop'!$B$7:$Z$632,COLUMN()-1,0))</f>
        <v/>
      </c>
      <c r="Z143" s="270" t="str">
        <f>IF(VLOOKUP($B143,'Classificação ativ com agrop'!$B$7:$Z$632,COLUMN()-1,0)=0,"",VLOOKUP($B143,'Classificação ativ com agrop'!$B$7:$Z$632,COLUMN()-1,0))</f>
        <v/>
      </c>
    </row>
    <row r="144" spans="1:26">
      <c r="A144" s="48">
        <v>66</v>
      </c>
      <c r="B144" s="49" t="s">
        <v>36</v>
      </c>
      <c r="C144" s="65">
        <f>VLOOKUP($B144,'Panorama Especialização Brasil'!$K$4:$BU$679,58,0)</f>
        <v>5264</v>
      </c>
      <c r="D144" s="46">
        <f t="shared" si="2"/>
        <v>1.0402212391861916</v>
      </c>
      <c r="E144" s="201">
        <f>VLOOKUP($B144,'Panorama Especialização Brasil'!$K$4:$BU$679,60,0)</f>
        <v>173</v>
      </c>
      <c r="F144" s="98">
        <v>151</v>
      </c>
      <c r="G144" s="196">
        <v>5</v>
      </c>
      <c r="H144" s="98">
        <f>VLOOKUP($B144,'Panorama Especialização Brasil'!$K$4:$BU$679,63,0)</f>
        <v>89544</v>
      </c>
      <c r="I144" s="201">
        <f>VLOOKUP($B144,'Panorama Especialização Brasil'!$K$4:$BV$680,64,0)</f>
        <v>2823</v>
      </c>
      <c r="J144" s="270" t="str">
        <f>IF(VLOOKUP($B144,'Classificação ativ com agrop'!$B$7:$Z$632,COLUMN()-1,0)=0,"",VLOOKUP($B144,'Classificação ativ com agrop'!$B$7:$Z$632,COLUMN()-1,0))</f>
        <v>Agropec</v>
      </c>
      <c r="K144" s="270" t="str">
        <f>IF(VLOOKUP($B144,'Classificação ativ com agrop'!$B$7:$Z$632,COLUMN()-1,0)=0,"",VLOOKUP($B144,'Classificação ativ com agrop'!$B$7:$Z$632,COLUMN()-1,0))</f>
        <v>Proteína Animal</v>
      </c>
      <c r="L144" s="270" t="str">
        <f>IF(VLOOKUP($B144,'Classificação ativ com agrop'!$B$7:$Z$632,COLUMN()-1,0)=0,"",VLOOKUP($B144,'Classificação ativ com agrop'!$B$7:$Z$632,COLUMN()-1,0))</f>
        <v>Outros Anim</v>
      </c>
      <c r="M144" s="270" t="str">
        <f>IF(VLOOKUP($B144,'Classificação ativ com agrop'!$B$7:$Z$632,COLUMN()-1,0)=0,"",VLOOKUP($B144,'Classificação ativ com agrop'!$B$7:$Z$632,COLUMN()-1,0))</f>
        <v>X Prop</v>
      </c>
      <c r="N144" s="270" t="str">
        <f>IF(VLOOKUP($B144,'Classificação ativ com agrop'!$B$7:$Z$632,COLUMN()-1,0)=0,"",VLOOKUP($B144,'Classificação ativ com agrop'!$B$7:$Z$632,COLUMN()-1,0))</f>
        <v>SPF</v>
      </c>
      <c r="O144" s="270" t="str">
        <f>IF(VLOOKUP($B144,'Classificação ativ com agrop'!$B$7:$Z$632,COLUMN()-1,0)=0,"",VLOOKUP($B144,'Classificação ativ com agrop'!$B$7:$Z$632,COLUMN()-1,0))</f>
        <v/>
      </c>
      <c r="P144" s="270" t="str">
        <f>IF(VLOOKUP($B144,'Classificação ativ com agrop'!$B$7:$Z$632,COLUMN()-1,0)=0,"",VLOOKUP($B144,'Classificação ativ com agrop'!$B$7:$Z$632,COLUMN()-1,0))</f>
        <v>Cons Reflexo</v>
      </c>
      <c r="Q144" s="269">
        <f>IF(VLOOKUP($B144,'Classificação ativ com agrop'!$B$7:$Z$632,COLUMN()-1,0)=0,"",VLOOKUP($B144,'Classificação ativ com agrop'!$B$7:$Z$632,COLUMN()-1,0))</f>
        <v>0.5</v>
      </c>
      <c r="R144" s="269">
        <f>IF(VLOOKUP($B144,'Classificação ativ com agrop'!$B$7:$Z$632,COLUMN()-1,0)=0,"",VLOOKUP($B144,'Classificação ativ com agrop'!$B$7:$Z$632,COLUMN()-1,0))</f>
        <v>0.5</v>
      </c>
      <c r="S144" s="270">
        <f>IF(VLOOKUP($B144,'Classificação ativ com agrop'!$B$7:$Z$632,COLUMN()-1,0)=0,"",VLOOKUP($B144,'Classificação ativ com agrop'!$B$7:$Z$632,COLUMN()-1,0))</f>
        <v>2632</v>
      </c>
      <c r="T144" s="270">
        <f>IF(VLOOKUP($B144,'Classificação ativ com agrop'!$B$7:$Z$632,COLUMN()-1,0)=0,"",VLOOKUP($B144,'Classificação ativ com agrop'!$B$7:$Z$632,COLUMN()-1,0))</f>
        <v>86.5</v>
      </c>
      <c r="U144" s="270">
        <f>IF(VLOOKUP($B144,'Classificação ativ com agrop'!$B$7:$Z$632,COLUMN()-1,0)=0,"",VLOOKUP($B144,'Classificação ativ com agrop'!$B$7:$Z$632,COLUMN()-1,0))</f>
        <v>44772</v>
      </c>
      <c r="V144" s="270">
        <f>IF(VLOOKUP($B144,'Classificação ativ com agrop'!$B$7:$Z$632,COLUMN()-1,0)=0,"",VLOOKUP($B144,'Classificação ativ com agrop'!$B$7:$Z$632,COLUMN()-1,0))</f>
        <v>1411.5</v>
      </c>
      <c r="W144" s="270">
        <f>IF(VLOOKUP($B144,'Classificação ativ com agrop'!$B$7:$Z$632,COLUMN()-1,0)=0,"",VLOOKUP($B144,'Classificação ativ com agrop'!$B$7:$Z$632,COLUMN()-1,0))</f>
        <v>2632</v>
      </c>
      <c r="X144" s="270">
        <f>IF(VLOOKUP($B144,'Classificação ativ com agrop'!$B$7:$Z$632,COLUMN()-1,0)=0,"",VLOOKUP($B144,'Classificação ativ com agrop'!$B$7:$Z$632,COLUMN()-1,0))</f>
        <v>86.5</v>
      </c>
      <c r="Y144" s="270">
        <f>IF(VLOOKUP($B144,'Classificação ativ com agrop'!$B$7:$Z$632,COLUMN()-1,0)=0,"",VLOOKUP($B144,'Classificação ativ com agrop'!$B$7:$Z$632,COLUMN()-1,0))</f>
        <v>44772</v>
      </c>
      <c r="Z144" s="270">
        <f>IF(VLOOKUP($B144,'Classificação ativ com agrop'!$B$7:$Z$632,COLUMN()-1,0)=0,"",VLOOKUP($B144,'Classificação ativ com agrop'!$B$7:$Z$632,COLUMN()-1,0))</f>
        <v>1411.5</v>
      </c>
    </row>
    <row r="145" spans="1:26">
      <c r="A145" s="48">
        <v>434</v>
      </c>
      <c r="B145" s="49" t="s">
        <v>405</v>
      </c>
      <c r="C145" s="65">
        <f>VLOOKUP($B145,'Panorama Especialização Brasil'!$K$4:$BU$679,58,0)</f>
        <v>25909</v>
      </c>
      <c r="D145" s="46">
        <f t="shared" si="2"/>
        <v>1.0360290324530685</v>
      </c>
      <c r="E145" s="201">
        <f>VLOOKUP($B145,'Panorama Especialização Brasil'!$K$4:$BU$679,60,0)</f>
        <v>4714</v>
      </c>
      <c r="F145" s="98">
        <v>3621</v>
      </c>
      <c r="G145" s="196">
        <v>409</v>
      </c>
      <c r="H145" s="98">
        <f>VLOOKUP($B145,'Panorama Especialização Brasil'!$K$4:$BU$679,63,0)</f>
        <v>442512</v>
      </c>
      <c r="I145" s="201">
        <f>VLOOKUP($B145,'Panorama Especialização Brasil'!$K$4:$BV$680,64,0)</f>
        <v>75853</v>
      </c>
      <c r="J145" s="270" t="str">
        <f>IF(VLOOKUP($B145,'Classificação ativ com agrop'!$B$7:$Z$632,COLUMN()-1,0)=0,"",VLOOKUP($B145,'Classificação ativ com agrop'!$B$7:$Z$632,COLUMN()-1,0))</f>
        <v>Com Ger</v>
      </c>
      <c r="K145" s="270" t="str">
        <f>IF(VLOOKUP($B145,'Classificação ativ com agrop'!$B$7:$Z$632,COLUMN()-1,0)=0,"",VLOOKUP($B145,'Classificação ativ com agrop'!$B$7:$Z$632,COLUMN()-1,0))</f>
        <v>SPF</v>
      </c>
      <c r="L145" s="270" t="str">
        <f>IF(VLOOKUP($B145,'Classificação ativ com agrop'!$B$7:$Z$632,COLUMN()-1,0)=0,"",VLOOKUP($B145,'Classificação ativ com agrop'!$B$7:$Z$632,COLUMN()-1,0))</f>
        <v/>
      </c>
      <c r="M145" s="270" t="str">
        <f>IF(VLOOKUP($B145,'Classificação ativ com agrop'!$B$7:$Z$632,COLUMN()-1,0)=0,"",VLOOKUP($B145,'Classificação ativ com agrop'!$B$7:$Z$632,COLUMN()-1,0))</f>
        <v>Cons Reflexo</v>
      </c>
      <c r="N145" s="270" t="str">
        <f>IF(VLOOKUP($B145,'Classificação ativ com agrop'!$B$7:$Z$632,COLUMN()-1,0)=0,"",VLOOKUP($B145,'Classificação ativ com agrop'!$B$7:$Z$632,COLUMN()-1,0))</f>
        <v/>
      </c>
      <c r="O145" s="270" t="str">
        <f>IF(VLOOKUP($B145,'Classificação ativ com agrop'!$B$7:$Z$632,COLUMN()-1,0)=0,"",VLOOKUP($B145,'Classificação ativ com agrop'!$B$7:$Z$632,COLUMN()-1,0))</f>
        <v/>
      </c>
      <c r="P145" s="270" t="str">
        <f>IF(VLOOKUP($B145,'Classificação ativ com agrop'!$B$7:$Z$632,COLUMN()-1,0)=0,"",VLOOKUP($B145,'Classificação ativ com agrop'!$B$7:$Z$632,COLUMN()-1,0))</f>
        <v/>
      </c>
      <c r="Q145" s="269">
        <f>IF(VLOOKUP($B145,'Classificação ativ com agrop'!$B$7:$Z$632,COLUMN()-1,0)=0,"",VLOOKUP($B145,'Classificação ativ com agrop'!$B$7:$Z$632,COLUMN()-1,0))</f>
        <v>1</v>
      </c>
      <c r="R145" s="269" t="str">
        <f>IF(VLOOKUP($B145,'Classificação ativ com agrop'!$B$7:$Z$632,COLUMN()-1,0)=0,"",VLOOKUP($B145,'Classificação ativ com agrop'!$B$7:$Z$632,COLUMN()-1,0))</f>
        <v/>
      </c>
      <c r="S145" s="270">
        <f>IF(VLOOKUP($B145,'Classificação ativ com agrop'!$B$7:$Z$632,COLUMN()-1,0)=0,"",VLOOKUP($B145,'Classificação ativ com agrop'!$B$7:$Z$632,COLUMN()-1,0))</f>
        <v>25909</v>
      </c>
      <c r="T145" s="270">
        <f>IF(VLOOKUP($B145,'Classificação ativ com agrop'!$B$7:$Z$632,COLUMN()-1,0)=0,"",VLOOKUP($B145,'Classificação ativ com agrop'!$B$7:$Z$632,COLUMN()-1,0))</f>
        <v>4714</v>
      </c>
      <c r="U145" s="270">
        <f>IF(VLOOKUP($B145,'Classificação ativ com agrop'!$B$7:$Z$632,COLUMN()-1,0)=0,"",VLOOKUP($B145,'Classificação ativ com agrop'!$B$7:$Z$632,COLUMN()-1,0))</f>
        <v>442512</v>
      </c>
      <c r="V145" s="270">
        <f>IF(VLOOKUP($B145,'Classificação ativ com agrop'!$B$7:$Z$632,COLUMN()-1,0)=0,"",VLOOKUP($B145,'Classificação ativ com agrop'!$B$7:$Z$632,COLUMN()-1,0))</f>
        <v>75853</v>
      </c>
      <c r="W145" s="270" t="str">
        <f>IF(VLOOKUP($B145,'Classificação ativ com agrop'!$B$7:$Z$632,COLUMN()-1,0)=0,"",VLOOKUP($B145,'Classificação ativ com agrop'!$B$7:$Z$632,COLUMN()-1,0))</f>
        <v/>
      </c>
      <c r="X145" s="270" t="str">
        <f>IF(VLOOKUP($B145,'Classificação ativ com agrop'!$B$7:$Z$632,COLUMN()-1,0)=0,"",VLOOKUP($B145,'Classificação ativ com agrop'!$B$7:$Z$632,COLUMN()-1,0))</f>
        <v/>
      </c>
      <c r="Y145" s="270" t="str">
        <f>IF(VLOOKUP($B145,'Classificação ativ com agrop'!$B$7:$Z$632,COLUMN()-1,0)=0,"",VLOOKUP($B145,'Classificação ativ com agrop'!$B$7:$Z$632,COLUMN()-1,0))</f>
        <v/>
      </c>
      <c r="Z145" s="270" t="str">
        <f>IF(VLOOKUP($B145,'Classificação ativ com agrop'!$B$7:$Z$632,COLUMN()-1,0)=0,"",VLOOKUP($B145,'Classificação ativ com agrop'!$B$7:$Z$632,COLUMN()-1,0))</f>
        <v/>
      </c>
    </row>
    <row r="146" spans="1:26">
      <c r="A146" s="48">
        <v>414</v>
      </c>
      <c r="B146" s="49" t="s">
        <v>385</v>
      </c>
      <c r="C146" s="65">
        <f>VLOOKUP($B146,'Panorama Especialização Brasil'!$K$4:$BU$679,58,0)</f>
        <v>3351</v>
      </c>
      <c r="D146" s="46">
        <f t="shared" si="2"/>
        <v>1.0276315161483931</v>
      </c>
      <c r="E146" s="201">
        <f>VLOOKUP($B146,'Panorama Especialização Brasil'!$K$4:$BU$679,60,0)</f>
        <v>808</v>
      </c>
      <c r="F146" s="98">
        <v>669</v>
      </c>
      <c r="G146" s="196">
        <v>48</v>
      </c>
      <c r="H146" s="98">
        <f>VLOOKUP($B146,'Panorama Especialização Brasil'!$K$4:$BU$679,63,0)</f>
        <v>57701</v>
      </c>
      <c r="I146" s="201">
        <f>VLOOKUP($B146,'Panorama Especialização Brasil'!$K$4:$BV$680,64,0)</f>
        <v>20289</v>
      </c>
      <c r="J146" s="270" t="str">
        <f>IF(VLOOKUP($B146,'Classificação ativ com agrop'!$B$7:$Z$632,COLUMN()-1,0)=0,"",VLOOKUP($B146,'Classificação ativ com agrop'!$B$7:$Z$632,COLUMN()-1,0))</f>
        <v>Com Ger</v>
      </c>
      <c r="K146" s="270" t="str">
        <f>IF(VLOOKUP($B146,'Classificação ativ com agrop'!$B$7:$Z$632,COLUMN()-1,0)=0,"",VLOOKUP($B146,'Classificação ativ com agrop'!$B$7:$Z$632,COLUMN()-1,0))</f>
        <v>SPF</v>
      </c>
      <c r="L146" s="270" t="str">
        <f>IF(VLOOKUP($B146,'Classificação ativ com agrop'!$B$7:$Z$632,COLUMN()-1,0)=0,"",VLOOKUP($B146,'Classificação ativ com agrop'!$B$7:$Z$632,COLUMN()-1,0))</f>
        <v/>
      </c>
      <c r="M146" s="270" t="str">
        <f>IF(VLOOKUP($B146,'Classificação ativ com agrop'!$B$7:$Z$632,COLUMN()-1,0)=0,"",VLOOKUP($B146,'Classificação ativ com agrop'!$B$7:$Z$632,COLUMN()-1,0))</f>
        <v>Cons Reflexo</v>
      </c>
      <c r="N146" s="270" t="str">
        <f>IF(VLOOKUP($B146,'Classificação ativ com agrop'!$B$7:$Z$632,COLUMN()-1,0)=0,"",VLOOKUP($B146,'Classificação ativ com agrop'!$B$7:$Z$632,COLUMN()-1,0))</f>
        <v/>
      </c>
      <c r="O146" s="270" t="str">
        <f>IF(VLOOKUP($B146,'Classificação ativ com agrop'!$B$7:$Z$632,COLUMN()-1,0)=0,"",VLOOKUP($B146,'Classificação ativ com agrop'!$B$7:$Z$632,COLUMN()-1,0))</f>
        <v/>
      </c>
      <c r="P146" s="270" t="str">
        <f>IF(VLOOKUP($B146,'Classificação ativ com agrop'!$B$7:$Z$632,COLUMN()-1,0)=0,"",VLOOKUP($B146,'Classificação ativ com agrop'!$B$7:$Z$632,COLUMN()-1,0))</f>
        <v/>
      </c>
      <c r="Q146" s="269">
        <f>IF(VLOOKUP($B146,'Classificação ativ com agrop'!$B$7:$Z$632,COLUMN()-1,0)=0,"",VLOOKUP($B146,'Classificação ativ com agrop'!$B$7:$Z$632,COLUMN()-1,0))</f>
        <v>1</v>
      </c>
      <c r="R146" s="269" t="str">
        <f>IF(VLOOKUP($B146,'Classificação ativ com agrop'!$B$7:$Z$632,COLUMN()-1,0)=0,"",VLOOKUP($B146,'Classificação ativ com agrop'!$B$7:$Z$632,COLUMN()-1,0))</f>
        <v/>
      </c>
      <c r="S146" s="270">
        <f>IF(VLOOKUP($B146,'Classificação ativ com agrop'!$B$7:$Z$632,COLUMN()-1,0)=0,"",VLOOKUP($B146,'Classificação ativ com agrop'!$B$7:$Z$632,COLUMN()-1,0))</f>
        <v>3351</v>
      </c>
      <c r="T146" s="270">
        <f>IF(VLOOKUP($B146,'Classificação ativ com agrop'!$B$7:$Z$632,COLUMN()-1,0)=0,"",VLOOKUP($B146,'Classificação ativ com agrop'!$B$7:$Z$632,COLUMN()-1,0))</f>
        <v>808</v>
      </c>
      <c r="U146" s="270">
        <f>IF(VLOOKUP($B146,'Classificação ativ com agrop'!$B$7:$Z$632,COLUMN()-1,0)=0,"",VLOOKUP($B146,'Classificação ativ com agrop'!$B$7:$Z$632,COLUMN()-1,0))</f>
        <v>57701</v>
      </c>
      <c r="V146" s="270">
        <f>IF(VLOOKUP($B146,'Classificação ativ com agrop'!$B$7:$Z$632,COLUMN()-1,0)=0,"",VLOOKUP($B146,'Classificação ativ com agrop'!$B$7:$Z$632,COLUMN()-1,0))</f>
        <v>20289</v>
      </c>
      <c r="W146" s="270" t="str">
        <f>IF(VLOOKUP($B146,'Classificação ativ com agrop'!$B$7:$Z$632,COLUMN()-1,0)=0,"",VLOOKUP($B146,'Classificação ativ com agrop'!$B$7:$Z$632,COLUMN()-1,0))</f>
        <v/>
      </c>
      <c r="X146" s="270" t="str">
        <f>IF(VLOOKUP($B146,'Classificação ativ com agrop'!$B$7:$Z$632,COLUMN()-1,0)=0,"",VLOOKUP($B146,'Classificação ativ com agrop'!$B$7:$Z$632,COLUMN()-1,0))</f>
        <v/>
      </c>
      <c r="Y146" s="270" t="str">
        <f>IF(VLOOKUP($B146,'Classificação ativ com agrop'!$B$7:$Z$632,COLUMN()-1,0)=0,"",VLOOKUP($B146,'Classificação ativ com agrop'!$B$7:$Z$632,COLUMN()-1,0))</f>
        <v/>
      </c>
      <c r="Z146" s="270" t="str">
        <f>IF(VLOOKUP($B146,'Classificação ativ com agrop'!$B$7:$Z$632,COLUMN()-1,0)=0,"",VLOOKUP($B146,'Classificação ativ com agrop'!$B$7:$Z$632,COLUMN()-1,0))</f>
        <v/>
      </c>
    </row>
    <row r="147" spans="1:26">
      <c r="A147" s="48">
        <v>438</v>
      </c>
      <c r="B147" s="49" t="s">
        <v>409</v>
      </c>
      <c r="C147" s="65">
        <f>VLOOKUP($B147,'Panorama Especialização Brasil'!$K$4:$BU$679,58,0)</f>
        <v>43084</v>
      </c>
      <c r="D147" s="46">
        <f t="shared" si="2"/>
        <v>1.0271221263674344</v>
      </c>
      <c r="E147" s="201">
        <f>VLOOKUP($B147,'Panorama Especialização Brasil'!$K$4:$BU$679,60,0)</f>
        <v>8696</v>
      </c>
      <c r="F147" s="98">
        <v>7588</v>
      </c>
      <c r="G147" s="196">
        <v>1066</v>
      </c>
      <c r="H147" s="98">
        <f>VLOOKUP($B147,'Panorama Especialização Brasil'!$K$4:$BU$679,63,0)</f>
        <v>742233</v>
      </c>
      <c r="I147" s="201">
        <f>VLOOKUP($B147,'Panorama Especialização Brasil'!$K$4:$BV$680,64,0)</f>
        <v>186051</v>
      </c>
      <c r="J147" s="270" t="str">
        <f>IF(VLOOKUP($B147,'Classificação ativ com agrop'!$B$7:$Z$632,COLUMN()-1,0)=0,"",VLOOKUP($B147,'Classificação ativ com agrop'!$B$7:$Z$632,COLUMN()-1,0))</f>
        <v>Com Ger</v>
      </c>
      <c r="K147" s="270" t="str">
        <f>IF(VLOOKUP($B147,'Classificação ativ com agrop'!$B$7:$Z$632,COLUMN()-1,0)=0,"",VLOOKUP($B147,'Classificação ativ com agrop'!$B$7:$Z$632,COLUMN()-1,0))</f>
        <v>SPF</v>
      </c>
      <c r="L147" s="270" t="str">
        <f>IF(VLOOKUP($B147,'Classificação ativ com agrop'!$B$7:$Z$632,COLUMN()-1,0)=0,"",VLOOKUP($B147,'Classificação ativ com agrop'!$B$7:$Z$632,COLUMN()-1,0))</f>
        <v/>
      </c>
      <c r="M147" s="270" t="str">
        <f>IF(VLOOKUP($B147,'Classificação ativ com agrop'!$B$7:$Z$632,COLUMN()-1,0)=0,"",VLOOKUP($B147,'Classificação ativ com agrop'!$B$7:$Z$632,COLUMN()-1,0))</f>
        <v>Cons Reflexo</v>
      </c>
      <c r="N147" s="270" t="str">
        <f>IF(VLOOKUP($B147,'Classificação ativ com agrop'!$B$7:$Z$632,COLUMN()-1,0)=0,"",VLOOKUP($B147,'Classificação ativ com agrop'!$B$7:$Z$632,COLUMN()-1,0))</f>
        <v/>
      </c>
      <c r="O147" s="270" t="str">
        <f>IF(VLOOKUP($B147,'Classificação ativ com agrop'!$B$7:$Z$632,COLUMN()-1,0)=0,"",VLOOKUP($B147,'Classificação ativ com agrop'!$B$7:$Z$632,COLUMN()-1,0))</f>
        <v/>
      </c>
      <c r="P147" s="270" t="str">
        <f>IF(VLOOKUP($B147,'Classificação ativ com agrop'!$B$7:$Z$632,COLUMN()-1,0)=0,"",VLOOKUP($B147,'Classificação ativ com agrop'!$B$7:$Z$632,COLUMN()-1,0))</f>
        <v/>
      </c>
      <c r="Q147" s="269">
        <f>IF(VLOOKUP($B147,'Classificação ativ com agrop'!$B$7:$Z$632,COLUMN()-1,0)=0,"",VLOOKUP($B147,'Classificação ativ com agrop'!$B$7:$Z$632,COLUMN()-1,0))</f>
        <v>1</v>
      </c>
      <c r="R147" s="269" t="str">
        <f>IF(VLOOKUP($B147,'Classificação ativ com agrop'!$B$7:$Z$632,COLUMN()-1,0)=0,"",VLOOKUP($B147,'Classificação ativ com agrop'!$B$7:$Z$632,COLUMN()-1,0))</f>
        <v/>
      </c>
      <c r="S147" s="270">
        <f>IF(VLOOKUP($B147,'Classificação ativ com agrop'!$B$7:$Z$632,COLUMN()-1,0)=0,"",VLOOKUP($B147,'Classificação ativ com agrop'!$B$7:$Z$632,COLUMN()-1,0))</f>
        <v>43084</v>
      </c>
      <c r="T147" s="270">
        <f>IF(VLOOKUP($B147,'Classificação ativ com agrop'!$B$7:$Z$632,COLUMN()-1,0)=0,"",VLOOKUP($B147,'Classificação ativ com agrop'!$B$7:$Z$632,COLUMN()-1,0))</f>
        <v>8696</v>
      </c>
      <c r="U147" s="270">
        <f>IF(VLOOKUP($B147,'Classificação ativ com agrop'!$B$7:$Z$632,COLUMN()-1,0)=0,"",VLOOKUP($B147,'Classificação ativ com agrop'!$B$7:$Z$632,COLUMN()-1,0))</f>
        <v>742233</v>
      </c>
      <c r="V147" s="270">
        <f>IF(VLOOKUP($B147,'Classificação ativ com agrop'!$B$7:$Z$632,COLUMN()-1,0)=0,"",VLOOKUP($B147,'Classificação ativ com agrop'!$B$7:$Z$632,COLUMN()-1,0))</f>
        <v>186051</v>
      </c>
      <c r="W147" s="270" t="str">
        <f>IF(VLOOKUP($B147,'Classificação ativ com agrop'!$B$7:$Z$632,COLUMN()-1,0)=0,"",VLOOKUP($B147,'Classificação ativ com agrop'!$B$7:$Z$632,COLUMN()-1,0))</f>
        <v/>
      </c>
      <c r="X147" s="270" t="str">
        <f>IF(VLOOKUP($B147,'Classificação ativ com agrop'!$B$7:$Z$632,COLUMN()-1,0)=0,"",VLOOKUP($B147,'Classificação ativ com agrop'!$B$7:$Z$632,COLUMN()-1,0))</f>
        <v/>
      </c>
      <c r="Y147" s="270" t="str">
        <f>IF(VLOOKUP($B147,'Classificação ativ com agrop'!$B$7:$Z$632,COLUMN()-1,0)=0,"",VLOOKUP($B147,'Classificação ativ com agrop'!$B$7:$Z$632,COLUMN()-1,0))</f>
        <v/>
      </c>
      <c r="Z147" s="270" t="str">
        <f>IF(VLOOKUP($B147,'Classificação ativ com agrop'!$B$7:$Z$632,COLUMN()-1,0)=0,"",VLOOKUP($B147,'Classificação ativ com agrop'!$B$7:$Z$632,COLUMN()-1,0))</f>
        <v/>
      </c>
    </row>
    <row r="148" spans="1:26">
      <c r="A148" s="48">
        <v>428</v>
      </c>
      <c r="B148" s="49" t="s">
        <v>399</v>
      </c>
      <c r="C148" s="65">
        <f>VLOOKUP($B148,'Panorama Especialização Brasil'!$K$4:$BU$679,58,0)</f>
        <v>392</v>
      </c>
      <c r="D148" s="46">
        <f t="shared" si="2"/>
        <v>1.0262423852386233</v>
      </c>
      <c r="E148" s="201">
        <f>VLOOKUP($B148,'Panorama Especialização Brasil'!$K$4:$BU$679,60,0)</f>
        <v>90</v>
      </c>
      <c r="F148" s="98">
        <v>122</v>
      </c>
      <c r="G148" s="196">
        <v>12</v>
      </c>
      <c r="H148" s="98">
        <f>VLOOKUP($B148,'Panorama Especialização Brasil'!$K$4:$BU$679,63,0)</f>
        <v>6759</v>
      </c>
      <c r="I148" s="201">
        <f>VLOOKUP($B148,'Panorama Especialização Brasil'!$K$4:$BV$680,64,0)</f>
        <v>1950</v>
      </c>
      <c r="J148" s="270" t="str">
        <f>IF(VLOOKUP($B148,'Classificação ativ com agrop'!$B$7:$Z$632,COLUMN()-1,0)=0,"",VLOOKUP($B148,'Classificação ativ com agrop'!$B$7:$Z$632,COLUMN()-1,0))</f>
        <v>Com Ger</v>
      </c>
      <c r="K148" s="270" t="str">
        <f>IF(VLOOKUP($B148,'Classificação ativ com agrop'!$B$7:$Z$632,COLUMN()-1,0)=0,"",VLOOKUP($B148,'Classificação ativ com agrop'!$B$7:$Z$632,COLUMN()-1,0))</f>
        <v>SPF</v>
      </c>
      <c r="L148" s="270" t="str">
        <f>IF(VLOOKUP($B148,'Classificação ativ com agrop'!$B$7:$Z$632,COLUMN()-1,0)=0,"",VLOOKUP($B148,'Classificação ativ com agrop'!$B$7:$Z$632,COLUMN()-1,0))</f>
        <v/>
      </c>
      <c r="M148" s="270" t="str">
        <f>IF(VLOOKUP($B148,'Classificação ativ com agrop'!$B$7:$Z$632,COLUMN()-1,0)=0,"",VLOOKUP($B148,'Classificação ativ com agrop'!$B$7:$Z$632,COLUMN()-1,0))</f>
        <v>Cons Reflexo</v>
      </c>
      <c r="N148" s="270" t="str">
        <f>IF(VLOOKUP($B148,'Classificação ativ com agrop'!$B$7:$Z$632,COLUMN()-1,0)=0,"",VLOOKUP($B148,'Classificação ativ com agrop'!$B$7:$Z$632,COLUMN()-1,0))</f>
        <v/>
      </c>
      <c r="O148" s="270" t="str">
        <f>IF(VLOOKUP($B148,'Classificação ativ com agrop'!$B$7:$Z$632,COLUMN()-1,0)=0,"",VLOOKUP($B148,'Classificação ativ com agrop'!$B$7:$Z$632,COLUMN()-1,0))</f>
        <v/>
      </c>
      <c r="P148" s="270" t="str">
        <f>IF(VLOOKUP($B148,'Classificação ativ com agrop'!$B$7:$Z$632,COLUMN()-1,0)=0,"",VLOOKUP($B148,'Classificação ativ com agrop'!$B$7:$Z$632,COLUMN()-1,0))</f>
        <v/>
      </c>
      <c r="Q148" s="269">
        <f>IF(VLOOKUP($B148,'Classificação ativ com agrop'!$B$7:$Z$632,COLUMN()-1,0)=0,"",VLOOKUP($B148,'Classificação ativ com agrop'!$B$7:$Z$632,COLUMN()-1,0))</f>
        <v>1</v>
      </c>
      <c r="R148" s="269" t="str">
        <f>IF(VLOOKUP($B148,'Classificação ativ com agrop'!$B$7:$Z$632,COLUMN()-1,0)=0,"",VLOOKUP($B148,'Classificação ativ com agrop'!$B$7:$Z$632,COLUMN()-1,0))</f>
        <v/>
      </c>
      <c r="S148" s="270">
        <f>IF(VLOOKUP($B148,'Classificação ativ com agrop'!$B$7:$Z$632,COLUMN()-1,0)=0,"",VLOOKUP($B148,'Classificação ativ com agrop'!$B$7:$Z$632,COLUMN()-1,0))</f>
        <v>392</v>
      </c>
      <c r="T148" s="270">
        <f>IF(VLOOKUP($B148,'Classificação ativ com agrop'!$B$7:$Z$632,COLUMN()-1,0)=0,"",VLOOKUP($B148,'Classificação ativ com agrop'!$B$7:$Z$632,COLUMN()-1,0))</f>
        <v>90</v>
      </c>
      <c r="U148" s="270">
        <f>IF(VLOOKUP($B148,'Classificação ativ com agrop'!$B$7:$Z$632,COLUMN()-1,0)=0,"",VLOOKUP($B148,'Classificação ativ com agrop'!$B$7:$Z$632,COLUMN()-1,0))</f>
        <v>6759</v>
      </c>
      <c r="V148" s="270">
        <f>IF(VLOOKUP($B148,'Classificação ativ com agrop'!$B$7:$Z$632,COLUMN()-1,0)=0,"",VLOOKUP($B148,'Classificação ativ com agrop'!$B$7:$Z$632,COLUMN()-1,0))</f>
        <v>1950</v>
      </c>
      <c r="W148" s="270" t="str">
        <f>IF(VLOOKUP($B148,'Classificação ativ com agrop'!$B$7:$Z$632,COLUMN()-1,0)=0,"",VLOOKUP($B148,'Classificação ativ com agrop'!$B$7:$Z$632,COLUMN()-1,0))</f>
        <v/>
      </c>
      <c r="X148" s="270" t="str">
        <f>IF(VLOOKUP($B148,'Classificação ativ com agrop'!$B$7:$Z$632,COLUMN()-1,0)=0,"",VLOOKUP($B148,'Classificação ativ com agrop'!$B$7:$Z$632,COLUMN()-1,0))</f>
        <v/>
      </c>
      <c r="Y148" s="270" t="str">
        <f>IF(VLOOKUP($B148,'Classificação ativ com agrop'!$B$7:$Z$632,COLUMN()-1,0)=0,"",VLOOKUP($B148,'Classificação ativ com agrop'!$B$7:$Z$632,COLUMN()-1,0))</f>
        <v/>
      </c>
      <c r="Z148" s="270" t="str">
        <f>IF(VLOOKUP($B148,'Classificação ativ com agrop'!$B$7:$Z$632,COLUMN()-1,0)=0,"",VLOOKUP($B148,'Classificação ativ com agrop'!$B$7:$Z$632,COLUMN()-1,0))</f>
        <v/>
      </c>
    </row>
    <row r="149" spans="1:26" s="66" customFormat="1">
      <c r="A149" s="48">
        <v>113</v>
      </c>
      <c r="B149" s="49" t="s">
        <v>83</v>
      </c>
      <c r="C149" s="65">
        <f>VLOOKUP($B149,'Panorama Especialização Brasil'!$K$4:$BU$679,58,0)</f>
        <v>2108</v>
      </c>
      <c r="D149" s="46">
        <f t="shared" si="2"/>
        <v>1.0181154527410619</v>
      </c>
      <c r="E149" s="201">
        <f>VLOOKUP($B149,'Panorama Especialização Brasil'!$K$4:$BU$679,60,0)</f>
        <v>27</v>
      </c>
      <c r="F149" s="98">
        <v>25</v>
      </c>
      <c r="G149" s="196">
        <v>4</v>
      </c>
      <c r="H149" s="98">
        <f>VLOOKUP($B149,'Panorama Especialização Brasil'!$K$4:$BU$679,63,0)</f>
        <v>36637</v>
      </c>
      <c r="I149" s="201">
        <f>VLOOKUP($B149,'Panorama Especialização Brasil'!$K$4:$BV$680,64,0)</f>
        <v>635</v>
      </c>
      <c r="J149" s="270" t="str">
        <f>IF(VLOOKUP($B149,'Classificação ativ com agrop'!$B$7:$Z$632,COLUMN()-1,0)=0,"",VLOOKUP($B149,'Classificação ativ com agrop'!$B$7:$Z$632,COLUMN()-1,0))</f>
        <v>Agropec</v>
      </c>
      <c r="K149" s="270" t="str">
        <f>IF(VLOOKUP($B149,'Classificação ativ com agrop'!$B$7:$Z$632,COLUMN()-1,0)=0,"",VLOOKUP($B149,'Classificação ativ com agrop'!$B$7:$Z$632,COLUMN()-1,0))</f>
        <v>Proteína Animal</v>
      </c>
      <c r="L149" s="270" t="str">
        <f>IF(VLOOKUP($B149,'Classificação ativ com agrop'!$B$7:$Z$632,COLUMN()-1,0)=0,"",VLOOKUP($B149,'Classificação ativ com agrop'!$B$7:$Z$632,COLUMN()-1,0))</f>
        <v>Bovinos</v>
      </c>
      <c r="M149" s="270" t="str">
        <f>IF(VLOOKUP($B149,'Classificação ativ com agrop'!$B$7:$Z$632,COLUMN()-1,0)=0,"",VLOOKUP($B149,'Classificação ativ com agrop'!$B$7:$Z$632,COLUMN()-1,0))</f>
        <v>X Prop</v>
      </c>
      <c r="N149" s="270" t="str">
        <f>IF(VLOOKUP($B149,'Classificação ativ com agrop'!$B$7:$Z$632,COLUMN()-1,0)=0,"",VLOOKUP($B149,'Classificação ativ com agrop'!$B$7:$Z$632,COLUMN()-1,0))</f>
        <v/>
      </c>
      <c r="O149" s="270" t="str">
        <f>IF(VLOOKUP($B149,'Classificação ativ com agrop'!$B$7:$Z$632,COLUMN()-1,0)=0,"",VLOOKUP($B149,'Classificação ativ com agrop'!$B$7:$Z$632,COLUMN()-1,0))</f>
        <v/>
      </c>
      <c r="P149" s="270" t="str">
        <f>IF(VLOOKUP($B149,'Classificação ativ com agrop'!$B$7:$Z$632,COLUMN()-1,0)=0,"",VLOOKUP($B149,'Classificação ativ com agrop'!$B$7:$Z$632,COLUMN()-1,0))</f>
        <v/>
      </c>
      <c r="Q149" s="269">
        <f>IF(VLOOKUP($B149,'Classificação ativ com agrop'!$B$7:$Z$632,COLUMN()-1,0)=0,"",VLOOKUP($B149,'Classificação ativ com agrop'!$B$7:$Z$632,COLUMN()-1,0))</f>
        <v>1</v>
      </c>
      <c r="R149" s="269" t="str">
        <f>IF(VLOOKUP($B149,'Classificação ativ com agrop'!$B$7:$Z$632,COLUMN()-1,0)=0,"",VLOOKUP($B149,'Classificação ativ com agrop'!$B$7:$Z$632,COLUMN()-1,0))</f>
        <v/>
      </c>
      <c r="S149" s="270">
        <f>IF(VLOOKUP($B149,'Classificação ativ com agrop'!$B$7:$Z$632,COLUMN()-1,0)=0,"",VLOOKUP($B149,'Classificação ativ com agrop'!$B$7:$Z$632,COLUMN()-1,0))</f>
        <v>2108</v>
      </c>
      <c r="T149" s="270">
        <f>IF(VLOOKUP($B149,'Classificação ativ com agrop'!$B$7:$Z$632,COLUMN()-1,0)=0,"",VLOOKUP($B149,'Classificação ativ com agrop'!$B$7:$Z$632,COLUMN()-1,0))</f>
        <v>27</v>
      </c>
      <c r="U149" s="270">
        <f>IF(VLOOKUP($B149,'Classificação ativ com agrop'!$B$7:$Z$632,COLUMN()-1,0)=0,"",VLOOKUP($B149,'Classificação ativ com agrop'!$B$7:$Z$632,COLUMN()-1,0))</f>
        <v>36637</v>
      </c>
      <c r="V149" s="270">
        <f>IF(VLOOKUP($B149,'Classificação ativ com agrop'!$B$7:$Z$632,COLUMN()-1,0)=0,"",VLOOKUP($B149,'Classificação ativ com agrop'!$B$7:$Z$632,COLUMN()-1,0))</f>
        <v>635</v>
      </c>
      <c r="W149" s="270" t="str">
        <f>IF(VLOOKUP($B149,'Classificação ativ com agrop'!$B$7:$Z$632,COLUMN()-1,0)=0,"",VLOOKUP($B149,'Classificação ativ com agrop'!$B$7:$Z$632,COLUMN()-1,0))</f>
        <v/>
      </c>
      <c r="X149" s="270" t="str">
        <f>IF(VLOOKUP($B149,'Classificação ativ com agrop'!$B$7:$Z$632,COLUMN()-1,0)=0,"",VLOOKUP($B149,'Classificação ativ com agrop'!$B$7:$Z$632,COLUMN()-1,0))</f>
        <v/>
      </c>
      <c r="Y149" s="270" t="str">
        <f>IF(VLOOKUP($B149,'Classificação ativ com agrop'!$B$7:$Z$632,COLUMN()-1,0)=0,"",VLOOKUP($B149,'Classificação ativ com agrop'!$B$7:$Z$632,COLUMN()-1,0))</f>
        <v/>
      </c>
      <c r="Z149" s="270" t="str">
        <f>IF(VLOOKUP($B149,'Classificação ativ com agrop'!$B$7:$Z$632,COLUMN()-1,0)=0,"",VLOOKUP($B149,'Classificação ativ com agrop'!$B$7:$Z$632,COLUMN()-1,0))</f>
        <v/>
      </c>
    </row>
    <row r="150" spans="1:26" s="66" customFormat="1">
      <c r="A150" s="48">
        <v>495</v>
      </c>
      <c r="B150" s="49" t="s">
        <v>467</v>
      </c>
      <c r="C150" s="65">
        <f>VLOOKUP($B150,'Panorama Especialização Brasil'!$K$4:$BU$679,58,0)</f>
        <v>174</v>
      </c>
      <c r="D150" s="46">
        <f t="shared" si="2"/>
        <v>1.016474064517527</v>
      </c>
      <c r="E150" s="201">
        <f>VLOOKUP($B150,'Panorama Especialização Brasil'!$K$4:$BU$679,60,0)</f>
        <v>24</v>
      </c>
      <c r="F150" s="98">
        <v>14</v>
      </c>
      <c r="G150" s="196">
        <v>2</v>
      </c>
      <c r="H150" s="98">
        <f>VLOOKUP($B150,'Panorama Especialização Brasil'!$K$4:$BU$679,63,0)</f>
        <v>3029</v>
      </c>
      <c r="I150" s="201">
        <f>VLOOKUP($B150,'Panorama Especialização Brasil'!$K$4:$BV$680,64,0)</f>
        <v>669</v>
      </c>
      <c r="J150" s="270" t="str">
        <f>IF(VLOOKUP($B150,'Classificação ativ com agrop'!$B$7:$Z$632,COLUMN()-1,0)=0,"",VLOOKUP($B150,'Classificação ativ com agrop'!$B$7:$Z$632,COLUMN()-1,0))</f>
        <v>Comun</v>
      </c>
      <c r="K150" s="270" t="str">
        <f>IF(VLOOKUP($B150,'Classificação ativ com agrop'!$B$7:$Z$632,COLUMN()-1,0)=0,"",VLOOKUP($B150,'Classificação ativ com agrop'!$B$7:$Z$632,COLUMN()-1,0))</f>
        <v>SPF&amp;E</v>
      </c>
      <c r="L150" s="270" t="str">
        <f>IF(VLOOKUP($B150,'Classificação ativ com agrop'!$B$7:$Z$632,COLUMN()-1,0)=0,"",VLOOKUP($B150,'Classificação ativ com agrop'!$B$7:$Z$632,COLUMN()-1,0))</f>
        <v/>
      </c>
      <c r="M150" s="270" t="str">
        <f>IF(VLOOKUP($B150,'Classificação ativ com agrop'!$B$7:$Z$632,COLUMN()-1,0)=0,"",VLOOKUP($B150,'Classificação ativ com agrop'!$B$7:$Z$632,COLUMN()-1,0))</f>
        <v>Gen Reflexo</v>
      </c>
      <c r="N150" s="270" t="str">
        <f>IF(VLOOKUP($B150,'Classificação ativ com agrop'!$B$7:$Z$632,COLUMN()-1,0)=0,"",VLOOKUP($B150,'Classificação ativ com agrop'!$B$7:$Z$632,COLUMN()-1,0))</f>
        <v/>
      </c>
      <c r="O150" s="270" t="str">
        <f>IF(VLOOKUP($B150,'Classificação ativ com agrop'!$B$7:$Z$632,COLUMN()-1,0)=0,"",VLOOKUP($B150,'Classificação ativ com agrop'!$B$7:$Z$632,COLUMN()-1,0))</f>
        <v/>
      </c>
      <c r="P150" s="270" t="str">
        <f>IF(VLOOKUP($B150,'Classificação ativ com agrop'!$B$7:$Z$632,COLUMN()-1,0)=0,"",VLOOKUP($B150,'Classificação ativ com agrop'!$B$7:$Z$632,COLUMN()-1,0))</f>
        <v/>
      </c>
      <c r="Q150" s="269">
        <f>IF(VLOOKUP($B150,'Classificação ativ com agrop'!$B$7:$Z$632,COLUMN()-1,0)=0,"",VLOOKUP($B150,'Classificação ativ com agrop'!$B$7:$Z$632,COLUMN()-1,0))</f>
        <v>1</v>
      </c>
      <c r="R150" s="269" t="str">
        <f>IF(VLOOKUP($B150,'Classificação ativ com agrop'!$B$7:$Z$632,COLUMN()-1,0)=0,"",VLOOKUP($B150,'Classificação ativ com agrop'!$B$7:$Z$632,COLUMN()-1,0))</f>
        <v/>
      </c>
      <c r="S150" s="270">
        <f>IF(VLOOKUP($B150,'Classificação ativ com agrop'!$B$7:$Z$632,COLUMN()-1,0)=0,"",VLOOKUP($B150,'Classificação ativ com agrop'!$B$7:$Z$632,COLUMN()-1,0))</f>
        <v>174</v>
      </c>
      <c r="T150" s="270">
        <f>IF(VLOOKUP($B150,'Classificação ativ com agrop'!$B$7:$Z$632,COLUMN()-1,0)=0,"",VLOOKUP($B150,'Classificação ativ com agrop'!$B$7:$Z$632,COLUMN()-1,0))</f>
        <v>24</v>
      </c>
      <c r="U150" s="270">
        <f>IF(VLOOKUP($B150,'Classificação ativ com agrop'!$B$7:$Z$632,COLUMN()-1,0)=0,"",VLOOKUP($B150,'Classificação ativ com agrop'!$B$7:$Z$632,COLUMN()-1,0))</f>
        <v>3029</v>
      </c>
      <c r="V150" s="270">
        <f>IF(VLOOKUP($B150,'Classificação ativ com agrop'!$B$7:$Z$632,COLUMN()-1,0)=0,"",VLOOKUP($B150,'Classificação ativ com agrop'!$B$7:$Z$632,COLUMN()-1,0))</f>
        <v>669</v>
      </c>
      <c r="W150" s="270" t="str">
        <f>IF(VLOOKUP($B150,'Classificação ativ com agrop'!$B$7:$Z$632,COLUMN()-1,0)=0,"",VLOOKUP($B150,'Classificação ativ com agrop'!$B$7:$Z$632,COLUMN()-1,0))</f>
        <v/>
      </c>
      <c r="X150" s="270" t="str">
        <f>IF(VLOOKUP($B150,'Classificação ativ com agrop'!$B$7:$Z$632,COLUMN()-1,0)=0,"",VLOOKUP($B150,'Classificação ativ com agrop'!$B$7:$Z$632,COLUMN()-1,0))</f>
        <v/>
      </c>
      <c r="Y150" s="270" t="str">
        <f>IF(VLOOKUP($B150,'Classificação ativ com agrop'!$B$7:$Z$632,COLUMN()-1,0)=0,"",VLOOKUP($B150,'Classificação ativ com agrop'!$B$7:$Z$632,COLUMN()-1,0))</f>
        <v/>
      </c>
      <c r="Z150" s="270" t="str">
        <f>IF(VLOOKUP($B150,'Classificação ativ com agrop'!$B$7:$Z$632,COLUMN()-1,0)=0,"",VLOOKUP($B150,'Classificação ativ com agrop'!$B$7:$Z$632,COLUMN()-1,0))</f>
        <v/>
      </c>
    </row>
    <row r="151" spans="1:26" s="66" customFormat="1">
      <c r="A151" s="48">
        <v>473</v>
      </c>
      <c r="B151" s="49" t="s">
        <v>445</v>
      </c>
      <c r="C151" s="65">
        <f>VLOOKUP($B151,'Panorama Especialização Brasil'!$K$4:$BU$679,58,0)</f>
        <v>288</v>
      </c>
      <c r="D151" s="46">
        <f t="shared" si="2"/>
        <v>1.014757118254386</v>
      </c>
      <c r="E151" s="201">
        <f>VLOOKUP($B151,'Panorama Especialização Brasil'!$K$4:$BU$679,60,0)</f>
        <v>20</v>
      </c>
      <c r="F151" s="98">
        <v>54</v>
      </c>
      <c r="G151" s="196">
        <v>6</v>
      </c>
      <c r="H151" s="98">
        <f>VLOOKUP($B151,'Panorama Especialização Brasil'!$K$4:$BU$679,63,0)</f>
        <v>5022</v>
      </c>
      <c r="I151" s="201">
        <f>VLOOKUP($B151,'Panorama Especialização Brasil'!$K$4:$BV$680,64,0)</f>
        <v>306</v>
      </c>
      <c r="J151" s="270" t="str">
        <f>IF(VLOOKUP($B151,'Classificação ativ com agrop'!$B$7:$Z$632,COLUMN()-1,0)=0,"",VLOOKUP($B151,'Classificação ativ com agrop'!$B$7:$Z$632,COLUMN()-1,0))</f>
        <v>Log e Tr</v>
      </c>
      <c r="K151" s="270" t="str">
        <f>IF(VLOOKUP($B151,'Classificação ativ com agrop'!$B$7:$Z$632,COLUMN()-1,0)=0,"",VLOOKUP($B151,'Classificação ativ com agrop'!$B$7:$Z$632,COLUMN()-1,0))</f>
        <v>SPF&amp;E</v>
      </c>
      <c r="L151" s="270" t="str">
        <f>IF(VLOOKUP($B151,'Classificação ativ com agrop'!$B$7:$Z$632,COLUMN()-1,0)=0,"",VLOOKUP($B151,'Classificação ativ com agrop'!$B$7:$Z$632,COLUMN()-1,0))</f>
        <v/>
      </c>
      <c r="M151" s="270" t="str">
        <f>IF(VLOOKUP($B151,'Classificação ativ com agrop'!$B$7:$Z$632,COLUMN()-1,0)=0,"",VLOOKUP($B151,'Classificação ativ com agrop'!$B$7:$Z$632,COLUMN()-1,0))</f>
        <v>Gen Reflexo</v>
      </c>
      <c r="N151" s="270" t="str">
        <f>IF(VLOOKUP($B151,'Classificação ativ com agrop'!$B$7:$Z$632,COLUMN()-1,0)=0,"",VLOOKUP($B151,'Classificação ativ com agrop'!$B$7:$Z$632,COLUMN()-1,0))</f>
        <v/>
      </c>
      <c r="O151" s="270" t="str">
        <f>IF(VLOOKUP($B151,'Classificação ativ com agrop'!$B$7:$Z$632,COLUMN()-1,0)=0,"",VLOOKUP($B151,'Classificação ativ com agrop'!$B$7:$Z$632,COLUMN()-1,0))</f>
        <v/>
      </c>
      <c r="P151" s="270" t="str">
        <f>IF(VLOOKUP($B151,'Classificação ativ com agrop'!$B$7:$Z$632,COLUMN()-1,0)=0,"",VLOOKUP($B151,'Classificação ativ com agrop'!$B$7:$Z$632,COLUMN()-1,0))</f>
        <v/>
      </c>
      <c r="Q151" s="269">
        <f>IF(VLOOKUP($B151,'Classificação ativ com agrop'!$B$7:$Z$632,COLUMN()-1,0)=0,"",VLOOKUP($B151,'Classificação ativ com agrop'!$B$7:$Z$632,COLUMN()-1,0))</f>
        <v>1</v>
      </c>
      <c r="R151" s="269" t="str">
        <f>IF(VLOOKUP($B151,'Classificação ativ com agrop'!$B$7:$Z$632,COLUMN()-1,0)=0,"",VLOOKUP($B151,'Classificação ativ com agrop'!$B$7:$Z$632,COLUMN()-1,0))</f>
        <v/>
      </c>
      <c r="S151" s="270">
        <f>IF(VLOOKUP($B151,'Classificação ativ com agrop'!$B$7:$Z$632,COLUMN()-1,0)=0,"",VLOOKUP($B151,'Classificação ativ com agrop'!$B$7:$Z$632,COLUMN()-1,0))</f>
        <v>288</v>
      </c>
      <c r="T151" s="270">
        <f>IF(VLOOKUP($B151,'Classificação ativ com agrop'!$B$7:$Z$632,COLUMN()-1,0)=0,"",VLOOKUP($B151,'Classificação ativ com agrop'!$B$7:$Z$632,COLUMN()-1,0))</f>
        <v>20</v>
      </c>
      <c r="U151" s="270">
        <f>IF(VLOOKUP($B151,'Classificação ativ com agrop'!$B$7:$Z$632,COLUMN()-1,0)=0,"",VLOOKUP($B151,'Classificação ativ com agrop'!$B$7:$Z$632,COLUMN()-1,0))</f>
        <v>5022</v>
      </c>
      <c r="V151" s="270">
        <f>IF(VLOOKUP($B151,'Classificação ativ com agrop'!$B$7:$Z$632,COLUMN()-1,0)=0,"",VLOOKUP($B151,'Classificação ativ com agrop'!$B$7:$Z$632,COLUMN()-1,0))</f>
        <v>306</v>
      </c>
      <c r="W151" s="270" t="str">
        <f>IF(VLOOKUP($B151,'Classificação ativ com agrop'!$B$7:$Z$632,COLUMN()-1,0)=0,"",VLOOKUP($B151,'Classificação ativ com agrop'!$B$7:$Z$632,COLUMN()-1,0))</f>
        <v/>
      </c>
      <c r="X151" s="270" t="str">
        <f>IF(VLOOKUP($B151,'Classificação ativ com agrop'!$B$7:$Z$632,COLUMN()-1,0)=0,"",VLOOKUP($B151,'Classificação ativ com agrop'!$B$7:$Z$632,COLUMN()-1,0))</f>
        <v/>
      </c>
      <c r="Y151" s="270" t="str">
        <f>IF(VLOOKUP($B151,'Classificação ativ com agrop'!$B$7:$Z$632,COLUMN()-1,0)=0,"",VLOOKUP($B151,'Classificação ativ com agrop'!$B$7:$Z$632,COLUMN()-1,0))</f>
        <v/>
      </c>
      <c r="Z151" s="270" t="str">
        <f>IF(VLOOKUP($B151,'Classificação ativ com agrop'!$B$7:$Z$632,COLUMN()-1,0)=0,"",VLOOKUP($B151,'Classificação ativ com agrop'!$B$7:$Z$632,COLUMN()-1,0))</f>
        <v/>
      </c>
    </row>
    <row r="152" spans="1:26">
      <c r="A152" s="48">
        <v>67</v>
      </c>
      <c r="B152" s="49" t="s">
        <v>37</v>
      </c>
      <c r="C152" s="65">
        <f>VLOOKUP($B152,'Panorama Especialização Brasil'!$K$4:$BU$679,58,0)</f>
        <v>1458</v>
      </c>
      <c r="D152" s="46">
        <f t="shared" si="2"/>
        <v>1.0090764708358324</v>
      </c>
      <c r="E152" s="201">
        <f>VLOOKUP($B152,'Panorama Especialização Brasil'!$K$4:$BU$679,60,0)</f>
        <v>168</v>
      </c>
      <c r="F152" s="98">
        <v>260</v>
      </c>
      <c r="G152" s="196">
        <v>20</v>
      </c>
      <c r="H152" s="98">
        <f>VLOOKUP($B152,'Panorama Especialização Brasil'!$K$4:$BU$679,63,0)</f>
        <v>25567</v>
      </c>
      <c r="I152" s="201">
        <f>VLOOKUP($B152,'Panorama Especialização Brasil'!$K$4:$BV$680,64,0)</f>
        <v>2828</v>
      </c>
      <c r="J152" s="270" t="str">
        <f>IF(VLOOKUP($B152,'Classificação ativ com agrop'!$B$7:$Z$632,COLUMN()-1,0)=0,"",VLOOKUP($B152,'Classificação ativ com agrop'!$B$7:$Z$632,COLUMN()-1,0))</f>
        <v>Ind Alim</v>
      </c>
      <c r="K152" s="270" t="str">
        <f>IF(VLOOKUP($B152,'Classificação ativ com agrop'!$B$7:$Z$632,COLUMN()-1,0)=0,"",VLOOKUP($B152,'Classificação ativ com agrop'!$B$7:$Z$632,COLUMN()-1,0))</f>
        <v>SPF</v>
      </c>
      <c r="L152" s="270" t="str">
        <f>IF(VLOOKUP($B152,'Classificação ativ com agrop'!$B$7:$Z$632,COLUMN()-1,0)=0,"",VLOOKUP($B152,'Classificação ativ com agrop'!$B$7:$Z$632,COLUMN()-1,0))</f>
        <v/>
      </c>
      <c r="M152" s="270" t="str">
        <f>IF(VLOOKUP($B152,'Classificação ativ com agrop'!$B$7:$Z$632,COLUMN()-1,0)=0,"",VLOOKUP($B152,'Classificação ativ com agrop'!$B$7:$Z$632,COLUMN()-1,0))</f>
        <v>Cons Reflexo</v>
      </c>
      <c r="N152" s="270" t="str">
        <f>IF(VLOOKUP($B152,'Classificação ativ com agrop'!$B$7:$Z$632,COLUMN()-1,0)=0,"",VLOOKUP($B152,'Classificação ativ com agrop'!$B$7:$Z$632,COLUMN()-1,0))</f>
        <v/>
      </c>
      <c r="O152" s="270" t="str">
        <f>IF(VLOOKUP($B152,'Classificação ativ com agrop'!$B$7:$Z$632,COLUMN()-1,0)=0,"",VLOOKUP($B152,'Classificação ativ com agrop'!$B$7:$Z$632,COLUMN()-1,0))</f>
        <v/>
      </c>
      <c r="P152" s="270" t="str">
        <f>IF(VLOOKUP($B152,'Classificação ativ com agrop'!$B$7:$Z$632,COLUMN()-1,0)=0,"",VLOOKUP($B152,'Classificação ativ com agrop'!$B$7:$Z$632,COLUMN()-1,0))</f>
        <v/>
      </c>
      <c r="Q152" s="269">
        <f>IF(VLOOKUP($B152,'Classificação ativ com agrop'!$B$7:$Z$632,COLUMN()-1,0)=0,"",VLOOKUP($B152,'Classificação ativ com agrop'!$B$7:$Z$632,COLUMN()-1,0))</f>
        <v>1</v>
      </c>
      <c r="R152" s="269" t="str">
        <f>IF(VLOOKUP($B152,'Classificação ativ com agrop'!$B$7:$Z$632,COLUMN()-1,0)=0,"",VLOOKUP($B152,'Classificação ativ com agrop'!$B$7:$Z$632,COLUMN()-1,0))</f>
        <v/>
      </c>
      <c r="S152" s="270">
        <f>IF(VLOOKUP($B152,'Classificação ativ com agrop'!$B$7:$Z$632,COLUMN()-1,0)=0,"",VLOOKUP($B152,'Classificação ativ com agrop'!$B$7:$Z$632,COLUMN()-1,0))</f>
        <v>1458</v>
      </c>
      <c r="T152" s="270">
        <f>IF(VLOOKUP($B152,'Classificação ativ com agrop'!$B$7:$Z$632,COLUMN()-1,0)=0,"",VLOOKUP($B152,'Classificação ativ com agrop'!$B$7:$Z$632,COLUMN()-1,0))</f>
        <v>168</v>
      </c>
      <c r="U152" s="270">
        <f>IF(VLOOKUP($B152,'Classificação ativ com agrop'!$B$7:$Z$632,COLUMN()-1,0)=0,"",VLOOKUP($B152,'Classificação ativ com agrop'!$B$7:$Z$632,COLUMN()-1,0))</f>
        <v>25567</v>
      </c>
      <c r="V152" s="270">
        <f>IF(VLOOKUP($B152,'Classificação ativ com agrop'!$B$7:$Z$632,COLUMN()-1,0)=0,"",VLOOKUP($B152,'Classificação ativ com agrop'!$B$7:$Z$632,COLUMN()-1,0))</f>
        <v>2828</v>
      </c>
      <c r="W152" s="270" t="str">
        <f>IF(VLOOKUP($B152,'Classificação ativ com agrop'!$B$7:$Z$632,COLUMN()-1,0)=0,"",VLOOKUP($B152,'Classificação ativ com agrop'!$B$7:$Z$632,COLUMN()-1,0))</f>
        <v/>
      </c>
      <c r="X152" s="270" t="str">
        <f>IF(VLOOKUP($B152,'Classificação ativ com agrop'!$B$7:$Z$632,COLUMN()-1,0)=0,"",VLOOKUP($B152,'Classificação ativ com agrop'!$B$7:$Z$632,COLUMN()-1,0))</f>
        <v/>
      </c>
      <c r="Y152" s="270" t="str">
        <f>IF(VLOOKUP($B152,'Classificação ativ com agrop'!$B$7:$Z$632,COLUMN()-1,0)=0,"",VLOOKUP($B152,'Classificação ativ com agrop'!$B$7:$Z$632,COLUMN()-1,0))</f>
        <v/>
      </c>
      <c r="Z152" s="270" t="str">
        <f>IF(VLOOKUP($B152,'Classificação ativ com agrop'!$B$7:$Z$632,COLUMN()-1,0)=0,"",VLOOKUP($B152,'Classificação ativ com agrop'!$B$7:$Z$632,COLUMN()-1,0))</f>
        <v/>
      </c>
    </row>
    <row r="153" spans="1:26">
      <c r="A153" s="48">
        <v>149</v>
      </c>
      <c r="B153" s="49" t="s">
        <v>119</v>
      </c>
      <c r="C153" s="65">
        <f>VLOOKUP($B153,'Panorama Especialização Brasil'!$K$4:$BU$679,58,0)</f>
        <v>291</v>
      </c>
      <c r="D153" s="46">
        <f t="shared" si="2"/>
        <v>1.0004264094855662</v>
      </c>
      <c r="E153" s="201">
        <f>VLOOKUP($B153,'Panorama Especialização Brasil'!$K$4:$BU$679,60,0)</f>
        <v>16</v>
      </c>
      <c r="F153" s="98">
        <v>176</v>
      </c>
      <c r="G153" s="196">
        <v>6</v>
      </c>
      <c r="H153" s="98">
        <f>VLOOKUP($B153,'Panorama Especialização Brasil'!$K$4:$BU$679,63,0)</f>
        <v>5147</v>
      </c>
      <c r="I153" s="201">
        <f>VLOOKUP($B153,'Panorama Especialização Brasil'!$K$4:$BV$680,64,0)</f>
        <v>220</v>
      </c>
      <c r="J153" s="270" t="str">
        <f>IF(VLOOKUP($B153,'Classificação ativ com agrop'!$B$7:$Z$632,COLUMN()-1,0)=0,"",VLOOKUP($B153,'Classificação ativ com agrop'!$B$7:$Z$632,COLUMN()-1,0))</f>
        <v>Química</v>
      </c>
      <c r="K153" s="270" t="str">
        <f>IF(VLOOKUP($B153,'Classificação ativ com agrop'!$B$7:$Z$632,COLUMN()-1,0)=0,"",VLOOKUP($B153,'Classificação ativ com agrop'!$B$7:$Z$632,COLUMN()-1,0))</f>
        <v>Multicadeia</v>
      </c>
      <c r="L153" s="270" t="str">
        <f>IF(VLOOKUP($B153,'Classificação ativ com agrop'!$B$7:$Z$632,COLUMN()-1,0)=0,"",VLOOKUP($B153,'Classificação ativ com agrop'!$B$7:$Z$632,COLUMN()-1,0))</f>
        <v/>
      </c>
      <c r="M153" s="270" t="str">
        <f>IF(VLOOKUP($B153,'Classificação ativ com agrop'!$B$7:$Z$632,COLUMN()-1,0)=0,"",VLOOKUP($B153,'Classificação ativ com agrop'!$B$7:$Z$632,COLUMN()-1,0))</f>
        <v>Multifunção</v>
      </c>
      <c r="N153" s="270" t="str">
        <f>IF(VLOOKUP($B153,'Classificação ativ com agrop'!$B$7:$Z$632,COLUMN()-1,0)=0,"",VLOOKUP($B153,'Classificação ativ com agrop'!$B$7:$Z$632,COLUMN()-1,0))</f>
        <v/>
      </c>
      <c r="O153" s="270" t="str">
        <f>IF(VLOOKUP($B153,'Classificação ativ com agrop'!$B$7:$Z$632,COLUMN()-1,0)=0,"",VLOOKUP($B153,'Classificação ativ com agrop'!$B$7:$Z$632,COLUMN()-1,0))</f>
        <v/>
      </c>
      <c r="P153" s="270" t="str">
        <f>IF(VLOOKUP($B153,'Classificação ativ com agrop'!$B$7:$Z$632,COLUMN()-1,0)=0,"",VLOOKUP($B153,'Classificação ativ com agrop'!$B$7:$Z$632,COLUMN()-1,0))</f>
        <v/>
      </c>
      <c r="Q153" s="269">
        <f>IF(VLOOKUP($B153,'Classificação ativ com agrop'!$B$7:$Z$632,COLUMN()-1,0)=0,"",VLOOKUP($B153,'Classificação ativ com agrop'!$B$7:$Z$632,COLUMN()-1,0))</f>
        <v>1</v>
      </c>
      <c r="R153" s="269" t="str">
        <f>IF(VLOOKUP($B153,'Classificação ativ com agrop'!$B$7:$Z$632,COLUMN()-1,0)=0,"",VLOOKUP($B153,'Classificação ativ com agrop'!$B$7:$Z$632,COLUMN()-1,0))</f>
        <v/>
      </c>
      <c r="S153" s="270">
        <f>IF(VLOOKUP($B153,'Classificação ativ com agrop'!$B$7:$Z$632,COLUMN()-1,0)=0,"",VLOOKUP($B153,'Classificação ativ com agrop'!$B$7:$Z$632,COLUMN()-1,0))</f>
        <v>291</v>
      </c>
      <c r="T153" s="270">
        <f>IF(VLOOKUP($B153,'Classificação ativ com agrop'!$B$7:$Z$632,COLUMN()-1,0)=0,"",VLOOKUP($B153,'Classificação ativ com agrop'!$B$7:$Z$632,COLUMN()-1,0))</f>
        <v>16</v>
      </c>
      <c r="U153" s="270">
        <f>IF(VLOOKUP($B153,'Classificação ativ com agrop'!$B$7:$Z$632,COLUMN()-1,0)=0,"",VLOOKUP($B153,'Classificação ativ com agrop'!$B$7:$Z$632,COLUMN()-1,0))</f>
        <v>5147</v>
      </c>
      <c r="V153" s="270">
        <f>IF(VLOOKUP($B153,'Classificação ativ com agrop'!$B$7:$Z$632,COLUMN()-1,0)=0,"",VLOOKUP($B153,'Classificação ativ com agrop'!$B$7:$Z$632,COLUMN()-1,0))</f>
        <v>220</v>
      </c>
      <c r="W153" s="270" t="str">
        <f>IF(VLOOKUP($B153,'Classificação ativ com agrop'!$B$7:$Z$632,COLUMN()-1,0)=0,"",VLOOKUP($B153,'Classificação ativ com agrop'!$B$7:$Z$632,COLUMN()-1,0))</f>
        <v/>
      </c>
      <c r="X153" s="270" t="str">
        <f>IF(VLOOKUP($B153,'Classificação ativ com agrop'!$B$7:$Z$632,COLUMN()-1,0)=0,"",VLOOKUP($B153,'Classificação ativ com agrop'!$B$7:$Z$632,COLUMN()-1,0))</f>
        <v/>
      </c>
      <c r="Y153" s="270" t="str">
        <f>IF(VLOOKUP($B153,'Classificação ativ com agrop'!$B$7:$Z$632,COLUMN()-1,0)=0,"",VLOOKUP($B153,'Classificação ativ com agrop'!$B$7:$Z$632,COLUMN()-1,0))</f>
        <v/>
      </c>
      <c r="Z153" s="270" t="str">
        <f>IF(VLOOKUP($B153,'Classificação ativ com agrop'!$B$7:$Z$632,COLUMN()-1,0)=0,"",VLOOKUP($B153,'Classificação ativ com agrop'!$B$7:$Z$632,COLUMN()-1,0))</f>
        <v/>
      </c>
    </row>
    <row r="154" spans="1:26">
      <c r="A154" s="48">
        <v>314</v>
      </c>
      <c r="B154" s="49" t="s">
        <v>285</v>
      </c>
      <c r="C154" s="65">
        <f>VLOOKUP($B154,'Panorama Especialização Brasil'!$K$4:$BU$679,58,0)</f>
        <v>78</v>
      </c>
      <c r="D154" s="46">
        <f t="shared" si="2"/>
        <v>0.99509482730046617</v>
      </c>
      <c r="E154" s="201">
        <f>VLOOKUP($B154,'Panorama Especialização Brasil'!$K$4:$BU$679,60,0)</f>
        <v>5</v>
      </c>
      <c r="F154" s="98">
        <v>4</v>
      </c>
      <c r="G154" s="196">
        <v>1</v>
      </c>
      <c r="H154" s="98">
        <f>VLOOKUP($B154,'Panorama Especialização Brasil'!$K$4:$BU$679,63,0)</f>
        <v>1387</v>
      </c>
      <c r="I154" s="201">
        <f>VLOOKUP($B154,'Panorama Especialização Brasil'!$K$4:$BV$680,64,0)</f>
        <v>148</v>
      </c>
      <c r="J154" s="270" t="str">
        <f>IF(VLOOKUP($B154,'Classificação ativ com agrop'!$B$7:$Z$632,COLUMN()-1,0)=0,"",VLOOKUP($B154,'Classificação ativ com agrop'!$B$7:$Z$632,COLUMN()-1,0))</f>
        <v>Com Atac</v>
      </c>
      <c r="K154" s="270" t="str">
        <f>IF(VLOOKUP($B154,'Classificação ativ com agrop'!$B$7:$Z$632,COLUMN()-1,0)=0,"",VLOOKUP($B154,'Classificação ativ com agrop'!$B$7:$Z$632,COLUMN()-1,0))</f>
        <v>Energia</v>
      </c>
      <c r="L154" s="270" t="str">
        <f>IF(VLOOKUP($B154,'Classificação ativ com agrop'!$B$7:$Z$632,COLUMN()-1,0)=0,"",VLOOKUP($B154,'Classificação ativ com agrop'!$B$7:$Z$632,COLUMN()-1,0))</f>
        <v/>
      </c>
      <c r="M154" s="270" t="str">
        <f>IF(VLOOKUP($B154,'Classificação ativ com agrop'!$B$7:$Z$632,COLUMN()-1,0)=0,"",VLOOKUP($B154,'Classificação ativ com agrop'!$B$7:$Z$632,COLUMN()-1,0))</f>
        <v>X Prop</v>
      </c>
      <c r="N154" s="270" t="str">
        <f>IF(VLOOKUP($B154,'Classificação ativ com agrop'!$B$7:$Z$632,COLUMN()-1,0)=0,"",VLOOKUP($B154,'Classificação ativ com agrop'!$B$7:$Z$632,COLUMN()-1,0))</f>
        <v>SPF&amp;E</v>
      </c>
      <c r="O154" s="270" t="str">
        <f>IF(VLOOKUP($B154,'Classificação ativ com agrop'!$B$7:$Z$632,COLUMN()-1,0)=0,"",VLOOKUP($B154,'Classificação ativ com agrop'!$B$7:$Z$632,COLUMN()-1,0))</f>
        <v/>
      </c>
      <c r="P154" s="270" t="str">
        <f>IF(VLOOKUP($B154,'Classificação ativ com agrop'!$B$7:$Z$632,COLUMN()-1,0)=0,"",VLOOKUP($B154,'Classificação ativ com agrop'!$B$7:$Z$632,COLUMN()-1,0))</f>
        <v>Gen Reflexo</v>
      </c>
      <c r="Q154" s="269">
        <f>IF(VLOOKUP($B154,'Classificação ativ com agrop'!$B$7:$Z$632,COLUMN()-1,0)=0,"",VLOOKUP($B154,'Classificação ativ com agrop'!$B$7:$Z$632,COLUMN()-1,0))</f>
        <v>0.5</v>
      </c>
      <c r="R154" s="269">
        <f>IF(VLOOKUP($B154,'Classificação ativ com agrop'!$B$7:$Z$632,COLUMN()-1,0)=0,"",VLOOKUP($B154,'Classificação ativ com agrop'!$B$7:$Z$632,COLUMN()-1,0))</f>
        <v>0.5</v>
      </c>
      <c r="S154" s="270">
        <f>IF(VLOOKUP($B154,'Classificação ativ com agrop'!$B$7:$Z$632,COLUMN()-1,0)=0,"",VLOOKUP($B154,'Classificação ativ com agrop'!$B$7:$Z$632,COLUMN()-1,0))</f>
        <v>39</v>
      </c>
      <c r="T154" s="270">
        <f>IF(VLOOKUP($B154,'Classificação ativ com agrop'!$B$7:$Z$632,COLUMN()-1,0)=0,"",VLOOKUP($B154,'Classificação ativ com agrop'!$B$7:$Z$632,COLUMN()-1,0))</f>
        <v>2.5</v>
      </c>
      <c r="U154" s="270">
        <f>IF(VLOOKUP($B154,'Classificação ativ com agrop'!$B$7:$Z$632,COLUMN()-1,0)=0,"",VLOOKUP($B154,'Classificação ativ com agrop'!$B$7:$Z$632,COLUMN()-1,0))</f>
        <v>693.5</v>
      </c>
      <c r="V154" s="270">
        <f>IF(VLOOKUP($B154,'Classificação ativ com agrop'!$B$7:$Z$632,COLUMN()-1,0)=0,"",VLOOKUP($B154,'Classificação ativ com agrop'!$B$7:$Z$632,COLUMN()-1,0))</f>
        <v>74</v>
      </c>
      <c r="W154" s="270">
        <f>IF(VLOOKUP($B154,'Classificação ativ com agrop'!$B$7:$Z$632,COLUMN()-1,0)=0,"",VLOOKUP($B154,'Classificação ativ com agrop'!$B$7:$Z$632,COLUMN()-1,0))</f>
        <v>39</v>
      </c>
      <c r="X154" s="270">
        <f>IF(VLOOKUP($B154,'Classificação ativ com agrop'!$B$7:$Z$632,COLUMN()-1,0)=0,"",VLOOKUP($B154,'Classificação ativ com agrop'!$B$7:$Z$632,COLUMN()-1,0))</f>
        <v>2.5</v>
      </c>
      <c r="Y154" s="270">
        <f>IF(VLOOKUP($B154,'Classificação ativ com agrop'!$B$7:$Z$632,COLUMN()-1,0)=0,"",VLOOKUP($B154,'Classificação ativ com agrop'!$B$7:$Z$632,COLUMN()-1,0))</f>
        <v>693.5</v>
      </c>
      <c r="Z154" s="270">
        <f>IF(VLOOKUP($B154,'Classificação ativ com agrop'!$B$7:$Z$632,COLUMN()-1,0)=0,"",VLOOKUP($B154,'Classificação ativ com agrop'!$B$7:$Z$632,COLUMN()-1,0))</f>
        <v>74</v>
      </c>
    </row>
    <row r="155" spans="1:26">
      <c r="A155" s="67">
        <v>364</v>
      </c>
      <c r="B155" s="68" t="s">
        <v>335</v>
      </c>
      <c r="C155" s="69">
        <f>VLOOKUP($B155,'Panorama Especialização Brasil'!$K$4:$BU$679,58,0)</f>
        <v>454</v>
      </c>
      <c r="D155" s="50">
        <f t="shared" si="2"/>
        <v>0.99227415653416862</v>
      </c>
      <c r="E155" s="202">
        <f>VLOOKUP($B155,'Panorama Especialização Brasil'!$K$4:$BU$679,60,0)</f>
        <v>146</v>
      </c>
      <c r="F155" s="98">
        <v>85</v>
      </c>
      <c r="G155" s="197">
        <v>23</v>
      </c>
      <c r="H155" s="99">
        <f>VLOOKUP($B155,'Panorama Especialização Brasil'!$K$4:$BU$679,63,0)</f>
        <v>8096</v>
      </c>
      <c r="I155" s="202">
        <f>VLOOKUP($B155,'Panorama Especialização Brasil'!$K$4:$BV$680,64,0)</f>
        <v>2496</v>
      </c>
      <c r="J155" s="270" t="str">
        <f>IF(VLOOKUP($B155,'Classificação ativ com agrop'!$B$7:$Z$632,COLUMN()-1,0)=0,"",VLOOKUP($B155,'Classificação ativ com agrop'!$B$7:$Z$632,COLUMN()-1,0))</f>
        <v>Com Ger</v>
      </c>
      <c r="K155" s="270" t="str">
        <f>IF(VLOOKUP($B155,'Classificação ativ com agrop'!$B$7:$Z$632,COLUMN()-1,0)=0,"",VLOOKUP($B155,'Classificação ativ com agrop'!$B$7:$Z$632,COLUMN()-1,0))</f>
        <v>SPF&amp;E</v>
      </c>
      <c r="L155" s="270" t="str">
        <f>IF(VLOOKUP($B155,'Classificação ativ com agrop'!$B$7:$Z$632,COLUMN()-1,0)=0,"",VLOOKUP($B155,'Classificação ativ com agrop'!$B$7:$Z$632,COLUMN()-1,0))</f>
        <v/>
      </c>
      <c r="M155" s="270" t="str">
        <f>IF(VLOOKUP($B155,'Classificação ativ com agrop'!$B$7:$Z$632,COLUMN()-1,0)=0,"",VLOOKUP($B155,'Classificação ativ com agrop'!$B$7:$Z$632,COLUMN()-1,0))</f>
        <v>Gen Reflexo</v>
      </c>
      <c r="N155" s="270" t="str">
        <f>IF(VLOOKUP($B155,'Classificação ativ com agrop'!$B$7:$Z$632,COLUMN()-1,0)=0,"",VLOOKUP($B155,'Classificação ativ com agrop'!$B$7:$Z$632,COLUMN()-1,0))</f>
        <v/>
      </c>
      <c r="O155" s="270" t="str">
        <f>IF(VLOOKUP($B155,'Classificação ativ com agrop'!$B$7:$Z$632,COLUMN()-1,0)=0,"",VLOOKUP($B155,'Classificação ativ com agrop'!$B$7:$Z$632,COLUMN()-1,0))</f>
        <v/>
      </c>
      <c r="P155" s="270" t="str">
        <f>IF(VLOOKUP($B155,'Classificação ativ com agrop'!$B$7:$Z$632,COLUMN()-1,0)=0,"",VLOOKUP($B155,'Classificação ativ com agrop'!$B$7:$Z$632,COLUMN()-1,0))</f>
        <v/>
      </c>
      <c r="Q155" s="269">
        <f>IF(VLOOKUP($B155,'Classificação ativ com agrop'!$B$7:$Z$632,COLUMN()-1,0)=0,"",VLOOKUP($B155,'Classificação ativ com agrop'!$B$7:$Z$632,COLUMN()-1,0))</f>
        <v>1</v>
      </c>
      <c r="R155" s="269" t="str">
        <f>IF(VLOOKUP($B155,'Classificação ativ com agrop'!$B$7:$Z$632,COLUMN()-1,0)=0,"",VLOOKUP($B155,'Classificação ativ com agrop'!$B$7:$Z$632,COLUMN()-1,0))</f>
        <v/>
      </c>
      <c r="S155" s="270">
        <f>IF(VLOOKUP($B155,'Classificação ativ com agrop'!$B$7:$Z$632,COLUMN()-1,0)=0,"",VLOOKUP($B155,'Classificação ativ com agrop'!$B$7:$Z$632,COLUMN()-1,0))</f>
        <v>454</v>
      </c>
      <c r="T155" s="270">
        <f>IF(VLOOKUP($B155,'Classificação ativ com agrop'!$B$7:$Z$632,COLUMN()-1,0)=0,"",VLOOKUP($B155,'Classificação ativ com agrop'!$B$7:$Z$632,COLUMN()-1,0))</f>
        <v>146</v>
      </c>
      <c r="U155" s="270">
        <f>IF(VLOOKUP($B155,'Classificação ativ com agrop'!$B$7:$Z$632,COLUMN()-1,0)=0,"",VLOOKUP($B155,'Classificação ativ com agrop'!$B$7:$Z$632,COLUMN()-1,0))</f>
        <v>8096</v>
      </c>
      <c r="V155" s="270">
        <f>IF(VLOOKUP($B155,'Classificação ativ com agrop'!$B$7:$Z$632,COLUMN()-1,0)=0,"",VLOOKUP($B155,'Classificação ativ com agrop'!$B$7:$Z$632,COLUMN()-1,0))</f>
        <v>2496</v>
      </c>
      <c r="W155" s="270" t="str">
        <f>IF(VLOOKUP($B155,'Classificação ativ com agrop'!$B$7:$Z$632,COLUMN()-1,0)=0,"",VLOOKUP($B155,'Classificação ativ com agrop'!$B$7:$Z$632,COLUMN()-1,0))</f>
        <v/>
      </c>
      <c r="X155" s="270" t="str">
        <f>IF(VLOOKUP($B155,'Classificação ativ com agrop'!$B$7:$Z$632,COLUMN()-1,0)=0,"",VLOOKUP($B155,'Classificação ativ com agrop'!$B$7:$Z$632,COLUMN()-1,0))</f>
        <v/>
      </c>
      <c r="Y155" s="270" t="str">
        <f>IF(VLOOKUP($B155,'Classificação ativ com agrop'!$B$7:$Z$632,COLUMN()-1,0)=0,"",VLOOKUP($B155,'Classificação ativ com agrop'!$B$7:$Z$632,COLUMN()-1,0))</f>
        <v/>
      </c>
      <c r="Z155" s="270" t="str">
        <f>IF(VLOOKUP($B155,'Classificação ativ com agrop'!$B$7:$Z$632,COLUMN()-1,0)=0,"",VLOOKUP($B155,'Classificação ativ com agrop'!$B$7:$Z$632,COLUMN()-1,0))</f>
        <v/>
      </c>
    </row>
    <row r="156" spans="1:26">
      <c r="A156" s="48">
        <v>422</v>
      </c>
      <c r="B156" s="49" t="s">
        <v>393</v>
      </c>
      <c r="C156" s="65">
        <f>VLOOKUP($B156,'Panorama Especialização Brasil'!$K$4:$BU$679,58,0)</f>
        <v>37778</v>
      </c>
      <c r="D156" s="46">
        <f t="shared" si="2"/>
        <v>0.99099573764679805</v>
      </c>
      <c r="E156" s="201">
        <f>VLOOKUP($B156,'Panorama Especialização Brasil'!$K$4:$BU$679,60,0)</f>
        <v>6188</v>
      </c>
      <c r="F156" s="98">
        <v>5272</v>
      </c>
      <c r="G156" s="196">
        <v>609</v>
      </c>
      <c r="H156" s="98">
        <f>VLOOKUP($B156,'Panorama Especialização Brasil'!$K$4:$BU$679,63,0)</f>
        <v>674549</v>
      </c>
      <c r="I156" s="201">
        <f>VLOOKUP($B156,'Panorama Especialização Brasil'!$K$4:$BV$680,64,0)</f>
        <v>119204</v>
      </c>
      <c r="J156" s="270" t="str">
        <f>IF(VLOOKUP($B156,'Classificação ativ com agrop'!$B$7:$Z$632,COLUMN()-1,0)=0,"",VLOOKUP($B156,'Classificação ativ com agrop'!$B$7:$Z$632,COLUMN()-1,0))</f>
        <v>Com Ger</v>
      </c>
      <c r="K156" s="270" t="str">
        <f>IF(VLOOKUP($B156,'Classificação ativ com agrop'!$B$7:$Z$632,COLUMN()-1,0)=0,"",VLOOKUP($B156,'Classificação ativ com agrop'!$B$7:$Z$632,COLUMN()-1,0))</f>
        <v>Const Civil</v>
      </c>
      <c r="L156" s="270" t="str">
        <f>IF(VLOOKUP($B156,'Classificação ativ com agrop'!$B$7:$Z$632,COLUMN()-1,0)=0,"",VLOOKUP($B156,'Classificação ativ com agrop'!$B$7:$Z$632,COLUMN()-1,0))</f>
        <v/>
      </c>
      <c r="M156" s="270" t="str">
        <f>IF(VLOOKUP($B156,'Classificação ativ com agrop'!$B$7:$Z$632,COLUMN()-1,0)=0,"",VLOOKUP($B156,'Classificação ativ com agrop'!$B$7:$Z$632,COLUMN()-1,0))</f>
        <v>Multifunção</v>
      </c>
      <c r="N156" s="270" t="str">
        <f>IF(VLOOKUP($B156,'Classificação ativ com agrop'!$B$7:$Z$632,COLUMN()-1,0)=0,"",VLOOKUP($B156,'Classificação ativ com agrop'!$B$7:$Z$632,COLUMN()-1,0))</f>
        <v>SPF</v>
      </c>
      <c r="O156" s="270" t="str">
        <f>IF(VLOOKUP($B156,'Classificação ativ com agrop'!$B$7:$Z$632,COLUMN()-1,0)=0,"",VLOOKUP($B156,'Classificação ativ com agrop'!$B$7:$Z$632,COLUMN()-1,0))</f>
        <v/>
      </c>
      <c r="P156" s="270" t="str">
        <f>IF(VLOOKUP($B156,'Classificação ativ com agrop'!$B$7:$Z$632,COLUMN()-1,0)=0,"",VLOOKUP($B156,'Classificação ativ com agrop'!$B$7:$Z$632,COLUMN()-1,0))</f>
        <v>Cons Reflexo</v>
      </c>
      <c r="Q156" s="269">
        <f>IF(VLOOKUP($B156,'Classificação ativ com agrop'!$B$7:$Z$632,COLUMN()-1,0)=0,"",VLOOKUP($B156,'Classificação ativ com agrop'!$B$7:$Z$632,COLUMN()-1,0))</f>
        <v>0.5</v>
      </c>
      <c r="R156" s="269">
        <f>IF(VLOOKUP($B156,'Classificação ativ com agrop'!$B$7:$Z$632,COLUMN()-1,0)=0,"",VLOOKUP($B156,'Classificação ativ com agrop'!$B$7:$Z$632,COLUMN()-1,0))</f>
        <v>0.5</v>
      </c>
      <c r="S156" s="270">
        <f>IF(VLOOKUP($B156,'Classificação ativ com agrop'!$B$7:$Z$632,COLUMN()-1,0)=0,"",VLOOKUP($B156,'Classificação ativ com agrop'!$B$7:$Z$632,COLUMN()-1,0))</f>
        <v>18889</v>
      </c>
      <c r="T156" s="270">
        <f>IF(VLOOKUP($B156,'Classificação ativ com agrop'!$B$7:$Z$632,COLUMN()-1,0)=0,"",VLOOKUP($B156,'Classificação ativ com agrop'!$B$7:$Z$632,COLUMN()-1,0))</f>
        <v>3094</v>
      </c>
      <c r="U156" s="270">
        <f>IF(VLOOKUP($B156,'Classificação ativ com agrop'!$B$7:$Z$632,COLUMN()-1,0)=0,"",VLOOKUP($B156,'Classificação ativ com agrop'!$B$7:$Z$632,COLUMN()-1,0))</f>
        <v>337274.5</v>
      </c>
      <c r="V156" s="270">
        <f>IF(VLOOKUP($B156,'Classificação ativ com agrop'!$B$7:$Z$632,COLUMN()-1,0)=0,"",VLOOKUP($B156,'Classificação ativ com agrop'!$B$7:$Z$632,COLUMN()-1,0))</f>
        <v>59602</v>
      </c>
      <c r="W156" s="270">
        <f>IF(VLOOKUP($B156,'Classificação ativ com agrop'!$B$7:$Z$632,COLUMN()-1,0)=0,"",VLOOKUP($B156,'Classificação ativ com agrop'!$B$7:$Z$632,COLUMN()-1,0))</f>
        <v>18889</v>
      </c>
      <c r="X156" s="270">
        <f>IF(VLOOKUP($B156,'Classificação ativ com agrop'!$B$7:$Z$632,COLUMN()-1,0)=0,"",VLOOKUP($B156,'Classificação ativ com agrop'!$B$7:$Z$632,COLUMN()-1,0))</f>
        <v>3094</v>
      </c>
      <c r="Y156" s="270">
        <f>IF(VLOOKUP($B156,'Classificação ativ com agrop'!$B$7:$Z$632,COLUMN()-1,0)=0,"",VLOOKUP($B156,'Classificação ativ com agrop'!$B$7:$Z$632,COLUMN()-1,0))</f>
        <v>337274.5</v>
      </c>
      <c r="Z156" s="270">
        <f>IF(VLOOKUP($B156,'Classificação ativ com agrop'!$B$7:$Z$632,COLUMN()-1,0)=0,"",VLOOKUP($B156,'Classificação ativ com agrop'!$B$7:$Z$632,COLUMN()-1,0))</f>
        <v>59602</v>
      </c>
    </row>
    <row r="157" spans="1:26">
      <c r="A157" s="48">
        <v>359</v>
      </c>
      <c r="B157" s="49" t="s">
        <v>330</v>
      </c>
      <c r="C157" s="65">
        <f>VLOOKUP($B157,'Panorama Especialização Brasil'!$K$4:$BU$679,58,0)</f>
        <v>195</v>
      </c>
      <c r="D157" s="46">
        <f t="shared" si="2"/>
        <v>0.97969656833173391</v>
      </c>
      <c r="E157" s="201">
        <f>VLOOKUP($B157,'Panorama Especialização Brasil'!$K$4:$BU$679,60,0)</f>
        <v>104</v>
      </c>
      <c r="F157" s="98">
        <v>33</v>
      </c>
      <c r="G157" s="196">
        <v>16</v>
      </c>
      <c r="H157" s="98">
        <f>VLOOKUP($B157,'Panorama Especialização Brasil'!$K$4:$BU$679,63,0)</f>
        <v>3522</v>
      </c>
      <c r="I157" s="201">
        <f>VLOOKUP($B157,'Panorama Especialização Brasil'!$K$4:$BV$680,64,0)</f>
        <v>1356</v>
      </c>
      <c r="J157" s="270" t="str">
        <f>IF(VLOOKUP($B157,'Classificação ativ com agrop'!$B$7:$Z$632,COLUMN()-1,0)=0,"",VLOOKUP($B157,'Classificação ativ com agrop'!$B$7:$Z$632,COLUMN()-1,0))</f>
        <v>Com Ger</v>
      </c>
      <c r="K157" s="270" t="str">
        <f>IF(VLOOKUP($B157,'Classificação ativ com agrop'!$B$7:$Z$632,COLUMN()-1,0)=0,"",VLOOKUP($B157,'Classificação ativ com agrop'!$B$7:$Z$632,COLUMN()-1,0))</f>
        <v>Const Civil</v>
      </c>
      <c r="L157" s="270" t="str">
        <f>IF(VLOOKUP($B157,'Classificação ativ com agrop'!$B$7:$Z$632,COLUMN()-1,0)=0,"",VLOOKUP($B157,'Classificação ativ com agrop'!$B$7:$Z$632,COLUMN()-1,0))</f>
        <v/>
      </c>
      <c r="M157" s="270" t="str">
        <f>IF(VLOOKUP($B157,'Classificação ativ com agrop'!$B$7:$Z$632,COLUMN()-1,0)=0,"",VLOOKUP($B157,'Classificação ativ com agrop'!$B$7:$Z$632,COLUMN()-1,0))</f>
        <v>M</v>
      </c>
      <c r="N157" s="270" t="str">
        <f>IF(VLOOKUP($B157,'Classificação ativ com agrop'!$B$7:$Z$632,COLUMN()-1,0)=0,"",VLOOKUP($B157,'Classificação ativ com agrop'!$B$7:$Z$632,COLUMN()-1,0))</f>
        <v/>
      </c>
      <c r="O157" s="270" t="str">
        <f>IF(VLOOKUP($B157,'Classificação ativ com agrop'!$B$7:$Z$632,COLUMN()-1,0)=0,"",VLOOKUP($B157,'Classificação ativ com agrop'!$B$7:$Z$632,COLUMN()-1,0))</f>
        <v/>
      </c>
      <c r="P157" s="270" t="str">
        <f>IF(VLOOKUP($B157,'Classificação ativ com agrop'!$B$7:$Z$632,COLUMN()-1,0)=0,"",VLOOKUP($B157,'Classificação ativ com agrop'!$B$7:$Z$632,COLUMN()-1,0))</f>
        <v/>
      </c>
      <c r="Q157" s="269">
        <f>IF(VLOOKUP($B157,'Classificação ativ com agrop'!$B$7:$Z$632,COLUMN()-1,0)=0,"",VLOOKUP($B157,'Classificação ativ com agrop'!$B$7:$Z$632,COLUMN()-1,0))</f>
        <v>1</v>
      </c>
      <c r="R157" s="269" t="str">
        <f>IF(VLOOKUP($B157,'Classificação ativ com agrop'!$B$7:$Z$632,COLUMN()-1,0)=0,"",VLOOKUP($B157,'Classificação ativ com agrop'!$B$7:$Z$632,COLUMN()-1,0))</f>
        <v/>
      </c>
      <c r="S157" s="270">
        <f>IF(VLOOKUP($B157,'Classificação ativ com agrop'!$B$7:$Z$632,COLUMN()-1,0)=0,"",VLOOKUP($B157,'Classificação ativ com agrop'!$B$7:$Z$632,COLUMN()-1,0))</f>
        <v>195</v>
      </c>
      <c r="T157" s="270">
        <f>IF(VLOOKUP($B157,'Classificação ativ com agrop'!$B$7:$Z$632,COLUMN()-1,0)=0,"",VLOOKUP($B157,'Classificação ativ com agrop'!$B$7:$Z$632,COLUMN()-1,0))</f>
        <v>104</v>
      </c>
      <c r="U157" s="270">
        <f>IF(VLOOKUP($B157,'Classificação ativ com agrop'!$B$7:$Z$632,COLUMN()-1,0)=0,"",VLOOKUP($B157,'Classificação ativ com agrop'!$B$7:$Z$632,COLUMN()-1,0))</f>
        <v>3522</v>
      </c>
      <c r="V157" s="270">
        <f>IF(VLOOKUP($B157,'Classificação ativ com agrop'!$B$7:$Z$632,COLUMN()-1,0)=0,"",VLOOKUP($B157,'Classificação ativ com agrop'!$B$7:$Z$632,COLUMN()-1,0))</f>
        <v>1356</v>
      </c>
      <c r="W157" s="270" t="str">
        <f>IF(VLOOKUP($B157,'Classificação ativ com agrop'!$B$7:$Z$632,COLUMN()-1,0)=0,"",VLOOKUP($B157,'Classificação ativ com agrop'!$B$7:$Z$632,COLUMN()-1,0))</f>
        <v/>
      </c>
      <c r="X157" s="270" t="str">
        <f>IF(VLOOKUP($B157,'Classificação ativ com agrop'!$B$7:$Z$632,COLUMN()-1,0)=0,"",VLOOKUP($B157,'Classificação ativ com agrop'!$B$7:$Z$632,COLUMN()-1,0))</f>
        <v/>
      </c>
      <c r="Y157" s="270" t="str">
        <f>IF(VLOOKUP($B157,'Classificação ativ com agrop'!$B$7:$Z$632,COLUMN()-1,0)=0,"",VLOOKUP($B157,'Classificação ativ com agrop'!$B$7:$Z$632,COLUMN()-1,0))</f>
        <v/>
      </c>
      <c r="Z157" s="270" t="str">
        <f>IF(VLOOKUP($B157,'Classificação ativ com agrop'!$B$7:$Z$632,COLUMN()-1,0)=0,"",VLOOKUP($B157,'Classificação ativ com agrop'!$B$7:$Z$632,COLUMN()-1,0))</f>
        <v/>
      </c>
    </row>
    <row r="158" spans="1:26">
      <c r="A158" s="48">
        <v>575</v>
      </c>
      <c r="B158" s="49" t="s">
        <v>548</v>
      </c>
      <c r="C158" s="65">
        <f>VLOOKUP($B158,'Panorama Especialização Brasil'!$K$4:$BU$679,58,0)</f>
        <v>438</v>
      </c>
      <c r="D158" s="46">
        <f t="shared" si="2"/>
        <v>0.97378242685106864</v>
      </c>
      <c r="E158" s="201">
        <f>VLOOKUP($B158,'Panorama Especialização Brasil'!$K$4:$BU$679,60,0)</f>
        <v>108</v>
      </c>
      <c r="F158" s="98">
        <v>40</v>
      </c>
      <c r="G158" s="196">
        <v>10</v>
      </c>
      <c r="H158" s="98">
        <f>VLOOKUP($B158,'Panorama Especialização Brasil'!$K$4:$BU$679,63,0)</f>
        <v>7959</v>
      </c>
      <c r="I158" s="201">
        <f>VLOOKUP($B158,'Panorama Especialização Brasil'!$K$4:$BV$680,64,0)</f>
        <v>1360</v>
      </c>
      <c r="J158" s="270" t="str">
        <f>IF(VLOOKUP($B158,'Classificação ativ com agrop'!$B$7:$Z$632,COLUMN()-1,0)=0,"",VLOOKUP($B158,'Classificação ativ com agrop'!$B$7:$Z$632,COLUMN()-1,0))</f>
        <v>Aluguel</v>
      </c>
      <c r="K158" s="270" t="str">
        <f>IF(VLOOKUP($B158,'Classificação ativ com agrop'!$B$7:$Z$632,COLUMN()-1,0)=0,"",VLOOKUP($B158,'Classificação ativ com agrop'!$B$7:$Z$632,COLUMN()-1,0))</f>
        <v>SPF&amp;E</v>
      </c>
      <c r="L158" s="270" t="str">
        <f>IF(VLOOKUP($B158,'Classificação ativ com agrop'!$B$7:$Z$632,COLUMN()-1,0)=0,"",VLOOKUP($B158,'Classificação ativ com agrop'!$B$7:$Z$632,COLUMN()-1,0))</f>
        <v/>
      </c>
      <c r="M158" s="270" t="str">
        <f>IF(VLOOKUP($B158,'Classificação ativ com agrop'!$B$7:$Z$632,COLUMN()-1,0)=0,"",VLOOKUP($B158,'Classificação ativ com agrop'!$B$7:$Z$632,COLUMN()-1,0))</f>
        <v>Gen Reflexo</v>
      </c>
      <c r="N158" s="270" t="str">
        <f>IF(VLOOKUP($B158,'Classificação ativ com agrop'!$B$7:$Z$632,COLUMN()-1,0)=0,"",VLOOKUP($B158,'Classificação ativ com agrop'!$B$7:$Z$632,COLUMN()-1,0))</f>
        <v/>
      </c>
      <c r="O158" s="270" t="str">
        <f>IF(VLOOKUP($B158,'Classificação ativ com agrop'!$B$7:$Z$632,COLUMN()-1,0)=0,"",VLOOKUP($B158,'Classificação ativ com agrop'!$B$7:$Z$632,COLUMN()-1,0))</f>
        <v/>
      </c>
      <c r="P158" s="270" t="str">
        <f>IF(VLOOKUP($B158,'Classificação ativ com agrop'!$B$7:$Z$632,COLUMN()-1,0)=0,"",VLOOKUP($B158,'Classificação ativ com agrop'!$B$7:$Z$632,COLUMN()-1,0))</f>
        <v/>
      </c>
      <c r="Q158" s="269">
        <f>IF(VLOOKUP($B158,'Classificação ativ com agrop'!$B$7:$Z$632,COLUMN()-1,0)=0,"",VLOOKUP($B158,'Classificação ativ com agrop'!$B$7:$Z$632,COLUMN()-1,0))</f>
        <v>1</v>
      </c>
      <c r="R158" s="269" t="str">
        <f>IF(VLOOKUP($B158,'Classificação ativ com agrop'!$B$7:$Z$632,COLUMN()-1,0)=0,"",VLOOKUP($B158,'Classificação ativ com agrop'!$B$7:$Z$632,COLUMN()-1,0))</f>
        <v/>
      </c>
      <c r="S158" s="270">
        <f>IF(VLOOKUP($B158,'Classificação ativ com agrop'!$B$7:$Z$632,COLUMN()-1,0)=0,"",VLOOKUP($B158,'Classificação ativ com agrop'!$B$7:$Z$632,COLUMN()-1,0))</f>
        <v>438</v>
      </c>
      <c r="T158" s="270">
        <f>IF(VLOOKUP($B158,'Classificação ativ com agrop'!$B$7:$Z$632,COLUMN()-1,0)=0,"",VLOOKUP($B158,'Classificação ativ com agrop'!$B$7:$Z$632,COLUMN()-1,0))</f>
        <v>108</v>
      </c>
      <c r="U158" s="270">
        <f>IF(VLOOKUP($B158,'Classificação ativ com agrop'!$B$7:$Z$632,COLUMN()-1,0)=0,"",VLOOKUP($B158,'Classificação ativ com agrop'!$B$7:$Z$632,COLUMN()-1,0))</f>
        <v>7959</v>
      </c>
      <c r="V158" s="270">
        <f>IF(VLOOKUP($B158,'Classificação ativ com agrop'!$B$7:$Z$632,COLUMN()-1,0)=0,"",VLOOKUP($B158,'Classificação ativ com agrop'!$B$7:$Z$632,COLUMN()-1,0))</f>
        <v>1360</v>
      </c>
      <c r="W158" s="270" t="str">
        <f>IF(VLOOKUP($B158,'Classificação ativ com agrop'!$B$7:$Z$632,COLUMN()-1,0)=0,"",VLOOKUP($B158,'Classificação ativ com agrop'!$B$7:$Z$632,COLUMN()-1,0))</f>
        <v/>
      </c>
      <c r="X158" s="270" t="str">
        <f>IF(VLOOKUP($B158,'Classificação ativ com agrop'!$B$7:$Z$632,COLUMN()-1,0)=0,"",VLOOKUP($B158,'Classificação ativ com agrop'!$B$7:$Z$632,COLUMN()-1,0))</f>
        <v/>
      </c>
      <c r="Y158" s="270" t="str">
        <f>IF(VLOOKUP($B158,'Classificação ativ com agrop'!$B$7:$Z$632,COLUMN()-1,0)=0,"",VLOOKUP($B158,'Classificação ativ com agrop'!$B$7:$Z$632,COLUMN()-1,0))</f>
        <v/>
      </c>
      <c r="Z158" s="270" t="str">
        <f>IF(VLOOKUP($B158,'Classificação ativ com agrop'!$B$7:$Z$632,COLUMN()-1,0)=0,"",VLOOKUP($B158,'Classificação ativ com agrop'!$B$7:$Z$632,COLUMN()-1,0))</f>
        <v/>
      </c>
    </row>
    <row r="159" spans="1:26">
      <c r="A159" s="48">
        <v>425</v>
      </c>
      <c r="B159" s="49" t="s">
        <v>396</v>
      </c>
      <c r="C159" s="65">
        <f>VLOOKUP($B159,'Panorama Especialização Brasil'!$K$4:$BU$679,58,0)</f>
        <v>13067</v>
      </c>
      <c r="D159" s="46">
        <f t="shared" si="2"/>
        <v>0.96829547286521445</v>
      </c>
      <c r="E159" s="201">
        <f>VLOOKUP($B159,'Panorama Especialização Brasil'!$K$4:$BU$679,60,0)</f>
        <v>1363</v>
      </c>
      <c r="F159" s="98">
        <v>1891</v>
      </c>
      <c r="G159" s="196">
        <v>170</v>
      </c>
      <c r="H159" s="98">
        <f>VLOOKUP($B159,'Panorama Especialização Brasil'!$K$4:$BU$679,63,0)</f>
        <v>238789</v>
      </c>
      <c r="I159" s="201">
        <f>VLOOKUP($B159,'Panorama Especialização Brasil'!$K$4:$BV$680,64,0)</f>
        <v>22444</v>
      </c>
      <c r="J159" s="270" t="str">
        <f>IF(VLOOKUP($B159,'Classificação ativ com agrop'!$B$7:$Z$632,COLUMN()-1,0)=0,"",VLOOKUP($B159,'Classificação ativ com agrop'!$B$7:$Z$632,COLUMN()-1,0))</f>
        <v>Com Ger</v>
      </c>
      <c r="K159" s="270" t="str">
        <f>IF(VLOOKUP($B159,'Classificação ativ com agrop'!$B$7:$Z$632,COLUMN()-1,0)=0,"",VLOOKUP($B159,'Classificação ativ com agrop'!$B$7:$Z$632,COLUMN()-1,0))</f>
        <v>SPF</v>
      </c>
      <c r="L159" s="270" t="str">
        <f>IF(VLOOKUP($B159,'Classificação ativ com agrop'!$B$7:$Z$632,COLUMN()-1,0)=0,"",VLOOKUP($B159,'Classificação ativ com agrop'!$B$7:$Z$632,COLUMN()-1,0))</f>
        <v/>
      </c>
      <c r="M159" s="270" t="str">
        <f>IF(VLOOKUP($B159,'Classificação ativ com agrop'!$B$7:$Z$632,COLUMN()-1,0)=0,"",VLOOKUP($B159,'Classificação ativ com agrop'!$B$7:$Z$632,COLUMN()-1,0))</f>
        <v>Cons Reflexo</v>
      </c>
      <c r="N159" s="270" t="str">
        <f>IF(VLOOKUP($B159,'Classificação ativ com agrop'!$B$7:$Z$632,COLUMN()-1,0)=0,"",VLOOKUP($B159,'Classificação ativ com agrop'!$B$7:$Z$632,COLUMN()-1,0))</f>
        <v/>
      </c>
      <c r="O159" s="270" t="str">
        <f>IF(VLOOKUP($B159,'Classificação ativ com agrop'!$B$7:$Z$632,COLUMN()-1,0)=0,"",VLOOKUP($B159,'Classificação ativ com agrop'!$B$7:$Z$632,COLUMN()-1,0))</f>
        <v/>
      </c>
      <c r="P159" s="270" t="str">
        <f>IF(VLOOKUP($B159,'Classificação ativ com agrop'!$B$7:$Z$632,COLUMN()-1,0)=0,"",VLOOKUP($B159,'Classificação ativ com agrop'!$B$7:$Z$632,COLUMN()-1,0))</f>
        <v/>
      </c>
      <c r="Q159" s="269">
        <f>IF(VLOOKUP($B159,'Classificação ativ com agrop'!$B$7:$Z$632,COLUMN()-1,0)=0,"",VLOOKUP($B159,'Classificação ativ com agrop'!$B$7:$Z$632,COLUMN()-1,0))</f>
        <v>1</v>
      </c>
      <c r="R159" s="269" t="str">
        <f>IF(VLOOKUP($B159,'Classificação ativ com agrop'!$B$7:$Z$632,COLUMN()-1,0)=0,"",VLOOKUP($B159,'Classificação ativ com agrop'!$B$7:$Z$632,COLUMN()-1,0))</f>
        <v/>
      </c>
      <c r="S159" s="270">
        <f>IF(VLOOKUP($B159,'Classificação ativ com agrop'!$B$7:$Z$632,COLUMN()-1,0)=0,"",VLOOKUP($B159,'Classificação ativ com agrop'!$B$7:$Z$632,COLUMN()-1,0))</f>
        <v>13067</v>
      </c>
      <c r="T159" s="270">
        <f>IF(VLOOKUP($B159,'Classificação ativ com agrop'!$B$7:$Z$632,COLUMN()-1,0)=0,"",VLOOKUP($B159,'Classificação ativ com agrop'!$B$7:$Z$632,COLUMN()-1,0))</f>
        <v>1363</v>
      </c>
      <c r="U159" s="270">
        <f>IF(VLOOKUP($B159,'Classificação ativ com agrop'!$B$7:$Z$632,COLUMN()-1,0)=0,"",VLOOKUP($B159,'Classificação ativ com agrop'!$B$7:$Z$632,COLUMN()-1,0))</f>
        <v>238789</v>
      </c>
      <c r="V159" s="270">
        <f>IF(VLOOKUP($B159,'Classificação ativ com agrop'!$B$7:$Z$632,COLUMN()-1,0)=0,"",VLOOKUP($B159,'Classificação ativ com agrop'!$B$7:$Z$632,COLUMN()-1,0))</f>
        <v>22444</v>
      </c>
      <c r="W159" s="270" t="str">
        <f>IF(VLOOKUP($B159,'Classificação ativ com agrop'!$B$7:$Z$632,COLUMN()-1,0)=0,"",VLOOKUP($B159,'Classificação ativ com agrop'!$B$7:$Z$632,COLUMN()-1,0))</f>
        <v/>
      </c>
      <c r="X159" s="270" t="str">
        <f>IF(VLOOKUP($B159,'Classificação ativ com agrop'!$B$7:$Z$632,COLUMN()-1,0)=0,"",VLOOKUP($B159,'Classificação ativ com agrop'!$B$7:$Z$632,COLUMN()-1,0))</f>
        <v/>
      </c>
      <c r="Y159" s="270" t="str">
        <f>IF(VLOOKUP($B159,'Classificação ativ com agrop'!$B$7:$Z$632,COLUMN()-1,0)=0,"",VLOOKUP($B159,'Classificação ativ com agrop'!$B$7:$Z$632,COLUMN()-1,0))</f>
        <v/>
      </c>
      <c r="Z159" s="270" t="str">
        <f>IF(VLOOKUP($B159,'Classificação ativ com agrop'!$B$7:$Z$632,COLUMN()-1,0)=0,"",VLOOKUP($B159,'Classificação ativ com agrop'!$B$7:$Z$632,COLUMN()-1,0))</f>
        <v/>
      </c>
    </row>
    <row r="160" spans="1:26">
      <c r="A160" s="48">
        <v>350</v>
      </c>
      <c r="B160" s="49" t="s">
        <v>321</v>
      </c>
      <c r="C160" s="65">
        <f>VLOOKUP($B160,'Panorama Especialização Brasil'!$K$4:$BU$679,58,0)</f>
        <v>15254</v>
      </c>
      <c r="D160" s="46">
        <f t="shared" si="2"/>
        <v>0.9589203313372221</v>
      </c>
      <c r="E160" s="201">
        <f>VLOOKUP($B160,'Panorama Especialização Brasil'!$K$4:$BU$679,60,0)</f>
        <v>704</v>
      </c>
      <c r="F160" s="98">
        <v>2636</v>
      </c>
      <c r="G160" s="196">
        <v>81</v>
      </c>
      <c r="H160" s="98">
        <f>VLOOKUP($B160,'Panorama Especialização Brasil'!$K$4:$BU$679,63,0)</f>
        <v>281480</v>
      </c>
      <c r="I160" s="201">
        <f>VLOOKUP($B160,'Panorama Especialização Brasil'!$K$4:$BV$680,64,0)</f>
        <v>19499</v>
      </c>
      <c r="J160" s="270" t="str">
        <f>IF(VLOOKUP($B160,'Classificação ativ com agrop'!$B$7:$Z$632,COLUMN()-1,0)=0,"",VLOOKUP($B160,'Classificação ativ com agrop'!$B$7:$Z$632,COLUMN()-1,0))</f>
        <v>Com Ger</v>
      </c>
      <c r="K160" s="270" t="str">
        <f>IF(VLOOKUP($B160,'Classificação ativ com agrop'!$B$7:$Z$632,COLUMN()-1,0)=0,"",VLOOKUP($B160,'Classificação ativ com agrop'!$B$7:$Z$632,COLUMN()-1,0))</f>
        <v>SPF&amp;E</v>
      </c>
      <c r="L160" s="270" t="str">
        <f>IF(VLOOKUP($B160,'Classificação ativ com agrop'!$B$7:$Z$632,COLUMN()-1,0)=0,"",VLOOKUP($B160,'Classificação ativ com agrop'!$B$7:$Z$632,COLUMN()-1,0))</f>
        <v/>
      </c>
      <c r="M160" s="270" t="str">
        <f>IF(VLOOKUP($B160,'Classificação ativ com agrop'!$B$7:$Z$632,COLUMN()-1,0)=0,"",VLOOKUP($B160,'Classificação ativ com agrop'!$B$7:$Z$632,COLUMN()-1,0))</f>
        <v>Gen Reflexo</v>
      </c>
      <c r="N160" s="270" t="str">
        <f>IF(VLOOKUP($B160,'Classificação ativ com agrop'!$B$7:$Z$632,COLUMN()-1,0)=0,"",VLOOKUP($B160,'Classificação ativ com agrop'!$B$7:$Z$632,COLUMN()-1,0))</f>
        <v/>
      </c>
      <c r="O160" s="270" t="str">
        <f>IF(VLOOKUP($B160,'Classificação ativ com agrop'!$B$7:$Z$632,COLUMN()-1,0)=0,"",VLOOKUP($B160,'Classificação ativ com agrop'!$B$7:$Z$632,COLUMN()-1,0))</f>
        <v/>
      </c>
      <c r="P160" s="270" t="str">
        <f>IF(VLOOKUP($B160,'Classificação ativ com agrop'!$B$7:$Z$632,COLUMN()-1,0)=0,"",VLOOKUP($B160,'Classificação ativ com agrop'!$B$7:$Z$632,COLUMN()-1,0))</f>
        <v/>
      </c>
      <c r="Q160" s="269">
        <f>IF(VLOOKUP($B160,'Classificação ativ com agrop'!$B$7:$Z$632,COLUMN()-1,0)=0,"",VLOOKUP($B160,'Classificação ativ com agrop'!$B$7:$Z$632,COLUMN()-1,0))</f>
        <v>1</v>
      </c>
      <c r="R160" s="269" t="str">
        <f>IF(VLOOKUP($B160,'Classificação ativ com agrop'!$B$7:$Z$632,COLUMN()-1,0)=0,"",VLOOKUP($B160,'Classificação ativ com agrop'!$B$7:$Z$632,COLUMN()-1,0))</f>
        <v/>
      </c>
      <c r="S160" s="270">
        <f>IF(VLOOKUP($B160,'Classificação ativ com agrop'!$B$7:$Z$632,COLUMN()-1,0)=0,"",VLOOKUP($B160,'Classificação ativ com agrop'!$B$7:$Z$632,COLUMN()-1,0))</f>
        <v>15254</v>
      </c>
      <c r="T160" s="270">
        <f>IF(VLOOKUP($B160,'Classificação ativ com agrop'!$B$7:$Z$632,COLUMN()-1,0)=0,"",VLOOKUP($B160,'Classificação ativ com agrop'!$B$7:$Z$632,COLUMN()-1,0))</f>
        <v>704</v>
      </c>
      <c r="U160" s="270">
        <f>IF(VLOOKUP($B160,'Classificação ativ com agrop'!$B$7:$Z$632,COLUMN()-1,0)=0,"",VLOOKUP($B160,'Classificação ativ com agrop'!$B$7:$Z$632,COLUMN()-1,0))</f>
        <v>281480</v>
      </c>
      <c r="V160" s="270">
        <f>IF(VLOOKUP($B160,'Classificação ativ com agrop'!$B$7:$Z$632,COLUMN()-1,0)=0,"",VLOOKUP($B160,'Classificação ativ com agrop'!$B$7:$Z$632,COLUMN()-1,0))</f>
        <v>19499</v>
      </c>
      <c r="W160" s="270" t="str">
        <f>IF(VLOOKUP($B160,'Classificação ativ com agrop'!$B$7:$Z$632,COLUMN()-1,0)=0,"",VLOOKUP($B160,'Classificação ativ com agrop'!$B$7:$Z$632,COLUMN()-1,0))</f>
        <v/>
      </c>
      <c r="X160" s="270" t="str">
        <f>IF(VLOOKUP($B160,'Classificação ativ com agrop'!$B$7:$Z$632,COLUMN()-1,0)=0,"",VLOOKUP($B160,'Classificação ativ com agrop'!$B$7:$Z$632,COLUMN()-1,0))</f>
        <v/>
      </c>
      <c r="Y160" s="270" t="str">
        <f>IF(VLOOKUP($B160,'Classificação ativ com agrop'!$B$7:$Z$632,COLUMN()-1,0)=0,"",VLOOKUP($B160,'Classificação ativ com agrop'!$B$7:$Z$632,COLUMN()-1,0))</f>
        <v/>
      </c>
      <c r="Z160" s="270" t="str">
        <f>IF(VLOOKUP($B160,'Classificação ativ com agrop'!$B$7:$Z$632,COLUMN()-1,0)=0,"",VLOOKUP($B160,'Classificação ativ com agrop'!$B$7:$Z$632,COLUMN()-1,0))</f>
        <v/>
      </c>
    </row>
    <row r="161" spans="1:26">
      <c r="A161" s="48">
        <v>435</v>
      </c>
      <c r="B161" s="49" t="s">
        <v>406</v>
      </c>
      <c r="C161" s="65">
        <f>VLOOKUP($B161,'Panorama Especialização Brasil'!$K$4:$BU$679,58,0)</f>
        <v>5865</v>
      </c>
      <c r="D161" s="46">
        <f t="shared" si="2"/>
        <v>0.95853994974253398</v>
      </c>
      <c r="E161" s="201">
        <f>VLOOKUP($B161,'Panorama Especialização Brasil'!$K$4:$BU$679,60,0)</f>
        <v>1120</v>
      </c>
      <c r="F161" s="98">
        <v>1513</v>
      </c>
      <c r="G161" s="196">
        <v>169</v>
      </c>
      <c r="H161" s="98">
        <f>VLOOKUP($B161,'Panorama Especialização Brasil'!$K$4:$BU$679,63,0)</f>
        <v>108269</v>
      </c>
      <c r="I161" s="201">
        <f>VLOOKUP($B161,'Panorama Especialização Brasil'!$K$4:$BV$680,64,0)</f>
        <v>27201</v>
      </c>
      <c r="J161" s="270" t="str">
        <f>IF(VLOOKUP($B161,'Classificação ativ com agrop'!$B$7:$Z$632,COLUMN()-1,0)=0,"",VLOOKUP($B161,'Classificação ativ com agrop'!$B$7:$Z$632,COLUMN()-1,0))</f>
        <v>Com Ger</v>
      </c>
      <c r="K161" s="270" t="str">
        <f>IF(VLOOKUP($B161,'Classificação ativ com agrop'!$B$7:$Z$632,COLUMN()-1,0)=0,"",VLOOKUP($B161,'Classificação ativ com agrop'!$B$7:$Z$632,COLUMN()-1,0))</f>
        <v>SPF</v>
      </c>
      <c r="L161" s="270" t="str">
        <f>IF(VLOOKUP($B161,'Classificação ativ com agrop'!$B$7:$Z$632,COLUMN()-1,0)=0,"",VLOOKUP($B161,'Classificação ativ com agrop'!$B$7:$Z$632,COLUMN()-1,0))</f>
        <v/>
      </c>
      <c r="M161" s="270" t="str">
        <f>IF(VLOOKUP($B161,'Classificação ativ com agrop'!$B$7:$Z$632,COLUMN()-1,0)=0,"",VLOOKUP($B161,'Classificação ativ com agrop'!$B$7:$Z$632,COLUMN()-1,0))</f>
        <v>Cons Reflexo</v>
      </c>
      <c r="N161" s="270" t="str">
        <f>IF(VLOOKUP($B161,'Classificação ativ com agrop'!$B$7:$Z$632,COLUMN()-1,0)=0,"",VLOOKUP($B161,'Classificação ativ com agrop'!$B$7:$Z$632,COLUMN()-1,0))</f>
        <v/>
      </c>
      <c r="O161" s="270" t="str">
        <f>IF(VLOOKUP($B161,'Classificação ativ com agrop'!$B$7:$Z$632,COLUMN()-1,0)=0,"",VLOOKUP($B161,'Classificação ativ com agrop'!$B$7:$Z$632,COLUMN()-1,0))</f>
        <v/>
      </c>
      <c r="P161" s="270" t="str">
        <f>IF(VLOOKUP($B161,'Classificação ativ com agrop'!$B$7:$Z$632,COLUMN()-1,0)=0,"",VLOOKUP($B161,'Classificação ativ com agrop'!$B$7:$Z$632,COLUMN()-1,0))</f>
        <v/>
      </c>
      <c r="Q161" s="269">
        <f>IF(VLOOKUP($B161,'Classificação ativ com agrop'!$B$7:$Z$632,COLUMN()-1,0)=0,"",VLOOKUP($B161,'Classificação ativ com agrop'!$B$7:$Z$632,COLUMN()-1,0))</f>
        <v>1</v>
      </c>
      <c r="R161" s="269" t="str">
        <f>IF(VLOOKUP($B161,'Classificação ativ com agrop'!$B$7:$Z$632,COLUMN()-1,0)=0,"",VLOOKUP($B161,'Classificação ativ com agrop'!$B$7:$Z$632,COLUMN()-1,0))</f>
        <v/>
      </c>
      <c r="S161" s="270">
        <f>IF(VLOOKUP($B161,'Classificação ativ com agrop'!$B$7:$Z$632,COLUMN()-1,0)=0,"",VLOOKUP($B161,'Classificação ativ com agrop'!$B$7:$Z$632,COLUMN()-1,0))</f>
        <v>5865</v>
      </c>
      <c r="T161" s="270">
        <f>IF(VLOOKUP($B161,'Classificação ativ com agrop'!$B$7:$Z$632,COLUMN()-1,0)=0,"",VLOOKUP($B161,'Classificação ativ com agrop'!$B$7:$Z$632,COLUMN()-1,0))</f>
        <v>1120</v>
      </c>
      <c r="U161" s="270">
        <f>IF(VLOOKUP($B161,'Classificação ativ com agrop'!$B$7:$Z$632,COLUMN()-1,0)=0,"",VLOOKUP($B161,'Classificação ativ com agrop'!$B$7:$Z$632,COLUMN()-1,0))</f>
        <v>108269</v>
      </c>
      <c r="V161" s="270">
        <f>IF(VLOOKUP($B161,'Classificação ativ com agrop'!$B$7:$Z$632,COLUMN()-1,0)=0,"",VLOOKUP($B161,'Classificação ativ com agrop'!$B$7:$Z$632,COLUMN()-1,0))</f>
        <v>27201</v>
      </c>
      <c r="W161" s="270" t="str">
        <f>IF(VLOOKUP($B161,'Classificação ativ com agrop'!$B$7:$Z$632,COLUMN()-1,0)=0,"",VLOOKUP($B161,'Classificação ativ com agrop'!$B$7:$Z$632,COLUMN()-1,0))</f>
        <v/>
      </c>
      <c r="X161" s="270" t="str">
        <f>IF(VLOOKUP($B161,'Classificação ativ com agrop'!$B$7:$Z$632,COLUMN()-1,0)=0,"",VLOOKUP($B161,'Classificação ativ com agrop'!$B$7:$Z$632,COLUMN()-1,0))</f>
        <v/>
      </c>
      <c r="Y161" s="270" t="str">
        <f>IF(VLOOKUP($B161,'Classificação ativ com agrop'!$B$7:$Z$632,COLUMN()-1,0)=0,"",VLOOKUP($B161,'Classificação ativ com agrop'!$B$7:$Z$632,COLUMN()-1,0))</f>
        <v/>
      </c>
      <c r="Z161" s="270" t="str">
        <f>IF(VLOOKUP($B161,'Classificação ativ com agrop'!$B$7:$Z$632,COLUMN()-1,0)=0,"",VLOOKUP($B161,'Classificação ativ com agrop'!$B$7:$Z$632,COLUMN()-1,0))</f>
        <v/>
      </c>
    </row>
    <row r="162" spans="1:26">
      <c r="A162" s="48">
        <v>353</v>
      </c>
      <c r="B162" s="49" t="s">
        <v>324</v>
      </c>
      <c r="C162" s="65">
        <f>VLOOKUP($B162,'Panorama Especialização Brasil'!$K$4:$BU$679,58,0)</f>
        <v>24157</v>
      </c>
      <c r="D162" s="46">
        <f t="shared" si="2"/>
        <v>0.94952838755515434</v>
      </c>
      <c r="E162" s="201">
        <f>VLOOKUP($B162,'Panorama Especialização Brasil'!$K$4:$BU$679,60,0)</f>
        <v>3782</v>
      </c>
      <c r="F162" s="98">
        <v>3349</v>
      </c>
      <c r="G162" s="196">
        <v>335</v>
      </c>
      <c r="H162" s="98">
        <f>VLOOKUP($B162,'Panorama Especialização Brasil'!$K$4:$BU$679,63,0)</f>
        <v>450175</v>
      </c>
      <c r="I162" s="201">
        <f>VLOOKUP($B162,'Panorama Especialização Brasil'!$K$4:$BV$680,64,0)</f>
        <v>92287</v>
      </c>
      <c r="J162" s="270" t="str">
        <f>IF(VLOOKUP($B162,'Classificação ativ com agrop'!$B$7:$Z$632,COLUMN()-1,0)=0,"",VLOOKUP($B162,'Classificação ativ com agrop'!$B$7:$Z$632,COLUMN()-1,0))</f>
        <v>Com Ger</v>
      </c>
      <c r="K162" s="270" t="str">
        <f>IF(VLOOKUP($B162,'Classificação ativ com agrop'!$B$7:$Z$632,COLUMN()-1,0)=0,"",VLOOKUP($B162,'Classificação ativ com agrop'!$B$7:$Z$632,COLUMN()-1,0))</f>
        <v>SPF&amp;E</v>
      </c>
      <c r="L162" s="270" t="str">
        <f>IF(VLOOKUP($B162,'Classificação ativ com agrop'!$B$7:$Z$632,COLUMN()-1,0)=0,"",VLOOKUP($B162,'Classificação ativ com agrop'!$B$7:$Z$632,COLUMN()-1,0))</f>
        <v/>
      </c>
      <c r="M162" s="270" t="str">
        <f>IF(VLOOKUP($B162,'Classificação ativ com agrop'!$B$7:$Z$632,COLUMN()-1,0)=0,"",VLOOKUP($B162,'Classificação ativ com agrop'!$B$7:$Z$632,COLUMN()-1,0))</f>
        <v>Gen Reflexo</v>
      </c>
      <c r="N162" s="270" t="str">
        <f>IF(VLOOKUP($B162,'Classificação ativ com agrop'!$B$7:$Z$632,COLUMN()-1,0)=0,"",VLOOKUP($B162,'Classificação ativ com agrop'!$B$7:$Z$632,COLUMN()-1,0))</f>
        <v/>
      </c>
      <c r="O162" s="270" t="str">
        <f>IF(VLOOKUP($B162,'Classificação ativ com agrop'!$B$7:$Z$632,COLUMN()-1,0)=0,"",VLOOKUP($B162,'Classificação ativ com agrop'!$B$7:$Z$632,COLUMN()-1,0))</f>
        <v/>
      </c>
      <c r="P162" s="270" t="str">
        <f>IF(VLOOKUP($B162,'Classificação ativ com agrop'!$B$7:$Z$632,COLUMN()-1,0)=0,"",VLOOKUP($B162,'Classificação ativ com agrop'!$B$7:$Z$632,COLUMN()-1,0))</f>
        <v/>
      </c>
      <c r="Q162" s="269">
        <f>IF(VLOOKUP($B162,'Classificação ativ com agrop'!$B$7:$Z$632,COLUMN()-1,0)=0,"",VLOOKUP($B162,'Classificação ativ com agrop'!$B$7:$Z$632,COLUMN()-1,0))</f>
        <v>1</v>
      </c>
      <c r="R162" s="269" t="str">
        <f>IF(VLOOKUP($B162,'Classificação ativ com agrop'!$B$7:$Z$632,COLUMN()-1,0)=0,"",VLOOKUP($B162,'Classificação ativ com agrop'!$B$7:$Z$632,COLUMN()-1,0))</f>
        <v/>
      </c>
      <c r="S162" s="270">
        <f>IF(VLOOKUP($B162,'Classificação ativ com agrop'!$B$7:$Z$632,COLUMN()-1,0)=0,"",VLOOKUP($B162,'Classificação ativ com agrop'!$B$7:$Z$632,COLUMN()-1,0))</f>
        <v>24157</v>
      </c>
      <c r="T162" s="270">
        <f>IF(VLOOKUP($B162,'Classificação ativ com agrop'!$B$7:$Z$632,COLUMN()-1,0)=0,"",VLOOKUP($B162,'Classificação ativ com agrop'!$B$7:$Z$632,COLUMN()-1,0))</f>
        <v>3782</v>
      </c>
      <c r="U162" s="270">
        <f>IF(VLOOKUP($B162,'Classificação ativ com agrop'!$B$7:$Z$632,COLUMN()-1,0)=0,"",VLOOKUP($B162,'Classificação ativ com agrop'!$B$7:$Z$632,COLUMN()-1,0))</f>
        <v>450175</v>
      </c>
      <c r="V162" s="270">
        <f>IF(VLOOKUP($B162,'Classificação ativ com agrop'!$B$7:$Z$632,COLUMN()-1,0)=0,"",VLOOKUP($B162,'Classificação ativ com agrop'!$B$7:$Z$632,COLUMN()-1,0))</f>
        <v>92287</v>
      </c>
      <c r="W162" s="270" t="str">
        <f>IF(VLOOKUP($B162,'Classificação ativ com agrop'!$B$7:$Z$632,COLUMN()-1,0)=0,"",VLOOKUP($B162,'Classificação ativ com agrop'!$B$7:$Z$632,COLUMN()-1,0))</f>
        <v/>
      </c>
      <c r="X162" s="270" t="str">
        <f>IF(VLOOKUP($B162,'Classificação ativ com agrop'!$B$7:$Z$632,COLUMN()-1,0)=0,"",VLOOKUP($B162,'Classificação ativ com agrop'!$B$7:$Z$632,COLUMN()-1,0))</f>
        <v/>
      </c>
      <c r="Y162" s="270" t="str">
        <f>IF(VLOOKUP($B162,'Classificação ativ com agrop'!$B$7:$Z$632,COLUMN()-1,0)=0,"",VLOOKUP($B162,'Classificação ativ com agrop'!$B$7:$Z$632,COLUMN()-1,0))</f>
        <v/>
      </c>
      <c r="Z162" s="270" t="str">
        <f>IF(VLOOKUP($B162,'Classificação ativ com agrop'!$B$7:$Z$632,COLUMN()-1,0)=0,"",VLOOKUP($B162,'Classificação ativ com agrop'!$B$7:$Z$632,COLUMN()-1,0))</f>
        <v/>
      </c>
    </row>
    <row r="163" spans="1:26">
      <c r="A163" s="48">
        <v>51</v>
      </c>
      <c r="B163" s="49" t="s">
        <v>21</v>
      </c>
      <c r="C163" s="65">
        <f>VLOOKUP($B163,'Panorama Especialização Brasil'!$K$4:$BU$679,58,0)</f>
        <v>63</v>
      </c>
      <c r="D163" s="46">
        <f t="shared" si="2"/>
        <v>0.94713178990852498</v>
      </c>
      <c r="E163" s="201">
        <f>VLOOKUP($B163,'Panorama Especialização Brasil'!$K$4:$BU$679,60,0)</f>
        <v>4</v>
      </c>
      <c r="F163" s="98">
        <v>0</v>
      </c>
      <c r="G163" s="196">
        <v>0</v>
      </c>
      <c r="H163" s="98">
        <f>VLOOKUP($B163,'Panorama Especialização Brasil'!$K$4:$BU$679,63,0)</f>
        <v>1177</v>
      </c>
      <c r="I163" s="201">
        <f>VLOOKUP($B163,'Panorama Especialização Brasil'!$K$4:$BV$680,64,0)</f>
        <v>89</v>
      </c>
      <c r="J163" s="270" t="str">
        <f>IF(VLOOKUP($B163,'Classificação ativ com agrop'!$B$7:$Z$632,COLUMN()-1,0)=0,"",VLOOKUP($B163,'Classificação ativ com agrop'!$B$7:$Z$632,COLUMN()-1,0))</f>
        <v>Extr Min</v>
      </c>
      <c r="K163" s="270" t="str">
        <f>IF(VLOOKUP($B163,'Classificação ativ com agrop'!$B$7:$Z$632,COLUMN()-1,0)=0,"",VLOOKUP($B163,'Classificação ativ com agrop'!$B$7:$Z$632,COLUMN()-1,0))</f>
        <v>Min&amp;Met</v>
      </c>
      <c r="L163" s="270" t="str">
        <f>IF(VLOOKUP($B163,'Classificação ativ com agrop'!$B$7:$Z$632,COLUMN()-1,0)=0,"",VLOOKUP($B163,'Classificação ativ com agrop'!$B$7:$Z$632,COLUMN()-1,0))</f>
        <v/>
      </c>
      <c r="M163" s="270" t="str">
        <f>IF(VLOOKUP($B163,'Classificação ativ com agrop'!$B$7:$Z$632,COLUMN()-1,0)=0,"",VLOOKUP($B163,'Classificação ativ com agrop'!$B$7:$Z$632,COLUMN()-1,0))</f>
        <v>X Prop</v>
      </c>
      <c r="N163" s="270" t="str">
        <f>IF(VLOOKUP($B163,'Classificação ativ com agrop'!$B$7:$Z$632,COLUMN()-1,0)=0,"",VLOOKUP($B163,'Classificação ativ com agrop'!$B$7:$Z$632,COLUMN()-1,0))</f>
        <v/>
      </c>
      <c r="O163" s="270" t="str">
        <f>IF(VLOOKUP($B163,'Classificação ativ com agrop'!$B$7:$Z$632,COLUMN()-1,0)=0,"",VLOOKUP($B163,'Classificação ativ com agrop'!$B$7:$Z$632,COLUMN()-1,0))</f>
        <v/>
      </c>
      <c r="P163" s="270" t="str">
        <f>IF(VLOOKUP($B163,'Classificação ativ com agrop'!$B$7:$Z$632,COLUMN()-1,0)=0,"",VLOOKUP($B163,'Classificação ativ com agrop'!$B$7:$Z$632,COLUMN()-1,0))</f>
        <v/>
      </c>
      <c r="Q163" s="269">
        <f>IF(VLOOKUP($B163,'Classificação ativ com agrop'!$B$7:$Z$632,COLUMN()-1,0)=0,"",VLOOKUP($B163,'Classificação ativ com agrop'!$B$7:$Z$632,COLUMN()-1,0))</f>
        <v>1</v>
      </c>
      <c r="R163" s="269" t="str">
        <f>IF(VLOOKUP($B163,'Classificação ativ com agrop'!$B$7:$Z$632,COLUMN()-1,0)=0,"",VLOOKUP($B163,'Classificação ativ com agrop'!$B$7:$Z$632,COLUMN()-1,0))</f>
        <v/>
      </c>
      <c r="S163" s="270">
        <f>IF(VLOOKUP($B163,'Classificação ativ com agrop'!$B$7:$Z$632,COLUMN()-1,0)=0,"",VLOOKUP($B163,'Classificação ativ com agrop'!$B$7:$Z$632,COLUMN()-1,0))</f>
        <v>63</v>
      </c>
      <c r="T163" s="270">
        <f>IF(VLOOKUP($B163,'Classificação ativ com agrop'!$B$7:$Z$632,COLUMN()-1,0)=0,"",VLOOKUP($B163,'Classificação ativ com agrop'!$B$7:$Z$632,COLUMN()-1,0))</f>
        <v>4</v>
      </c>
      <c r="U163" s="270">
        <f>IF(VLOOKUP($B163,'Classificação ativ com agrop'!$B$7:$Z$632,COLUMN()-1,0)=0,"",VLOOKUP($B163,'Classificação ativ com agrop'!$B$7:$Z$632,COLUMN()-1,0))</f>
        <v>1177</v>
      </c>
      <c r="V163" s="270">
        <f>IF(VLOOKUP($B163,'Classificação ativ com agrop'!$B$7:$Z$632,COLUMN()-1,0)=0,"",VLOOKUP($B163,'Classificação ativ com agrop'!$B$7:$Z$632,COLUMN()-1,0))</f>
        <v>89</v>
      </c>
      <c r="W163" s="270" t="str">
        <f>IF(VLOOKUP($B163,'Classificação ativ com agrop'!$B$7:$Z$632,COLUMN()-1,0)=0,"",VLOOKUP($B163,'Classificação ativ com agrop'!$B$7:$Z$632,COLUMN()-1,0))</f>
        <v/>
      </c>
      <c r="X163" s="270" t="str">
        <f>IF(VLOOKUP($B163,'Classificação ativ com agrop'!$B$7:$Z$632,COLUMN()-1,0)=0,"",VLOOKUP($B163,'Classificação ativ com agrop'!$B$7:$Z$632,COLUMN()-1,0))</f>
        <v/>
      </c>
      <c r="Y163" s="270" t="str">
        <f>IF(VLOOKUP($B163,'Classificação ativ com agrop'!$B$7:$Z$632,COLUMN()-1,0)=0,"",VLOOKUP($B163,'Classificação ativ com agrop'!$B$7:$Z$632,COLUMN()-1,0))</f>
        <v/>
      </c>
      <c r="Z163" s="270" t="str">
        <f>IF(VLOOKUP($B163,'Classificação ativ com agrop'!$B$7:$Z$632,COLUMN()-1,0)=0,"",VLOOKUP($B163,'Classificação ativ com agrop'!$B$7:$Z$632,COLUMN()-1,0))</f>
        <v/>
      </c>
    </row>
    <row r="164" spans="1:26">
      <c r="A164" s="48">
        <v>419</v>
      </c>
      <c r="B164" s="49" t="s">
        <v>390</v>
      </c>
      <c r="C164" s="65">
        <f>VLOOKUP($B164,'Panorama Especialização Brasil'!$K$4:$BU$679,58,0)</f>
        <v>2059</v>
      </c>
      <c r="D164" s="46">
        <f t="shared" si="2"/>
        <v>0.94561627103858925</v>
      </c>
      <c r="E164" s="201">
        <f>VLOOKUP($B164,'Panorama Especialização Brasil'!$K$4:$BU$679,60,0)</f>
        <v>308</v>
      </c>
      <c r="F164" s="98">
        <v>480</v>
      </c>
      <c r="G164" s="196">
        <v>56</v>
      </c>
      <c r="H164" s="98">
        <f>VLOOKUP($B164,'Panorama Especialização Brasil'!$K$4:$BU$679,63,0)</f>
        <v>38529</v>
      </c>
      <c r="I164" s="201">
        <f>VLOOKUP($B164,'Panorama Especialização Brasil'!$K$4:$BV$680,64,0)</f>
        <v>8081</v>
      </c>
      <c r="J164" s="270" t="str">
        <f>IF(VLOOKUP($B164,'Classificação ativ com agrop'!$B$7:$Z$632,COLUMN()-1,0)=0,"",VLOOKUP($B164,'Classificação ativ com agrop'!$B$7:$Z$632,COLUMN()-1,0))</f>
        <v>Com Ger</v>
      </c>
      <c r="K164" s="270" t="str">
        <f>IF(VLOOKUP($B164,'Classificação ativ com agrop'!$B$7:$Z$632,COLUMN()-1,0)=0,"",VLOOKUP($B164,'Classificação ativ com agrop'!$B$7:$Z$632,COLUMN()-1,0))</f>
        <v>SPF</v>
      </c>
      <c r="L164" s="270" t="str">
        <f>IF(VLOOKUP($B164,'Classificação ativ com agrop'!$B$7:$Z$632,COLUMN()-1,0)=0,"",VLOOKUP($B164,'Classificação ativ com agrop'!$B$7:$Z$632,COLUMN()-1,0))</f>
        <v/>
      </c>
      <c r="M164" s="270" t="str">
        <f>IF(VLOOKUP($B164,'Classificação ativ com agrop'!$B$7:$Z$632,COLUMN()-1,0)=0,"",VLOOKUP($B164,'Classificação ativ com agrop'!$B$7:$Z$632,COLUMN()-1,0))</f>
        <v>Cons Reflexo</v>
      </c>
      <c r="N164" s="270" t="str">
        <f>IF(VLOOKUP($B164,'Classificação ativ com agrop'!$B$7:$Z$632,COLUMN()-1,0)=0,"",VLOOKUP($B164,'Classificação ativ com agrop'!$B$7:$Z$632,COLUMN()-1,0))</f>
        <v/>
      </c>
      <c r="O164" s="270" t="str">
        <f>IF(VLOOKUP($B164,'Classificação ativ com agrop'!$B$7:$Z$632,COLUMN()-1,0)=0,"",VLOOKUP($B164,'Classificação ativ com agrop'!$B$7:$Z$632,COLUMN()-1,0))</f>
        <v/>
      </c>
      <c r="P164" s="270" t="str">
        <f>IF(VLOOKUP($B164,'Classificação ativ com agrop'!$B$7:$Z$632,COLUMN()-1,0)=0,"",VLOOKUP($B164,'Classificação ativ com agrop'!$B$7:$Z$632,COLUMN()-1,0))</f>
        <v/>
      </c>
      <c r="Q164" s="269">
        <f>IF(VLOOKUP($B164,'Classificação ativ com agrop'!$B$7:$Z$632,COLUMN()-1,0)=0,"",VLOOKUP($B164,'Classificação ativ com agrop'!$B$7:$Z$632,COLUMN()-1,0))</f>
        <v>1</v>
      </c>
      <c r="R164" s="269" t="str">
        <f>IF(VLOOKUP($B164,'Classificação ativ com agrop'!$B$7:$Z$632,COLUMN()-1,0)=0,"",VLOOKUP($B164,'Classificação ativ com agrop'!$B$7:$Z$632,COLUMN()-1,0))</f>
        <v/>
      </c>
      <c r="S164" s="270">
        <f>IF(VLOOKUP($B164,'Classificação ativ com agrop'!$B$7:$Z$632,COLUMN()-1,0)=0,"",VLOOKUP($B164,'Classificação ativ com agrop'!$B$7:$Z$632,COLUMN()-1,0))</f>
        <v>2059</v>
      </c>
      <c r="T164" s="270">
        <f>IF(VLOOKUP($B164,'Classificação ativ com agrop'!$B$7:$Z$632,COLUMN()-1,0)=0,"",VLOOKUP($B164,'Classificação ativ com agrop'!$B$7:$Z$632,COLUMN()-1,0))</f>
        <v>308</v>
      </c>
      <c r="U164" s="270">
        <f>IF(VLOOKUP($B164,'Classificação ativ com agrop'!$B$7:$Z$632,COLUMN()-1,0)=0,"",VLOOKUP($B164,'Classificação ativ com agrop'!$B$7:$Z$632,COLUMN()-1,0))</f>
        <v>38529</v>
      </c>
      <c r="V164" s="270">
        <f>IF(VLOOKUP($B164,'Classificação ativ com agrop'!$B$7:$Z$632,COLUMN()-1,0)=0,"",VLOOKUP($B164,'Classificação ativ com agrop'!$B$7:$Z$632,COLUMN()-1,0))</f>
        <v>8081</v>
      </c>
      <c r="W164" s="270" t="str">
        <f>IF(VLOOKUP($B164,'Classificação ativ com agrop'!$B$7:$Z$632,COLUMN()-1,0)=0,"",VLOOKUP($B164,'Classificação ativ com agrop'!$B$7:$Z$632,COLUMN()-1,0))</f>
        <v/>
      </c>
      <c r="X164" s="270" t="str">
        <f>IF(VLOOKUP($B164,'Classificação ativ com agrop'!$B$7:$Z$632,COLUMN()-1,0)=0,"",VLOOKUP($B164,'Classificação ativ com agrop'!$B$7:$Z$632,COLUMN()-1,0))</f>
        <v/>
      </c>
      <c r="Y164" s="270" t="str">
        <f>IF(VLOOKUP($B164,'Classificação ativ com agrop'!$B$7:$Z$632,COLUMN()-1,0)=0,"",VLOOKUP($B164,'Classificação ativ com agrop'!$B$7:$Z$632,COLUMN()-1,0))</f>
        <v/>
      </c>
      <c r="Z164" s="270" t="str">
        <f>IF(VLOOKUP($B164,'Classificação ativ com agrop'!$B$7:$Z$632,COLUMN()-1,0)=0,"",VLOOKUP($B164,'Classificação ativ com agrop'!$B$7:$Z$632,COLUMN()-1,0))</f>
        <v/>
      </c>
    </row>
    <row r="165" spans="1:26">
      <c r="A165" s="48">
        <v>582</v>
      </c>
      <c r="B165" s="49" t="s">
        <v>555</v>
      </c>
      <c r="C165" s="65">
        <f>VLOOKUP($B165,'Panorama Especialização Brasil'!$K$4:$BU$679,58,0)</f>
        <v>747</v>
      </c>
      <c r="D165" s="46">
        <f t="shared" si="2"/>
        <v>0.93858098099992604</v>
      </c>
      <c r="E165" s="201">
        <f>VLOOKUP($B165,'Panorama Especialização Brasil'!$K$4:$BU$679,60,0)</f>
        <v>56</v>
      </c>
      <c r="F165" s="98">
        <v>109</v>
      </c>
      <c r="G165" s="196">
        <v>12</v>
      </c>
      <c r="H165" s="98">
        <f>VLOOKUP($B165,'Panorama Especialização Brasil'!$K$4:$BU$679,63,0)</f>
        <v>14083</v>
      </c>
      <c r="I165" s="201">
        <f>VLOOKUP($B165,'Panorama Especialização Brasil'!$K$4:$BV$680,64,0)</f>
        <v>1225</v>
      </c>
      <c r="J165" s="270" t="str">
        <f>IF(VLOOKUP($B165,'Classificação ativ com agrop'!$B$7:$Z$632,COLUMN()-1,0)=0,"",VLOOKUP($B165,'Classificação ativ com agrop'!$B$7:$Z$632,COLUMN()-1,0))</f>
        <v>Aluguel</v>
      </c>
      <c r="K165" s="270" t="str">
        <f>IF(VLOOKUP($B165,'Classificação ativ com agrop'!$B$7:$Z$632,COLUMN()-1,0)=0,"",VLOOKUP($B165,'Classificação ativ com agrop'!$B$7:$Z$632,COLUMN()-1,0))</f>
        <v>SPE</v>
      </c>
      <c r="L165" s="270" t="str">
        <f>IF(VLOOKUP($B165,'Classificação ativ com agrop'!$B$7:$Z$632,COLUMN()-1,0)=0,"",VLOOKUP($B165,'Classificação ativ com agrop'!$B$7:$Z$632,COLUMN()-1,0))</f>
        <v/>
      </c>
      <c r="M165" s="270" t="str">
        <f>IF(VLOOKUP($B165,'Classificação ativ com agrop'!$B$7:$Z$632,COLUMN()-1,0)=0,"",VLOOKUP($B165,'Classificação ativ com agrop'!$B$7:$Z$632,COLUMN()-1,0))</f>
        <v>Multifunção</v>
      </c>
      <c r="N165" s="270" t="str">
        <f>IF(VLOOKUP($B165,'Classificação ativ com agrop'!$B$7:$Z$632,COLUMN()-1,0)=0,"",VLOOKUP($B165,'Classificação ativ com agrop'!$B$7:$Z$632,COLUMN()-1,0))</f>
        <v/>
      </c>
      <c r="O165" s="270" t="str">
        <f>IF(VLOOKUP($B165,'Classificação ativ com agrop'!$B$7:$Z$632,COLUMN()-1,0)=0,"",VLOOKUP($B165,'Classificação ativ com agrop'!$B$7:$Z$632,COLUMN()-1,0))</f>
        <v/>
      </c>
      <c r="P165" s="270" t="str">
        <f>IF(VLOOKUP($B165,'Classificação ativ com agrop'!$B$7:$Z$632,COLUMN()-1,0)=0,"",VLOOKUP($B165,'Classificação ativ com agrop'!$B$7:$Z$632,COLUMN()-1,0))</f>
        <v/>
      </c>
      <c r="Q165" s="269">
        <f>IF(VLOOKUP($B165,'Classificação ativ com agrop'!$B$7:$Z$632,COLUMN()-1,0)=0,"",VLOOKUP($B165,'Classificação ativ com agrop'!$B$7:$Z$632,COLUMN()-1,0))</f>
        <v>1</v>
      </c>
      <c r="R165" s="269" t="str">
        <f>IF(VLOOKUP($B165,'Classificação ativ com agrop'!$B$7:$Z$632,COLUMN()-1,0)=0,"",VLOOKUP($B165,'Classificação ativ com agrop'!$B$7:$Z$632,COLUMN()-1,0))</f>
        <v/>
      </c>
      <c r="S165" s="270">
        <f>IF(VLOOKUP($B165,'Classificação ativ com agrop'!$B$7:$Z$632,COLUMN()-1,0)=0,"",VLOOKUP($B165,'Classificação ativ com agrop'!$B$7:$Z$632,COLUMN()-1,0))</f>
        <v>747</v>
      </c>
      <c r="T165" s="270">
        <f>IF(VLOOKUP($B165,'Classificação ativ com agrop'!$B$7:$Z$632,COLUMN()-1,0)=0,"",VLOOKUP($B165,'Classificação ativ com agrop'!$B$7:$Z$632,COLUMN()-1,0))</f>
        <v>56</v>
      </c>
      <c r="U165" s="270">
        <f>IF(VLOOKUP($B165,'Classificação ativ com agrop'!$B$7:$Z$632,COLUMN()-1,0)=0,"",VLOOKUP($B165,'Classificação ativ com agrop'!$B$7:$Z$632,COLUMN()-1,0))</f>
        <v>14083</v>
      </c>
      <c r="V165" s="270">
        <f>IF(VLOOKUP($B165,'Classificação ativ com agrop'!$B$7:$Z$632,COLUMN()-1,0)=0,"",VLOOKUP($B165,'Classificação ativ com agrop'!$B$7:$Z$632,COLUMN()-1,0))</f>
        <v>1225</v>
      </c>
      <c r="W165" s="270" t="str">
        <f>IF(VLOOKUP($B165,'Classificação ativ com agrop'!$B$7:$Z$632,COLUMN()-1,0)=0,"",VLOOKUP($B165,'Classificação ativ com agrop'!$B$7:$Z$632,COLUMN()-1,0))</f>
        <v/>
      </c>
      <c r="X165" s="270" t="str">
        <f>IF(VLOOKUP($B165,'Classificação ativ com agrop'!$B$7:$Z$632,COLUMN()-1,0)=0,"",VLOOKUP($B165,'Classificação ativ com agrop'!$B$7:$Z$632,COLUMN()-1,0))</f>
        <v/>
      </c>
      <c r="Y165" s="270" t="str">
        <f>IF(VLOOKUP($B165,'Classificação ativ com agrop'!$B$7:$Z$632,COLUMN()-1,0)=0,"",VLOOKUP($B165,'Classificação ativ com agrop'!$B$7:$Z$632,COLUMN()-1,0))</f>
        <v/>
      </c>
      <c r="Z165" s="270" t="str">
        <f>IF(VLOOKUP($B165,'Classificação ativ com agrop'!$B$7:$Z$632,COLUMN()-1,0)=0,"",VLOOKUP($B165,'Classificação ativ com agrop'!$B$7:$Z$632,COLUMN()-1,0))</f>
        <v/>
      </c>
    </row>
    <row r="166" spans="1:26">
      <c r="A166" s="48">
        <v>397</v>
      </c>
      <c r="B166" s="49" t="s">
        <v>368</v>
      </c>
      <c r="C166" s="65">
        <f>VLOOKUP($B166,'Panorama Especialização Brasil'!$K$4:$BU$679,58,0)</f>
        <v>2633</v>
      </c>
      <c r="D166" s="46">
        <f t="shared" si="2"/>
        <v>0.93851056842039626</v>
      </c>
      <c r="E166" s="201">
        <f>VLOOKUP($B166,'Panorama Especialização Brasil'!$K$4:$BU$679,60,0)</f>
        <v>313</v>
      </c>
      <c r="F166" s="98">
        <v>403</v>
      </c>
      <c r="G166" s="196">
        <v>36</v>
      </c>
      <c r="H166" s="98">
        <f>VLOOKUP($B166,'Panorama Especialização Brasil'!$K$4:$BU$679,63,0)</f>
        <v>49643</v>
      </c>
      <c r="I166" s="201">
        <f>VLOOKUP($B166,'Panorama Especialização Brasil'!$K$4:$BV$680,64,0)</f>
        <v>5448</v>
      </c>
      <c r="J166" s="270" t="str">
        <f>IF(VLOOKUP($B166,'Classificação ativ com agrop'!$B$7:$Z$632,COLUMN()-1,0)=0,"",VLOOKUP($B166,'Classificação ativ com agrop'!$B$7:$Z$632,COLUMN()-1,0))</f>
        <v>Com Atac</v>
      </c>
      <c r="K166" s="270" t="str">
        <f>IF(VLOOKUP($B166,'Classificação ativ com agrop'!$B$7:$Z$632,COLUMN()-1,0)=0,"",VLOOKUP($B166,'Classificação ativ com agrop'!$B$7:$Z$632,COLUMN()-1,0))</f>
        <v>Const Civil</v>
      </c>
      <c r="L166" s="270" t="str">
        <f>IF(VLOOKUP($B166,'Classificação ativ com agrop'!$B$7:$Z$632,COLUMN()-1,0)=0,"",VLOOKUP($B166,'Classificação ativ com agrop'!$B$7:$Z$632,COLUMN()-1,0))</f>
        <v/>
      </c>
      <c r="M166" s="270" t="str">
        <f>IF(VLOOKUP($B166,'Classificação ativ com agrop'!$B$7:$Z$632,COLUMN()-1,0)=0,"",VLOOKUP($B166,'Classificação ativ com agrop'!$B$7:$Z$632,COLUMN()-1,0))</f>
        <v>Multifunção</v>
      </c>
      <c r="N166" s="270" t="str">
        <f>IF(VLOOKUP($B166,'Classificação ativ com agrop'!$B$7:$Z$632,COLUMN()-1,0)=0,"",VLOOKUP($B166,'Classificação ativ com agrop'!$B$7:$Z$632,COLUMN()-1,0))</f>
        <v/>
      </c>
      <c r="O166" s="270" t="str">
        <f>IF(VLOOKUP($B166,'Classificação ativ com agrop'!$B$7:$Z$632,COLUMN()-1,0)=0,"",VLOOKUP($B166,'Classificação ativ com agrop'!$B$7:$Z$632,COLUMN()-1,0))</f>
        <v/>
      </c>
      <c r="P166" s="270" t="str">
        <f>IF(VLOOKUP($B166,'Classificação ativ com agrop'!$B$7:$Z$632,COLUMN()-1,0)=0,"",VLOOKUP($B166,'Classificação ativ com agrop'!$B$7:$Z$632,COLUMN()-1,0))</f>
        <v/>
      </c>
      <c r="Q166" s="269">
        <f>IF(VLOOKUP($B166,'Classificação ativ com agrop'!$B$7:$Z$632,COLUMN()-1,0)=0,"",VLOOKUP($B166,'Classificação ativ com agrop'!$B$7:$Z$632,COLUMN()-1,0))</f>
        <v>1</v>
      </c>
      <c r="R166" s="269" t="str">
        <f>IF(VLOOKUP($B166,'Classificação ativ com agrop'!$B$7:$Z$632,COLUMN()-1,0)=0,"",VLOOKUP($B166,'Classificação ativ com agrop'!$B$7:$Z$632,COLUMN()-1,0))</f>
        <v/>
      </c>
      <c r="S166" s="270">
        <f>IF(VLOOKUP($B166,'Classificação ativ com agrop'!$B$7:$Z$632,COLUMN()-1,0)=0,"",VLOOKUP($B166,'Classificação ativ com agrop'!$B$7:$Z$632,COLUMN()-1,0))</f>
        <v>2633</v>
      </c>
      <c r="T166" s="270">
        <f>IF(VLOOKUP($B166,'Classificação ativ com agrop'!$B$7:$Z$632,COLUMN()-1,0)=0,"",VLOOKUP($B166,'Classificação ativ com agrop'!$B$7:$Z$632,COLUMN()-1,0))</f>
        <v>313</v>
      </c>
      <c r="U166" s="270">
        <f>IF(VLOOKUP($B166,'Classificação ativ com agrop'!$B$7:$Z$632,COLUMN()-1,0)=0,"",VLOOKUP($B166,'Classificação ativ com agrop'!$B$7:$Z$632,COLUMN()-1,0))</f>
        <v>49643</v>
      </c>
      <c r="V166" s="270">
        <f>IF(VLOOKUP($B166,'Classificação ativ com agrop'!$B$7:$Z$632,COLUMN()-1,0)=0,"",VLOOKUP($B166,'Classificação ativ com agrop'!$B$7:$Z$632,COLUMN()-1,0))</f>
        <v>5448</v>
      </c>
      <c r="W166" s="270" t="str">
        <f>IF(VLOOKUP($B166,'Classificação ativ com agrop'!$B$7:$Z$632,COLUMN()-1,0)=0,"",VLOOKUP($B166,'Classificação ativ com agrop'!$B$7:$Z$632,COLUMN()-1,0))</f>
        <v/>
      </c>
      <c r="X166" s="270" t="str">
        <f>IF(VLOOKUP($B166,'Classificação ativ com agrop'!$B$7:$Z$632,COLUMN()-1,0)=0,"",VLOOKUP($B166,'Classificação ativ com agrop'!$B$7:$Z$632,COLUMN()-1,0))</f>
        <v/>
      </c>
      <c r="Y166" s="270" t="str">
        <f>IF(VLOOKUP($B166,'Classificação ativ com agrop'!$B$7:$Z$632,COLUMN()-1,0)=0,"",VLOOKUP($B166,'Classificação ativ com agrop'!$B$7:$Z$632,COLUMN()-1,0))</f>
        <v/>
      </c>
      <c r="Z166" s="270" t="str">
        <f>IF(VLOOKUP($B166,'Classificação ativ com agrop'!$B$7:$Z$632,COLUMN()-1,0)=0,"",VLOOKUP($B166,'Classificação ativ com agrop'!$B$7:$Z$632,COLUMN()-1,0))</f>
        <v/>
      </c>
    </row>
    <row r="167" spans="1:26">
      <c r="A167" s="48">
        <v>416</v>
      </c>
      <c r="B167" s="49" t="s">
        <v>706</v>
      </c>
      <c r="C167" s="65">
        <f>VLOOKUP($B167,'Panorama Especialização Brasil'!$K$4:$BU$679,58,0)</f>
        <v>7401</v>
      </c>
      <c r="D167" s="46">
        <f t="shared" si="2"/>
        <v>0.93792329903242122</v>
      </c>
      <c r="E167" s="201">
        <f>VLOOKUP($B167,'Panorama Especialização Brasil'!$K$4:$BU$679,60,0)</f>
        <v>1420</v>
      </c>
      <c r="F167" s="98">
        <v>902</v>
      </c>
      <c r="G167" s="196">
        <v>138</v>
      </c>
      <c r="H167" s="98">
        <f>VLOOKUP($B167,'Panorama Especialização Brasil'!$K$4:$BU$679,63,0)</f>
        <v>139627</v>
      </c>
      <c r="I167" s="201">
        <f>VLOOKUP($B167,'Panorama Especialização Brasil'!$K$4:$BV$680,64,0)</f>
        <v>30986</v>
      </c>
      <c r="J167" s="270" t="str">
        <f>IF(VLOOKUP($B167,'Classificação ativ com agrop'!$B$7:$Z$632,COLUMN()-1,0)=0,"",VLOOKUP($B167,'Classificação ativ com agrop'!$B$7:$Z$632,COLUMN()-1,0))</f>
        <v>Com Ger</v>
      </c>
      <c r="K167" s="270" t="str">
        <f>IF(VLOOKUP($B167,'Classificação ativ com agrop'!$B$7:$Z$632,COLUMN()-1,0)=0,"",VLOOKUP($B167,'Classificação ativ com agrop'!$B$7:$Z$632,COLUMN()-1,0))</f>
        <v>SPF</v>
      </c>
      <c r="L167" s="270" t="str">
        <f>IF(VLOOKUP($B167,'Classificação ativ com agrop'!$B$7:$Z$632,COLUMN()-1,0)=0,"",VLOOKUP($B167,'Classificação ativ com agrop'!$B$7:$Z$632,COLUMN()-1,0))</f>
        <v/>
      </c>
      <c r="M167" s="270" t="str">
        <f>IF(VLOOKUP($B167,'Classificação ativ com agrop'!$B$7:$Z$632,COLUMN()-1,0)=0,"",VLOOKUP($B167,'Classificação ativ com agrop'!$B$7:$Z$632,COLUMN()-1,0))</f>
        <v>Cons Reflexo</v>
      </c>
      <c r="N167" s="270" t="str">
        <f>IF(VLOOKUP($B167,'Classificação ativ com agrop'!$B$7:$Z$632,COLUMN()-1,0)=0,"",VLOOKUP($B167,'Classificação ativ com agrop'!$B$7:$Z$632,COLUMN()-1,0))</f>
        <v/>
      </c>
      <c r="O167" s="270" t="str">
        <f>IF(VLOOKUP($B167,'Classificação ativ com agrop'!$B$7:$Z$632,COLUMN()-1,0)=0,"",VLOOKUP($B167,'Classificação ativ com agrop'!$B$7:$Z$632,COLUMN()-1,0))</f>
        <v/>
      </c>
      <c r="P167" s="270" t="str">
        <f>IF(VLOOKUP($B167,'Classificação ativ com agrop'!$B$7:$Z$632,COLUMN()-1,0)=0,"",VLOOKUP($B167,'Classificação ativ com agrop'!$B$7:$Z$632,COLUMN()-1,0))</f>
        <v/>
      </c>
      <c r="Q167" s="269">
        <f>IF(VLOOKUP($B167,'Classificação ativ com agrop'!$B$7:$Z$632,COLUMN()-1,0)=0,"",VLOOKUP($B167,'Classificação ativ com agrop'!$B$7:$Z$632,COLUMN()-1,0))</f>
        <v>1</v>
      </c>
      <c r="R167" s="269" t="str">
        <f>IF(VLOOKUP($B167,'Classificação ativ com agrop'!$B$7:$Z$632,COLUMN()-1,0)=0,"",VLOOKUP($B167,'Classificação ativ com agrop'!$B$7:$Z$632,COLUMN()-1,0))</f>
        <v/>
      </c>
      <c r="S167" s="270">
        <f>IF(VLOOKUP($B167,'Classificação ativ com agrop'!$B$7:$Z$632,COLUMN()-1,0)=0,"",VLOOKUP($B167,'Classificação ativ com agrop'!$B$7:$Z$632,COLUMN()-1,0))</f>
        <v>7401</v>
      </c>
      <c r="T167" s="270">
        <f>IF(VLOOKUP($B167,'Classificação ativ com agrop'!$B$7:$Z$632,COLUMN()-1,0)=0,"",VLOOKUP($B167,'Classificação ativ com agrop'!$B$7:$Z$632,COLUMN()-1,0))</f>
        <v>1420</v>
      </c>
      <c r="U167" s="270">
        <f>IF(VLOOKUP($B167,'Classificação ativ com agrop'!$B$7:$Z$632,COLUMN()-1,0)=0,"",VLOOKUP($B167,'Classificação ativ com agrop'!$B$7:$Z$632,COLUMN()-1,0))</f>
        <v>139627</v>
      </c>
      <c r="V167" s="270">
        <f>IF(VLOOKUP($B167,'Classificação ativ com agrop'!$B$7:$Z$632,COLUMN()-1,0)=0,"",VLOOKUP($B167,'Classificação ativ com agrop'!$B$7:$Z$632,COLUMN()-1,0))</f>
        <v>30986</v>
      </c>
      <c r="W167" s="270" t="str">
        <f>IF(VLOOKUP($B167,'Classificação ativ com agrop'!$B$7:$Z$632,COLUMN()-1,0)=0,"",VLOOKUP($B167,'Classificação ativ com agrop'!$B$7:$Z$632,COLUMN()-1,0))</f>
        <v/>
      </c>
      <c r="X167" s="270" t="str">
        <f>IF(VLOOKUP($B167,'Classificação ativ com agrop'!$B$7:$Z$632,COLUMN()-1,0)=0,"",VLOOKUP($B167,'Classificação ativ com agrop'!$B$7:$Z$632,COLUMN()-1,0))</f>
        <v/>
      </c>
      <c r="Y167" s="270" t="str">
        <f>IF(VLOOKUP($B167,'Classificação ativ com agrop'!$B$7:$Z$632,COLUMN()-1,0)=0,"",VLOOKUP($B167,'Classificação ativ com agrop'!$B$7:$Z$632,COLUMN()-1,0))</f>
        <v/>
      </c>
      <c r="Z167" s="270" t="str">
        <f>IF(VLOOKUP($B167,'Classificação ativ com agrop'!$B$7:$Z$632,COLUMN()-1,0)=0,"",VLOOKUP($B167,'Classificação ativ com agrop'!$B$7:$Z$632,COLUMN()-1,0))</f>
        <v/>
      </c>
    </row>
    <row r="168" spans="1:26">
      <c r="A168" s="48">
        <v>494</v>
      </c>
      <c r="B168" s="49" t="s">
        <v>466</v>
      </c>
      <c r="C168" s="65">
        <f>VLOOKUP($B168,'Panorama Especialização Brasil'!$K$4:$BU$679,58,0)</f>
        <v>765</v>
      </c>
      <c r="D168" s="46">
        <f t="shared" si="2"/>
        <v>0.93574884874284903</v>
      </c>
      <c r="E168" s="201">
        <f>VLOOKUP($B168,'Panorama Especialização Brasil'!$K$4:$BU$679,60,0)</f>
        <v>43</v>
      </c>
      <c r="F168" s="98">
        <v>298</v>
      </c>
      <c r="G168" s="196">
        <v>9</v>
      </c>
      <c r="H168" s="98">
        <f>VLOOKUP($B168,'Panorama Especialização Brasil'!$K$4:$BU$679,63,0)</f>
        <v>14466</v>
      </c>
      <c r="I168" s="201">
        <f>VLOOKUP($B168,'Panorama Especialização Brasil'!$K$4:$BV$680,64,0)</f>
        <v>767</v>
      </c>
      <c r="J168" s="270" t="str">
        <f>IF(VLOOKUP($B168,'Classificação ativ com agrop'!$B$7:$Z$632,COLUMN()-1,0)=0,"",VLOOKUP($B168,'Classificação ativ com agrop'!$B$7:$Z$632,COLUMN()-1,0))</f>
        <v>Ser Ger</v>
      </c>
      <c r="K168" s="270" t="str">
        <f>IF(VLOOKUP($B168,'Classificação ativ com agrop'!$B$7:$Z$632,COLUMN()-1,0)=0,"",VLOOKUP($B168,'Classificação ativ com agrop'!$B$7:$Z$632,COLUMN()-1,0))</f>
        <v>SPF</v>
      </c>
      <c r="L168" s="270" t="str">
        <f>IF(VLOOKUP($B168,'Classificação ativ com agrop'!$B$7:$Z$632,COLUMN()-1,0)=0,"",VLOOKUP($B168,'Classificação ativ com agrop'!$B$7:$Z$632,COLUMN()-1,0))</f>
        <v/>
      </c>
      <c r="M168" s="270" t="str">
        <f>IF(VLOOKUP($B168,'Classificação ativ com agrop'!$B$7:$Z$632,COLUMN()-1,0)=0,"",VLOOKUP($B168,'Classificação ativ com agrop'!$B$7:$Z$632,COLUMN()-1,0))</f>
        <v>Cons Reflexo</v>
      </c>
      <c r="N168" s="270" t="str">
        <f>IF(VLOOKUP($B168,'Classificação ativ com agrop'!$B$7:$Z$632,COLUMN()-1,0)=0,"",VLOOKUP($B168,'Classificação ativ com agrop'!$B$7:$Z$632,COLUMN()-1,0))</f>
        <v/>
      </c>
      <c r="O168" s="270" t="str">
        <f>IF(VLOOKUP($B168,'Classificação ativ com agrop'!$B$7:$Z$632,COLUMN()-1,0)=0,"",VLOOKUP($B168,'Classificação ativ com agrop'!$B$7:$Z$632,COLUMN()-1,0))</f>
        <v/>
      </c>
      <c r="P168" s="270" t="str">
        <f>IF(VLOOKUP($B168,'Classificação ativ com agrop'!$B$7:$Z$632,COLUMN()-1,0)=0,"",VLOOKUP($B168,'Classificação ativ com agrop'!$B$7:$Z$632,COLUMN()-1,0))</f>
        <v/>
      </c>
      <c r="Q168" s="269">
        <f>IF(VLOOKUP($B168,'Classificação ativ com agrop'!$B$7:$Z$632,COLUMN()-1,0)=0,"",VLOOKUP($B168,'Classificação ativ com agrop'!$B$7:$Z$632,COLUMN()-1,0))</f>
        <v>1</v>
      </c>
      <c r="R168" s="269" t="str">
        <f>IF(VLOOKUP($B168,'Classificação ativ com agrop'!$B$7:$Z$632,COLUMN()-1,0)=0,"",VLOOKUP($B168,'Classificação ativ com agrop'!$B$7:$Z$632,COLUMN()-1,0))</f>
        <v/>
      </c>
      <c r="S168" s="270">
        <f>IF(VLOOKUP($B168,'Classificação ativ com agrop'!$B$7:$Z$632,COLUMN()-1,0)=0,"",VLOOKUP($B168,'Classificação ativ com agrop'!$B$7:$Z$632,COLUMN()-1,0))</f>
        <v>765</v>
      </c>
      <c r="T168" s="270">
        <f>IF(VLOOKUP($B168,'Classificação ativ com agrop'!$B$7:$Z$632,COLUMN()-1,0)=0,"",VLOOKUP($B168,'Classificação ativ com agrop'!$B$7:$Z$632,COLUMN()-1,0))</f>
        <v>43</v>
      </c>
      <c r="U168" s="270">
        <f>IF(VLOOKUP($B168,'Classificação ativ com agrop'!$B$7:$Z$632,COLUMN()-1,0)=0,"",VLOOKUP($B168,'Classificação ativ com agrop'!$B$7:$Z$632,COLUMN()-1,0))</f>
        <v>14466</v>
      </c>
      <c r="V168" s="270">
        <f>IF(VLOOKUP($B168,'Classificação ativ com agrop'!$B$7:$Z$632,COLUMN()-1,0)=0,"",VLOOKUP($B168,'Classificação ativ com agrop'!$B$7:$Z$632,COLUMN()-1,0))</f>
        <v>767</v>
      </c>
      <c r="W168" s="270" t="str">
        <f>IF(VLOOKUP($B168,'Classificação ativ com agrop'!$B$7:$Z$632,COLUMN()-1,0)=0,"",VLOOKUP($B168,'Classificação ativ com agrop'!$B$7:$Z$632,COLUMN()-1,0))</f>
        <v/>
      </c>
      <c r="X168" s="270" t="str">
        <f>IF(VLOOKUP($B168,'Classificação ativ com agrop'!$B$7:$Z$632,COLUMN()-1,0)=0,"",VLOOKUP($B168,'Classificação ativ com agrop'!$B$7:$Z$632,COLUMN()-1,0))</f>
        <v/>
      </c>
      <c r="Y168" s="270" t="str">
        <f>IF(VLOOKUP($B168,'Classificação ativ com agrop'!$B$7:$Z$632,COLUMN()-1,0)=0,"",VLOOKUP($B168,'Classificação ativ com agrop'!$B$7:$Z$632,COLUMN()-1,0))</f>
        <v/>
      </c>
      <c r="Z168" s="270" t="str">
        <f>IF(VLOOKUP($B168,'Classificação ativ com agrop'!$B$7:$Z$632,COLUMN()-1,0)=0,"",VLOOKUP($B168,'Classificação ativ com agrop'!$B$7:$Z$632,COLUMN()-1,0))</f>
        <v/>
      </c>
    </row>
    <row r="169" spans="1:26">
      <c r="A169" s="48">
        <v>277</v>
      </c>
      <c r="B169" s="49" t="s">
        <v>247</v>
      </c>
      <c r="C169" s="65">
        <f>VLOOKUP($B169,'Panorama Especialização Brasil'!$K$4:$BU$679,58,0)</f>
        <v>1795</v>
      </c>
      <c r="D169" s="46">
        <f t="shared" si="2"/>
        <v>0.93528312464551633</v>
      </c>
      <c r="E169" s="201">
        <f>VLOOKUP($B169,'Panorama Especialização Brasil'!$K$4:$BU$679,60,0)</f>
        <v>6</v>
      </c>
      <c r="F169" s="98">
        <v>1792</v>
      </c>
      <c r="G169" s="196">
        <v>5</v>
      </c>
      <c r="H169" s="98">
        <f>VLOOKUP($B169,'Panorama Especialização Brasil'!$K$4:$BU$679,63,0)</f>
        <v>33960</v>
      </c>
      <c r="I169" s="201">
        <f>VLOOKUP($B169,'Panorama Especialização Brasil'!$K$4:$BV$680,64,0)</f>
        <v>285</v>
      </c>
      <c r="J169" s="270" t="str">
        <f>IF(VLOOKUP($B169,'Classificação ativ com agrop'!$B$7:$Z$632,COLUMN()-1,0)=0,"",VLOOKUP($B169,'Classificação ativ com agrop'!$B$7:$Z$632,COLUMN()-1,0))</f>
        <v>Mecânica</v>
      </c>
      <c r="K169" s="270" t="str">
        <f>IF(VLOOKUP($B169,'Classificação ativ com agrop'!$B$7:$Z$632,COLUMN()-1,0)=0,"",VLOOKUP($B169,'Classificação ativ com agrop'!$B$7:$Z$632,COLUMN()-1,0))</f>
        <v>Mat Transp</v>
      </c>
      <c r="L169" s="270" t="str">
        <f>IF(VLOOKUP($B169,'Classificação ativ com agrop'!$B$7:$Z$632,COLUMN()-1,0)=0,"",VLOOKUP($B169,'Classificação ativ com agrop'!$B$7:$Z$632,COLUMN()-1,0))</f>
        <v>Transp ZFM</v>
      </c>
      <c r="M169" s="270" t="str">
        <f>IF(VLOOKUP($B169,'Classificação ativ com agrop'!$B$7:$Z$632,COLUMN()-1,0)=0,"",VLOOKUP($B169,'Classificação ativ com agrop'!$B$7:$Z$632,COLUMN()-1,0))</f>
        <v>X Prop</v>
      </c>
      <c r="N169" s="270" t="str">
        <f>IF(VLOOKUP($B169,'Classificação ativ com agrop'!$B$7:$Z$632,COLUMN()-1,0)=0,"",VLOOKUP($B169,'Classificação ativ com agrop'!$B$7:$Z$632,COLUMN()-1,0))</f>
        <v/>
      </c>
      <c r="O169" s="270" t="str">
        <f>IF(VLOOKUP($B169,'Classificação ativ com agrop'!$B$7:$Z$632,COLUMN()-1,0)=0,"",VLOOKUP($B169,'Classificação ativ com agrop'!$B$7:$Z$632,COLUMN()-1,0))</f>
        <v/>
      </c>
      <c r="P169" s="270" t="str">
        <f>IF(VLOOKUP($B169,'Classificação ativ com agrop'!$B$7:$Z$632,COLUMN()-1,0)=0,"",VLOOKUP($B169,'Classificação ativ com agrop'!$B$7:$Z$632,COLUMN()-1,0))</f>
        <v/>
      </c>
      <c r="Q169" s="269">
        <f>IF(VLOOKUP($B169,'Classificação ativ com agrop'!$B$7:$Z$632,COLUMN()-1,0)=0,"",VLOOKUP($B169,'Classificação ativ com agrop'!$B$7:$Z$632,COLUMN()-1,0))</f>
        <v>1</v>
      </c>
      <c r="R169" s="269" t="str">
        <f>IF(VLOOKUP($B169,'Classificação ativ com agrop'!$B$7:$Z$632,COLUMN()-1,0)=0,"",VLOOKUP($B169,'Classificação ativ com agrop'!$B$7:$Z$632,COLUMN()-1,0))</f>
        <v/>
      </c>
      <c r="S169" s="270">
        <f>IF(VLOOKUP($B169,'Classificação ativ com agrop'!$B$7:$Z$632,COLUMN()-1,0)=0,"",VLOOKUP($B169,'Classificação ativ com agrop'!$B$7:$Z$632,COLUMN()-1,0))</f>
        <v>1795</v>
      </c>
      <c r="T169" s="270">
        <f>IF(VLOOKUP($B169,'Classificação ativ com agrop'!$B$7:$Z$632,COLUMN()-1,0)=0,"",VLOOKUP($B169,'Classificação ativ com agrop'!$B$7:$Z$632,COLUMN()-1,0))</f>
        <v>6</v>
      </c>
      <c r="U169" s="270">
        <f>IF(VLOOKUP($B169,'Classificação ativ com agrop'!$B$7:$Z$632,COLUMN()-1,0)=0,"",VLOOKUP($B169,'Classificação ativ com agrop'!$B$7:$Z$632,COLUMN()-1,0))</f>
        <v>33960</v>
      </c>
      <c r="V169" s="270">
        <f>IF(VLOOKUP($B169,'Classificação ativ com agrop'!$B$7:$Z$632,COLUMN()-1,0)=0,"",VLOOKUP($B169,'Classificação ativ com agrop'!$B$7:$Z$632,COLUMN()-1,0))</f>
        <v>285</v>
      </c>
      <c r="W169" s="270" t="str">
        <f>IF(VLOOKUP($B169,'Classificação ativ com agrop'!$B$7:$Z$632,COLUMN()-1,0)=0,"",VLOOKUP($B169,'Classificação ativ com agrop'!$B$7:$Z$632,COLUMN()-1,0))</f>
        <v/>
      </c>
      <c r="X169" s="270" t="str">
        <f>IF(VLOOKUP($B169,'Classificação ativ com agrop'!$B$7:$Z$632,COLUMN()-1,0)=0,"",VLOOKUP($B169,'Classificação ativ com agrop'!$B$7:$Z$632,COLUMN()-1,0))</f>
        <v/>
      </c>
      <c r="Y169" s="270" t="str">
        <f>IF(VLOOKUP($B169,'Classificação ativ com agrop'!$B$7:$Z$632,COLUMN()-1,0)=0,"",VLOOKUP($B169,'Classificação ativ com agrop'!$B$7:$Z$632,COLUMN()-1,0))</f>
        <v/>
      </c>
      <c r="Z169" s="270" t="str">
        <f>IF(VLOOKUP($B169,'Classificação ativ com agrop'!$B$7:$Z$632,COLUMN()-1,0)=0,"",VLOOKUP($B169,'Classificação ativ com agrop'!$B$7:$Z$632,COLUMN()-1,0))</f>
        <v/>
      </c>
    </row>
    <row r="170" spans="1:26">
      <c r="A170" s="48">
        <v>325</v>
      </c>
      <c r="B170" s="49" t="s">
        <v>296</v>
      </c>
      <c r="C170" s="65">
        <f>VLOOKUP($B170,'Panorama Especialização Brasil'!$K$4:$BU$679,58,0)</f>
        <v>520</v>
      </c>
      <c r="D170" s="46">
        <f t="shared" si="2"/>
        <v>0.93140096869841538</v>
      </c>
      <c r="E170" s="201">
        <f>VLOOKUP($B170,'Panorama Especialização Brasil'!$K$4:$BU$679,60,0)</f>
        <v>44</v>
      </c>
      <c r="F170" s="98">
        <v>396</v>
      </c>
      <c r="G170" s="196">
        <v>14</v>
      </c>
      <c r="H170" s="98">
        <f>VLOOKUP($B170,'Panorama Especialização Brasil'!$K$4:$BU$679,63,0)</f>
        <v>9879</v>
      </c>
      <c r="I170" s="201">
        <f>VLOOKUP($B170,'Panorama Especialização Brasil'!$K$4:$BV$680,64,0)</f>
        <v>918</v>
      </c>
      <c r="J170" s="270" t="str">
        <f>IF(VLOOKUP($B170,'Classificação ativ com agrop'!$B$7:$Z$632,COLUMN()-1,0)=0,"",VLOOKUP($B170,'Classificação ativ com agrop'!$B$7:$Z$632,COLUMN()-1,0))</f>
        <v>Metalúrgico</v>
      </c>
      <c r="K170" s="270" t="str">
        <f>IF(VLOOKUP($B170,'Classificação ativ com agrop'!$B$7:$Z$632,COLUMN()-1,0)=0,"",VLOOKUP($B170,'Classificação ativ com agrop'!$B$7:$Z$632,COLUMN()-1,0))</f>
        <v>Min&amp;Met</v>
      </c>
      <c r="L170" s="270" t="str">
        <f>IF(VLOOKUP($B170,'Classificação ativ com agrop'!$B$7:$Z$632,COLUMN()-1,0)=0,"",VLOOKUP($B170,'Classificação ativ com agrop'!$B$7:$Z$632,COLUMN()-1,0))</f>
        <v/>
      </c>
      <c r="M170" s="270" t="str">
        <f>IF(VLOOKUP($B170,'Classificação ativ com agrop'!$B$7:$Z$632,COLUMN()-1,0)=0,"",VLOOKUP($B170,'Classificação ativ com agrop'!$B$7:$Z$632,COLUMN()-1,0))</f>
        <v>X Prop</v>
      </c>
      <c r="N170" s="270" t="str">
        <f>IF(VLOOKUP($B170,'Classificação ativ com agrop'!$B$7:$Z$632,COLUMN()-1,0)=0,"",VLOOKUP($B170,'Classificação ativ com agrop'!$B$7:$Z$632,COLUMN()-1,0))</f>
        <v/>
      </c>
      <c r="O170" s="270" t="str">
        <f>IF(VLOOKUP($B170,'Classificação ativ com agrop'!$B$7:$Z$632,COLUMN()-1,0)=0,"",VLOOKUP($B170,'Classificação ativ com agrop'!$B$7:$Z$632,COLUMN()-1,0))</f>
        <v/>
      </c>
      <c r="P170" s="270" t="str">
        <f>IF(VLOOKUP($B170,'Classificação ativ com agrop'!$B$7:$Z$632,COLUMN()-1,0)=0,"",VLOOKUP($B170,'Classificação ativ com agrop'!$B$7:$Z$632,COLUMN()-1,0))</f>
        <v/>
      </c>
      <c r="Q170" s="269">
        <f>IF(VLOOKUP($B170,'Classificação ativ com agrop'!$B$7:$Z$632,COLUMN()-1,0)=0,"",VLOOKUP($B170,'Classificação ativ com agrop'!$B$7:$Z$632,COLUMN()-1,0))</f>
        <v>1</v>
      </c>
      <c r="R170" s="269" t="str">
        <f>IF(VLOOKUP($B170,'Classificação ativ com agrop'!$B$7:$Z$632,COLUMN()-1,0)=0,"",VLOOKUP($B170,'Classificação ativ com agrop'!$B$7:$Z$632,COLUMN()-1,0))</f>
        <v/>
      </c>
      <c r="S170" s="270">
        <f>IF(VLOOKUP($B170,'Classificação ativ com agrop'!$B$7:$Z$632,COLUMN()-1,0)=0,"",VLOOKUP($B170,'Classificação ativ com agrop'!$B$7:$Z$632,COLUMN()-1,0))</f>
        <v>520</v>
      </c>
      <c r="T170" s="270">
        <f>IF(VLOOKUP($B170,'Classificação ativ com agrop'!$B$7:$Z$632,COLUMN()-1,0)=0,"",VLOOKUP($B170,'Classificação ativ com agrop'!$B$7:$Z$632,COLUMN()-1,0))</f>
        <v>44</v>
      </c>
      <c r="U170" s="270">
        <f>IF(VLOOKUP($B170,'Classificação ativ com agrop'!$B$7:$Z$632,COLUMN()-1,0)=0,"",VLOOKUP($B170,'Classificação ativ com agrop'!$B$7:$Z$632,COLUMN()-1,0))</f>
        <v>9879</v>
      </c>
      <c r="V170" s="270">
        <f>IF(VLOOKUP($B170,'Classificação ativ com agrop'!$B$7:$Z$632,COLUMN()-1,0)=0,"",VLOOKUP($B170,'Classificação ativ com agrop'!$B$7:$Z$632,COLUMN()-1,0))</f>
        <v>918</v>
      </c>
      <c r="W170" s="270" t="str">
        <f>IF(VLOOKUP($B170,'Classificação ativ com agrop'!$B$7:$Z$632,COLUMN()-1,0)=0,"",VLOOKUP($B170,'Classificação ativ com agrop'!$B$7:$Z$632,COLUMN()-1,0))</f>
        <v/>
      </c>
      <c r="X170" s="270" t="str">
        <f>IF(VLOOKUP($B170,'Classificação ativ com agrop'!$B$7:$Z$632,COLUMN()-1,0)=0,"",VLOOKUP($B170,'Classificação ativ com agrop'!$B$7:$Z$632,COLUMN()-1,0))</f>
        <v/>
      </c>
      <c r="Y170" s="270" t="str">
        <f>IF(VLOOKUP($B170,'Classificação ativ com agrop'!$B$7:$Z$632,COLUMN()-1,0)=0,"",VLOOKUP($B170,'Classificação ativ com agrop'!$B$7:$Z$632,COLUMN()-1,0))</f>
        <v/>
      </c>
      <c r="Z170" s="270" t="str">
        <f>IF(VLOOKUP($B170,'Classificação ativ com agrop'!$B$7:$Z$632,COLUMN()-1,0)=0,"",VLOOKUP($B170,'Classificação ativ com agrop'!$B$7:$Z$632,COLUMN()-1,0))</f>
        <v/>
      </c>
    </row>
    <row r="171" spans="1:26">
      <c r="A171" s="48">
        <v>275</v>
      </c>
      <c r="B171" s="49" t="s">
        <v>245</v>
      </c>
      <c r="C171" s="65">
        <f>VLOOKUP($B171,'Panorama Especialização Brasil'!$K$4:$BU$679,58,0)</f>
        <v>795</v>
      </c>
      <c r="D171" s="46">
        <f t="shared" si="2"/>
        <v>0.92335987288486254</v>
      </c>
      <c r="E171" s="201">
        <f>VLOOKUP($B171,'Panorama Especialização Brasil'!$K$4:$BU$679,60,0)</f>
        <v>2</v>
      </c>
      <c r="F171" s="98">
        <v>795</v>
      </c>
      <c r="G171" s="196">
        <v>2</v>
      </c>
      <c r="H171" s="98">
        <f>VLOOKUP($B171,'Panorama Especialização Brasil'!$K$4:$BU$679,63,0)</f>
        <v>15235</v>
      </c>
      <c r="I171" s="201">
        <f>VLOOKUP($B171,'Panorama Especialização Brasil'!$K$4:$BV$680,64,0)</f>
        <v>128</v>
      </c>
      <c r="J171" s="270" t="str">
        <f>IF(VLOOKUP($B171,'Classificação ativ com agrop'!$B$7:$Z$632,COLUMN()-1,0)=0,"",VLOOKUP($B171,'Classificação ativ com agrop'!$B$7:$Z$632,COLUMN()-1,0))</f>
        <v>Mecânica</v>
      </c>
      <c r="K171" s="270" t="str">
        <f>IF(VLOOKUP($B171,'Classificação ativ com agrop'!$B$7:$Z$632,COLUMN()-1,0)=0,"",VLOOKUP($B171,'Classificação ativ com agrop'!$B$7:$Z$632,COLUMN()-1,0))</f>
        <v>Mat Transp</v>
      </c>
      <c r="L171" s="270" t="str">
        <f>IF(VLOOKUP($B171,'Classificação ativ com agrop'!$B$7:$Z$632,COLUMN()-1,0)=0,"",VLOOKUP($B171,'Classificação ativ com agrop'!$B$7:$Z$632,COLUMN()-1,0))</f>
        <v>Transp ZFM</v>
      </c>
      <c r="M171" s="270" t="str">
        <f>IF(VLOOKUP($B171,'Classificação ativ com agrop'!$B$7:$Z$632,COLUMN()-1,0)=0,"",VLOOKUP($B171,'Classificação ativ com agrop'!$B$7:$Z$632,COLUMN()-1,0))</f>
        <v>X Prop</v>
      </c>
      <c r="N171" s="270" t="str">
        <f>IF(VLOOKUP($B171,'Classificação ativ com agrop'!$B$7:$Z$632,COLUMN()-1,0)=0,"",VLOOKUP($B171,'Classificação ativ com agrop'!$B$7:$Z$632,COLUMN()-1,0))</f>
        <v/>
      </c>
      <c r="O171" s="270" t="str">
        <f>IF(VLOOKUP($B171,'Classificação ativ com agrop'!$B$7:$Z$632,COLUMN()-1,0)=0,"",VLOOKUP($B171,'Classificação ativ com agrop'!$B$7:$Z$632,COLUMN()-1,0))</f>
        <v/>
      </c>
      <c r="P171" s="270" t="str">
        <f>IF(VLOOKUP($B171,'Classificação ativ com agrop'!$B$7:$Z$632,COLUMN()-1,0)=0,"",VLOOKUP($B171,'Classificação ativ com agrop'!$B$7:$Z$632,COLUMN()-1,0))</f>
        <v/>
      </c>
      <c r="Q171" s="269">
        <f>IF(VLOOKUP($B171,'Classificação ativ com agrop'!$B$7:$Z$632,COLUMN()-1,0)=0,"",VLOOKUP($B171,'Classificação ativ com agrop'!$B$7:$Z$632,COLUMN()-1,0))</f>
        <v>1</v>
      </c>
      <c r="R171" s="269" t="str">
        <f>IF(VLOOKUP($B171,'Classificação ativ com agrop'!$B$7:$Z$632,COLUMN()-1,0)=0,"",VLOOKUP($B171,'Classificação ativ com agrop'!$B$7:$Z$632,COLUMN()-1,0))</f>
        <v/>
      </c>
      <c r="S171" s="270">
        <f>IF(VLOOKUP($B171,'Classificação ativ com agrop'!$B$7:$Z$632,COLUMN()-1,0)=0,"",VLOOKUP($B171,'Classificação ativ com agrop'!$B$7:$Z$632,COLUMN()-1,0))</f>
        <v>795</v>
      </c>
      <c r="T171" s="270">
        <f>IF(VLOOKUP($B171,'Classificação ativ com agrop'!$B$7:$Z$632,COLUMN()-1,0)=0,"",VLOOKUP($B171,'Classificação ativ com agrop'!$B$7:$Z$632,COLUMN()-1,0))</f>
        <v>2</v>
      </c>
      <c r="U171" s="270">
        <f>IF(VLOOKUP($B171,'Classificação ativ com agrop'!$B$7:$Z$632,COLUMN()-1,0)=0,"",VLOOKUP($B171,'Classificação ativ com agrop'!$B$7:$Z$632,COLUMN()-1,0))</f>
        <v>15235</v>
      </c>
      <c r="V171" s="270">
        <f>IF(VLOOKUP($B171,'Classificação ativ com agrop'!$B$7:$Z$632,COLUMN()-1,0)=0,"",VLOOKUP($B171,'Classificação ativ com agrop'!$B$7:$Z$632,COLUMN()-1,0))</f>
        <v>128</v>
      </c>
      <c r="W171" s="270" t="str">
        <f>IF(VLOOKUP($B171,'Classificação ativ com agrop'!$B$7:$Z$632,COLUMN()-1,0)=0,"",VLOOKUP($B171,'Classificação ativ com agrop'!$B$7:$Z$632,COLUMN()-1,0))</f>
        <v/>
      </c>
      <c r="X171" s="270" t="str">
        <f>IF(VLOOKUP($B171,'Classificação ativ com agrop'!$B$7:$Z$632,COLUMN()-1,0)=0,"",VLOOKUP($B171,'Classificação ativ com agrop'!$B$7:$Z$632,COLUMN()-1,0))</f>
        <v/>
      </c>
      <c r="Y171" s="270" t="str">
        <f>IF(VLOOKUP($B171,'Classificação ativ com agrop'!$B$7:$Z$632,COLUMN()-1,0)=0,"",VLOOKUP($B171,'Classificação ativ com agrop'!$B$7:$Z$632,COLUMN()-1,0))</f>
        <v/>
      </c>
      <c r="Z171" s="270" t="str">
        <f>IF(VLOOKUP($B171,'Classificação ativ com agrop'!$B$7:$Z$632,COLUMN()-1,0)=0,"",VLOOKUP($B171,'Classificação ativ com agrop'!$B$7:$Z$632,COLUMN()-1,0))</f>
        <v/>
      </c>
    </row>
    <row r="172" spans="1:26">
      <c r="A172" s="48">
        <v>398</v>
      </c>
      <c r="B172" s="49" t="s">
        <v>369</v>
      </c>
      <c r="C172" s="65">
        <f>VLOOKUP($B172,'Panorama Especialização Brasil'!$K$4:$BU$679,58,0)</f>
        <v>1680</v>
      </c>
      <c r="D172" s="46">
        <f t="shared" si="2"/>
        <v>0.92134851322678557</v>
      </c>
      <c r="E172" s="201">
        <f>VLOOKUP($B172,'Panorama Especialização Brasil'!$K$4:$BU$679,60,0)</f>
        <v>184</v>
      </c>
      <c r="F172" s="98">
        <v>410</v>
      </c>
      <c r="G172" s="196">
        <v>20</v>
      </c>
      <c r="H172" s="98">
        <f>VLOOKUP($B172,'Panorama Especialização Brasil'!$K$4:$BU$679,63,0)</f>
        <v>32265</v>
      </c>
      <c r="I172" s="201">
        <f>VLOOKUP($B172,'Panorama Especialização Brasil'!$K$4:$BV$680,64,0)</f>
        <v>2424</v>
      </c>
      <c r="J172" s="270" t="str">
        <f>IF(VLOOKUP($B172,'Classificação ativ com agrop'!$B$7:$Z$632,COLUMN()-1,0)=0,"",VLOOKUP($B172,'Classificação ativ com agrop'!$B$7:$Z$632,COLUMN()-1,0))</f>
        <v>Com Atac</v>
      </c>
      <c r="K172" s="270" t="str">
        <f>IF(VLOOKUP($B172,'Classificação ativ com agrop'!$B$7:$Z$632,COLUMN()-1,0)=0,"",VLOOKUP($B172,'Classificação ativ com agrop'!$B$7:$Z$632,COLUMN()-1,0))</f>
        <v>Multicadeia</v>
      </c>
      <c r="L172" s="270" t="str">
        <f>IF(VLOOKUP($B172,'Classificação ativ com agrop'!$B$7:$Z$632,COLUMN()-1,0)=0,"",VLOOKUP($B172,'Classificação ativ com agrop'!$B$7:$Z$632,COLUMN()-1,0))</f>
        <v/>
      </c>
      <c r="M172" s="270" t="str">
        <f>IF(VLOOKUP($B172,'Classificação ativ com agrop'!$B$7:$Z$632,COLUMN()-1,0)=0,"",VLOOKUP($B172,'Classificação ativ com agrop'!$B$7:$Z$632,COLUMN()-1,0))</f>
        <v>Multifunção</v>
      </c>
      <c r="N172" s="270" t="str">
        <f>IF(VLOOKUP($B172,'Classificação ativ com agrop'!$B$7:$Z$632,COLUMN()-1,0)=0,"",VLOOKUP($B172,'Classificação ativ com agrop'!$B$7:$Z$632,COLUMN()-1,0))</f>
        <v/>
      </c>
      <c r="O172" s="270" t="str">
        <f>IF(VLOOKUP($B172,'Classificação ativ com agrop'!$B$7:$Z$632,COLUMN()-1,0)=0,"",VLOOKUP($B172,'Classificação ativ com agrop'!$B$7:$Z$632,COLUMN()-1,0))</f>
        <v/>
      </c>
      <c r="P172" s="270" t="str">
        <f>IF(VLOOKUP($B172,'Classificação ativ com agrop'!$B$7:$Z$632,COLUMN()-1,0)=0,"",VLOOKUP($B172,'Classificação ativ com agrop'!$B$7:$Z$632,COLUMN()-1,0))</f>
        <v/>
      </c>
      <c r="Q172" s="269">
        <f>IF(VLOOKUP($B172,'Classificação ativ com agrop'!$B$7:$Z$632,COLUMN()-1,0)=0,"",VLOOKUP($B172,'Classificação ativ com agrop'!$B$7:$Z$632,COLUMN()-1,0))</f>
        <v>1</v>
      </c>
      <c r="R172" s="269" t="str">
        <f>IF(VLOOKUP($B172,'Classificação ativ com agrop'!$B$7:$Z$632,COLUMN()-1,0)=0,"",VLOOKUP($B172,'Classificação ativ com agrop'!$B$7:$Z$632,COLUMN()-1,0))</f>
        <v/>
      </c>
      <c r="S172" s="270">
        <f>IF(VLOOKUP($B172,'Classificação ativ com agrop'!$B$7:$Z$632,COLUMN()-1,0)=0,"",VLOOKUP($B172,'Classificação ativ com agrop'!$B$7:$Z$632,COLUMN()-1,0))</f>
        <v>1680</v>
      </c>
      <c r="T172" s="270">
        <f>IF(VLOOKUP($B172,'Classificação ativ com agrop'!$B$7:$Z$632,COLUMN()-1,0)=0,"",VLOOKUP($B172,'Classificação ativ com agrop'!$B$7:$Z$632,COLUMN()-1,0))</f>
        <v>184</v>
      </c>
      <c r="U172" s="270">
        <f>IF(VLOOKUP($B172,'Classificação ativ com agrop'!$B$7:$Z$632,COLUMN()-1,0)=0,"",VLOOKUP($B172,'Classificação ativ com agrop'!$B$7:$Z$632,COLUMN()-1,0))</f>
        <v>32265</v>
      </c>
      <c r="V172" s="270">
        <f>IF(VLOOKUP($B172,'Classificação ativ com agrop'!$B$7:$Z$632,COLUMN()-1,0)=0,"",VLOOKUP($B172,'Classificação ativ com agrop'!$B$7:$Z$632,COLUMN()-1,0))</f>
        <v>2424</v>
      </c>
      <c r="W172" s="270" t="str">
        <f>IF(VLOOKUP($B172,'Classificação ativ com agrop'!$B$7:$Z$632,COLUMN()-1,0)=0,"",VLOOKUP($B172,'Classificação ativ com agrop'!$B$7:$Z$632,COLUMN()-1,0))</f>
        <v/>
      </c>
      <c r="X172" s="270" t="str">
        <f>IF(VLOOKUP($B172,'Classificação ativ com agrop'!$B$7:$Z$632,COLUMN()-1,0)=0,"",VLOOKUP($B172,'Classificação ativ com agrop'!$B$7:$Z$632,COLUMN()-1,0))</f>
        <v/>
      </c>
      <c r="Y172" s="270" t="str">
        <f>IF(VLOOKUP($B172,'Classificação ativ com agrop'!$B$7:$Z$632,COLUMN()-1,0)=0,"",VLOOKUP($B172,'Classificação ativ com agrop'!$B$7:$Z$632,COLUMN()-1,0))</f>
        <v/>
      </c>
      <c r="Z172" s="270" t="str">
        <f>IF(VLOOKUP($B172,'Classificação ativ com agrop'!$B$7:$Z$632,COLUMN()-1,0)=0,"",VLOOKUP($B172,'Classificação ativ com agrop'!$B$7:$Z$632,COLUMN()-1,0))</f>
        <v/>
      </c>
    </row>
    <row r="173" spans="1:26">
      <c r="A173" s="48">
        <v>409</v>
      </c>
      <c r="B173" s="49" t="s">
        <v>380</v>
      </c>
      <c r="C173" s="65">
        <f>VLOOKUP($B173,'Panorama Especialização Brasil'!$K$4:$BU$679,58,0)</f>
        <v>64491</v>
      </c>
      <c r="D173" s="46">
        <f t="shared" si="2"/>
        <v>0.92130513781055789</v>
      </c>
      <c r="E173" s="201">
        <f>VLOOKUP($B173,'Panorama Especialização Brasil'!$K$4:$BU$679,60,0)</f>
        <v>2113</v>
      </c>
      <c r="F173" s="98">
        <v>7045</v>
      </c>
      <c r="G173" s="196">
        <v>84</v>
      </c>
      <c r="H173" s="98">
        <f>VLOOKUP($B173,'Panorama Especialização Brasil'!$K$4:$BU$679,63,0)</f>
        <v>1238631</v>
      </c>
      <c r="I173" s="201">
        <f>VLOOKUP($B173,'Panorama Especialização Brasil'!$K$4:$BV$680,64,0)</f>
        <v>31936</v>
      </c>
      <c r="J173" s="270" t="str">
        <f>IF(VLOOKUP($B173,'Classificação ativ com agrop'!$B$7:$Z$632,COLUMN()-1,0)=0,"",VLOOKUP($B173,'Classificação ativ com agrop'!$B$7:$Z$632,COLUMN()-1,0))</f>
        <v>Com Ger</v>
      </c>
      <c r="K173" s="270" t="str">
        <f>IF(VLOOKUP($B173,'Classificação ativ com agrop'!$B$7:$Z$632,COLUMN()-1,0)=0,"",VLOOKUP($B173,'Classificação ativ com agrop'!$B$7:$Z$632,COLUMN()-1,0))</f>
        <v>SPF</v>
      </c>
      <c r="L173" s="270" t="str">
        <f>IF(VLOOKUP($B173,'Classificação ativ com agrop'!$B$7:$Z$632,COLUMN()-1,0)=0,"",VLOOKUP($B173,'Classificação ativ com agrop'!$B$7:$Z$632,COLUMN()-1,0))</f>
        <v/>
      </c>
      <c r="M173" s="270" t="str">
        <f>IF(VLOOKUP($B173,'Classificação ativ com agrop'!$B$7:$Z$632,COLUMN()-1,0)=0,"",VLOOKUP($B173,'Classificação ativ com agrop'!$B$7:$Z$632,COLUMN()-1,0))</f>
        <v>Cons Reflexo</v>
      </c>
      <c r="N173" s="270" t="str">
        <f>IF(VLOOKUP($B173,'Classificação ativ com agrop'!$B$7:$Z$632,COLUMN()-1,0)=0,"",VLOOKUP($B173,'Classificação ativ com agrop'!$B$7:$Z$632,COLUMN()-1,0))</f>
        <v/>
      </c>
      <c r="O173" s="270" t="str">
        <f>IF(VLOOKUP($B173,'Classificação ativ com agrop'!$B$7:$Z$632,COLUMN()-1,0)=0,"",VLOOKUP($B173,'Classificação ativ com agrop'!$B$7:$Z$632,COLUMN()-1,0))</f>
        <v/>
      </c>
      <c r="P173" s="270" t="str">
        <f>IF(VLOOKUP($B173,'Classificação ativ com agrop'!$B$7:$Z$632,COLUMN()-1,0)=0,"",VLOOKUP($B173,'Classificação ativ com agrop'!$B$7:$Z$632,COLUMN()-1,0))</f>
        <v/>
      </c>
      <c r="Q173" s="269">
        <f>IF(VLOOKUP($B173,'Classificação ativ com agrop'!$B$7:$Z$632,COLUMN()-1,0)=0,"",VLOOKUP($B173,'Classificação ativ com agrop'!$B$7:$Z$632,COLUMN()-1,0))</f>
        <v>1</v>
      </c>
      <c r="R173" s="269" t="str">
        <f>IF(VLOOKUP($B173,'Classificação ativ com agrop'!$B$7:$Z$632,COLUMN()-1,0)=0,"",VLOOKUP($B173,'Classificação ativ com agrop'!$B$7:$Z$632,COLUMN()-1,0))</f>
        <v/>
      </c>
      <c r="S173" s="270">
        <f>IF(VLOOKUP($B173,'Classificação ativ com agrop'!$B$7:$Z$632,COLUMN()-1,0)=0,"",VLOOKUP($B173,'Classificação ativ com agrop'!$B$7:$Z$632,COLUMN()-1,0))</f>
        <v>64491</v>
      </c>
      <c r="T173" s="270">
        <f>IF(VLOOKUP($B173,'Classificação ativ com agrop'!$B$7:$Z$632,COLUMN()-1,0)=0,"",VLOOKUP($B173,'Classificação ativ com agrop'!$B$7:$Z$632,COLUMN()-1,0))</f>
        <v>2113</v>
      </c>
      <c r="U173" s="270">
        <f>IF(VLOOKUP($B173,'Classificação ativ com agrop'!$B$7:$Z$632,COLUMN()-1,0)=0,"",VLOOKUP($B173,'Classificação ativ com agrop'!$B$7:$Z$632,COLUMN()-1,0))</f>
        <v>1238631</v>
      </c>
      <c r="V173" s="270">
        <f>IF(VLOOKUP($B173,'Classificação ativ com agrop'!$B$7:$Z$632,COLUMN()-1,0)=0,"",VLOOKUP($B173,'Classificação ativ com agrop'!$B$7:$Z$632,COLUMN()-1,0))</f>
        <v>31936</v>
      </c>
      <c r="W173" s="270" t="str">
        <f>IF(VLOOKUP($B173,'Classificação ativ com agrop'!$B$7:$Z$632,COLUMN()-1,0)=0,"",VLOOKUP($B173,'Classificação ativ com agrop'!$B$7:$Z$632,COLUMN()-1,0))</f>
        <v/>
      </c>
      <c r="X173" s="270" t="str">
        <f>IF(VLOOKUP($B173,'Classificação ativ com agrop'!$B$7:$Z$632,COLUMN()-1,0)=0,"",VLOOKUP($B173,'Classificação ativ com agrop'!$B$7:$Z$632,COLUMN()-1,0))</f>
        <v/>
      </c>
      <c r="Y173" s="270" t="str">
        <f>IF(VLOOKUP($B173,'Classificação ativ com agrop'!$B$7:$Z$632,COLUMN()-1,0)=0,"",VLOOKUP($B173,'Classificação ativ com agrop'!$B$7:$Z$632,COLUMN()-1,0))</f>
        <v/>
      </c>
      <c r="Z173" s="270" t="str">
        <f>IF(VLOOKUP($B173,'Classificação ativ com agrop'!$B$7:$Z$632,COLUMN()-1,0)=0,"",VLOOKUP($B173,'Classificação ativ com agrop'!$B$7:$Z$632,COLUMN()-1,0))</f>
        <v/>
      </c>
    </row>
    <row r="174" spans="1:26">
      <c r="A174" s="48">
        <v>424</v>
      </c>
      <c r="B174" s="49" t="s">
        <v>395</v>
      </c>
      <c r="C174" s="65">
        <f>VLOOKUP($B174,'Panorama Especialização Brasil'!$K$4:$BU$679,58,0)</f>
        <v>4297</v>
      </c>
      <c r="D174" s="46">
        <f t="shared" si="2"/>
        <v>0.91227740613062414</v>
      </c>
      <c r="E174" s="201">
        <f>VLOOKUP($B174,'Panorama Especialização Brasil'!$K$4:$BU$679,60,0)</f>
        <v>871</v>
      </c>
      <c r="F174" s="98">
        <v>448</v>
      </c>
      <c r="G174" s="196">
        <v>84</v>
      </c>
      <c r="H174" s="98">
        <f>VLOOKUP($B174,'Panorama Especialização Brasil'!$K$4:$BU$679,63,0)</f>
        <v>83346</v>
      </c>
      <c r="I174" s="201">
        <f>VLOOKUP($B174,'Panorama Especialização Brasil'!$K$4:$BV$680,64,0)</f>
        <v>17806</v>
      </c>
      <c r="J174" s="270" t="str">
        <f>IF(VLOOKUP($B174,'Classificação ativ com agrop'!$B$7:$Z$632,COLUMN()-1,0)=0,"",VLOOKUP($B174,'Classificação ativ com agrop'!$B$7:$Z$632,COLUMN()-1,0))</f>
        <v>Com Ger</v>
      </c>
      <c r="K174" s="270" t="str">
        <f>IF(VLOOKUP($B174,'Classificação ativ com agrop'!$B$7:$Z$632,COLUMN()-1,0)=0,"",VLOOKUP($B174,'Classificação ativ com agrop'!$B$7:$Z$632,COLUMN()-1,0))</f>
        <v>SPF</v>
      </c>
      <c r="L174" s="270" t="str">
        <f>IF(VLOOKUP($B174,'Classificação ativ com agrop'!$B$7:$Z$632,COLUMN()-1,0)=0,"",VLOOKUP($B174,'Classificação ativ com agrop'!$B$7:$Z$632,COLUMN()-1,0))</f>
        <v/>
      </c>
      <c r="M174" s="270" t="str">
        <f>IF(VLOOKUP($B174,'Classificação ativ com agrop'!$B$7:$Z$632,COLUMN()-1,0)=0,"",VLOOKUP($B174,'Classificação ativ com agrop'!$B$7:$Z$632,COLUMN()-1,0))</f>
        <v>Cons Reflexo</v>
      </c>
      <c r="N174" s="270" t="str">
        <f>IF(VLOOKUP($B174,'Classificação ativ com agrop'!$B$7:$Z$632,COLUMN()-1,0)=0,"",VLOOKUP($B174,'Classificação ativ com agrop'!$B$7:$Z$632,COLUMN()-1,0))</f>
        <v/>
      </c>
      <c r="O174" s="270" t="str">
        <f>IF(VLOOKUP($B174,'Classificação ativ com agrop'!$B$7:$Z$632,COLUMN()-1,0)=0,"",VLOOKUP($B174,'Classificação ativ com agrop'!$B$7:$Z$632,COLUMN()-1,0))</f>
        <v/>
      </c>
      <c r="P174" s="270" t="str">
        <f>IF(VLOOKUP($B174,'Classificação ativ com agrop'!$B$7:$Z$632,COLUMN()-1,0)=0,"",VLOOKUP($B174,'Classificação ativ com agrop'!$B$7:$Z$632,COLUMN()-1,0))</f>
        <v/>
      </c>
      <c r="Q174" s="269">
        <f>IF(VLOOKUP($B174,'Classificação ativ com agrop'!$B$7:$Z$632,COLUMN()-1,0)=0,"",VLOOKUP($B174,'Classificação ativ com agrop'!$B$7:$Z$632,COLUMN()-1,0))</f>
        <v>1</v>
      </c>
      <c r="R174" s="269" t="str">
        <f>IF(VLOOKUP($B174,'Classificação ativ com agrop'!$B$7:$Z$632,COLUMN()-1,0)=0,"",VLOOKUP($B174,'Classificação ativ com agrop'!$B$7:$Z$632,COLUMN()-1,0))</f>
        <v/>
      </c>
      <c r="S174" s="270">
        <f>IF(VLOOKUP($B174,'Classificação ativ com agrop'!$B$7:$Z$632,COLUMN()-1,0)=0,"",VLOOKUP($B174,'Classificação ativ com agrop'!$B$7:$Z$632,COLUMN()-1,0))</f>
        <v>4297</v>
      </c>
      <c r="T174" s="270">
        <f>IF(VLOOKUP($B174,'Classificação ativ com agrop'!$B$7:$Z$632,COLUMN()-1,0)=0,"",VLOOKUP($B174,'Classificação ativ com agrop'!$B$7:$Z$632,COLUMN()-1,0))</f>
        <v>871</v>
      </c>
      <c r="U174" s="270">
        <f>IF(VLOOKUP($B174,'Classificação ativ com agrop'!$B$7:$Z$632,COLUMN()-1,0)=0,"",VLOOKUP($B174,'Classificação ativ com agrop'!$B$7:$Z$632,COLUMN()-1,0))</f>
        <v>83346</v>
      </c>
      <c r="V174" s="270">
        <f>IF(VLOOKUP($B174,'Classificação ativ com agrop'!$B$7:$Z$632,COLUMN()-1,0)=0,"",VLOOKUP($B174,'Classificação ativ com agrop'!$B$7:$Z$632,COLUMN()-1,0))</f>
        <v>17806</v>
      </c>
      <c r="W174" s="270" t="str">
        <f>IF(VLOOKUP($B174,'Classificação ativ com agrop'!$B$7:$Z$632,COLUMN()-1,0)=0,"",VLOOKUP($B174,'Classificação ativ com agrop'!$B$7:$Z$632,COLUMN()-1,0))</f>
        <v/>
      </c>
      <c r="X174" s="270" t="str">
        <f>IF(VLOOKUP($B174,'Classificação ativ com agrop'!$B$7:$Z$632,COLUMN()-1,0)=0,"",VLOOKUP($B174,'Classificação ativ com agrop'!$B$7:$Z$632,COLUMN()-1,0))</f>
        <v/>
      </c>
      <c r="Y174" s="270" t="str">
        <f>IF(VLOOKUP($B174,'Classificação ativ com agrop'!$B$7:$Z$632,COLUMN()-1,0)=0,"",VLOOKUP($B174,'Classificação ativ com agrop'!$B$7:$Z$632,COLUMN()-1,0))</f>
        <v/>
      </c>
      <c r="Z174" s="270" t="str">
        <f>IF(VLOOKUP($B174,'Classificação ativ com agrop'!$B$7:$Z$632,COLUMN()-1,0)=0,"",VLOOKUP($B174,'Classificação ativ com agrop'!$B$7:$Z$632,COLUMN()-1,0))</f>
        <v/>
      </c>
    </row>
    <row r="175" spans="1:26">
      <c r="A175" s="48">
        <v>186</v>
      </c>
      <c r="B175" s="49" t="s">
        <v>156</v>
      </c>
      <c r="C175" s="65">
        <f>VLOOKUP($B175,'Panorama Especialização Brasil'!$K$4:$BU$679,58,0)</f>
        <v>6626</v>
      </c>
      <c r="D175" s="46">
        <f t="shared" si="2"/>
        <v>0.91043582354084673</v>
      </c>
      <c r="E175" s="201">
        <f>VLOOKUP($B175,'Panorama Especialização Brasil'!$K$4:$BU$679,60,0)</f>
        <v>473</v>
      </c>
      <c r="F175" s="98">
        <v>503</v>
      </c>
      <c r="G175" s="196">
        <v>33</v>
      </c>
      <c r="H175" s="98">
        <f>VLOOKUP($B175,'Panorama Especialização Brasil'!$K$4:$BU$679,63,0)</f>
        <v>128780</v>
      </c>
      <c r="I175" s="201">
        <f>VLOOKUP($B175,'Panorama Especialização Brasil'!$K$4:$BV$680,64,0)</f>
        <v>12150</v>
      </c>
      <c r="J175" s="270" t="str">
        <f>IF(VLOOKUP($B175,'Classificação ativ com agrop'!$B$7:$Z$632,COLUMN()-1,0)=0,"",VLOOKUP($B175,'Classificação ativ com agrop'!$B$7:$Z$632,COLUMN()-1,0))</f>
        <v>Min  ñ Met</v>
      </c>
      <c r="K175" s="270" t="str">
        <f>IF(VLOOKUP($B175,'Classificação ativ com agrop'!$B$7:$Z$632,COLUMN()-1,0)=0,"",VLOOKUP($B175,'Classificação ativ com agrop'!$B$7:$Z$632,COLUMN()-1,0))</f>
        <v>Const Civil</v>
      </c>
      <c r="L175" s="270" t="str">
        <f>IF(VLOOKUP($B175,'Classificação ativ com agrop'!$B$7:$Z$632,COLUMN()-1,0)=0,"",VLOOKUP($B175,'Classificação ativ com agrop'!$B$7:$Z$632,COLUMN()-1,0))</f>
        <v/>
      </c>
      <c r="M175" s="270" t="str">
        <f>IF(VLOOKUP($B175,'Classificação ativ com agrop'!$B$7:$Z$632,COLUMN()-1,0)=0,"",VLOOKUP($B175,'Classificação ativ com agrop'!$B$7:$Z$632,COLUMN()-1,0))</f>
        <v>Multifunção</v>
      </c>
      <c r="N175" s="270" t="str">
        <f>IF(VLOOKUP($B175,'Classificação ativ com agrop'!$B$7:$Z$632,COLUMN()-1,0)=0,"",VLOOKUP($B175,'Classificação ativ com agrop'!$B$7:$Z$632,COLUMN()-1,0))</f>
        <v/>
      </c>
      <c r="O175" s="270" t="str">
        <f>IF(VLOOKUP($B175,'Classificação ativ com agrop'!$B$7:$Z$632,COLUMN()-1,0)=0,"",VLOOKUP($B175,'Classificação ativ com agrop'!$B$7:$Z$632,COLUMN()-1,0))</f>
        <v/>
      </c>
      <c r="P175" s="270" t="str">
        <f>IF(VLOOKUP($B175,'Classificação ativ com agrop'!$B$7:$Z$632,COLUMN()-1,0)=0,"",VLOOKUP($B175,'Classificação ativ com agrop'!$B$7:$Z$632,COLUMN()-1,0))</f>
        <v/>
      </c>
      <c r="Q175" s="269">
        <f>IF(VLOOKUP($B175,'Classificação ativ com agrop'!$B$7:$Z$632,COLUMN()-1,0)=0,"",VLOOKUP($B175,'Classificação ativ com agrop'!$B$7:$Z$632,COLUMN()-1,0))</f>
        <v>1</v>
      </c>
      <c r="R175" s="269" t="str">
        <f>IF(VLOOKUP($B175,'Classificação ativ com agrop'!$B$7:$Z$632,COLUMN()-1,0)=0,"",VLOOKUP($B175,'Classificação ativ com agrop'!$B$7:$Z$632,COLUMN()-1,0))</f>
        <v/>
      </c>
      <c r="S175" s="270">
        <f>IF(VLOOKUP($B175,'Classificação ativ com agrop'!$B$7:$Z$632,COLUMN()-1,0)=0,"",VLOOKUP($B175,'Classificação ativ com agrop'!$B$7:$Z$632,COLUMN()-1,0))</f>
        <v>6626</v>
      </c>
      <c r="T175" s="270">
        <f>IF(VLOOKUP($B175,'Classificação ativ com agrop'!$B$7:$Z$632,COLUMN()-1,0)=0,"",VLOOKUP($B175,'Classificação ativ com agrop'!$B$7:$Z$632,COLUMN()-1,0))</f>
        <v>473</v>
      </c>
      <c r="U175" s="270">
        <f>IF(VLOOKUP($B175,'Classificação ativ com agrop'!$B$7:$Z$632,COLUMN()-1,0)=0,"",VLOOKUP($B175,'Classificação ativ com agrop'!$B$7:$Z$632,COLUMN()-1,0))</f>
        <v>128780</v>
      </c>
      <c r="V175" s="270">
        <f>IF(VLOOKUP($B175,'Classificação ativ com agrop'!$B$7:$Z$632,COLUMN()-1,0)=0,"",VLOOKUP($B175,'Classificação ativ com agrop'!$B$7:$Z$632,COLUMN()-1,0))</f>
        <v>12150</v>
      </c>
      <c r="W175" s="270" t="str">
        <f>IF(VLOOKUP($B175,'Classificação ativ com agrop'!$B$7:$Z$632,COLUMN()-1,0)=0,"",VLOOKUP($B175,'Classificação ativ com agrop'!$B$7:$Z$632,COLUMN()-1,0))</f>
        <v/>
      </c>
      <c r="X175" s="270" t="str">
        <f>IF(VLOOKUP($B175,'Classificação ativ com agrop'!$B$7:$Z$632,COLUMN()-1,0)=0,"",VLOOKUP($B175,'Classificação ativ com agrop'!$B$7:$Z$632,COLUMN()-1,0))</f>
        <v/>
      </c>
      <c r="Y175" s="270" t="str">
        <f>IF(VLOOKUP($B175,'Classificação ativ com agrop'!$B$7:$Z$632,COLUMN()-1,0)=0,"",VLOOKUP($B175,'Classificação ativ com agrop'!$B$7:$Z$632,COLUMN()-1,0))</f>
        <v/>
      </c>
      <c r="Z175" s="270" t="str">
        <f>IF(VLOOKUP($B175,'Classificação ativ com agrop'!$B$7:$Z$632,COLUMN()-1,0)=0,"",VLOOKUP($B175,'Classificação ativ com agrop'!$B$7:$Z$632,COLUMN()-1,0))</f>
        <v/>
      </c>
    </row>
    <row r="176" spans="1:26">
      <c r="A176" s="48">
        <v>238</v>
      </c>
      <c r="B176" s="49" t="s">
        <v>208</v>
      </c>
      <c r="C176" s="65">
        <f>VLOOKUP($B176,'Panorama Especialização Brasil'!$K$4:$BU$679,58,0)</f>
        <v>505</v>
      </c>
      <c r="D176" s="46">
        <f t="shared" si="2"/>
        <v>0.90858035190932707</v>
      </c>
      <c r="E176" s="201">
        <f>VLOOKUP($B176,'Panorama Especialização Brasil'!$K$4:$BU$679,60,0)</f>
        <v>4</v>
      </c>
      <c r="F176" s="98">
        <v>505</v>
      </c>
      <c r="G176" s="196">
        <v>4</v>
      </c>
      <c r="H176" s="98">
        <f>VLOOKUP($B176,'Panorama Especialização Brasil'!$K$4:$BU$679,63,0)</f>
        <v>9835</v>
      </c>
      <c r="I176" s="201">
        <f>VLOOKUP($B176,'Panorama Especialização Brasil'!$K$4:$BV$680,64,0)</f>
        <v>267</v>
      </c>
      <c r="J176" s="270" t="str">
        <f>IF(VLOOKUP($B176,'Classificação ativ com agrop'!$B$7:$Z$632,COLUMN()-1,0)=0,"",VLOOKUP($B176,'Classificação ativ com agrop'!$B$7:$Z$632,COLUMN()-1,0))</f>
        <v>EletEletro</v>
      </c>
      <c r="K176" s="270" t="str">
        <f>IF(VLOOKUP($B176,'Classificação ativ com agrop'!$B$7:$Z$632,COLUMN()-1,0)=0,"",VLOOKUP($B176,'Classificação ativ com agrop'!$B$7:$Z$632,COLUMN()-1,0))</f>
        <v>Eletroeletron</v>
      </c>
      <c r="L176" s="270" t="str">
        <f>IF(VLOOKUP($B176,'Classificação ativ com agrop'!$B$7:$Z$632,COLUMN()-1,0)=0,"",VLOOKUP($B176,'Classificação ativ com agrop'!$B$7:$Z$632,COLUMN()-1,0))</f>
        <v/>
      </c>
      <c r="M176" s="270" t="str">
        <f>IF(VLOOKUP($B176,'Classificação ativ com agrop'!$B$7:$Z$632,COLUMN()-1,0)=0,"",VLOOKUP($B176,'Classificação ativ com agrop'!$B$7:$Z$632,COLUMN()-1,0))</f>
        <v>X Prop</v>
      </c>
      <c r="N176" s="270" t="str">
        <f>IF(VLOOKUP($B176,'Classificação ativ com agrop'!$B$7:$Z$632,COLUMN()-1,0)=0,"",VLOOKUP($B176,'Classificação ativ com agrop'!$B$7:$Z$632,COLUMN()-1,0))</f>
        <v/>
      </c>
      <c r="O176" s="270" t="str">
        <f>IF(VLOOKUP($B176,'Classificação ativ com agrop'!$B$7:$Z$632,COLUMN()-1,0)=0,"",VLOOKUP($B176,'Classificação ativ com agrop'!$B$7:$Z$632,COLUMN()-1,0))</f>
        <v/>
      </c>
      <c r="P176" s="270" t="str">
        <f>IF(VLOOKUP($B176,'Classificação ativ com agrop'!$B$7:$Z$632,COLUMN()-1,0)=0,"",VLOOKUP($B176,'Classificação ativ com agrop'!$B$7:$Z$632,COLUMN()-1,0))</f>
        <v/>
      </c>
      <c r="Q176" s="269">
        <f>IF(VLOOKUP($B176,'Classificação ativ com agrop'!$B$7:$Z$632,COLUMN()-1,0)=0,"",VLOOKUP($B176,'Classificação ativ com agrop'!$B$7:$Z$632,COLUMN()-1,0))</f>
        <v>1</v>
      </c>
      <c r="R176" s="269" t="str">
        <f>IF(VLOOKUP($B176,'Classificação ativ com agrop'!$B$7:$Z$632,COLUMN()-1,0)=0,"",VLOOKUP($B176,'Classificação ativ com agrop'!$B$7:$Z$632,COLUMN()-1,0))</f>
        <v/>
      </c>
      <c r="S176" s="270">
        <f>IF(VLOOKUP($B176,'Classificação ativ com agrop'!$B$7:$Z$632,COLUMN()-1,0)=0,"",VLOOKUP($B176,'Classificação ativ com agrop'!$B$7:$Z$632,COLUMN()-1,0))</f>
        <v>505</v>
      </c>
      <c r="T176" s="270">
        <f>IF(VLOOKUP($B176,'Classificação ativ com agrop'!$B$7:$Z$632,COLUMN()-1,0)=0,"",VLOOKUP($B176,'Classificação ativ com agrop'!$B$7:$Z$632,COLUMN()-1,0))</f>
        <v>4</v>
      </c>
      <c r="U176" s="270">
        <f>IF(VLOOKUP($B176,'Classificação ativ com agrop'!$B$7:$Z$632,COLUMN()-1,0)=0,"",VLOOKUP($B176,'Classificação ativ com agrop'!$B$7:$Z$632,COLUMN()-1,0))</f>
        <v>9835</v>
      </c>
      <c r="V176" s="270">
        <f>IF(VLOOKUP($B176,'Classificação ativ com agrop'!$B$7:$Z$632,COLUMN()-1,0)=0,"",VLOOKUP($B176,'Classificação ativ com agrop'!$B$7:$Z$632,COLUMN()-1,0))</f>
        <v>267</v>
      </c>
      <c r="W176" s="270" t="str">
        <f>IF(VLOOKUP($B176,'Classificação ativ com agrop'!$B$7:$Z$632,COLUMN()-1,0)=0,"",VLOOKUP($B176,'Classificação ativ com agrop'!$B$7:$Z$632,COLUMN()-1,0))</f>
        <v/>
      </c>
      <c r="X176" s="270" t="str">
        <f>IF(VLOOKUP($B176,'Classificação ativ com agrop'!$B$7:$Z$632,COLUMN()-1,0)=0,"",VLOOKUP($B176,'Classificação ativ com agrop'!$B$7:$Z$632,COLUMN()-1,0))</f>
        <v/>
      </c>
      <c r="Y176" s="270" t="str">
        <f>IF(VLOOKUP($B176,'Classificação ativ com agrop'!$B$7:$Z$632,COLUMN()-1,0)=0,"",VLOOKUP($B176,'Classificação ativ com agrop'!$B$7:$Z$632,COLUMN()-1,0))</f>
        <v/>
      </c>
      <c r="Z176" s="270" t="str">
        <f>IF(VLOOKUP($B176,'Classificação ativ com agrop'!$B$7:$Z$632,COLUMN()-1,0)=0,"",VLOOKUP($B176,'Classificação ativ com agrop'!$B$7:$Z$632,COLUMN()-1,0))</f>
        <v/>
      </c>
    </row>
    <row r="177" spans="1:26">
      <c r="A177" s="48">
        <v>433</v>
      </c>
      <c r="B177" s="49" t="s">
        <v>404</v>
      </c>
      <c r="C177" s="65">
        <f>VLOOKUP($B177,'Panorama Especialização Brasil'!$K$4:$BU$679,58,0)</f>
        <v>4599</v>
      </c>
      <c r="D177" s="46">
        <f t="shared" si="2"/>
        <v>0.90428605343508728</v>
      </c>
      <c r="E177" s="201">
        <f>VLOOKUP($B177,'Panorama Especialização Brasil'!$K$4:$BU$679,60,0)</f>
        <v>1163</v>
      </c>
      <c r="F177" s="98">
        <v>1025</v>
      </c>
      <c r="G177" s="196">
        <v>153</v>
      </c>
      <c r="H177" s="98">
        <f>VLOOKUP($B177,'Panorama Especialização Brasil'!$K$4:$BU$679,63,0)</f>
        <v>89992</v>
      </c>
      <c r="I177" s="201">
        <f>VLOOKUP($B177,'Panorama Especialização Brasil'!$K$4:$BV$680,64,0)</f>
        <v>22950</v>
      </c>
      <c r="J177" s="270" t="str">
        <f>IF(VLOOKUP($B177,'Classificação ativ com agrop'!$B$7:$Z$632,COLUMN()-1,0)=0,"",VLOOKUP($B177,'Classificação ativ com agrop'!$B$7:$Z$632,COLUMN()-1,0))</f>
        <v>Com Ger</v>
      </c>
      <c r="K177" s="270" t="str">
        <f>IF(VLOOKUP($B177,'Classificação ativ com agrop'!$B$7:$Z$632,COLUMN()-1,0)=0,"",VLOOKUP($B177,'Classificação ativ com agrop'!$B$7:$Z$632,COLUMN()-1,0))</f>
        <v>SPF</v>
      </c>
      <c r="L177" s="270" t="str">
        <f>IF(VLOOKUP($B177,'Classificação ativ com agrop'!$B$7:$Z$632,COLUMN()-1,0)=0,"",VLOOKUP($B177,'Classificação ativ com agrop'!$B$7:$Z$632,COLUMN()-1,0))</f>
        <v/>
      </c>
      <c r="M177" s="270" t="str">
        <f>IF(VLOOKUP($B177,'Classificação ativ com agrop'!$B$7:$Z$632,COLUMN()-1,0)=0,"",VLOOKUP($B177,'Classificação ativ com agrop'!$B$7:$Z$632,COLUMN()-1,0))</f>
        <v>Cons Reflexo</v>
      </c>
      <c r="N177" s="270" t="str">
        <f>IF(VLOOKUP($B177,'Classificação ativ com agrop'!$B$7:$Z$632,COLUMN()-1,0)=0,"",VLOOKUP($B177,'Classificação ativ com agrop'!$B$7:$Z$632,COLUMN()-1,0))</f>
        <v/>
      </c>
      <c r="O177" s="270" t="str">
        <f>IF(VLOOKUP($B177,'Classificação ativ com agrop'!$B$7:$Z$632,COLUMN()-1,0)=0,"",VLOOKUP($B177,'Classificação ativ com agrop'!$B$7:$Z$632,COLUMN()-1,0))</f>
        <v/>
      </c>
      <c r="P177" s="270" t="str">
        <f>IF(VLOOKUP($B177,'Classificação ativ com agrop'!$B$7:$Z$632,COLUMN()-1,0)=0,"",VLOOKUP($B177,'Classificação ativ com agrop'!$B$7:$Z$632,COLUMN()-1,0))</f>
        <v/>
      </c>
      <c r="Q177" s="269">
        <f>IF(VLOOKUP($B177,'Classificação ativ com agrop'!$B$7:$Z$632,COLUMN()-1,0)=0,"",VLOOKUP($B177,'Classificação ativ com agrop'!$B$7:$Z$632,COLUMN()-1,0))</f>
        <v>1</v>
      </c>
      <c r="R177" s="269" t="str">
        <f>IF(VLOOKUP($B177,'Classificação ativ com agrop'!$B$7:$Z$632,COLUMN()-1,0)=0,"",VLOOKUP($B177,'Classificação ativ com agrop'!$B$7:$Z$632,COLUMN()-1,0))</f>
        <v/>
      </c>
      <c r="S177" s="270">
        <f>IF(VLOOKUP($B177,'Classificação ativ com agrop'!$B$7:$Z$632,COLUMN()-1,0)=0,"",VLOOKUP($B177,'Classificação ativ com agrop'!$B$7:$Z$632,COLUMN()-1,0))</f>
        <v>4599</v>
      </c>
      <c r="T177" s="270">
        <f>IF(VLOOKUP($B177,'Classificação ativ com agrop'!$B$7:$Z$632,COLUMN()-1,0)=0,"",VLOOKUP($B177,'Classificação ativ com agrop'!$B$7:$Z$632,COLUMN()-1,0))</f>
        <v>1163</v>
      </c>
      <c r="U177" s="270">
        <f>IF(VLOOKUP($B177,'Classificação ativ com agrop'!$B$7:$Z$632,COLUMN()-1,0)=0,"",VLOOKUP($B177,'Classificação ativ com agrop'!$B$7:$Z$632,COLUMN()-1,0))</f>
        <v>89992</v>
      </c>
      <c r="V177" s="270">
        <f>IF(VLOOKUP($B177,'Classificação ativ com agrop'!$B$7:$Z$632,COLUMN()-1,0)=0,"",VLOOKUP($B177,'Classificação ativ com agrop'!$B$7:$Z$632,COLUMN()-1,0))</f>
        <v>22950</v>
      </c>
      <c r="W177" s="270" t="str">
        <f>IF(VLOOKUP($B177,'Classificação ativ com agrop'!$B$7:$Z$632,COLUMN()-1,0)=0,"",VLOOKUP($B177,'Classificação ativ com agrop'!$B$7:$Z$632,COLUMN()-1,0))</f>
        <v/>
      </c>
      <c r="X177" s="270" t="str">
        <f>IF(VLOOKUP($B177,'Classificação ativ com agrop'!$B$7:$Z$632,COLUMN()-1,0)=0,"",VLOOKUP($B177,'Classificação ativ com agrop'!$B$7:$Z$632,COLUMN()-1,0))</f>
        <v/>
      </c>
      <c r="Y177" s="270" t="str">
        <f>IF(VLOOKUP($B177,'Classificação ativ com agrop'!$B$7:$Z$632,COLUMN()-1,0)=0,"",VLOOKUP($B177,'Classificação ativ com agrop'!$B$7:$Z$632,COLUMN()-1,0))</f>
        <v/>
      </c>
      <c r="Z177" s="270" t="str">
        <f>IF(VLOOKUP($B177,'Classificação ativ com agrop'!$B$7:$Z$632,COLUMN()-1,0)=0,"",VLOOKUP($B177,'Classificação ativ com agrop'!$B$7:$Z$632,COLUMN()-1,0))</f>
        <v/>
      </c>
    </row>
    <row r="178" spans="1:26">
      <c r="A178" s="48">
        <v>309</v>
      </c>
      <c r="B178" s="49" t="s">
        <v>280</v>
      </c>
      <c r="C178" s="65">
        <f>VLOOKUP($B178,'Panorama Especialização Brasil'!$K$4:$BU$679,58,0)</f>
        <v>360</v>
      </c>
      <c r="D178" s="46">
        <f t="shared" si="2"/>
        <v>0.89305170473039508</v>
      </c>
      <c r="E178" s="201">
        <f>VLOOKUP($B178,'Panorama Especialização Brasil'!$K$4:$BU$679,60,0)</f>
        <v>23</v>
      </c>
      <c r="F178" s="98">
        <v>287</v>
      </c>
      <c r="G178" s="196">
        <v>6</v>
      </c>
      <c r="H178" s="98">
        <f>VLOOKUP($B178,'Panorama Especialização Brasil'!$K$4:$BU$679,63,0)</f>
        <v>7133</v>
      </c>
      <c r="I178" s="201">
        <f>VLOOKUP($B178,'Panorama Especialização Brasil'!$K$4:$BV$680,64,0)</f>
        <v>926</v>
      </c>
      <c r="J178" s="270" t="str">
        <f>IF(VLOOKUP($B178,'Classificação ativ com agrop'!$B$7:$Z$632,COLUMN()-1,0)=0,"",VLOOKUP($B178,'Classificação ativ com agrop'!$B$7:$Z$632,COLUMN()-1,0))</f>
        <v>Manutenção e Reparação</v>
      </c>
      <c r="K178" s="270" t="str">
        <f>IF(VLOOKUP($B178,'Classificação ativ com agrop'!$B$7:$Z$632,COLUMN()-1,0)=0,"",VLOOKUP($B178,'Classificação ativ com agrop'!$B$7:$Z$632,COLUMN()-1,0))</f>
        <v>SPE</v>
      </c>
      <c r="L178" s="270" t="str">
        <f>IF(VLOOKUP($B178,'Classificação ativ com agrop'!$B$7:$Z$632,COLUMN()-1,0)=0,"",VLOOKUP($B178,'Classificação ativ com agrop'!$B$7:$Z$632,COLUMN()-1,0))</f>
        <v/>
      </c>
      <c r="M178" s="270" t="str">
        <f>IF(VLOOKUP($B178,'Classificação ativ com agrop'!$B$7:$Z$632,COLUMN()-1,0)=0,"",VLOOKUP($B178,'Classificação ativ com agrop'!$B$7:$Z$632,COLUMN()-1,0))</f>
        <v>Multifunção</v>
      </c>
      <c r="N178" s="270" t="str">
        <f>IF(VLOOKUP($B178,'Classificação ativ com agrop'!$B$7:$Z$632,COLUMN()-1,0)=0,"",VLOOKUP($B178,'Classificação ativ com agrop'!$B$7:$Z$632,COLUMN()-1,0))</f>
        <v>Mat Transp</v>
      </c>
      <c r="O178" s="270" t="str">
        <f>IF(VLOOKUP($B178,'Classificação ativ com agrop'!$B$7:$Z$632,COLUMN()-1,0)=0,"",VLOOKUP($B178,'Classificação ativ com agrop'!$B$7:$Z$632,COLUMN()-1,0))</f>
        <v>Transp ZFM</v>
      </c>
      <c r="P178" s="270" t="str">
        <f>IF(VLOOKUP($B178,'Classificação ativ com agrop'!$B$7:$Z$632,COLUMN()-1,0)=0,"",VLOOKUP($B178,'Classificação ativ com agrop'!$B$7:$Z$632,COLUMN()-1,0))</f>
        <v>X Prop</v>
      </c>
      <c r="Q178" s="269">
        <f>IF(VLOOKUP($B178,'Classificação ativ com agrop'!$B$7:$Z$632,COLUMN()-1,0)=0,"",VLOOKUP($B178,'Classificação ativ com agrop'!$B$7:$Z$632,COLUMN()-1,0))</f>
        <v>0.5</v>
      </c>
      <c r="R178" s="269">
        <f>IF(VLOOKUP($B178,'Classificação ativ com agrop'!$B$7:$Z$632,COLUMN()-1,0)=0,"",VLOOKUP($B178,'Classificação ativ com agrop'!$B$7:$Z$632,COLUMN()-1,0))</f>
        <v>0.5</v>
      </c>
      <c r="S178" s="270">
        <f>IF(VLOOKUP($B178,'Classificação ativ com agrop'!$B$7:$Z$632,COLUMN()-1,0)=0,"",VLOOKUP($B178,'Classificação ativ com agrop'!$B$7:$Z$632,COLUMN()-1,0))</f>
        <v>180</v>
      </c>
      <c r="T178" s="270">
        <f>IF(VLOOKUP($B178,'Classificação ativ com agrop'!$B$7:$Z$632,COLUMN()-1,0)=0,"",VLOOKUP($B178,'Classificação ativ com agrop'!$B$7:$Z$632,COLUMN()-1,0))</f>
        <v>11.5</v>
      </c>
      <c r="U178" s="270">
        <f>IF(VLOOKUP($B178,'Classificação ativ com agrop'!$B$7:$Z$632,COLUMN()-1,0)=0,"",VLOOKUP($B178,'Classificação ativ com agrop'!$B$7:$Z$632,COLUMN()-1,0))</f>
        <v>3566.5</v>
      </c>
      <c r="V178" s="270">
        <f>IF(VLOOKUP($B178,'Classificação ativ com agrop'!$B$7:$Z$632,COLUMN()-1,0)=0,"",VLOOKUP($B178,'Classificação ativ com agrop'!$B$7:$Z$632,COLUMN()-1,0))</f>
        <v>463</v>
      </c>
      <c r="W178" s="270">
        <f>IF(VLOOKUP($B178,'Classificação ativ com agrop'!$B$7:$Z$632,COLUMN()-1,0)=0,"",VLOOKUP($B178,'Classificação ativ com agrop'!$B$7:$Z$632,COLUMN()-1,0))</f>
        <v>180</v>
      </c>
      <c r="X178" s="270">
        <f>IF(VLOOKUP($B178,'Classificação ativ com agrop'!$B$7:$Z$632,COLUMN()-1,0)=0,"",VLOOKUP($B178,'Classificação ativ com agrop'!$B$7:$Z$632,COLUMN()-1,0))</f>
        <v>11.5</v>
      </c>
      <c r="Y178" s="270">
        <f>IF(VLOOKUP($B178,'Classificação ativ com agrop'!$B$7:$Z$632,COLUMN()-1,0)=0,"",VLOOKUP($B178,'Classificação ativ com agrop'!$B$7:$Z$632,COLUMN()-1,0))</f>
        <v>3566.5</v>
      </c>
      <c r="Z178" s="270">
        <f>IF(VLOOKUP($B178,'Classificação ativ com agrop'!$B$7:$Z$632,COLUMN()-1,0)=0,"",VLOOKUP($B178,'Classificação ativ com agrop'!$B$7:$Z$632,COLUMN()-1,0))</f>
        <v>463</v>
      </c>
    </row>
    <row r="179" spans="1:26">
      <c r="A179" s="48">
        <v>478</v>
      </c>
      <c r="B179" s="49" t="s">
        <v>450</v>
      </c>
      <c r="C179" s="65">
        <f>VLOOKUP($B179,'Panorama Especialização Brasil'!$K$4:$BU$679,58,0)</f>
        <v>16484</v>
      </c>
      <c r="D179" s="46">
        <f t="shared" si="2"/>
        <v>0.88377362928169867</v>
      </c>
      <c r="E179" s="201">
        <f>VLOOKUP($B179,'Panorama Especialização Brasil'!$K$4:$BU$679,60,0)</f>
        <v>1750</v>
      </c>
      <c r="F179" s="98">
        <v>2594</v>
      </c>
      <c r="G179" s="196">
        <v>129</v>
      </c>
      <c r="H179" s="98">
        <f>VLOOKUP($B179,'Panorama Especialização Brasil'!$K$4:$BU$679,63,0)</f>
        <v>330041</v>
      </c>
      <c r="I179" s="201">
        <f>VLOOKUP($B179,'Panorama Especialização Brasil'!$K$4:$BV$680,64,0)</f>
        <v>26846</v>
      </c>
      <c r="J179" s="270" t="str">
        <f>IF(VLOOKUP($B179,'Classificação ativ com agrop'!$B$7:$Z$632,COLUMN()-1,0)=0,"",VLOOKUP($B179,'Classificação ativ com agrop'!$B$7:$Z$632,COLUMN()-1,0))</f>
        <v>Ser Ger</v>
      </c>
      <c r="K179" s="270" t="str">
        <f>IF(VLOOKUP($B179,'Classificação ativ com agrop'!$B$7:$Z$632,COLUMN()-1,0)=0,"",VLOOKUP($B179,'Classificação ativ com agrop'!$B$7:$Z$632,COLUMN()-1,0))</f>
        <v>SPF&amp;E</v>
      </c>
      <c r="L179" s="270" t="str">
        <f>IF(VLOOKUP($B179,'Classificação ativ com agrop'!$B$7:$Z$632,COLUMN()-1,0)=0,"",VLOOKUP($B179,'Classificação ativ com agrop'!$B$7:$Z$632,COLUMN()-1,0))</f>
        <v/>
      </c>
      <c r="M179" s="270" t="str">
        <f>IF(VLOOKUP($B179,'Classificação ativ com agrop'!$B$7:$Z$632,COLUMN()-1,0)=0,"",VLOOKUP($B179,'Classificação ativ com agrop'!$B$7:$Z$632,COLUMN()-1,0))</f>
        <v>Gen Reflexo</v>
      </c>
      <c r="N179" s="270" t="str">
        <f>IF(VLOOKUP($B179,'Classificação ativ com agrop'!$B$7:$Z$632,COLUMN()-1,0)=0,"",VLOOKUP($B179,'Classificação ativ com agrop'!$B$7:$Z$632,COLUMN()-1,0))</f>
        <v>Turismo &amp; Lazer</v>
      </c>
      <c r="O179" s="270" t="str">
        <f>IF(VLOOKUP($B179,'Classificação ativ com agrop'!$B$7:$Z$632,COLUMN()-1,0)=0,"",VLOOKUP($B179,'Classificação ativ com agrop'!$B$7:$Z$632,COLUMN()-1,0))</f>
        <v/>
      </c>
      <c r="P179" s="270" t="str">
        <f>IF(VLOOKUP($B179,'Classificação ativ com agrop'!$B$7:$Z$632,COLUMN()-1,0)=0,"",VLOOKUP($B179,'Classificação ativ com agrop'!$B$7:$Z$632,COLUMN()-1,0))</f>
        <v>TrS Prop</v>
      </c>
      <c r="Q179" s="269">
        <f>IF(VLOOKUP($B179,'Classificação ativ com agrop'!$B$7:$Z$632,COLUMN()-1,0)=0,"",VLOOKUP($B179,'Classificação ativ com agrop'!$B$7:$Z$632,COLUMN()-1,0))</f>
        <v>0.7</v>
      </c>
      <c r="R179" s="269">
        <f>IF(VLOOKUP($B179,'Classificação ativ com agrop'!$B$7:$Z$632,COLUMN()-1,0)=0,"",VLOOKUP($B179,'Classificação ativ com agrop'!$B$7:$Z$632,COLUMN()-1,0))</f>
        <v>0.3</v>
      </c>
      <c r="S179" s="270">
        <f>IF(VLOOKUP($B179,'Classificação ativ com agrop'!$B$7:$Z$632,COLUMN()-1,0)=0,"",VLOOKUP($B179,'Classificação ativ com agrop'!$B$7:$Z$632,COLUMN()-1,0))</f>
        <v>11538.8</v>
      </c>
      <c r="T179" s="270">
        <f>IF(VLOOKUP($B179,'Classificação ativ com agrop'!$B$7:$Z$632,COLUMN()-1,0)=0,"",VLOOKUP($B179,'Classificação ativ com agrop'!$B$7:$Z$632,COLUMN()-1,0))</f>
        <v>1225</v>
      </c>
      <c r="U179" s="270">
        <f>IF(VLOOKUP($B179,'Classificação ativ com agrop'!$B$7:$Z$632,COLUMN()-1,0)=0,"",VLOOKUP($B179,'Classificação ativ com agrop'!$B$7:$Z$632,COLUMN()-1,0))</f>
        <v>231028.69999999998</v>
      </c>
      <c r="V179" s="270">
        <f>IF(VLOOKUP($B179,'Classificação ativ com agrop'!$B$7:$Z$632,COLUMN()-1,0)=0,"",VLOOKUP($B179,'Classificação ativ com agrop'!$B$7:$Z$632,COLUMN()-1,0))</f>
        <v>18792.199999999997</v>
      </c>
      <c r="W179" s="270">
        <f>IF(VLOOKUP($B179,'Classificação ativ com agrop'!$B$7:$Z$632,COLUMN()-1,0)=0,"",VLOOKUP($B179,'Classificação ativ com agrop'!$B$7:$Z$632,COLUMN()-1,0))</f>
        <v>4945.2</v>
      </c>
      <c r="X179" s="270">
        <f>IF(VLOOKUP($B179,'Classificação ativ com agrop'!$B$7:$Z$632,COLUMN()-1,0)=0,"",VLOOKUP($B179,'Classificação ativ com agrop'!$B$7:$Z$632,COLUMN()-1,0))</f>
        <v>525</v>
      </c>
      <c r="Y179" s="270">
        <f>IF(VLOOKUP($B179,'Classificação ativ com agrop'!$B$7:$Z$632,COLUMN()-1,0)=0,"",VLOOKUP($B179,'Classificação ativ com agrop'!$B$7:$Z$632,COLUMN()-1,0))</f>
        <v>99012.3</v>
      </c>
      <c r="Z179" s="270">
        <f>IF(VLOOKUP($B179,'Classificação ativ com agrop'!$B$7:$Z$632,COLUMN()-1,0)=0,"",VLOOKUP($B179,'Classificação ativ com agrop'!$B$7:$Z$632,COLUMN()-1,0))</f>
        <v>8053.7999999999993</v>
      </c>
    </row>
    <row r="180" spans="1:26">
      <c r="A180" s="48">
        <v>484</v>
      </c>
      <c r="B180" s="49" t="s">
        <v>456</v>
      </c>
      <c r="C180" s="65">
        <f>VLOOKUP($B180,'Panorama Especialização Brasil'!$K$4:$BU$679,58,0)</f>
        <v>510</v>
      </c>
      <c r="D180" s="46">
        <f t="shared" si="2"/>
        <v>0.88344218279745823</v>
      </c>
      <c r="E180" s="201">
        <f>VLOOKUP($B180,'Panorama Especialização Brasil'!$K$4:$BU$679,60,0)</f>
        <v>31</v>
      </c>
      <c r="F180" s="98">
        <v>21</v>
      </c>
      <c r="G180" s="196">
        <v>3</v>
      </c>
      <c r="H180" s="98">
        <f>VLOOKUP($B180,'Panorama Especialização Brasil'!$K$4:$BU$679,63,0)</f>
        <v>10215</v>
      </c>
      <c r="I180" s="201">
        <f>VLOOKUP($B180,'Panorama Especialização Brasil'!$K$4:$BV$680,64,0)</f>
        <v>983</v>
      </c>
      <c r="J180" s="270" t="str">
        <f>IF(VLOOKUP($B180,'Classificação ativ com agrop'!$B$7:$Z$632,COLUMN()-1,0)=0,"",VLOOKUP($B180,'Classificação ativ com agrop'!$B$7:$Z$632,COLUMN()-1,0))</f>
        <v>Ed Graf</v>
      </c>
      <c r="K180" s="270" t="str">
        <f>IF(VLOOKUP($B180,'Classificação ativ com agrop'!$B$7:$Z$632,COLUMN()-1,0)=0,"",VLOOKUP($B180,'Classificação ativ com agrop'!$B$7:$Z$632,COLUMN()-1,0))</f>
        <v>SPF&amp;E</v>
      </c>
      <c r="L180" s="270" t="str">
        <f>IF(VLOOKUP($B180,'Classificação ativ com agrop'!$B$7:$Z$632,COLUMN()-1,0)=0,"",VLOOKUP($B180,'Classificação ativ com agrop'!$B$7:$Z$632,COLUMN()-1,0))</f>
        <v/>
      </c>
      <c r="M180" s="270" t="str">
        <f>IF(VLOOKUP($B180,'Classificação ativ com agrop'!$B$7:$Z$632,COLUMN()-1,0)=0,"",VLOOKUP($B180,'Classificação ativ com agrop'!$B$7:$Z$632,COLUMN()-1,0))</f>
        <v>Gen Reflexo</v>
      </c>
      <c r="N180" s="270" t="str">
        <f>IF(VLOOKUP($B180,'Classificação ativ com agrop'!$B$7:$Z$632,COLUMN()-1,0)=0,"",VLOOKUP($B180,'Classificação ativ com agrop'!$B$7:$Z$632,COLUMN()-1,0))</f>
        <v/>
      </c>
      <c r="O180" s="270" t="str">
        <f>IF(VLOOKUP($B180,'Classificação ativ com agrop'!$B$7:$Z$632,COLUMN()-1,0)=0,"",VLOOKUP($B180,'Classificação ativ com agrop'!$B$7:$Z$632,COLUMN()-1,0))</f>
        <v/>
      </c>
      <c r="P180" s="270" t="str">
        <f>IF(VLOOKUP($B180,'Classificação ativ com agrop'!$B$7:$Z$632,COLUMN()-1,0)=0,"",VLOOKUP($B180,'Classificação ativ com agrop'!$B$7:$Z$632,COLUMN()-1,0))</f>
        <v/>
      </c>
      <c r="Q180" s="269">
        <f>IF(VLOOKUP($B180,'Classificação ativ com agrop'!$B$7:$Z$632,COLUMN()-1,0)=0,"",VLOOKUP($B180,'Classificação ativ com agrop'!$B$7:$Z$632,COLUMN()-1,0))</f>
        <v>1</v>
      </c>
      <c r="R180" s="269" t="str">
        <f>IF(VLOOKUP($B180,'Classificação ativ com agrop'!$B$7:$Z$632,COLUMN()-1,0)=0,"",VLOOKUP($B180,'Classificação ativ com agrop'!$B$7:$Z$632,COLUMN()-1,0))</f>
        <v/>
      </c>
      <c r="S180" s="270">
        <f>IF(VLOOKUP($B180,'Classificação ativ com agrop'!$B$7:$Z$632,COLUMN()-1,0)=0,"",VLOOKUP($B180,'Classificação ativ com agrop'!$B$7:$Z$632,COLUMN()-1,0))</f>
        <v>510</v>
      </c>
      <c r="T180" s="270">
        <f>IF(VLOOKUP($B180,'Classificação ativ com agrop'!$B$7:$Z$632,COLUMN()-1,0)=0,"",VLOOKUP($B180,'Classificação ativ com agrop'!$B$7:$Z$632,COLUMN()-1,0))</f>
        <v>31</v>
      </c>
      <c r="U180" s="270">
        <f>IF(VLOOKUP($B180,'Classificação ativ com agrop'!$B$7:$Z$632,COLUMN()-1,0)=0,"",VLOOKUP($B180,'Classificação ativ com agrop'!$B$7:$Z$632,COLUMN()-1,0))</f>
        <v>10215</v>
      </c>
      <c r="V180" s="270">
        <f>IF(VLOOKUP($B180,'Classificação ativ com agrop'!$B$7:$Z$632,COLUMN()-1,0)=0,"",VLOOKUP($B180,'Classificação ativ com agrop'!$B$7:$Z$632,COLUMN()-1,0))</f>
        <v>983</v>
      </c>
      <c r="W180" s="270" t="str">
        <f>IF(VLOOKUP($B180,'Classificação ativ com agrop'!$B$7:$Z$632,COLUMN()-1,0)=0,"",VLOOKUP($B180,'Classificação ativ com agrop'!$B$7:$Z$632,COLUMN()-1,0))</f>
        <v/>
      </c>
      <c r="X180" s="270" t="str">
        <f>IF(VLOOKUP($B180,'Classificação ativ com agrop'!$B$7:$Z$632,COLUMN()-1,0)=0,"",VLOOKUP($B180,'Classificação ativ com agrop'!$B$7:$Z$632,COLUMN()-1,0))</f>
        <v/>
      </c>
      <c r="Y180" s="270" t="str">
        <f>IF(VLOOKUP($B180,'Classificação ativ com agrop'!$B$7:$Z$632,COLUMN()-1,0)=0,"",VLOOKUP($B180,'Classificação ativ com agrop'!$B$7:$Z$632,COLUMN()-1,0))</f>
        <v/>
      </c>
      <c r="Z180" s="270" t="str">
        <f>IF(VLOOKUP($B180,'Classificação ativ com agrop'!$B$7:$Z$632,COLUMN()-1,0)=0,"",VLOOKUP($B180,'Classificação ativ com agrop'!$B$7:$Z$632,COLUMN()-1,0))</f>
        <v/>
      </c>
    </row>
    <row r="181" spans="1:26">
      <c r="A181" s="48">
        <v>476</v>
      </c>
      <c r="B181" s="49" t="s">
        <v>448</v>
      </c>
      <c r="C181" s="65">
        <f>VLOOKUP($B181,'Panorama Especialização Brasil'!$K$4:$BU$679,58,0)</f>
        <v>6738</v>
      </c>
      <c r="D181" s="46">
        <f t="shared" si="2"/>
        <v>0.88215564357619802</v>
      </c>
      <c r="E181" s="201">
        <f>VLOOKUP($B181,'Panorama Especialização Brasil'!$K$4:$BU$679,60,0)</f>
        <v>647</v>
      </c>
      <c r="F181" s="98">
        <v>1134</v>
      </c>
      <c r="G181" s="196">
        <v>44</v>
      </c>
      <c r="H181" s="98">
        <f>VLOOKUP($B181,'Panorama Especialização Brasil'!$K$4:$BU$679,63,0)</f>
        <v>135155</v>
      </c>
      <c r="I181" s="201">
        <f>VLOOKUP($B181,'Panorama Especialização Brasil'!$K$4:$BV$680,64,0)</f>
        <v>8736</v>
      </c>
      <c r="J181" s="270" t="str">
        <f>IF(VLOOKUP($B181,'Classificação ativ com agrop'!$B$7:$Z$632,COLUMN()-1,0)=0,"",VLOOKUP($B181,'Classificação ativ com agrop'!$B$7:$Z$632,COLUMN()-1,0))</f>
        <v>Log e Tr</v>
      </c>
      <c r="K181" s="270" t="str">
        <f>IF(VLOOKUP($B181,'Classificação ativ com agrop'!$B$7:$Z$632,COLUMN()-1,0)=0,"",VLOOKUP($B181,'Classificação ativ com agrop'!$B$7:$Z$632,COLUMN()-1,0))</f>
        <v>SPF&amp;E</v>
      </c>
      <c r="L181" s="270" t="str">
        <f>IF(VLOOKUP($B181,'Classificação ativ com agrop'!$B$7:$Z$632,COLUMN()-1,0)=0,"",VLOOKUP($B181,'Classificação ativ com agrop'!$B$7:$Z$632,COLUMN()-1,0))</f>
        <v/>
      </c>
      <c r="M181" s="270" t="str">
        <f>IF(VLOOKUP($B181,'Classificação ativ com agrop'!$B$7:$Z$632,COLUMN()-1,0)=0,"",VLOOKUP($B181,'Classificação ativ com agrop'!$B$7:$Z$632,COLUMN()-1,0))</f>
        <v>Gen Reflexo</v>
      </c>
      <c r="N181" s="270" t="str">
        <f>IF(VLOOKUP($B181,'Classificação ativ com agrop'!$B$7:$Z$632,COLUMN()-1,0)=0,"",VLOOKUP($B181,'Classificação ativ com agrop'!$B$7:$Z$632,COLUMN()-1,0))</f>
        <v/>
      </c>
      <c r="O181" s="270" t="str">
        <f>IF(VLOOKUP($B181,'Classificação ativ com agrop'!$B$7:$Z$632,COLUMN()-1,0)=0,"",VLOOKUP($B181,'Classificação ativ com agrop'!$B$7:$Z$632,COLUMN()-1,0))</f>
        <v/>
      </c>
      <c r="P181" s="270" t="str">
        <f>IF(VLOOKUP($B181,'Classificação ativ com agrop'!$B$7:$Z$632,COLUMN()-1,0)=0,"",VLOOKUP($B181,'Classificação ativ com agrop'!$B$7:$Z$632,COLUMN()-1,0))</f>
        <v/>
      </c>
      <c r="Q181" s="269">
        <f>IF(VLOOKUP($B181,'Classificação ativ com agrop'!$B$7:$Z$632,COLUMN()-1,0)=0,"",VLOOKUP($B181,'Classificação ativ com agrop'!$B$7:$Z$632,COLUMN()-1,0))</f>
        <v>1</v>
      </c>
      <c r="R181" s="269" t="str">
        <f>IF(VLOOKUP($B181,'Classificação ativ com agrop'!$B$7:$Z$632,COLUMN()-1,0)=0,"",VLOOKUP($B181,'Classificação ativ com agrop'!$B$7:$Z$632,COLUMN()-1,0))</f>
        <v/>
      </c>
      <c r="S181" s="270">
        <f>IF(VLOOKUP($B181,'Classificação ativ com agrop'!$B$7:$Z$632,COLUMN()-1,0)=0,"",VLOOKUP($B181,'Classificação ativ com agrop'!$B$7:$Z$632,COLUMN()-1,0))</f>
        <v>6738</v>
      </c>
      <c r="T181" s="270">
        <f>IF(VLOOKUP($B181,'Classificação ativ com agrop'!$B$7:$Z$632,COLUMN()-1,0)=0,"",VLOOKUP($B181,'Classificação ativ com agrop'!$B$7:$Z$632,COLUMN()-1,0))</f>
        <v>647</v>
      </c>
      <c r="U181" s="270">
        <f>IF(VLOOKUP($B181,'Classificação ativ com agrop'!$B$7:$Z$632,COLUMN()-1,0)=0,"",VLOOKUP($B181,'Classificação ativ com agrop'!$B$7:$Z$632,COLUMN()-1,0))</f>
        <v>135155</v>
      </c>
      <c r="V181" s="270">
        <f>IF(VLOOKUP($B181,'Classificação ativ com agrop'!$B$7:$Z$632,COLUMN()-1,0)=0,"",VLOOKUP($B181,'Classificação ativ com agrop'!$B$7:$Z$632,COLUMN()-1,0))</f>
        <v>8736</v>
      </c>
      <c r="W181" s="270" t="str">
        <f>IF(VLOOKUP($B181,'Classificação ativ com agrop'!$B$7:$Z$632,COLUMN()-1,0)=0,"",VLOOKUP($B181,'Classificação ativ com agrop'!$B$7:$Z$632,COLUMN()-1,0))</f>
        <v/>
      </c>
      <c r="X181" s="270" t="str">
        <f>IF(VLOOKUP($B181,'Classificação ativ com agrop'!$B$7:$Z$632,COLUMN()-1,0)=0,"",VLOOKUP($B181,'Classificação ativ com agrop'!$B$7:$Z$632,COLUMN()-1,0))</f>
        <v/>
      </c>
      <c r="Y181" s="270" t="str">
        <f>IF(VLOOKUP($B181,'Classificação ativ com agrop'!$B$7:$Z$632,COLUMN()-1,0)=0,"",VLOOKUP($B181,'Classificação ativ com agrop'!$B$7:$Z$632,COLUMN()-1,0))</f>
        <v/>
      </c>
      <c r="Z181" s="270" t="str">
        <f>IF(VLOOKUP($B181,'Classificação ativ com agrop'!$B$7:$Z$632,COLUMN()-1,0)=0,"",VLOOKUP($B181,'Classificação ativ com agrop'!$B$7:$Z$632,COLUMN()-1,0))</f>
        <v/>
      </c>
    </row>
    <row r="182" spans="1:26">
      <c r="A182" s="48">
        <v>548</v>
      </c>
      <c r="B182" s="49" t="s">
        <v>520</v>
      </c>
      <c r="C182" s="65">
        <f>VLOOKUP($B182,'Panorama Especialização Brasil'!$K$4:$BU$679,58,0)</f>
        <v>738</v>
      </c>
      <c r="D182" s="46">
        <f t="shared" si="2"/>
        <v>0.8779603677676423</v>
      </c>
      <c r="E182" s="201">
        <f>VLOOKUP($B182,'Panorama Especialização Brasil'!$K$4:$BU$679,60,0)</f>
        <v>158</v>
      </c>
      <c r="F182" s="98">
        <v>115</v>
      </c>
      <c r="G182" s="196">
        <v>16</v>
      </c>
      <c r="H182" s="98">
        <f>VLOOKUP($B182,'Panorama Especialização Brasil'!$K$4:$BU$679,63,0)</f>
        <v>14874</v>
      </c>
      <c r="I182" s="201">
        <f>VLOOKUP($B182,'Panorama Especialização Brasil'!$K$4:$BV$680,64,0)</f>
        <v>2630</v>
      </c>
      <c r="J182" s="270" t="str">
        <f>IF(VLOOKUP($B182,'Classificação ativ com agrop'!$B$7:$Z$632,COLUMN()-1,0)=0,"",VLOOKUP($B182,'Classificação ativ com agrop'!$B$7:$Z$632,COLUMN()-1,0))</f>
        <v>Serv Finan</v>
      </c>
      <c r="K182" s="270" t="str">
        <f>IF(VLOOKUP($B182,'Classificação ativ com agrop'!$B$7:$Z$632,COLUMN()-1,0)=0,"",VLOOKUP($B182,'Classificação ativ com agrop'!$B$7:$Z$632,COLUMN()-1,0))</f>
        <v>SPF&amp;E</v>
      </c>
      <c r="L182" s="270" t="str">
        <f>IF(VLOOKUP($B182,'Classificação ativ com agrop'!$B$7:$Z$632,COLUMN()-1,0)=0,"",VLOOKUP($B182,'Classificação ativ com agrop'!$B$7:$Z$632,COLUMN()-1,0))</f>
        <v/>
      </c>
      <c r="M182" s="270" t="str">
        <f>IF(VLOOKUP($B182,'Classificação ativ com agrop'!$B$7:$Z$632,COLUMN()-1,0)=0,"",VLOOKUP($B182,'Classificação ativ com agrop'!$B$7:$Z$632,COLUMN()-1,0))</f>
        <v>Gen Reflexo</v>
      </c>
      <c r="N182" s="270" t="str">
        <f>IF(VLOOKUP($B182,'Classificação ativ com agrop'!$B$7:$Z$632,COLUMN()-1,0)=0,"",VLOOKUP($B182,'Classificação ativ com agrop'!$B$7:$Z$632,COLUMN()-1,0))</f>
        <v/>
      </c>
      <c r="O182" s="270" t="str">
        <f>IF(VLOOKUP($B182,'Classificação ativ com agrop'!$B$7:$Z$632,COLUMN()-1,0)=0,"",VLOOKUP($B182,'Classificação ativ com agrop'!$B$7:$Z$632,COLUMN()-1,0))</f>
        <v/>
      </c>
      <c r="P182" s="270" t="str">
        <f>IF(VLOOKUP($B182,'Classificação ativ com agrop'!$B$7:$Z$632,COLUMN()-1,0)=0,"",VLOOKUP($B182,'Classificação ativ com agrop'!$B$7:$Z$632,COLUMN()-1,0))</f>
        <v/>
      </c>
      <c r="Q182" s="269">
        <f>IF(VLOOKUP($B182,'Classificação ativ com agrop'!$B$7:$Z$632,COLUMN()-1,0)=0,"",VLOOKUP($B182,'Classificação ativ com agrop'!$B$7:$Z$632,COLUMN()-1,0))</f>
        <v>1</v>
      </c>
      <c r="R182" s="269" t="str">
        <f>IF(VLOOKUP($B182,'Classificação ativ com agrop'!$B$7:$Z$632,COLUMN()-1,0)=0,"",VLOOKUP($B182,'Classificação ativ com agrop'!$B$7:$Z$632,COLUMN()-1,0))</f>
        <v/>
      </c>
      <c r="S182" s="270">
        <f>IF(VLOOKUP($B182,'Classificação ativ com agrop'!$B$7:$Z$632,COLUMN()-1,0)=0,"",VLOOKUP($B182,'Classificação ativ com agrop'!$B$7:$Z$632,COLUMN()-1,0))</f>
        <v>738</v>
      </c>
      <c r="T182" s="270">
        <f>IF(VLOOKUP($B182,'Classificação ativ com agrop'!$B$7:$Z$632,COLUMN()-1,0)=0,"",VLOOKUP($B182,'Classificação ativ com agrop'!$B$7:$Z$632,COLUMN()-1,0))</f>
        <v>158</v>
      </c>
      <c r="U182" s="270">
        <f>IF(VLOOKUP($B182,'Classificação ativ com agrop'!$B$7:$Z$632,COLUMN()-1,0)=0,"",VLOOKUP($B182,'Classificação ativ com agrop'!$B$7:$Z$632,COLUMN()-1,0))</f>
        <v>14874</v>
      </c>
      <c r="V182" s="270">
        <f>IF(VLOOKUP($B182,'Classificação ativ com agrop'!$B$7:$Z$632,COLUMN()-1,0)=0,"",VLOOKUP($B182,'Classificação ativ com agrop'!$B$7:$Z$632,COLUMN()-1,0))</f>
        <v>2630</v>
      </c>
      <c r="W182" s="270" t="str">
        <f>IF(VLOOKUP($B182,'Classificação ativ com agrop'!$B$7:$Z$632,COLUMN()-1,0)=0,"",VLOOKUP($B182,'Classificação ativ com agrop'!$B$7:$Z$632,COLUMN()-1,0))</f>
        <v/>
      </c>
      <c r="X182" s="270" t="str">
        <f>IF(VLOOKUP($B182,'Classificação ativ com agrop'!$B$7:$Z$632,COLUMN()-1,0)=0,"",VLOOKUP($B182,'Classificação ativ com agrop'!$B$7:$Z$632,COLUMN()-1,0))</f>
        <v/>
      </c>
      <c r="Y182" s="270" t="str">
        <f>IF(VLOOKUP($B182,'Classificação ativ com agrop'!$B$7:$Z$632,COLUMN()-1,0)=0,"",VLOOKUP($B182,'Classificação ativ com agrop'!$B$7:$Z$632,COLUMN()-1,0))</f>
        <v/>
      </c>
      <c r="Z182" s="270" t="str">
        <f>IF(VLOOKUP($B182,'Classificação ativ com agrop'!$B$7:$Z$632,COLUMN()-1,0)=0,"",VLOOKUP($B182,'Classificação ativ com agrop'!$B$7:$Z$632,COLUMN()-1,0))</f>
        <v/>
      </c>
    </row>
    <row r="183" spans="1:26">
      <c r="A183" s="48">
        <v>318</v>
      </c>
      <c r="B183" s="49" t="s">
        <v>289</v>
      </c>
      <c r="C183" s="65">
        <f>VLOOKUP($B183,'Panorama Especialização Brasil'!$K$4:$BU$679,58,0)</f>
        <v>6540</v>
      </c>
      <c r="D183" s="46">
        <f t="shared" si="2"/>
        <v>0.87659864570032187</v>
      </c>
      <c r="E183" s="201">
        <f>VLOOKUP($B183,'Panorama Especialização Brasil'!$K$4:$BU$679,60,0)</f>
        <v>131</v>
      </c>
      <c r="F183" s="98">
        <v>972</v>
      </c>
      <c r="G183" s="196">
        <v>17</v>
      </c>
      <c r="H183" s="98">
        <f>VLOOKUP($B183,'Panorama Especialização Brasil'!$K$4:$BU$679,63,0)</f>
        <v>132015</v>
      </c>
      <c r="I183" s="201">
        <f>VLOOKUP($B183,'Panorama Especialização Brasil'!$K$4:$BV$680,64,0)</f>
        <v>2399</v>
      </c>
      <c r="J183" s="270" t="str">
        <f>IF(VLOOKUP($B183,'Classificação ativ com agrop'!$B$7:$Z$632,COLUMN()-1,0)=0,"",VLOOKUP($B183,'Classificação ativ com agrop'!$B$7:$Z$632,COLUMN()-1,0))</f>
        <v>SIUP</v>
      </c>
      <c r="K183" s="270" t="str">
        <f>IF(VLOOKUP($B183,'Classificação ativ com agrop'!$B$7:$Z$632,COLUMN()-1,0)=0,"",VLOOKUP($B183,'Classificação ativ com agrop'!$B$7:$Z$632,COLUMN()-1,0))</f>
        <v>SPF&amp;E</v>
      </c>
      <c r="L183" s="270" t="str">
        <f>IF(VLOOKUP($B183,'Classificação ativ com agrop'!$B$7:$Z$632,COLUMN()-1,0)=0,"",VLOOKUP($B183,'Classificação ativ com agrop'!$B$7:$Z$632,COLUMN()-1,0))</f>
        <v/>
      </c>
      <c r="M183" s="270" t="str">
        <f>IF(VLOOKUP($B183,'Classificação ativ com agrop'!$B$7:$Z$632,COLUMN()-1,0)=0,"",VLOOKUP($B183,'Classificação ativ com agrop'!$B$7:$Z$632,COLUMN()-1,0))</f>
        <v>Gen Reflexo</v>
      </c>
      <c r="N183" s="270" t="str">
        <f>IF(VLOOKUP($B183,'Classificação ativ com agrop'!$B$7:$Z$632,COLUMN()-1,0)=0,"",VLOOKUP($B183,'Classificação ativ com agrop'!$B$7:$Z$632,COLUMN()-1,0))</f>
        <v/>
      </c>
      <c r="O183" s="270" t="str">
        <f>IF(VLOOKUP($B183,'Classificação ativ com agrop'!$B$7:$Z$632,COLUMN()-1,0)=0,"",VLOOKUP($B183,'Classificação ativ com agrop'!$B$7:$Z$632,COLUMN()-1,0))</f>
        <v/>
      </c>
      <c r="P183" s="270" t="str">
        <f>IF(VLOOKUP($B183,'Classificação ativ com agrop'!$B$7:$Z$632,COLUMN()-1,0)=0,"",VLOOKUP($B183,'Classificação ativ com agrop'!$B$7:$Z$632,COLUMN()-1,0))</f>
        <v/>
      </c>
      <c r="Q183" s="269">
        <f>IF(VLOOKUP($B183,'Classificação ativ com agrop'!$B$7:$Z$632,COLUMN()-1,0)=0,"",VLOOKUP($B183,'Classificação ativ com agrop'!$B$7:$Z$632,COLUMN()-1,0))</f>
        <v>1</v>
      </c>
      <c r="R183" s="269" t="str">
        <f>IF(VLOOKUP($B183,'Classificação ativ com agrop'!$B$7:$Z$632,COLUMN()-1,0)=0,"",VLOOKUP($B183,'Classificação ativ com agrop'!$B$7:$Z$632,COLUMN()-1,0))</f>
        <v/>
      </c>
      <c r="S183" s="270">
        <f>IF(VLOOKUP($B183,'Classificação ativ com agrop'!$B$7:$Z$632,COLUMN()-1,0)=0,"",VLOOKUP($B183,'Classificação ativ com agrop'!$B$7:$Z$632,COLUMN()-1,0))</f>
        <v>6540</v>
      </c>
      <c r="T183" s="270">
        <f>IF(VLOOKUP($B183,'Classificação ativ com agrop'!$B$7:$Z$632,COLUMN()-1,0)=0,"",VLOOKUP($B183,'Classificação ativ com agrop'!$B$7:$Z$632,COLUMN()-1,0))</f>
        <v>131</v>
      </c>
      <c r="U183" s="270">
        <f>IF(VLOOKUP($B183,'Classificação ativ com agrop'!$B$7:$Z$632,COLUMN()-1,0)=0,"",VLOOKUP($B183,'Classificação ativ com agrop'!$B$7:$Z$632,COLUMN()-1,0))</f>
        <v>132015</v>
      </c>
      <c r="V183" s="270">
        <f>IF(VLOOKUP($B183,'Classificação ativ com agrop'!$B$7:$Z$632,COLUMN()-1,0)=0,"",VLOOKUP($B183,'Classificação ativ com agrop'!$B$7:$Z$632,COLUMN()-1,0))</f>
        <v>2399</v>
      </c>
      <c r="W183" s="270" t="str">
        <f>IF(VLOOKUP($B183,'Classificação ativ com agrop'!$B$7:$Z$632,COLUMN()-1,0)=0,"",VLOOKUP($B183,'Classificação ativ com agrop'!$B$7:$Z$632,COLUMN()-1,0))</f>
        <v/>
      </c>
      <c r="X183" s="270" t="str">
        <f>IF(VLOOKUP($B183,'Classificação ativ com agrop'!$B$7:$Z$632,COLUMN()-1,0)=0,"",VLOOKUP($B183,'Classificação ativ com agrop'!$B$7:$Z$632,COLUMN()-1,0))</f>
        <v/>
      </c>
      <c r="Y183" s="270" t="str">
        <f>IF(VLOOKUP($B183,'Classificação ativ com agrop'!$B$7:$Z$632,COLUMN()-1,0)=0,"",VLOOKUP($B183,'Classificação ativ com agrop'!$B$7:$Z$632,COLUMN()-1,0))</f>
        <v/>
      </c>
      <c r="Z183" s="270" t="str">
        <f>IF(VLOOKUP($B183,'Classificação ativ com agrop'!$B$7:$Z$632,COLUMN()-1,0)=0,"",VLOOKUP($B183,'Classificação ativ com agrop'!$B$7:$Z$632,COLUMN()-1,0))</f>
        <v/>
      </c>
    </row>
    <row r="184" spans="1:26">
      <c r="A184" s="48">
        <v>351</v>
      </c>
      <c r="B184" s="49" t="s">
        <v>322</v>
      </c>
      <c r="C184" s="65">
        <f>VLOOKUP($B184,'Panorama Especialização Brasil'!$K$4:$BU$679,58,0)</f>
        <v>353</v>
      </c>
      <c r="D184" s="46">
        <f t="shared" si="2"/>
        <v>0.87544134815626939</v>
      </c>
      <c r="E184" s="201">
        <f>VLOOKUP($B184,'Panorama Especialização Brasil'!$K$4:$BU$679,60,0)</f>
        <v>79</v>
      </c>
      <c r="F184" s="98">
        <v>40</v>
      </c>
      <c r="G184" s="196">
        <v>9</v>
      </c>
      <c r="H184" s="98">
        <f>VLOOKUP($B184,'Panorama Especialização Brasil'!$K$4:$BU$679,63,0)</f>
        <v>7135</v>
      </c>
      <c r="I184" s="201">
        <f>VLOOKUP($B184,'Panorama Especialização Brasil'!$K$4:$BV$680,64,0)</f>
        <v>1414</v>
      </c>
      <c r="J184" s="270" t="str">
        <f>IF(VLOOKUP($B184,'Classificação ativ com agrop'!$B$7:$Z$632,COLUMN()-1,0)=0,"",VLOOKUP($B184,'Classificação ativ com agrop'!$B$7:$Z$632,COLUMN()-1,0))</f>
        <v>Com Ger</v>
      </c>
      <c r="K184" s="270" t="str">
        <f>IF(VLOOKUP($B184,'Classificação ativ com agrop'!$B$7:$Z$632,COLUMN()-1,0)=0,"",VLOOKUP($B184,'Classificação ativ com agrop'!$B$7:$Z$632,COLUMN()-1,0))</f>
        <v>SPF&amp;E</v>
      </c>
      <c r="L184" s="270" t="str">
        <f>IF(VLOOKUP($B184,'Classificação ativ com agrop'!$B$7:$Z$632,COLUMN()-1,0)=0,"",VLOOKUP($B184,'Classificação ativ com agrop'!$B$7:$Z$632,COLUMN()-1,0))</f>
        <v/>
      </c>
      <c r="M184" s="270" t="str">
        <f>IF(VLOOKUP($B184,'Classificação ativ com agrop'!$B$7:$Z$632,COLUMN()-1,0)=0,"",VLOOKUP($B184,'Classificação ativ com agrop'!$B$7:$Z$632,COLUMN()-1,0))</f>
        <v>Gen Reflexo</v>
      </c>
      <c r="N184" s="270" t="str">
        <f>IF(VLOOKUP($B184,'Classificação ativ com agrop'!$B$7:$Z$632,COLUMN()-1,0)=0,"",VLOOKUP($B184,'Classificação ativ com agrop'!$B$7:$Z$632,COLUMN()-1,0))</f>
        <v/>
      </c>
      <c r="O184" s="270" t="str">
        <f>IF(VLOOKUP($B184,'Classificação ativ com agrop'!$B$7:$Z$632,COLUMN()-1,0)=0,"",VLOOKUP($B184,'Classificação ativ com agrop'!$B$7:$Z$632,COLUMN()-1,0))</f>
        <v/>
      </c>
      <c r="P184" s="270" t="str">
        <f>IF(VLOOKUP($B184,'Classificação ativ com agrop'!$B$7:$Z$632,COLUMN()-1,0)=0,"",VLOOKUP($B184,'Classificação ativ com agrop'!$B$7:$Z$632,COLUMN()-1,0))</f>
        <v/>
      </c>
      <c r="Q184" s="269">
        <f>IF(VLOOKUP($B184,'Classificação ativ com agrop'!$B$7:$Z$632,COLUMN()-1,0)=0,"",VLOOKUP($B184,'Classificação ativ com agrop'!$B$7:$Z$632,COLUMN()-1,0))</f>
        <v>1</v>
      </c>
      <c r="R184" s="269" t="str">
        <f>IF(VLOOKUP($B184,'Classificação ativ com agrop'!$B$7:$Z$632,COLUMN()-1,0)=0,"",VLOOKUP($B184,'Classificação ativ com agrop'!$B$7:$Z$632,COLUMN()-1,0))</f>
        <v/>
      </c>
      <c r="S184" s="270">
        <f>IF(VLOOKUP($B184,'Classificação ativ com agrop'!$B$7:$Z$632,COLUMN()-1,0)=0,"",VLOOKUP($B184,'Classificação ativ com agrop'!$B$7:$Z$632,COLUMN()-1,0))</f>
        <v>353</v>
      </c>
      <c r="T184" s="270">
        <f>IF(VLOOKUP($B184,'Classificação ativ com agrop'!$B$7:$Z$632,COLUMN()-1,0)=0,"",VLOOKUP($B184,'Classificação ativ com agrop'!$B$7:$Z$632,COLUMN()-1,0))</f>
        <v>79</v>
      </c>
      <c r="U184" s="270">
        <f>IF(VLOOKUP($B184,'Classificação ativ com agrop'!$B$7:$Z$632,COLUMN()-1,0)=0,"",VLOOKUP($B184,'Classificação ativ com agrop'!$B$7:$Z$632,COLUMN()-1,0))</f>
        <v>7135</v>
      </c>
      <c r="V184" s="270">
        <f>IF(VLOOKUP($B184,'Classificação ativ com agrop'!$B$7:$Z$632,COLUMN()-1,0)=0,"",VLOOKUP($B184,'Classificação ativ com agrop'!$B$7:$Z$632,COLUMN()-1,0))</f>
        <v>1414</v>
      </c>
      <c r="W184" s="270" t="str">
        <f>IF(VLOOKUP($B184,'Classificação ativ com agrop'!$B$7:$Z$632,COLUMN()-1,0)=0,"",VLOOKUP($B184,'Classificação ativ com agrop'!$B$7:$Z$632,COLUMN()-1,0))</f>
        <v/>
      </c>
      <c r="X184" s="270" t="str">
        <f>IF(VLOOKUP($B184,'Classificação ativ com agrop'!$B$7:$Z$632,COLUMN()-1,0)=0,"",VLOOKUP($B184,'Classificação ativ com agrop'!$B$7:$Z$632,COLUMN()-1,0))</f>
        <v/>
      </c>
      <c r="Y184" s="270" t="str">
        <f>IF(VLOOKUP($B184,'Classificação ativ com agrop'!$B$7:$Z$632,COLUMN()-1,0)=0,"",VLOOKUP($B184,'Classificação ativ com agrop'!$B$7:$Z$632,COLUMN()-1,0))</f>
        <v/>
      </c>
      <c r="Z184" s="270" t="str">
        <f>IF(VLOOKUP($B184,'Classificação ativ com agrop'!$B$7:$Z$632,COLUMN()-1,0)=0,"",VLOOKUP($B184,'Classificação ativ com agrop'!$B$7:$Z$632,COLUMN()-1,0))</f>
        <v/>
      </c>
    </row>
    <row r="185" spans="1:26">
      <c r="A185" s="48">
        <v>423</v>
      </c>
      <c r="B185" s="49" t="s">
        <v>394</v>
      </c>
      <c r="C185" s="65">
        <f>VLOOKUP($B185,'Panorama Especialização Brasil'!$K$4:$BU$679,58,0)</f>
        <v>4783</v>
      </c>
      <c r="D185" s="46">
        <f t="shared" si="2"/>
        <v>0.87532561857760005</v>
      </c>
      <c r="E185" s="201">
        <f>VLOOKUP($B185,'Panorama Especialização Brasil'!$K$4:$BU$679,60,0)</f>
        <v>850</v>
      </c>
      <c r="F185" s="98">
        <v>1422</v>
      </c>
      <c r="G185" s="196">
        <v>134</v>
      </c>
      <c r="H185" s="98">
        <f>VLOOKUP($B185,'Panorama Especialização Brasil'!$K$4:$BU$679,63,0)</f>
        <v>96689</v>
      </c>
      <c r="I185" s="201">
        <f>VLOOKUP($B185,'Panorama Especialização Brasil'!$K$4:$BV$680,64,0)</f>
        <v>19795</v>
      </c>
      <c r="J185" s="270" t="str">
        <f>IF(VLOOKUP($B185,'Classificação ativ com agrop'!$B$7:$Z$632,COLUMN()-1,0)=0,"",VLOOKUP($B185,'Classificação ativ com agrop'!$B$7:$Z$632,COLUMN()-1,0))</f>
        <v>Com Ger</v>
      </c>
      <c r="K185" s="270" t="str">
        <f>IF(VLOOKUP($B185,'Classificação ativ com agrop'!$B$7:$Z$632,COLUMN()-1,0)=0,"",VLOOKUP($B185,'Classificação ativ com agrop'!$B$7:$Z$632,COLUMN()-1,0))</f>
        <v>SPF</v>
      </c>
      <c r="L185" s="270" t="str">
        <f>IF(VLOOKUP($B185,'Classificação ativ com agrop'!$B$7:$Z$632,COLUMN()-1,0)=0,"",VLOOKUP($B185,'Classificação ativ com agrop'!$B$7:$Z$632,COLUMN()-1,0))</f>
        <v/>
      </c>
      <c r="M185" s="270" t="str">
        <f>IF(VLOOKUP($B185,'Classificação ativ com agrop'!$B$7:$Z$632,COLUMN()-1,0)=0,"",VLOOKUP($B185,'Classificação ativ com agrop'!$B$7:$Z$632,COLUMN()-1,0))</f>
        <v>Cons Reflexo</v>
      </c>
      <c r="N185" s="270" t="str">
        <f>IF(VLOOKUP($B185,'Classificação ativ com agrop'!$B$7:$Z$632,COLUMN()-1,0)=0,"",VLOOKUP($B185,'Classificação ativ com agrop'!$B$7:$Z$632,COLUMN()-1,0))</f>
        <v/>
      </c>
      <c r="O185" s="270" t="str">
        <f>IF(VLOOKUP($B185,'Classificação ativ com agrop'!$B$7:$Z$632,COLUMN()-1,0)=0,"",VLOOKUP($B185,'Classificação ativ com agrop'!$B$7:$Z$632,COLUMN()-1,0))</f>
        <v/>
      </c>
      <c r="P185" s="270" t="str">
        <f>IF(VLOOKUP($B185,'Classificação ativ com agrop'!$B$7:$Z$632,COLUMN()-1,0)=0,"",VLOOKUP($B185,'Classificação ativ com agrop'!$B$7:$Z$632,COLUMN()-1,0))</f>
        <v/>
      </c>
      <c r="Q185" s="269">
        <f>IF(VLOOKUP($B185,'Classificação ativ com agrop'!$B$7:$Z$632,COLUMN()-1,0)=0,"",VLOOKUP($B185,'Classificação ativ com agrop'!$B$7:$Z$632,COLUMN()-1,0))</f>
        <v>1</v>
      </c>
      <c r="R185" s="269" t="str">
        <f>IF(VLOOKUP($B185,'Classificação ativ com agrop'!$B$7:$Z$632,COLUMN()-1,0)=0,"",VLOOKUP($B185,'Classificação ativ com agrop'!$B$7:$Z$632,COLUMN()-1,0))</f>
        <v/>
      </c>
      <c r="S185" s="270">
        <f>IF(VLOOKUP($B185,'Classificação ativ com agrop'!$B$7:$Z$632,COLUMN()-1,0)=0,"",VLOOKUP($B185,'Classificação ativ com agrop'!$B$7:$Z$632,COLUMN()-1,0))</f>
        <v>4783</v>
      </c>
      <c r="T185" s="270">
        <f>IF(VLOOKUP($B185,'Classificação ativ com agrop'!$B$7:$Z$632,COLUMN()-1,0)=0,"",VLOOKUP($B185,'Classificação ativ com agrop'!$B$7:$Z$632,COLUMN()-1,0))</f>
        <v>850</v>
      </c>
      <c r="U185" s="270">
        <f>IF(VLOOKUP($B185,'Classificação ativ com agrop'!$B$7:$Z$632,COLUMN()-1,0)=0,"",VLOOKUP($B185,'Classificação ativ com agrop'!$B$7:$Z$632,COLUMN()-1,0))</f>
        <v>96689</v>
      </c>
      <c r="V185" s="270">
        <f>IF(VLOOKUP($B185,'Classificação ativ com agrop'!$B$7:$Z$632,COLUMN()-1,0)=0,"",VLOOKUP($B185,'Classificação ativ com agrop'!$B$7:$Z$632,COLUMN()-1,0))</f>
        <v>19795</v>
      </c>
      <c r="W185" s="270" t="str">
        <f>IF(VLOOKUP($B185,'Classificação ativ com agrop'!$B$7:$Z$632,COLUMN()-1,0)=0,"",VLOOKUP($B185,'Classificação ativ com agrop'!$B$7:$Z$632,COLUMN()-1,0))</f>
        <v/>
      </c>
      <c r="X185" s="270" t="str">
        <f>IF(VLOOKUP($B185,'Classificação ativ com agrop'!$B$7:$Z$632,COLUMN()-1,0)=0,"",VLOOKUP($B185,'Classificação ativ com agrop'!$B$7:$Z$632,COLUMN()-1,0))</f>
        <v/>
      </c>
      <c r="Y185" s="270" t="str">
        <f>IF(VLOOKUP($B185,'Classificação ativ com agrop'!$B$7:$Z$632,COLUMN()-1,0)=0,"",VLOOKUP($B185,'Classificação ativ com agrop'!$B$7:$Z$632,COLUMN()-1,0))</f>
        <v/>
      </c>
      <c r="Z185" s="270" t="str">
        <f>IF(VLOOKUP($B185,'Classificação ativ com agrop'!$B$7:$Z$632,COLUMN()-1,0)=0,"",VLOOKUP($B185,'Classificação ativ com agrop'!$B$7:$Z$632,COLUMN()-1,0))</f>
        <v/>
      </c>
    </row>
    <row r="186" spans="1:26">
      <c r="A186" s="48">
        <v>413</v>
      </c>
      <c r="B186" s="49" t="s">
        <v>384</v>
      </c>
      <c r="C186" s="65">
        <f>VLOOKUP($B186,'Panorama Especialização Brasil'!$K$4:$BU$679,58,0)</f>
        <v>3987</v>
      </c>
      <c r="D186" s="46">
        <f t="shared" si="2"/>
        <v>0.87278894799088391</v>
      </c>
      <c r="E186" s="201">
        <f>VLOOKUP($B186,'Panorama Especialização Brasil'!$K$4:$BU$679,60,0)</f>
        <v>857</v>
      </c>
      <c r="F186" s="98">
        <v>899</v>
      </c>
      <c r="G186" s="196">
        <v>82</v>
      </c>
      <c r="H186" s="98">
        <f>VLOOKUP($B186,'Panorama Especialização Brasil'!$K$4:$BU$679,63,0)</f>
        <v>80832</v>
      </c>
      <c r="I186" s="201">
        <f>VLOOKUP($B186,'Panorama Especialização Brasil'!$K$4:$BV$680,64,0)</f>
        <v>22176</v>
      </c>
      <c r="J186" s="270" t="str">
        <f>IF(VLOOKUP($B186,'Classificação ativ com agrop'!$B$7:$Z$632,COLUMN()-1,0)=0,"",VLOOKUP($B186,'Classificação ativ com agrop'!$B$7:$Z$632,COLUMN()-1,0))</f>
        <v>Com Ger</v>
      </c>
      <c r="K186" s="270" t="str">
        <f>IF(VLOOKUP($B186,'Classificação ativ com agrop'!$B$7:$Z$632,COLUMN()-1,0)=0,"",VLOOKUP($B186,'Classificação ativ com agrop'!$B$7:$Z$632,COLUMN()-1,0))</f>
        <v>SPF</v>
      </c>
      <c r="L186" s="270" t="str">
        <f>IF(VLOOKUP($B186,'Classificação ativ com agrop'!$B$7:$Z$632,COLUMN()-1,0)=0,"",VLOOKUP($B186,'Classificação ativ com agrop'!$B$7:$Z$632,COLUMN()-1,0))</f>
        <v/>
      </c>
      <c r="M186" s="270" t="str">
        <f>IF(VLOOKUP($B186,'Classificação ativ com agrop'!$B$7:$Z$632,COLUMN()-1,0)=0,"",VLOOKUP($B186,'Classificação ativ com agrop'!$B$7:$Z$632,COLUMN()-1,0))</f>
        <v>Cons Reflexo</v>
      </c>
      <c r="N186" s="270" t="str">
        <f>IF(VLOOKUP($B186,'Classificação ativ com agrop'!$B$7:$Z$632,COLUMN()-1,0)=0,"",VLOOKUP($B186,'Classificação ativ com agrop'!$B$7:$Z$632,COLUMN()-1,0))</f>
        <v/>
      </c>
      <c r="O186" s="270" t="str">
        <f>IF(VLOOKUP($B186,'Classificação ativ com agrop'!$B$7:$Z$632,COLUMN()-1,0)=0,"",VLOOKUP($B186,'Classificação ativ com agrop'!$B$7:$Z$632,COLUMN()-1,0))</f>
        <v/>
      </c>
      <c r="P186" s="270" t="str">
        <f>IF(VLOOKUP($B186,'Classificação ativ com agrop'!$B$7:$Z$632,COLUMN()-1,0)=0,"",VLOOKUP($B186,'Classificação ativ com agrop'!$B$7:$Z$632,COLUMN()-1,0))</f>
        <v/>
      </c>
      <c r="Q186" s="269">
        <f>IF(VLOOKUP($B186,'Classificação ativ com agrop'!$B$7:$Z$632,COLUMN()-1,0)=0,"",VLOOKUP($B186,'Classificação ativ com agrop'!$B$7:$Z$632,COLUMN()-1,0))</f>
        <v>1</v>
      </c>
      <c r="R186" s="269" t="str">
        <f>IF(VLOOKUP($B186,'Classificação ativ com agrop'!$B$7:$Z$632,COLUMN()-1,0)=0,"",VLOOKUP($B186,'Classificação ativ com agrop'!$B$7:$Z$632,COLUMN()-1,0))</f>
        <v/>
      </c>
      <c r="S186" s="270">
        <f>IF(VLOOKUP($B186,'Classificação ativ com agrop'!$B$7:$Z$632,COLUMN()-1,0)=0,"",VLOOKUP($B186,'Classificação ativ com agrop'!$B$7:$Z$632,COLUMN()-1,0))</f>
        <v>3987</v>
      </c>
      <c r="T186" s="270">
        <f>IF(VLOOKUP($B186,'Classificação ativ com agrop'!$B$7:$Z$632,COLUMN()-1,0)=0,"",VLOOKUP($B186,'Classificação ativ com agrop'!$B$7:$Z$632,COLUMN()-1,0))</f>
        <v>857</v>
      </c>
      <c r="U186" s="270">
        <f>IF(VLOOKUP($B186,'Classificação ativ com agrop'!$B$7:$Z$632,COLUMN()-1,0)=0,"",VLOOKUP($B186,'Classificação ativ com agrop'!$B$7:$Z$632,COLUMN()-1,0))</f>
        <v>80832</v>
      </c>
      <c r="V186" s="270">
        <f>IF(VLOOKUP($B186,'Classificação ativ com agrop'!$B$7:$Z$632,COLUMN()-1,0)=0,"",VLOOKUP($B186,'Classificação ativ com agrop'!$B$7:$Z$632,COLUMN()-1,0))</f>
        <v>22176</v>
      </c>
      <c r="W186" s="270" t="str">
        <f>IF(VLOOKUP($B186,'Classificação ativ com agrop'!$B$7:$Z$632,COLUMN()-1,0)=0,"",VLOOKUP($B186,'Classificação ativ com agrop'!$B$7:$Z$632,COLUMN()-1,0))</f>
        <v/>
      </c>
      <c r="X186" s="270" t="str">
        <f>IF(VLOOKUP($B186,'Classificação ativ com agrop'!$B$7:$Z$632,COLUMN()-1,0)=0,"",VLOOKUP($B186,'Classificação ativ com agrop'!$B$7:$Z$632,COLUMN()-1,0))</f>
        <v/>
      </c>
      <c r="Y186" s="270" t="str">
        <f>IF(VLOOKUP($B186,'Classificação ativ com agrop'!$B$7:$Z$632,COLUMN()-1,0)=0,"",VLOOKUP($B186,'Classificação ativ com agrop'!$B$7:$Z$632,COLUMN()-1,0))</f>
        <v/>
      </c>
      <c r="Z186" s="270" t="str">
        <f>IF(VLOOKUP($B186,'Classificação ativ com agrop'!$B$7:$Z$632,COLUMN()-1,0)=0,"",VLOOKUP($B186,'Classificação ativ com agrop'!$B$7:$Z$632,COLUMN()-1,0))</f>
        <v/>
      </c>
    </row>
    <row r="187" spans="1:26">
      <c r="A187" s="48">
        <v>431</v>
      </c>
      <c r="B187" s="49" t="s">
        <v>402</v>
      </c>
      <c r="C187" s="65">
        <f>VLOOKUP($B187,'Panorama Especialização Brasil'!$K$4:$BU$679,58,0)</f>
        <v>6389</v>
      </c>
      <c r="D187" s="46">
        <f t="shared" si="2"/>
        <v>0.87190636581118686</v>
      </c>
      <c r="E187" s="201">
        <f>VLOOKUP($B187,'Panorama Especialização Brasil'!$K$4:$BU$679,60,0)</f>
        <v>1370</v>
      </c>
      <c r="F187" s="98">
        <v>1476</v>
      </c>
      <c r="G187" s="196">
        <v>198</v>
      </c>
      <c r="H187" s="98">
        <f>VLOOKUP($B187,'Panorama Especialização Brasil'!$K$4:$BU$679,63,0)</f>
        <v>129661</v>
      </c>
      <c r="I187" s="201">
        <f>VLOOKUP($B187,'Panorama Especialização Brasil'!$K$4:$BV$680,64,0)</f>
        <v>29566</v>
      </c>
      <c r="J187" s="270" t="str">
        <f>IF(VLOOKUP($B187,'Classificação ativ com agrop'!$B$7:$Z$632,COLUMN()-1,0)=0,"",VLOOKUP($B187,'Classificação ativ com agrop'!$B$7:$Z$632,COLUMN()-1,0))</f>
        <v>Com Ger</v>
      </c>
      <c r="K187" s="270" t="str">
        <f>IF(VLOOKUP($B187,'Classificação ativ com agrop'!$B$7:$Z$632,COLUMN()-1,0)=0,"",VLOOKUP($B187,'Classificação ativ com agrop'!$B$7:$Z$632,COLUMN()-1,0))</f>
        <v>SPF</v>
      </c>
      <c r="L187" s="270" t="str">
        <f>IF(VLOOKUP($B187,'Classificação ativ com agrop'!$B$7:$Z$632,COLUMN()-1,0)=0,"",VLOOKUP($B187,'Classificação ativ com agrop'!$B$7:$Z$632,COLUMN()-1,0))</f>
        <v/>
      </c>
      <c r="M187" s="270" t="str">
        <f>IF(VLOOKUP($B187,'Classificação ativ com agrop'!$B$7:$Z$632,COLUMN()-1,0)=0,"",VLOOKUP($B187,'Classificação ativ com agrop'!$B$7:$Z$632,COLUMN()-1,0))</f>
        <v>Cons Reflexo</v>
      </c>
      <c r="N187" s="270" t="str">
        <f>IF(VLOOKUP($B187,'Classificação ativ com agrop'!$B$7:$Z$632,COLUMN()-1,0)=0,"",VLOOKUP($B187,'Classificação ativ com agrop'!$B$7:$Z$632,COLUMN()-1,0))</f>
        <v/>
      </c>
      <c r="O187" s="270" t="str">
        <f>IF(VLOOKUP($B187,'Classificação ativ com agrop'!$B$7:$Z$632,COLUMN()-1,0)=0,"",VLOOKUP($B187,'Classificação ativ com agrop'!$B$7:$Z$632,COLUMN()-1,0))</f>
        <v/>
      </c>
      <c r="P187" s="270" t="str">
        <f>IF(VLOOKUP($B187,'Classificação ativ com agrop'!$B$7:$Z$632,COLUMN()-1,0)=0,"",VLOOKUP($B187,'Classificação ativ com agrop'!$B$7:$Z$632,COLUMN()-1,0))</f>
        <v/>
      </c>
      <c r="Q187" s="269">
        <f>IF(VLOOKUP($B187,'Classificação ativ com agrop'!$B$7:$Z$632,COLUMN()-1,0)=0,"",VLOOKUP($B187,'Classificação ativ com agrop'!$B$7:$Z$632,COLUMN()-1,0))</f>
        <v>1</v>
      </c>
      <c r="R187" s="269" t="str">
        <f>IF(VLOOKUP($B187,'Classificação ativ com agrop'!$B$7:$Z$632,COLUMN()-1,0)=0,"",VLOOKUP($B187,'Classificação ativ com agrop'!$B$7:$Z$632,COLUMN()-1,0))</f>
        <v/>
      </c>
      <c r="S187" s="270">
        <f>IF(VLOOKUP($B187,'Classificação ativ com agrop'!$B$7:$Z$632,COLUMN()-1,0)=0,"",VLOOKUP($B187,'Classificação ativ com agrop'!$B$7:$Z$632,COLUMN()-1,0))</f>
        <v>6389</v>
      </c>
      <c r="T187" s="270">
        <f>IF(VLOOKUP($B187,'Classificação ativ com agrop'!$B$7:$Z$632,COLUMN()-1,0)=0,"",VLOOKUP($B187,'Classificação ativ com agrop'!$B$7:$Z$632,COLUMN()-1,0))</f>
        <v>1370</v>
      </c>
      <c r="U187" s="270">
        <f>IF(VLOOKUP($B187,'Classificação ativ com agrop'!$B$7:$Z$632,COLUMN()-1,0)=0,"",VLOOKUP($B187,'Classificação ativ com agrop'!$B$7:$Z$632,COLUMN()-1,0))</f>
        <v>129661</v>
      </c>
      <c r="V187" s="270">
        <f>IF(VLOOKUP($B187,'Classificação ativ com agrop'!$B$7:$Z$632,COLUMN()-1,0)=0,"",VLOOKUP($B187,'Classificação ativ com agrop'!$B$7:$Z$632,COLUMN()-1,0))</f>
        <v>29566</v>
      </c>
      <c r="W187" s="270" t="str">
        <f>IF(VLOOKUP($B187,'Classificação ativ com agrop'!$B$7:$Z$632,COLUMN()-1,0)=0,"",VLOOKUP($B187,'Classificação ativ com agrop'!$B$7:$Z$632,COLUMN()-1,0))</f>
        <v/>
      </c>
      <c r="X187" s="270" t="str">
        <f>IF(VLOOKUP($B187,'Classificação ativ com agrop'!$B$7:$Z$632,COLUMN()-1,0)=0,"",VLOOKUP($B187,'Classificação ativ com agrop'!$B$7:$Z$632,COLUMN()-1,0))</f>
        <v/>
      </c>
      <c r="Y187" s="270" t="str">
        <f>IF(VLOOKUP($B187,'Classificação ativ com agrop'!$B$7:$Z$632,COLUMN()-1,0)=0,"",VLOOKUP($B187,'Classificação ativ com agrop'!$B$7:$Z$632,COLUMN()-1,0))</f>
        <v/>
      </c>
      <c r="Z187" s="270" t="str">
        <f>IF(VLOOKUP($B187,'Classificação ativ com agrop'!$B$7:$Z$632,COLUMN()-1,0)=0,"",VLOOKUP($B187,'Classificação ativ com agrop'!$B$7:$Z$632,COLUMN()-1,0))</f>
        <v/>
      </c>
    </row>
    <row r="188" spans="1:26">
      <c r="A188" s="48">
        <v>421</v>
      </c>
      <c r="B188" s="49" t="s">
        <v>392</v>
      </c>
      <c r="C188" s="65">
        <f>VLOOKUP($B188,'Panorama Especialização Brasil'!$K$4:$BU$679,58,0)</f>
        <v>2210</v>
      </c>
      <c r="D188" s="46">
        <f t="shared" si="2"/>
        <v>0.87174409196659519</v>
      </c>
      <c r="E188" s="201">
        <f>VLOOKUP($B188,'Panorama Especialização Brasil'!$K$4:$BU$679,60,0)</f>
        <v>448</v>
      </c>
      <c r="F188" s="98">
        <v>240</v>
      </c>
      <c r="G188" s="196">
        <v>38</v>
      </c>
      <c r="H188" s="98">
        <f>VLOOKUP($B188,'Panorama Especialização Brasil'!$K$4:$BU$679,63,0)</f>
        <v>44859</v>
      </c>
      <c r="I188" s="201">
        <f>VLOOKUP($B188,'Panorama Especialização Brasil'!$K$4:$BV$680,64,0)</f>
        <v>11135</v>
      </c>
      <c r="J188" s="270" t="str">
        <f>IF(VLOOKUP($B188,'Classificação ativ com agrop'!$B$7:$Z$632,COLUMN()-1,0)=0,"",VLOOKUP($B188,'Classificação ativ com agrop'!$B$7:$Z$632,COLUMN()-1,0))</f>
        <v>Com Ger</v>
      </c>
      <c r="K188" s="270" t="str">
        <f>IF(VLOOKUP($B188,'Classificação ativ com agrop'!$B$7:$Z$632,COLUMN()-1,0)=0,"",VLOOKUP($B188,'Classificação ativ com agrop'!$B$7:$Z$632,COLUMN()-1,0))</f>
        <v>SPF</v>
      </c>
      <c r="L188" s="270" t="str">
        <f>IF(VLOOKUP($B188,'Classificação ativ com agrop'!$B$7:$Z$632,COLUMN()-1,0)=0,"",VLOOKUP($B188,'Classificação ativ com agrop'!$B$7:$Z$632,COLUMN()-1,0))</f>
        <v/>
      </c>
      <c r="M188" s="270" t="str">
        <f>IF(VLOOKUP($B188,'Classificação ativ com agrop'!$B$7:$Z$632,COLUMN()-1,0)=0,"",VLOOKUP($B188,'Classificação ativ com agrop'!$B$7:$Z$632,COLUMN()-1,0))</f>
        <v>Cons Reflexo</v>
      </c>
      <c r="N188" s="270" t="str">
        <f>IF(VLOOKUP($B188,'Classificação ativ com agrop'!$B$7:$Z$632,COLUMN()-1,0)=0,"",VLOOKUP($B188,'Classificação ativ com agrop'!$B$7:$Z$632,COLUMN()-1,0))</f>
        <v/>
      </c>
      <c r="O188" s="270" t="str">
        <f>IF(VLOOKUP($B188,'Classificação ativ com agrop'!$B$7:$Z$632,COLUMN()-1,0)=0,"",VLOOKUP($B188,'Classificação ativ com agrop'!$B$7:$Z$632,COLUMN()-1,0))</f>
        <v/>
      </c>
      <c r="P188" s="270" t="str">
        <f>IF(VLOOKUP($B188,'Classificação ativ com agrop'!$B$7:$Z$632,COLUMN()-1,0)=0,"",VLOOKUP($B188,'Classificação ativ com agrop'!$B$7:$Z$632,COLUMN()-1,0))</f>
        <v/>
      </c>
      <c r="Q188" s="269">
        <f>IF(VLOOKUP($B188,'Classificação ativ com agrop'!$B$7:$Z$632,COLUMN()-1,0)=0,"",VLOOKUP($B188,'Classificação ativ com agrop'!$B$7:$Z$632,COLUMN()-1,0))</f>
        <v>1</v>
      </c>
      <c r="R188" s="269" t="str">
        <f>IF(VLOOKUP($B188,'Classificação ativ com agrop'!$B$7:$Z$632,COLUMN()-1,0)=0,"",VLOOKUP($B188,'Classificação ativ com agrop'!$B$7:$Z$632,COLUMN()-1,0))</f>
        <v/>
      </c>
      <c r="S188" s="270">
        <f>IF(VLOOKUP($B188,'Classificação ativ com agrop'!$B$7:$Z$632,COLUMN()-1,0)=0,"",VLOOKUP($B188,'Classificação ativ com agrop'!$B$7:$Z$632,COLUMN()-1,0))</f>
        <v>2210</v>
      </c>
      <c r="T188" s="270">
        <f>IF(VLOOKUP($B188,'Classificação ativ com agrop'!$B$7:$Z$632,COLUMN()-1,0)=0,"",VLOOKUP($B188,'Classificação ativ com agrop'!$B$7:$Z$632,COLUMN()-1,0))</f>
        <v>448</v>
      </c>
      <c r="U188" s="270">
        <f>IF(VLOOKUP($B188,'Classificação ativ com agrop'!$B$7:$Z$632,COLUMN()-1,0)=0,"",VLOOKUP($B188,'Classificação ativ com agrop'!$B$7:$Z$632,COLUMN()-1,0))</f>
        <v>44859</v>
      </c>
      <c r="V188" s="270">
        <f>IF(VLOOKUP($B188,'Classificação ativ com agrop'!$B$7:$Z$632,COLUMN()-1,0)=0,"",VLOOKUP($B188,'Classificação ativ com agrop'!$B$7:$Z$632,COLUMN()-1,0))</f>
        <v>11135</v>
      </c>
      <c r="W188" s="270" t="str">
        <f>IF(VLOOKUP($B188,'Classificação ativ com agrop'!$B$7:$Z$632,COLUMN()-1,0)=0,"",VLOOKUP($B188,'Classificação ativ com agrop'!$B$7:$Z$632,COLUMN()-1,0))</f>
        <v/>
      </c>
      <c r="X188" s="270" t="str">
        <f>IF(VLOOKUP($B188,'Classificação ativ com agrop'!$B$7:$Z$632,COLUMN()-1,0)=0,"",VLOOKUP($B188,'Classificação ativ com agrop'!$B$7:$Z$632,COLUMN()-1,0))</f>
        <v/>
      </c>
      <c r="Y188" s="270" t="str">
        <f>IF(VLOOKUP($B188,'Classificação ativ com agrop'!$B$7:$Z$632,COLUMN()-1,0)=0,"",VLOOKUP($B188,'Classificação ativ com agrop'!$B$7:$Z$632,COLUMN()-1,0))</f>
        <v/>
      </c>
      <c r="Z188" s="270" t="str">
        <f>IF(VLOOKUP($B188,'Classificação ativ com agrop'!$B$7:$Z$632,COLUMN()-1,0)=0,"",VLOOKUP($B188,'Classificação ativ com agrop'!$B$7:$Z$632,COLUMN()-1,0))</f>
        <v/>
      </c>
    </row>
    <row r="189" spans="1:26">
      <c r="A189" s="48">
        <v>308</v>
      </c>
      <c r="B189" s="49" t="s">
        <v>279</v>
      </c>
      <c r="C189" s="65">
        <f>VLOOKUP($B189,'Panorama Especialização Brasil'!$K$4:$BU$679,58,0)</f>
        <v>751</v>
      </c>
      <c r="D189" s="46">
        <f t="shared" si="2"/>
        <v>0.86860678896791965</v>
      </c>
      <c r="E189" s="201">
        <f>VLOOKUP($B189,'Panorama Especialização Brasil'!$K$4:$BU$679,60,0)</f>
        <v>29</v>
      </c>
      <c r="F189" s="98">
        <v>655</v>
      </c>
      <c r="G189" s="196">
        <v>16</v>
      </c>
      <c r="H189" s="98">
        <f>VLOOKUP($B189,'Panorama Especialização Brasil'!$K$4:$BU$679,63,0)</f>
        <v>15299</v>
      </c>
      <c r="I189" s="201">
        <f>VLOOKUP($B189,'Panorama Especialização Brasil'!$K$4:$BV$680,64,0)</f>
        <v>513</v>
      </c>
      <c r="J189" s="270" t="str">
        <f>IF(VLOOKUP($B189,'Classificação ativ com agrop'!$B$7:$Z$632,COLUMN()-1,0)=0,"",VLOOKUP($B189,'Classificação ativ com agrop'!$B$7:$Z$632,COLUMN()-1,0))</f>
        <v>Manutenção e Reparação</v>
      </c>
      <c r="K189" s="270" t="str">
        <f>IF(VLOOKUP($B189,'Classificação ativ com agrop'!$B$7:$Z$632,COLUMN()-1,0)=0,"",VLOOKUP($B189,'Classificação ativ com agrop'!$B$7:$Z$632,COLUMN()-1,0))</f>
        <v>SPF&amp;E</v>
      </c>
      <c r="L189" s="270" t="str">
        <f>IF(VLOOKUP($B189,'Classificação ativ com agrop'!$B$7:$Z$632,COLUMN()-1,0)=0,"",VLOOKUP($B189,'Classificação ativ com agrop'!$B$7:$Z$632,COLUMN()-1,0))</f>
        <v/>
      </c>
      <c r="M189" s="270" t="str">
        <f>IF(VLOOKUP($B189,'Classificação ativ com agrop'!$B$7:$Z$632,COLUMN()-1,0)=0,"",VLOOKUP($B189,'Classificação ativ com agrop'!$B$7:$Z$632,COLUMN()-1,0))</f>
        <v>Gen Reflexo</v>
      </c>
      <c r="N189" s="270" t="str">
        <f>IF(VLOOKUP($B189,'Classificação ativ com agrop'!$B$7:$Z$632,COLUMN()-1,0)=0,"",VLOOKUP($B189,'Classificação ativ com agrop'!$B$7:$Z$632,COLUMN()-1,0))</f>
        <v/>
      </c>
      <c r="O189" s="270" t="str">
        <f>IF(VLOOKUP($B189,'Classificação ativ com agrop'!$B$7:$Z$632,COLUMN()-1,0)=0,"",VLOOKUP($B189,'Classificação ativ com agrop'!$B$7:$Z$632,COLUMN()-1,0))</f>
        <v/>
      </c>
      <c r="P189" s="270" t="str">
        <f>IF(VLOOKUP($B189,'Classificação ativ com agrop'!$B$7:$Z$632,COLUMN()-1,0)=0,"",VLOOKUP($B189,'Classificação ativ com agrop'!$B$7:$Z$632,COLUMN()-1,0))</f>
        <v/>
      </c>
      <c r="Q189" s="269">
        <f>IF(VLOOKUP($B189,'Classificação ativ com agrop'!$B$7:$Z$632,COLUMN()-1,0)=0,"",VLOOKUP($B189,'Classificação ativ com agrop'!$B$7:$Z$632,COLUMN()-1,0))</f>
        <v>1</v>
      </c>
      <c r="R189" s="269" t="str">
        <f>IF(VLOOKUP($B189,'Classificação ativ com agrop'!$B$7:$Z$632,COLUMN()-1,0)=0,"",VLOOKUP($B189,'Classificação ativ com agrop'!$B$7:$Z$632,COLUMN()-1,0))</f>
        <v/>
      </c>
      <c r="S189" s="270">
        <f>IF(VLOOKUP($B189,'Classificação ativ com agrop'!$B$7:$Z$632,COLUMN()-1,0)=0,"",VLOOKUP($B189,'Classificação ativ com agrop'!$B$7:$Z$632,COLUMN()-1,0))</f>
        <v>751</v>
      </c>
      <c r="T189" s="270">
        <f>IF(VLOOKUP($B189,'Classificação ativ com agrop'!$B$7:$Z$632,COLUMN()-1,0)=0,"",VLOOKUP($B189,'Classificação ativ com agrop'!$B$7:$Z$632,COLUMN()-1,0))</f>
        <v>29</v>
      </c>
      <c r="U189" s="270">
        <f>IF(VLOOKUP($B189,'Classificação ativ com agrop'!$B$7:$Z$632,COLUMN()-1,0)=0,"",VLOOKUP($B189,'Classificação ativ com agrop'!$B$7:$Z$632,COLUMN()-1,0))</f>
        <v>15299</v>
      </c>
      <c r="V189" s="270">
        <f>IF(VLOOKUP($B189,'Classificação ativ com agrop'!$B$7:$Z$632,COLUMN()-1,0)=0,"",VLOOKUP($B189,'Classificação ativ com agrop'!$B$7:$Z$632,COLUMN()-1,0))</f>
        <v>513</v>
      </c>
      <c r="W189" s="270" t="str">
        <f>IF(VLOOKUP($B189,'Classificação ativ com agrop'!$B$7:$Z$632,COLUMN()-1,0)=0,"",VLOOKUP($B189,'Classificação ativ com agrop'!$B$7:$Z$632,COLUMN()-1,0))</f>
        <v/>
      </c>
      <c r="X189" s="270" t="str">
        <f>IF(VLOOKUP($B189,'Classificação ativ com agrop'!$B$7:$Z$632,COLUMN()-1,0)=0,"",VLOOKUP($B189,'Classificação ativ com agrop'!$B$7:$Z$632,COLUMN()-1,0))</f>
        <v/>
      </c>
      <c r="Y189" s="270" t="str">
        <f>IF(VLOOKUP($B189,'Classificação ativ com agrop'!$B$7:$Z$632,COLUMN()-1,0)=0,"",VLOOKUP($B189,'Classificação ativ com agrop'!$B$7:$Z$632,COLUMN()-1,0))</f>
        <v/>
      </c>
      <c r="Z189" s="270" t="str">
        <f>IF(VLOOKUP($B189,'Classificação ativ com agrop'!$B$7:$Z$632,COLUMN()-1,0)=0,"",VLOOKUP($B189,'Classificação ativ com agrop'!$B$7:$Z$632,COLUMN()-1,0))</f>
        <v/>
      </c>
    </row>
    <row r="190" spans="1:26">
      <c r="A190" s="48">
        <v>514</v>
      </c>
      <c r="B190" s="49" t="s">
        <v>486</v>
      </c>
      <c r="C190" s="65">
        <f>VLOOKUP($B190,'Panorama Especialização Brasil'!$K$4:$BU$679,58,0)</f>
        <v>935</v>
      </c>
      <c r="D190" s="46">
        <f t="shared" si="2"/>
        <v>0.86680271799336717</v>
      </c>
      <c r="E190" s="201">
        <f>VLOOKUP($B190,'Panorama Especialização Brasil'!$K$4:$BU$679,60,0)</f>
        <v>79</v>
      </c>
      <c r="F190" s="98">
        <v>673</v>
      </c>
      <c r="G190" s="196">
        <v>20</v>
      </c>
      <c r="H190" s="98">
        <f>VLOOKUP($B190,'Panorama Especialização Brasil'!$K$4:$BU$679,63,0)</f>
        <v>19087</v>
      </c>
      <c r="I190" s="201">
        <f>VLOOKUP($B190,'Panorama Especialização Brasil'!$K$4:$BV$680,64,0)</f>
        <v>2671</v>
      </c>
      <c r="J190" s="270" t="str">
        <f>IF(VLOOKUP($B190,'Classificação ativ com agrop'!$B$7:$Z$632,COLUMN()-1,0)=0,"",VLOOKUP($B190,'Classificação ativ com agrop'!$B$7:$Z$632,COLUMN()-1,0))</f>
        <v>Ser Ger</v>
      </c>
      <c r="K190" s="270" t="str">
        <f>IF(VLOOKUP($B190,'Classificação ativ com agrop'!$B$7:$Z$632,COLUMN()-1,0)=0,"",VLOOKUP($B190,'Classificação ativ com agrop'!$B$7:$Z$632,COLUMN()-1,0))</f>
        <v>SPF&amp;E</v>
      </c>
      <c r="L190" s="270" t="str">
        <f>IF(VLOOKUP($B190,'Classificação ativ com agrop'!$B$7:$Z$632,COLUMN()-1,0)=0,"",VLOOKUP($B190,'Classificação ativ com agrop'!$B$7:$Z$632,COLUMN()-1,0))</f>
        <v/>
      </c>
      <c r="M190" s="270" t="str">
        <f>IF(VLOOKUP($B190,'Classificação ativ com agrop'!$B$7:$Z$632,COLUMN()-1,0)=0,"",VLOOKUP($B190,'Classificação ativ com agrop'!$B$7:$Z$632,COLUMN()-1,0))</f>
        <v>Gen Reflexo</v>
      </c>
      <c r="N190" s="270" t="str">
        <f>IF(VLOOKUP($B190,'Classificação ativ com agrop'!$B$7:$Z$632,COLUMN()-1,0)=0,"",VLOOKUP($B190,'Classificação ativ com agrop'!$B$7:$Z$632,COLUMN()-1,0))</f>
        <v/>
      </c>
      <c r="O190" s="270" t="str">
        <f>IF(VLOOKUP($B190,'Classificação ativ com agrop'!$B$7:$Z$632,COLUMN()-1,0)=0,"",VLOOKUP($B190,'Classificação ativ com agrop'!$B$7:$Z$632,COLUMN()-1,0))</f>
        <v/>
      </c>
      <c r="P190" s="270" t="str">
        <f>IF(VLOOKUP($B190,'Classificação ativ com agrop'!$B$7:$Z$632,COLUMN()-1,0)=0,"",VLOOKUP($B190,'Classificação ativ com agrop'!$B$7:$Z$632,COLUMN()-1,0))</f>
        <v/>
      </c>
      <c r="Q190" s="269">
        <f>IF(VLOOKUP($B190,'Classificação ativ com agrop'!$B$7:$Z$632,COLUMN()-1,0)=0,"",VLOOKUP($B190,'Classificação ativ com agrop'!$B$7:$Z$632,COLUMN()-1,0))</f>
        <v>1</v>
      </c>
      <c r="R190" s="269" t="str">
        <f>IF(VLOOKUP($B190,'Classificação ativ com agrop'!$B$7:$Z$632,COLUMN()-1,0)=0,"",VLOOKUP($B190,'Classificação ativ com agrop'!$B$7:$Z$632,COLUMN()-1,0))</f>
        <v/>
      </c>
      <c r="S190" s="270">
        <f>IF(VLOOKUP($B190,'Classificação ativ com agrop'!$B$7:$Z$632,COLUMN()-1,0)=0,"",VLOOKUP($B190,'Classificação ativ com agrop'!$B$7:$Z$632,COLUMN()-1,0))</f>
        <v>935</v>
      </c>
      <c r="T190" s="270">
        <f>IF(VLOOKUP($B190,'Classificação ativ com agrop'!$B$7:$Z$632,COLUMN()-1,0)=0,"",VLOOKUP($B190,'Classificação ativ com agrop'!$B$7:$Z$632,COLUMN()-1,0))</f>
        <v>79</v>
      </c>
      <c r="U190" s="270">
        <f>IF(VLOOKUP($B190,'Classificação ativ com agrop'!$B$7:$Z$632,COLUMN()-1,0)=0,"",VLOOKUP($B190,'Classificação ativ com agrop'!$B$7:$Z$632,COLUMN()-1,0))</f>
        <v>19087</v>
      </c>
      <c r="V190" s="270">
        <f>IF(VLOOKUP($B190,'Classificação ativ com agrop'!$B$7:$Z$632,COLUMN()-1,0)=0,"",VLOOKUP($B190,'Classificação ativ com agrop'!$B$7:$Z$632,COLUMN()-1,0))</f>
        <v>2671</v>
      </c>
      <c r="W190" s="270" t="str">
        <f>IF(VLOOKUP($B190,'Classificação ativ com agrop'!$B$7:$Z$632,COLUMN()-1,0)=0,"",VLOOKUP($B190,'Classificação ativ com agrop'!$B$7:$Z$632,COLUMN()-1,0))</f>
        <v/>
      </c>
      <c r="X190" s="270" t="str">
        <f>IF(VLOOKUP($B190,'Classificação ativ com agrop'!$B$7:$Z$632,COLUMN()-1,0)=0,"",VLOOKUP($B190,'Classificação ativ com agrop'!$B$7:$Z$632,COLUMN()-1,0))</f>
        <v/>
      </c>
      <c r="Y190" s="270" t="str">
        <f>IF(VLOOKUP($B190,'Classificação ativ com agrop'!$B$7:$Z$632,COLUMN()-1,0)=0,"",VLOOKUP($B190,'Classificação ativ com agrop'!$B$7:$Z$632,COLUMN()-1,0))</f>
        <v/>
      </c>
      <c r="Z190" s="270" t="str">
        <f>IF(VLOOKUP($B190,'Classificação ativ com agrop'!$B$7:$Z$632,COLUMN()-1,0)=0,"",VLOOKUP($B190,'Classificação ativ com agrop'!$B$7:$Z$632,COLUMN()-1,0))</f>
        <v/>
      </c>
    </row>
    <row r="191" spans="1:26">
      <c r="A191" s="36">
        <v>387</v>
      </c>
      <c r="B191" s="37" t="s">
        <v>704</v>
      </c>
      <c r="C191" s="65">
        <f>VLOOKUP($B191,'Panorama Especialização Brasil'!$K$4:$BU$679,58,0)</f>
        <v>1358</v>
      </c>
      <c r="D191" s="46">
        <f t="shared" si="2"/>
        <v>0.86272844594491227</v>
      </c>
      <c r="E191" s="201">
        <f>VLOOKUP($B191,'Panorama Especialização Brasil'!$K$4:$BU$679,60,0)</f>
        <v>164</v>
      </c>
      <c r="F191" s="98">
        <v>60</v>
      </c>
      <c r="G191" s="196">
        <v>6</v>
      </c>
      <c r="H191" s="98">
        <f>VLOOKUP($B191,'Panorama Especialização Brasil'!$K$4:$BU$679,63,0)</f>
        <v>27853</v>
      </c>
      <c r="I191" s="201">
        <f>VLOOKUP($B191,'Panorama Especialização Brasil'!$K$4:$BV$680,64,0)</f>
        <v>2747</v>
      </c>
      <c r="J191" s="270" t="str">
        <f>IF(VLOOKUP($B191,'Classificação ativ com agrop'!$B$7:$Z$632,COLUMN()-1,0)=0,"",VLOOKUP($B191,'Classificação ativ com agrop'!$B$7:$Z$632,COLUMN()-1,0))</f>
        <v>Com Atac</v>
      </c>
      <c r="K191" s="270" t="str">
        <f>IF(VLOOKUP($B191,'Classificação ativ com agrop'!$B$7:$Z$632,COLUMN()-1,0)=0,"",VLOOKUP($B191,'Classificação ativ com agrop'!$B$7:$Z$632,COLUMN()-1,0))</f>
        <v>Agroind Veg</v>
      </c>
      <c r="L191" s="270" t="str">
        <f>IF(VLOOKUP($B191,'Classificação ativ com agrop'!$B$7:$Z$632,COLUMN()-1,0)=0,"",VLOOKUP($B191,'Classificação ativ com agrop'!$B$7:$Z$632,COLUMN()-1,0))</f>
        <v>Outros Agroind</v>
      </c>
      <c r="M191" s="270" t="str">
        <f>IF(VLOOKUP($B191,'Classificação ativ com agrop'!$B$7:$Z$632,COLUMN()-1,0)=0,"",VLOOKUP($B191,'Classificação ativ com agrop'!$B$7:$Z$632,COLUMN()-1,0))</f>
        <v>X Prop</v>
      </c>
      <c r="N191" s="270" t="str">
        <f>IF(VLOOKUP($B191,'Classificação ativ com agrop'!$B$7:$Z$632,COLUMN()-1,0)=0,"",VLOOKUP($B191,'Classificação ativ com agrop'!$B$7:$Z$632,COLUMN()-1,0))</f>
        <v/>
      </c>
      <c r="O191" s="270" t="str">
        <f>IF(VLOOKUP($B191,'Classificação ativ com agrop'!$B$7:$Z$632,COLUMN()-1,0)=0,"",VLOOKUP($B191,'Classificação ativ com agrop'!$B$7:$Z$632,COLUMN()-1,0))</f>
        <v/>
      </c>
      <c r="P191" s="270" t="str">
        <f>IF(VLOOKUP($B191,'Classificação ativ com agrop'!$B$7:$Z$632,COLUMN()-1,0)=0,"",VLOOKUP($B191,'Classificação ativ com agrop'!$B$7:$Z$632,COLUMN()-1,0))</f>
        <v/>
      </c>
      <c r="Q191" s="269">
        <f>IF(VLOOKUP($B191,'Classificação ativ com agrop'!$B$7:$Z$632,COLUMN()-1,0)=0,"",VLOOKUP($B191,'Classificação ativ com agrop'!$B$7:$Z$632,COLUMN()-1,0))</f>
        <v>1</v>
      </c>
      <c r="R191" s="269" t="str">
        <f>IF(VLOOKUP($B191,'Classificação ativ com agrop'!$B$7:$Z$632,COLUMN()-1,0)=0,"",VLOOKUP($B191,'Classificação ativ com agrop'!$B$7:$Z$632,COLUMN()-1,0))</f>
        <v/>
      </c>
      <c r="S191" s="270">
        <f>IF(VLOOKUP($B191,'Classificação ativ com agrop'!$B$7:$Z$632,COLUMN()-1,0)=0,"",VLOOKUP($B191,'Classificação ativ com agrop'!$B$7:$Z$632,COLUMN()-1,0))</f>
        <v>1358</v>
      </c>
      <c r="T191" s="270">
        <f>IF(VLOOKUP($B191,'Classificação ativ com agrop'!$B$7:$Z$632,COLUMN()-1,0)=0,"",VLOOKUP($B191,'Classificação ativ com agrop'!$B$7:$Z$632,COLUMN()-1,0))</f>
        <v>164</v>
      </c>
      <c r="U191" s="270">
        <f>IF(VLOOKUP($B191,'Classificação ativ com agrop'!$B$7:$Z$632,COLUMN()-1,0)=0,"",VLOOKUP($B191,'Classificação ativ com agrop'!$B$7:$Z$632,COLUMN()-1,0))</f>
        <v>27853</v>
      </c>
      <c r="V191" s="270">
        <f>IF(VLOOKUP($B191,'Classificação ativ com agrop'!$B$7:$Z$632,COLUMN()-1,0)=0,"",VLOOKUP($B191,'Classificação ativ com agrop'!$B$7:$Z$632,COLUMN()-1,0))</f>
        <v>2747</v>
      </c>
      <c r="W191" s="270" t="str">
        <f>IF(VLOOKUP($B191,'Classificação ativ com agrop'!$B$7:$Z$632,COLUMN()-1,0)=0,"",VLOOKUP($B191,'Classificação ativ com agrop'!$B$7:$Z$632,COLUMN()-1,0))</f>
        <v/>
      </c>
      <c r="X191" s="270" t="str">
        <f>IF(VLOOKUP($B191,'Classificação ativ com agrop'!$B$7:$Z$632,COLUMN()-1,0)=0,"",VLOOKUP($B191,'Classificação ativ com agrop'!$B$7:$Z$632,COLUMN()-1,0))</f>
        <v/>
      </c>
      <c r="Y191" s="270" t="str">
        <f>IF(VLOOKUP($B191,'Classificação ativ com agrop'!$B$7:$Z$632,COLUMN()-1,0)=0,"",VLOOKUP($B191,'Classificação ativ com agrop'!$B$7:$Z$632,COLUMN()-1,0))</f>
        <v/>
      </c>
      <c r="Z191" s="270" t="str">
        <f>IF(VLOOKUP($B191,'Classificação ativ com agrop'!$B$7:$Z$632,COLUMN()-1,0)=0,"",VLOOKUP($B191,'Classificação ativ com agrop'!$B$7:$Z$632,COLUMN()-1,0))</f>
        <v/>
      </c>
    </row>
    <row r="192" spans="1:26">
      <c r="A192" s="48">
        <v>125</v>
      </c>
      <c r="B192" s="49" t="s">
        <v>95</v>
      </c>
      <c r="C192" s="65">
        <f>VLOOKUP($B192,'Panorama Especialização Brasil'!$K$4:$BU$679,58,0)</f>
        <v>1234</v>
      </c>
      <c r="D192" s="46">
        <f t="shared" si="2"/>
        <v>0.861085922626315</v>
      </c>
      <c r="E192" s="201">
        <f>VLOOKUP($B192,'Panorama Especialização Brasil'!$K$4:$BU$679,60,0)</f>
        <v>100</v>
      </c>
      <c r="F192" s="98">
        <v>73</v>
      </c>
      <c r="G192" s="196">
        <v>8</v>
      </c>
      <c r="H192" s="98">
        <f>VLOOKUP($B192,'Panorama Especialização Brasil'!$K$4:$BU$679,63,0)</f>
        <v>25358</v>
      </c>
      <c r="I192" s="201">
        <f>VLOOKUP($B192,'Panorama Especialização Brasil'!$K$4:$BV$680,64,0)</f>
        <v>2940</v>
      </c>
      <c r="J192" s="270" t="str">
        <f>IF(VLOOKUP($B192,'Classificação ativ com agrop'!$B$7:$Z$632,COLUMN()-1,0)=0,"",VLOOKUP($B192,'Classificação ativ com agrop'!$B$7:$Z$632,COLUMN()-1,0))</f>
        <v>MadMob</v>
      </c>
      <c r="K192" s="270" t="str">
        <f>IF(VLOOKUP($B192,'Classificação ativ com agrop'!$B$7:$Z$632,COLUMN()-1,0)=0,"",VLOOKUP($B192,'Classificação ativ com agrop'!$B$7:$Z$632,COLUMN()-1,0))</f>
        <v>Agroind Veg</v>
      </c>
      <c r="L192" s="270" t="str">
        <f>IF(VLOOKUP($B192,'Classificação ativ com agrop'!$B$7:$Z$632,COLUMN()-1,0)=0,"",VLOOKUP($B192,'Classificação ativ com agrop'!$B$7:$Z$632,COLUMN()-1,0))</f>
        <v>Madeira</v>
      </c>
      <c r="M192" s="270" t="str">
        <f>IF(VLOOKUP($B192,'Classificação ativ com agrop'!$B$7:$Z$632,COLUMN()-1,0)=0,"",VLOOKUP($B192,'Classificação ativ com agrop'!$B$7:$Z$632,COLUMN()-1,0))</f>
        <v>X Prop</v>
      </c>
      <c r="N192" s="270" t="str">
        <f>IF(VLOOKUP($B192,'Classificação ativ com agrop'!$B$7:$Z$632,COLUMN()-1,0)=0,"",VLOOKUP($B192,'Classificação ativ com agrop'!$B$7:$Z$632,COLUMN()-1,0))</f>
        <v/>
      </c>
      <c r="O192" s="270" t="str">
        <f>IF(VLOOKUP($B192,'Classificação ativ com agrop'!$B$7:$Z$632,COLUMN()-1,0)=0,"",VLOOKUP($B192,'Classificação ativ com agrop'!$B$7:$Z$632,COLUMN()-1,0))</f>
        <v/>
      </c>
      <c r="P192" s="270" t="str">
        <f>IF(VLOOKUP($B192,'Classificação ativ com agrop'!$B$7:$Z$632,COLUMN()-1,0)=0,"",VLOOKUP($B192,'Classificação ativ com agrop'!$B$7:$Z$632,COLUMN()-1,0))</f>
        <v/>
      </c>
      <c r="Q192" s="269">
        <f>IF(VLOOKUP($B192,'Classificação ativ com agrop'!$B$7:$Z$632,COLUMN()-1,0)=0,"",VLOOKUP($B192,'Classificação ativ com agrop'!$B$7:$Z$632,COLUMN()-1,0))</f>
        <v>1</v>
      </c>
      <c r="R192" s="269" t="str">
        <f>IF(VLOOKUP($B192,'Classificação ativ com agrop'!$B$7:$Z$632,COLUMN()-1,0)=0,"",VLOOKUP($B192,'Classificação ativ com agrop'!$B$7:$Z$632,COLUMN()-1,0))</f>
        <v/>
      </c>
      <c r="S192" s="270">
        <f>IF(VLOOKUP($B192,'Classificação ativ com agrop'!$B$7:$Z$632,COLUMN()-1,0)=0,"",VLOOKUP($B192,'Classificação ativ com agrop'!$B$7:$Z$632,COLUMN()-1,0))</f>
        <v>1234</v>
      </c>
      <c r="T192" s="270">
        <f>IF(VLOOKUP($B192,'Classificação ativ com agrop'!$B$7:$Z$632,COLUMN()-1,0)=0,"",VLOOKUP($B192,'Classificação ativ com agrop'!$B$7:$Z$632,COLUMN()-1,0))</f>
        <v>100</v>
      </c>
      <c r="U192" s="270">
        <f>IF(VLOOKUP($B192,'Classificação ativ com agrop'!$B$7:$Z$632,COLUMN()-1,0)=0,"",VLOOKUP($B192,'Classificação ativ com agrop'!$B$7:$Z$632,COLUMN()-1,0))</f>
        <v>25358</v>
      </c>
      <c r="V192" s="270">
        <f>IF(VLOOKUP($B192,'Classificação ativ com agrop'!$B$7:$Z$632,COLUMN()-1,0)=0,"",VLOOKUP($B192,'Classificação ativ com agrop'!$B$7:$Z$632,COLUMN()-1,0))</f>
        <v>2940</v>
      </c>
      <c r="W192" s="270" t="str">
        <f>IF(VLOOKUP($B192,'Classificação ativ com agrop'!$B$7:$Z$632,COLUMN()-1,0)=0,"",VLOOKUP($B192,'Classificação ativ com agrop'!$B$7:$Z$632,COLUMN()-1,0))</f>
        <v/>
      </c>
      <c r="X192" s="270" t="str">
        <f>IF(VLOOKUP($B192,'Classificação ativ com agrop'!$B$7:$Z$632,COLUMN()-1,0)=0,"",VLOOKUP($B192,'Classificação ativ com agrop'!$B$7:$Z$632,COLUMN()-1,0))</f>
        <v/>
      </c>
      <c r="Y192" s="270" t="str">
        <f>IF(VLOOKUP($B192,'Classificação ativ com agrop'!$B$7:$Z$632,COLUMN()-1,0)=0,"",VLOOKUP($B192,'Classificação ativ com agrop'!$B$7:$Z$632,COLUMN()-1,0))</f>
        <v/>
      </c>
      <c r="Z192" s="270" t="str">
        <f>IF(VLOOKUP($B192,'Classificação ativ com agrop'!$B$7:$Z$632,COLUMN()-1,0)=0,"",VLOOKUP($B192,'Classificação ativ com agrop'!$B$7:$Z$632,COLUMN()-1,0))</f>
        <v/>
      </c>
    </row>
    <row r="193" spans="1:26">
      <c r="A193" s="48">
        <v>349</v>
      </c>
      <c r="B193" s="49" t="s">
        <v>320</v>
      </c>
      <c r="C193" s="65">
        <f>VLOOKUP($B193,'Panorama Especialização Brasil'!$K$4:$BU$679,58,0)</f>
        <v>8944</v>
      </c>
      <c r="D193" s="46">
        <f t="shared" si="2"/>
        <v>0.86034691071623193</v>
      </c>
      <c r="E193" s="201">
        <f>VLOOKUP($B193,'Panorama Especialização Brasil'!$K$4:$BU$679,60,0)</f>
        <v>803</v>
      </c>
      <c r="F193" s="98">
        <v>2536</v>
      </c>
      <c r="G193" s="196">
        <v>252</v>
      </c>
      <c r="H193" s="98">
        <f>VLOOKUP($B193,'Panorama Especialização Brasil'!$K$4:$BU$679,63,0)</f>
        <v>183952</v>
      </c>
      <c r="I193" s="201">
        <f>VLOOKUP($B193,'Panorama Especialização Brasil'!$K$4:$BV$680,64,0)</f>
        <v>26715</v>
      </c>
      <c r="J193" s="270" t="str">
        <f>IF(VLOOKUP($B193,'Classificação ativ com agrop'!$B$7:$Z$632,COLUMN()-1,0)=0,"",VLOOKUP($B193,'Classificação ativ com agrop'!$B$7:$Z$632,COLUMN()-1,0))</f>
        <v>Ser Ger</v>
      </c>
      <c r="K193" s="270" t="str">
        <f>IF(VLOOKUP($B193,'Classificação ativ com agrop'!$B$7:$Z$632,COLUMN()-1,0)=0,"",VLOOKUP($B193,'Classificação ativ com agrop'!$B$7:$Z$632,COLUMN()-1,0))</f>
        <v>Const Civil</v>
      </c>
      <c r="L193" s="270" t="str">
        <f>IF(VLOOKUP($B193,'Classificação ativ com agrop'!$B$7:$Z$632,COLUMN()-1,0)=0,"",VLOOKUP($B193,'Classificação ativ com agrop'!$B$7:$Z$632,COLUMN()-1,0))</f>
        <v/>
      </c>
      <c r="M193" s="270" t="str">
        <f>IF(VLOOKUP($B193,'Classificação ativ com agrop'!$B$7:$Z$632,COLUMN()-1,0)=0,"",VLOOKUP($B193,'Classificação ativ com agrop'!$B$7:$Z$632,COLUMN()-1,0))</f>
        <v>Multifunção</v>
      </c>
      <c r="N193" s="270" t="str">
        <f>IF(VLOOKUP($B193,'Classificação ativ com agrop'!$B$7:$Z$632,COLUMN()-1,0)=0,"",VLOOKUP($B193,'Classificação ativ com agrop'!$B$7:$Z$632,COLUMN()-1,0))</f>
        <v/>
      </c>
      <c r="O193" s="270" t="str">
        <f>IF(VLOOKUP($B193,'Classificação ativ com agrop'!$B$7:$Z$632,COLUMN()-1,0)=0,"",VLOOKUP($B193,'Classificação ativ com agrop'!$B$7:$Z$632,COLUMN()-1,0))</f>
        <v/>
      </c>
      <c r="P193" s="270" t="str">
        <f>IF(VLOOKUP($B193,'Classificação ativ com agrop'!$B$7:$Z$632,COLUMN()-1,0)=0,"",VLOOKUP($B193,'Classificação ativ com agrop'!$B$7:$Z$632,COLUMN()-1,0))</f>
        <v/>
      </c>
      <c r="Q193" s="269">
        <f>IF(VLOOKUP($B193,'Classificação ativ com agrop'!$B$7:$Z$632,COLUMN()-1,0)=0,"",VLOOKUP($B193,'Classificação ativ com agrop'!$B$7:$Z$632,COLUMN()-1,0))</f>
        <v>1</v>
      </c>
      <c r="R193" s="269" t="str">
        <f>IF(VLOOKUP($B193,'Classificação ativ com agrop'!$B$7:$Z$632,COLUMN()-1,0)=0,"",VLOOKUP($B193,'Classificação ativ com agrop'!$B$7:$Z$632,COLUMN()-1,0))</f>
        <v/>
      </c>
      <c r="S193" s="270">
        <f>IF(VLOOKUP($B193,'Classificação ativ com agrop'!$B$7:$Z$632,COLUMN()-1,0)=0,"",VLOOKUP($B193,'Classificação ativ com agrop'!$B$7:$Z$632,COLUMN()-1,0))</f>
        <v>8944</v>
      </c>
      <c r="T193" s="270">
        <f>IF(VLOOKUP($B193,'Classificação ativ com agrop'!$B$7:$Z$632,COLUMN()-1,0)=0,"",VLOOKUP($B193,'Classificação ativ com agrop'!$B$7:$Z$632,COLUMN()-1,0))</f>
        <v>803</v>
      </c>
      <c r="U193" s="270">
        <f>IF(VLOOKUP($B193,'Classificação ativ com agrop'!$B$7:$Z$632,COLUMN()-1,0)=0,"",VLOOKUP($B193,'Classificação ativ com agrop'!$B$7:$Z$632,COLUMN()-1,0))</f>
        <v>183952</v>
      </c>
      <c r="V193" s="270">
        <f>IF(VLOOKUP($B193,'Classificação ativ com agrop'!$B$7:$Z$632,COLUMN()-1,0)=0,"",VLOOKUP($B193,'Classificação ativ com agrop'!$B$7:$Z$632,COLUMN()-1,0))</f>
        <v>26715</v>
      </c>
      <c r="W193" s="270" t="str">
        <f>IF(VLOOKUP($B193,'Classificação ativ com agrop'!$B$7:$Z$632,COLUMN()-1,0)=0,"",VLOOKUP($B193,'Classificação ativ com agrop'!$B$7:$Z$632,COLUMN()-1,0))</f>
        <v/>
      </c>
      <c r="X193" s="270" t="str">
        <f>IF(VLOOKUP($B193,'Classificação ativ com agrop'!$B$7:$Z$632,COLUMN()-1,0)=0,"",VLOOKUP($B193,'Classificação ativ com agrop'!$B$7:$Z$632,COLUMN()-1,0))</f>
        <v/>
      </c>
      <c r="Y193" s="270" t="str">
        <f>IF(VLOOKUP($B193,'Classificação ativ com agrop'!$B$7:$Z$632,COLUMN()-1,0)=0,"",VLOOKUP($B193,'Classificação ativ com agrop'!$B$7:$Z$632,COLUMN()-1,0))</f>
        <v/>
      </c>
      <c r="Z193" s="270" t="str">
        <f>IF(VLOOKUP($B193,'Classificação ativ com agrop'!$B$7:$Z$632,COLUMN()-1,0)=0,"",VLOOKUP($B193,'Classificação ativ com agrop'!$B$7:$Z$632,COLUMN()-1,0))</f>
        <v/>
      </c>
    </row>
    <row r="194" spans="1:26">
      <c r="A194" s="48">
        <v>638</v>
      </c>
      <c r="B194" s="49" t="s">
        <v>612</v>
      </c>
      <c r="C194" s="65">
        <f>VLOOKUP($B194,'Panorama Especialização Brasil'!$K$4:$BU$679,58,0)</f>
        <v>4941</v>
      </c>
      <c r="D194" s="46">
        <f t="shared" si="2"/>
        <v>0.85697341200996047</v>
      </c>
      <c r="E194" s="201">
        <f>VLOOKUP($B194,'Panorama Especialização Brasil'!$K$4:$BU$679,60,0)</f>
        <v>285</v>
      </c>
      <c r="F194" s="98">
        <v>277</v>
      </c>
      <c r="G194" s="196">
        <v>58</v>
      </c>
      <c r="H194" s="98">
        <f>VLOOKUP($B194,'Panorama Especialização Brasil'!$K$4:$BU$679,63,0)</f>
        <v>102022</v>
      </c>
      <c r="I194" s="201">
        <f>VLOOKUP($B194,'Panorama Especialização Brasil'!$K$4:$BV$680,64,0)</f>
        <v>9472</v>
      </c>
      <c r="J194" s="270" t="str">
        <f>IF(VLOOKUP($B194,'Classificação ativ com agrop'!$B$7:$Z$632,COLUMN()-1,0)=0,"",VLOOKUP($B194,'Classificação ativ com agrop'!$B$7:$Z$632,COLUMN()-1,0))</f>
        <v>Ser Ger</v>
      </c>
      <c r="K194" s="270" t="str">
        <f>IF(VLOOKUP($B194,'Classificação ativ com agrop'!$B$7:$Z$632,COLUMN()-1,0)=0,"",VLOOKUP($B194,'Classificação ativ com agrop'!$B$7:$Z$632,COLUMN()-1,0))</f>
        <v>SPB - Saúde</v>
      </c>
      <c r="L194" s="270" t="str">
        <f>IF(VLOOKUP($B194,'Classificação ativ com agrop'!$B$7:$Z$632,COLUMN()-1,0)=0,"",VLOOKUP($B194,'Classificação ativ com agrop'!$B$7:$Z$632,COLUMN()-1,0))</f>
        <v/>
      </c>
      <c r="M194" s="270" t="str">
        <f>IF(VLOOKUP($B194,'Classificação ativ com agrop'!$B$7:$Z$632,COLUMN()-1,0)=0,"",VLOOKUP($B194,'Classificação ativ com agrop'!$B$7:$Z$632,COLUMN()-1,0))</f>
        <v>Multifunção</v>
      </c>
      <c r="N194" s="270" t="str">
        <f>IF(VLOOKUP($B194,'Classificação ativ com agrop'!$B$7:$Z$632,COLUMN()-1,0)=0,"",VLOOKUP($B194,'Classificação ativ com agrop'!$B$7:$Z$632,COLUMN()-1,0))</f>
        <v/>
      </c>
      <c r="O194" s="270" t="str">
        <f>IF(VLOOKUP($B194,'Classificação ativ com agrop'!$B$7:$Z$632,COLUMN()-1,0)=0,"",VLOOKUP($B194,'Classificação ativ com agrop'!$B$7:$Z$632,COLUMN()-1,0))</f>
        <v/>
      </c>
      <c r="P194" s="270" t="str">
        <f>IF(VLOOKUP($B194,'Classificação ativ com agrop'!$B$7:$Z$632,COLUMN()-1,0)=0,"",VLOOKUP($B194,'Classificação ativ com agrop'!$B$7:$Z$632,COLUMN()-1,0))</f>
        <v/>
      </c>
      <c r="Q194" s="269">
        <f>IF(VLOOKUP($B194,'Classificação ativ com agrop'!$B$7:$Z$632,COLUMN()-1,0)=0,"",VLOOKUP($B194,'Classificação ativ com agrop'!$B$7:$Z$632,COLUMN()-1,0))</f>
        <v>1</v>
      </c>
      <c r="R194" s="269" t="str">
        <f>IF(VLOOKUP($B194,'Classificação ativ com agrop'!$B$7:$Z$632,COLUMN()-1,0)=0,"",VLOOKUP($B194,'Classificação ativ com agrop'!$B$7:$Z$632,COLUMN()-1,0))</f>
        <v/>
      </c>
      <c r="S194" s="270">
        <f>IF(VLOOKUP($B194,'Classificação ativ com agrop'!$B$7:$Z$632,COLUMN()-1,0)=0,"",VLOOKUP($B194,'Classificação ativ com agrop'!$B$7:$Z$632,COLUMN()-1,0))</f>
        <v>4941</v>
      </c>
      <c r="T194" s="270">
        <f>IF(VLOOKUP($B194,'Classificação ativ com agrop'!$B$7:$Z$632,COLUMN()-1,0)=0,"",VLOOKUP($B194,'Classificação ativ com agrop'!$B$7:$Z$632,COLUMN()-1,0))</f>
        <v>285</v>
      </c>
      <c r="U194" s="270">
        <f>IF(VLOOKUP($B194,'Classificação ativ com agrop'!$B$7:$Z$632,COLUMN()-1,0)=0,"",VLOOKUP($B194,'Classificação ativ com agrop'!$B$7:$Z$632,COLUMN()-1,0))</f>
        <v>102022</v>
      </c>
      <c r="V194" s="270">
        <f>IF(VLOOKUP($B194,'Classificação ativ com agrop'!$B$7:$Z$632,COLUMN()-1,0)=0,"",VLOOKUP($B194,'Classificação ativ com agrop'!$B$7:$Z$632,COLUMN()-1,0))</f>
        <v>9472</v>
      </c>
      <c r="W194" s="270" t="str">
        <f>IF(VLOOKUP($B194,'Classificação ativ com agrop'!$B$7:$Z$632,COLUMN()-1,0)=0,"",VLOOKUP($B194,'Classificação ativ com agrop'!$B$7:$Z$632,COLUMN()-1,0))</f>
        <v/>
      </c>
      <c r="X194" s="270" t="str">
        <f>IF(VLOOKUP($B194,'Classificação ativ com agrop'!$B$7:$Z$632,COLUMN()-1,0)=0,"",VLOOKUP($B194,'Classificação ativ com agrop'!$B$7:$Z$632,COLUMN()-1,0))</f>
        <v/>
      </c>
      <c r="Y194" s="270" t="str">
        <f>IF(VLOOKUP($B194,'Classificação ativ com agrop'!$B$7:$Z$632,COLUMN()-1,0)=0,"",VLOOKUP($B194,'Classificação ativ com agrop'!$B$7:$Z$632,COLUMN()-1,0))</f>
        <v/>
      </c>
      <c r="Z194" s="270" t="str">
        <f>IF(VLOOKUP($B194,'Classificação ativ com agrop'!$B$7:$Z$632,COLUMN()-1,0)=0,"",VLOOKUP($B194,'Classificação ativ com agrop'!$B$7:$Z$632,COLUMN()-1,0))</f>
        <v/>
      </c>
    </row>
    <row r="195" spans="1:26">
      <c r="A195" s="48">
        <v>384</v>
      </c>
      <c r="B195" s="49" t="s">
        <v>355</v>
      </c>
      <c r="C195" s="65">
        <f>VLOOKUP($B195,'Panorama Especialização Brasil'!$K$4:$BU$679,58,0)</f>
        <v>4269</v>
      </c>
      <c r="D195" s="46">
        <f t="shared" si="2"/>
        <v>0.8560557737148865</v>
      </c>
      <c r="E195" s="201">
        <f>VLOOKUP($B195,'Panorama Especialização Brasil'!$K$4:$BU$679,60,0)</f>
        <v>381</v>
      </c>
      <c r="F195" s="98">
        <v>884</v>
      </c>
      <c r="G195" s="196">
        <v>63</v>
      </c>
      <c r="H195" s="98">
        <f>VLOOKUP($B195,'Panorama Especialização Brasil'!$K$4:$BU$679,63,0)</f>
        <v>88241</v>
      </c>
      <c r="I195" s="201">
        <f>VLOOKUP($B195,'Panorama Especialização Brasil'!$K$4:$BV$680,64,0)</f>
        <v>9687</v>
      </c>
      <c r="J195" s="270" t="str">
        <f>IF(VLOOKUP($B195,'Classificação ativ com agrop'!$B$7:$Z$632,COLUMN()-1,0)=0,"",VLOOKUP($B195,'Classificação ativ com agrop'!$B$7:$Z$632,COLUMN()-1,0))</f>
        <v>Com Atac</v>
      </c>
      <c r="K195" s="270" t="str">
        <f>IF(VLOOKUP($B195,'Classificação ativ com agrop'!$B$7:$Z$632,COLUMN()-1,0)=0,"",VLOOKUP($B195,'Classificação ativ com agrop'!$B$7:$Z$632,COLUMN()-1,0))</f>
        <v>SPF</v>
      </c>
      <c r="L195" s="270" t="str">
        <f>IF(VLOOKUP($B195,'Classificação ativ com agrop'!$B$7:$Z$632,COLUMN()-1,0)=0,"",VLOOKUP($B195,'Classificação ativ com agrop'!$B$7:$Z$632,COLUMN()-1,0))</f>
        <v/>
      </c>
      <c r="M195" s="270" t="str">
        <f>IF(VLOOKUP($B195,'Classificação ativ com agrop'!$B$7:$Z$632,COLUMN()-1,0)=0,"",VLOOKUP($B195,'Classificação ativ com agrop'!$B$7:$Z$632,COLUMN()-1,0))</f>
        <v>Cons Reflexo</v>
      </c>
      <c r="N195" s="270" t="str">
        <f>IF(VLOOKUP($B195,'Classificação ativ com agrop'!$B$7:$Z$632,COLUMN()-1,0)=0,"",VLOOKUP($B195,'Classificação ativ com agrop'!$B$7:$Z$632,COLUMN()-1,0))</f>
        <v/>
      </c>
      <c r="O195" s="270" t="str">
        <f>IF(VLOOKUP($B195,'Classificação ativ com agrop'!$B$7:$Z$632,COLUMN()-1,0)=0,"",VLOOKUP($B195,'Classificação ativ com agrop'!$B$7:$Z$632,COLUMN()-1,0))</f>
        <v/>
      </c>
      <c r="P195" s="270" t="str">
        <f>IF(VLOOKUP($B195,'Classificação ativ com agrop'!$B$7:$Z$632,COLUMN()-1,0)=0,"",VLOOKUP($B195,'Classificação ativ com agrop'!$B$7:$Z$632,COLUMN()-1,0))</f>
        <v/>
      </c>
      <c r="Q195" s="269">
        <f>IF(VLOOKUP($B195,'Classificação ativ com agrop'!$B$7:$Z$632,COLUMN()-1,0)=0,"",VLOOKUP($B195,'Classificação ativ com agrop'!$B$7:$Z$632,COLUMN()-1,0))</f>
        <v>1</v>
      </c>
      <c r="R195" s="269" t="str">
        <f>IF(VLOOKUP($B195,'Classificação ativ com agrop'!$B$7:$Z$632,COLUMN()-1,0)=0,"",VLOOKUP($B195,'Classificação ativ com agrop'!$B$7:$Z$632,COLUMN()-1,0))</f>
        <v/>
      </c>
      <c r="S195" s="270">
        <f>IF(VLOOKUP($B195,'Classificação ativ com agrop'!$B$7:$Z$632,COLUMN()-1,0)=0,"",VLOOKUP($B195,'Classificação ativ com agrop'!$B$7:$Z$632,COLUMN()-1,0))</f>
        <v>4269</v>
      </c>
      <c r="T195" s="270">
        <f>IF(VLOOKUP($B195,'Classificação ativ com agrop'!$B$7:$Z$632,COLUMN()-1,0)=0,"",VLOOKUP($B195,'Classificação ativ com agrop'!$B$7:$Z$632,COLUMN()-1,0))</f>
        <v>381</v>
      </c>
      <c r="U195" s="270">
        <f>IF(VLOOKUP($B195,'Classificação ativ com agrop'!$B$7:$Z$632,COLUMN()-1,0)=0,"",VLOOKUP($B195,'Classificação ativ com agrop'!$B$7:$Z$632,COLUMN()-1,0))</f>
        <v>88241</v>
      </c>
      <c r="V195" s="270">
        <f>IF(VLOOKUP($B195,'Classificação ativ com agrop'!$B$7:$Z$632,COLUMN()-1,0)=0,"",VLOOKUP($B195,'Classificação ativ com agrop'!$B$7:$Z$632,COLUMN()-1,0))</f>
        <v>9687</v>
      </c>
      <c r="W195" s="270" t="str">
        <f>IF(VLOOKUP($B195,'Classificação ativ com agrop'!$B$7:$Z$632,COLUMN()-1,0)=0,"",VLOOKUP($B195,'Classificação ativ com agrop'!$B$7:$Z$632,COLUMN()-1,0))</f>
        <v/>
      </c>
      <c r="X195" s="270" t="str">
        <f>IF(VLOOKUP($B195,'Classificação ativ com agrop'!$B$7:$Z$632,COLUMN()-1,0)=0,"",VLOOKUP($B195,'Classificação ativ com agrop'!$B$7:$Z$632,COLUMN()-1,0))</f>
        <v/>
      </c>
      <c r="Y195" s="270" t="str">
        <f>IF(VLOOKUP($B195,'Classificação ativ com agrop'!$B$7:$Z$632,COLUMN()-1,0)=0,"",VLOOKUP($B195,'Classificação ativ com agrop'!$B$7:$Z$632,COLUMN()-1,0))</f>
        <v/>
      </c>
      <c r="Z195" s="270" t="str">
        <f>IF(VLOOKUP($B195,'Classificação ativ com agrop'!$B$7:$Z$632,COLUMN()-1,0)=0,"",VLOOKUP($B195,'Classificação ativ com agrop'!$B$7:$Z$632,COLUMN()-1,0))</f>
        <v/>
      </c>
    </row>
    <row r="196" spans="1:26">
      <c r="A196" s="48">
        <v>407</v>
      </c>
      <c r="B196" s="49" t="s">
        <v>378</v>
      </c>
      <c r="C196" s="65">
        <f>VLOOKUP($B196,'Panorama Especialização Brasil'!$K$4:$BU$679,58,0)</f>
        <v>478</v>
      </c>
      <c r="D196" s="46">
        <f t="shared" si="2"/>
        <v>0.85565274914416689</v>
      </c>
      <c r="E196" s="201">
        <f>VLOOKUP($B196,'Panorama Especialização Brasil'!$K$4:$BU$679,60,0)</f>
        <v>74</v>
      </c>
      <c r="F196" s="98">
        <v>114</v>
      </c>
      <c r="G196" s="196">
        <v>2</v>
      </c>
      <c r="H196" s="98">
        <f>VLOOKUP($B196,'Panorama Especialização Brasil'!$K$4:$BU$679,63,0)</f>
        <v>9885</v>
      </c>
      <c r="I196" s="201">
        <f>VLOOKUP($B196,'Panorama Especialização Brasil'!$K$4:$BV$680,64,0)</f>
        <v>1081</v>
      </c>
      <c r="J196" s="270" t="str">
        <f>IF(VLOOKUP($B196,'Classificação ativ com agrop'!$B$7:$Z$632,COLUMN()-1,0)=0,"",VLOOKUP($B196,'Classificação ativ com agrop'!$B$7:$Z$632,COLUMN()-1,0))</f>
        <v>Agropec</v>
      </c>
      <c r="K196" s="270" t="str">
        <f>IF(VLOOKUP($B196,'Classificação ativ com agrop'!$B$7:$Z$632,COLUMN()-1,0)=0,"",VLOOKUP($B196,'Classificação ativ com agrop'!$B$7:$Z$632,COLUMN()-1,0))</f>
        <v>Agroind Veg</v>
      </c>
      <c r="L196" s="270" t="str">
        <f>IF(VLOOKUP($B196,'Classificação ativ com agrop'!$B$7:$Z$632,COLUMN()-1,0)=0,"",VLOOKUP($B196,'Classificação ativ com agrop'!$B$7:$Z$632,COLUMN()-1,0))</f>
        <v>Outros Agroind</v>
      </c>
      <c r="M196" s="270" t="str">
        <f>IF(VLOOKUP($B196,'Classificação ativ com agrop'!$B$7:$Z$632,COLUMN()-1,0)=0,"",VLOOKUP($B196,'Classificação ativ com agrop'!$B$7:$Z$632,COLUMN()-1,0))</f>
        <v>X Prop</v>
      </c>
      <c r="N196" s="270" t="str">
        <f>IF(VLOOKUP($B196,'Classificação ativ com agrop'!$B$7:$Z$632,COLUMN()-1,0)=0,"",VLOOKUP($B196,'Classificação ativ com agrop'!$B$7:$Z$632,COLUMN()-1,0))</f>
        <v>SPF</v>
      </c>
      <c r="O196" s="270" t="str">
        <f>IF(VLOOKUP($B196,'Classificação ativ com agrop'!$B$7:$Z$632,COLUMN()-1,0)=0,"",VLOOKUP($B196,'Classificação ativ com agrop'!$B$7:$Z$632,COLUMN()-1,0))</f>
        <v/>
      </c>
      <c r="P196" s="270" t="str">
        <f>IF(VLOOKUP($B196,'Classificação ativ com agrop'!$B$7:$Z$632,COLUMN()-1,0)=0,"",VLOOKUP($B196,'Classificação ativ com agrop'!$B$7:$Z$632,COLUMN()-1,0))</f>
        <v>Cons Reflexo</v>
      </c>
      <c r="Q196" s="269">
        <f>IF(VLOOKUP($B196,'Classificação ativ com agrop'!$B$7:$Z$632,COLUMN()-1,0)=0,"",VLOOKUP($B196,'Classificação ativ com agrop'!$B$7:$Z$632,COLUMN()-1,0))</f>
        <v>0.5</v>
      </c>
      <c r="R196" s="269">
        <f>IF(VLOOKUP($B196,'Classificação ativ com agrop'!$B$7:$Z$632,COLUMN()-1,0)=0,"",VLOOKUP($B196,'Classificação ativ com agrop'!$B$7:$Z$632,COLUMN()-1,0))</f>
        <v>0.5</v>
      </c>
      <c r="S196" s="270">
        <f>IF(VLOOKUP($B196,'Classificação ativ com agrop'!$B$7:$Z$632,COLUMN()-1,0)=0,"",VLOOKUP($B196,'Classificação ativ com agrop'!$B$7:$Z$632,COLUMN()-1,0))</f>
        <v>239</v>
      </c>
      <c r="T196" s="270">
        <f>IF(VLOOKUP($B196,'Classificação ativ com agrop'!$B$7:$Z$632,COLUMN()-1,0)=0,"",VLOOKUP($B196,'Classificação ativ com agrop'!$B$7:$Z$632,COLUMN()-1,0))</f>
        <v>37</v>
      </c>
      <c r="U196" s="270">
        <f>IF(VLOOKUP($B196,'Classificação ativ com agrop'!$B$7:$Z$632,COLUMN()-1,0)=0,"",VLOOKUP($B196,'Classificação ativ com agrop'!$B$7:$Z$632,COLUMN()-1,0))</f>
        <v>4942.5</v>
      </c>
      <c r="V196" s="270">
        <f>IF(VLOOKUP($B196,'Classificação ativ com agrop'!$B$7:$Z$632,COLUMN()-1,0)=0,"",VLOOKUP($B196,'Classificação ativ com agrop'!$B$7:$Z$632,COLUMN()-1,0))</f>
        <v>540.5</v>
      </c>
      <c r="W196" s="270">
        <f>IF(VLOOKUP($B196,'Classificação ativ com agrop'!$B$7:$Z$632,COLUMN()-1,0)=0,"",VLOOKUP($B196,'Classificação ativ com agrop'!$B$7:$Z$632,COLUMN()-1,0))</f>
        <v>239</v>
      </c>
      <c r="X196" s="270">
        <f>IF(VLOOKUP($B196,'Classificação ativ com agrop'!$B$7:$Z$632,COLUMN()-1,0)=0,"",VLOOKUP($B196,'Classificação ativ com agrop'!$B$7:$Z$632,COLUMN()-1,0))</f>
        <v>37</v>
      </c>
      <c r="Y196" s="270">
        <f>IF(VLOOKUP($B196,'Classificação ativ com agrop'!$B$7:$Z$632,COLUMN()-1,0)=0,"",VLOOKUP($B196,'Classificação ativ com agrop'!$B$7:$Z$632,COLUMN()-1,0))</f>
        <v>4942.5</v>
      </c>
      <c r="Z196" s="270">
        <f>IF(VLOOKUP($B196,'Classificação ativ com agrop'!$B$7:$Z$632,COLUMN()-1,0)=0,"",VLOOKUP($B196,'Classificação ativ com agrop'!$B$7:$Z$632,COLUMN()-1,0))</f>
        <v>540.5</v>
      </c>
    </row>
    <row r="197" spans="1:26">
      <c r="A197" s="48">
        <v>618</v>
      </c>
      <c r="B197" s="49" t="s">
        <v>592</v>
      </c>
      <c r="C197" s="65">
        <f>VLOOKUP($B197,'Panorama Especialização Brasil'!$K$4:$BU$679,58,0)</f>
        <v>8269</v>
      </c>
      <c r="D197" s="46">
        <f t="shared" si="2"/>
        <v>0.85330856656841181</v>
      </c>
      <c r="E197" s="201">
        <f>VLOOKUP($B197,'Panorama Especialização Brasil'!$K$4:$BU$679,60,0)</f>
        <v>589</v>
      </c>
      <c r="F197" s="98">
        <v>1684</v>
      </c>
      <c r="G197" s="196">
        <v>119</v>
      </c>
      <c r="H197" s="98">
        <f>VLOOKUP($B197,'Panorama Especialização Brasil'!$K$4:$BU$679,63,0)</f>
        <v>171472</v>
      </c>
      <c r="I197" s="201">
        <f>VLOOKUP($B197,'Panorama Especialização Brasil'!$K$4:$BV$680,64,0)</f>
        <v>12298</v>
      </c>
      <c r="J197" s="270" t="str">
        <f>IF(VLOOKUP($B197,'Classificação ativ com agrop'!$B$7:$Z$632,COLUMN()-1,0)=0,"",VLOOKUP($B197,'Classificação ativ com agrop'!$B$7:$Z$632,COLUMN()-1,0))</f>
        <v>Educ</v>
      </c>
      <c r="K197" s="270" t="str">
        <f>IF(VLOOKUP($B197,'Classificação ativ com agrop'!$B$7:$Z$632,COLUMN()-1,0)=0,"",VLOOKUP($B197,'Classificação ativ com agrop'!$B$7:$Z$632,COLUMN()-1,0))</f>
        <v>SPF</v>
      </c>
      <c r="L197" s="270" t="str">
        <f>IF(VLOOKUP($B197,'Classificação ativ com agrop'!$B$7:$Z$632,COLUMN()-1,0)=0,"",VLOOKUP($B197,'Classificação ativ com agrop'!$B$7:$Z$632,COLUMN()-1,0))</f>
        <v/>
      </c>
      <c r="M197" s="270" t="str">
        <f>IF(VLOOKUP($B197,'Classificação ativ com agrop'!$B$7:$Z$632,COLUMN()-1,0)=0,"",VLOOKUP($B197,'Classificação ativ com agrop'!$B$7:$Z$632,COLUMN()-1,0))</f>
        <v>Cons Reflexo</v>
      </c>
      <c r="N197" s="270" t="str">
        <f>IF(VLOOKUP($B197,'Classificação ativ com agrop'!$B$7:$Z$632,COLUMN()-1,0)=0,"",VLOOKUP($B197,'Classificação ativ com agrop'!$B$7:$Z$632,COLUMN()-1,0))</f>
        <v/>
      </c>
      <c r="O197" s="270" t="str">
        <f>IF(VLOOKUP($B197,'Classificação ativ com agrop'!$B$7:$Z$632,COLUMN()-1,0)=0,"",VLOOKUP($B197,'Classificação ativ com agrop'!$B$7:$Z$632,COLUMN()-1,0))</f>
        <v/>
      </c>
      <c r="P197" s="270" t="str">
        <f>IF(VLOOKUP($B197,'Classificação ativ com agrop'!$B$7:$Z$632,COLUMN()-1,0)=0,"",VLOOKUP($B197,'Classificação ativ com agrop'!$B$7:$Z$632,COLUMN()-1,0))</f>
        <v/>
      </c>
      <c r="Q197" s="269">
        <f>IF(VLOOKUP($B197,'Classificação ativ com agrop'!$B$7:$Z$632,COLUMN()-1,0)=0,"",VLOOKUP($B197,'Classificação ativ com agrop'!$B$7:$Z$632,COLUMN()-1,0))</f>
        <v>1</v>
      </c>
      <c r="R197" s="269" t="str">
        <f>IF(VLOOKUP($B197,'Classificação ativ com agrop'!$B$7:$Z$632,COLUMN()-1,0)=0,"",VLOOKUP($B197,'Classificação ativ com agrop'!$B$7:$Z$632,COLUMN()-1,0))</f>
        <v/>
      </c>
      <c r="S197" s="270">
        <f>IF(VLOOKUP($B197,'Classificação ativ com agrop'!$B$7:$Z$632,COLUMN()-1,0)=0,"",VLOOKUP($B197,'Classificação ativ com agrop'!$B$7:$Z$632,COLUMN()-1,0))</f>
        <v>8269</v>
      </c>
      <c r="T197" s="270">
        <f>IF(VLOOKUP($B197,'Classificação ativ com agrop'!$B$7:$Z$632,COLUMN()-1,0)=0,"",VLOOKUP($B197,'Classificação ativ com agrop'!$B$7:$Z$632,COLUMN()-1,0))</f>
        <v>589</v>
      </c>
      <c r="U197" s="270">
        <f>IF(VLOOKUP($B197,'Classificação ativ com agrop'!$B$7:$Z$632,COLUMN()-1,0)=0,"",VLOOKUP($B197,'Classificação ativ com agrop'!$B$7:$Z$632,COLUMN()-1,0))</f>
        <v>171472</v>
      </c>
      <c r="V197" s="270">
        <f>IF(VLOOKUP($B197,'Classificação ativ com agrop'!$B$7:$Z$632,COLUMN()-1,0)=0,"",VLOOKUP($B197,'Classificação ativ com agrop'!$B$7:$Z$632,COLUMN()-1,0))</f>
        <v>12298</v>
      </c>
      <c r="W197" s="270" t="str">
        <f>IF(VLOOKUP($B197,'Classificação ativ com agrop'!$B$7:$Z$632,COLUMN()-1,0)=0,"",VLOOKUP($B197,'Classificação ativ com agrop'!$B$7:$Z$632,COLUMN()-1,0))</f>
        <v/>
      </c>
      <c r="X197" s="270" t="str">
        <f>IF(VLOOKUP($B197,'Classificação ativ com agrop'!$B$7:$Z$632,COLUMN()-1,0)=0,"",VLOOKUP($B197,'Classificação ativ com agrop'!$B$7:$Z$632,COLUMN()-1,0))</f>
        <v/>
      </c>
      <c r="Y197" s="270" t="str">
        <f>IF(VLOOKUP($B197,'Classificação ativ com agrop'!$B$7:$Z$632,COLUMN()-1,0)=0,"",VLOOKUP($B197,'Classificação ativ com agrop'!$B$7:$Z$632,COLUMN()-1,0))</f>
        <v/>
      </c>
      <c r="Z197" s="270" t="str">
        <f>IF(VLOOKUP($B197,'Classificação ativ com agrop'!$B$7:$Z$632,COLUMN()-1,0)=0,"",VLOOKUP($B197,'Classificação ativ com agrop'!$B$7:$Z$632,COLUMN()-1,0))</f>
        <v/>
      </c>
    </row>
    <row r="198" spans="1:26">
      <c r="A198" s="48">
        <v>88</v>
      </c>
      <c r="B198" s="49" t="s">
        <v>58</v>
      </c>
      <c r="C198" s="65">
        <f>VLOOKUP($B198,'Panorama Especialização Brasil'!$K$4:$BU$679,58,0)</f>
        <v>1756</v>
      </c>
      <c r="D198" s="46">
        <f t="shared" ref="D198:D261" si="3">(C198/H198)/($C$4/$H$4)</f>
        <v>0.85318423488368333</v>
      </c>
      <c r="E198" s="201">
        <f>VLOOKUP($B198,'Panorama Especialização Brasil'!$K$4:$BU$679,60,0)</f>
        <v>13</v>
      </c>
      <c r="F198" s="98">
        <v>871</v>
      </c>
      <c r="G198" s="196">
        <v>4</v>
      </c>
      <c r="H198" s="98">
        <f>VLOOKUP($B198,'Panorama Especialização Brasil'!$K$4:$BU$679,63,0)</f>
        <v>36419</v>
      </c>
      <c r="I198" s="201">
        <f>VLOOKUP($B198,'Panorama Especialização Brasil'!$K$4:$BV$680,64,0)</f>
        <v>306</v>
      </c>
      <c r="J198" s="270" t="str">
        <f>IF(VLOOKUP($B198,'Classificação ativ com agrop'!$B$7:$Z$632,COLUMN()-1,0)=0,"",VLOOKUP($B198,'Classificação ativ com agrop'!$B$7:$Z$632,COLUMN()-1,0))</f>
        <v>Ind Alim</v>
      </c>
      <c r="K198" s="270" t="str">
        <f>IF(VLOOKUP($B198,'Classificação ativ com agrop'!$B$7:$Z$632,COLUMN()-1,0)=0,"",VLOOKUP($B198,'Classificação ativ com agrop'!$B$7:$Z$632,COLUMN()-1,0))</f>
        <v>Agroind Veg</v>
      </c>
      <c r="L198" s="270" t="str">
        <f>IF(VLOOKUP($B198,'Classificação ativ com agrop'!$B$7:$Z$632,COLUMN()-1,0)=0,"",VLOOKUP($B198,'Classificação ativ com agrop'!$B$7:$Z$632,COLUMN()-1,0))</f>
        <v>Alimentar</v>
      </c>
      <c r="M198" s="270" t="str">
        <f>IF(VLOOKUP($B198,'Classificação ativ com agrop'!$B$7:$Z$632,COLUMN()-1,0)=0,"",VLOOKUP($B198,'Classificação ativ com agrop'!$B$7:$Z$632,COLUMN()-1,0))</f>
        <v>X Prop</v>
      </c>
      <c r="N198" s="270" t="str">
        <f>IF(VLOOKUP($B198,'Classificação ativ com agrop'!$B$7:$Z$632,COLUMN()-1,0)=0,"",VLOOKUP($B198,'Classificação ativ com agrop'!$B$7:$Z$632,COLUMN()-1,0))</f>
        <v>SPF</v>
      </c>
      <c r="O198" s="270" t="str">
        <f>IF(VLOOKUP($B198,'Classificação ativ com agrop'!$B$7:$Z$632,COLUMN()-1,0)=0,"",VLOOKUP($B198,'Classificação ativ com agrop'!$B$7:$Z$632,COLUMN()-1,0))</f>
        <v/>
      </c>
      <c r="P198" s="270" t="str">
        <f>IF(VLOOKUP($B198,'Classificação ativ com agrop'!$B$7:$Z$632,COLUMN()-1,0)=0,"",VLOOKUP($B198,'Classificação ativ com agrop'!$B$7:$Z$632,COLUMN()-1,0))</f>
        <v>Cons Reflexo</v>
      </c>
      <c r="Q198" s="269">
        <f>IF(VLOOKUP($B198,'Classificação ativ com agrop'!$B$7:$Z$632,COLUMN()-1,0)=0,"",VLOOKUP($B198,'Classificação ativ com agrop'!$B$7:$Z$632,COLUMN()-1,0))</f>
        <v>0.5</v>
      </c>
      <c r="R198" s="269">
        <f>IF(VLOOKUP($B198,'Classificação ativ com agrop'!$B$7:$Z$632,COLUMN()-1,0)=0,"",VLOOKUP($B198,'Classificação ativ com agrop'!$B$7:$Z$632,COLUMN()-1,0))</f>
        <v>0.5</v>
      </c>
      <c r="S198" s="270">
        <f>IF(VLOOKUP($B198,'Classificação ativ com agrop'!$B$7:$Z$632,COLUMN()-1,0)=0,"",VLOOKUP($B198,'Classificação ativ com agrop'!$B$7:$Z$632,COLUMN()-1,0))</f>
        <v>1756</v>
      </c>
      <c r="T198" s="270">
        <f>IF(VLOOKUP($B198,'Classificação ativ com agrop'!$B$7:$Z$632,COLUMN()-1,0)=0,"",VLOOKUP($B198,'Classificação ativ com agrop'!$B$7:$Z$632,COLUMN()-1,0))</f>
        <v>13</v>
      </c>
      <c r="U198" s="270">
        <f>IF(VLOOKUP($B198,'Classificação ativ com agrop'!$B$7:$Z$632,COLUMN()-1,0)=0,"",VLOOKUP($B198,'Classificação ativ com agrop'!$B$7:$Z$632,COLUMN()-1,0))</f>
        <v>36419</v>
      </c>
      <c r="V198" s="270">
        <f>IF(VLOOKUP($B198,'Classificação ativ com agrop'!$B$7:$Z$632,COLUMN()-1,0)=0,"",VLOOKUP($B198,'Classificação ativ com agrop'!$B$7:$Z$632,COLUMN()-1,0))</f>
        <v>306</v>
      </c>
      <c r="W198" s="270">
        <f>IF(VLOOKUP($B198,'Classificação ativ com agrop'!$B$7:$Z$632,COLUMN()-1,0)=0,"",VLOOKUP($B198,'Classificação ativ com agrop'!$B$7:$Z$632,COLUMN()-1,0))</f>
        <v>878</v>
      </c>
      <c r="X198" s="270">
        <f>IF(VLOOKUP($B198,'Classificação ativ com agrop'!$B$7:$Z$632,COLUMN()-1,0)=0,"",VLOOKUP($B198,'Classificação ativ com agrop'!$B$7:$Z$632,COLUMN()-1,0))</f>
        <v>6.5</v>
      </c>
      <c r="Y198" s="270">
        <f>IF(VLOOKUP($B198,'Classificação ativ com agrop'!$B$7:$Z$632,COLUMN()-1,0)=0,"",VLOOKUP($B198,'Classificação ativ com agrop'!$B$7:$Z$632,COLUMN()-1,0))</f>
        <v>18209.5</v>
      </c>
      <c r="Z198" s="270">
        <f>IF(VLOOKUP($B198,'Classificação ativ com agrop'!$B$7:$Z$632,COLUMN()-1,0)=0,"",VLOOKUP($B198,'Classificação ativ com agrop'!$B$7:$Z$632,COLUMN()-1,0))</f>
        <v>153</v>
      </c>
    </row>
    <row r="199" spans="1:26">
      <c r="A199" s="48">
        <v>408</v>
      </c>
      <c r="B199" s="49" t="s">
        <v>379</v>
      </c>
      <c r="C199" s="65">
        <f>VLOOKUP($B199,'Panorama Especialização Brasil'!$K$4:$BU$679,58,0)</f>
        <v>4535</v>
      </c>
      <c r="D199" s="46">
        <f t="shared" si="3"/>
        <v>0.85015405844642944</v>
      </c>
      <c r="E199" s="201">
        <f>VLOOKUP($B199,'Panorama Especialização Brasil'!$K$4:$BU$679,60,0)</f>
        <v>123</v>
      </c>
      <c r="F199" s="98">
        <v>2208</v>
      </c>
      <c r="G199" s="196">
        <v>40</v>
      </c>
      <c r="H199" s="98">
        <f>VLOOKUP($B199,'Panorama Especialização Brasil'!$K$4:$BU$679,63,0)</f>
        <v>94390</v>
      </c>
      <c r="I199" s="201">
        <f>VLOOKUP($B199,'Panorama Especialização Brasil'!$K$4:$BV$680,64,0)</f>
        <v>3156</v>
      </c>
      <c r="J199" s="270" t="str">
        <f>IF(VLOOKUP($B199,'Classificação ativ com agrop'!$B$7:$Z$632,COLUMN()-1,0)=0,"",VLOOKUP($B199,'Classificação ativ com agrop'!$B$7:$Z$632,COLUMN()-1,0))</f>
        <v>Com Atac</v>
      </c>
      <c r="K199" s="270" t="str">
        <f>IF(VLOOKUP($B199,'Classificação ativ com agrop'!$B$7:$Z$632,COLUMN()-1,0)=0,"",VLOOKUP($B199,'Classificação ativ com agrop'!$B$7:$Z$632,COLUMN()-1,0))</f>
        <v>SPF</v>
      </c>
      <c r="L199" s="270" t="str">
        <f>IF(VLOOKUP($B199,'Classificação ativ com agrop'!$B$7:$Z$632,COLUMN()-1,0)=0,"",VLOOKUP($B199,'Classificação ativ com agrop'!$B$7:$Z$632,COLUMN()-1,0))</f>
        <v/>
      </c>
      <c r="M199" s="270" t="str">
        <f>IF(VLOOKUP($B199,'Classificação ativ com agrop'!$B$7:$Z$632,COLUMN()-1,0)=0,"",VLOOKUP($B199,'Classificação ativ com agrop'!$B$7:$Z$632,COLUMN()-1,0))</f>
        <v>Cons Reflexo</v>
      </c>
      <c r="N199" s="270" t="str">
        <f>IF(VLOOKUP($B199,'Classificação ativ com agrop'!$B$7:$Z$632,COLUMN()-1,0)=0,"",VLOOKUP($B199,'Classificação ativ com agrop'!$B$7:$Z$632,COLUMN()-1,0))</f>
        <v/>
      </c>
      <c r="O199" s="270" t="str">
        <f>IF(VLOOKUP($B199,'Classificação ativ com agrop'!$B$7:$Z$632,COLUMN()-1,0)=0,"",VLOOKUP($B199,'Classificação ativ com agrop'!$B$7:$Z$632,COLUMN()-1,0))</f>
        <v/>
      </c>
      <c r="P199" s="270" t="str">
        <f>IF(VLOOKUP($B199,'Classificação ativ com agrop'!$B$7:$Z$632,COLUMN()-1,0)=0,"",VLOOKUP($B199,'Classificação ativ com agrop'!$B$7:$Z$632,COLUMN()-1,0))</f>
        <v/>
      </c>
      <c r="Q199" s="269">
        <f>IF(VLOOKUP($B199,'Classificação ativ com agrop'!$B$7:$Z$632,COLUMN()-1,0)=0,"",VLOOKUP($B199,'Classificação ativ com agrop'!$B$7:$Z$632,COLUMN()-1,0))</f>
        <v>1</v>
      </c>
      <c r="R199" s="269" t="str">
        <f>IF(VLOOKUP($B199,'Classificação ativ com agrop'!$B$7:$Z$632,COLUMN()-1,0)=0,"",VLOOKUP($B199,'Classificação ativ com agrop'!$B$7:$Z$632,COLUMN()-1,0))</f>
        <v/>
      </c>
      <c r="S199" s="270">
        <f>IF(VLOOKUP($B199,'Classificação ativ com agrop'!$B$7:$Z$632,COLUMN()-1,0)=0,"",VLOOKUP($B199,'Classificação ativ com agrop'!$B$7:$Z$632,COLUMN()-1,0))</f>
        <v>4535</v>
      </c>
      <c r="T199" s="270">
        <f>IF(VLOOKUP($B199,'Classificação ativ com agrop'!$B$7:$Z$632,COLUMN()-1,0)=0,"",VLOOKUP($B199,'Classificação ativ com agrop'!$B$7:$Z$632,COLUMN()-1,0))</f>
        <v>123</v>
      </c>
      <c r="U199" s="270">
        <f>IF(VLOOKUP($B199,'Classificação ativ com agrop'!$B$7:$Z$632,COLUMN()-1,0)=0,"",VLOOKUP($B199,'Classificação ativ com agrop'!$B$7:$Z$632,COLUMN()-1,0))</f>
        <v>94390</v>
      </c>
      <c r="V199" s="270">
        <f>IF(VLOOKUP($B199,'Classificação ativ com agrop'!$B$7:$Z$632,COLUMN()-1,0)=0,"",VLOOKUP($B199,'Classificação ativ com agrop'!$B$7:$Z$632,COLUMN()-1,0))</f>
        <v>3156</v>
      </c>
      <c r="W199" s="270" t="str">
        <f>IF(VLOOKUP($B199,'Classificação ativ com agrop'!$B$7:$Z$632,COLUMN()-1,0)=0,"",VLOOKUP($B199,'Classificação ativ com agrop'!$B$7:$Z$632,COLUMN()-1,0))</f>
        <v/>
      </c>
      <c r="X199" s="270" t="str">
        <f>IF(VLOOKUP($B199,'Classificação ativ com agrop'!$B$7:$Z$632,COLUMN()-1,0)=0,"",VLOOKUP($B199,'Classificação ativ com agrop'!$B$7:$Z$632,COLUMN()-1,0))</f>
        <v/>
      </c>
      <c r="Y199" s="270" t="str">
        <f>IF(VLOOKUP($B199,'Classificação ativ com agrop'!$B$7:$Z$632,COLUMN()-1,0)=0,"",VLOOKUP($B199,'Classificação ativ com agrop'!$B$7:$Z$632,COLUMN()-1,0))</f>
        <v/>
      </c>
      <c r="Z199" s="270" t="str">
        <f>IF(VLOOKUP($B199,'Classificação ativ com agrop'!$B$7:$Z$632,COLUMN()-1,0)=0,"",VLOOKUP($B199,'Classificação ativ com agrop'!$B$7:$Z$632,COLUMN()-1,0))</f>
        <v/>
      </c>
    </row>
    <row r="200" spans="1:26">
      <c r="A200" s="48">
        <v>446</v>
      </c>
      <c r="B200" s="49" t="s">
        <v>418</v>
      </c>
      <c r="C200" s="65">
        <f>VLOOKUP($B200,'Panorama Especialização Brasil'!$K$4:$BU$679,58,0)</f>
        <v>24907</v>
      </c>
      <c r="D200" s="46">
        <f t="shared" si="3"/>
        <v>0.84500991695102834</v>
      </c>
      <c r="E200" s="201">
        <f>VLOOKUP($B200,'Panorama Especialização Brasil'!$K$4:$BU$679,60,0)</f>
        <v>340</v>
      </c>
      <c r="F200" s="98">
        <v>9752</v>
      </c>
      <c r="G200" s="196">
        <v>60</v>
      </c>
      <c r="H200" s="98">
        <f>VLOOKUP($B200,'Panorama Especialização Brasil'!$K$4:$BU$679,63,0)</f>
        <v>521562</v>
      </c>
      <c r="I200" s="201">
        <f>VLOOKUP($B200,'Panorama Especialização Brasil'!$K$4:$BV$680,64,0)</f>
        <v>9406</v>
      </c>
      <c r="J200" s="270" t="str">
        <f>IF(VLOOKUP($B200,'Classificação ativ com agrop'!$B$7:$Z$632,COLUMN()-1,0)=0,"",VLOOKUP($B200,'Classificação ativ com agrop'!$B$7:$Z$632,COLUMN()-1,0))</f>
        <v>Log e Tr</v>
      </c>
      <c r="K200" s="270" t="str">
        <f>IF(VLOOKUP($B200,'Classificação ativ com agrop'!$B$7:$Z$632,COLUMN()-1,0)=0,"",VLOOKUP($B200,'Classificação ativ com agrop'!$B$7:$Z$632,COLUMN()-1,0))</f>
        <v>SPF</v>
      </c>
      <c r="L200" s="270" t="str">
        <f>IF(VLOOKUP($B200,'Classificação ativ com agrop'!$B$7:$Z$632,COLUMN()-1,0)=0,"",VLOOKUP($B200,'Classificação ativ com agrop'!$B$7:$Z$632,COLUMN()-1,0))</f>
        <v/>
      </c>
      <c r="M200" s="270" t="str">
        <f>IF(VLOOKUP($B200,'Classificação ativ com agrop'!$B$7:$Z$632,COLUMN()-1,0)=0,"",VLOOKUP($B200,'Classificação ativ com agrop'!$B$7:$Z$632,COLUMN()-1,0))</f>
        <v>Cons Reflexo</v>
      </c>
      <c r="N200" s="270" t="str">
        <f>IF(VLOOKUP($B200,'Classificação ativ com agrop'!$B$7:$Z$632,COLUMN()-1,0)=0,"",VLOOKUP($B200,'Classificação ativ com agrop'!$B$7:$Z$632,COLUMN()-1,0))</f>
        <v/>
      </c>
      <c r="O200" s="270" t="str">
        <f>IF(VLOOKUP($B200,'Classificação ativ com agrop'!$B$7:$Z$632,COLUMN()-1,0)=0,"",VLOOKUP($B200,'Classificação ativ com agrop'!$B$7:$Z$632,COLUMN()-1,0))</f>
        <v/>
      </c>
      <c r="P200" s="270" t="str">
        <f>IF(VLOOKUP($B200,'Classificação ativ com agrop'!$B$7:$Z$632,COLUMN()-1,0)=0,"",VLOOKUP($B200,'Classificação ativ com agrop'!$B$7:$Z$632,COLUMN()-1,0))</f>
        <v/>
      </c>
      <c r="Q200" s="269">
        <f>IF(VLOOKUP($B200,'Classificação ativ com agrop'!$B$7:$Z$632,COLUMN()-1,0)=0,"",VLOOKUP($B200,'Classificação ativ com agrop'!$B$7:$Z$632,COLUMN()-1,0))</f>
        <v>1</v>
      </c>
      <c r="R200" s="269" t="str">
        <f>IF(VLOOKUP($B200,'Classificação ativ com agrop'!$B$7:$Z$632,COLUMN()-1,0)=0,"",VLOOKUP($B200,'Classificação ativ com agrop'!$B$7:$Z$632,COLUMN()-1,0))</f>
        <v/>
      </c>
      <c r="S200" s="270">
        <f>IF(VLOOKUP($B200,'Classificação ativ com agrop'!$B$7:$Z$632,COLUMN()-1,0)=0,"",VLOOKUP($B200,'Classificação ativ com agrop'!$B$7:$Z$632,COLUMN()-1,0))</f>
        <v>24907</v>
      </c>
      <c r="T200" s="270">
        <f>IF(VLOOKUP($B200,'Classificação ativ com agrop'!$B$7:$Z$632,COLUMN()-1,0)=0,"",VLOOKUP($B200,'Classificação ativ com agrop'!$B$7:$Z$632,COLUMN()-1,0))</f>
        <v>340</v>
      </c>
      <c r="U200" s="270">
        <f>IF(VLOOKUP($B200,'Classificação ativ com agrop'!$B$7:$Z$632,COLUMN()-1,0)=0,"",VLOOKUP($B200,'Classificação ativ com agrop'!$B$7:$Z$632,COLUMN()-1,0))</f>
        <v>521562</v>
      </c>
      <c r="V200" s="270">
        <f>IF(VLOOKUP($B200,'Classificação ativ com agrop'!$B$7:$Z$632,COLUMN()-1,0)=0,"",VLOOKUP($B200,'Classificação ativ com agrop'!$B$7:$Z$632,COLUMN()-1,0))</f>
        <v>9406</v>
      </c>
      <c r="W200" s="270" t="str">
        <f>IF(VLOOKUP($B200,'Classificação ativ com agrop'!$B$7:$Z$632,COLUMN()-1,0)=0,"",VLOOKUP($B200,'Classificação ativ com agrop'!$B$7:$Z$632,COLUMN()-1,0))</f>
        <v/>
      </c>
      <c r="X200" s="270" t="str">
        <f>IF(VLOOKUP($B200,'Classificação ativ com agrop'!$B$7:$Z$632,COLUMN()-1,0)=0,"",VLOOKUP($B200,'Classificação ativ com agrop'!$B$7:$Z$632,COLUMN()-1,0))</f>
        <v/>
      </c>
      <c r="Y200" s="270" t="str">
        <f>IF(VLOOKUP($B200,'Classificação ativ com agrop'!$B$7:$Z$632,COLUMN()-1,0)=0,"",VLOOKUP($B200,'Classificação ativ com agrop'!$B$7:$Z$632,COLUMN()-1,0))</f>
        <v/>
      </c>
      <c r="Z200" s="270" t="str">
        <f>IF(VLOOKUP($B200,'Classificação ativ com agrop'!$B$7:$Z$632,COLUMN()-1,0)=0,"",VLOOKUP($B200,'Classificação ativ com agrop'!$B$7:$Z$632,COLUMN()-1,0))</f>
        <v/>
      </c>
    </row>
    <row r="201" spans="1:26">
      <c r="A201" s="48">
        <v>126</v>
      </c>
      <c r="B201" s="49" t="s">
        <v>96</v>
      </c>
      <c r="C201" s="65">
        <f>VLOOKUP($B201,'Panorama Especialização Brasil'!$K$4:$BU$679,58,0)</f>
        <v>818</v>
      </c>
      <c r="D201" s="46">
        <f t="shared" si="3"/>
        <v>0.84472533937209104</v>
      </c>
      <c r="E201" s="201">
        <f>VLOOKUP($B201,'Panorama Especialização Brasil'!$K$4:$BU$679,60,0)</f>
        <v>5</v>
      </c>
      <c r="F201" s="98">
        <v>19</v>
      </c>
      <c r="G201" s="196">
        <v>1</v>
      </c>
      <c r="H201" s="98">
        <f>VLOOKUP($B201,'Panorama Especialização Brasil'!$K$4:$BU$679,63,0)</f>
        <v>17135</v>
      </c>
      <c r="I201" s="201">
        <f>VLOOKUP($B201,'Panorama Especialização Brasil'!$K$4:$BV$680,64,0)</f>
        <v>83</v>
      </c>
      <c r="J201" s="270" t="str">
        <f>IF(VLOOKUP($B201,'Classificação ativ com agrop'!$B$7:$Z$632,COLUMN()-1,0)=0,"",VLOOKUP($B201,'Classificação ativ com agrop'!$B$7:$Z$632,COLUMN()-1,0))</f>
        <v>MadMob</v>
      </c>
      <c r="K201" s="270" t="str">
        <f>IF(VLOOKUP($B201,'Classificação ativ com agrop'!$B$7:$Z$632,COLUMN()-1,0)=0,"",VLOOKUP($B201,'Classificação ativ com agrop'!$B$7:$Z$632,COLUMN()-1,0))</f>
        <v>Agroind Veg</v>
      </c>
      <c r="L201" s="270" t="str">
        <f>IF(VLOOKUP($B201,'Classificação ativ com agrop'!$B$7:$Z$632,COLUMN()-1,0)=0,"",VLOOKUP($B201,'Classificação ativ com agrop'!$B$7:$Z$632,COLUMN()-1,0))</f>
        <v>Madeira</v>
      </c>
      <c r="M201" s="270" t="str">
        <f>IF(VLOOKUP($B201,'Classificação ativ com agrop'!$B$7:$Z$632,COLUMN()-1,0)=0,"",VLOOKUP($B201,'Classificação ativ com agrop'!$B$7:$Z$632,COLUMN()-1,0))</f>
        <v>X Prop</v>
      </c>
      <c r="N201" s="270" t="str">
        <f>IF(VLOOKUP($B201,'Classificação ativ com agrop'!$B$7:$Z$632,COLUMN()-1,0)=0,"",VLOOKUP($B201,'Classificação ativ com agrop'!$B$7:$Z$632,COLUMN()-1,0))</f>
        <v/>
      </c>
      <c r="O201" s="270" t="str">
        <f>IF(VLOOKUP($B201,'Classificação ativ com agrop'!$B$7:$Z$632,COLUMN()-1,0)=0,"",VLOOKUP($B201,'Classificação ativ com agrop'!$B$7:$Z$632,COLUMN()-1,0))</f>
        <v/>
      </c>
      <c r="P201" s="270" t="str">
        <f>IF(VLOOKUP($B201,'Classificação ativ com agrop'!$B$7:$Z$632,COLUMN()-1,0)=0,"",VLOOKUP($B201,'Classificação ativ com agrop'!$B$7:$Z$632,COLUMN()-1,0))</f>
        <v/>
      </c>
      <c r="Q201" s="269">
        <f>IF(VLOOKUP($B201,'Classificação ativ com agrop'!$B$7:$Z$632,COLUMN()-1,0)=0,"",VLOOKUP($B201,'Classificação ativ com agrop'!$B$7:$Z$632,COLUMN()-1,0))</f>
        <v>1</v>
      </c>
      <c r="R201" s="269" t="str">
        <f>IF(VLOOKUP($B201,'Classificação ativ com agrop'!$B$7:$Z$632,COLUMN()-1,0)=0,"",VLOOKUP($B201,'Classificação ativ com agrop'!$B$7:$Z$632,COLUMN()-1,0))</f>
        <v/>
      </c>
      <c r="S201" s="270">
        <f>IF(VLOOKUP($B201,'Classificação ativ com agrop'!$B$7:$Z$632,COLUMN()-1,0)=0,"",VLOOKUP($B201,'Classificação ativ com agrop'!$B$7:$Z$632,COLUMN()-1,0))</f>
        <v>818</v>
      </c>
      <c r="T201" s="270">
        <f>IF(VLOOKUP($B201,'Classificação ativ com agrop'!$B$7:$Z$632,COLUMN()-1,0)=0,"",VLOOKUP($B201,'Classificação ativ com agrop'!$B$7:$Z$632,COLUMN()-1,0))</f>
        <v>5</v>
      </c>
      <c r="U201" s="270">
        <f>IF(VLOOKUP($B201,'Classificação ativ com agrop'!$B$7:$Z$632,COLUMN()-1,0)=0,"",VLOOKUP($B201,'Classificação ativ com agrop'!$B$7:$Z$632,COLUMN()-1,0))</f>
        <v>17135</v>
      </c>
      <c r="V201" s="270">
        <f>IF(VLOOKUP($B201,'Classificação ativ com agrop'!$B$7:$Z$632,COLUMN()-1,0)=0,"",VLOOKUP($B201,'Classificação ativ com agrop'!$B$7:$Z$632,COLUMN()-1,0))</f>
        <v>83</v>
      </c>
      <c r="W201" s="270" t="str">
        <f>IF(VLOOKUP($B201,'Classificação ativ com agrop'!$B$7:$Z$632,COLUMN()-1,0)=0,"",VLOOKUP($B201,'Classificação ativ com agrop'!$B$7:$Z$632,COLUMN()-1,0))</f>
        <v/>
      </c>
      <c r="X201" s="270" t="str">
        <f>IF(VLOOKUP($B201,'Classificação ativ com agrop'!$B$7:$Z$632,COLUMN()-1,0)=0,"",VLOOKUP($B201,'Classificação ativ com agrop'!$B$7:$Z$632,COLUMN()-1,0))</f>
        <v/>
      </c>
      <c r="Y201" s="270" t="str">
        <f>IF(VLOOKUP($B201,'Classificação ativ com agrop'!$B$7:$Z$632,COLUMN()-1,0)=0,"",VLOOKUP($B201,'Classificação ativ com agrop'!$B$7:$Z$632,COLUMN()-1,0))</f>
        <v/>
      </c>
      <c r="Z201" s="270" t="str">
        <f>IF(VLOOKUP($B201,'Classificação ativ com agrop'!$B$7:$Z$632,COLUMN()-1,0)=0,"",VLOOKUP($B201,'Classificação ativ com agrop'!$B$7:$Z$632,COLUMN()-1,0))</f>
        <v/>
      </c>
    </row>
    <row r="202" spans="1:26">
      <c r="A202" s="48">
        <v>557</v>
      </c>
      <c r="B202" s="49" t="s">
        <v>529</v>
      </c>
      <c r="C202" s="65">
        <f>VLOOKUP($B202,'Panorama Especialização Brasil'!$K$4:$BU$679,58,0)</f>
        <v>3218</v>
      </c>
      <c r="D202" s="46">
        <f t="shared" si="3"/>
        <v>0.84088122759553485</v>
      </c>
      <c r="E202" s="201">
        <f>VLOOKUP($B202,'Panorama Especialização Brasil'!$K$4:$BU$679,60,0)</f>
        <v>431</v>
      </c>
      <c r="F202" s="98">
        <v>395</v>
      </c>
      <c r="G202" s="196">
        <v>24</v>
      </c>
      <c r="H202" s="98">
        <f>VLOOKUP($B202,'Panorama Especialização Brasil'!$K$4:$BU$679,63,0)</f>
        <v>67717</v>
      </c>
      <c r="I202" s="201">
        <f>VLOOKUP($B202,'Panorama Especialização Brasil'!$K$4:$BV$680,64,0)</f>
        <v>8543</v>
      </c>
      <c r="J202" s="270" t="str">
        <f>IF(VLOOKUP($B202,'Classificação ativ com agrop'!$B$7:$Z$632,COLUMN()-1,0)=0,"",VLOOKUP($B202,'Classificação ativ com agrop'!$B$7:$Z$632,COLUMN()-1,0))</f>
        <v>Ser Ger</v>
      </c>
      <c r="K202" s="270" t="str">
        <f>IF(VLOOKUP($B202,'Classificação ativ com agrop'!$B$7:$Z$632,COLUMN()-1,0)=0,"",VLOOKUP($B202,'Classificação ativ com agrop'!$B$7:$Z$632,COLUMN()-1,0))</f>
        <v>SPF&amp;E</v>
      </c>
      <c r="L202" s="270" t="str">
        <f>IF(VLOOKUP($B202,'Classificação ativ com agrop'!$B$7:$Z$632,COLUMN()-1,0)=0,"",VLOOKUP($B202,'Classificação ativ com agrop'!$B$7:$Z$632,COLUMN()-1,0))</f>
        <v/>
      </c>
      <c r="M202" s="270" t="str">
        <f>IF(VLOOKUP($B202,'Classificação ativ com agrop'!$B$7:$Z$632,COLUMN()-1,0)=0,"",VLOOKUP($B202,'Classificação ativ com agrop'!$B$7:$Z$632,COLUMN()-1,0))</f>
        <v>Gen Reflexo</v>
      </c>
      <c r="N202" s="270" t="str">
        <f>IF(VLOOKUP($B202,'Classificação ativ com agrop'!$B$7:$Z$632,COLUMN()-1,0)=0,"",VLOOKUP($B202,'Classificação ativ com agrop'!$B$7:$Z$632,COLUMN()-1,0))</f>
        <v/>
      </c>
      <c r="O202" s="270" t="str">
        <f>IF(VLOOKUP($B202,'Classificação ativ com agrop'!$B$7:$Z$632,COLUMN()-1,0)=0,"",VLOOKUP($B202,'Classificação ativ com agrop'!$B$7:$Z$632,COLUMN()-1,0))</f>
        <v/>
      </c>
      <c r="P202" s="270" t="str">
        <f>IF(VLOOKUP($B202,'Classificação ativ com agrop'!$B$7:$Z$632,COLUMN()-1,0)=0,"",VLOOKUP($B202,'Classificação ativ com agrop'!$B$7:$Z$632,COLUMN()-1,0))</f>
        <v/>
      </c>
      <c r="Q202" s="269">
        <f>IF(VLOOKUP($B202,'Classificação ativ com agrop'!$B$7:$Z$632,COLUMN()-1,0)=0,"",VLOOKUP($B202,'Classificação ativ com agrop'!$B$7:$Z$632,COLUMN()-1,0))</f>
        <v>1</v>
      </c>
      <c r="R202" s="269" t="str">
        <f>IF(VLOOKUP($B202,'Classificação ativ com agrop'!$B$7:$Z$632,COLUMN()-1,0)=0,"",VLOOKUP($B202,'Classificação ativ com agrop'!$B$7:$Z$632,COLUMN()-1,0))</f>
        <v/>
      </c>
      <c r="S202" s="270">
        <f>IF(VLOOKUP($B202,'Classificação ativ com agrop'!$B$7:$Z$632,COLUMN()-1,0)=0,"",VLOOKUP($B202,'Classificação ativ com agrop'!$B$7:$Z$632,COLUMN()-1,0))</f>
        <v>3218</v>
      </c>
      <c r="T202" s="270">
        <f>IF(VLOOKUP($B202,'Classificação ativ com agrop'!$B$7:$Z$632,COLUMN()-1,0)=0,"",VLOOKUP($B202,'Classificação ativ com agrop'!$B$7:$Z$632,COLUMN()-1,0))</f>
        <v>431</v>
      </c>
      <c r="U202" s="270">
        <f>IF(VLOOKUP($B202,'Classificação ativ com agrop'!$B$7:$Z$632,COLUMN()-1,0)=0,"",VLOOKUP($B202,'Classificação ativ com agrop'!$B$7:$Z$632,COLUMN()-1,0))</f>
        <v>67717</v>
      </c>
      <c r="V202" s="270">
        <f>IF(VLOOKUP($B202,'Classificação ativ com agrop'!$B$7:$Z$632,COLUMN()-1,0)=0,"",VLOOKUP($B202,'Classificação ativ com agrop'!$B$7:$Z$632,COLUMN()-1,0))</f>
        <v>8543</v>
      </c>
      <c r="W202" s="270" t="str">
        <f>IF(VLOOKUP($B202,'Classificação ativ com agrop'!$B$7:$Z$632,COLUMN()-1,0)=0,"",VLOOKUP($B202,'Classificação ativ com agrop'!$B$7:$Z$632,COLUMN()-1,0))</f>
        <v/>
      </c>
      <c r="X202" s="270" t="str">
        <f>IF(VLOOKUP($B202,'Classificação ativ com agrop'!$B$7:$Z$632,COLUMN()-1,0)=0,"",VLOOKUP($B202,'Classificação ativ com agrop'!$B$7:$Z$632,COLUMN()-1,0))</f>
        <v/>
      </c>
      <c r="Y202" s="270" t="str">
        <f>IF(VLOOKUP($B202,'Classificação ativ com agrop'!$B$7:$Z$632,COLUMN()-1,0)=0,"",VLOOKUP($B202,'Classificação ativ com agrop'!$B$7:$Z$632,COLUMN()-1,0))</f>
        <v/>
      </c>
      <c r="Z202" s="270" t="str">
        <f>IF(VLOOKUP($B202,'Classificação ativ com agrop'!$B$7:$Z$632,COLUMN()-1,0)=0,"",VLOOKUP($B202,'Classificação ativ com agrop'!$B$7:$Z$632,COLUMN()-1,0))</f>
        <v/>
      </c>
    </row>
    <row r="203" spans="1:26">
      <c r="A203" s="48">
        <v>197</v>
      </c>
      <c r="B203" s="49" t="s">
        <v>167</v>
      </c>
      <c r="C203" s="65">
        <f>VLOOKUP($B203,'Panorama Especialização Brasil'!$K$4:$BU$679,58,0)</f>
        <v>1391</v>
      </c>
      <c r="D203" s="46">
        <f t="shared" si="3"/>
        <v>0.83656803426480697</v>
      </c>
      <c r="E203" s="201">
        <f>VLOOKUP($B203,'Panorama Especialização Brasil'!$K$4:$BU$679,60,0)</f>
        <v>5</v>
      </c>
      <c r="F203" s="98">
        <v>1</v>
      </c>
      <c r="G203" s="196">
        <v>1</v>
      </c>
      <c r="H203" s="98">
        <f>VLOOKUP($B203,'Panorama Especialização Brasil'!$K$4:$BU$679,63,0)</f>
        <v>29422</v>
      </c>
      <c r="I203" s="201">
        <f>VLOOKUP($B203,'Panorama Especialização Brasil'!$K$4:$BV$680,64,0)</f>
        <v>116</v>
      </c>
      <c r="J203" s="270" t="str">
        <f>IF(VLOOKUP($B203,'Classificação ativ com agrop'!$B$7:$Z$632,COLUMN()-1,0)=0,"",VLOOKUP($B203,'Classificação ativ com agrop'!$B$7:$Z$632,COLUMN()-1,0))</f>
        <v>Metalúrgico</v>
      </c>
      <c r="K203" s="270" t="str">
        <f>IF(VLOOKUP($B203,'Classificação ativ com agrop'!$B$7:$Z$632,COLUMN()-1,0)=0,"",VLOOKUP($B203,'Classificação ativ com agrop'!$B$7:$Z$632,COLUMN()-1,0))</f>
        <v>Const Civil</v>
      </c>
      <c r="L203" s="270" t="str">
        <f>IF(VLOOKUP($B203,'Classificação ativ com agrop'!$B$7:$Z$632,COLUMN()-1,0)=0,"",VLOOKUP($B203,'Classificação ativ com agrop'!$B$7:$Z$632,COLUMN()-1,0))</f>
        <v/>
      </c>
      <c r="M203" s="270" t="str">
        <f>IF(VLOOKUP($B203,'Classificação ativ com agrop'!$B$7:$Z$632,COLUMN()-1,0)=0,"",VLOOKUP($B203,'Classificação ativ com agrop'!$B$7:$Z$632,COLUMN()-1,0))</f>
        <v>Multifunção</v>
      </c>
      <c r="N203" s="270" t="str">
        <f>IF(VLOOKUP($B203,'Classificação ativ com agrop'!$B$7:$Z$632,COLUMN()-1,0)=0,"",VLOOKUP($B203,'Classificação ativ com agrop'!$B$7:$Z$632,COLUMN()-1,0))</f>
        <v/>
      </c>
      <c r="O203" s="270" t="str">
        <f>IF(VLOOKUP($B203,'Classificação ativ com agrop'!$B$7:$Z$632,COLUMN()-1,0)=0,"",VLOOKUP($B203,'Classificação ativ com agrop'!$B$7:$Z$632,COLUMN()-1,0))</f>
        <v/>
      </c>
      <c r="P203" s="270" t="str">
        <f>IF(VLOOKUP($B203,'Classificação ativ com agrop'!$B$7:$Z$632,COLUMN()-1,0)=0,"",VLOOKUP($B203,'Classificação ativ com agrop'!$B$7:$Z$632,COLUMN()-1,0))</f>
        <v/>
      </c>
      <c r="Q203" s="269">
        <f>IF(VLOOKUP($B203,'Classificação ativ com agrop'!$B$7:$Z$632,COLUMN()-1,0)=0,"",VLOOKUP($B203,'Classificação ativ com agrop'!$B$7:$Z$632,COLUMN()-1,0))</f>
        <v>1</v>
      </c>
      <c r="R203" s="269" t="str">
        <f>IF(VLOOKUP($B203,'Classificação ativ com agrop'!$B$7:$Z$632,COLUMN()-1,0)=0,"",VLOOKUP($B203,'Classificação ativ com agrop'!$B$7:$Z$632,COLUMN()-1,0))</f>
        <v/>
      </c>
      <c r="S203" s="270">
        <f>IF(VLOOKUP($B203,'Classificação ativ com agrop'!$B$7:$Z$632,COLUMN()-1,0)=0,"",VLOOKUP($B203,'Classificação ativ com agrop'!$B$7:$Z$632,COLUMN()-1,0))</f>
        <v>1391</v>
      </c>
      <c r="T203" s="270">
        <f>IF(VLOOKUP($B203,'Classificação ativ com agrop'!$B$7:$Z$632,COLUMN()-1,0)=0,"",VLOOKUP($B203,'Classificação ativ com agrop'!$B$7:$Z$632,COLUMN()-1,0))</f>
        <v>5</v>
      </c>
      <c r="U203" s="270">
        <f>IF(VLOOKUP($B203,'Classificação ativ com agrop'!$B$7:$Z$632,COLUMN()-1,0)=0,"",VLOOKUP($B203,'Classificação ativ com agrop'!$B$7:$Z$632,COLUMN()-1,0))</f>
        <v>29422</v>
      </c>
      <c r="V203" s="270">
        <f>IF(VLOOKUP($B203,'Classificação ativ com agrop'!$B$7:$Z$632,COLUMN()-1,0)=0,"",VLOOKUP($B203,'Classificação ativ com agrop'!$B$7:$Z$632,COLUMN()-1,0))</f>
        <v>116</v>
      </c>
      <c r="W203" s="270" t="str">
        <f>IF(VLOOKUP($B203,'Classificação ativ com agrop'!$B$7:$Z$632,COLUMN()-1,0)=0,"",VLOOKUP($B203,'Classificação ativ com agrop'!$B$7:$Z$632,COLUMN()-1,0))</f>
        <v/>
      </c>
      <c r="X203" s="270" t="str">
        <f>IF(VLOOKUP($B203,'Classificação ativ com agrop'!$B$7:$Z$632,COLUMN()-1,0)=0,"",VLOOKUP($B203,'Classificação ativ com agrop'!$B$7:$Z$632,COLUMN()-1,0))</f>
        <v/>
      </c>
      <c r="Y203" s="270" t="str">
        <f>IF(VLOOKUP($B203,'Classificação ativ com agrop'!$B$7:$Z$632,COLUMN()-1,0)=0,"",VLOOKUP($B203,'Classificação ativ com agrop'!$B$7:$Z$632,COLUMN()-1,0))</f>
        <v/>
      </c>
      <c r="Z203" s="270" t="str">
        <f>IF(VLOOKUP($B203,'Classificação ativ com agrop'!$B$7:$Z$632,COLUMN()-1,0)=0,"",VLOOKUP($B203,'Classificação ativ com agrop'!$B$7:$Z$632,COLUMN()-1,0))</f>
        <v/>
      </c>
    </row>
    <row r="204" spans="1:26">
      <c r="A204" s="48">
        <v>48</v>
      </c>
      <c r="B204" s="49" t="s">
        <v>18</v>
      </c>
      <c r="C204" s="65">
        <f>VLOOKUP($B204,'Panorama Especialização Brasil'!$K$4:$BU$679,58,0)</f>
        <v>3487</v>
      </c>
      <c r="D204" s="46">
        <f t="shared" si="3"/>
        <v>0.83614790859862997</v>
      </c>
      <c r="E204" s="201">
        <f>VLOOKUP($B204,'Panorama Especialização Brasil'!$K$4:$BU$679,60,0)</f>
        <v>289</v>
      </c>
      <c r="F204" s="98">
        <v>116</v>
      </c>
      <c r="G204" s="196">
        <v>5</v>
      </c>
      <c r="H204" s="98">
        <f>VLOOKUP($B204,'Panorama Especialização Brasil'!$K$4:$BU$679,63,0)</f>
        <v>73793</v>
      </c>
      <c r="I204" s="201">
        <f>VLOOKUP($B204,'Panorama Especialização Brasil'!$K$4:$BV$680,64,0)</f>
        <v>6256</v>
      </c>
      <c r="J204" s="270" t="str">
        <f>IF(VLOOKUP($B204,'Classificação ativ com agrop'!$B$7:$Z$632,COLUMN()-1,0)=0,"",VLOOKUP($B204,'Classificação ativ com agrop'!$B$7:$Z$632,COLUMN()-1,0))</f>
        <v>Extr Min</v>
      </c>
      <c r="K204" s="270" t="str">
        <f>IF(VLOOKUP($B204,'Classificação ativ com agrop'!$B$7:$Z$632,COLUMN()-1,0)=0,"",VLOOKUP($B204,'Classificação ativ com agrop'!$B$7:$Z$632,COLUMN()-1,0))</f>
        <v>Const Civil</v>
      </c>
      <c r="L204" s="270" t="str">
        <f>IF(VLOOKUP($B204,'Classificação ativ com agrop'!$B$7:$Z$632,COLUMN()-1,0)=0,"",VLOOKUP($B204,'Classificação ativ com agrop'!$B$7:$Z$632,COLUMN()-1,0))</f>
        <v/>
      </c>
      <c r="M204" s="270" t="str">
        <f>IF(VLOOKUP($B204,'Classificação ativ com agrop'!$B$7:$Z$632,COLUMN()-1,0)=0,"",VLOOKUP($B204,'Classificação ativ com agrop'!$B$7:$Z$632,COLUMN()-1,0))</f>
        <v>Multifunção</v>
      </c>
      <c r="N204" s="270" t="str">
        <f>IF(VLOOKUP($B204,'Classificação ativ com agrop'!$B$7:$Z$632,COLUMN()-1,0)=0,"",VLOOKUP($B204,'Classificação ativ com agrop'!$B$7:$Z$632,COLUMN()-1,0))</f>
        <v/>
      </c>
      <c r="O204" s="270" t="str">
        <f>IF(VLOOKUP($B204,'Classificação ativ com agrop'!$B$7:$Z$632,COLUMN()-1,0)=0,"",VLOOKUP($B204,'Classificação ativ com agrop'!$B$7:$Z$632,COLUMN()-1,0))</f>
        <v/>
      </c>
      <c r="P204" s="270" t="str">
        <f>IF(VLOOKUP($B204,'Classificação ativ com agrop'!$B$7:$Z$632,COLUMN()-1,0)=0,"",VLOOKUP($B204,'Classificação ativ com agrop'!$B$7:$Z$632,COLUMN()-1,0))</f>
        <v/>
      </c>
      <c r="Q204" s="269">
        <f>IF(VLOOKUP($B204,'Classificação ativ com agrop'!$B$7:$Z$632,COLUMN()-1,0)=0,"",VLOOKUP($B204,'Classificação ativ com agrop'!$B$7:$Z$632,COLUMN()-1,0))</f>
        <v>1</v>
      </c>
      <c r="R204" s="269" t="str">
        <f>IF(VLOOKUP($B204,'Classificação ativ com agrop'!$B$7:$Z$632,COLUMN()-1,0)=0,"",VLOOKUP($B204,'Classificação ativ com agrop'!$B$7:$Z$632,COLUMN()-1,0))</f>
        <v/>
      </c>
      <c r="S204" s="270">
        <f>IF(VLOOKUP($B204,'Classificação ativ com agrop'!$B$7:$Z$632,COLUMN()-1,0)=0,"",VLOOKUP($B204,'Classificação ativ com agrop'!$B$7:$Z$632,COLUMN()-1,0))</f>
        <v>3487</v>
      </c>
      <c r="T204" s="270">
        <f>IF(VLOOKUP($B204,'Classificação ativ com agrop'!$B$7:$Z$632,COLUMN()-1,0)=0,"",VLOOKUP($B204,'Classificação ativ com agrop'!$B$7:$Z$632,COLUMN()-1,0))</f>
        <v>289</v>
      </c>
      <c r="U204" s="270">
        <f>IF(VLOOKUP($B204,'Classificação ativ com agrop'!$B$7:$Z$632,COLUMN()-1,0)=0,"",VLOOKUP($B204,'Classificação ativ com agrop'!$B$7:$Z$632,COLUMN()-1,0))</f>
        <v>73793</v>
      </c>
      <c r="V204" s="270">
        <f>IF(VLOOKUP($B204,'Classificação ativ com agrop'!$B$7:$Z$632,COLUMN()-1,0)=0,"",VLOOKUP($B204,'Classificação ativ com agrop'!$B$7:$Z$632,COLUMN()-1,0))</f>
        <v>6256</v>
      </c>
      <c r="W204" s="270" t="str">
        <f>IF(VLOOKUP($B204,'Classificação ativ com agrop'!$B$7:$Z$632,COLUMN()-1,0)=0,"",VLOOKUP($B204,'Classificação ativ com agrop'!$B$7:$Z$632,COLUMN()-1,0))</f>
        <v/>
      </c>
      <c r="X204" s="270" t="str">
        <f>IF(VLOOKUP($B204,'Classificação ativ com agrop'!$B$7:$Z$632,COLUMN()-1,0)=0,"",VLOOKUP($B204,'Classificação ativ com agrop'!$B$7:$Z$632,COLUMN()-1,0))</f>
        <v/>
      </c>
      <c r="Y204" s="270" t="str">
        <f>IF(VLOOKUP($B204,'Classificação ativ com agrop'!$B$7:$Z$632,COLUMN()-1,0)=0,"",VLOOKUP($B204,'Classificação ativ com agrop'!$B$7:$Z$632,COLUMN()-1,0))</f>
        <v/>
      </c>
      <c r="Z204" s="270" t="str">
        <f>IF(VLOOKUP($B204,'Classificação ativ com agrop'!$B$7:$Z$632,COLUMN()-1,0)=0,"",VLOOKUP($B204,'Classificação ativ com agrop'!$B$7:$Z$632,COLUMN()-1,0))</f>
        <v/>
      </c>
    </row>
    <row r="205" spans="1:26">
      <c r="A205" s="48">
        <v>635</v>
      </c>
      <c r="B205" s="49" t="s">
        <v>609</v>
      </c>
      <c r="C205" s="65">
        <f>VLOOKUP($B205,'Panorama Especialização Brasil'!$K$4:$BU$679,58,0)</f>
        <v>10646</v>
      </c>
      <c r="D205" s="46">
        <f t="shared" si="3"/>
        <v>0.83349909693741375</v>
      </c>
      <c r="E205" s="201">
        <f>VLOOKUP($B205,'Panorama Especialização Brasil'!$K$4:$BU$679,60,0)</f>
        <v>1071</v>
      </c>
      <c r="F205" s="98">
        <v>1488</v>
      </c>
      <c r="G205" s="196">
        <v>97</v>
      </c>
      <c r="H205" s="98">
        <f>VLOOKUP($B205,'Panorama Especialização Brasil'!$K$4:$BU$679,63,0)</f>
        <v>226010</v>
      </c>
      <c r="I205" s="201">
        <f>VLOOKUP($B205,'Panorama Especialização Brasil'!$K$4:$BV$680,64,0)</f>
        <v>21094</v>
      </c>
      <c r="J205" s="270" t="str">
        <f>IF(VLOOKUP($B205,'Classificação ativ com agrop'!$B$7:$Z$632,COLUMN()-1,0)=0,"",VLOOKUP($B205,'Classificação ativ com agrop'!$B$7:$Z$632,COLUMN()-1,0))</f>
        <v>Ser Ger</v>
      </c>
      <c r="K205" s="270" t="str">
        <f>IF(VLOOKUP($B205,'Classificação ativ com agrop'!$B$7:$Z$632,COLUMN()-1,0)=0,"",VLOOKUP($B205,'Classificação ativ com agrop'!$B$7:$Z$632,COLUMN()-1,0))</f>
        <v>SPB - Saúde</v>
      </c>
      <c r="L205" s="270" t="str">
        <f>IF(VLOOKUP($B205,'Classificação ativ com agrop'!$B$7:$Z$632,COLUMN()-1,0)=0,"",VLOOKUP($B205,'Classificação ativ com agrop'!$B$7:$Z$632,COLUMN()-1,0))</f>
        <v/>
      </c>
      <c r="M205" s="270" t="str">
        <f>IF(VLOOKUP($B205,'Classificação ativ com agrop'!$B$7:$Z$632,COLUMN()-1,0)=0,"",VLOOKUP($B205,'Classificação ativ com agrop'!$B$7:$Z$632,COLUMN()-1,0))</f>
        <v>Multifunção</v>
      </c>
      <c r="N205" s="270" t="str">
        <f>IF(VLOOKUP($B205,'Classificação ativ com agrop'!$B$7:$Z$632,COLUMN()-1,0)=0,"",VLOOKUP($B205,'Classificação ativ com agrop'!$B$7:$Z$632,COLUMN()-1,0))</f>
        <v/>
      </c>
      <c r="O205" s="270" t="str">
        <f>IF(VLOOKUP($B205,'Classificação ativ com agrop'!$B$7:$Z$632,COLUMN()-1,0)=0,"",VLOOKUP($B205,'Classificação ativ com agrop'!$B$7:$Z$632,COLUMN()-1,0))</f>
        <v/>
      </c>
      <c r="P205" s="270" t="str">
        <f>IF(VLOOKUP($B205,'Classificação ativ com agrop'!$B$7:$Z$632,COLUMN()-1,0)=0,"",VLOOKUP($B205,'Classificação ativ com agrop'!$B$7:$Z$632,COLUMN()-1,0))</f>
        <v/>
      </c>
      <c r="Q205" s="269">
        <f>IF(VLOOKUP($B205,'Classificação ativ com agrop'!$B$7:$Z$632,COLUMN()-1,0)=0,"",VLOOKUP($B205,'Classificação ativ com agrop'!$B$7:$Z$632,COLUMN()-1,0))</f>
        <v>1</v>
      </c>
      <c r="R205" s="269" t="str">
        <f>IF(VLOOKUP($B205,'Classificação ativ com agrop'!$B$7:$Z$632,COLUMN()-1,0)=0,"",VLOOKUP($B205,'Classificação ativ com agrop'!$B$7:$Z$632,COLUMN()-1,0))</f>
        <v/>
      </c>
      <c r="S205" s="270">
        <f>IF(VLOOKUP($B205,'Classificação ativ com agrop'!$B$7:$Z$632,COLUMN()-1,0)=0,"",VLOOKUP($B205,'Classificação ativ com agrop'!$B$7:$Z$632,COLUMN()-1,0))</f>
        <v>10646</v>
      </c>
      <c r="T205" s="270">
        <f>IF(VLOOKUP($B205,'Classificação ativ com agrop'!$B$7:$Z$632,COLUMN()-1,0)=0,"",VLOOKUP($B205,'Classificação ativ com agrop'!$B$7:$Z$632,COLUMN()-1,0))</f>
        <v>1071</v>
      </c>
      <c r="U205" s="270">
        <f>IF(VLOOKUP($B205,'Classificação ativ com agrop'!$B$7:$Z$632,COLUMN()-1,0)=0,"",VLOOKUP($B205,'Classificação ativ com agrop'!$B$7:$Z$632,COLUMN()-1,0))</f>
        <v>226010</v>
      </c>
      <c r="V205" s="270">
        <f>IF(VLOOKUP($B205,'Classificação ativ com agrop'!$B$7:$Z$632,COLUMN()-1,0)=0,"",VLOOKUP($B205,'Classificação ativ com agrop'!$B$7:$Z$632,COLUMN()-1,0))</f>
        <v>21094</v>
      </c>
      <c r="W205" s="270" t="str">
        <f>IF(VLOOKUP($B205,'Classificação ativ com agrop'!$B$7:$Z$632,COLUMN()-1,0)=0,"",VLOOKUP($B205,'Classificação ativ com agrop'!$B$7:$Z$632,COLUMN()-1,0))</f>
        <v/>
      </c>
      <c r="X205" s="270" t="str">
        <f>IF(VLOOKUP($B205,'Classificação ativ com agrop'!$B$7:$Z$632,COLUMN()-1,0)=0,"",VLOOKUP($B205,'Classificação ativ com agrop'!$B$7:$Z$632,COLUMN()-1,0))</f>
        <v/>
      </c>
      <c r="Y205" s="270" t="str">
        <f>IF(VLOOKUP($B205,'Classificação ativ com agrop'!$B$7:$Z$632,COLUMN()-1,0)=0,"",VLOOKUP($B205,'Classificação ativ com agrop'!$B$7:$Z$632,COLUMN()-1,0))</f>
        <v/>
      </c>
      <c r="Z205" s="270" t="str">
        <f>IF(VLOOKUP($B205,'Classificação ativ com agrop'!$B$7:$Z$632,COLUMN()-1,0)=0,"",VLOOKUP($B205,'Classificação ativ com agrop'!$B$7:$Z$632,COLUMN()-1,0))</f>
        <v/>
      </c>
    </row>
    <row r="206" spans="1:26">
      <c r="A206" s="48">
        <v>207</v>
      </c>
      <c r="B206" s="49" t="s">
        <v>177</v>
      </c>
      <c r="C206" s="65">
        <f>VLOOKUP($B206,'Panorama Especialização Brasil'!$K$4:$BU$679,58,0)</f>
        <v>2987</v>
      </c>
      <c r="D206" s="46">
        <f t="shared" si="3"/>
        <v>0.83327209513539768</v>
      </c>
      <c r="E206" s="201">
        <f>VLOOKUP($B206,'Panorama Especialização Brasil'!$K$4:$BU$679,60,0)</f>
        <v>162</v>
      </c>
      <c r="F206" s="98">
        <v>1366</v>
      </c>
      <c r="G206" s="196">
        <v>33</v>
      </c>
      <c r="H206" s="98">
        <f>VLOOKUP($B206,'Panorama Especialização Brasil'!$K$4:$BU$679,63,0)</f>
        <v>63430</v>
      </c>
      <c r="I206" s="201">
        <f>VLOOKUP($B206,'Panorama Especialização Brasil'!$K$4:$BV$680,64,0)</f>
        <v>3891</v>
      </c>
      <c r="J206" s="270" t="str">
        <f>IF(VLOOKUP($B206,'Classificação ativ com agrop'!$B$7:$Z$632,COLUMN()-1,0)=0,"",VLOOKUP($B206,'Classificação ativ com agrop'!$B$7:$Z$632,COLUMN()-1,0))</f>
        <v>Metalúrgico</v>
      </c>
      <c r="K206" s="270" t="str">
        <f>IF(VLOOKUP($B206,'Classificação ativ com agrop'!$B$7:$Z$632,COLUMN()-1,0)=0,"",VLOOKUP($B206,'Classificação ativ com agrop'!$B$7:$Z$632,COLUMN()-1,0))</f>
        <v>Multicadeia</v>
      </c>
      <c r="L206" s="270" t="str">
        <f>IF(VLOOKUP($B206,'Classificação ativ com agrop'!$B$7:$Z$632,COLUMN()-1,0)=0,"",VLOOKUP($B206,'Classificação ativ com agrop'!$B$7:$Z$632,COLUMN()-1,0))</f>
        <v/>
      </c>
      <c r="M206" s="270" t="str">
        <f>IF(VLOOKUP($B206,'Classificação ativ com agrop'!$B$7:$Z$632,COLUMN()-1,0)=0,"",VLOOKUP($B206,'Classificação ativ com agrop'!$B$7:$Z$632,COLUMN()-1,0))</f>
        <v>Multifunção</v>
      </c>
      <c r="N206" s="270" t="str">
        <f>IF(VLOOKUP($B206,'Classificação ativ com agrop'!$B$7:$Z$632,COLUMN()-1,0)=0,"",VLOOKUP($B206,'Classificação ativ com agrop'!$B$7:$Z$632,COLUMN()-1,0))</f>
        <v/>
      </c>
      <c r="O206" s="270" t="str">
        <f>IF(VLOOKUP($B206,'Classificação ativ com agrop'!$B$7:$Z$632,COLUMN()-1,0)=0,"",VLOOKUP($B206,'Classificação ativ com agrop'!$B$7:$Z$632,COLUMN()-1,0))</f>
        <v/>
      </c>
      <c r="P206" s="270" t="str">
        <f>IF(VLOOKUP($B206,'Classificação ativ com agrop'!$B$7:$Z$632,COLUMN()-1,0)=0,"",VLOOKUP($B206,'Classificação ativ com agrop'!$B$7:$Z$632,COLUMN()-1,0))</f>
        <v/>
      </c>
      <c r="Q206" s="269">
        <f>IF(VLOOKUP($B206,'Classificação ativ com agrop'!$B$7:$Z$632,COLUMN()-1,0)=0,"",VLOOKUP($B206,'Classificação ativ com agrop'!$B$7:$Z$632,COLUMN()-1,0))</f>
        <v>1</v>
      </c>
      <c r="R206" s="269" t="str">
        <f>IF(VLOOKUP($B206,'Classificação ativ com agrop'!$B$7:$Z$632,COLUMN()-1,0)=0,"",VLOOKUP($B206,'Classificação ativ com agrop'!$B$7:$Z$632,COLUMN()-1,0))</f>
        <v/>
      </c>
      <c r="S206" s="270">
        <f>IF(VLOOKUP($B206,'Classificação ativ com agrop'!$B$7:$Z$632,COLUMN()-1,0)=0,"",VLOOKUP($B206,'Classificação ativ com agrop'!$B$7:$Z$632,COLUMN()-1,0))</f>
        <v>2987</v>
      </c>
      <c r="T206" s="270">
        <f>IF(VLOOKUP($B206,'Classificação ativ com agrop'!$B$7:$Z$632,COLUMN()-1,0)=0,"",VLOOKUP($B206,'Classificação ativ com agrop'!$B$7:$Z$632,COLUMN()-1,0))</f>
        <v>162</v>
      </c>
      <c r="U206" s="270">
        <f>IF(VLOOKUP($B206,'Classificação ativ com agrop'!$B$7:$Z$632,COLUMN()-1,0)=0,"",VLOOKUP($B206,'Classificação ativ com agrop'!$B$7:$Z$632,COLUMN()-1,0))</f>
        <v>63430</v>
      </c>
      <c r="V206" s="270">
        <f>IF(VLOOKUP($B206,'Classificação ativ com agrop'!$B$7:$Z$632,COLUMN()-1,0)=0,"",VLOOKUP($B206,'Classificação ativ com agrop'!$B$7:$Z$632,COLUMN()-1,0))</f>
        <v>3891</v>
      </c>
      <c r="W206" s="270" t="str">
        <f>IF(VLOOKUP($B206,'Classificação ativ com agrop'!$B$7:$Z$632,COLUMN()-1,0)=0,"",VLOOKUP($B206,'Classificação ativ com agrop'!$B$7:$Z$632,COLUMN()-1,0))</f>
        <v/>
      </c>
      <c r="X206" s="270" t="str">
        <f>IF(VLOOKUP($B206,'Classificação ativ com agrop'!$B$7:$Z$632,COLUMN()-1,0)=0,"",VLOOKUP($B206,'Classificação ativ com agrop'!$B$7:$Z$632,COLUMN()-1,0))</f>
        <v/>
      </c>
      <c r="Y206" s="270" t="str">
        <f>IF(VLOOKUP($B206,'Classificação ativ com agrop'!$B$7:$Z$632,COLUMN()-1,0)=0,"",VLOOKUP($B206,'Classificação ativ com agrop'!$B$7:$Z$632,COLUMN()-1,0))</f>
        <v/>
      </c>
      <c r="Z206" s="270" t="str">
        <f>IF(VLOOKUP($B206,'Classificação ativ com agrop'!$B$7:$Z$632,COLUMN()-1,0)=0,"",VLOOKUP($B206,'Classificação ativ com agrop'!$B$7:$Z$632,COLUMN()-1,0))</f>
        <v/>
      </c>
    </row>
    <row r="207" spans="1:26">
      <c r="A207" s="48">
        <v>344</v>
      </c>
      <c r="B207" s="49" t="s">
        <v>315</v>
      </c>
      <c r="C207" s="65">
        <f>VLOOKUP($B207,'Panorama Especialização Brasil'!$K$4:$BU$679,58,0)</f>
        <v>7230</v>
      </c>
      <c r="D207" s="46">
        <f t="shared" si="3"/>
        <v>0.82891835461341334</v>
      </c>
      <c r="E207" s="201">
        <f>VLOOKUP($B207,'Panorama Especialização Brasil'!$K$4:$BU$679,60,0)</f>
        <v>498</v>
      </c>
      <c r="F207" s="98">
        <v>1892</v>
      </c>
      <c r="G207" s="196">
        <v>143</v>
      </c>
      <c r="H207" s="98">
        <f>VLOOKUP($B207,'Panorama Especialização Brasil'!$K$4:$BU$679,63,0)</f>
        <v>154338</v>
      </c>
      <c r="I207" s="201">
        <f>VLOOKUP($B207,'Panorama Especialização Brasil'!$K$4:$BV$680,64,0)</f>
        <v>14724</v>
      </c>
      <c r="J207" s="270" t="str">
        <f>IF(VLOOKUP($B207,'Classificação ativ com agrop'!$B$7:$Z$632,COLUMN()-1,0)=0,"",VLOOKUP($B207,'Classificação ativ com agrop'!$B$7:$Z$632,COLUMN()-1,0))</f>
        <v>Manutenção e Reparação</v>
      </c>
      <c r="K207" s="270" t="str">
        <f>IF(VLOOKUP($B207,'Classificação ativ com agrop'!$B$7:$Z$632,COLUMN()-1,0)=0,"",VLOOKUP($B207,'Classificação ativ com agrop'!$B$7:$Z$632,COLUMN()-1,0))</f>
        <v>SPF&amp;E</v>
      </c>
      <c r="L207" s="270" t="str">
        <f>IF(VLOOKUP($B207,'Classificação ativ com agrop'!$B$7:$Z$632,COLUMN()-1,0)=0,"",VLOOKUP($B207,'Classificação ativ com agrop'!$B$7:$Z$632,COLUMN()-1,0))</f>
        <v/>
      </c>
      <c r="M207" s="270" t="str">
        <f>IF(VLOOKUP($B207,'Classificação ativ com agrop'!$B$7:$Z$632,COLUMN()-1,0)=0,"",VLOOKUP($B207,'Classificação ativ com agrop'!$B$7:$Z$632,COLUMN()-1,0))</f>
        <v>Gen Reflexo</v>
      </c>
      <c r="N207" s="270" t="str">
        <f>IF(VLOOKUP($B207,'Classificação ativ com agrop'!$B$7:$Z$632,COLUMN()-1,0)=0,"",VLOOKUP($B207,'Classificação ativ com agrop'!$B$7:$Z$632,COLUMN()-1,0))</f>
        <v/>
      </c>
      <c r="O207" s="270" t="str">
        <f>IF(VLOOKUP($B207,'Classificação ativ com agrop'!$B$7:$Z$632,COLUMN()-1,0)=0,"",VLOOKUP($B207,'Classificação ativ com agrop'!$B$7:$Z$632,COLUMN()-1,0))</f>
        <v/>
      </c>
      <c r="P207" s="270" t="str">
        <f>IF(VLOOKUP($B207,'Classificação ativ com agrop'!$B$7:$Z$632,COLUMN()-1,0)=0,"",VLOOKUP($B207,'Classificação ativ com agrop'!$B$7:$Z$632,COLUMN()-1,0))</f>
        <v/>
      </c>
      <c r="Q207" s="269">
        <f>IF(VLOOKUP($B207,'Classificação ativ com agrop'!$B$7:$Z$632,COLUMN()-1,0)=0,"",VLOOKUP($B207,'Classificação ativ com agrop'!$B$7:$Z$632,COLUMN()-1,0))</f>
        <v>1</v>
      </c>
      <c r="R207" s="269" t="str">
        <f>IF(VLOOKUP($B207,'Classificação ativ com agrop'!$B$7:$Z$632,COLUMN()-1,0)=0,"",VLOOKUP($B207,'Classificação ativ com agrop'!$B$7:$Z$632,COLUMN()-1,0))</f>
        <v/>
      </c>
      <c r="S207" s="270">
        <f>IF(VLOOKUP($B207,'Classificação ativ com agrop'!$B$7:$Z$632,COLUMN()-1,0)=0,"",VLOOKUP($B207,'Classificação ativ com agrop'!$B$7:$Z$632,COLUMN()-1,0))</f>
        <v>7230</v>
      </c>
      <c r="T207" s="270">
        <f>IF(VLOOKUP($B207,'Classificação ativ com agrop'!$B$7:$Z$632,COLUMN()-1,0)=0,"",VLOOKUP($B207,'Classificação ativ com agrop'!$B$7:$Z$632,COLUMN()-1,0))</f>
        <v>498</v>
      </c>
      <c r="U207" s="270">
        <f>IF(VLOOKUP($B207,'Classificação ativ com agrop'!$B$7:$Z$632,COLUMN()-1,0)=0,"",VLOOKUP($B207,'Classificação ativ com agrop'!$B$7:$Z$632,COLUMN()-1,0))</f>
        <v>154338</v>
      </c>
      <c r="V207" s="270">
        <f>IF(VLOOKUP($B207,'Classificação ativ com agrop'!$B$7:$Z$632,COLUMN()-1,0)=0,"",VLOOKUP($B207,'Classificação ativ com agrop'!$B$7:$Z$632,COLUMN()-1,0))</f>
        <v>14724</v>
      </c>
      <c r="W207" s="270" t="str">
        <f>IF(VLOOKUP($B207,'Classificação ativ com agrop'!$B$7:$Z$632,COLUMN()-1,0)=0,"",VLOOKUP($B207,'Classificação ativ com agrop'!$B$7:$Z$632,COLUMN()-1,0))</f>
        <v/>
      </c>
      <c r="X207" s="270" t="str">
        <f>IF(VLOOKUP($B207,'Classificação ativ com agrop'!$B$7:$Z$632,COLUMN()-1,0)=0,"",VLOOKUP($B207,'Classificação ativ com agrop'!$B$7:$Z$632,COLUMN()-1,0))</f>
        <v/>
      </c>
      <c r="Y207" s="270" t="str">
        <f>IF(VLOOKUP($B207,'Classificação ativ com agrop'!$B$7:$Z$632,COLUMN()-1,0)=0,"",VLOOKUP($B207,'Classificação ativ com agrop'!$B$7:$Z$632,COLUMN()-1,0))</f>
        <v/>
      </c>
      <c r="Z207" s="270" t="str">
        <f>IF(VLOOKUP($B207,'Classificação ativ com agrop'!$B$7:$Z$632,COLUMN()-1,0)=0,"",VLOOKUP($B207,'Classificação ativ com agrop'!$B$7:$Z$632,COLUMN()-1,0))</f>
        <v/>
      </c>
    </row>
    <row r="208" spans="1:26">
      <c r="A208" s="48">
        <v>329</v>
      </c>
      <c r="B208" s="49" t="s">
        <v>300</v>
      </c>
      <c r="C208" s="65">
        <f>VLOOKUP($B208,'Panorama Especialização Brasil'!$K$4:$BU$679,58,0)</f>
        <v>9476</v>
      </c>
      <c r="D208" s="46">
        <f t="shared" si="3"/>
        <v>0.82298694429122587</v>
      </c>
      <c r="E208" s="201">
        <f>VLOOKUP($B208,'Panorama Especialização Brasil'!$K$4:$BU$679,60,0)</f>
        <v>414</v>
      </c>
      <c r="F208" s="98">
        <v>1605</v>
      </c>
      <c r="G208" s="196">
        <v>84</v>
      </c>
      <c r="H208" s="98">
        <f>VLOOKUP($B208,'Panorama Especialização Brasil'!$K$4:$BU$679,63,0)</f>
        <v>203741</v>
      </c>
      <c r="I208" s="201">
        <f>VLOOKUP($B208,'Panorama Especialização Brasil'!$K$4:$BV$680,64,0)</f>
        <v>18513</v>
      </c>
      <c r="J208" s="270" t="str">
        <f>IF(VLOOKUP($B208,'Classificação ativ com agrop'!$B$7:$Z$632,COLUMN()-1,0)=0,"",VLOOKUP($B208,'Classificação ativ com agrop'!$B$7:$Z$632,COLUMN()-1,0))</f>
        <v>Imobilia</v>
      </c>
      <c r="K208" s="270" t="str">
        <f>IF(VLOOKUP($B208,'Classificação ativ com agrop'!$B$7:$Z$632,COLUMN()-1,0)=0,"",VLOOKUP($B208,'Classificação ativ com agrop'!$B$7:$Z$632,COLUMN()-1,0))</f>
        <v>SPF&amp;E</v>
      </c>
      <c r="L208" s="270" t="str">
        <f>IF(VLOOKUP($B208,'Classificação ativ com agrop'!$B$7:$Z$632,COLUMN()-1,0)=0,"",VLOOKUP($B208,'Classificação ativ com agrop'!$B$7:$Z$632,COLUMN()-1,0))</f>
        <v/>
      </c>
      <c r="M208" s="270" t="str">
        <f>IF(VLOOKUP($B208,'Classificação ativ com agrop'!$B$7:$Z$632,COLUMN()-1,0)=0,"",VLOOKUP($B208,'Classificação ativ com agrop'!$B$7:$Z$632,COLUMN()-1,0))</f>
        <v>Gen Reflexo</v>
      </c>
      <c r="N208" s="270" t="str">
        <f>IF(VLOOKUP($B208,'Classificação ativ com agrop'!$B$7:$Z$632,COLUMN()-1,0)=0,"",VLOOKUP($B208,'Classificação ativ com agrop'!$B$7:$Z$632,COLUMN()-1,0))</f>
        <v/>
      </c>
      <c r="O208" s="270" t="str">
        <f>IF(VLOOKUP($B208,'Classificação ativ com agrop'!$B$7:$Z$632,COLUMN()-1,0)=0,"",VLOOKUP($B208,'Classificação ativ com agrop'!$B$7:$Z$632,COLUMN()-1,0))</f>
        <v/>
      </c>
      <c r="P208" s="270" t="str">
        <f>IF(VLOOKUP($B208,'Classificação ativ com agrop'!$B$7:$Z$632,COLUMN()-1,0)=0,"",VLOOKUP($B208,'Classificação ativ com agrop'!$B$7:$Z$632,COLUMN()-1,0))</f>
        <v/>
      </c>
      <c r="Q208" s="269">
        <f>IF(VLOOKUP($B208,'Classificação ativ com agrop'!$B$7:$Z$632,COLUMN()-1,0)=0,"",VLOOKUP($B208,'Classificação ativ com agrop'!$B$7:$Z$632,COLUMN()-1,0))</f>
        <v>1</v>
      </c>
      <c r="R208" s="269" t="str">
        <f>IF(VLOOKUP($B208,'Classificação ativ com agrop'!$B$7:$Z$632,COLUMN()-1,0)=0,"",VLOOKUP($B208,'Classificação ativ com agrop'!$B$7:$Z$632,COLUMN()-1,0))</f>
        <v/>
      </c>
      <c r="S208" s="270">
        <f>IF(VLOOKUP($B208,'Classificação ativ com agrop'!$B$7:$Z$632,COLUMN()-1,0)=0,"",VLOOKUP($B208,'Classificação ativ com agrop'!$B$7:$Z$632,COLUMN()-1,0))</f>
        <v>9476</v>
      </c>
      <c r="T208" s="270">
        <f>IF(VLOOKUP($B208,'Classificação ativ com agrop'!$B$7:$Z$632,COLUMN()-1,0)=0,"",VLOOKUP($B208,'Classificação ativ com agrop'!$B$7:$Z$632,COLUMN()-1,0))</f>
        <v>414</v>
      </c>
      <c r="U208" s="270">
        <f>IF(VLOOKUP($B208,'Classificação ativ com agrop'!$B$7:$Z$632,COLUMN()-1,0)=0,"",VLOOKUP($B208,'Classificação ativ com agrop'!$B$7:$Z$632,COLUMN()-1,0))</f>
        <v>203741</v>
      </c>
      <c r="V208" s="270">
        <f>IF(VLOOKUP($B208,'Classificação ativ com agrop'!$B$7:$Z$632,COLUMN()-1,0)=0,"",VLOOKUP($B208,'Classificação ativ com agrop'!$B$7:$Z$632,COLUMN()-1,0))</f>
        <v>18513</v>
      </c>
      <c r="W208" s="270" t="str">
        <f>IF(VLOOKUP($B208,'Classificação ativ com agrop'!$B$7:$Z$632,COLUMN()-1,0)=0,"",VLOOKUP($B208,'Classificação ativ com agrop'!$B$7:$Z$632,COLUMN()-1,0))</f>
        <v/>
      </c>
      <c r="X208" s="270" t="str">
        <f>IF(VLOOKUP($B208,'Classificação ativ com agrop'!$B$7:$Z$632,COLUMN()-1,0)=0,"",VLOOKUP($B208,'Classificação ativ com agrop'!$B$7:$Z$632,COLUMN()-1,0))</f>
        <v/>
      </c>
      <c r="Y208" s="270" t="str">
        <f>IF(VLOOKUP($B208,'Classificação ativ com agrop'!$B$7:$Z$632,COLUMN()-1,0)=0,"",VLOOKUP($B208,'Classificação ativ com agrop'!$B$7:$Z$632,COLUMN()-1,0))</f>
        <v/>
      </c>
      <c r="Z208" s="270" t="str">
        <f>IF(VLOOKUP($B208,'Classificação ativ com agrop'!$B$7:$Z$632,COLUMN()-1,0)=0,"",VLOOKUP($B208,'Classificação ativ com agrop'!$B$7:$Z$632,COLUMN()-1,0))</f>
        <v/>
      </c>
    </row>
    <row r="209" spans="1:26">
      <c r="A209" s="48">
        <v>482</v>
      </c>
      <c r="B209" s="49" t="s">
        <v>454</v>
      </c>
      <c r="C209" s="65">
        <f>VLOOKUP($B209,'Panorama Especialização Brasil'!$K$4:$BU$679,58,0)</f>
        <v>13900</v>
      </c>
      <c r="D209" s="46">
        <f t="shared" si="3"/>
        <v>0.81928409941306579</v>
      </c>
      <c r="E209" s="201">
        <f>VLOOKUP($B209,'Panorama Especialização Brasil'!$K$4:$BU$679,60,0)</f>
        <v>786</v>
      </c>
      <c r="F209" s="98">
        <v>5241</v>
      </c>
      <c r="G209" s="196">
        <v>205</v>
      </c>
      <c r="H209" s="98">
        <f>VLOOKUP($B209,'Panorama Especialização Brasil'!$K$4:$BU$679,63,0)</f>
        <v>300211</v>
      </c>
      <c r="I209" s="201">
        <f>VLOOKUP($B209,'Panorama Especialização Brasil'!$K$4:$BV$680,64,0)</f>
        <v>22275</v>
      </c>
      <c r="J209" s="270" t="str">
        <f>IF(VLOOKUP($B209,'Classificação ativ com agrop'!$B$7:$Z$632,COLUMN()-1,0)=0,"",VLOOKUP($B209,'Classificação ativ com agrop'!$B$7:$Z$632,COLUMN()-1,0))</f>
        <v>Ind Alim</v>
      </c>
      <c r="K209" s="270" t="str">
        <f>IF(VLOOKUP($B209,'Classificação ativ com agrop'!$B$7:$Z$632,COLUMN()-1,0)=0,"",VLOOKUP($B209,'Classificação ativ com agrop'!$B$7:$Z$632,COLUMN()-1,0))</f>
        <v>SPF&amp;E</v>
      </c>
      <c r="L209" s="270" t="str">
        <f>IF(VLOOKUP($B209,'Classificação ativ com agrop'!$B$7:$Z$632,COLUMN()-1,0)=0,"",VLOOKUP($B209,'Classificação ativ com agrop'!$B$7:$Z$632,COLUMN()-1,0))</f>
        <v/>
      </c>
      <c r="M209" s="270" t="str">
        <f>IF(VLOOKUP($B209,'Classificação ativ com agrop'!$B$7:$Z$632,COLUMN()-1,0)=0,"",VLOOKUP($B209,'Classificação ativ com agrop'!$B$7:$Z$632,COLUMN()-1,0))</f>
        <v>Gen Reflexo</v>
      </c>
      <c r="N209" s="270" t="str">
        <f>IF(VLOOKUP($B209,'Classificação ativ com agrop'!$B$7:$Z$632,COLUMN()-1,0)=0,"",VLOOKUP($B209,'Classificação ativ com agrop'!$B$7:$Z$632,COLUMN()-1,0))</f>
        <v/>
      </c>
      <c r="O209" s="270" t="str">
        <f>IF(VLOOKUP($B209,'Classificação ativ com agrop'!$B$7:$Z$632,COLUMN()-1,0)=0,"",VLOOKUP($B209,'Classificação ativ com agrop'!$B$7:$Z$632,COLUMN()-1,0))</f>
        <v/>
      </c>
      <c r="P209" s="270" t="str">
        <f>IF(VLOOKUP($B209,'Classificação ativ com agrop'!$B$7:$Z$632,COLUMN()-1,0)=0,"",VLOOKUP($B209,'Classificação ativ com agrop'!$B$7:$Z$632,COLUMN()-1,0))</f>
        <v/>
      </c>
      <c r="Q209" s="269">
        <f>IF(VLOOKUP($B209,'Classificação ativ com agrop'!$B$7:$Z$632,COLUMN()-1,0)=0,"",VLOOKUP($B209,'Classificação ativ com agrop'!$B$7:$Z$632,COLUMN()-1,0))</f>
        <v>1</v>
      </c>
      <c r="R209" s="269" t="str">
        <f>IF(VLOOKUP($B209,'Classificação ativ com agrop'!$B$7:$Z$632,COLUMN()-1,0)=0,"",VLOOKUP($B209,'Classificação ativ com agrop'!$B$7:$Z$632,COLUMN()-1,0))</f>
        <v/>
      </c>
      <c r="S209" s="270">
        <f>IF(VLOOKUP($B209,'Classificação ativ com agrop'!$B$7:$Z$632,COLUMN()-1,0)=0,"",VLOOKUP($B209,'Classificação ativ com agrop'!$B$7:$Z$632,COLUMN()-1,0))</f>
        <v>13900</v>
      </c>
      <c r="T209" s="270">
        <f>IF(VLOOKUP($B209,'Classificação ativ com agrop'!$B$7:$Z$632,COLUMN()-1,0)=0,"",VLOOKUP($B209,'Classificação ativ com agrop'!$B$7:$Z$632,COLUMN()-1,0))</f>
        <v>786</v>
      </c>
      <c r="U209" s="270">
        <f>IF(VLOOKUP($B209,'Classificação ativ com agrop'!$B$7:$Z$632,COLUMN()-1,0)=0,"",VLOOKUP($B209,'Classificação ativ com agrop'!$B$7:$Z$632,COLUMN()-1,0))</f>
        <v>300211</v>
      </c>
      <c r="V209" s="270">
        <f>IF(VLOOKUP($B209,'Classificação ativ com agrop'!$B$7:$Z$632,COLUMN()-1,0)=0,"",VLOOKUP($B209,'Classificação ativ com agrop'!$B$7:$Z$632,COLUMN()-1,0))</f>
        <v>22275</v>
      </c>
      <c r="W209" s="270" t="str">
        <f>IF(VLOOKUP($B209,'Classificação ativ com agrop'!$B$7:$Z$632,COLUMN()-1,0)=0,"",VLOOKUP($B209,'Classificação ativ com agrop'!$B$7:$Z$632,COLUMN()-1,0))</f>
        <v/>
      </c>
      <c r="X209" s="270" t="str">
        <f>IF(VLOOKUP($B209,'Classificação ativ com agrop'!$B$7:$Z$632,COLUMN()-1,0)=0,"",VLOOKUP($B209,'Classificação ativ com agrop'!$B$7:$Z$632,COLUMN()-1,0))</f>
        <v/>
      </c>
      <c r="Y209" s="270" t="str">
        <f>IF(VLOOKUP($B209,'Classificação ativ com agrop'!$B$7:$Z$632,COLUMN()-1,0)=0,"",VLOOKUP($B209,'Classificação ativ com agrop'!$B$7:$Z$632,COLUMN()-1,0))</f>
        <v/>
      </c>
      <c r="Z209" s="270" t="str">
        <f>IF(VLOOKUP($B209,'Classificação ativ com agrop'!$B$7:$Z$632,COLUMN()-1,0)=0,"",VLOOKUP($B209,'Classificação ativ com agrop'!$B$7:$Z$632,COLUMN()-1,0))</f>
        <v/>
      </c>
    </row>
    <row r="210" spans="1:26">
      <c r="A210" s="48">
        <v>154</v>
      </c>
      <c r="B210" s="49" t="s">
        <v>124</v>
      </c>
      <c r="C210" s="65">
        <f>VLOOKUP($B210,'Panorama Especialização Brasil'!$K$4:$BU$679,58,0)</f>
        <v>370</v>
      </c>
      <c r="D210" s="46">
        <f t="shared" si="3"/>
        <v>0.81563299892083174</v>
      </c>
      <c r="E210" s="201">
        <f>VLOOKUP($B210,'Panorama Especialização Brasil'!$K$4:$BU$679,60,0)</f>
        <v>8</v>
      </c>
      <c r="F210" s="98">
        <v>370</v>
      </c>
      <c r="G210" s="196">
        <v>8</v>
      </c>
      <c r="H210" s="98">
        <f>VLOOKUP($B210,'Panorama Especialização Brasil'!$K$4:$BU$679,63,0)</f>
        <v>8027</v>
      </c>
      <c r="I210" s="201">
        <f>VLOOKUP($B210,'Panorama Especialização Brasil'!$K$4:$BV$680,64,0)</f>
        <v>195</v>
      </c>
      <c r="J210" s="270" t="str">
        <f>IF(VLOOKUP($B210,'Classificação ativ com agrop'!$B$7:$Z$632,COLUMN()-1,0)=0,"",VLOOKUP($B210,'Classificação ativ com agrop'!$B$7:$Z$632,COLUMN()-1,0))</f>
        <v>Química</v>
      </c>
      <c r="K210" s="270" t="str">
        <f>IF(VLOOKUP($B210,'Classificação ativ com agrop'!$B$7:$Z$632,COLUMN()-1,0)=0,"",VLOOKUP($B210,'Classificação ativ com agrop'!$B$7:$Z$632,COLUMN()-1,0))</f>
        <v>Mat Transp</v>
      </c>
      <c r="L210" s="270" t="str">
        <f>IF(VLOOKUP($B210,'Classificação ativ com agrop'!$B$7:$Z$632,COLUMN()-1,0)=0,"",VLOOKUP($B210,'Classificação ativ com agrop'!$B$7:$Z$632,COLUMN()-1,0))</f>
        <v>Transp ZFM</v>
      </c>
      <c r="M210" s="270" t="str">
        <f>IF(VLOOKUP($B210,'Classificação ativ com agrop'!$B$7:$Z$632,COLUMN()-1,0)=0,"",VLOOKUP($B210,'Classificação ativ com agrop'!$B$7:$Z$632,COLUMN()-1,0))</f>
        <v>X Prop</v>
      </c>
      <c r="N210" s="270" t="str">
        <f>IF(VLOOKUP($B210,'Classificação ativ com agrop'!$B$7:$Z$632,COLUMN()-1,0)=0,"",VLOOKUP($B210,'Classificação ativ com agrop'!$B$7:$Z$632,COLUMN()-1,0))</f>
        <v>Eletroeletron</v>
      </c>
      <c r="O210" s="270" t="str">
        <f>IF(VLOOKUP($B210,'Classificação ativ com agrop'!$B$7:$Z$632,COLUMN()-1,0)=0,"",VLOOKUP($B210,'Classificação ativ com agrop'!$B$7:$Z$632,COLUMN()-1,0))</f>
        <v/>
      </c>
      <c r="P210" s="270" t="str">
        <f>IF(VLOOKUP($B210,'Classificação ativ com agrop'!$B$7:$Z$632,COLUMN()-1,0)=0,"",VLOOKUP($B210,'Classificação ativ com agrop'!$B$7:$Z$632,COLUMN()-1,0))</f>
        <v>X Prop</v>
      </c>
      <c r="Q210" s="269">
        <f>IF(VLOOKUP($B210,'Classificação ativ com agrop'!$B$7:$Z$632,COLUMN()-1,0)=0,"",VLOOKUP($B210,'Classificação ativ com agrop'!$B$7:$Z$632,COLUMN()-1,0))</f>
        <v>0.5</v>
      </c>
      <c r="R210" s="269">
        <f>IF(VLOOKUP($B210,'Classificação ativ com agrop'!$B$7:$Z$632,COLUMN()-1,0)=0,"",VLOOKUP($B210,'Classificação ativ com agrop'!$B$7:$Z$632,COLUMN()-1,0))</f>
        <v>0.5</v>
      </c>
      <c r="S210" s="270">
        <f>IF(VLOOKUP($B210,'Classificação ativ com agrop'!$B$7:$Z$632,COLUMN()-1,0)=0,"",VLOOKUP($B210,'Classificação ativ com agrop'!$B$7:$Z$632,COLUMN()-1,0))</f>
        <v>185</v>
      </c>
      <c r="T210" s="270">
        <f>IF(VLOOKUP($B210,'Classificação ativ com agrop'!$B$7:$Z$632,COLUMN()-1,0)=0,"",VLOOKUP($B210,'Classificação ativ com agrop'!$B$7:$Z$632,COLUMN()-1,0))</f>
        <v>4</v>
      </c>
      <c r="U210" s="270">
        <f>IF(VLOOKUP($B210,'Classificação ativ com agrop'!$B$7:$Z$632,COLUMN()-1,0)=0,"",VLOOKUP($B210,'Classificação ativ com agrop'!$B$7:$Z$632,COLUMN()-1,0))</f>
        <v>4013.5</v>
      </c>
      <c r="V210" s="270">
        <f>IF(VLOOKUP($B210,'Classificação ativ com agrop'!$B$7:$Z$632,COLUMN()-1,0)=0,"",VLOOKUP($B210,'Classificação ativ com agrop'!$B$7:$Z$632,COLUMN()-1,0))</f>
        <v>97.5</v>
      </c>
      <c r="W210" s="270">
        <f>IF(VLOOKUP($B210,'Classificação ativ com agrop'!$B$7:$Z$632,COLUMN()-1,0)=0,"",VLOOKUP($B210,'Classificação ativ com agrop'!$B$7:$Z$632,COLUMN()-1,0))</f>
        <v>185</v>
      </c>
      <c r="X210" s="270">
        <f>IF(VLOOKUP($B210,'Classificação ativ com agrop'!$B$7:$Z$632,COLUMN()-1,0)=0,"",VLOOKUP($B210,'Classificação ativ com agrop'!$B$7:$Z$632,COLUMN()-1,0))</f>
        <v>4</v>
      </c>
      <c r="Y210" s="270">
        <f>IF(VLOOKUP($B210,'Classificação ativ com agrop'!$B$7:$Z$632,COLUMN()-1,0)=0,"",VLOOKUP($B210,'Classificação ativ com agrop'!$B$7:$Z$632,COLUMN()-1,0))</f>
        <v>4013.5</v>
      </c>
      <c r="Z210" s="270">
        <f>IF(VLOOKUP($B210,'Classificação ativ com agrop'!$B$7:$Z$632,COLUMN()-1,0)=0,"",VLOOKUP($B210,'Classificação ativ com agrop'!$B$7:$Z$632,COLUMN()-1,0))</f>
        <v>97.5</v>
      </c>
    </row>
    <row r="211" spans="1:26">
      <c r="A211" s="48">
        <v>370</v>
      </c>
      <c r="B211" s="49" t="s">
        <v>341</v>
      </c>
      <c r="C211" s="65">
        <f>VLOOKUP($B211,'Panorama Especialização Brasil'!$K$4:$BU$679,58,0)</f>
        <v>1510</v>
      </c>
      <c r="D211" s="46">
        <f t="shared" si="3"/>
        <v>0.81127035514913892</v>
      </c>
      <c r="E211" s="201">
        <f>VLOOKUP($B211,'Panorama Especialização Brasil'!$K$4:$BU$679,60,0)</f>
        <v>199</v>
      </c>
      <c r="F211" s="98">
        <v>226</v>
      </c>
      <c r="G211" s="196">
        <v>21</v>
      </c>
      <c r="H211" s="98">
        <f>VLOOKUP($B211,'Panorama Especialização Brasil'!$K$4:$BU$679,63,0)</f>
        <v>32935</v>
      </c>
      <c r="I211" s="201">
        <f>VLOOKUP($B211,'Panorama Especialização Brasil'!$K$4:$BV$680,64,0)</f>
        <v>3165</v>
      </c>
      <c r="J211" s="270" t="str">
        <f>IF(VLOOKUP($B211,'Classificação ativ com agrop'!$B$7:$Z$632,COLUMN()-1,0)=0,"",VLOOKUP($B211,'Classificação ativ com agrop'!$B$7:$Z$632,COLUMN()-1,0))</f>
        <v>Com Atac</v>
      </c>
      <c r="K211" s="270" t="str">
        <f>IF(VLOOKUP($B211,'Classificação ativ com agrop'!$B$7:$Z$632,COLUMN()-1,0)=0,"",VLOOKUP($B211,'Classificação ativ com agrop'!$B$7:$Z$632,COLUMN()-1,0))</f>
        <v>SPF</v>
      </c>
      <c r="L211" s="270" t="str">
        <f>IF(VLOOKUP($B211,'Classificação ativ com agrop'!$B$7:$Z$632,COLUMN()-1,0)=0,"",VLOOKUP($B211,'Classificação ativ com agrop'!$B$7:$Z$632,COLUMN()-1,0))</f>
        <v/>
      </c>
      <c r="M211" s="270" t="str">
        <f>IF(VLOOKUP($B211,'Classificação ativ com agrop'!$B$7:$Z$632,COLUMN()-1,0)=0,"",VLOOKUP($B211,'Classificação ativ com agrop'!$B$7:$Z$632,COLUMN()-1,0))</f>
        <v>Cons Reflexo</v>
      </c>
      <c r="N211" s="270" t="str">
        <f>IF(VLOOKUP($B211,'Classificação ativ com agrop'!$B$7:$Z$632,COLUMN()-1,0)=0,"",VLOOKUP($B211,'Classificação ativ com agrop'!$B$7:$Z$632,COLUMN()-1,0))</f>
        <v/>
      </c>
      <c r="O211" s="270" t="str">
        <f>IF(VLOOKUP($B211,'Classificação ativ com agrop'!$B$7:$Z$632,COLUMN()-1,0)=0,"",VLOOKUP($B211,'Classificação ativ com agrop'!$B$7:$Z$632,COLUMN()-1,0))</f>
        <v/>
      </c>
      <c r="P211" s="270" t="str">
        <f>IF(VLOOKUP($B211,'Classificação ativ com agrop'!$B$7:$Z$632,COLUMN()-1,0)=0,"",VLOOKUP($B211,'Classificação ativ com agrop'!$B$7:$Z$632,COLUMN()-1,0))</f>
        <v/>
      </c>
      <c r="Q211" s="269">
        <f>IF(VLOOKUP($B211,'Classificação ativ com agrop'!$B$7:$Z$632,COLUMN()-1,0)=0,"",VLOOKUP($B211,'Classificação ativ com agrop'!$B$7:$Z$632,COLUMN()-1,0))</f>
        <v>1</v>
      </c>
      <c r="R211" s="269" t="str">
        <f>IF(VLOOKUP($B211,'Classificação ativ com agrop'!$B$7:$Z$632,COLUMN()-1,0)=0,"",VLOOKUP($B211,'Classificação ativ com agrop'!$B$7:$Z$632,COLUMN()-1,0))</f>
        <v/>
      </c>
      <c r="S211" s="270">
        <f>IF(VLOOKUP($B211,'Classificação ativ com agrop'!$B$7:$Z$632,COLUMN()-1,0)=0,"",VLOOKUP($B211,'Classificação ativ com agrop'!$B$7:$Z$632,COLUMN()-1,0))</f>
        <v>1510</v>
      </c>
      <c r="T211" s="270">
        <f>IF(VLOOKUP($B211,'Classificação ativ com agrop'!$B$7:$Z$632,COLUMN()-1,0)=0,"",VLOOKUP($B211,'Classificação ativ com agrop'!$B$7:$Z$632,COLUMN()-1,0))</f>
        <v>199</v>
      </c>
      <c r="U211" s="270">
        <f>IF(VLOOKUP($B211,'Classificação ativ com agrop'!$B$7:$Z$632,COLUMN()-1,0)=0,"",VLOOKUP($B211,'Classificação ativ com agrop'!$B$7:$Z$632,COLUMN()-1,0))</f>
        <v>32935</v>
      </c>
      <c r="V211" s="270">
        <f>IF(VLOOKUP($B211,'Classificação ativ com agrop'!$B$7:$Z$632,COLUMN()-1,0)=0,"",VLOOKUP($B211,'Classificação ativ com agrop'!$B$7:$Z$632,COLUMN()-1,0))</f>
        <v>3165</v>
      </c>
      <c r="W211" s="270" t="str">
        <f>IF(VLOOKUP($B211,'Classificação ativ com agrop'!$B$7:$Z$632,COLUMN()-1,0)=0,"",VLOOKUP($B211,'Classificação ativ com agrop'!$B$7:$Z$632,COLUMN()-1,0))</f>
        <v/>
      </c>
      <c r="X211" s="270" t="str">
        <f>IF(VLOOKUP($B211,'Classificação ativ com agrop'!$B$7:$Z$632,COLUMN()-1,0)=0,"",VLOOKUP($B211,'Classificação ativ com agrop'!$B$7:$Z$632,COLUMN()-1,0))</f>
        <v/>
      </c>
      <c r="Y211" s="270" t="str">
        <f>IF(VLOOKUP($B211,'Classificação ativ com agrop'!$B$7:$Z$632,COLUMN()-1,0)=0,"",VLOOKUP($B211,'Classificação ativ com agrop'!$B$7:$Z$632,COLUMN()-1,0))</f>
        <v/>
      </c>
      <c r="Z211" s="270" t="str">
        <f>IF(VLOOKUP($B211,'Classificação ativ com agrop'!$B$7:$Z$632,COLUMN()-1,0)=0,"",VLOOKUP($B211,'Classificação ativ com agrop'!$B$7:$Z$632,COLUMN()-1,0))</f>
        <v/>
      </c>
    </row>
    <row r="212" spans="1:26">
      <c r="A212" s="48">
        <v>449</v>
      </c>
      <c r="B212" s="49" t="s">
        <v>421</v>
      </c>
      <c r="C212" s="65">
        <f>VLOOKUP($B212,'Panorama Especialização Brasil'!$K$4:$BU$679,58,0)</f>
        <v>749</v>
      </c>
      <c r="D212" s="46">
        <f t="shared" si="3"/>
        <v>0.80961671410635794</v>
      </c>
      <c r="E212" s="201">
        <f>VLOOKUP($B212,'Panorama Especialização Brasil'!$K$4:$BU$679,60,0)</f>
        <v>163</v>
      </c>
      <c r="F212" s="98">
        <v>27</v>
      </c>
      <c r="G212" s="196">
        <v>9</v>
      </c>
      <c r="H212" s="98">
        <f>VLOOKUP($B212,'Panorama Especialização Brasil'!$K$4:$BU$679,63,0)</f>
        <v>16370</v>
      </c>
      <c r="I212" s="201">
        <f>VLOOKUP($B212,'Panorama Especialização Brasil'!$K$4:$BV$680,64,0)</f>
        <v>5248</v>
      </c>
      <c r="J212" s="270" t="str">
        <f>IF(VLOOKUP($B212,'Classificação ativ com agrop'!$B$7:$Z$632,COLUMN()-1,0)=0,"",VLOOKUP($B212,'Classificação ativ com agrop'!$B$7:$Z$632,COLUMN()-1,0))</f>
        <v>Log e Tr</v>
      </c>
      <c r="K212" s="270" t="str">
        <f>IF(VLOOKUP($B212,'Classificação ativ com agrop'!$B$7:$Z$632,COLUMN()-1,0)=0,"",VLOOKUP($B212,'Classificação ativ com agrop'!$B$7:$Z$632,COLUMN()-1,0))</f>
        <v>SPF</v>
      </c>
      <c r="L212" s="270" t="str">
        <f>IF(VLOOKUP($B212,'Classificação ativ com agrop'!$B$7:$Z$632,COLUMN()-1,0)=0,"",VLOOKUP($B212,'Classificação ativ com agrop'!$B$7:$Z$632,COLUMN()-1,0))</f>
        <v/>
      </c>
      <c r="M212" s="270" t="str">
        <f>IF(VLOOKUP($B212,'Classificação ativ com agrop'!$B$7:$Z$632,COLUMN()-1,0)=0,"",VLOOKUP($B212,'Classificação ativ com agrop'!$B$7:$Z$632,COLUMN()-1,0))</f>
        <v>Cons Reflexo</v>
      </c>
      <c r="N212" s="270" t="str">
        <f>IF(VLOOKUP($B212,'Classificação ativ com agrop'!$B$7:$Z$632,COLUMN()-1,0)=0,"",VLOOKUP($B212,'Classificação ativ com agrop'!$B$7:$Z$632,COLUMN()-1,0))</f>
        <v/>
      </c>
      <c r="O212" s="270" t="str">
        <f>IF(VLOOKUP($B212,'Classificação ativ com agrop'!$B$7:$Z$632,COLUMN()-1,0)=0,"",VLOOKUP($B212,'Classificação ativ com agrop'!$B$7:$Z$632,COLUMN()-1,0))</f>
        <v/>
      </c>
      <c r="P212" s="270" t="str">
        <f>IF(VLOOKUP($B212,'Classificação ativ com agrop'!$B$7:$Z$632,COLUMN()-1,0)=0,"",VLOOKUP($B212,'Classificação ativ com agrop'!$B$7:$Z$632,COLUMN()-1,0))</f>
        <v/>
      </c>
      <c r="Q212" s="269">
        <f>IF(VLOOKUP($B212,'Classificação ativ com agrop'!$B$7:$Z$632,COLUMN()-1,0)=0,"",VLOOKUP($B212,'Classificação ativ com agrop'!$B$7:$Z$632,COLUMN()-1,0))</f>
        <v>1</v>
      </c>
      <c r="R212" s="269" t="str">
        <f>IF(VLOOKUP($B212,'Classificação ativ com agrop'!$B$7:$Z$632,COLUMN()-1,0)=0,"",VLOOKUP($B212,'Classificação ativ com agrop'!$B$7:$Z$632,COLUMN()-1,0))</f>
        <v/>
      </c>
      <c r="S212" s="270">
        <f>IF(VLOOKUP($B212,'Classificação ativ com agrop'!$B$7:$Z$632,COLUMN()-1,0)=0,"",VLOOKUP($B212,'Classificação ativ com agrop'!$B$7:$Z$632,COLUMN()-1,0))</f>
        <v>749</v>
      </c>
      <c r="T212" s="270">
        <f>IF(VLOOKUP($B212,'Classificação ativ com agrop'!$B$7:$Z$632,COLUMN()-1,0)=0,"",VLOOKUP($B212,'Classificação ativ com agrop'!$B$7:$Z$632,COLUMN()-1,0))</f>
        <v>163</v>
      </c>
      <c r="U212" s="270">
        <f>IF(VLOOKUP($B212,'Classificação ativ com agrop'!$B$7:$Z$632,COLUMN()-1,0)=0,"",VLOOKUP($B212,'Classificação ativ com agrop'!$B$7:$Z$632,COLUMN()-1,0))</f>
        <v>16370</v>
      </c>
      <c r="V212" s="270">
        <f>IF(VLOOKUP($B212,'Classificação ativ com agrop'!$B$7:$Z$632,COLUMN()-1,0)=0,"",VLOOKUP($B212,'Classificação ativ com agrop'!$B$7:$Z$632,COLUMN()-1,0))</f>
        <v>5248</v>
      </c>
      <c r="W212" s="270" t="str">
        <f>IF(VLOOKUP($B212,'Classificação ativ com agrop'!$B$7:$Z$632,COLUMN()-1,0)=0,"",VLOOKUP($B212,'Classificação ativ com agrop'!$B$7:$Z$632,COLUMN()-1,0))</f>
        <v/>
      </c>
      <c r="X212" s="270" t="str">
        <f>IF(VLOOKUP($B212,'Classificação ativ com agrop'!$B$7:$Z$632,COLUMN()-1,0)=0,"",VLOOKUP($B212,'Classificação ativ com agrop'!$B$7:$Z$632,COLUMN()-1,0))</f>
        <v/>
      </c>
      <c r="Y212" s="270" t="str">
        <f>IF(VLOOKUP($B212,'Classificação ativ com agrop'!$B$7:$Z$632,COLUMN()-1,0)=0,"",VLOOKUP($B212,'Classificação ativ com agrop'!$B$7:$Z$632,COLUMN()-1,0))</f>
        <v/>
      </c>
      <c r="Z212" s="270" t="str">
        <f>IF(VLOOKUP($B212,'Classificação ativ com agrop'!$B$7:$Z$632,COLUMN()-1,0)=0,"",VLOOKUP($B212,'Classificação ativ com agrop'!$B$7:$Z$632,COLUMN()-1,0))</f>
        <v/>
      </c>
    </row>
    <row r="213" spans="1:26">
      <c r="A213" s="48">
        <v>382</v>
      </c>
      <c r="B213" s="49" t="s">
        <v>353</v>
      </c>
      <c r="C213" s="65">
        <f>VLOOKUP($B213,'Panorama Especialização Brasil'!$K$4:$BU$679,58,0)</f>
        <v>2584</v>
      </c>
      <c r="D213" s="46">
        <f t="shared" si="3"/>
        <v>0.80917838128455821</v>
      </c>
      <c r="E213" s="201">
        <f>VLOOKUP($B213,'Panorama Especialização Brasil'!$K$4:$BU$679,60,0)</f>
        <v>162</v>
      </c>
      <c r="F213" s="98">
        <v>630</v>
      </c>
      <c r="G213" s="196">
        <v>24</v>
      </c>
      <c r="H213" s="98">
        <f>VLOOKUP($B213,'Panorama Especialização Brasil'!$K$4:$BU$679,63,0)</f>
        <v>56506</v>
      </c>
      <c r="I213" s="201">
        <f>VLOOKUP($B213,'Panorama Especialização Brasil'!$K$4:$BV$680,64,0)</f>
        <v>3446</v>
      </c>
      <c r="J213" s="270" t="str">
        <f>IF(VLOOKUP($B213,'Classificação ativ com agrop'!$B$7:$Z$632,COLUMN()-1,0)=0,"",VLOOKUP($B213,'Classificação ativ com agrop'!$B$7:$Z$632,COLUMN()-1,0))</f>
        <v>Com Atac</v>
      </c>
      <c r="K213" s="270" t="str">
        <f>IF(VLOOKUP($B213,'Classificação ativ com agrop'!$B$7:$Z$632,COLUMN()-1,0)=0,"",VLOOKUP($B213,'Classificação ativ com agrop'!$B$7:$Z$632,COLUMN()-1,0))</f>
        <v>SPF</v>
      </c>
      <c r="L213" s="270" t="str">
        <f>IF(VLOOKUP($B213,'Classificação ativ com agrop'!$B$7:$Z$632,COLUMN()-1,0)=0,"",VLOOKUP($B213,'Classificação ativ com agrop'!$B$7:$Z$632,COLUMN()-1,0))</f>
        <v/>
      </c>
      <c r="M213" s="270" t="str">
        <f>IF(VLOOKUP($B213,'Classificação ativ com agrop'!$B$7:$Z$632,COLUMN()-1,0)=0,"",VLOOKUP($B213,'Classificação ativ com agrop'!$B$7:$Z$632,COLUMN()-1,0))</f>
        <v>Cons Reflexo</v>
      </c>
      <c r="N213" s="270" t="str">
        <f>IF(VLOOKUP($B213,'Classificação ativ com agrop'!$B$7:$Z$632,COLUMN()-1,0)=0,"",VLOOKUP($B213,'Classificação ativ com agrop'!$B$7:$Z$632,COLUMN()-1,0))</f>
        <v/>
      </c>
      <c r="O213" s="270" t="str">
        <f>IF(VLOOKUP($B213,'Classificação ativ com agrop'!$B$7:$Z$632,COLUMN()-1,0)=0,"",VLOOKUP($B213,'Classificação ativ com agrop'!$B$7:$Z$632,COLUMN()-1,0))</f>
        <v/>
      </c>
      <c r="P213" s="270" t="str">
        <f>IF(VLOOKUP($B213,'Classificação ativ com agrop'!$B$7:$Z$632,COLUMN()-1,0)=0,"",VLOOKUP($B213,'Classificação ativ com agrop'!$B$7:$Z$632,COLUMN()-1,0))</f>
        <v/>
      </c>
      <c r="Q213" s="269">
        <f>IF(VLOOKUP($B213,'Classificação ativ com agrop'!$B$7:$Z$632,COLUMN()-1,0)=0,"",VLOOKUP($B213,'Classificação ativ com agrop'!$B$7:$Z$632,COLUMN()-1,0))</f>
        <v>1</v>
      </c>
      <c r="R213" s="269" t="str">
        <f>IF(VLOOKUP($B213,'Classificação ativ com agrop'!$B$7:$Z$632,COLUMN()-1,0)=0,"",VLOOKUP($B213,'Classificação ativ com agrop'!$B$7:$Z$632,COLUMN()-1,0))</f>
        <v/>
      </c>
      <c r="S213" s="270">
        <f>IF(VLOOKUP($B213,'Classificação ativ com agrop'!$B$7:$Z$632,COLUMN()-1,0)=0,"",VLOOKUP($B213,'Classificação ativ com agrop'!$B$7:$Z$632,COLUMN()-1,0))</f>
        <v>2584</v>
      </c>
      <c r="T213" s="270">
        <f>IF(VLOOKUP($B213,'Classificação ativ com agrop'!$B$7:$Z$632,COLUMN()-1,0)=0,"",VLOOKUP($B213,'Classificação ativ com agrop'!$B$7:$Z$632,COLUMN()-1,0))</f>
        <v>162</v>
      </c>
      <c r="U213" s="270">
        <f>IF(VLOOKUP($B213,'Classificação ativ com agrop'!$B$7:$Z$632,COLUMN()-1,0)=0,"",VLOOKUP($B213,'Classificação ativ com agrop'!$B$7:$Z$632,COLUMN()-1,0))</f>
        <v>56506</v>
      </c>
      <c r="V213" s="270">
        <f>IF(VLOOKUP($B213,'Classificação ativ com agrop'!$B$7:$Z$632,COLUMN()-1,0)=0,"",VLOOKUP($B213,'Classificação ativ com agrop'!$B$7:$Z$632,COLUMN()-1,0))</f>
        <v>3446</v>
      </c>
      <c r="W213" s="270" t="str">
        <f>IF(VLOOKUP($B213,'Classificação ativ com agrop'!$B$7:$Z$632,COLUMN()-1,0)=0,"",VLOOKUP($B213,'Classificação ativ com agrop'!$B$7:$Z$632,COLUMN()-1,0))</f>
        <v/>
      </c>
      <c r="X213" s="270" t="str">
        <f>IF(VLOOKUP($B213,'Classificação ativ com agrop'!$B$7:$Z$632,COLUMN()-1,0)=0,"",VLOOKUP($B213,'Classificação ativ com agrop'!$B$7:$Z$632,COLUMN()-1,0))</f>
        <v/>
      </c>
      <c r="Y213" s="270" t="str">
        <f>IF(VLOOKUP($B213,'Classificação ativ com agrop'!$B$7:$Z$632,COLUMN()-1,0)=0,"",VLOOKUP($B213,'Classificação ativ com agrop'!$B$7:$Z$632,COLUMN()-1,0))</f>
        <v/>
      </c>
      <c r="Z213" s="270" t="str">
        <f>IF(VLOOKUP($B213,'Classificação ativ com agrop'!$B$7:$Z$632,COLUMN()-1,0)=0,"",VLOOKUP($B213,'Classificação ativ com agrop'!$B$7:$Z$632,COLUMN()-1,0))</f>
        <v/>
      </c>
    </row>
    <row r="214" spans="1:26">
      <c r="A214" s="48">
        <v>274</v>
      </c>
      <c r="B214" s="49" t="s">
        <v>244</v>
      </c>
      <c r="C214" s="65">
        <f>VLOOKUP($B214,'Panorama Especialização Brasil'!$K$4:$BU$679,58,0)</f>
        <v>612</v>
      </c>
      <c r="D214" s="46">
        <f t="shared" si="3"/>
        <v>0.80281965132561672</v>
      </c>
      <c r="E214" s="201">
        <f>VLOOKUP($B214,'Panorama Especialização Brasil'!$K$4:$BU$679,60,0)</f>
        <v>5</v>
      </c>
      <c r="F214" s="98">
        <v>583</v>
      </c>
      <c r="G214" s="196">
        <v>1</v>
      </c>
      <c r="H214" s="98">
        <f>VLOOKUP($B214,'Panorama Especialização Brasil'!$K$4:$BU$679,63,0)</f>
        <v>13489</v>
      </c>
      <c r="I214" s="201">
        <f>VLOOKUP($B214,'Panorama Especialização Brasil'!$K$4:$BV$680,64,0)</f>
        <v>112</v>
      </c>
      <c r="J214" s="270" t="str">
        <f>IF(VLOOKUP($B214,'Classificação ativ com agrop'!$B$7:$Z$632,COLUMN()-1,0)=0,"",VLOOKUP($B214,'Classificação ativ com agrop'!$B$7:$Z$632,COLUMN()-1,0))</f>
        <v>Mecânica</v>
      </c>
      <c r="K214" s="270" t="str">
        <f>IF(VLOOKUP($B214,'Classificação ativ com agrop'!$B$7:$Z$632,COLUMN()-1,0)=0,"",VLOOKUP($B214,'Classificação ativ com agrop'!$B$7:$Z$632,COLUMN()-1,0))</f>
        <v>Mat Transp</v>
      </c>
      <c r="L214" s="270" t="str">
        <f>IF(VLOOKUP($B214,'Classificação ativ com agrop'!$B$7:$Z$632,COLUMN()-1,0)=0,"",VLOOKUP($B214,'Classificação ativ com agrop'!$B$7:$Z$632,COLUMN()-1,0))</f>
        <v>Transp ZFM</v>
      </c>
      <c r="M214" s="270" t="str">
        <f>IF(VLOOKUP($B214,'Classificação ativ com agrop'!$B$7:$Z$632,COLUMN()-1,0)=0,"",VLOOKUP($B214,'Classificação ativ com agrop'!$B$7:$Z$632,COLUMN()-1,0))</f>
        <v>X Prop</v>
      </c>
      <c r="N214" s="270" t="str">
        <f>IF(VLOOKUP($B214,'Classificação ativ com agrop'!$B$7:$Z$632,COLUMN()-1,0)=0,"",VLOOKUP($B214,'Classificação ativ com agrop'!$B$7:$Z$632,COLUMN()-1,0))</f>
        <v/>
      </c>
      <c r="O214" s="270" t="str">
        <f>IF(VLOOKUP($B214,'Classificação ativ com agrop'!$B$7:$Z$632,COLUMN()-1,0)=0,"",VLOOKUP($B214,'Classificação ativ com agrop'!$B$7:$Z$632,COLUMN()-1,0))</f>
        <v/>
      </c>
      <c r="P214" s="270" t="str">
        <f>IF(VLOOKUP($B214,'Classificação ativ com agrop'!$B$7:$Z$632,COLUMN()-1,0)=0,"",VLOOKUP($B214,'Classificação ativ com agrop'!$B$7:$Z$632,COLUMN()-1,0))</f>
        <v/>
      </c>
      <c r="Q214" s="269">
        <f>IF(VLOOKUP($B214,'Classificação ativ com agrop'!$B$7:$Z$632,COLUMN()-1,0)=0,"",VLOOKUP($B214,'Classificação ativ com agrop'!$B$7:$Z$632,COLUMN()-1,0))</f>
        <v>1</v>
      </c>
      <c r="R214" s="269" t="str">
        <f>IF(VLOOKUP($B214,'Classificação ativ com agrop'!$B$7:$Z$632,COLUMN()-1,0)=0,"",VLOOKUP($B214,'Classificação ativ com agrop'!$B$7:$Z$632,COLUMN()-1,0))</f>
        <v/>
      </c>
      <c r="S214" s="270">
        <f>IF(VLOOKUP($B214,'Classificação ativ com agrop'!$B$7:$Z$632,COLUMN()-1,0)=0,"",VLOOKUP($B214,'Classificação ativ com agrop'!$B$7:$Z$632,COLUMN()-1,0))</f>
        <v>612</v>
      </c>
      <c r="T214" s="270">
        <f>IF(VLOOKUP($B214,'Classificação ativ com agrop'!$B$7:$Z$632,COLUMN()-1,0)=0,"",VLOOKUP($B214,'Classificação ativ com agrop'!$B$7:$Z$632,COLUMN()-1,0))</f>
        <v>5</v>
      </c>
      <c r="U214" s="270">
        <f>IF(VLOOKUP($B214,'Classificação ativ com agrop'!$B$7:$Z$632,COLUMN()-1,0)=0,"",VLOOKUP($B214,'Classificação ativ com agrop'!$B$7:$Z$632,COLUMN()-1,0))</f>
        <v>13489</v>
      </c>
      <c r="V214" s="270">
        <f>IF(VLOOKUP($B214,'Classificação ativ com agrop'!$B$7:$Z$632,COLUMN()-1,0)=0,"",VLOOKUP($B214,'Classificação ativ com agrop'!$B$7:$Z$632,COLUMN()-1,0))</f>
        <v>112</v>
      </c>
      <c r="W214" s="270" t="str">
        <f>IF(VLOOKUP($B214,'Classificação ativ com agrop'!$B$7:$Z$632,COLUMN()-1,0)=0,"",VLOOKUP($B214,'Classificação ativ com agrop'!$B$7:$Z$632,COLUMN()-1,0))</f>
        <v/>
      </c>
      <c r="X214" s="270" t="str">
        <f>IF(VLOOKUP($B214,'Classificação ativ com agrop'!$B$7:$Z$632,COLUMN()-1,0)=0,"",VLOOKUP($B214,'Classificação ativ com agrop'!$B$7:$Z$632,COLUMN()-1,0))</f>
        <v/>
      </c>
      <c r="Y214" s="270" t="str">
        <f>IF(VLOOKUP($B214,'Classificação ativ com agrop'!$B$7:$Z$632,COLUMN()-1,0)=0,"",VLOOKUP($B214,'Classificação ativ com agrop'!$B$7:$Z$632,COLUMN()-1,0))</f>
        <v/>
      </c>
      <c r="Z214" s="270" t="str">
        <f>IF(VLOOKUP($B214,'Classificação ativ com agrop'!$B$7:$Z$632,COLUMN()-1,0)=0,"",VLOOKUP($B214,'Classificação ativ com agrop'!$B$7:$Z$632,COLUMN()-1,0))</f>
        <v/>
      </c>
    </row>
    <row r="215" spans="1:26">
      <c r="A215" s="48">
        <v>429</v>
      </c>
      <c r="B215" s="49" t="s">
        <v>707</v>
      </c>
      <c r="C215" s="65">
        <f>VLOOKUP($B215,'Panorama Especialização Brasil'!$K$4:$BU$679,58,0)</f>
        <v>1408</v>
      </c>
      <c r="D215" s="46">
        <f t="shared" si="3"/>
        <v>0.80275540557358172</v>
      </c>
      <c r="E215" s="201">
        <f>VLOOKUP($B215,'Panorama Especialização Brasil'!$K$4:$BU$679,60,0)</f>
        <v>353</v>
      </c>
      <c r="F215" s="98">
        <v>291</v>
      </c>
      <c r="G215" s="196">
        <v>54</v>
      </c>
      <c r="H215" s="98">
        <f>VLOOKUP($B215,'Panorama Especialização Brasil'!$K$4:$BU$679,63,0)</f>
        <v>31036</v>
      </c>
      <c r="I215" s="201">
        <f>VLOOKUP($B215,'Panorama Especialização Brasil'!$K$4:$BV$680,64,0)</f>
        <v>7744</v>
      </c>
      <c r="J215" s="270" t="str">
        <f>IF(VLOOKUP($B215,'Classificação ativ com agrop'!$B$7:$Z$632,COLUMN()-1,0)=0,"",VLOOKUP($B215,'Classificação ativ com agrop'!$B$7:$Z$632,COLUMN()-1,0))</f>
        <v>Com Ger</v>
      </c>
      <c r="K215" s="270" t="str">
        <f>IF(VLOOKUP($B215,'Classificação ativ com agrop'!$B$7:$Z$632,COLUMN()-1,0)=0,"",VLOOKUP($B215,'Classificação ativ com agrop'!$B$7:$Z$632,COLUMN()-1,0))</f>
        <v>SPF</v>
      </c>
      <c r="L215" s="270" t="str">
        <f>IF(VLOOKUP($B215,'Classificação ativ com agrop'!$B$7:$Z$632,COLUMN()-1,0)=0,"",VLOOKUP($B215,'Classificação ativ com agrop'!$B$7:$Z$632,COLUMN()-1,0))</f>
        <v/>
      </c>
      <c r="M215" s="270" t="str">
        <f>IF(VLOOKUP($B215,'Classificação ativ com agrop'!$B$7:$Z$632,COLUMN()-1,0)=0,"",VLOOKUP($B215,'Classificação ativ com agrop'!$B$7:$Z$632,COLUMN()-1,0))</f>
        <v>Cons Reflexo</v>
      </c>
      <c r="N215" s="270" t="str">
        <f>IF(VLOOKUP($B215,'Classificação ativ com agrop'!$B$7:$Z$632,COLUMN()-1,0)=0,"",VLOOKUP($B215,'Classificação ativ com agrop'!$B$7:$Z$632,COLUMN()-1,0))</f>
        <v/>
      </c>
      <c r="O215" s="270" t="str">
        <f>IF(VLOOKUP($B215,'Classificação ativ com agrop'!$B$7:$Z$632,COLUMN()-1,0)=0,"",VLOOKUP($B215,'Classificação ativ com agrop'!$B$7:$Z$632,COLUMN()-1,0))</f>
        <v/>
      </c>
      <c r="P215" s="270" t="str">
        <f>IF(VLOOKUP($B215,'Classificação ativ com agrop'!$B$7:$Z$632,COLUMN()-1,0)=0,"",VLOOKUP($B215,'Classificação ativ com agrop'!$B$7:$Z$632,COLUMN()-1,0))</f>
        <v/>
      </c>
      <c r="Q215" s="269">
        <f>IF(VLOOKUP($B215,'Classificação ativ com agrop'!$B$7:$Z$632,COLUMN()-1,0)=0,"",VLOOKUP($B215,'Classificação ativ com agrop'!$B$7:$Z$632,COLUMN()-1,0))</f>
        <v>1</v>
      </c>
      <c r="R215" s="269" t="str">
        <f>IF(VLOOKUP($B215,'Classificação ativ com agrop'!$B$7:$Z$632,COLUMN()-1,0)=0,"",VLOOKUP($B215,'Classificação ativ com agrop'!$B$7:$Z$632,COLUMN()-1,0))</f>
        <v/>
      </c>
      <c r="S215" s="270">
        <f>IF(VLOOKUP($B215,'Classificação ativ com agrop'!$B$7:$Z$632,COLUMN()-1,0)=0,"",VLOOKUP($B215,'Classificação ativ com agrop'!$B$7:$Z$632,COLUMN()-1,0))</f>
        <v>1408</v>
      </c>
      <c r="T215" s="270">
        <f>IF(VLOOKUP($B215,'Classificação ativ com agrop'!$B$7:$Z$632,COLUMN()-1,0)=0,"",VLOOKUP($B215,'Classificação ativ com agrop'!$B$7:$Z$632,COLUMN()-1,0))</f>
        <v>353</v>
      </c>
      <c r="U215" s="270">
        <f>IF(VLOOKUP($B215,'Classificação ativ com agrop'!$B$7:$Z$632,COLUMN()-1,0)=0,"",VLOOKUP($B215,'Classificação ativ com agrop'!$B$7:$Z$632,COLUMN()-1,0))</f>
        <v>31036</v>
      </c>
      <c r="V215" s="270">
        <f>IF(VLOOKUP($B215,'Classificação ativ com agrop'!$B$7:$Z$632,COLUMN()-1,0)=0,"",VLOOKUP($B215,'Classificação ativ com agrop'!$B$7:$Z$632,COLUMN()-1,0))</f>
        <v>7744</v>
      </c>
      <c r="W215" s="270" t="str">
        <f>IF(VLOOKUP($B215,'Classificação ativ com agrop'!$B$7:$Z$632,COLUMN()-1,0)=0,"",VLOOKUP($B215,'Classificação ativ com agrop'!$B$7:$Z$632,COLUMN()-1,0))</f>
        <v/>
      </c>
      <c r="X215" s="270" t="str">
        <f>IF(VLOOKUP($B215,'Classificação ativ com agrop'!$B$7:$Z$632,COLUMN()-1,0)=0,"",VLOOKUP($B215,'Classificação ativ com agrop'!$B$7:$Z$632,COLUMN()-1,0))</f>
        <v/>
      </c>
      <c r="Y215" s="270" t="str">
        <f>IF(VLOOKUP($B215,'Classificação ativ com agrop'!$B$7:$Z$632,COLUMN()-1,0)=0,"",VLOOKUP($B215,'Classificação ativ com agrop'!$B$7:$Z$632,COLUMN()-1,0))</f>
        <v/>
      </c>
      <c r="Z215" s="270" t="str">
        <f>IF(VLOOKUP($B215,'Classificação ativ com agrop'!$B$7:$Z$632,COLUMN()-1,0)=0,"",VLOOKUP($B215,'Classificação ativ com agrop'!$B$7:$Z$632,COLUMN()-1,0))</f>
        <v/>
      </c>
    </row>
    <row r="216" spans="1:26">
      <c r="A216" s="48">
        <v>664</v>
      </c>
      <c r="B216" s="49" t="s">
        <v>638</v>
      </c>
      <c r="C216" s="65">
        <f>VLOOKUP($B216,'Panorama Especialização Brasil'!$K$4:$BU$679,58,0)</f>
        <v>5439</v>
      </c>
      <c r="D216" s="46">
        <f t="shared" si="3"/>
        <v>0.8010567769540009</v>
      </c>
      <c r="E216" s="201">
        <f>VLOOKUP($B216,'Panorama Especialização Brasil'!$K$4:$BU$679,60,0)</f>
        <v>562</v>
      </c>
      <c r="F216" s="98">
        <v>304</v>
      </c>
      <c r="G216" s="196">
        <v>29</v>
      </c>
      <c r="H216" s="98">
        <f>VLOOKUP($B216,'Panorama Especialização Brasil'!$K$4:$BU$679,63,0)</f>
        <v>120144</v>
      </c>
      <c r="I216" s="201">
        <f>VLOOKUP($B216,'Panorama Especialização Brasil'!$K$4:$BV$680,64,0)</f>
        <v>8161</v>
      </c>
      <c r="J216" s="270" t="str">
        <f>IF(VLOOKUP($B216,'Classificação ativ com agrop'!$B$7:$Z$632,COLUMN()-1,0)=0,"",VLOOKUP($B216,'Classificação ativ com agrop'!$B$7:$Z$632,COLUMN()-1,0))</f>
        <v>Ser Ger</v>
      </c>
      <c r="K216" s="270" t="str">
        <f>IF(VLOOKUP($B216,'Classificação ativ com agrop'!$B$7:$Z$632,COLUMN()-1,0)=0,"",VLOOKUP($B216,'Classificação ativ com agrop'!$B$7:$Z$632,COLUMN()-1,0))</f>
        <v>SOS</v>
      </c>
      <c r="L216" s="270" t="str">
        <f>IF(VLOOKUP($B216,'Classificação ativ com agrop'!$B$7:$Z$632,COLUMN()-1,0)=0,"",VLOOKUP($B216,'Classificação ativ com agrop'!$B$7:$Z$632,COLUMN()-1,0))</f>
        <v/>
      </c>
      <c r="M216" s="270" t="str">
        <f>IF(VLOOKUP($B216,'Classificação ativ com agrop'!$B$7:$Z$632,COLUMN()-1,0)=0,"",VLOOKUP($B216,'Classificação ativ com agrop'!$B$7:$Z$632,COLUMN()-1,0))</f>
        <v>Multifunção</v>
      </c>
      <c r="N216" s="270" t="str">
        <f>IF(VLOOKUP($B216,'Classificação ativ com agrop'!$B$7:$Z$632,COLUMN()-1,0)=0,"",VLOOKUP($B216,'Classificação ativ com agrop'!$B$7:$Z$632,COLUMN()-1,0))</f>
        <v/>
      </c>
      <c r="O216" s="270" t="str">
        <f>IF(VLOOKUP($B216,'Classificação ativ com agrop'!$B$7:$Z$632,COLUMN()-1,0)=0,"",VLOOKUP($B216,'Classificação ativ com agrop'!$B$7:$Z$632,COLUMN()-1,0))</f>
        <v/>
      </c>
      <c r="P216" s="270" t="str">
        <f>IF(VLOOKUP($B216,'Classificação ativ com agrop'!$B$7:$Z$632,COLUMN()-1,0)=0,"",VLOOKUP($B216,'Classificação ativ com agrop'!$B$7:$Z$632,COLUMN()-1,0))</f>
        <v/>
      </c>
      <c r="Q216" s="269">
        <f>IF(VLOOKUP($B216,'Classificação ativ com agrop'!$B$7:$Z$632,COLUMN()-1,0)=0,"",VLOOKUP($B216,'Classificação ativ com agrop'!$B$7:$Z$632,COLUMN()-1,0))</f>
        <v>1</v>
      </c>
      <c r="R216" s="269" t="str">
        <f>IF(VLOOKUP($B216,'Classificação ativ com agrop'!$B$7:$Z$632,COLUMN()-1,0)=0,"",VLOOKUP($B216,'Classificação ativ com agrop'!$B$7:$Z$632,COLUMN()-1,0))</f>
        <v/>
      </c>
      <c r="S216" s="270">
        <f>IF(VLOOKUP($B216,'Classificação ativ com agrop'!$B$7:$Z$632,COLUMN()-1,0)=0,"",VLOOKUP($B216,'Classificação ativ com agrop'!$B$7:$Z$632,COLUMN()-1,0))</f>
        <v>5439</v>
      </c>
      <c r="T216" s="270">
        <f>IF(VLOOKUP($B216,'Classificação ativ com agrop'!$B$7:$Z$632,COLUMN()-1,0)=0,"",VLOOKUP($B216,'Classificação ativ com agrop'!$B$7:$Z$632,COLUMN()-1,0))</f>
        <v>562</v>
      </c>
      <c r="U216" s="270">
        <f>IF(VLOOKUP($B216,'Classificação ativ com agrop'!$B$7:$Z$632,COLUMN()-1,0)=0,"",VLOOKUP($B216,'Classificação ativ com agrop'!$B$7:$Z$632,COLUMN()-1,0))</f>
        <v>120144</v>
      </c>
      <c r="V216" s="270">
        <f>IF(VLOOKUP($B216,'Classificação ativ com agrop'!$B$7:$Z$632,COLUMN()-1,0)=0,"",VLOOKUP($B216,'Classificação ativ com agrop'!$B$7:$Z$632,COLUMN()-1,0))</f>
        <v>8161</v>
      </c>
      <c r="W216" s="270" t="str">
        <f>IF(VLOOKUP($B216,'Classificação ativ com agrop'!$B$7:$Z$632,COLUMN()-1,0)=0,"",VLOOKUP($B216,'Classificação ativ com agrop'!$B$7:$Z$632,COLUMN()-1,0))</f>
        <v/>
      </c>
      <c r="X216" s="270" t="str">
        <f>IF(VLOOKUP($B216,'Classificação ativ com agrop'!$B$7:$Z$632,COLUMN()-1,0)=0,"",VLOOKUP($B216,'Classificação ativ com agrop'!$B$7:$Z$632,COLUMN()-1,0))</f>
        <v/>
      </c>
      <c r="Y216" s="270" t="str">
        <f>IF(VLOOKUP($B216,'Classificação ativ com agrop'!$B$7:$Z$632,COLUMN()-1,0)=0,"",VLOOKUP($B216,'Classificação ativ com agrop'!$B$7:$Z$632,COLUMN()-1,0))</f>
        <v/>
      </c>
      <c r="Z216" s="270" t="str">
        <f>IF(VLOOKUP($B216,'Classificação ativ com agrop'!$B$7:$Z$632,COLUMN()-1,0)=0,"",VLOOKUP($B216,'Classificação ativ com agrop'!$B$7:$Z$632,COLUMN()-1,0))</f>
        <v/>
      </c>
    </row>
    <row r="217" spans="1:26">
      <c r="A217" s="48">
        <v>475</v>
      </c>
      <c r="B217" s="49" t="s">
        <v>447</v>
      </c>
      <c r="C217" s="65">
        <f>VLOOKUP($B217,'Panorama Especialização Brasil'!$K$4:$BU$679,58,0)</f>
        <v>3492</v>
      </c>
      <c r="D217" s="46">
        <f t="shared" si="3"/>
        <v>0.79968857425410911</v>
      </c>
      <c r="E217" s="201">
        <f>VLOOKUP($B217,'Panorama Especialização Brasil'!$K$4:$BU$679,60,0)</f>
        <v>174</v>
      </c>
      <c r="F217" s="98">
        <v>2348</v>
      </c>
      <c r="G217" s="196">
        <v>113</v>
      </c>
      <c r="H217" s="98">
        <f>VLOOKUP($B217,'Panorama Especialização Brasil'!$K$4:$BU$679,63,0)</f>
        <v>77268</v>
      </c>
      <c r="I217" s="201">
        <f>VLOOKUP($B217,'Panorama Especialização Brasil'!$K$4:$BV$680,64,0)</f>
        <v>3455</v>
      </c>
      <c r="J217" s="270" t="str">
        <f>IF(VLOOKUP($B217,'Classificação ativ com agrop'!$B$7:$Z$632,COLUMN()-1,0)=0,"",VLOOKUP($B217,'Classificação ativ com agrop'!$B$7:$Z$632,COLUMN()-1,0))</f>
        <v>Log e Tr</v>
      </c>
      <c r="K217" s="270" t="str">
        <f>IF(VLOOKUP($B217,'Classificação ativ com agrop'!$B$7:$Z$632,COLUMN()-1,0)=0,"",VLOOKUP($B217,'Classificação ativ com agrop'!$B$7:$Z$632,COLUMN()-1,0))</f>
        <v>Multicadeia</v>
      </c>
      <c r="L217" s="270" t="str">
        <f>IF(VLOOKUP($B217,'Classificação ativ com agrop'!$B$7:$Z$632,COLUMN()-1,0)=0,"",VLOOKUP($B217,'Classificação ativ com agrop'!$B$7:$Z$632,COLUMN()-1,0))</f>
        <v/>
      </c>
      <c r="M217" s="270" t="str">
        <f>IF(VLOOKUP($B217,'Classificação ativ com agrop'!$B$7:$Z$632,COLUMN()-1,0)=0,"",VLOOKUP($B217,'Classificação ativ com agrop'!$B$7:$Z$632,COLUMN()-1,0))</f>
        <v>Multifunção</v>
      </c>
      <c r="N217" s="270" t="str">
        <f>IF(VLOOKUP($B217,'Classificação ativ com agrop'!$B$7:$Z$632,COLUMN()-1,0)=0,"",VLOOKUP($B217,'Classificação ativ com agrop'!$B$7:$Z$632,COLUMN()-1,0))</f>
        <v/>
      </c>
      <c r="O217" s="270" t="str">
        <f>IF(VLOOKUP($B217,'Classificação ativ com agrop'!$B$7:$Z$632,COLUMN()-1,0)=0,"",VLOOKUP($B217,'Classificação ativ com agrop'!$B$7:$Z$632,COLUMN()-1,0))</f>
        <v/>
      </c>
      <c r="P217" s="270" t="str">
        <f>IF(VLOOKUP($B217,'Classificação ativ com agrop'!$B$7:$Z$632,COLUMN()-1,0)=0,"",VLOOKUP($B217,'Classificação ativ com agrop'!$B$7:$Z$632,COLUMN()-1,0))</f>
        <v/>
      </c>
      <c r="Q217" s="269">
        <f>IF(VLOOKUP($B217,'Classificação ativ com agrop'!$B$7:$Z$632,COLUMN()-1,0)=0,"",VLOOKUP($B217,'Classificação ativ com agrop'!$B$7:$Z$632,COLUMN()-1,0))</f>
        <v>1</v>
      </c>
      <c r="R217" s="269" t="str">
        <f>IF(VLOOKUP($B217,'Classificação ativ com agrop'!$B$7:$Z$632,COLUMN()-1,0)=0,"",VLOOKUP($B217,'Classificação ativ com agrop'!$B$7:$Z$632,COLUMN()-1,0))</f>
        <v/>
      </c>
      <c r="S217" s="270">
        <f>IF(VLOOKUP($B217,'Classificação ativ com agrop'!$B$7:$Z$632,COLUMN()-1,0)=0,"",VLOOKUP($B217,'Classificação ativ com agrop'!$B$7:$Z$632,COLUMN()-1,0))</f>
        <v>3492</v>
      </c>
      <c r="T217" s="270">
        <f>IF(VLOOKUP($B217,'Classificação ativ com agrop'!$B$7:$Z$632,COLUMN()-1,0)=0,"",VLOOKUP($B217,'Classificação ativ com agrop'!$B$7:$Z$632,COLUMN()-1,0))</f>
        <v>174</v>
      </c>
      <c r="U217" s="270">
        <f>IF(VLOOKUP($B217,'Classificação ativ com agrop'!$B$7:$Z$632,COLUMN()-1,0)=0,"",VLOOKUP($B217,'Classificação ativ com agrop'!$B$7:$Z$632,COLUMN()-1,0))</f>
        <v>77268</v>
      </c>
      <c r="V217" s="270">
        <f>IF(VLOOKUP($B217,'Classificação ativ com agrop'!$B$7:$Z$632,COLUMN()-1,0)=0,"",VLOOKUP($B217,'Classificação ativ com agrop'!$B$7:$Z$632,COLUMN()-1,0))</f>
        <v>3455</v>
      </c>
      <c r="W217" s="270" t="str">
        <f>IF(VLOOKUP($B217,'Classificação ativ com agrop'!$B$7:$Z$632,COLUMN()-1,0)=0,"",VLOOKUP($B217,'Classificação ativ com agrop'!$B$7:$Z$632,COLUMN()-1,0))</f>
        <v/>
      </c>
      <c r="X217" s="270" t="str">
        <f>IF(VLOOKUP($B217,'Classificação ativ com agrop'!$B$7:$Z$632,COLUMN()-1,0)=0,"",VLOOKUP($B217,'Classificação ativ com agrop'!$B$7:$Z$632,COLUMN()-1,0))</f>
        <v/>
      </c>
      <c r="Y217" s="270" t="str">
        <f>IF(VLOOKUP($B217,'Classificação ativ com agrop'!$B$7:$Z$632,COLUMN()-1,0)=0,"",VLOOKUP($B217,'Classificação ativ com agrop'!$B$7:$Z$632,COLUMN()-1,0))</f>
        <v/>
      </c>
      <c r="Z217" s="270" t="str">
        <f>IF(VLOOKUP($B217,'Classificação ativ com agrop'!$B$7:$Z$632,COLUMN()-1,0)=0,"",VLOOKUP($B217,'Classificação ativ com agrop'!$B$7:$Z$632,COLUMN()-1,0))</f>
        <v/>
      </c>
    </row>
    <row r="218" spans="1:26">
      <c r="A218" s="48">
        <v>365</v>
      </c>
      <c r="B218" s="49" t="s">
        <v>336</v>
      </c>
      <c r="C218" s="65">
        <f>VLOOKUP($B218,'Panorama Especialização Brasil'!$K$4:$BU$679,58,0)</f>
        <v>836</v>
      </c>
      <c r="D218" s="46">
        <f t="shared" si="3"/>
        <v>0.79892393500933656</v>
      </c>
      <c r="E218" s="201">
        <f>VLOOKUP($B218,'Panorama Especialização Brasil'!$K$4:$BU$679,60,0)</f>
        <v>264</v>
      </c>
      <c r="F218" s="98">
        <v>189</v>
      </c>
      <c r="G218" s="196">
        <v>45</v>
      </c>
      <c r="H218" s="98">
        <f>VLOOKUP($B218,'Panorama Especialização Brasil'!$K$4:$BU$679,63,0)</f>
        <v>18516</v>
      </c>
      <c r="I218" s="201">
        <f>VLOOKUP($B218,'Panorama Especialização Brasil'!$K$4:$BV$680,64,0)</f>
        <v>4797</v>
      </c>
      <c r="J218" s="270" t="str">
        <f>IF(VLOOKUP($B218,'Classificação ativ com agrop'!$B$7:$Z$632,COLUMN()-1,0)=0,"",VLOOKUP($B218,'Classificação ativ com agrop'!$B$7:$Z$632,COLUMN()-1,0))</f>
        <v>Com Ger</v>
      </c>
      <c r="K218" s="270" t="str">
        <f>IF(VLOOKUP($B218,'Classificação ativ com agrop'!$B$7:$Z$632,COLUMN()-1,0)=0,"",VLOOKUP($B218,'Classificação ativ com agrop'!$B$7:$Z$632,COLUMN()-1,0))</f>
        <v>SPF</v>
      </c>
      <c r="L218" s="270" t="str">
        <f>IF(VLOOKUP($B218,'Classificação ativ com agrop'!$B$7:$Z$632,COLUMN()-1,0)=0,"",VLOOKUP($B218,'Classificação ativ com agrop'!$B$7:$Z$632,COLUMN()-1,0))</f>
        <v/>
      </c>
      <c r="M218" s="270" t="str">
        <f>IF(VLOOKUP($B218,'Classificação ativ com agrop'!$B$7:$Z$632,COLUMN()-1,0)=0,"",VLOOKUP($B218,'Classificação ativ com agrop'!$B$7:$Z$632,COLUMN()-1,0))</f>
        <v>Cons Reflexo</v>
      </c>
      <c r="N218" s="270" t="str">
        <f>IF(VLOOKUP($B218,'Classificação ativ com agrop'!$B$7:$Z$632,COLUMN()-1,0)=0,"",VLOOKUP($B218,'Classificação ativ com agrop'!$B$7:$Z$632,COLUMN()-1,0))</f>
        <v/>
      </c>
      <c r="O218" s="270" t="str">
        <f>IF(VLOOKUP($B218,'Classificação ativ com agrop'!$B$7:$Z$632,COLUMN()-1,0)=0,"",VLOOKUP($B218,'Classificação ativ com agrop'!$B$7:$Z$632,COLUMN()-1,0))</f>
        <v/>
      </c>
      <c r="P218" s="270" t="str">
        <f>IF(VLOOKUP($B218,'Classificação ativ com agrop'!$B$7:$Z$632,COLUMN()-1,0)=0,"",VLOOKUP($B218,'Classificação ativ com agrop'!$B$7:$Z$632,COLUMN()-1,0))</f>
        <v/>
      </c>
      <c r="Q218" s="269">
        <f>IF(VLOOKUP($B218,'Classificação ativ com agrop'!$B$7:$Z$632,COLUMN()-1,0)=0,"",VLOOKUP($B218,'Classificação ativ com agrop'!$B$7:$Z$632,COLUMN()-1,0))</f>
        <v>1</v>
      </c>
      <c r="R218" s="269" t="str">
        <f>IF(VLOOKUP($B218,'Classificação ativ com agrop'!$B$7:$Z$632,COLUMN()-1,0)=0,"",VLOOKUP($B218,'Classificação ativ com agrop'!$B$7:$Z$632,COLUMN()-1,0))</f>
        <v/>
      </c>
      <c r="S218" s="270">
        <f>IF(VLOOKUP($B218,'Classificação ativ com agrop'!$B$7:$Z$632,COLUMN()-1,0)=0,"",VLOOKUP($B218,'Classificação ativ com agrop'!$B$7:$Z$632,COLUMN()-1,0))</f>
        <v>836</v>
      </c>
      <c r="T218" s="270">
        <f>IF(VLOOKUP($B218,'Classificação ativ com agrop'!$B$7:$Z$632,COLUMN()-1,0)=0,"",VLOOKUP($B218,'Classificação ativ com agrop'!$B$7:$Z$632,COLUMN()-1,0))</f>
        <v>264</v>
      </c>
      <c r="U218" s="270">
        <f>IF(VLOOKUP($B218,'Classificação ativ com agrop'!$B$7:$Z$632,COLUMN()-1,0)=0,"",VLOOKUP($B218,'Classificação ativ com agrop'!$B$7:$Z$632,COLUMN()-1,0))</f>
        <v>18516</v>
      </c>
      <c r="V218" s="270">
        <f>IF(VLOOKUP($B218,'Classificação ativ com agrop'!$B$7:$Z$632,COLUMN()-1,0)=0,"",VLOOKUP($B218,'Classificação ativ com agrop'!$B$7:$Z$632,COLUMN()-1,0))</f>
        <v>4797</v>
      </c>
      <c r="W218" s="270" t="str">
        <f>IF(VLOOKUP($B218,'Classificação ativ com agrop'!$B$7:$Z$632,COLUMN()-1,0)=0,"",VLOOKUP($B218,'Classificação ativ com agrop'!$B$7:$Z$632,COLUMN()-1,0))</f>
        <v/>
      </c>
      <c r="X218" s="270" t="str">
        <f>IF(VLOOKUP($B218,'Classificação ativ com agrop'!$B$7:$Z$632,COLUMN()-1,0)=0,"",VLOOKUP($B218,'Classificação ativ com agrop'!$B$7:$Z$632,COLUMN()-1,0))</f>
        <v/>
      </c>
      <c r="Y218" s="270" t="str">
        <f>IF(VLOOKUP($B218,'Classificação ativ com agrop'!$B$7:$Z$632,COLUMN()-1,0)=0,"",VLOOKUP($B218,'Classificação ativ com agrop'!$B$7:$Z$632,COLUMN()-1,0))</f>
        <v/>
      </c>
      <c r="Z218" s="270" t="str">
        <f>IF(VLOOKUP($B218,'Classificação ativ com agrop'!$B$7:$Z$632,COLUMN()-1,0)=0,"",VLOOKUP($B218,'Classificação ativ com agrop'!$B$7:$Z$632,COLUMN()-1,0))</f>
        <v/>
      </c>
    </row>
    <row r="219" spans="1:26">
      <c r="A219" s="48">
        <v>182</v>
      </c>
      <c r="B219" s="49" t="s">
        <v>152</v>
      </c>
      <c r="C219" s="65">
        <f>VLOOKUP($B219,'Panorama Especialização Brasil'!$K$4:$BU$679,58,0)</f>
        <v>941</v>
      </c>
      <c r="D219" s="46">
        <f t="shared" si="3"/>
        <v>0.79829477619315203</v>
      </c>
      <c r="E219" s="201">
        <f>VLOOKUP($B219,'Panorama Especialização Brasil'!$K$4:$BU$679,60,0)</f>
        <v>23</v>
      </c>
      <c r="F219" s="98">
        <v>155</v>
      </c>
      <c r="G219" s="196">
        <v>4</v>
      </c>
      <c r="H219" s="98">
        <f>VLOOKUP($B219,'Panorama Especialização Brasil'!$K$4:$BU$679,63,0)</f>
        <v>20858</v>
      </c>
      <c r="I219" s="201">
        <f>VLOOKUP($B219,'Panorama Especialização Brasil'!$K$4:$BV$680,64,0)</f>
        <v>361</v>
      </c>
      <c r="J219" s="270" t="str">
        <f>IF(VLOOKUP($B219,'Classificação ativ com agrop'!$B$7:$Z$632,COLUMN()-1,0)=0,"",VLOOKUP($B219,'Classificação ativ com agrop'!$B$7:$Z$632,COLUMN()-1,0))</f>
        <v>Min  ñ Met</v>
      </c>
      <c r="K219" s="270" t="str">
        <f>IF(VLOOKUP($B219,'Classificação ativ com agrop'!$B$7:$Z$632,COLUMN()-1,0)=0,"",VLOOKUP($B219,'Classificação ativ com agrop'!$B$7:$Z$632,COLUMN()-1,0))</f>
        <v>Multicadeia</v>
      </c>
      <c r="L219" s="270" t="str">
        <f>IF(VLOOKUP($B219,'Classificação ativ com agrop'!$B$7:$Z$632,COLUMN()-1,0)=0,"",VLOOKUP($B219,'Classificação ativ com agrop'!$B$7:$Z$632,COLUMN()-1,0))</f>
        <v/>
      </c>
      <c r="M219" s="270" t="str">
        <f>IF(VLOOKUP($B219,'Classificação ativ com agrop'!$B$7:$Z$632,COLUMN()-1,0)=0,"",VLOOKUP($B219,'Classificação ativ com agrop'!$B$7:$Z$632,COLUMN()-1,0))</f>
        <v>Multifunção</v>
      </c>
      <c r="N219" s="270" t="str">
        <f>IF(VLOOKUP($B219,'Classificação ativ com agrop'!$B$7:$Z$632,COLUMN()-1,0)=0,"",VLOOKUP($B219,'Classificação ativ com agrop'!$B$7:$Z$632,COLUMN()-1,0))</f>
        <v/>
      </c>
      <c r="O219" s="270" t="str">
        <f>IF(VLOOKUP($B219,'Classificação ativ com agrop'!$B$7:$Z$632,COLUMN()-1,0)=0,"",VLOOKUP($B219,'Classificação ativ com agrop'!$B$7:$Z$632,COLUMN()-1,0))</f>
        <v/>
      </c>
      <c r="P219" s="270" t="str">
        <f>IF(VLOOKUP($B219,'Classificação ativ com agrop'!$B$7:$Z$632,COLUMN()-1,0)=0,"",VLOOKUP($B219,'Classificação ativ com agrop'!$B$7:$Z$632,COLUMN()-1,0))</f>
        <v/>
      </c>
      <c r="Q219" s="269">
        <f>IF(VLOOKUP($B219,'Classificação ativ com agrop'!$B$7:$Z$632,COLUMN()-1,0)=0,"",VLOOKUP($B219,'Classificação ativ com agrop'!$B$7:$Z$632,COLUMN()-1,0))</f>
        <v>1</v>
      </c>
      <c r="R219" s="269" t="str">
        <f>IF(VLOOKUP($B219,'Classificação ativ com agrop'!$B$7:$Z$632,COLUMN()-1,0)=0,"",VLOOKUP($B219,'Classificação ativ com agrop'!$B$7:$Z$632,COLUMN()-1,0))</f>
        <v/>
      </c>
      <c r="S219" s="270">
        <f>IF(VLOOKUP($B219,'Classificação ativ com agrop'!$B$7:$Z$632,COLUMN()-1,0)=0,"",VLOOKUP($B219,'Classificação ativ com agrop'!$B$7:$Z$632,COLUMN()-1,0))</f>
        <v>941</v>
      </c>
      <c r="T219" s="270">
        <f>IF(VLOOKUP($B219,'Classificação ativ com agrop'!$B$7:$Z$632,COLUMN()-1,0)=0,"",VLOOKUP($B219,'Classificação ativ com agrop'!$B$7:$Z$632,COLUMN()-1,0))</f>
        <v>23</v>
      </c>
      <c r="U219" s="270">
        <f>IF(VLOOKUP($B219,'Classificação ativ com agrop'!$B$7:$Z$632,COLUMN()-1,0)=0,"",VLOOKUP($B219,'Classificação ativ com agrop'!$B$7:$Z$632,COLUMN()-1,0))</f>
        <v>20858</v>
      </c>
      <c r="V219" s="270">
        <f>IF(VLOOKUP($B219,'Classificação ativ com agrop'!$B$7:$Z$632,COLUMN()-1,0)=0,"",VLOOKUP($B219,'Classificação ativ com agrop'!$B$7:$Z$632,COLUMN()-1,0))</f>
        <v>361</v>
      </c>
      <c r="W219" s="270" t="str">
        <f>IF(VLOOKUP($B219,'Classificação ativ com agrop'!$B$7:$Z$632,COLUMN()-1,0)=0,"",VLOOKUP($B219,'Classificação ativ com agrop'!$B$7:$Z$632,COLUMN()-1,0))</f>
        <v/>
      </c>
      <c r="X219" s="270" t="str">
        <f>IF(VLOOKUP($B219,'Classificação ativ com agrop'!$B$7:$Z$632,COLUMN()-1,0)=0,"",VLOOKUP($B219,'Classificação ativ com agrop'!$B$7:$Z$632,COLUMN()-1,0))</f>
        <v/>
      </c>
      <c r="Y219" s="270" t="str">
        <f>IF(VLOOKUP($B219,'Classificação ativ com agrop'!$B$7:$Z$632,COLUMN()-1,0)=0,"",VLOOKUP($B219,'Classificação ativ com agrop'!$B$7:$Z$632,COLUMN()-1,0))</f>
        <v/>
      </c>
      <c r="Z219" s="270" t="str">
        <f>IF(VLOOKUP($B219,'Classificação ativ com agrop'!$B$7:$Z$632,COLUMN()-1,0)=0,"",VLOOKUP($B219,'Classificação ativ com agrop'!$B$7:$Z$632,COLUMN()-1,0))</f>
        <v/>
      </c>
    </row>
    <row r="220" spans="1:26">
      <c r="A220" s="48">
        <v>432</v>
      </c>
      <c r="B220" s="49" t="s">
        <v>403</v>
      </c>
      <c r="C220" s="65">
        <f>VLOOKUP($B220,'Panorama Especialização Brasil'!$K$4:$BU$679,58,0)</f>
        <v>186</v>
      </c>
      <c r="D220" s="46">
        <f t="shared" si="3"/>
        <v>0.78888731266019152</v>
      </c>
      <c r="E220" s="201">
        <f>VLOOKUP($B220,'Panorama Especialização Brasil'!$K$4:$BU$679,60,0)</f>
        <v>57</v>
      </c>
      <c r="F220" s="98">
        <v>37</v>
      </c>
      <c r="G220" s="196">
        <v>10</v>
      </c>
      <c r="H220" s="98">
        <f>VLOOKUP($B220,'Panorama Especialização Brasil'!$K$4:$BU$679,63,0)</f>
        <v>4172</v>
      </c>
      <c r="I220" s="201">
        <f>VLOOKUP($B220,'Panorama Especialização Brasil'!$K$4:$BV$680,64,0)</f>
        <v>1688</v>
      </c>
      <c r="J220" s="270" t="str">
        <f>IF(VLOOKUP($B220,'Classificação ativ com agrop'!$B$7:$Z$632,COLUMN()-1,0)=0,"",VLOOKUP($B220,'Classificação ativ com agrop'!$B$7:$Z$632,COLUMN()-1,0))</f>
        <v>Com Ger</v>
      </c>
      <c r="K220" s="270" t="str">
        <f>IF(VLOOKUP($B220,'Classificação ativ com agrop'!$B$7:$Z$632,COLUMN()-1,0)=0,"",VLOOKUP($B220,'Classificação ativ com agrop'!$B$7:$Z$632,COLUMN()-1,0))</f>
        <v>SPF</v>
      </c>
      <c r="L220" s="270" t="str">
        <f>IF(VLOOKUP($B220,'Classificação ativ com agrop'!$B$7:$Z$632,COLUMN()-1,0)=0,"",VLOOKUP($B220,'Classificação ativ com agrop'!$B$7:$Z$632,COLUMN()-1,0))</f>
        <v/>
      </c>
      <c r="M220" s="270" t="str">
        <f>IF(VLOOKUP($B220,'Classificação ativ com agrop'!$B$7:$Z$632,COLUMN()-1,0)=0,"",VLOOKUP($B220,'Classificação ativ com agrop'!$B$7:$Z$632,COLUMN()-1,0))</f>
        <v>Cons Reflexo</v>
      </c>
      <c r="N220" s="270" t="str">
        <f>IF(VLOOKUP($B220,'Classificação ativ com agrop'!$B$7:$Z$632,COLUMN()-1,0)=0,"",VLOOKUP($B220,'Classificação ativ com agrop'!$B$7:$Z$632,COLUMN()-1,0))</f>
        <v/>
      </c>
      <c r="O220" s="270" t="str">
        <f>IF(VLOOKUP($B220,'Classificação ativ com agrop'!$B$7:$Z$632,COLUMN()-1,0)=0,"",VLOOKUP($B220,'Classificação ativ com agrop'!$B$7:$Z$632,COLUMN()-1,0))</f>
        <v/>
      </c>
      <c r="P220" s="270" t="str">
        <f>IF(VLOOKUP($B220,'Classificação ativ com agrop'!$B$7:$Z$632,COLUMN()-1,0)=0,"",VLOOKUP($B220,'Classificação ativ com agrop'!$B$7:$Z$632,COLUMN()-1,0))</f>
        <v/>
      </c>
      <c r="Q220" s="269">
        <f>IF(VLOOKUP($B220,'Classificação ativ com agrop'!$B$7:$Z$632,COLUMN()-1,0)=0,"",VLOOKUP($B220,'Classificação ativ com agrop'!$B$7:$Z$632,COLUMN()-1,0))</f>
        <v>1</v>
      </c>
      <c r="R220" s="269" t="str">
        <f>IF(VLOOKUP($B220,'Classificação ativ com agrop'!$B$7:$Z$632,COLUMN()-1,0)=0,"",VLOOKUP($B220,'Classificação ativ com agrop'!$B$7:$Z$632,COLUMN()-1,0))</f>
        <v/>
      </c>
      <c r="S220" s="270">
        <f>IF(VLOOKUP($B220,'Classificação ativ com agrop'!$B$7:$Z$632,COLUMN()-1,0)=0,"",VLOOKUP($B220,'Classificação ativ com agrop'!$B$7:$Z$632,COLUMN()-1,0))</f>
        <v>186</v>
      </c>
      <c r="T220" s="270">
        <f>IF(VLOOKUP($B220,'Classificação ativ com agrop'!$B$7:$Z$632,COLUMN()-1,0)=0,"",VLOOKUP($B220,'Classificação ativ com agrop'!$B$7:$Z$632,COLUMN()-1,0))</f>
        <v>57</v>
      </c>
      <c r="U220" s="270">
        <f>IF(VLOOKUP($B220,'Classificação ativ com agrop'!$B$7:$Z$632,COLUMN()-1,0)=0,"",VLOOKUP($B220,'Classificação ativ com agrop'!$B$7:$Z$632,COLUMN()-1,0))</f>
        <v>4172</v>
      </c>
      <c r="V220" s="270">
        <f>IF(VLOOKUP($B220,'Classificação ativ com agrop'!$B$7:$Z$632,COLUMN()-1,0)=0,"",VLOOKUP($B220,'Classificação ativ com agrop'!$B$7:$Z$632,COLUMN()-1,0))</f>
        <v>1688</v>
      </c>
      <c r="W220" s="270" t="str">
        <f>IF(VLOOKUP($B220,'Classificação ativ com agrop'!$B$7:$Z$632,COLUMN()-1,0)=0,"",VLOOKUP($B220,'Classificação ativ com agrop'!$B$7:$Z$632,COLUMN()-1,0))</f>
        <v/>
      </c>
      <c r="X220" s="270" t="str">
        <f>IF(VLOOKUP($B220,'Classificação ativ com agrop'!$B$7:$Z$632,COLUMN()-1,0)=0,"",VLOOKUP($B220,'Classificação ativ com agrop'!$B$7:$Z$632,COLUMN()-1,0))</f>
        <v/>
      </c>
      <c r="Y220" s="270" t="str">
        <f>IF(VLOOKUP($B220,'Classificação ativ com agrop'!$B$7:$Z$632,COLUMN()-1,0)=0,"",VLOOKUP($B220,'Classificação ativ com agrop'!$B$7:$Z$632,COLUMN()-1,0))</f>
        <v/>
      </c>
      <c r="Z220" s="270" t="str">
        <f>IF(VLOOKUP($B220,'Classificação ativ com agrop'!$B$7:$Z$632,COLUMN()-1,0)=0,"",VLOOKUP($B220,'Classificação ativ com agrop'!$B$7:$Z$632,COLUMN()-1,0))</f>
        <v/>
      </c>
    </row>
    <row r="221" spans="1:26">
      <c r="A221" s="48">
        <v>362</v>
      </c>
      <c r="B221" s="49" t="s">
        <v>333</v>
      </c>
      <c r="C221" s="65">
        <f>VLOOKUP($B221,'Panorama Especialização Brasil'!$K$4:$BU$679,58,0)</f>
        <v>166</v>
      </c>
      <c r="D221" s="46">
        <f t="shared" si="3"/>
        <v>0.78203975597100694</v>
      </c>
      <c r="E221" s="201">
        <f>VLOOKUP($B221,'Panorama Especialização Brasil'!$K$4:$BU$679,60,0)</f>
        <v>84</v>
      </c>
      <c r="F221" s="98">
        <v>32</v>
      </c>
      <c r="G221" s="196">
        <v>17</v>
      </c>
      <c r="H221" s="98">
        <f>VLOOKUP($B221,'Panorama Especialização Brasil'!$K$4:$BU$679,63,0)</f>
        <v>3756</v>
      </c>
      <c r="I221" s="201">
        <f>VLOOKUP($B221,'Panorama Especialização Brasil'!$K$4:$BV$680,64,0)</f>
        <v>1505</v>
      </c>
      <c r="J221" s="270" t="str">
        <f>IF(VLOOKUP($B221,'Classificação ativ com agrop'!$B$7:$Z$632,COLUMN()-1,0)=0,"",VLOOKUP($B221,'Classificação ativ com agrop'!$B$7:$Z$632,COLUMN()-1,0))</f>
        <v>Com Ger</v>
      </c>
      <c r="K221" s="270" t="str">
        <f>IF(VLOOKUP($B221,'Classificação ativ com agrop'!$B$7:$Z$632,COLUMN()-1,0)=0,"",VLOOKUP($B221,'Classificação ativ com agrop'!$B$7:$Z$632,COLUMN()-1,0))</f>
        <v>SPF</v>
      </c>
      <c r="L221" s="270" t="str">
        <f>IF(VLOOKUP($B221,'Classificação ativ com agrop'!$B$7:$Z$632,COLUMN()-1,0)=0,"",VLOOKUP($B221,'Classificação ativ com agrop'!$B$7:$Z$632,COLUMN()-1,0))</f>
        <v/>
      </c>
      <c r="M221" s="270" t="str">
        <f>IF(VLOOKUP($B221,'Classificação ativ com agrop'!$B$7:$Z$632,COLUMN()-1,0)=0,"",VLOOKUP($B221,'Classificação ativ com agrop'!$B$7:$Z$632,COLUMN()-1,0))</f>
        <v>Cons Reflexo</v>
      </c>
      <c r="N221" s="270" t="str">
        <f>IF(VLOOKUP($B221,'Classificação ativ com agrop'!$B$7:$Z$632,COLUMN()-1,0)=0,"",VLOOKUP($B221,'Classificação ativ com agrop'!$B$7:$Z$632,COLUMN()-1,0))</f>
        <v/>
      </c>
      <c r="O221" s="270" t="str">
        <f>IF(VLOOKUP($B221,'Classificação ativ com agrop'!$B$7:$Z$632,COLUMN()-1,0)=0,"",VLOOKUP($B221,'Classificação ativ com agrop'!$B$7:$Z$632,COLUMN()-1,0))</f>
        <v/>
      </c>
      <c r="P221" s="270" t="str">
        <f>IF(VLOOKUP($B221,'Classificação ativ com agrop'!$B$7:$Z$632,COLUMN()-1,0)=0,"",VLOOKUP($B221,'Classificação ativ com agrop'!$B$7:$Z$632,COLUMN()-1,0))</f>
        <v/>
      </c>
      <c r="Q221" s="269">
        <f>IF(VLOOKUP($B221,'Classificação ativ com agrop'!$B$7:$Z$632,COLUMN()-1,0)=0,"",VLOOKUP($B221,'Classificação ativ com agrop'!$B$7:$Z$632,COLUMN()-1,0))</f>
        <v>1</v>
      </c>
      <c r="R221" s="269" t="str">
        <f>IF(VLOOKUP($B221,'Classificação ativ com agrop'!$B$7:$Z$632,COLUMN()-1,0)=0,"",VLOOKUP($B221,'Classificação ativ com agrop'!$B$7:$Z$632,COLUMN()-1,0))</f>
        <v/>
      </c>
      <c r="S221" s="270">
        <f>IF(VLOOKUP($B221,'Classificação ativ com agrop'!$B$7:$Z$632,COLUMN()-1,0)=0,"",VLOOKUP($B221,'Classificação ativ com agrop'!$B$7:$Z$632,COLUMN()-1,0))</f>
        <v>166</v>
      </c>
      <c r="T221" s="270">
        <f>IF(VLOOKUP($B221,'Classificação ativ com agrop'!$B$7:$Z$632,COLUMN()-1,0)=0,"",VLOOKUP($B221,'Classificação ativ com agrop'!$B$7:$Z$632,COLUMN()-1,0))</f>
        <v>84</v>
      </c>
      <c r="U221" s="270">
        <f>IF(VLOOKUP($B221,'Classificação ativ com agrop'!$B$7:$Z$632,COLUMN()-1,0)=0,"",VLOOKUP($B221,'Classificação ativ com agrop'!$B$7:$Z$632,COLUMN()-1,0))</f>
        <v>3756</v>
      </c>
      <c r="V221" s="270">
        <f>IF(VLOOKUP($B221,'Classificação ativ com agrop'!$B$7:$Z$632,COLUMN()-1,0)=0,"",VLOOKUP($B221,'Classificação ativ com agrop'!$B$7:$Z$632,COLUMN()-1,0))</f>
        <v>1505</v>
      </c>
      <c r="W221" s="270" t="str">
        <f>IF(VLOOKUP($B221,'Classificação ativ com agrop'!$B$7:$Z$632,COLUMN()-1,0)=0,"",VLOOKUP($B221,'Classificação ativ com agrop'!$B$7:$Z$632,COLUMN()-1,0))</f>
        <v/>
      </c>
      <c r="X221" s="270" t="str">
        <f>IF(VLOOKUP($B221,'Classificação ativ com agrop'!$B$7:$Z$632,COLUMN()-1,0)=0,"",VLOOKUP($B221,'Classificação ativ com agrop'!$B$7:$Z$632,COLUMN()-1,0))</f>
        <v/>
      </c>
      <c r="Y221" s="270" t="str">
        <f>IF(VLOOKUP($B221,'Classificação ativ com agrop'!$B$7:$Z$632,COLUMN()-1,0)=0,"",VLOOKUP($B221,'Classificação ativ com agrop'!$B$7:$Z$632,COLUMN()-1,0))</f>
        <v/>
      </c>
      <c r="Z221" s="270" t="str">
        <f>IF(VLOOKUP($B221,'Classificação ativ com agrop'!$B$7:$Z$632,COLUMN()-1,0)=0,"",VLOOKUP($B221,'Classificação ativ com agrop'!$B$7:$Z$632,COLUMN()-1,0))</f>
        <v/>
      </c>
    </row>
    <row r="222" spans="1:26">
      <c r="A222" s="48">
        <v>440</v>
      </c>
      <c r="B222" s="49" t="s">
        <v>411</v>
      </c>
      <c r="C222" s="65">
        <f>VLOOKUP($B222,'Panorama Especialização Brasil'!$K$4:$BU$679,58,0)</f>
        <v>1804</v>
      </c>
      <c r="D222" s="46">
        <f t="shared" si="3"/>
        <v>0.77834459080775831</v>
      </c>
      <c r="E222" s="201">
        <f>VLOOKUP($B222,'Panorama Especialização Brasil'!$K$4:$BU$679,60,0)</f>
        <v>487</v>
      </c>
      <c r="F222" s="98">
        <v>548</v>
      </c>
      <c r="G222" s="196">
        <v>117</v>
      </c>
      <c r="H222" s="98">
        <f>VLOOKUP($B222,'Panorama Especialização Brasil'!$K$4:$BU$679,63,0)</f>
        <v>41012</v>
      </c>
      <c r="I222" s="201">
        <f>VLOOKUP($B222,'Panorama Especialização Brasil'!$K$4:$BV$680,64,0)</f>
        <v>10844</v>
      </c>
      <c r="J222" s="270" t="str">
        <f>IF(VLOOKUP($B222,'Classificação ativ com agrop'!$B$7:$Z$632,COLUMN()-1,0)=0,"",VLOOKUP($B222,'Classificação ativ com agrop'!$B$7:$Z$632,COLUMN()-1,0))</f>
        <v>Com Ger</v>
      </c>
      <c r="K222" s="270" t="str">
        <f>IF(VLOOKUP($B222,'Classificação ativ com agrop'!$B$7:$Z$632,COLUMN()-1,0)=0,"",VLOOKUP($B222,'Classificação ativ com agrop'!$B$7:$Z$632,COLUMN()-1,0))</f>
        <v>SPF</v>
      </c>
      <c r="L222" s="270" t="str">
        <f>IF(VLOOKUP($B222,'Classificação ativ com agrop'!$B$7:$Z$632,COLUMN()-1,0)=0,"",VLOOKUP($B222,'Classificação ativ com agrop'!$B$7:$Z$632,COLUMN()-1,0))</f>
        <v/>
      </c>
      <c r="M222" s="270" t="str">
        <f>IF(VLOOKUP($B222,'Classificação ativ com agrop'!$B$7:$Z$632,COLUMN()-1,0)=0,"",VLOOKUP($B222,'Classificação ativ com agrop'!$B$7:$Z$632,COLUMN()-1,0))</f>
        <v>Cons Reflexo</v>
      </c>
      <c r="N222" s="270" t="str">
        <f>IF(VLOOKUP($B222,'Classificação ativ com agrop'!$B$7:$Z$632,COLUMN()-1,0)=0,"",VLOOKUP($B222,'Classificação ativ com agrop'!$B$7:$Z$632,COLUMN()-1,0))</f>
        <v/>
      </c>
      <c r="O222" s="270" t="str">
        <f>IF(VLOOKUP($B222,'Classificação ativ com agrop'!$B$7:$Z$632,COLUMN()-1,0)=0,"",VLOOKUP($B222,'Classificação ativ com agrop'!$B$7:$Z$632,COLUMN()-1,0))</f>
        <v/>
      </c>
      <c r="P222" s="270" t="str">
        <f>IF(VLOOKUP($B222,'Classificação ativ com agrop'!$B$7:$Z$632,COLUMN()-1,0)=0,"",VLOOKUP($B222,'Classificação ativ com agrop'!$B$7:$Z$632,COLUMN()-1,0))</f>
        <v/>
      </c>
      <c r="Q222" s="269">
        <f>IF(VLOOKUP($B222,'Classificação ativ com agrop'!$B$7:$Z$632,COLUMN()-1,0)=0,"",VLOOKUP($B222,'Classificação ativ com agrop'!$B$7:$Z$632,COLUMN()-1,0))</f>
        <v>1</v>
      </c>
      <c r="R222" s="269" t="str">
        <f>IF(VLOOKUP($B222,'Classificação ativ com agrop'!$B$7:$Z$632,COLUMN()-1,0)=0,"",VLOOKUP($B222,'Classificação ativ com agrop'!$B$7:$Z$632,COLUMN()-1,0))</f>
        <v/>
      </c>
      <c r="S222" s="270">
        <f>IF(VLOOKUP($B222,'Classificação ativ com agrop'!$B$7:$Z$632,COLUMN()-1,0)=0,"",VLOOKUP($B222,'Classificação ativ com agrop'!$B$7:$Z$632,COLUMN()-1,0))</f>
        <v>1804</v>
      </c>
      <c r="T222" s="270">
        <f>IF(VLOOKUP($B222,'Classificação ativ com agrop'!$B$7:$Z$632,COLUMN()-1,0)=0,"",VLOOKUP($B222,'Classificação ativ com agrop'!$B$7:$Z$632,COLUMN()-1,0))</f>
        <v>487</v>
      </c>
      <c r="U222" s="270">
        <f>IF(VLOOKUP($B222,'Classificação ativ com agrop'!$B$7:$Z$632,COLUMN()-1,0)=0,"",VLOOKUP($B222,'Classificação ativ com agrop'!$B$7:$Z$632,COLUMN()-1,0))</f>
        <v>41012</v>
      </c>
      <c r="V222" s="270">
        <f>IF(VLOOKUP($B222,'Classificação ativ com agrop'!$B$7:$Z$632,COLUMN()-1,0)=0,"",VLOOKUP($B222,'Classificação ativ com agrop'!$B$7:$Z$632,COLUMN()-1,0))</f>
        <v>10844</v>
      </c>
      <c r="W222" s="270" t="str">
        <f>IF(VLOOKUP($B222,'Classificação ativ com agrop'!$B$7:$Z$632,COLUMN()-1,0)=0,"",VLOOKUP($B222,'Classificação ativ com agrop'!$B$7:$Z$632,COLUMN()-1,0))</f>
        <v/>
      </c>
      <c r="X222" s="270" t="str">
        <f>IF(VLOOKUP($B222,'Classificação ativ com agrop'!$B$7:$Z$632,COLUMN()-1,0)=0,"",VLOOKUP($B222,'Classificação ativ com agrop'!$B$7:$Z$632,COLUMN()-1,0))</f>
        <v/>
      </c>
      <c r="Y222" s="270" t="str">
        <f>IF(VLOOKUP($B222,'Classificação ativ com agrop'!$B$7:$Z$632,COLUMN()-1,0)=0,"",VLOOKUP($B222,'Classificação ativ com agrop'!$B$7:$Z$632,COLUMN()-1,0))</f>
        <v/>
      </c>
      <c r="Z222" s="270" t="str">
        <f>IF(VLOOKUP($B222,'Classificação ativ com agrop'!$B$7:$Z$632,COLUMN()-1,0)=0,"",VLOOKUP($B222,'Classificação ativ com agrop'!$B$7:$Z$632,COLUMN()-1,0))</f>
        <v/>
      </c>
    </row>
    <row r="223" spans="1:26">
      <c r="A223" s="48">
        <v>488</v>
      </c>
      <c r="B223" s="49" t="s">
        <v>460</v>
      </c>
      <c r="C223" s="65">
        <f>VLOOKUP($B223,'Panorama Especialização Brasil'!$K$4:$BU$679,58,0)</f>
        <v>1370</v>
      </c>
      <c r="D223" s="46">
        <f t="shared" si="3"/>
        <v>0.7742299297977826</v>
      </c>
      <c r="E223" s="201">
        <f>VLOOKUP($B223,'Panorama Especialização Brasil'!$K$4:$BU$679,60,0)</f>
        <v>44</v>
      </c>
      <c r="F223" s="98">
        <v>486</v>
      </c>
      <c r="G223" s="196">
        <v>4</v>
      </c>
      <c r="H223" s="98">
        <f>VLOOKUP($B223,'Panorama Especialização Brasil'!$K$4:$BU$679,63,0)</f>
        <v>31311</v>
      </c>
      <c r="I223" s="201">
        <f>VLOOKUP($B223,'Panorama Especialização Brasil'!$K$4:$BV$680,64,0)</f>
        <v>1027</v>
      </c>
      <c r="J223" s="270" t="str">
        <f>IF(VLOOKUP($B223,'Classificação ativ com agrop'!$B$7:$Z$632,COLUMN()-1,0)=0,"",VLOOKUP($B223,'Classificação ativ com agrop'!$B$7:$Z$632,COLUMN()-1,0))</f>
        <v>Ed Graf</v>
      </c>
      <c r="K223" s="270" t="str">
        <f>IF(VLOOKUP($B223,'Classificação ativ com agrop'!$B$7:$Z$632,COLUMN()-1,0)=0,"",VLOOKUP($B223,'Classificação ativ com agrop'!$B$7:$Z$632,COLUMN()-1,0))</f>
        <v>SPF&amp;E</v>
      </c>
      <c r="L223" s="270" t="str">
        <f>IF(VLOOKUP($B223,'Classificação ativ com agrop'!$B$7:$Z$632,COLUMN()-1,0)=0,"",VLOOKUP($B223,'Classificação ativ com agrop'!$B$7:$Z$632,COLUMN()-1,0))</f>
        <v/>
      </c>
      <c r="M223" s="270" t="str">
        <f>IF(VLOOKUP($B223,'Classificação ativ com agrop'!$B$7:$Z$632,COLUMN()-1,0)=0,"",VLOOKUP($B223,'Classificação ativ com agrop'!$B$7:$Z$632,COLUMN()-1,0))</f>
        <v>Gen Reflexo</v>
      </c>
      <c r="N223" s="270" t="str">
        <f>IF(VLOOKUP($B223,'Classificação ativ com agrop'!$B$7:$Z$632,COLUMN()-1,0)=0,"",VLOOKUP($B223,'Classificação ativ com agrop'!$B$7:$Z$632,COLUMN()-1,0))</f>
        <v/>
      </c>
      <c r="O223" s="270" t="str">
        <f>IF(VLOOKUP($B223,'Classificação ativ com agrop'!$B$7:$Z$632,COLUMN()-1,0)=0,"",VLOOKUP($B223,'Classificação ativ com agrop'!$B$7:$Z$632,COLUMN()-1,0))</f>
        <v/>
      </c>
      <c r="P223" s="270" t="str">
        <f>IF(VLOOKUP($B223,'Classificação ativ com agrop'!$B$7:$Z$632,COLUMN()-1,0)=0,"",VLOOKUP($B223,'Classificação ativ com agrop'!$B$7:$Z$632,COLUMN()-1,0))</f>
        <v/>
      </c>
      <c r="Q223" s="269">
        <f>IF(VLOOKUP($B223,'Classificação ativ com agrop'!$B$7:$Z$632,COLUMN()-1,0)=0,"",VLOOKUP($B223,'Classificação ativ com agrop'!$B$7:$Z$632,COLUMN()-1,0))</f>
        <v>1</v>
      </c>
      <c r="R223" s="269" t="str">
        <f>IF(VLOOKUP($B223,'Classificação ativ com agrop'!$B$7:$Z$632,COLUMN()-1,0)=0,"",VLOOKUP($B223,'Classificação ativ com agrop'!$B$7:$Z$632,COLUMN()-1,0))</f>
        <v/>
      </c>
      <c r="S223" s="270">
        <f>IF(VLOOKUP($B223,'Classificação ativ com agrop'!$B$7:$Z$632,COLUMN()-1,0)=0,"",VLOOKUP($B223,'Classificação ativ com agrop'!$B$7:$Z$632,COLUMN()-1,0))</f>
        <v>1370</v>
      </c>
      <c r="T223" s="270">
        <f>IF(VLOOKUP($B223,'Classificação ativ com agrop'!$B$7:$Z$632,COLUMN()-1,0)=0,"",VLOOKUP($B223,'Classificação ativ com agrop'!$B$7:$Z$632,COLUMN()-1,0))</f>
        <v>44</v>
      </c>
      <c r="U223" s="270">
        <f>IF(VLOOKUP($B223,'Classificação ativ com agrop'!$B$7:$Z$632,COLUMN()-1,0)=0,"",VLOOKUP($B223,'Classificação ativ com agrop'!$B$7:$Z$632,COLUMN()-1,0))</f>
        <v>31311</v>
      </c>
      <c r="V223" s="270">
        <f>IF(VLOOKUP($B223,'Classificação ativ com agrop'!$B$7:$Z$632,COLUMN()-1,0)=0,"",VLOOKUP($B223,'Classificação ativ com agrop'!$B$7:$Z$632,COLUMN()-1,0))</f>
        <v>1027</v>
      </c>
      <c r="W223" s="270" t="str">
        <f>IF(VLOOKUP($B223,'Classificação ativ com agrop'!$B$7:$Z$632,COLUMN()-1,0)=0,"",VLOOKUP($B223,'Classificação ativ com agrop'!$B$7:$Z$632,COLUMN()-1,0))</f>
        <v/>
      </c>
      <c r="X223" s="270" t="str">
        <f>IF(VLOOKUP($B223,'Classificação ativ com agrop'!$B$7:$Z$632,COLUMN()-1,0)=0,"",VLOOKUP($B223,'Classificação ativ com agrop'!$B$7:$Z$632,COLUMN()-1,0))</f>
        <v/>
      </c>
      <c r="Y223" s="270" t="str">
        <f>IF(VLOOKUP($B223,'Classificação ativ com agrop'!$B$7:$Z$632,COLUMN()-1,0)=0,"",VLOOKUP($B223,'Classificação ativ com agrop'!$B$7:$Z$632,COLUMN()-1,0))</f>
        <v/>
      </c>
      <c r="Z223" s="270" t="str">
        <f>IF(VLOOKUP($B223,'Classificação ativ com agrop'!$B$7:$Z$632,COLUMN()-1,0)=0,"",VLOOKUP($B223,'Classificação ativ com agrop'!$B$7:$Z$632,COLUMN()-1,0))</f>
        <v/>
      </c>
    </row>
    <row r="224" spans="1:26">
      <c r="A224" s="48">
        <v>593</v>
      </c>
      <c r="B224" s="49" t="s">
        <v>566</v>
      </c>
      <c r="C224" s="65">
        <f>VLOOKUP($B224,'Panorama Especialização Brasil'!$K$4:$BU$679,58,0)</f>
        <v>2477</v>
      </c>
      <c r="D224" s="46">
        <f t="shared" si="3"/>
        <v>0.77363140229745375</v>
      </c>
      <c r="E224" s="201">
        <f>VLOOKUP($B224,'Panorama Especialização Brasil'!$K$4:$BU$679,60,0)</f>
        <v>147</v>
      </c>
      <c r="F224" s="98">
        <v>663</v>
      </c>
      <c r="G224" s="196">
        <v>26</v>
      </c>
      <c r="H224" s="98">
        <f>VLOOKUP($B224,'Panorama Especialização Brasil'!$K$4:$BU$679,63,0)</f>
        <v>56655</v>
      </c>
      <c r="I224" s="201">
        <f>VLOOKUP($B224,'Panorama Especialização Brasil'!$K$4:$BV$680,64,0)</f>
        <v>3042</v>
      </c>
      <c r="J224" s="270" t="str">
        <f>IF(VLOOKUP($B224,'Classificação ativ com agrop'!$B$7:$Z$632,COLUMN()-1,0)=0,"",VLOOKUP($B224,'Classificação ativ com agrop'!$B$7:$Z$632,COLUMN()-1,0))</f>
        <v>Ser Ger</v>
      </c>
      <c r="K224" s="270" t="str">
        <f>IF(VLOOKUP($B224,'Classificação ativ com agrop'!$B$7:$Z$632,COLUMN()-1,0)=0,"",VLOOKUP($B224,'Classificação ativ com agrop'!$B$7:$Z$632,COLUMN()-1,0))</f>
        <v>SPF&amp;E</v>
      </c>
      <c r="L224" s="270" t="str">
        <f>IF(VLOOKUP($B224,'Classificação ativ com agrop'!$B$7:$Z$632,COLUMN()-1,0)=0,"",VLOOKUP($B224,'Classificação ativ com agrop'!$B$7:$Z$632,COLUMN()-1,0))</f>
        <v/>
      </c>
      <c r="M224" s="270" t="str">
        <f>IF(VLOOKUP($B224,'Classificação ativ com agrop'!$B$7:$Z$632,COLUMN()-1,0)=0,"",VLOOKUP($B224,'Classificação ativ com agrop'!$B$7:$Z$632,COLUMN()-1,0))</f>
        <v>Gen Reflexo</v>
      </c>
      <c r="N224" s="270" t="str">
        <f>IF(VLOOKUP($B224,'Classificação ativ com agrop'!$B$7:$Z$632,COLUMN()-1,0)=0,"",VLOOKUP($B224,'Classificação ativ com agrop'!$B$7:$Z$632,COLUMN()-1,0))</f>
        <v/>
      </c>
      <c r="O224" s="270" t="str">
        <f>IF(VLOOKUP($B224,'Classificação ativ com agrop'!$B$7:$Z$632,COLUMN()-1,0)=0,"",VLOOKUP($B224,'Classificação ativ com agrop'!$B$7:$Z$632,COLUMN()-1,0))</f>
        <v/>
      </c>
      <c r="P224" s="270" t="str">
        <f>IF(VLOOKUP($B224,'Classificação ativ com agrop'!$B$7:$Z$632,COLUMN()-1,0)=0,"",VLOOKUP($B224,'Classificação ativ com agrop'!$B$7:$Z$632,COLUMN()-1,0))</f>
        <v/>
      </c>
      <c r="Q224" s="269">
        <f>IF(VLOOKUP($B224,'Classificação ativ com agrop'!$B$7:$Z$632,COLUMN()-1,0)=0,"",VLOOKUP($B224,'Classificação ativ com agrop'!$B$7:$Z$632,COLUMN()-1,0))</f>
        <v>1</v>
      </c>
      <c r="R224" s="269" t="str">
        <f>IF(VLOOKUP($B224,'Classificação ativ com agrop'!$B$7:$Z$632,COLUMN()-1,0)=0,"",VLOOKUP($B224,'Classificação ativ com agrop'!$B$7:$Z$632,COLUMN()-1,0))</f>
        <v/>
      </c>
      <c r="S224" s="270">
        <f>IF(VLOOKUP($B224,'Classificação ativ com agrop'!$B$7:$Z$632,COLUMN()-1,0)=0,"",VLOOKUP($B224,'Classificação ativ com agrop'!$B$7:$Z$632,COLUMN()-1,0))</f>
        <v>2477</v>
      </c>
      <c r="T224" s="270">
        <f>IF(VLOOKUP($B224,'Classificação ativ com agrop'!$B$7:$Z$632,COLUMN()-1,0)=0,"",VLOOKUP($B224,'Classificação ativ com agrop'!$B$7:$Z$632,COLUMN()-1,0))</f>
        <v>147</v>
      </c>
      <c r="U224" s="270">
        <f>IF(VLOOKUP($B224,'Classificação ativ com agrop'!$B$7:$Z$632,COLUMN()-1,0)=0,"",VLOOKUP($B224,'Classificação ativ com agrop'!$B$7:$Z$632,COLUMN()-1,0))</f>
        <v>56655</v>
      </c>
      <c r="V224" s="270">
        <f>IF(VLOOKUP($B224,'Classificação ativ com agrop'!$B$7:$Z$632,COLUMN()-1,0)=0,"",VLOOKUP($B224,'Classificação ativ com agrop'!$B$7:$Z$632,COLUMN()-1,0))</f>
        <v>3042</v>
      </c>
      <c r="W224" s="270" t="str">
        <f>IF(VLOOKUP($B224,'Classificação ativ com agrop'!$B$7:$Z$632,COLUMN()-1,0)=0,"",VLOOKUP($B224,'Classificação ativ com agrop'!$B$7:$Z$632,COLUMN()-1,0))</f>
        <v/>
      </c>
      <c r="X224" s="270" t="str">
        <f>IF(VLOOKUP($B224,'Classificação ativ com agrop'!$B$7:$Z$632,COLUMN()-1,0)=0,"",VLOOKUP($B224,'Classificação ativ com agrop'!$B$7:$Z$632,COLUMN()-1,0))</f>
        <v/>
      </c>
      <c r="Y224" s="270" t="str">
        <f>IF(VLOOKUP($B224,'Classificação ativ com agrop'!$B$7:$Z$632,COLUMN()-1,0)=0,"",VLOOKUP($B224,'Classificação ativ com agrop'!$B$7:$Z$632,COLUMN()-1,0))</f>
        <v/>
      </c>
      <c r="Z224" s="270" t="str">
        <f>IF(VLOOKUP($B224,'Classificação ativ com agrop'!$B$7:$Z$632,COLUMN()-1,0)=0,"",VLOOKUP($B224,'Classificação ativ com agrop'!$B$7:$Z$632,COLUMN()-1,0))</f>
        <v/>
      </c>
    </row>
    <row r="225" spans="1:26">
      <c r="A225" s="48">
        <v>439</v>
      </c>
      <c r="B225" s="49" t="s">
        <v>410</v>
      </c>
      <c r="C225" s="65">
        <f>VLOOKUP($B225,'Panorama Especialização Brasil'!$K$4:$BU$679,58,0)</f>
        <v>9829</v>
      </c>
      <c r="D225" s="46">
        <f t="shared" si="3"/>
        <v>0.76871464451398508</v>
      </c>
      <c r="E225" s="201">
        <f>VLOOKUP($B225,'Panorama Especialização Brasil'!$K$4:$BU$679,60,0)</f>
        <v>1418</v>
      </c>
      <c r="F225" s="98">
        <v>2912</v>
      </c>
      <c r="G225" s="196">
        <v>289</v>
      </c>
      <c r="H225" s="98">
        <f>VLOOKUP($B225,'Panorama Especialização Brasil'!$K$4:$BU$679,63,0)</f>
        <v>226251</v>
      </c>
      <c r="I225" s="201">
        <f>VLOOKUP($B225,'Panorama Especialização Brasil'!$K$4:$BV$680,64,0)</f>
        <v>36472</v>
      </c>
      <c r="J225" s="270" t="str">
        <f>IF(VLOOKUP($B225,'Classificação ativ com agrop'!$B$7:$Z$632,COLUMN()-1,0)=0,"",VLOOKUP($B225,'Classificação ativ com agrop'!$B$7:$Z$632,COLUMN()-1,0))</f>
        <v>Com Ger</v>
      </c>
      <c r="K225" s="270" t="str">
        <f>IF(VLOOKUP($B225,'Classificação ativ com agrop'!$B$7:$Z$632,COLUMN()-1,0)=0,"",VLOOKUP($B225,'Classificação ativ com agrop'!$B$7:$Z$632,COLUMN()-1,0))</f>
        <v>SPF</v>
      </c>
      <c r="L225" s="270" t="str">
        <f>IF(VLOOKUP($B225,'Classificação ativ com agrop'!$B$7:$Z$632,COLUMN()-1,0)=0,"",VLOOKUP($B225,'Classificação ativ com agrop'!$B$7:$Z$632,COLUMN()-1,0))</f>
        <v/>
      </c>
      <c r="M225" s="270" t="str">
        <f>IF(VLOOKUP($B225,'Classificação ativ com agrop'!$B$7:$Z$632,COLUMN()-1,0)=0,"",VLOOKUP($B225,'Classificação ativ com agrop'!$B$7:$Z$632,COLUMN()-1,0))</f>
        <v>Cons Reflexo</v>
      </c>
      <c r="N225" s="270" t="str">
        <f>IF(VLOOKUP($B225,'Classificação ativ com agrop'!$B$7:$Z$632,COLUMN()-1,0)=0,"",VLOOKUP($B225,'Classificação ativ com agrop'!$B$7:$Z$632,COLUMN()-1,0))</f>
        <v/>
      </c>
      <c r="O225" s="270" t="str">
        <f>IF(VLOOKUP($B225,'Classificação ativ com agrop'!$B$7:$Z$632,COLUMN()-1,0)=0,"",VLOOKUP($B225,'Classificação ativ com agrop'!$B$7:$Z$632,COLUMN()-1,0))</f>
        <v/>
      </c>
      <c r="P225" s="270" t="str">
        <f>IF(VLOOKUP($B225,'Classificação ativ com agrop'!$B$7:$Z$632,COLUMN()-1,0)=0,"",VLOOKUP($B225,'Classificação ativ com agrop'!$B$7:$Z$632,COLUMN()-1,0))</f>
        <v/>
      </c>
      <c r="Q225" s="269">
        <f>IF(VLOOKUP($B225,'Classificação ativ com agrop'!$B$7:$Z$632,COLUMN()-1,0)=0,"",VLOOKUP($B225,'Classificação ativ com agrop'!$B$7:$Z$632,COLUMN()-1,0))</f>
        <v>1</v>
      </c>
      <c r="R225" s="269" t="str">
        <f>IF(VLOOKUP($B225,'Classificação ativ com agrop'!$B$7:$Z$632,COLUMN()-1,0)=0,"",VLOOKUP($B225,'Classificação ativ com agrop'!$B$7:$Z$632,COLUMN()-1,0))</f>
        <v/>
      </c>
      <c r="S225" s="270">
        <f>IF(VLOOKUP($B225,'Classificação ativ com agrop'!$B$7:$Z$632,COLUMN()-1,0)=0,"",VLOOKUP($B225,'Classificação ativ com agrop'!$B$7:$Z$632,COLUMN()-1,0))</f>
        <v>9829</v>
      </c>
      <c r="T225" s="270">
        <f>IF(VLOOKUP($B225,'Classificação ativ com agrop'!$B$7:$Z$632,COLUMN()-1,0)=0,"",VLOOKUP($B225,'Classificação ativ com agrop'!$B$7:$Z$632,COLUMN()-1,0))</f>
        <v>1418</v>
      </c>
      <c r="U225" s="270">
        <f>IF(VLOOKUP($B225,'Classificação ativ com agrop'!$B$7:$Z$632,COLUMN()-1,0)=0,"",VLOOKUP($B225,'Classificação ativ com agrop'!$B$7:$Z$632,COLUMN()-1,0))</f>
        <v>226251</v>
      </c>
      <c r="V225" s="270">
        <f>IF(VLOOKUP($B225,'Classificação ativ com agrop'!$B$7:$Z$632,COLUMN()-1,0)=0,"",VLOOKUP($B225,'Classificação ativ com agrop'!$B$7:$Z$632,COLUMN()-1,0))</f>
        <v>36472</v>
      </c>
      <c r="W225" s="270" t="str">
        <f>IF(VLOOKUP($B225,'Classificação ativ com agrop'!$B$7:$Z$632,COLUMN()-1,0)=0,"",VLOOKUP($B225,'Classificação ativ com agrop'!$B$7:$Z$632,COLUMN()-1,0))</f>
        <v/>
      </c>
      <c r="X225" s="270" t="str">
        <f>IF(VLOOKUP($B225,'Classificação ativ com agrop'!$B$7:$Z$632,COLUMN()-1,0)=0,"",VLOOKUP($B225,'Classificação ativ com agrop'!$B$7:$Z$632,COLUMN()-1,0))</f>
        <v/>
      </c>
      <c r="Y225" s="270" t="str">
        <f>IF(VLOOKUP($B225,'Classificação ativ com agrop'!$B$7:$Z$632,COLUMN()-1,0)=0,"",VLOOKUP($B225,'Classificação ativ com agrop'!$B$7:$Z$632,COLUMN()-1,0))</f>
        <v/>
      </c>
      <c r="Z225" s="270" t="str">
        <f>IF(VLOOKUP($B225,'Classificação ativ com agrop'!$B$7:$Z$632,COLUMN()-1,0)=0,"",VLOOKUP($B225,'Classificação ativ com agrop'!$B$7:$Z$632,COLUMN()-1,0))</f>
        <v/>
      </c>
    </row>
    <row r="226" spans="1:26">
      <c r="A226" s="48">
        <v>71</v>
      </c>
      <c r="B226" s="49" t="s">
        <v>41</v>
      </c>
      <c r="C226" s="65">
        <f>VLOOKUP($B226,'Panorama Especialização Brasil'!$K$4:$BU$679,58,0)</f>
        <v>334</v>
      </c>
      <c r="D226" s="46">
        <f t="shared" si="3"/>
        <v>0.76734254756599918</v>
      </c>
      <c r="E226" s="201">
        <f>VLOOKUP($B226,'Panorama Especialização Brasil'!$K$4:$BU$679,60,0)</f>
        <v>20</v>
      </c>
      <c r="F226" s="98">
        <v>90</v>
      </c>
      <c r="G226" s="196">
        <v>4</v>
      </c>
      <c r="H226" s="98">
        <f>VLOOKUP($B226,'Panorama Especialização Brasil'!$K$4:$BU$679,63,0)</f>
        <v>7702</v>
      </c>
      <c r="I226" s="201">
        <f>VLOOKUP($B226,'Panorama Especialização Brasil'!$K$4:$BV$680,64,0)</f>
        <v>456</v>
      </c>
      <c r="J226" s="270" t="str">
        <f>IF(VLOOKUP($B226,'Classificação ativ com agrop'!$B$7:$Z$632,COLUMN()-1,0)=0,"",VLOOKUP($B226,'Classificação ativ com agrop'!$B$7:$Z$632,COLUMN()-1,0))</f>
        <v>Ind Alim</v>
      </c>
      <c r="K226" s="270" t="str">
        <f>IF(VLOOKUP($B226,'Classificação ativ com agrop'!$B$7:$Z$632,COLUMN()-1,0)=0,"",VLOOKUP($B226,'Classificação ativ com agrop'!$B$7:$Z$632,COLUMN()-1,0))</f>
        <v>SPF</v>
      </c>
      <c r="L226" s="270" t="str">
        <f>IF(VLOOKUP($B226,'Classificação ativ com agrop'!$B$7:$Z$632,COLUMN()-1,0)=0,"",VLOOKUP($B226,'Classificação ativ com agrop'!$B$7:$Z$632,COLUMN()-1,0))</f>
        <v/>
      </c>
      <c r="M226" s="270" t="str">
        <f>IF(VLOOKUP($B226,'Classificação ativ com agrop'!$B$7:$Z$632,COLUMN()-1,0)=0,"",VLOOKUP($B226,'Classificação ativ com agrop'!$B$7:$Z$632,COLUMN()-1,0))</f>
        <v>Cons Reflexo</v>
      </c>
      <c r="N226" s="270" t="str">
        <f>IF(VLOOKUP($B226,'Classificação ativ com agrop'!$B$7:$Z$632,COLUMN()-1,0)=0,"",VLOOKUP($B226,'Classificação ativ com agrop'!$B$7:$Z$632,COLUMN()-1,0))</f>
        <v/>
      </c>
      <c r="O226" s="270" t="str">
        <f>IF(VLOOKUP($B226,'Classificação ativ com agrop'!$B$7:$Z$632,COLUMN()-1,0)=0,"",VLOOKUP($B226,'Classificação ativ com agrop'!$B$7:$Z$632,COLUMN()-1,0))</f>
        <v/>
      </c>
      <c r="P226" s="270" t="str">
        <f>IF(VLOOKUP($B226,'Classificação ativ com agrop'!$B$7:$Z$632,COLUMN()-1,0)=0,"",VLOOKUP($B226,'Classificação ativ com agrop'!$B$7:$Z$632,COLUMN()-1,0))</f>
        <v/>
      </c>
      <c r="Q226" s="269">
        <f>IF(VLOOKUP($B226,'Classificação ativ com agrop'!$B$7:$Z$632,COLUMN()-1,0)=0,"",VLOOKUP($B226,'Classificação ativ com agrop'!$B$7:$Z$632,COLUMN()-1,0))</f>
        <v>1</v>
      </c>
      <c r="R226" s="269" t="str">
        <f>IF(VLOOKUP($B226,'Classificação ativ com agrop'!$B$7:$Z$632,COLUMN()-1,0)=0,"",VLOOKUP($B226,'Classificação ativ com agrop'!$B$7:$Z$632,COLUMN()-1,0))</f>
        <v/>
      </c>
      <c r="S226" s="270">
        <f>IF(VLOOKUP($B226,'Classificação ativ com agrop'!$B$7:$Z$632,COLUMN()-1,0)=0,"",VLOOKUP($B226,'Classificação ativ com agrop'!$B$7:$Z$632,COLUMN()-1,0))</f>
        <v>334</v>
      </c>
      <c r="T226" s="270">
        <f>IF(VLOOKUP($B226,'Classificação ativ com agrop'!$B$7:$Z$632,COLUMN()-1,0)=0,"",VLOOKUP($B226,'Classificação ativ com agrop'!$B$7:$Z$632,COLUMN()-1,0))</f>
        <v>20</v>
      </c>
      <c r="U226" s="270">
        <f>IF(VLOOKUP($B226,'Classificação ativ com agrop'!$B$7:$Z$632,COLUMN()-1,0)=0,"",VLOOKUP($B226,'Classificação ativ com agrop'!$B$7:$Z$632,COLUMN()-1,0))</f>
        <v>7702</v>
      </c>
      <c r="V226" s="270">
        <f>IF(VLOOKUP($B226,'Classificação ativ com agrop'!$B$7:$Z$632,COLUMN()-1,0)=0,"",VLOOKUP($B226,'Classificação ativ com agrop'!$B$7:$Z$632,COLUMN()-1,0))</f>
        <v>456</v>
      </c>
      <c r="W226" s="270" t="str">
        <f>IF(VLOOKUP($B226,'Classificação ativ com agrop'!$B$7:$Z$632,COLUMN()-1,0)=0,"",VLOOKUP($B226,'Classificação ativ com agrop'!$B$7:$Z$632,COLUMN()-1,0))</f>
        <v/>
      </c>
      <c r="X226" s="270" t="str">
        <f>IF(VLOOKUP($B226,'Classificação ativ com agrop'!$B$7:$Z$632,COLUMN()-1,0)=0,"",VLOOKUP($B226,'Classificação ativ com agrop'!$B$7:$Z$632,COLUMN()-1,0))</f>
        <v/>
      </c>
      <c r="Y226" s="270" t="str">
        <f>IF(VLOOKUP($B226,'Classificação ativ com agrop'!$B$7:$Z$632,COLUMN()-1,0)=0,"",VLOOKUP($B226,'Classificação ativ com agrop'!$B$7:$Z$632,COLUMN()-1,0))</f>
        <v/>
      </c>
      <c r="Z226" s="270" t="str">
        <f>IF(VLOOKUP($B226,'Classificação ativ com agrop'!$B$7:$Z$632,COLUMN()-1,0)=0,"",VLOOKUP($B226,'Classificação ativ com agrop'!$B$7:$Z$632,COLUMN()-1,0))</f>
        <v/>
      </c>
    </row>
    <row r="227" spans="1:26">
      <c r="A227" s="48">
        <v>553</v>
      </c>
      <c r="B227" s="49" t="s">
        <v>525</v>
      </c>
      <c r="C227" s="65">
        <f>VLOOKUP($B227,'Panorama Especialização Brasil'!$K$4:$BU$679,58,0)</f>
        <v>2066</v>
      </c>
      <c r="D227" s="46">
        <f t="shared" si="3"/>
        <v>0.76674244630954358</v>
      </c>
      <c r="E227" s="201">
        <f>VLOOKUP($B227,'Panorama Especialização Brasil'!$K$4:$BU$679,60,0)</f>
        <v>325</v>
      </c>
      <c r="F227" s="98">
        <v>181</v>
      </c>
      <c r="G227" s="196">
        <v>44</v>
      </c>
      <c r="H227" s="98">
        <f>VLOOKUP($B227,'Panorama Especialização Brasil'!$K$4:$BU$679,63,0)</f>
        <v>47679</v>
      </c>
      <c r="I227" s="201">
        <f>VLOOKUP($B227,'Panorama Especialização Brasil'!$K$4:$BV$680,64,0)</f>
        <v>10425</v>
      </c>
      <c r="J227" s="270" t="str">
        <f>IF(VLOOKUP($B227,'Classificação ativ com agrop'!$B$7:$Z$632,COLUMN()-1,0)=0,"",VLOOKUP($B227,'Classificação ativ com agrop'!$B$7:$Z$632,COLUMN()-1,0))</f>
        <v>Imobilia</v>
      </c>
      <c r="K227" s="270" t="str">
        <f>IF(VLOOKUP($B227,'Classificação ativ com agrop'!$B$7:$Z$632,COLUMN()-1,0)=0,"",VLOOKUP($B227,'Classificação ativ com agrop'!$B$7:$Z$632,COLUMN()-1,0))</f>
        <v>SPF&amp;E</v>
      </c>
      <c r="L227" s="270" t="str">
        <f>IF(VLOOKUP($B227,'Classificação ativ com agrop'!$B$7:$Z$632,COLUMN()-1,0)=0,"",VLOOKUP($B227,'Classificação ativ com agrop'!$B$7:$Z$632,COLUMN()-1,0))</f>
        <v/>
      </c>
      <c r="M227" s="270" t="str">
        <f>IF(VLOOKUP($B227,'Classificação ativ com agrop'!$B$7:$Z$632,COLUMN()-1,0)=0,"",VLOOKUP($B227,'Classificação ativ com agrop'!$B$7:$Z$632,COLUMN()-1,0))</f>
        <v>Gen Reflexo</v>
      </c>
      <c r="N227" s="270" t="str">
        <f>IF(VLOOKUP($B227,'Classificação ativ com agrop'!$B$7:$Z$632,COLUMN()-1,0)=0,"",VLOOKUP($B227,'Classificação ativ com agrop'!$B$7:$Z$632,COLUMN()-1,0))</f>
        <v/>
      </c>
      <c r="O227" s="270" t="str">
        <f>IF(VLOOKUP($B227,'Classificação ativ com agrop'!$B$7:$Z$632,COLUMN()-1,0)=0,"",VLOOKUP($B227,'Classificação ativ com agrop'!$B$7:$Z$632,COLUMN()-1,0))</f>
        <v/>
      </c>
      <c r="P227" s="270" t="str">
        <f>IF(VLOOKUP($B227,'Classificação ativ com agrop'!$B$7:$Z$632,COLUMN()-1,0)=0,"",VLOOKUP($B227,'Classificação ativ com agrop'!$B$7:$Z$632,COLUMN()-1,0))</f>
        <v/>
      </c>
      <c r="Q227" s="269">
        <f>IF(VLOOKUP($B227,'Classificação ativ com agrop'!$B$7:$Z$632,COLUMN()-1,0)=0,"",VLOOKUP($B227,'Classificação ativ com agrop'!$B$7:$Z$632,COLUMN()-1,0))</f>
        <v>1</v>
      </c>
      <c r="R227" s="269" t="str">
        <f>IF(VLOOKUP($B227,'Classificação ativ com agrop'!$B$7:$Z$632,COLUMN()-1,0)=0,"",VLOOKUP($B227,'Classificação ativ com agrop'!$B$7:$Z$632,COLUMN()-1,0))</f>
        <v/>
      </c>
      <c r="S227" s="270">
        <f>IF(VLOOKUP($B227,'Classificação ativ com agrop'!$B$7:$Z$632,COLUMN()-1,0)=0,"",VLOOKUP($B227,'Classificação ativ com agrop'!$B$7:$Z$632,COLUMN()-1,0))</f>
        <v>2066</v>
      </c>
      <c r="T227" s="270">
        <f>IF(VLOOKUP($B227,'Classificação ativ com agrop'!$B$7:$Z$632,COLUMN()-1,0)=0,"",VLOOKUP($B227,'Classificação ativ com agrop'!$B$7:$Z$632,COLUMN()-1,0))</f>
        <v>325</v>
      </c>
      <c r="U227" s="270">
        <f>IF(VLOOKUP($B227,'Classificação ativ com agrop'!$B$7:$Z$632,COLUMN()-1,0)=0,"",VLOOKUP($B227,'Classificação ativ com agrop'!$B$7:$Z$632,COLUMN()-1,0))</f>
        <v>47679</v>
      </c>
      <c r="V227" s="270">
        <f>IF(VLOOKUP($B227,'Classificação ativ com agrop'!$B$7:$Z$632,COLUMN()-1,0)=0,"",VLOOKUP($B227,'Classificação ativ com agrop'!$B$7:$Z$632,COLUMN()-1,0))</f>
        <v>10425</v>
      </c>
      <c r="W227" s="270" t="str">
        <f>IF(VLOOKUP($B227,'Classificação ativ com agrop'!$B$7:$Z$632,COLUMN()-1,0)=0,"",VLOOKUP($B227,'Classificação ativ com agrop'!$B$7:$Z$632,COLUMN()-1,0))</f>
        <v/>
      </c>
      <c r="X227" s="270" t="str">
        <f>IF(VLOOKUP($B227,'Classificação ativ com agrop'!$B$7:$Z$632,COLUMN()-1,0)=0,"",VLOOKUP($B227,'Classificação ativ com agrop'!$B$7:$Z$632,COLUMN()-1,0))</f>
        <v/>
      </c>
      <c r="Y227" s="270" t="str">
        <f>IF(VLOOKUP($B227,'Classificação ativ com agrop'!$B$7:$Z$632,COLUMN()-1,0)=0,"",VLOOKUP($B227,'Classificação ativ com agrop'!$B$7:$Z$632,COLUMN()-1,0))</f>
        <v/>
      </c>
      <c r="Z227" s="270" t="str">
        <f>IF(VLOOKUP($B227,'Classificação ativ com agrop'!$B$7:$Z$632,COLUMN()-1,0)=0,"",VLOOKUP($B227,'Classificação ativ com agrop'!$B$7:$Z$632,COLUMN()-1,0))</f>
        <v/>
      </c>
    </row>
    <row r="228" spans="1:26">
      <c r="A228" s="48">
        <v>181</v>
      </c>
      <c r="B228" s="49" t="s">
        <v>151</v>
      </c>
      <c r="C228" s="65">
        <f>VLOOKUP($B228,'Panorama Especialização Brasil'!$K$4:$BU$679,58,0)</f>
        <v>8610</v>
      </c>
      <c r="D228" s="46">
        <f t="shared" si="3"/>
        <v>0.76165948906257142</v>
      </c>
      <c r="E228" s="201">
        <f>VLOOKUP($B228,'Panorama Especialização Brasil'!$K$4:$BU$679,60,0)</f>
        <v>126</v>
      </c>
      <c r="F228" s="98">
        <v>7834</v>
      </c>
      <c r="G228" s="196">
        <v>66</v>
      </c>
      <c r="H228" s="98">
        <f>VLOOKUP($B228,'Panorama Especialização Brasil'!$K$4:$BU$679,63,0)</f>
        <v>200027</v>
      </c>
      <c r="I228" s="201">
        <f>VLOOKUP($B228,'Panorama Especialização Brasil'!$K$4:$BV$680,64,0)</f>
        <v>7355</v>
      </c>
      <c r="J228" s="270" t="str">
        <f>IF(VLOOKUP($B228,'Classificação ativ com agrop'!$B$7:$Z$632,COLUMN()-1,0)=0,"",VLOOKUP($B228,'Classificação ativ com agrop'!$B$7:$Z$632,COLUMN()-1,0))</f>
        <v>Plástico</v>
      </c>
      <c r="K228" s="270" t="str">
        <f>IF(VLOOKUP($B228,'Classificação ativ com agrop'!$B$7:$Z$632,COLUMN()-1,0)=0,"",VLOOKUP($B228,'Classificação ativ com agrop'!$B$7:$Z$632,COLUMN()-1,0))</f>
        <v>Multicadeia</v>
      </c>
      <c r="L228" s="270" t="str">
        <f>IF(VLOOKUP($B228,'Classificação ativ com agrop'!$B$7:$Z$632,COLUMN()-1,0)=0,"",VLOOKUP($B228,'Classificação ativ com agrop'!$B$7:$Z$632,COLUMN()-1,0))</f>
        <v/>
      </c>
      <c r="M228" s="270" t="str">
        <f>IF(VLOOKUP($B228,'Classificação ativ com agrop'!$B$7:$Z$632,COLUMN()-1,0)=0,"",VLOOKUP($B228,'Classificação ativ com agrop'!$B$7:$Z$632,COLUMN()-1,0))</f>
        <v>Multifunção</v>
      </c>
      <c r="N228" s="270" t="str">
        <f>IF(VLOOKUP($B228,'Classificação ativ com agrop'!$B$7:$Z$632,COLUMN()-1,0)=0,"",VLOOKUP($B228,'Classificação ativ com agrop'!$B$7:$Z$632,COLUMN()-1,0))</f>
        <v/>
      </c>
      <c r="O228" s="270" t="str">
        <f>IF(VLOOKUP($B228,'Classificação ativ com agrop'!$B$7:$Z$632,COLUMN()-1,0)=0,"",VLOOKUP($B228,'Classificação ativ com agrop'!$B$7:$Z$632,COLUMN()-1,0))</f>
        <v/>
      </c>
      <c r="P228" s="270" t="str">
        <f>IF(VLOOKUP($B228,'Classificação ativ com agrop'!$B$7:$Z$632,COLUMN()-1,0)=0,"",VLOOKUP($B228,'Classificação ativ com agrop'!$B$7:$Z$632,COLUMN()-1,0))</f>
        <v/>
      </c>
      <c r="Q228" s="269">
        <f>IF(VLOOKUP($B228,'Classificação ativ com agrop'!$B$7:$Z$632,COLUMN()-1,0)=0,"",VLOOKUP($B228,'Classificação ativ com agrop'!$B$7:$Z$632,COLUMN()-1,0))</f>
        <v>1</v>
      </c>
      <c r="R228" s="269" t="str">
        <f>IF(VLOOKUP($B228,'Classificação ativ com agrop'!$B$7:$Z$632,COLUMN()-1,0)=0,"",VLOOKUP($B228,'Classificação ativ com agrop'!$B$7:$Z$632,COLUMN()-1,0))</f>
        <v/>
      </c>
      <c r="S228" s="270">
        <f>IF(VLOOKUP($B228,'Classificação ativ com agrop'!$B$7:$Z$632,COLUMN()-1,0)=0,"",VLOOKUP($B228,'Classificação ativ com agrop'!$B$7:$Z$632,COLUMN()-1,0))</f>
        <v>8610</v>
      </c>
      <c r="T228" s="270">
        <f>IF(VLOOKUP($B228,'Classificação ativ com agrop'!$B$7:$Z$632,COLUMN()-1,0)=0,"",VLOOKUP($B228,'Classificação ativ com agrop'!$B$7:$Z$632,COLUMN()-1,0))</f>
        <v>126</v>
      </c>
      <c r="U228" s="270">
        <f>IF(VLOOKUP($B228,'Classificação ativ com agrop'!$B$7:$Z$632,COLUMN()-1,0)=0,"",VLOOKUP($B228,'Classificação ativ com agrop'!$B$7:$Z$632,COLUMN()-1,0))</f>
        <v>200027</v>
      </c>
      <c r="V228" s="270">
        <f>IF(VLOOKUP($B228,'Classificação ativ com agrop'!$B$7:$Z$632,COLUMN()-1,0)=0,"",VLOOKUP($B228,'Classificação ativ com agrop'!$B$7:$Z$632,COLUMN()-1,0))</f>
        <v>7355</v>
      </c>
      <c r="W228" s="270" t="str">
        <f>IF(VLOOKUP($B228,'Classificação ativ com agrop'!$B$7:$Z$632,COLUMN()-1,0)=0,"",VLOOKUP($B228,'Classificação ativ com agrop'!$B$7:$Z$632,COLUMN()-1,0))</f>
        <v/>
      </c>
      <c r="X228" s="270" t="str">
        <f>IF(VLOOKUP($B228,'Classificação ativ com agrop'!$B$7:$Z$632,COLUMN()-1,0)=0,"",VLOOKUP($B228,'Classificação ativ com agrop'!$B$7:$Z$632,COLUMN()-1,0))</f>
        <v/>
      </c>
      <c r="Y228" s="270" t="str">
        <f>IF(VLOOKUP($B228,'Classificação ativ com agrop'!$B$7:$Z$632,COLUMN()-1,0)=0,"",VLOOKUP($B228,'Classificação ativ com agrop'!$B$7:$Z$632,COLUMN()-1,0))</f>
        <v/>
      </c>
      <c r="Z228" s="270" t="str">
        <f>IF(VLOOKUP($B228,'Classificação ativ com agrop'!$B$7:$Z$632,COLUMN()-1,0)=0,"",VLOOKUP($B228,'Classificação ativ com agrop'!$B$7:$Z$632,COLUMN()-1,0))</f>
        <v/>
      </c>
    </row>
    <row r="229" spans="1:26">
      <c r="A229" s="48">
        <v>234</v>
      </c>
      <c r="B229" s="49" t="s">
        <v>204</v>
      </c>
      <c r="C229" s="65">
        <f>VLOOKUP($B229,'Panorama Especialização Brasil'!$K$4:$BU$679,58,0)</f>
        <v>1738</v>
      </c>
      <c r="D229" s="46">
        <f t="shared" si="3"/>
        <v>0.75658358983804286</v>
      </c>
      <c r="E229" s="201">
        <f>VLOOKUP($B229,'Panorama Especialização Brasil'!$K$4:$BU$679,60,0)</f>
        <v>12</v>
      </c>
      <c r="F229" s="98">
        <v>1624</v>
      </c>
      <c r="G229" s="196">
        <v>7</v>
      </c>
      <c r="H229" s="98">
        <f>VLOOKUP($B229,'Panorama Especialização Brasil'!$K$4:$BU$679,63,0)</f>
        <v>40648</v>
      </c>
      <c r="I229" s="201">
        <f>VLOOKUP($B229,'Panorama Especialização Brasil'!$K$4:$BV$680,64,0)</f>
        <v>564</v>
      </c>
      <c r="J229" s="270" t="str">
        <f>IF(VLOOKUP($B229,'Classificação ativ com agrop'!$B$7:$Z$632,COLUMN()-1,0)=0,"",VLOOKUP($B229,'Classificação ativ com agrop'!$B$7:$Z$632,COLUMN()-1,0))</f>
        <v>EletEletro</v>
      </c>
      <c r="K229" s="270" t="str">
        <f>IF(VLOOKUP($B229,'Classificação ativ com agrop'!$B$7:$Z$632,COLUMN()-1,0)=0,"",VLOOKUP($B229,'Classificação ativ com agrop'!$B$7:$Z$632,COLUMN()-1,0))</f>
        <v>Eletroeletron</v>
      </c>
      <c r="L229" s="270" t="str">
        <f>IF(VLOOKUP($B229,'Classificação ativ com agrop'!$B$7:$Z$632,COLUMN()-1,0)=0,"",VLOOKUP($B229,'Classificação ativ com agrop'!$B$7:$Z$632,COLUMN()-1,0))</f>
        <v/>
      </c>
      <c r="M229" s="270" t="str">
        <f>IF(VLOOKUP($B229,'Classificação ativ com agrop'!$B$7:$Z$632,COLUMN()-1,0)=0,"",VLOOKUP($B229,'Classificação ativ com agrop'!$B$7:$Z$632,COLUMN()-1,0))</f>
        <v>X Prop</v>
      </c>
      <c r="N229" s="270" t="str">
        <f>IF(VLOOKUP($B229,'Classificação ativ com agrop'!$B$7:$Z$632,COLUMN()-1,0)=0,"",VLOOKUP($B229,'Classificação ativ com agrop'!$B$7:$Z$632,COLUMN()-1,0))</f>
        <v>Mat Transp</v>
      </c>
      <c r="O229" s="270" t="str">
        <f>IF(VLOOKUP($B229,'Classificação ativ com agrop'!$B$7:$Z$632,COLUMN()-1,0)=0,"",VLOOKUP($B229,'Classificação ativ com agrop'!$B$7:$Z$632,COLUMN()-1,0))</f>
        <v>Transp ZFM</v>
      </c>
      <c r="P229" s="270" t="str">
        <f>IF(VLOOKUP($B229,'Classificação ativ com agrop'!$B$7:$Z$632,COLUMN()-1,0)=0,"",VLOOKUP($B229,'Classificação ativ com agrop'!$B$7:$Z$632,COLUMN()-1,0))</f>
        <v>X Prop</v>
      </c>
      <c r="Q229" s="269">
        <f>IF(VLOOKUP($B229,'Classificação ativ com agrop'!$B$7:$Z$632,COLUMN()-1,0)=0,"",VLOOKUP($B229,'Classificação ativ com agrop'!$B$7:$Z$632,COLUMN()-1,0))</f>
        <v>0.5</v>
      </c>
      <c r="R229" s="269">
        <f>IF(VLOOKUP($B229,'Classificação ativ com agrop'!$B$7:$Z$632,COLUMN()-1,0)=0,"",VLOOKUP($B229,'Classificação ativ com agrop'!$B$7:$Z$632,COLUMN()-1,0))</f>
        <v>0.5</v>
      </c>
      <c r="S229" s="270">
        <f>IF(VLOOKUP($B229,'Classificação ativ com agrop'!$B$7:$Z$632,COLUMN()-1,0)=0,"",VLOOKUP($B229,'Classificação ativ com agrop'!$B$7:$Z$632,COLUMN()-1,0))</f>
        <v>869</v>
      </c>
      <c r="T229" s="270">
        <f>IF(VLOOKUP($B229,'Classificação ativ com agrop'!$B$7:$Z$632,COLUMN()-1,0)=0,"",VLOOKUP($B229,'Classificação ativ com agrop'!$B$7:$Z$632,COLUMN()-1,0))</f>
        <v>6</v>
      </c>
      <c r="U229" s="270">
        <f>IF(VLOOKUP($B229,'Classificação ativ com agrop'!$B$7:$Z$632,COLUMN()-1,0)=0,"",VLOOKUP($B229,'Classificação ativ com agrop'!$B$7:$Z$632,COLUMN()-1,0))</f>
        <v>20324</v>
      </c>
      <c r="V229" s="270">
        <f>IF(VLOOKUP($B229,'Classificação ativ com agrop'!$B$7:$Z$632,COLUMN()-1,0)=0,"",VLOOKUP($B229,'Classificação ativ com agrop'!$B$7:$Z$632,COLUMN()-1,0))</f>
        <v>282</v>
      </c>
      <c r="W229" s="270">
        <f>IF(VLOOKUP($B229,'Classificação ativ com agrop'!$B$7:$Z$632,COLUMN()-1,0)=0,"",VLOOKUP($B229,'Classificação ativ com agrop'!$B$7:$Z$632,COLUMN()-1,0))</f>
        <v>869</v>
      </c>
      <c r="X229" s="270">
        <f>IF(VLOOKUP($B229,'Classificação ativ com agrop'!$B$7:$Z$632,COLUMN()-1,0)=0,"",VLOOKUP($B229,'Classificação ativ com agrop'!$B$7:$Z$632,COLUMN()-1,0))</f>
        <v>6</v>
      </c>
      <c r="Y229" s="270">
        <f>IF(VLOOKUP($B229,'Classificação ativ com agrop'!$B$7:$Z$632,COLUMN()-1,0)=0,"",VLOOKUP($B229,'Classificação ativ com agrop'!$B$7:$Z$632,COLUMN()-1,0))</f>
        <v>20324</v>
      </c>
      <c r="Z229" s="270">
        <f>IF(VLOOKUP($B229,'Classificação ativ com agrop'!$B$7:$Z$632,COLUMN()-1,0)=0,"",VLOOKUP($B229,'Classificação ativ com agrop'!$B$7:$Z$632,COLUMN()-1,0))</f>
        <v>282</v>
      </c>
    </row>
    <row r="230" spans="1:26">
      <c r="A230" s="48">
        <v>420</v>
      </c>
      <c r="B230" s="49" t="s">
        <v>391</v>
      </c>
      <c r="C230" s="65">
        <f>VLOOKUP($B230,'Panorama Especialização Brasil'!$K$4:$BU$679,58,0)</f>
        <v>2521</v>
      </c>
      <c r="D230" s="46">
        <f t="shared" si="3"/>
        <v>0.75339739057833</v>
      </c>
      <c r="E230" s="201">
        <f>VLOOKUP($B230,'Panorama Especialização Brasil'!$K$4:$BU$679,60,0)</f>
        <v>418</v>
      </c>
      <c r="F230" s="98">
        <v>732</v>
      </c>
      <c r="G230" s="196">
        <v>83</v>
      </c>
      <c r="H230" s="98">
        <f>VLOOKUP($B230,'Panorama Especialização Brasil'!$K$4:$BU$679,63,0)</f>
        <v>59210</v>
      </c>
      <c r="I230" s="201">
        <f>VLOOKUP($B230,'Panorama Especialização Brasil'!$K$4:$BV$680,64,0)</f>
        <v>11567</v>
      </c>
      <c r="J230" s="270" t="str">
        <f>IF(VLOOKUP($B230,'Classificação ativ com agrop'!$B$7:$Z$632,COLUMN()-1,0)=0,"",VLOOKUP($B230,'Classificação ativ com agrop'!$B$7:$Z$632,COLUMN()-1,0))</f>
        <v>Com Ger</v>
      </c>
      <c r="K230" s="270" t="str">
        <f>IF(VLOOKUP($B230,'Classificação ativ com agrop'!$B$7:$Z$632,COLUMN()-1,0)=0,"",VLOOKUP($B230,'Classificação ativ com agrop'!$B$7:$Z$632,COLUMN()-1,0))</f>
        <v>SPF</v>
      </c>
      <c r="L230" s="270" t="str">
        <f>IF(VLOOKUP($B230,'Classificação ativ com agrop'!$B$7:$Z$632,COLUMN()-1,0)=0,"",VLOOKUP($B230,'Classificação ativ com agrop'!$B$7:$Z$632,COLUMN()-1,0))</f>
        <v/>
      </c>
      <c r="M230" s="270" t="str">
        <f>IF(VLOOKUP($B230,'Classificação ativ com agrop'!$B$7:$Z$632,COLUMN()-1,0)=0,"",VLOOKUP($B230,'Classificação ativ com agrop'!$B$7:$Z$632,COLUMN()-1,0))</f>
        <v>Cons Reflexo</v>
      </c>
      <c r="N230" s="270" t="str">
        <f>IF(VLOOKUP($B230,'Classificação ativ com agrop'!$B$7:$Z$632,COLUMN()-1,0)=0,"",VLOOKUP($B230,'Classificação ativ com agrop'!$B$7:$Z$632,COLUMN()-1,0))</f>
        <v/>
      </c>
      <c r="O230" s="270" t="str">
        <f>IF(VLOOKUP($B230,'Classificação ativ com agrop'!$B$7:$Z$632,COLUMN()-1,0)=0,"",VLOOKUP($B230,'Classificação ativ com agrop'!$B$7:$Z$632,COLUMN()-1,0))</f>
        <v/>
      </c>
      <c r="P230" s="270" t="str">
        <f>IF(VLOOKUP($B230,'Classificação ativ com agrop'!$B$7:$Z$632,COLUMN()-1,0)=0,"",VLOOKUP($B230,'Classificação ativ com agrop'!$B$7:$Z$632,COLUMN()-1,0))</f>
        <v/>
      </c>
      <c r="Q230" s="269">
        <f>IF(VLOOKUP($B230,'Classificação ativ com agrop'!$B$7:$Z$632,COLUMN()-1,0)=0,"",VLOOKUP($B230,'Classificação ativ com agrop'!$B$7:$Z$632,COLUMN()-1,0))</f>
        <v>1</v>
      </c>
      <c r="R230" s="269" t="str">
        <f>IF(VLOOKUP($B230,'Classificação ativ com agrop'!$B$7:$Z$632,COLUMN()-1,0)=0,"",VLOOKUP($B230,'Classificação ativ com agrop'!$B$7:$Z$632,COLUMN()-1,0))</f>
        <v/>
      </c>
      <c r="S230" s="270">
        <f>IF(VLOOKUP($B230,'Classificação ativ com agrop'!$B$7:$Z$632,COLUMN()-1,0)=0,"",VLOOKUP($B230,'Classificação ativ com agrop'!$B$7:$Z$632,COLUMN()-1,0))</f>
        <v>2521</v>
      </c>
      <c r="T230" s="270">
        <f>IF(VLOOKUP($B230,'Classificação ativ com agrop'!$B$7:$Z$632,COLUMN()-1,0)=0,"",VLOOKUP($B230,'Classificação ativ com agrop'!$B$7:$Z$632,COLUMN()-1,0))</f>
        <v>418</v>
      </c>
      <c r="U230" s="270">
        <f>IF(VLOOKUP($B230,'Classificação ativ com agrop'!$B$7:$Z$632,COLUMN()-1,0)=0,"",VLOOKUP($B230,'Classificação ativ com agrop'!$B$7:$Z$632,COLUMN()-1,0))</f>
        <v>59210</v>
      </c>
      <c r="V230" s="270">
        <f>IF(VLOOKUP($B230,'Classificação ativ com agrop'!$B$7:$Z$632,COLUMN()-1,0)=0,"",VLOOKUP($B230,'Classificação ativ com agrop'!$B$7:$Z$632,COLUMN()-1,0))</f>
        <v>11567</v>
      </c>
      <c r="W230" s="270" t="str">
        <f>IF(VLOOKUP($B230,'Classificação ativ com agrop'!$B$7:$Z$632,COLUMN()-1,0)=0,"",VLOOKUP($B230,'Classificação ativ com agrop'!$B$7:$Z$632,COLUMN()-1,0))</f>
        <v/>
      </c>
      <c r="X230" s="270" t="str">
        <f>IF(VLOOKUP($B230,'Classificação ativ com agrop'!$B$7:$Z$632,COLUMN()-1,0)=0,"",VLOOKUP($B230,'Classificação ativ com agrop'!$B$7:$Z$632,COLUMN()-1,0))</f>
        <v/>
      </c>
      <c r="Y230" s="270" t="str">
        <f>IF(VLOOKUP($B230,'Classificação ativ com agrop'!$B$7:$Z$632,COLUMN()-1,0)=0,"",VLOOKUP($B230,'Classificação ativ com agrop'!$B$7:$Z$632,COLUMN()-1,0))</f>
        <v/>
      </c>
      <c r="Z230" s="270" t="str">
        <f>IF(VLOOKUP($B230,'Classificação ativ com agrop'!$B$7:$Z$632,COLUMN()-1,0)=0,"",VLOOKUP($B230,'Classificação ativ com agrop'!$B$7:$Z$632,COLUMN()-1,0))</f>
        <v/>
      </c>
    </row>
    <row r="231" spans="1:26">
      <c r="A231" s="48">
        <v>368</v>
      </c>
      <c r="B231" s="49" t="s">
        <v>339</v>
      </c>
      <c r="C231" s="65">
        <f>VLOOKUP($B231,'Panorama Especialização Brasil'!$K$4:$BU$679,58,0)</f>
        <v>2333</v>
      </c>
      <c r="D231" s="46">
        <f t="shared" si="3"/>
        <v>0.75332175133623136</v>
      </c>
      <c r="E231" s="201">
        <f>VLOOKUP($B231,'Panorama Especialização Brasil'!$K$4:$BU$679,60,0)</f>
        <v>283</v>
      </c>
      <c r="F231" s="98">
        <v>128</v>
      </c>
      <c r="G231" s="196">
        <v>13</v>
      </c>
      <c r="H231" s="98">
        <f>VLOOKUP($B231,'Panorama Especialização Brasil'!$K$4:$BU$679,63,0)</f>
        <v>54800</v>
      </c>
      <c r="I231" s="201">
        <f>VLOOKUP($B231,'Panorama Especialização Brasil'!$K$4:$BV$680,64,0)</f>
        <v>5860</v>
      </c>
      <c r="J231" s="270" t="str">
        <f>IF(VLOOKUP($B231,'Classificação ativ com agrop'!$B$7:$Z$632,COLUMN()-1,0)=0,"",VLOOKUP($B231,'Classificação ativ com agrop'!$B$7:$Z$632,COLUMN()-1,0))</f>
        <v/>
      </c>
      <c r="K231" s="270" t="str">
        <f>IF(VLOOKUP($B231,'Classificação ativ com agrop'!$B$7:$Z$632,COLUMN()-1,0)=0,"",VLOOKUP($B231,'Classificação ativ com agrop'!$B$7:$Z$632,COLUMN()-1,0))</f>
        <v>Proteína Animal</v>
      </c>
      <c r="L231" s="270" t="str">
        <f>IF(VLOOKUP($B231,'Classificação ativ com agrop'!$B$7:$Z$632,COLUMN()-1,0)=0,"",VLOOKUP($B231,'Classificação ativ com agrop'!$B$7:$Z$632,COLUMN()-1,0))</f>
        <v>Bovinos</v>
      </c>
      <c r="M231" s="270" t="str">
        <f>IF(VLOOKUP($B231,'Classificação ativ com agrop'!$B$7:$Z$632,COLUMN()-1,0)=0,"",VLOOKUP($B231,'Classificação ativ com agrop'!$B$7:$Z$632,COLUMN()-1,0))</f>
        <v>Cons Reflexo</v>
      </c>
      <c r="N231" s="270" t="str">
        <f>IF(VLOOKUP($B231,'Classificação ativ com agrop'!$B$7:$Z$632,COLUMN()-1,0)=0,"",VLOOKUP($B231,'Classificação ativ com agrop'!$B$7:$Z$632,COLUMN()-1,0))</f>
        <v/>
      </c>
      <c r="O231" s="270" t="str">
        <f>IF(VLOOKUP($B231,'Classificação ativ com agrop'!$B$7:$Z$632,COLUMN()-1,0)=0,"",VLOOKUP($B231,'Classificação ativ com agrop'!$B$7:$Z$632,COLUMN()-1,0))</f>
        <v/>
      </c>
      <c r="P231" s="270" t="str">
        <f>IF(VLOOKUP($B231,'Classificação ativ com agrop'!$B$7:$Z$632,COLUMN()-1,0)=0,"",VLOOKUP($B231,'Classificação ativ com agrop'!$B$7:$Z$632,COLUMN()-1,0))</f>
        <v/>
      </c>
      <c r="Q231" s="269">
        <f>IF(VLOOKUP($B231,'Classificação ativ com agrop'!$B$7:$Z$632,COLUMN()-1,0)=0,"",VLOOKUP($B231,'Classificação ativ com agrop'!$B$7:$Z$632,COLUMN()-1,0))</f>
        <v>1</v>
      </c>
      <c r="R231" s="269" t="str">
        <f>IF(VLOOKUP($B231,'Classificação ativ com agrop'!$B$7:$Z$632,COLUMN()-1,0)=0,"",VLOOKUP($B231,'Classificação ativ com agrop'!$B$7:$Z$632,COLUMN()-1,0))</f>
        <v/>
      </c>
      <c r="S231" s="270">
        <f>IF(VLOOKUP($B231,'Classificação ativ com agrop'!$B$7:$Z$632,COLUMN()-1,0)=0,"",VLOOKUP($B231,'Classificação ativ com agrop'!$B$7:$Z$632,COLUMN()-1,0))</f>
        <v>2333</v>
      </c>
      <c r="T231" s="270">
        <f>IF(VLOOKUP($B231,'Classificação ativ com agrop'!$B$7:$Z$632,COLUMN()-1,0)=0,"",VLOOKUP($B231,'Classificação ativ com agrop'!$B$7:$Z$632,COLUMN()-1,0))</f>
        <v>283</v>
      </c>
      <c r="U231" s="270">
        <f>IF(VLOOKUP($B231,'Classificação ativ com agrop'!$B$7:$Z$632,COLUMN()-1,0)=0,"",VLOOKUP($B231,'Classificação ativ com agrop'!$B$7:$Z$632,COLUMN()-1,0))</f>
        <v>54800</v>
      </c>
      <c r="V231" s="270">
        <f>IF(VLOOKUP($B231,'Classificação ativ com agrop'!$B$7:$Z$632,COLUMN()-1,0)=0,"",VLOOKUP($B231,'Classificação ativ com agrop'!$B$7:$Z$632,COLUMN()-1,0))</f>
        <v>5860</v>
      </c>
      <c r="W231" s="270" t="str">
        <f>IF(VLOOKUP($B231,'Classificação ativ com agrop'!$B$7:$Z$632,COLUMN()-1,0)=0,"",VLOOKUP($B231,'Classificação ativ com agrop'!$B$7:$Z$632,COLUMN()-1,0))</f>
        <v/>
      </c>
      <c r="X231" s="270" t="str">
        <f>IF(VLOOKUP($B231,'Classificação ativ com agrop'!$B$7:$Z$632,COLUMN()-1,0)=0,"",VLOOKUP($B231,'Classificação ativ com agrop'!$B$7:$Z$632,COLUMN()-1,0))</f>
        <v/>
      </c>
      <c r="Y231" s="270" t="str">
        <f>IF(VLOOKUP($B231,'Classificação ativ com agrop'!$B$7:$Z$632,COLUMN()-1,0)=0,"",VLOOKUP($B231,'Classificação ativ com agrop'!$B$7:$Z$632,COLUMN()-1,0))</f>
        <v/>
      </c>
      <c r="Z231" s="270" t="str">
        <f>IF(VLOOKUP($B231,'Classificação ativ com agrop'!$B$7:$Z$632,COLUMN()-1,0)=0,"",VLOOKUP($B231,'Classificação ativ com agrop'!$B$7:$Z$632,COLUMN()-1,0))</f>
        <v/>
      </c>
    </row>
    <row r="232" spans="1:26">
      <c r="A232" s="48">
        <v>576</v>
      </c>
      <c r="B232" s="49" t="s">
        <v>549</v>
      </c>
      <c r="C232" s="65">
        <f>VLOOKUP($B232,'Panorama Especialização Brasil'!$K$4:$BU$679,58,0)</f>
        <v>108</v>
      </c>
      <c r="D232" s="46">
        <f t="shared" si="3"/>
        <v>0.74708418410968425</v>
      </c>
      <c r="E232" s="201">
        <f>VLOOKUP($B232,'Panorama Especialização Brasil'!$K$4:$BU$679,60,0)</f>
        <v>32</v>
      </c>
      <c r="F232" s="98">
        <v>13</v>
      </c>
      <c r="G232" s="196">
        <v>3</v>
      </c>
      <c r="H232" s="98">
        <f>VLOOKUP($B232,'Panorama Especialização Brasil'!$K$4:$BU$679,63,0)</f>
        <v>2558</v>
      </c>
      <c r="I232" s="201">
        <f>VLOOKUP($B232,'Panorama Especialização Brasil'!$K$4:$BV$680,64,0)</f>
        <v>851</v>
      </c>
      <c r="J232" s="270" t="str">
        <f>IF(VLOOKUP($B232,'Classificação ativ com agrop'!$B$7:$Z$632,COLUMN()-1,0)=0,"",VLOOKUP($B232,'Classificação ativ com agrop'!$B$7:$Z$632,COLUMN()-1,0))</f>
        <v/>
      </c>
      <c r="K232" s="270" t="str">
        <f>IF(VLOOKUP($B232,'Classificação ativ com agrop'!$B$7:$Z$632,COLUMN()-1,0)=0,"",VLOOKUP($B232,'Classificação ativ com agrop'!$B$7:$Z$632,COLUMN()-1,0))</f>
        <v>SPF</v>
      </c>
      <c r="L232" s="270" t="str">
        <f>IF(VLOOKUP($B232,'Classificação ativ com agrop'!$B$7:$Z$632,COLUMN()-1,0)=0,"",VLOOKUP($B232,'Classificação ativ com agrop'!$B$7:$Z$632,COLUMN()-1,0))</f>
        <v/>
      </c>
      <c r="M232" s="270" t="str">
        <f>IF(VLOOKUP($B232,'Classificação ativ com agrop'!$B$7:$Z$632,COLUMN()-1,0)=0,"",VLOOKUP($B232,'Classificação ativ com agrop'!$B$7:$Z$632,COLUMN()-1,0))</f>
        <v>Cons Reflexo</v>
      </c>
      <c r="N232" s="270" t="str">
        <f>IF(VLOOKUP($B232,'Classificação ativ com agrop'!$B$7:$Z$632,COLUMN()-1,0)=0,"",VLOOKUP($B232,'Classificação ativ com agrop'!$B$7:$Z$632,COLUMN()-1,0))</f>
        <v/>
      </c>
      <c r="O232" s="270" t="str">
        <f>IF(VLOOKUP($B232,'Classificação ativ com agrop'!$B$7:$Z$632,COLUMN()-1,0)=0,"",VLOOKUP($B232,'Classificação ativ com agrop'!$B$7:$Z$632,COLUMN()-1,0))</f>
        <v/>
      </c>
      <c r="P232" s="270" t="str">
        <f>IF(VLOOKUP($B232,'Classificação ativ com agrop'!$B$7:$Z$632,COLUMN()-1,0)=0,"",VLOOKUP($B232,'Classificação ativ com agrop'!$B$7:$Z$632,COLUMN()-1,0))</f>
        <v/>
      </c>
      <c r="Q232" s="269">
        <f>IF(VLOOKUP($B232,'Classificação ativ com agrop'!$B$7:$Z$632,COLUMN()-1,0)=0,"",VLOOKUP($B232,'Classificação ativ com agrop'!$B$7:$Z$632,COLUMN()-1,0))</f>
        <v>1</v>
      </c>
      <c r="R232" s="269" t="str">
        <f>IF(VLOOKUP($B232,'Classificação ativ com agrop'!$B$7:$Z$632,COLUMN()-1,0)=0,"",VLOOKUP($B232,'Classificação ativ com agrop'!$B$7:$Z$632,COLUMN()-1,0))</f>
        <v/>
      </c>
      <c r="S232" s="270">
        <f>IF(VLOOKUP($B232,'Classificação ativ com agrop'!$B$7:$Z$632,COLUMN()-1,0)=0,"",VLOOKUP($B232,'Classificação ativ com agrop'!$B$7:$Z$632,COLUMN()-1,0))</f>
        <v>108</v>
      </c>
      <c r="T232" s="270">
        <f>IF(VLOOKUP($B232,'Classificação ativ com agrop'!$B$7:$Z$632,COLUMN()-1,0)=0,"",VLOOKUP($B232,'Classificação ativ com agrop'!$B$7:$Z$632,COLUMN()-1,0))</f>
        <v>32</v>
      </c>
      <c r="U232" s="270">
        <f>IF(VLOOKUP($B232,'Classificação ativ com agrop'!$B$7:$Z$632,COLUMN()-1,0)=0,"",VLOOKUP($B232,'Classificação ativ com agrop'!$B$7:$Z$632,COLUMN()-1,0))</f>
        <v>2558</v>
      </c>
      <c r="V232" s="270">
        <f>IF(VLOOKUP($B232,'Classificação ativ com agrop'!$B$7:$Z$632,COLUMN()-1,0)=0,"",VLOOKUP($B232,'Classificação ativ com agrop'!$B$7:$Z$632,COLUMN()-1,0))</f>
        <v>851</v>
      </c>
      <c r="W232" s="270" t="str">
        <f>IF(VLOOKUP($B232,'Classificação ativ com agrop'!$B$7:$Z$632,COLUMN()-1,0)=0,"",VLOOKUP($B232,'Classificação ativ com agrop'!$B$7:$Z$632,COLUMN()-1,0))</f>
        <v/>
      </c>
      <c r="X232" s="270" t="str">
        <f>IF(VLOOKUP($B232,'Classificação ativ com agrop'!$B$7:$Z$632,COLUMN()-1,0)=0,"",VLOOKUP($B232,'Classificação ativ com agrop'!$B$7:$Z$632,COLUMN()-1,0))</f>
        <v/>
      </c>
      <c r="Y232" s="270" t="str">
        <f>IF(VLOOKUP($B232,'Classificação ativ com agrop'!$B$7:$Z$632,COLUMN()-1,0)=0,"",VLOOKUP($B232,'Classificação ativ com agrop'!$B$7:$Z$632,COLUMN()-1,0))</f>
        <v/>
      </c>
      <c r="Z232" s="270" t="str">
        <f>IF(VLOOKUP($B232,'Classificação ativ com agrop'!$B$7:$Z$632,COLUMN()-1,0)=0,"",VLOOKUP($B232,'Classificação ativ com agrop'!$B$7:$Z$632,COLUMN()-1,0))</f>
        <v/>
      </c>
    </row>
    <row r="233" spans="1:26">
      <c r="A233" s="48">
        <v>379</v>
      </c>
      <c r="B233" s="49" t="s">
        <v>350</v>
      </c>
      <c r="C233" s="65">
        <f>VLOOKUP($B233,'Panorama Especialização Brasil'!$K$4:$BU$679,58,0)</f>
        <v>370</v>
      </c>
      <c r="D233" s="46">
        <f t="shared" si="3"/>
        <v>0.74568178614322511</v>
      </c>
      <c r="E233" s="201">
        <f>VLOOKUP($B233,'Panorama Especialização Brasil'!$K$4:$BU$679,60,0)</f>
        <v>52</v>
      </c>
      <c r="F233" s="98">
        <v>157</v>
      </c>
      <c r="G233" s="196">
        <v>15</v>
      </c>
      <c r="H233" s="98">
        <f>VLOOKUP($B233,'Panorama Especialização Brasil'!$K$4:$BU$679,63,0)</f>
        <v>8780</v>
      </c>
      <c r="I233" s="201">
        <f>VLOOKUP($B233,'Panorama Especialização Brasil'!$K$4:$BV$680,64,0)</f>
        <v>1273</v>
      </c>
      <c r="J233" s="270" t="str">
        <f>IF(VLOOKUP($B233,'Classificação ativ com agrop'!$B$7:$Z$632,COLUMN()-1,0)=0,"",VLOOKUP($B233,'Classificação ativ com agrop'!$B$7:$Z$632,COLUMN()-1,0))</f>
        <v/>
      </c>
      <c r="K233" s="270" t="str">
        <f>IF(VLOOKUP($B233,'Classificação ativ com agrop'!$B$7:$Z$632,COLUMN()-1,0)=0,"",VLOOKUP($B233,'Classificação ativ com agrop'!$B$7:$Z$632,COLUMN()-1,0))</f>
        <v>SPF</v>
      </c>
      <c r="L233" s="270" t="str">
        <f>IF(VLOOKUP($B233,'Classificação ativ com agrop'!$B$7:$Z$632,COLUMN()-1,0)=0,"",VLOOKUP($B233,'Classificação ativ com agrop'!$B$7:$Z$632,COLUMN()-1,0))</f>
        <v/>
      </c>
      <c r="M233" s="270" t="str">
        <f>IF(VLOOKUP($B233,'Classificação ativ com agrop'!$B$7:$Z$632,COLUMN()-1,0)=0,"",VLOOKUP($B233,'Classificação ativ com agrop'!$B$7:$Z$632,COLUMN()-1,0))</f>
        <v>Cons Reflexo</v>
      </c>
      <c r="N233" s="270" t="str">
        <f>IF(VLOOKUP($B233,'Classificação ativ com agrop'!$B$7:$Z$632,COLUMN()-1,0)=0,"",VLOOKUP($B233,'Classificação ativ com agrop'!$B$7:$Z$632,COLUMN()-1,0))</f>
        <v/>
      </c>
      <c r="O233" s="270" t="str">
        <f>IF(VLOOKUP($B233,'Classificação ativ com agrop'!$B$7:$Z$632,COLUMN()-1,0)=0,"",VLOOKUP($B233,'Classificação ativ com agrop'!$B$7:$Z$632,COLUMN()-1,0))</f>
        <v/>
      </c>
      <c r="P233" s="270" t="str">
        <f>IF(VLOOKUP($B233,'Classificação ativ com agrop'!$B$7:$Z$632,COLUMN()-1,0)=0,"",VLOOKUP($B233,'Classificação ativ com agrop'!$B$7:$Z$632,COLUMN()-1,0))</f>
        <v/>
      </c>
      <c r="Q233" s="269">
        <f>IF(VLOOKUP($B233,'Classificação ativ com agrop'!$B$7:$Z$632,COLUMN()-1,0)=0,"",VLOOKUP($B233,'Classificação ativ com agrop'!$B$7:$Z$632,COLUMN()-1,0))</f>
        <v>1</v>
      </c>
      <c r="R233" s="269" t="str">
        <f>IF(VLOOKUP($B233,'Classificação ativ com agrop'!$B$7:$Z$632,COLUMN()-1,0)=0,"",VLOOKUP($B233,'Classificação ativ com agrop'!$B$7:$Z$632,COLUMN()-1,0))</f>
        <v/>
      </c>
      <c r="S233" s="270">
        <f>IF(VLOOKUP($B233,'Classificação ativ com agrop'!$B$7:$Z$632,COLUMN()-1,0)=0,"",VLOOKUP($B233,'Classificação ativ com agrop'!$B$7:$Z$632,COLUMN()-1,0))</f>
        <v>370</v>
      </c>
      <c r="T233" s="270">
        <f>IF(VLOOKUP($B233,'Classificação ativ com agrop'!$B$7:$Z$632,COLUMN()-1,0)=0,"",VLOOKUP($B233,'Classificação ativ com agrop'!$B$7:$Z$632,COLUMN()-1,0))</f>
        <v>52</v>
      </c>
      <c r="U233" s="270">
        <f>IF(VLOOKUP($B233,'Classificação ativ com agrop'!$B$7:$Z$632,COLUMN()-1,0)=0,"",VLOOKUP($B233,'Classificação ativ com agrop'!$B$7:$Z$632,COLUMN()-1,0))</f>
        <v>8780</v>
      </c>
      <c r="V233" s="270">
        <f>IF(VLOOKUP($B233,'Classificação ativ com agrop'!$B$7:$Z$632,COLUMN()-1,0)=0,"",VLOOKUP($B233,'Classificação ativ com agrop'!$B$7:$Z$632,COLUMN()-1,0))</f>
        <v>1273</v>
      </c>
      <c r="W233" s="270" t="str">
        <f>IF(VLOOKUP($B233,'Classificação ativ com agrop'!$B$7:$Z$632,COLUMN()-1,0)=0,"",VLOOKUP($B233,'Classificação ativ com agrop'!$B$7:$Z$632,COLUMN()-1,0))</f>
        <v/>
      </c>
      <c r="X233" s="270" t="str">
        <f>IF(VLOOKUP($B233,'Classificação ativ com agrop'!$B$7:$Z$632,COLUMN()-1,0)=0,"",VLOOKUP($B233,'Classificação ativ com agrop'!$B$7:$Z$632,COLUMN()-1,0))</f>
        <v/>
      </c>
      <c r="Y233" s="270" t="str">
        <f>IF(VLOOKUP($B233,'Classificação ativ com agrop'!$B$7:$Z$632,COLUMN()-1,0)=0,"",VLOOKUP($B233,'Classificação ativ com agrop'!$B$7:$Z$632,COLUMN()-1,0))</f>
        <v/>
      </c>
      <c r="Z233" s="270" t="str">
        <f>IF(VLOOKUP($B233,'Classificação ativ com agrop'!$B$7:$Z$632,COLUMN()-1,0)=0,"",VLOOKUP($B233,'Classificação ativ com agrop'!$B$7:$Z$632,COLUMN()-1,0))</f>
        <v/>
      </c>
    </row>
    <row r="234" spans="1:26">
      <c r="A234" s="48">
        <v>588</v>
      </c>
      <c r="B234" s="49" t="s">
        <v>561</v>
      </c>
      <c r="C234" s="65">
        <f>VLOOKUP($B234,'Panorama Especialização Brasil'!$K$4:$BU$679,58,0)</f>
        <v>2826</v>
      </c>
      <c r="D234" s="46">
        <f t="shared" si="3"/>
        <v>0.7449510146181656</v>
      </c>
      <c r="E234" s="201">
        <f>VLOOKUP($B234,'Panorama Especialização Brasil'!$K$4:$BU$679,60,0)</f>
        <v>580</v>
      </c>
      <c r="F234" s="98">
        <v>539</v>
      </c>
      <c r="G234" s="196">
        <v>89</v>
      </c>
      <c r="H234" s="98">
        <f>VLOOKUP($B234,'Panorama Especialização Brasil'!$K$4:$BU$679,63,0)</f>
        <v>67126</v>
      </c>
      <c r="I234" s="201">
        <f>VLOOKUP($B234,'Panorama Especialização Brasil'!$K$4:$BV$680,64,0)</f>
        <v>12635</v>
      </c>
      <c r="J234" s="270" t="str">
        <f>IF(VLOOKUP($B234,'Classificação ativ com agrop'!$B$7:$Z$632,COLUMN()-1,0)=0,"",VLOOKUP($B234,'Classificação ativ com agrop'!$B$7:$Z$632,COLUMN()-1,0))</f>
        <v>Tur e Laz</v>
      </c>
      <c r="K234" s="270" t="str">
        <f>IF(VLOOKUP($B234,'Classificação ativ com agrop'!$B$7:$Z$632,COLUMN()-1,0)=0,"",VLOOKUP($B234,'Classificação ativ com agrop'!$B$7:$Z$632,COLUMN()-1,0))</f>
        <v>SPF</v>
      </c>
      <c r="L234" s="270" t="str">
        <f>IF(VLOOKUP($B234,'Classificação ativ com agrop'!$B$7:$Z$632,COLUMN()-1,0)=0,"",VLOOKUP($B234,'Classificação ativ com agrop'!$B$7:$Z$632,COLUMN()-1,0))</f>
        <v/>
      </c>
      <c r="M234" s="270" t="str">
        <f>IF(VLOOKUP($B234,'Classificação ativ com agrop'!$B$7:$Z$632,COLUMN()-1,0)=0,"",VLOOKUP($B234,'Classificação ativ com agrop'!$B$7:$Z$632,COLUMN()-1,0))</f>
        <v>Cons Reflexo</v>
      </c>
      <c r="N234" s="270" t="str">
        <f>IF(VLOOKUP($B234,'Classificação ativ com agrop'!$B$7:$Z$632,COLUMN()-1,0)=0,"",VLOOKUP($B234,'Classificação ativ com agrop'!$B$7:$Z$632,COLUMN()-1,0))</f>
        <v>Turismo &amp; Lazer</v>
      </c>
      <c r="O234" s="270" t="str">
        <f>IF(VLOOKUP($B234,'Classificação ativ com agrop'!$B$7:$Z$632,COLUMN()-1,0)=0,"",VLOOKUP($B234,'Classificação ativ com agrop'!$B$7:$Z$632,COLUMN()-1,0))</f>
        <v/>
      </c>
      <c r="P234" s="270" t="str">
        <f>IF(VLOOKUP($B234,'Classificação ativ com agrop'!$B$7:$Z$632,COLUMN()-1,0)=0,"",VLOOKUP($B234,'Classificação ativ com agrop'!$B$7:$Z$632,COLUMN()-1,0))</f>
        <v>TrS Prop</v>
      </c>
      <c r="Q234" s="269">
        <f>IF(VLOOKUP($B234,'Classificação ativ com agrop'!$B$7:$Z$632,COLUMN()-1,0)=0,"",VLOOKUP($B234,'Classificação ativ com agrop'!$B$7:$Z$632,COLUMN()-1,0))</f>
        <v>0.7</v>
      </c>
      <c r="R234" s="269">
        <f>IF(VLOOKUP($B234,'Classificação ativ com agrop'!$B$7:$Z$632,COLUMN()-1,0)=0,"",VLOOKUP($B234,'Classificação ativ com agrop'!$B$7:$Z$632,COLUMN()-1,0))</f>
        <v>0.3</v>
      </c>
      <c r="S234" s="270">
        <f>IF(VLOOKUP($B234,'Classificação ativ com agrop'!$B$7:$Z$632,COLUMN()-1,0)=0,"",VLOOKUP($B234,'Classificação ativ com agrop'!$B$7:$Z$632,COLUMN()-1,0))</f>
        <v>1978.1999999999998</v>
      </c>
      <c r="T234" s="270">
        <f>IF(VLOOKUP($B234,'Classificação ativ com agrop'!$B$7:$Z$632,COLUMN()-1,0)=0,"",VLOOKUP($B234,'Classificação ativ com agrop'!$B$7:$Z$632,COLUMN()-1,0))</f>
        <v>406</v>
      </c>
      <c r="U234" s="270">
        <f>IF(VLOOKUP($B234,'Classificação ativ com agrop'!$B$7:$Z$632,COLUMN()-1,0)=0,"",VLOOKUP($B234,'Classificação ativ com agrop'!$B$7:$Z$632,COLUMN()-1,0))</f>
        <v>46988.2</v>
      </c>
      <c r="V234" s="270">
        <f>IF(VLOOKUP($B234,'Classificação ativ com agrop'!$B$7:$Z$632,COLUMN()-1,0)=0,"",VLOOKUP($B234,'Classificação ativ com agrop'!$B$7:$Z$632,COLUMN()-1,0))</f>
        <v>8844.5</v>
      </c>
      <c r="W234" s="270">
        <f>IF(VLOOKUP($B234,'Classificação ativ com agrop'!$B$7:$Z$632,COLUMN()-1,0)=0,"",VLOOKUP($B234,'Classificação ativ com agrop'!$B$7:$Z$632,COLUMN()-1,0))</f>
        <v>847.8</v>
      </c>
      <c r="X234" s="270">
        <f>IF(VLOOKUP($B234,'Classificação ativ com agrop'!$B$7:$Z$632,COLUMN()-1,0)=0,"",VLOOKUP($B234,'Classificação ativ com agrop'!$B$7:$Z$632,COLUMN()-1,0))</f>
        <v>174</v>
      </c>
      <c r="Y234" s="270">
        <f>IF(VLOOKUP($B234,'Classificação ativ com agrop'!$B$7:$Z$632,COLUMN()-1,0)=0,"",VLOOKUP($B234,'Classificação ativ com agrop'!$B$7:$Z$632,COLUMN()-1,0))</f>
        <v>20137.8</v>
      </c>
      <c r="Z234" s="270">
        <f>IF(VLOOKUP($B234,'Classificação ativ com agrop'!$B$7:$Z$632,COLUMN()-1,0)=0,"",VLOOKUP($B234,'Classificação ativ com agrop'!$B$7:$Z$632,COLUMN()-1,0))</f>
        <v>3790.5</v>
      </c>
    </row>
    <row r="235" spans="1:26">
      <c r="A235" s="48">
        <v>560</v>
      </c>
      <c r="B235" s="49" t="s">
        <v>533</v>
      </c>
      <c r="C235" s="65">
        <f>VLOOKUP($B235,'Panorama Especialização Brasil'!$K$4:$BU$679,58,0)</f>
        <v>390</v>
      </c>
      <c r="D235" s="46">
        <f t="shared" si="3"/>
        <v>0.74275994266803724</v>
      </c>
      <c r="E235" s="201">
        <f>VLOOKUP($B235,'Panorama Especialização Brasil'!$K$4:$BU$679,60,0)</f>
        <v>97</v>
      </c>
      <c r="F235" s="98">
        <v>131</v>
      </c>
      <c r="G235" s="196">
        <v>25</v>
      </c>
      <c r="H235" s="98">
        <f>VLOOKUP($B235,'Panorama Especialização Brasil'!$K$4:$BU$679,63,0)</f>
        <v>9291</v>
      </c>
      <c r="I235" s="201">
        <f>VLOOKUP($B235,'Panorama Especialização Brasil'!$K$4:$BV$680,64,0)</f>
        <v>3001</v>
      </c>
      <c r="J235" s="270" t="str">
        <f>IF(VLOOKUP($B235,'Classificação ativ com agrop'!$B$7:$Z$632,COLUMN()-1,0)=0,"",VLOOKUP($B235,'Classificação ativ com agrop'!$B$7:$Z$632,COLUMN()-1,0))</f>
        <v/>
      </c>
      <c r="K235" s="270" t="str">
        <f>IF(VLOOKUP($B235,'Classificação ativ com agrop'!$B$7:$Z$632,COLUMN()-1,0)=0,"",VLOOKUP($B235,'Classificação ativ com agrop'!$B$7:$Z$632,COLUMN()-1,0))</f>
        <v>Const Civil</v>
      </c>
      <c r="L235" s="270" t="str">
        <f>IF(VLOOKUP($B235,'Classificação ativ com agrop'!$B$7:$Z$632,COLUMN()-1,0)=0,"",VLOOKUP($B235,'Classificação ativ com agrop'!$B$7:$Z$632,COLUMN()-1,0))</f>
        <v/>
      </c>
      <c r="M235" s="270" t="str">
        <f>IF(VLOOKUP($B235,'Classificação ativ com agrop'!$B$7:$Z$632,COLUMN()-1,0)=0,"",VLOOKUP($B235,'Classificação ativ com agrop'!$B$7:$Z$632,COLUMN()-1,0))</f>
        <v>Multifunção</v>
      </c>
      <c r="N235" s="270" t="str">
        <f>IF(VLOOKUP($B235,'Classificação ativ com agrop'!$B$7:$Z$632,COLUMN()-1,0)=0,"",VLOOKUP($B235,'Classificação ativ com agrop'!$B$7:$Z$632,COLUMN()-1,0))</f>
        <v/>
      </c>
      <c r="O235" s="270" t="str">
        <f>IF(VLOOKUP($B235,'Classificação ativ com agrop'!$B$7:$Z$632,COLUMN()-1,0)=0,"",VLOOKUP($B235,'Classificação ativ com agrop'!$B$7:$Z$632,COLUMN()-1,0))</f>
        <v/>
      </c>
      <c r="P235" s="270" t="str">
        <f>IF(VLOOKUP($B235,'Classificação ativ com agrop'!$B$7:$Z$632,COLUMN()-1,0)=0,"",VLOOKUP($B235,'Classificação ativ com agrop'!$B$7:$Z$632,COLUMN()-1,0))</f>
        <v/>
      </c>
      <c r="Q235" s="269">
        <f>IF(VLOOKUP($B235,'Classificação ativ com agrop'!$B$7:$Z$632,COLUMN()-1,0)=0,"",VLOOKUP($B235,'Classificação ativ com agrop'!$B$7:$Z$632,COLUMN()-1,0))</f>
        <v>1</v>
      </c>
      <c r="R235" s="269" t="str">
        <f>IF(VLOOKUP($B235,'Classificação ativ com agrop'!$B$7:$Z$632,COLUMN()-1,0)=0,"",VLOOKUP($B235,'Classificação ativ com agrop'!$B$7:$Z$632,COLUMN()-1,0))</f>
        <v/>
      </c>
      <c r="S235" s="270">
        <f>IF(VLOOKUP($B235,'Classificação ativ com agrop'!$B$7:$Z$632,COLUMN()-1,0)=0,"",VLOOKUP($B235,'Classificação ativ com agrop'!$B$7:$Z$632,COLUMN()-1,0))</f>
        <v>390</v>
      </c>
      <c r="T235" s="270">
        <f>IF(VLOOKUP($B235,'Classificação ativ com agrop'!$B$7:$Z$632,COLUMN()-1,0)=0,"",VLOOKUP($B235,'Classificação ativ com agrop'!$B$7:$Z$632,COLUMN()-1,0))</f>
        <v>97</v>
      </c>
      <c r="U235" s="270">
        <f>IF(VLOOKUP($B235,'Classificação ativ com agrop'!$B$7:$Z$632,COLUMN()-1,0)=0,"",VLOOKUP($B235,'Classificação ativ com agrop'!$B$7:$Z$632,COLUMN()-1,0))</f>
        <v>9291</v>
      </c>
      <c r="V235" s="270">
        <f>IF(VLOOKUP($B235,'Classificação ativ com agrop'!$B$7:$Z$632,COLUMN()-1,0)=0,"",VLOOKUP($B235,'Classificação ativ com agrop'!$B$7:$Z$632,COLUMN()-1,0))</f>
        <v>3001</v>
      </c>
      <c r="W235" s="270" t="str">
        <f>IF(VLOOKUP($B235,'Classificação ativ com agrop'!$B$7:$Z$632,COLUMN()-1,0)=0,"",VLOOKUP($B235,'Classificação ativ com agrop'!$B$7:$Z$632,COLUMN()-1,0))</f>
        <v/>
      </c>
      <c r="X235" s="270" t="str">
        <f>IF(VLOOKUP($B235,'Classificação ativ com agrop'!$B$7:$Z$632,COLUMN()-1,0)=0,"",VLOOKUP($B235,'Classificação ativ com agrop'!$B$7:$Z$632,COLUMN()-1,0))</f>
        <v/>
      </c>
      <c r="Y235" s="270" t="str">
        <f>IF(VLOOKUP($B235,'Classificação ativ com agrop'!$B$7:$Z$632,COLUMN()-1,0)=0,"",VLOOKUP($B235,'Classificação ativ com agrop'!$B$7:$Z$632,COLUMN()-1,0))</f>
        <v/>
      </c>
      <c r="Z235" s="270" t="str">
        <f>IF(VLOOKUP($B235,'Classificação ativ com agrop'!$B$7:$Z$632,COLUMN()-1,0)=0,"",VLOOKUP($B235,'Classificação ativ com agrop'!$B$7:$Z$632,COLUMN()-1,0))</f>
        <v/>
      </c>
    </row>
    <row r="236" spans="1:26">
      <c r="A236" s="48">
        <v>468</v>
      </c>
      <c r="B236" s="49" t="s">
        <v>440</v>
      </c>
      <c r="C236" s="65">
        <f>VLOOKUP($B236,'Panorama Especialização Brasil'!$K$4:$BU$679,58,0)</f>
        <v>288</v>
      </c>
      <c r="D236" s="46">
        <f t="shared" si="3"/>
        <v>0.74211595279940679</v>
      </c>
      <c r="E236" s="201">
        <f>VLOOKUP($B236,'Panorama Especialização Brasil'!$K$4:$BU$679,60,0)</f>
        <v>29</v>
      </c>
      <c r="F236" s="98">
        <v>0</v>
      </c>
      <c r="G236" s="196">
        <v>0</v>
      </c>
      <c r="H236" s="98">
        <f>VLOOKUP($B236,'Panorama Especialização Brasil'!$K$4:$BU$679,63,0)</f>
        <v>6867</v>
      </c>
      <c r="I236" s="201">
        <f>VLOOKUP($B236,'Panorama Especialização Brasil'!$K$4:$BV$680,64,0)</f>
        <v>267</v>
      </c>
      <c r="J236" s="270" t="str">
        <f>IF(VLOOKUP($B236,'Classificação ativ com agrop'!$B$7:$Z$632,COLUMN()-1,0)=0,"",VLOOKUP($B236,'Classificação ativ com agrop'!$B$7:$Z$632,COLUMN()-1,0))</f>
        <v/>
      </c>
      <c r="K236" s="270" t="str">
        <f>IF(VLOOKUP($B236,'Classificação ativ com agrop'!$B$7:$Z$632,COLUMN()-1,0)=0,"",VLOOKUP($B236,'Classificação ativ com agrop'!$B$7:$Z$632,COLUMN()-1,0))</f>
        <v>SPF&amp;E</v>
      </c>
      <c r="L236" s="270" t="str">
        <f>IF(VLOOKUP($B236,'Classificação ativ com agrop'!$B$7:$Z$632,COLUMN()-1,0)=0,"",VLOOKUP($B236,'Classificação ativ com agrop'!$B$7:$Z$632,COLUMN()-1,0))</f>
        <v/>
      </c>
      <c r="M236" s="270" t="str">
        <f>IF(VLOOKUP($B236,'Classificação ativ com agrop'!$B$7:$Z$632,COLUMN()-1,0)=0,"",VLOOKUP($B236,'Classificação ativ com agrop'!$B$7:$Z$632,COLUMN()-1,0))</f>
        <v>Gen Reflexo</v>
      </c>
      <c r="N236" s="270" t="str">
        <f>IF(VLOOKUP($B236,'Classificação ativ com agrop'!$B$7:$Z$632,COLUMN()-1,0)=0,"",VLOOKUP($B236,'Classificação ativ com agrop'!$B$7:$Z$632,COLUMN()-1,0))</f>
        <v/>
      </c>
      <c r="O236" s="270" t="str">
        <f>IF(VLOOKUP($B236,'Classificação ativ com agrop'!$B$7:$Z$632,COLUMN()-1,0)=0,"",VLOOKUP($B236,'Classificação ativ com agrop'!$B$7:$Z$632,COLUMN()-1,0))</f>
        <v/>
      </c>
      <c r="P236" s="270" t="str">
        <f>IF(VLOOKUP($B236,'Classificação ativ com agrop'!$B$7:$Z$632,COLUMN()-1,0)=0,"",VLOOKUP($B236,'Classificação ativ com agrop'!$B$7:$Z$632,COLUMN()-1,0))</f>
        <v/>
      </c>
      <c r="Q236" s="269">
        <f>IF(VLOOKUP($B236,'Classificação ativ com agrop'!$B$7:$Z$632,COLUMN()-1,0)=0,"",VLOOKUP($B236,'Classificação ativ com agrop'!$B$7:$Z$632,COLUMN()-1,0))</f>
        <v>1</v>
      </c>
      <c r="R236" s="269" t="str">
        <f>IF(VLOOKUP($B236,'Classificação ativ com agrop'!$B$7:$Z$632,COLUMN()-1,0)=0,"",VLOOKUP($B236,'Classificação ativ com agrop'!$B$7:$Z$632,COLUMN()-1,0))</f>
        <v/>
      </c>
      <c r="S236" s="270">
        <f>IF(VLOOKUP($B236,'Classificação ativ com agrop'!$B$7:$Z$632,COLUMN()-1,0)=0,"",VLOOKUP($B236,'Classificação ativ com agrop'!$B$7:$Z$632,COLUMN()-1,0))</f>
        <v>288</v>
      </c>
      <c r="T236" s="270">
        <f>IF(VLOOKUP($B236,'Classificação ativ com agrop'!$B$7:$Z$632,COLUMN()-1,0)=0,"",VLOOKUP($B236,'Classificação ativ com agrop'!$B$7:$Z$632,COLUMN()-1,0))</f>
        <v>29</v>
      </c>
      <c r="U236" s="270">
        <f>IF(VLOOKUP($B236,'Classificação ativ com agrop'!$B$7:$Z$632,COLUMN()-1,0)=0,"",VLOOKUP($B236,'Classificação ativ com agrop'!$B$7:$Z$632,COLUMN()-1,0))</f>
        <v>6867</v>
      </c>
      <c r="V236" s="270">
        <f>IF(VLOOKUP($B236,'Classificação ativ com agrop'!$B$7:$Z$632,COLUMN()-1,0)=0,"",VLOOKUP($B236,'Classificação ativ com agrop'!$B$7:$Z$632,COLUMN()-1,0))</f>
        <v>267</v>
      </c>
      <c r="W236" s="270" t="str">
        <f>IF(VLOOKUP($B236,'Classificação ativ com agrop'!$B$7:$Z$632,COLUMN()-1,0)=0,"",VLOOKUP($B236,'Classificação ativ com agrop'!$B$7:$Z$632,COLUMN()-1,0))</f>
        <v/>
      </c>
      <c r="X236" s="270" t="str">
        <f>IF(VLOOKUP($B236,'Classificação ativ com agrop'!$B$7:$Z$632,COLUMN()-1,0)=0,"",VLOOKUP($B236,'Classificação ativ com agrop'!$B$7:$Z$632,COLUMN()-1,0))</f>
        <v/>
      </c>
      <c r="Y236" s="270" t="str">
        <f>IF(VLOOKUP($B236,'Classificação ativ com agrop'!$B$7:$Z$632,COLUMN()-1,0)=0,"",VLOOKUP($B236,'Classificação ativ com agrop'!$B$7:$Z$632,COLUMN()-1,0))</f>
        <v/>
      </c>
      <c r="Z236" s="270" t="str">
        <f>IF(VLOOKUP($B236,'Classificação ativ com agrop'!$B$7:$Z$632,COLUMN()-1,0)=0,"",VLOOKUP($B236,'Classificação ativ com agrop'!$B$7:$Z$632,COLUMN()-1,0))</f>
        <v/>
      </c>
    </row>
    <row r="237" spans="1:26">
      <c r="A237" s="48">
        <v>363</v>
      </c>
      <c r="B237" s="49" t="s">
        <v>334</v>
      </c>
      <c r="C237" s="65">
        <f>VLOOKUP($B237,'Panorama Especialização Brasil'!$K$4:$BU$679,58,0)</f>
        <v>399</v>
      </c>
      <c r="D237" s="46">
        <f t="shared" si="3"/>
        <v>0.74006667427408601</v>
      </c>
      <c r="E237" s="201">
        <f>VLOOKUP($B237,'Panorama Especialização Brasil'!$K$4:$BU$679,60,0)</f>
        <v>102</v>
      </c>
      <c r="F237" s="98">
        <v>169</v>
      </c>
      <c r="G237" s="196">
        <v>20</v>
      </c>
      <c r="H237" s="98">
        <f>VLOOKUP($B237,'Panorama Especialização Brasil'!$K$4:$BU$679,63,0)</f>
        <v>9540</v>
      </c>
      <c r="I237" s="201">
        <f>VLOOKUP($B237,'Panorama Especialização Brasil'!$K$4:$BV$680,64,0)</f>
        <v>1344</v>
      </c>
      <c r="J237" s="270" t="str">
        <f>IF(VLOOKUP($B237,'Classificação ativ com agrop'!$B$7:$Z$632,COLUMN()-1,0)=0,"",VLOOKUP($B237,'Classificação ativ com agrop'!$B$7:$Z$632,COLUMN()-1,0))</f>
        <v/>
      </c>
      <c r="K237" s="270" t="str">
        <f>IF(VLOOKUP($B237,'Classificação ativ com agrop'!$B$7:$Z$632,COLUMN()-1,0)=0,"",VLOOKUP($B237,'Classificação ativ com agrop'!$B$7:$Z$632,COLUMN()-1,0))</f>
        <v>SPF</v>
      </c>
      <c r="L237" s="270" t="str">
        <f>IF(VLOOKUP($B237,'Classificação ativ com agrop'!$B$7:$Z$632,COLUMN()-1,0)=0,"",VLOOKUP($B237,'Classificação ativ com agrop'!$B$7:$Z$632,COLUMN()-1,0))</f>
        <v/>
      </c>
      <c r="M237" s="270" t="str">
        <f>IF(VLOOKUP($B237,'Classificação ativ com agrop'!$B$7:$Z$632,COLUMN()-1,0)=0,"",VLOOKUP($B237,'Classificação ativ com agrop'!$B$7:$Z$632,COLUMN()-1,0))</f>
        <v>Cons Reflexo</v>
      </c>
      <c r="N237" s="270" t="str">
        <f>IF(VLOOKUP($B237,'Classificação ativ com agrop'!$B$7:$Z$632,COLUMN()-1,0)=0,"",VLOOKUP($B237,'Classificação ativ com agrop'!$B$7:$Z$632,COLUMN()-1,0))</f>
        <v/>
      </c>
      <c r="O237" s="270" t="str">
        <f>IF(VLOOKUP($B237,'Classificação ativ com agrop'!$B$7:$Z$632,COLUMN()-1,0)=0,"",VLOOKUP($B237,'Classificação ativ com agrop'!$B$7:$Z$632,COLUMN()-1,0))</f>
        <v/>
      </c>
      <c r="P237" s="270" t="str">
        <f>IF(VLOOKUP($B237,'Classificação ativ com agrop'!$B$7:$Z$632,COLUMN()-1,0)=0,"",VLOOKUP($B237,'Classificação ativ com agrop'!$B$7:$Z$632,COLUMN()-1,0))</f>
        <v/>
      </c>
      <c r="Q237" s="269">
        <f>IF(VLOOKUP($B237,'Classificação ativ com agrop'!$B$7:$Z$632,COLUMN()-1,0)=0,"",VLOOKUP($B237,'Classificação ativ com agrop'!$B$7:$Z$632,COLUMN()-1,0))</f>
        <v>1</v>
      </c>
      <c r="R237" s="269" t="str">
        <f>IF(VLOOKUP($B237,'Classificação ativ com agrop'!$B$7:$Z$632,COLUMN()-1,0)=0,"",VLOOKUP($B237,'Classificação ativ com agrop'!$B$7:$Z$632,COLUMN()-1,0))</f>
        <v/>
      </c>
      <c r="S237" s="270">
        <f>IF(VLOOKUP($B237,'Classificação ativ com agrop'!$B$7:$Z$632,COLUMN()-1,0)=0,"",VLOOKUP($B237,'Classificação ativ com agrop'!$B$7:$Z$632,COLUMN()-1,0))</f>
        <v>399</v>
      </c>
      <c r="T237" s="270">
        <f>IF(VLOOKUP($B237,'Classificação ativ com agrop'!$B$7:$Z$632,COLUMN()-1,0)=0,"",VLOOKUP($B237,'Classificação ativ com agrop'!$B$7:$Z$632,COLUMN()-1,0))</f>
        <v>102</v>
      </c>
      <c r="U237" s="270">
        <f>IF(VLOOKUP($B237,'Classificação ativ com agrop'!$B$7:$Z$632,COLUMN()-1,0)=0,"",VLOOKUP($B237,'Classificação ativ com agrop'!$B$7:$Z$632,COLUMN()-1,0))</f>
        <v>9540</v>
      </c>
      <c r="V237" s="270">
        <f>IF(VLOOKUP($B237,'Classificação ativ com agrop'!$B$7:$Z$632,COLUMN()-1,0)=0,"",VLOOKUP($B237,'Classificação ativ com agrop'!$B$7:$Z$632,COLUMN()-1,0))</f>
        <v>1344</v>
      </c>
      <c r="W237" s="270" t="str">
        <f>IF(VLOOKUP($B237,'Classificação ativ com agrop'!$B$7:$Z$632,COLUMN()-1,0)=0,"",VLOOKUP($B237,'Classificação ativ com agrop'!$B$7:$Z$632,COLUMN()-1,0))</f>
        <v/>
      </c>
      <c r="X237" s="270" t="str">
        <f>IF(VLOOKUP($B237,'Classificação ativ com agrop'!$B$7:$Z$632,COLUMN()-1,0)=0,"",VLOOKUP($B237,'Classificação ativ com agrop'!$B$7:$Z$632,COLUMN()-1,0))</f>
        <v/>
      </c>
      <c r="Y237" s="270" t="str">
        <f>IF(VLOOKUP($B237,'Classificação ativ com agrop'!$B$7:$Z$632,COLUMN()-1,0)=0,"",VLOOKUP($B237,'Classificação ativ com agrop'!$B$7:$Z$632,COLUMN()-1,0))</f>
        <v/>
      </c>
      <c r="Z237" s="270" t="str">
        <f>IF(VLOOKUP($B237,'Classificação ativ com agrop'!$B$7:$Z$632,COLUMN()-1,0)=0,"",VLOOKUP($B237,'Classificação ativ com agrop'!$B$7:$Z$632,COLUMN()-1,0))</f>
        <v/>
      </c>
    </row>
    <row r="238" spans="1:26">
      <c r="A238" s="48">
        <v>132</v>
      </c>
      <c r="B238" s="49" t="s">
        <v>102</v>
      </c>
      <c r="C238" s="65">
        <f>VLOOKUP($B238,'Panorama Especialização Brasil'!$K$4:$BU$679,58,0)</f>
        <v>929</v>
      </c>
      <c r="D238" s="46">
        <f t="shared" si="3"/>
        <v>0.73831100448425935</v>
      </c>
      <c r="E238" s="201">
        <f>VLOOKUP($B238,'Panorama Especialização Brasil'!$K$4:$BU$679,60,0)</f>
        <v>33</v>
      </c>
      <c r="F238" s="98">
        <v>842</v>
      </c>
      <c r="G238" s="196">
        <v>19</v>
      </c>
      <c r="H238" s="98">
        <f>VLOOKUP($B238,'Panorama Especialização Brasil'!$K$4:$BU$679,63,0)</f>
        <v>22265</v>
      </c>
      <c r="I238" s="201">
        <f>VLOOKUP($B238,'Panorama Especialização Brasil'!$K$4:$BV$680,64,0)</f>
        <v>1164</v>
      </c>
      <c r="J238" s="270" t="str">
        <f>IF(VLOOKUP($B238,'Classificação ativ com agrop'!$B$7:$Z$632,COLUMN()-1,0)=0,"",VLOOKUP($B238,'Classificação ativ com agrop'!$B$7:$Z$632,COLUMN()-1,0))</f>
        <v/>
      </c>
      <c r="K238" s="270" t="str">
        <f>IF(VLOOKUP($B238,'Classificação ativ com agrop'!$B$7:$Z$632,COLUMN()-1,0)=0,"",VLOOKUP($B238,'Classificação ativ com agrop'!$B$7:$Z$632,COLUMN()-1,0))</f>
        <v>Agroind Veg</v>
      </c>
      <c r="L238" s="270" t="str">
        <f>IF(VLOOKUP($B238,'Classificação ativ com agrop'!$B$7:$Z$632,COLUMN()-1,0)=0,"",VLOOKUP($B238,'Classificação ativ com agrop'!$B$7:$Z$632,COLUMN()-1,0))</f>
        <v>Madeira</v>
      </c>
      <c r="M238" s="270" t="str">
        <f>IF(VLOOKUP($B238,'Classificação ativ com agrop'!$B$7:$Z$632,COLUMN()-1,0)=0,"",VLOOKUP($B238,'Classificação ativ com agrop'!$B$7:$Z$632,COLUMN()-1,0))</f>
        <v>X Prop</v>
      </c>
      <c r="N238" s="270" t="str">
        <f>IF(VLOOKUP($B238,'Classificação ativ com agrop'!$B$7:$Z$632,COLUMN()-1,0)=0,"",VLOOKUP($B238,'Classificação ativ com agrop'!$B$7:$Z$632,COLUMN()-1,0))</f>
        <v/>
      </c>
      <c r="O238" s="270" t="str">
        <f>IF(VLOOKUP($B238,'Classificação ativ com agrop'!$B$7:$Z$632,COLUMN()-1,0)=0,"",VLOOKUP($B238,'Classificação ativ com agrop'!$B$7:$Z$632,COLUMN()-1,0))</f>
        <v/>
      </c>
      <c r="P238" s="270" t="str">
        <f>IF(VLOOKUP($B238,'Classificação ativ com agrop'!$B$7:$Z$632,COLUMN()-1,0)=0,"",VLOOKUP($B238,'Classificação ativ com agrop'!$B$7:$Z$632,COLUMN()-1,0))</f>
        <v/>
      </c>
      <c r="Q238" s="269">
        <f>IF(VLOOKUP($B238,'Classificação ativ com agrop'!$B$7:$Z$632,COLUMN()-1,0)=0,"",VLOOKUP($B238,'Classificação ativ com agrop'!$B$7:$Z$632,COLUMN()-1,0))</f>
        <v>1</v>
      </c>
      <c r="R238" s="269" t="str">
        <f>IF(VLOOKUP($B238,'Classificação ativ com agrop'!$B$7:$Z$632,COLUMN()-1,0)=0,"",VLOOKUP($B238,'Classificação ativ com agrop'!$B$7:$Z$632,COLUMN()-1,0))</f>
        <v/>
      </c>
      <c r="S238" s="270">
        <f>IF(VLOOKUP($B238,'Classificação ativ com agrop'!$B$7:$Z$632,COLUMN()-1,0)=0,"",VLOOKUP($B238,'Classificação ativ com agrop'!$B$7:$Z$632,COLUMN()-1,0))</f>
        <v>929</v>
      </c>
      <c r="T238" s="270">
        <f>IF(VLOOKUP($B238,'Classificação ativ com agrop'!$B$7:$Z$632,COLUMN()-1,0)=0,"",VLOOKUP($B238,'Classificação ativ com agrop'!$B$7:$Z$632,COLUMN()-1,0))</f>
        <v>33</v>
      </c>
      <c r="U238" s="270">
        <f>IF(VLOOKUP($B238,'Classificação ativ com agrop'!$B$7:$Z$632,COLUMN()-1,0)=0,"",VLOOKUP($B238,'Classificação ativ com agrop'!$B$7:$Z$632,COLUMN()-1,0))</f>
        <v>22265</v>
      </c>
      <c r="V238" s="270">
        <f>IF(VLOOKUP($B238,'Classificação ativ com agrop'!$B$7:$Z$632,COLUMN()-1,0)=0,"",VLOOKUP($B238,'Classificação ativ com agrop'!$B$7:$Z$632,COLUMN()-1,0))</f>
        <v>1164</v>
      </c>
      <c r="W238" s="270" t="str">
        <f>IF(VLOOKUP($B238,'Classificação ativ com agrop'!$B$7:$Z$632,COLUMN()-1,0)=0,"",VLOOKUP($B238,'Classificação ativ com agrop'!$B$7:$Z$632,COLUMN()-1,0))</f>
        <v/>
      </c>
      <c r="X238" s="270" t="str">
        <f>IF(VLOOKUP($B238,'Classificação ativ com agrop'!$B$7:$Z$632,COLUMN()-1,0)=0,"",VLOOKUP($B238,'Classificação ativ com agrop'!$B$7:$Z$632,COLUMN()-1,0))</f>
        <v/>
      </c>
      <c r="Y238" s="270" t="str">
        <f>IF(VLOOKUP($B238,'Classificação ativ com agrop'!$B$7:$Z$632,COLUMN()-1,0)=0,"",VLOOKUP($B238,'Classificação ativ com agrop'!$B$7:$Z$632,COLUMN()-1,0))</f>
        <v/>
      </c>
      <c r="Z238" s="270" t="str">
        <f>IF(VLOOKUP($B238,'Classificação ativ com agrop'!$B$7:$Z$632,COLUMN()-1,0)=0,"",VLOOKUP($B238,'Classificação ativ com agrop'!$B$7:$Z$632,COLUMN()-1,0))</f>
        <v/>
      </c>
    </row>
    <row r="239" spans="1:26">
      <c r="A239" s="48">
        <v>518</v>
      </c>
      <c r="B239" s="49" t="s">
        <v>490</v>
      </c>
      <c r="C239" s="65">
        <f>VLOOKUP($B239,'Panorama Especialização Brasil'!$K$4:$BU$679,58,0)</f>
        <v>4145</v>
      </c>
      <c r="D239" s="46">
        <f t="shared" si="3"/>
        <v>0.73342125264419167</v>
      </c>
      <c r="E239" s="201">
        <f>VLOOKUP($B239,'Panorama Especialização Brasil'!$K$4:$BU$679,60,0)</f>
        <v>243</v>
      </c>
      <c r="F239" s="98">
        <v>779</v>
      </c>
      <c r="G239" s="196">
        <v>33</v>
      </c>
      <c r="H239" s="98">
        <f>VLOOKUP($B239,'Panorama Especialização Brasil'!$K$4:$BU$679,63,0)</f>
        <v>100004</v>
      </c>
      <c r="I239" s="201">
        <f>VLOOKUP($B239,'Panorama Especialização Brasil'!$K$4:$BV$680,64,0)</f>
        <v>4243</v>
      </c>
      <c r="J239" s="270" t="str">
        <f>IF(VLOOKUP($B239,'Classificação ativ com agrop'!$B$7:$Z$632,COLUMN()-1,0)=0,"",VLOOKUP($B239,'Classificação ativ com agrop'!$B$7:$Z$632,COLUMN()-1,0))</f>
        <v/>
      </c>
      <c r="K239" s="270" t="str">
        <f>IF(VLOOKUP($B239,'Classificação ativ com agrop'!$B$7:$Z$632,COLUMN()-1,0)=0,"",VLOOKUP($B239,'Classificação ativ com agrop'!$B$7:$Z$632,COLUMN()-1,0))</f>
        <v>SPF&amp;E</v>
      </c>
      <c r="L239" s="270" t="str">
        <f>IF(VLOOKUP($B239,'Classificação ativ com agrop'!$B$7:$Z$632,COLUMN()-1,0)=0,"",VLOOKUP($B239,'Classificação ativ com agrop'!$B$7:$Z$632,COLUMN()-1,0))</f>
        <v/>
      </c>
      <c r="M239" s="270" t="str">
        <f>IF(VLOOKUP($B239,'Classificação ativ com agrop'!$B$7:$Z$632,COLUMN()-1,0)=0,"",VLOOKUP($B239,'Classificação ativ com agrop'!$B$7:$Z$632,COLUMN()-1,0))</f>
        <v>Gen Reflexo</v>
      </c>
      <c r="N239" s="270" t="str">
        <f>IF(VLOOKUP($B239,'Classificação ativ com agrop'!$B$7:$Z$632,COLUMN()-1,0)=0,"",VLOOKUP($B239,'Classificação ativ com agrop'!$B$7:$Z$632,COLUMN()-1,0))</f>
        <v/>
      </c>
      <c r="O239" s="270" t="str">
        <f>IF(VLOOKUP($B239,'Classificação ativ com agrop'!$B$7:$Z$632,COLUMN()-1,0)=0,"",VLOOKUP($B239,'Classificação ativ com agrop'!$B$7:$Z$632,COLUMN()-1,0))</f>
        <v/>
      </c>
      <c r="P239" s="270" t="str">
        <f>IF(VLOOKUP($B239,'Classificação ativ com agrop'!$B$7:$Z$632,COLUMN()-1,0)=0,"",VLOOKUP($B239,'Classificação ativ com agrop'!$B$7:$Z$632,COLUMN()-1,0))</f>
        <v/>
      </c>
      <c r="Q239" s="269">
        <f>IF(VLOOKUP($B239,'Classificação ativ com agrop'!$B$7:$Z$632,COLUMN()-1,0)=0,"",VLOOKUP($B239,'Classificação ativ com agrop'!$B$7:$Z$632,COLUMN()-1,0))</f>
        <v>1</v>
      </c>
      <c r="R239" s="269" t="str">
        <f>IF(VLOOKUP($B239,'Classificação ativ com agrop'!$B$7:$Z$632,COLUMN()-1,0)=0,"",VLOOKUP($B239,'Classificação ativ com agrop'!$B$7:$Z$632,COLUMN()-1,0))</f>
        <v/>
      </c>
      <c r="S239" s="270">
        <f>IF(VLOOKUP($B239,'Classificação ativ com agrop'!$B$7:$Z$632,COLUMN()-1,0)=0,"",VLOOKUP($B239,'Classificação ativ com agrop'!$B$7:$Z$632,COLUMN()-1,0))</f>
        <v>4145</v>
      </c>
      <c r="T239" s="270">
        <f>IF(VLOOKUP($B239,'Classificação ativ com agrop'!$B$7:$Z$632,COLUMN()-1,0)=0,"",VLOOKUP($B239,'Classificação ativ com agrop'!$B$7:$Z$632,COLUMN()-1,0))</f>
        <v>243</v>
      </c>
      <c r="U239" s="270">
        <f>IF(VLOOKUP($B239,'Classificação ativ com agrop'!$B$7:$Z$632,COLUMN()-1,0)=0,"",VLOOKUP($B239,'Classificação ativ com agrop'!$B$7:$Z$632,COLUMN()-1,0))</f>
        <v>100004</v>
      </c>
      <c r="V239" s="270">
        <f>IF(VLOOKUP($B239,'Classificação ativ com agrop'!$B$7:$Z$632,COLUMN()-1,0)=0,"",VLOOKUP($B239,'Classificação ativ com agrop'!$B$7:$Z$632,COLUMN()-1,0))</f>
        <v>4243</v>
      </c>
      <c r="W239" s="270" t="str">
        <f>IF(VLOOKUP($B239,'Classificação ativ com agrop'!$B$7:$Z$632,COLUMN()-1,0)=0,"",VLOOKUP($B239,'Classificação ativ com agrop'!$B$7:$Z$632,COLUMN()-1,0))</f>
        <v/>
      </c>
      <c r="X239" s="270" t="str">
        <f>IF(VLOOKUP($B239,'Classificação ativ com agrop'!$B$7:$Z$632,COLUMN()-1,0)=0,"",VLOOKUP($B239,'Classificação ativ com agrop'!$B$7:$Z$632,COLUMN()-1,0))</f>
        <v/>
      </c>
      <c r="Y239" s="270" t="str">
        <f>IF(VLOOKUP($B239,'Classificação ativ com agrop'!$B$7:$Z$632,COLUMN()-1,0)=0,"",VLOOKUP($B239,'Classificação ativ com agrop'!$B$7:$Z$632,COLUMN()-1,0))</f>
        <v/>
      </c>
      <c r="Z239" s="270" t="str">
        <f>IF(VLOOKUP($B239,'Classificação ativ com agrop'!$B$7:$Z$632,COLUMN()-1,0)=0,"",VLOOKUP($B239,'Classificação ativ com agrop'!$B$7:$Z$632,COLUMN()-1,0))</f>
        <v/>
      </c>
    </row>
    <row r="240" spans="1:26">
      <c r="A240" s="48">
        <v>381</v>
      </c>
      <c r="B240" s="49" t="s">
        <v>352</v>
      </c>
      <c r="C240" s="65">
        <f>VLOOKUP($B240,'Panorama Especialização Brasil'!$K$4:$BU$679,58,0)</f>
        <v>1697</v>
      </c>
      <c r="D240" s="46">
        <f t="shared" si="3"/>
        <v>0.73096693871725349</v>
      </c>
      <c r="E240" s="201">
        <f>VLOOKUP($B240,'Panorama Especialização Brasil'!$K$4:$BU$679,60,0)</f>
        <v>193</v>
      </c>
      <c r="F240" s="98">
        <v>755</v>
      </c>
      <c r="G240" s="196">
        <v>39</v>
      </c>
      <c r="H240" s="98">
        <f>VLOOKUP($B240,'Panorama Especialização Brasil'!$K$4:$BU$679,63,0)</f>
        <v>41080</v>
      </c>
      <c r="I240" s="201">
        <f>VLOOKUP($B240,'Panorama Especialização Brasil'!$K$4:$BV$680,64,0)</f>
        <v>4614</v>
      </c>
      <c r="J240" s="270" t="str">
        <f>IF(VLOOKUP($B240,'Classificação ativ com agrop'!$B$7:$Z$632,COLUMN()-1,0)=0,"",VLOOKUP($B240,'Classificação ativ com agrop'!$B$7:$Z$632,COLUMN()-1,0))</f>
        <v/>
      </c>
      <c r="K240" s="270" t="str">
        <f>IF(VLOOKUP($B240,'Classificação ativ com agrop'!$B$7:$Z$632,COLUMN()-1,0)=0,"",VLOOKUP($B240,'Classificação ativ com agrop'!$B$7:$Z$632,COLUMN()-1,0))</f>
        <v>SPB - Saúde</v>
      </c>
      <c r="L240" s="270" t="str">
        <f>IF(VLOOKUP($B240,'Classificação ativ com agrop'!$B$7:$Z$632,COLUMN()-1,0)=0,"",VLOOKUP($B240,'Classificação ativ com agrop'!$B$7:$Z$632,COLUMN()-1,0))</f>
        <v/>
      </c>
      <c r="M240" s="270" t="str">
        <f>IF(VLOOKUP($B240,'Classificação ativ com agrop'!$B$7:$Z$632,COLUMN()-1,0)=0,"",VLOOKUP($B240,'Classificação ativ com agrop'!$B$7:$Z$632,COLUMN()-1,0))</f>
        <v>Multifunção</v>
      </c>
      <c r="N240" s="270" t="str">
        <f>IF(VLOOKUP($B240,'Classificação ativ com agrop'!$B$7:$Z$632,COLUMN()-1,0)=0,"",VLOOKUP($B240,'Classificação ativ com agrop'!$B$7:$Z$632,COLUMN()-1,0))</f>
        <v/>
      </c>
      <c r="O240" s="270" t="str">
        <f>IF(VLOOKUP($B240,'Classificação ativ com agrop'!$B$7:$Z$632,COLUMN()-1,0)=0,"",VLOOKUP($B240,'Classificação ativ com agrop'!$B$7:$Z$632,COLUMN()-1,0))</f>
        <v/>
      </c>
      <c r="P240" s="270" t="str">
        <f>IF(VLOOKUP($B240,'Classificação ativ com agrop'!$B$7:$Z$632,COLUMN()-1,0)=0,"",VLOOKUP($B240,'Classificação ativ com agrop'!$B$7:$Z$632,COLUMN()-1,0))</f>
        <v/>
      </c>
      <c r="Q240" s="269">
        <f>IF(VLOOKUP($B240,'Classificação ativ com agrop'!$B$7:$Z$632,COLUMN()-1,0)=0,"",VLOOKUP($B240,'Classificação ativ com agrop'!$B$7:$Z$632,COLUMN()-1,0))</f>
        <v>1</v>
      </c>
      <c r="R240" s="269" t="str">
        <f>IF(VLOOKUP($B240,'Classificação ativ com agrop'!$B$7:$Z$632,COLUMN()-1,0)=0,"",VLOOKUP($B240,'Classificação ativ com agrop'!$B$7:$Z$632,COLUMN()-1,0))</f>
        <v/>
      </c>
      <c r="S240" s="270">
        <f>IF(VLOOKUP($B240,'Classificação ativ com agrop'!$B$7:$Z$632,COLUMN()-1,0)=0,"",VLOOKUP($B240,'Classificação ativ com agrop'!$B$7:$Z$632,COLUMN()-1,0))</f>
        <v>1697</v>
      </c>
      <c r="T240" s="270">
        <f>IF(VLOOKUP($B240,'Classificação ativ com agrop'!$B$7:$Z$632,COLUMN()-1,0)=0,"",VLOOKUP($B240,'Classificação ativ com agrop'!$B$7:$Z$632,COLUMN()-1,0))</f>
        <v>193</v>
      </c>
      <c r="U240" s="270">
        <f>IF(VLOOKUP($B240,'Classificação ativ com agrop'!$B$7:$Z$632,COLUMN()-1,0)=0,"",VLOOKUP($B240,'Classificação ativ com agrop'!$B$7:$Z$632,COLUMN()-1,0))</f>
        <v>41080</v>
      </c>
      <c r="V240" s="270">
        <f>IF(VLOOKUP($B240,'Classificação ativ com agrop'!$B$7:$Z$632,COLUMN()-1,0)=0,"",VLOOKUP($B240,'Classificação ativ com agrop'!$B$7:$Z$632,COLUMN()-1,0))</f>
        <v>4614</v>
      </c>
      <c r="W240" s="270" t="str">
        <f>IF(VLOOKUP($B240,'Classificação ativ com agrop'!$B$7:$Z$632,COLUMN()-1,0)=0,"",VLOOKUP($B240,'Classificação ativ com agrop'!$B$7:$Z$632,COLUMN()-1,0))</f>
        <v/>
      </c>
      <c r="X240" s="270" t="str">
        <f>IF(VLOOKUP($B240,'Classificação ativ com agrop'!$B$7:$Z$632,COLUMN()-1,0)=0,"",VLOOKUP($B240,'Classificação ativ com agrop'!$B$7:$Z$632,COLUMN()-1,0))</f>
        <v/>
      </c>
      <c r="Y240" s="270" t="str">
        <f>IF(VLOOKUP($B240,'Classificação ativ com agrop'!$B$7:$Z$632,COLUMN()-1,0)=0,"",VLOOKUP($B240,'Classificação ativ com agrop'!$B$7:$Z$632,COLUMN()-1,0))</f>
        <v/>
      </c>
      <c r="Z240" s="270" t="str">
        <f>IF(VLOOKUP($B240,'Classificação ativ com agrop'!$B$7:$Z$632,COLUMN()-1,0)=0,"",VLOOKUP($B240,'Classificação ativ com agrop'!$B$7:$Z$632,COLUMN()-1,0))</f>
        <v/>
      </c>
    </row>
    <row r="241" spans="1:26">
      <c r="A241" s="48">
        <v>203</v>
      </c>
      <c r="B241" s="49" t="s">
        <v>173</v>
      </c>
      <c r="C241" s="65">
        <f>VLOOKUP($B241,'Panorama Especialização Brasil'!$K$4:$BU$679,58,0)</f>
        <v>222</v>
      </c>
      <c r="D241" s="46">
        <f t="shared" si="3"/>
        <v>0.73042983439987175</v>
      </c>
      <c r="E241" s="201">
        <f>VLOOKUP($B241,'Panorama Especialização Brasil'!$K$4:$BU$679,60,0)</f>
        <v>2</v>
      </c>
      <c r="F241" s="98">
        <v>206</v>
      </c>
      <c r="G241" s="196">
        <v>1</v>
      </c>
      <c r="H241" s="98">
        <f>VLOOKUP($B241,'Panorama Especialização Brasil'!$K$4:$BU$679,63,0)</f>
        <v>5378</v>
      </c>
      <c r="I241" s="201">
        <f>VLOOKUP($B241,'Panorama Especialização Brasil'!$K$4:$BV$680,64,0)</f>
        <v>57</v>
      </c>
      <c r="J241" s="270" t="str">
        <f>IF(VLOOKUP($B241,'Classificação ativ com agrop'!$B$7:$Z$632,COLUMN()-1,0)=0,"",VLOOKUP($B241,'Classificação ativ com agrop'!$B$7:$Z$632,COLUMN()-1,0))</f>
        <v/>
      </c>
      <c r="K241" s="270" t="str">
        <f>IF(VLOOKUP($B241,'Classificação ativ com agrop'!$B$7:$Z$632,COLUMN()-1,0)=0,"",VLOOKUP($B241,'Classificação ativ com agrop'!$B$7:$Z$632,COLUMN()-1,0))</f>
        <v>Eletroeletron</v>
      </c>
      <c r="L241" s="270" t="str">
        <f>IF(VLOOKUP($B241,'Classificação ativ com agrop'!$B$7:$Z$632,COLUMN()-1,0)=0,"",VLOOKUP($B241,'Classificação ativ com agrop'!$B$7:$Z$632,COLUMN()-1,0))</f>
        <v/>
      </c>
      <c r="M241" s="270" t="str">
        <f>IF(VLOOKUP($B241,'Classificação ativ com agrop'!$B$7:$Z$632,COLUMN()-1,0)=0,"",VLOOKUP($B241,'Classificação ativ com agrop'!$B$7:$Z$632,COLUMN()-1,0))</f>
        <v>X Prop</v>
      </c>
      <c r="N241" s="270" t="str">
        <f>IF(VLOOKUP($B241,'Classificação ativ com agrop'!$B$7:$Z$632,COLUMN()-1,0)=0,"",VLOOKUP($B241,'Classificação ativ com agrop'!$B$7:$Z$632,COLUMN()-1,0))</f>
        <v/>
      </c>
      <c r="O241" s="270" t="str">
        <f>IF(VLOOKUP($B241,'Classificação ativ com agrop'!$B$7:$Z$632,COLUMN()-1,0)=0,"",VLOOKUP($B241,'Classificação ativ com agrop'!$B$7:$Z$632,COLUMN()-1,0))</f>
        <v/>
      </c>
      <c r="P241" s="270" t="str">
        <f>IF(VLOOKUP($B241,'Classificação ativ com agrop'!$B$7:$Z$632,COLUMN()-1,0)=0,"",VLOOKUP($B241,'Classificação ativ com agrop'!$B$7:$Z$632,COLUMN()-1,0))</f>
        <v/>
      </c>
      <c r="Q241" s="269">
        <f>IF(VLOOKUP($B241,'Classificação ativ com agrop'!$B$7:$Z$632,COLUMN()-1,0)=0,"",VLOOKUP($B241,'Classificação ativ com agrop'!$B$7:$Z$632,COLUMN()-1,0))</f>
        <v>1</v>
      </c>
      <c r="R241" s="269" t="str">
        <f>IF(VLOOKUP($B241,'Classificação ativ com agrop'!$B$7:$Z$632,COLUMN()-1,0)=0,"",VLOOKUP($B241,'Classificação ativ com agrop'!$B$7:$Z$632,COLUMN()-1,0))</f>
        <v/>
      </c>
      <c r="S241" s="270">
        <f>IF(VLOOKUP($B241,'Classificação ativ com agrop'!$B$7:$Z$632,COLUMN()-1,0)=0,"",VLOOKUP($B241,'Classificação ativ com agrop'!$B$7:$Z$632,COLUMN()-1,0))</f>
        <v>222</v>
      </c>
      <c r="T241" s="270">
        <f>IF(VLOOKUP($B241,'Classificação ativ com agrop'!$B$7:$Z$632,COLUMN()-1,0)=0,"",VLOOKUP($B241,'Classificação ativ com agrop'!$B$7:$Z$632,COLUMN()-1,0))</f>
        <v>2</v>
      </c>
      <c r="U241" s="270">
        <f>IF(VLOOKUP($B241,'Classificação ativ com agrop'!$B$7:$Z$632,COLUMN()-1,0)=0,"",VLOOKUP($B241,'Classificação ativ com agrop'!$B$7:$Z$632,COLUMN()-1,0))</f>
        <v>5378</v>
      </c>
      <c r="V241" s="270">
        <f>IF(VLOOKUP($B241,'Classificação ativ com agrop'!$B$7:$Z$632,COLUMN()-1,0)=0,"",VLOOKUP($B241,'Classificação ativ com agrop'!$B$7:$Z$632,COLUMN()-1,0))</f>
        <v>57</v>
      </c>
      <c r="W241" s="270" t="str">
        <f>IF(VLOOKUP($B241,'Classificação ativ com agrop'!$B$7:$Z$632,COLUMN()-1,0)=0,"",VLOOKUP($B241,'Classificação ativ com agrop'!$B$7:$Z$632,COLUMN()-1,0))</f>
        <v/>
      </c>
      <c r="X241" s="270" t="str">
        <f>IF(VLOOKUP($B241,'Classificação ativ com agrop'!$B$7:$Z$632,COLUMN()-1,0)=0,"",VLOOKUP($B241,'Classificação ativ com agrop'!$B$7:$Z$632,COLUMN()-1,0))</f>
        <v/>
      </c>
      <c r="Y241" s="270" t="str">
        <f>IF(VLOOKUP($B241,'Classificação ativ com agrop'!$B$7:$Z$632,COLUMN()-1,0)=0,"",VLOOKUP($B241,'Classificação ativ com agrop'!$B$7:$Z$632,COLUMN()-1,0))</f>
        <v/>
      </c>
      <c r="Z241" s="270" t="str">
        <f>IF(VLOOKUP($B241,'Classificação ativ com agrop'!$B$7:$Z$632,COLUMN()-1,0)=0,"",VLOOKUP($B241,'Classificação ativ com agrop'!$B$7:$Z$632,COLUMN()-1,0))</f>
        <v/>
      </c>
    </row>
    <row r="242" spans="1:26">
      <c r="A242" s="48">
        <v>653</v>
      </c>
      <c r="B242" s="49" t="s">
        <v>627</v>
      </c>
      <c r="C242" s="65">
        <f>VLOOKUP($B242,'Panorama Especialização Brasil'!$K$4:$BU$679,58,0)</f>
        <v>3512</v>
      </c>
      <c r="D242" s="46">
        <f t="shared" si="3"/>
        <v>0.72994929582965551</v>
      </c>
      <c r="E242" s="201">
        <f>VLOOKUP($B242,'Panorama Especialização Brasil'!$K$4:$BU$679,60,0)</f>
        <v>521</v>
      </c>
      <c r="F242" s="98">
        <v>632</v>
      </c>
      <c r="G242" s="196">
        <v>75</v>
      </c>
      <c r="H242" s="98">
        <f>VLOOKUP($B242,'Panorama Especialização Brasil'!$K$4:$BU$679,63,0)</f>
        <v>85135</v>
      </c>
      <c r="I242" s="201">
        <f>VLOOKUP($B242,'Panorama Especialização Brasil'!$K$4:$BV$680,64,0)</f>
        <v>15061</v>
      </c>
      <c r="J242" s="270" t="str">
        <f>IF(VLOOKUP($B242,'Classificação ativ com agrop'!$B$7:$Z$632,COLUMN()-1,0)=0,"",VLOOKUP($B242,'Classificação ativ com agrop'!$B$7:$Z$632,COLUMN()-1,0))</f>
        <v/>
      </c>
      <c r="K242" s="270" t="str">
        <f>IF(VLOOKUP($B242,'Classificação ativ com agrop'!$B$7:$Z$632,COLUMN()-1,0)=0,"",VLOOKUP($B242,'Classificação ativ com agrop'!$B$7:$Z$632,COLUMN()-1,0))</f>
        <v>SPF</v>
      </c>
      <c r="L242" s="270" t="str">
        <f>IF(VLOOKUP($B242,'Classificação ativ com agrop'!$B$7:$Z$632,COLUMN()-1,0)=0,"",VLOOKUP($B242,'Classificação ativ com agrop'!$B$7:$Z$632,COLUMN()-1,0))</f>
        <v/>
      </c>
      <c r="M242" s="270" t="str">
        <f>IF(VLOOKUP($B242,'Classificação ativ com agrop'!$B$7:$Z$632,COLUMN()-1,0)=0,"",VLOOKUP($B242,'Classificação ativ com agrop'!$B$7:$Z$632,COLUMN()-1,0))</f>
        <v>Cons Reflexo</v>
      </c>
      <c r="N242" s="270" t="str">
        <f>IF(VLOOKUP($B242,'Classificação ativ com agrop'!$B$7:$Z$632,COLUMN()-1,0)=0,"",VLOOKUP($B242,'Classificação ativ com agrop'!$B$7:$Z$632,COLUMN()-1,0))</f>
        <v/>
      </c>
      <c r="O242" s="270" t="str">
        <f>IF(VLOOKUP($B242,'Classificação ativ com agrop'!$B$7:$Z$632,COLUMN()-1,0)=0,"",VLOOKUP($B242,'Classificação ativ com agrop'!$B$7:$Z$632,COLUMN()-1,0))</f>
        <v/>
      </c>
      <c r="P242" s="270" t="str">
        <f>IF(VLOOKUP($B242,'Classificação ativ com agrop'!$B$7:$Z$632,COLUMN()-1,0)=0,"",VLOOKUP($B242,'Classificação ativ com agrop'!$B$7:$Z$632,COLUMN()-1,0))</f>
        <v/>
      </c>
      <c r="Q242" s="269">
        <f>IF(VLOOKUP($B242,'Classificação ativ com agrop'!$B$7:$Z$632,COLUMN()-1,0)=0,"",VLOOKUP($B242,'Classificação ativ com agrop'!$B$7:$Z$632,COLUMN()-1,0))</f>
        <v>1</v>
      </c>
      <c r="R242" s="269" t="str">
        <f>IF(VLOOKUP($B242,'Classificação ativ com agrop'!$B$7:$Z$632,COLUMN()-1,0)=0,"",VLOOKUP($B242,'Classificação ativ com agrop'!$B$7:$Z$632,COLUMN()-1,0))</f>
        <v/>
      </c>
      <c r="S242" s="270">
        <f>IF(VLOOKUP($B242,'Classificação ativ com agrop'!$B$7:$Z$632,COLUMN()-1,0)=0,"",VLOOKUP($B242,'Classificação ativ com agrop'!$B$7:$Z$632,COLUMN()-1,0))</f>
        <v>3512</v>
      </c>
      <c r="T242" s="270">
        <f>IF(VLOOKUP($B242,'Classificação ativ com agrop'!$B$7:$Z$632,COLUMN()-1,0)=0,"",VLOOKUP($B242,'Classificação ativ com agrop'!$B$7:$Z$632,COLUMN()-1,0))</f>
        <v>521</v>
      </c>
      <c r="U242" s="270">
        <f>IF(VLOOKUP($B242,'Classificação ativ com agrop'!$B$7:$Z$632,COLUMN()-1,0)=0,"",VLOOKUP($B242,'Classificação ativ com agrop'!$B$7:$Z$632,COLUMN()-1,0))</f>
        <v>85135</v>
      </c>
      <c r="V242" s="270">
        <f>IF(VLOOKUP($B242,'Classificação ativ com agrop'!$B$7:$Z$632,COLUMN()-1,0)=0,"",VLOOKUP($B242,'Classificação ativ com agrop'!$B$7:$Z$632,COLUMN()-1,0))</f>
        <v>15061</v>
      </c>
      <c r="W242" s="270" t="str">
        <f>IF(VLOOKUP($B242,'Classificação ativ com agrop'!$B$7:$Z$632,COLUMN()-1,0)=0,"",VLOOKUP($B242,'Classificação ativ com agrop'!$B$7:$Z$632,COLUMN()-1,0))</f>
        <v/>
      </c>
      <c r="X242" s="270" t="str">
        <f>IF(VLOOKUP($B242,'Classificação ativ com agrop'!$B$7:$Z$632,COLUMN()-1,0)=0,"",VLOOKUP($B242,'Classificação ativ com agrop'!$B$7:$Z$632,COLUMN()-1,0))</f>
        <v/>
      </c>
      <c r="Y242" s="270" t="str">
        <f>IF(VLOOKUP($B242,'Classificação ativ com agrop'!$B$7:$Z$632,COLUMN()-1,0)=0,"",VLOOKUP($B242,'Classificação ativ com agrop'!$B$7:$Z$632,COLUMN()-1,0))</f>
        <v/>
      </c>
      <c r="Z242" s="270" t="str">
        <f>IF(VLOOKUP($B242,'Classificação ativ com agrop'!$B$7:$Z$632,COLUMN()-1,0)=0,"",VLOOKUP($B242,'Classificação ativ com agrop'!$B$7:$Z$632,COLUMN()-1,0))</f>
        <v/>
      </c>
    </row>
    <row r="243" spans="1:26">
      <c r="A243" s="48">
        <v>366</v>
      </c>
      <c r="B243" s="49" t="s">
        <v>337</v>
      </c>
      <c r="C243" s="65">
        <f>VLOOKUP($B243,'Panorama Especialização Brasil'!$K$4:$BU$679,58,0)</f>
        <v>271</v>
      </c>
      <c r="D243" s="46">
        <f t="shared" si="3"/>
        <v>0.7273317434598805</v>
      </c>
      <c r="E243" s="201">
        <f>VLOOKUP($B243,'Panorama Especialização Brasil'!$K$4:$BU$679,60,0)</f>
        <v>52</v>
      </c>
      <c r="F243" s="98">
        <v>0</v>
      </c>
      <c r="G243" s="196">
        <v>0</v>
      </c>
      <c r="H243" s="98">
        <f>VLOOKUP($B243,'Panorama Especialização Brasil'!$K$4:$BU$679,63,0)</f>
        <v>6593</v>
      </c>
      <c r="I243" s="201">
        <f>VLOOKUP($B243,'Panorama Especialização Brasil'!$K$4:$BV$680,64,0)</f>
        <v>643</v>
      </c>
      <c r="J243" s="270" t="str">
        <f>IF(VLOOKUP($B243,'Classificação ativ com agrop'!$B$7:$Z$632,COLUMN()-1,0)=0,"",VLOOKUP($B243,'Classificação ativ com agrop'!$B$7:$Z$632,COLUMN()-1,0))</f>
        <v/>
      </c>
      <c r="K243" s="270" t="str">
        <f>IF(VLOOKUP($B243,'Classificação ativ com agrop'!$B$7:$Z$632,COLUMN()-1,0)=0,"",VLOOKUP($B243,'Classificação ativ com agrop'!$B$7:$Z$632,COLUMN()-1,0))</f>
        <v>SPF</v>
      </c>
      <c r="L243" s="270" t="str">
        <f>IF(VLOOKUP($B243,'Classificação ativ com agrop'!$B$7:$Z$632,COLUMN()-1,0)=0,"",VLOOKUP($B243,'Classificação ativ com agrop'!$B$7:$Z$632,COLUMN()-1,0))</f>
        <v/>
      </c>
      <c r="M243" s="270" t="str">
        <f>IF(VLOOKUP($B243,'Classificação ativ com agrop'!$B$7:$Z$632,COLUMN()-1,0)=0,"",VLOOKUP($B243,'Classificação ativ com agrop'!$B$7:$Z$632,COLUMN()-1,0))</f>
        <v>Cons Reflexo</v>
      </c>
      <c r="N243" s="270" t="str">
        <f>IF(VLOOKUP($B243,'Classificação ativ com agrop'!$B$7:$Z$632,COLUMN()-1,0)=0,"",VLOOKUP($B243,'Classificação ativ com agrop'!$B$7:$Z$632,COLUMN()-1,0))</f>
        <v/>
      </c>
      <c r="O243" s="270" t="str">
        <f>IF(VLOOKUP($B243,'Classificação ativ com agrop'!$B$7:$Z$632,COLUMN()-1,0)=0,"",VLOOKUP($B243,'Classificação ativ com agrop'!$B$7:$Z$632,COLUMN()-1,0))</f>
        <v/>
      </c>
      <c r="P243" s="270" t="str">
        <f>IF(VLOOKUP($B243,'Classificação ativ com agrop'!$B$7:$Z$632,COLUMN()-1,0)=0,"",VLOOKUP($B243,'Classificação ativ com agrop'!$B$7:$Z$632,COLUMN()-1,0))</f>
        <v/>
      </c>
      <c r="Q243" s="269">
        <f>IF(VLOOKUP($B243,'Classificação ativ com agrop'!$B$7:$Z$632,COLUMN()-1,0)=0,"",VLOOKUP($B243,'Classificação ativ com agrop'!$B$7:$Z$632,COLUMN()-1,0))</f>
        <v>0.8</v>
      </c>
      <c r="R243" s="269">
        <f>IF(VLOOKUP($B243,'Classificação ativ com agrop'!$B$7:$Z$632,COLUMN()-1,0)=0,"",VLOOKUP($B243,'Classificação ativ com agrop'!$B$7:$Z$632,COLUMN()-1,0))</f>
        <v>0.2</v>
      </c>
      <c r="S243" s="270">
        <f>IF(VLOOKUP($B243,'Classificação ativ com agrop'!$B$7:$Z$632,COLUMN()-1,0)=0,"",VLOOKUP($B243,'Classificação ativ com agrop'!$B$7:$Z$632,COLUMN()-1,0))</f>
        <v>216.8</v>
      </c>
      <c r="T243" s="270">
        <f>IF(VLOOKUP($B243,'Classificação ativ com agrop'!$B$7:$Z$632,COLUMN()-1,0)=0,"",VLOOKUP($B243,'Classificação ativ com agrop'!$B$7:$Z$632,COLUMN()-1,0))</f>
        <v>41.6</v>
      </c>
      <c r="U243" s="270">
        <f>IF(VLOOKUP($B243,'Classificação ativ com agrop'!$B$7:$Z$632,COLUMN()-1,0)=0,"",VLOOKUP($B243,'Classificação ativ com agrop'!$B$7:$Z$632,COLUMN()-1,0))</f>
        <v>5274.4000000000005</v>
      </c>
      <c r="V243" s="270">
        <f>IF(VLOOKUP($B243,'Classificação ativ com agrop'!$B$7:$Z$632,COLUMN()-1,0)=0,"",VLOOKUP($B243,'Classificação ativ com agrop'!$B$7:$Z$632,COLUMN()-1,0))</f>
        <v>514.4</v>
      </c>
      <c r="W243" s="270">
        <f>IF(VLOOKUP($B243,'Classificação ativ com agrop'!$B$7:$Z$632,COLUMN()-1,0)=0,"",VLOOKUP($B243,'Classificação ativ com agrop'!$B$7:$Z$632,COLUMN()-1,0))</f>
        <v>54.2</v>
      </c>
      <c r="X243" s="270">
        <f>IF(VLOOKUP($B243,'Classificação ativ com agrop'!$B$7:$Z$632,COLUMN()-1,0)=0,"",VLOOKUP($B243,'Classificação ativ com agrop'!$B$7:$Z$632,COLUMN()-1,0))</f>
        <v>10.4</v>
      </c>
      <c r="Y243" s="270">
        <f>IF(VLOOKUP($B243,'Classificação ativ com agrop'!$B$7:$Z$632,COLUMN()-1,0)=0,"",VLOOKUP($B243,'Classificação ativ com agrop'!$B$7:$Z$632,COLUMN()-1,0))</f>
        <v>1318.6000000000001</v>
      </c>
      <c r="Z243" s="270">
        <f>IF(VLOOKUP($B243,'Classificação ativ com agrop'!$B$7:$Z$632,COLUMN()-1,0)=0,"",VLOOKUP($B243,'Classificação ativ com agrop'!$B$7:$Z$632,COLUMN()-1,0))</f>
        <v>128.6</v>
      </c>
    </row>
    <row r="244" spans="1:26">
      <c r="A244" s="48">
        <v>369</v>
      </c>
      <c r="B244" s="49" t="s">
        <v>340</v>
      </c>
      <c r="C244" s="65">
        <f>VLOOKUP($B244,'Panorama Especialização Brasil'!$K$4:$BU$679,58,0)</f>
        <v>806</v>
      </c>
      <c r="D244" s="46">
        <f t="shared" si="3"/>
        <v>0.72293343284398071</v>
      </c>
      <c r="E244" s="201">
        <f>VLOOKUP($B244,'Panorama Especialização Brasil'!$K$4:$BU$679,60,0)</f>
        <v>44</v>
      </c>
      <c r="F244" s="98">
        <v>290</v>
      </c>
      <c r="G244" s="196">
        <v>9</v>
      </c>
      <c r="H244" s="98">
        <f>VLOOKUP($B244,'Panorama Especialização Brasil'!$K$4:$BU$679,63,0)</f>
        <v>19728</v>
      </c>
      <c r="I244" s="201">
        <f>VLOOKUP($B244,'Panorama Especialização Brasil'!$K$4:$BV$680,64,0)</f>
        <v>1278</v>
      </c>
      <c r="J244" s="270" t="str">
        <f>IF(VLOOKUP($B244,'Classificação ativ com agrop'!$B$7:$Z$632,COLUMN()-1,0)=0,"",VLOOKUP($B244,'Classificação ativ com agrop'!$B$7:$Z$632,COLUMN()-1,0))</f>
        <v/>
      </c>
      <c r="K244" s="270" t="str">
        <f>IF(VLOOKUP($B244,'Classificação ativ com agrop'!$B$7:$Z$632,COLUMN()-1,0)=0,"",VLOOKUP($B244,'Classificação ativ com agrop'!$B$7:$Z$632,COLUMN()-1,0))</f>
        <v>SPF</v>
      </c>
      <c r="L244" s="270" t="str">
        <f>IF(VLOOKUP($B244,'Classificação ativ com agrop'!$B$7:$Z$632,COLUMN()-1,0)=0,"",VLOOKUP($B244,'Classificação ativ com agrop'!$B$7:$Z$632,COLUMN()-1,0))</f>
        <v/>
      </c>
      <c r="M244" s="270" t="str">
        <f>IF(VLOOKUP($B244,'Classificação ativ com agrop'!$B$7:$Z$632,COLUMN()-1,0)=0,"",VLOOKUP($B244,'Classificação ativ com agrop'!$B$7:$Z$632,COLUMN()-1,0))</f>
        <v>Cons Reflexo</v>
      </c>
      <c r="N244" s="270" t="str">
        <f>IF(VLOOKUP($B244,'Classificação ativ com agrop'!$B$7:$Z$632,COLUMN()-1,0)=0,"",VLOOKUP($B244,'Classificação ativ com agrop'!$B$7:$Z$632,COLUMN()-1,0))</f>
        <v>Proteína Animal</v>
      </c>
      <c r="O244" s="270" t="str">
        <f>IF(VLOOKUP($B244,'Classificação ativ com agrop'!$B$7:$Z$632,COLUMN()-1,0)=0,"",VLOOKUP($B244,'Classificação ativ com agrop'!$B$7:$Z$632,COLUMN()-1,0))</f>
        <v>Outros Anim</v>
      </c>
      <c r="P244" s="270" t="str">
        <f>IF(VLOOKUP($B244,'Classificação ativ com agrop'!$B$7:$Z$632,COLUMN()-1,0)=0,"",VLOOKUP($B244,'Classificação ativ com agrop'!$B$7:$Z$632,COLUMN()-1,0))</f>
        <v>X Prop</v>
      </c>
      <c r="Q244" s="269">
        <f>IF(VLOOKUP($B244,'Classificação ativ com agrop'!$B$7:$Z$632,COLUMN()-1,0)=0,"",VLOOKUP($B244,'Classificação ativ com agrop'!$B$7:$Z$632,COLUMN()-1,0))</f>
        <v>1</v>
      </c>
      <c r="R244" s="269" t="str">
        <f>IF(VLOOKUP($B244,'Classificação ativ com agrop'!$B$7:$Z$632,COLUMN()-1,0)=0,"",VLOOKUP($B244,'Classificação ativ com agrop'!$B$7:$Z$632,COLUMN()-1,0))</f>
        <v/>
      </c>
      <c r="S244" s="270">
        <f>IF(VLOOKUP($B244,'Classificação ativ com agrop'!$B$7:$Z$632,COLUMN()-1,0)=0,"",VLOOKUP($B244,'Classificação ativ com agrop'!$B$7:$Z$632,COLUMN()-1,0))</f>
        <v>806</v>
      </c>
      <c r="T244" s="270">
        <f>IF(VLOOKUP($B244,'Classificação ativ com agrop'!$B$7:$Z$632,COLUMN()-1,0)=0,"",VLOOKUP($B244,'Classificação ativ com agrop'!$B$7:$Z$632,COLUMN()-1,0))</f>
        <v>44</v>
      </c>
      <c r="U244" s="270">
        <f>IF(VLOOKUP($B244,'Classificação ativ com agrop'!$B$7:$Z$632,COLUMN()-1,0)=0,"",VLOOKUP($B244,'Classificação ativ com agrop'!$B$7:$Z$632,COLUMN()-1,0))</f>
        <v>19728</v>
      </c>
      <c r="V244" s="270">
        <f>IF(VLOOKUP($B244,'Classificação ativ com agrop'!$B$7:$Z$632,COLUMN()-1,0)=0,"",VLOOKUP($B244,'Classificação ativ com agrop'!$B$7:$Z$632,COLUMN()-1,0))</f>
        <v>1278</v>
      </c>
      <c r="W244" s="270" t="str">
        <f>IF(VLOOKUP($B244,'Classificação ativ com agrop'!$B$7:$Z$632,COLUMN()-1,0)=0,"",VLOOKUP($B244,'Classificação ativ com agrop'!$B$7:$Z$632,COLUMN()-1,0))</f>
        <v/>
      </c>
      <c r="X244" s="270" t="str">
        <f>IF(VLOOKUP($B244,'Classificação ativ com agrop'!$B$7:$Z$632,COLUMN()-1,0)=0,"",VLOOKUP($B244,'Classificação ativ com agrop'!$B$7:$Z$632,COLUMN()-1,0))</f>
        <v/>
      </c>
      <c r="Y244" s="270" t="str">
        <f>IF(VLOOKUP($B244,'Classificação ativ com agrop'!$B$7:$Z$632,COLUMN()-1,0)=0,"",VLOOKUP($B244,'Classificação ativ com agrop'!$B$7:$Z$632,COLUMN()-1,0))</f>
        <v/>
      </c>
      <c r="Z244" s="270" t="str">
        <f>IF(VLOOKUP($B244,'Classificação ativ com agrop'!$B$7:$Z$632,COLUMN()-1,0)=0,"",VLOOKUP($B244,'Classificação ativ com agrop'!$B$7:$Z$632,COLUMN()-1,0))</f>
        <v/>
      </c>
    </row>
    <row r="245" spans="1:26">
      <c r="A245" s="48">
        <v>667</v>
      </c>
      <c r="B245" s="49" t="s">
        <v>641</v>
      </c>
      <c r="C245" s="65">
        <f>VLOOKUP($B245,'Panorama Especialização Brasil'!$K$4:$BU$679,58,0)</f>
        <v>1277</v>
      </c>
      <c r="D245" s="46">
        <f t="shared" si="3"/>
        <v>0.72287323323488317</v>
      </c>
      <c r="E245" s="201">
        <f>VLOOKUP($B245,'Panorama Especialização Brasil'!$K$4:$BU$679,60,0)</f>
        <v>287</v>
      </c>
      <c r="F245" s="98">
        <v>343</v>
      </c>
      <c r="G245" s="196">
        <v>45</v>
      </c>
      <c r="H245" s="98">
        <f>VLOOKUP($B245,'Panorama Especialização Brasil'!$K$4:$BU$679,63,0)</f>
        <v>31259</v>
      </c>
      <c r="I245" s="201">
        <f>VLOOKUP($B245,'Panorama Especialização Brasil'!$K$4:$BV$680,64,0)</f>
        <v>7607</v>
      </c>
      <c r="J245" s="270" t="str">
        <f>IF(VLOOKUP($B245,'Classificação ativ com agrop'!$B$7:$Z$632,COLUMN()-1,0)=0,"",VLOOKUP($B245,'Classificação ativ com agrop'!$B$7:$Z$632,COLUMN()-1,0))</f>
        <v/>
      </c>
      <c r="K245" s="270" t="str">
        <f>IF(VLOOKUP($B245,'Classificação ativ com agrop'!$B$7:$Z$632,COLUMN()-1,0)=0,"",VLOOKUP($B245,'Classificação ativ com agrop'!$B$7:$Z$632,COLUMN()-1,0))</f>
        <v>SPF</v>
      </c>
      <c r="L245" s="270" t="str">
        <f>IF(VLOOKUP($B245,'Classificação ativ com agrop'!$B$7:$Z$632,COLUMN()-1,0)=0,"",VLOOKUP($B245,'Classificação ativ com agrop'!$B$7:$Z$632,COLUMN()-1,0))</f>
        <v/>
      </c>
      <c r="M245" s="270" t="str">
        <f>IF(VLOOKUP($B245,'Classificação ativ com agrop'!$B$7:$Z$632,COLUMN()-1,0)=0,"",VLOOKUP($B245,'Classificação ativ com agrop'!$B$7:$Z$632,COLUMN()-1,0))</f>
        <v>Cons Reflexo</v>
      </c>
      <c r="N245" s="270" t="str">
        <f>IF(VLOOKUP($B245,'Classificação ativ com agrop'!$B$7:$Z$632,COLUMN()-1,0)=0,"",VLOOKUP($B245,'Classificação ativ com agrop'!$B$7:$Z$632,COLUMN()-1,0))</f>
        <v/>
      </c>
      <c r="O245" s="270" t="str">
        <f>IF(VLOOKUP($B245,'Classificação ativ com agrop'!$B$7:$Z$632,COLUMN()-1,0)=0,"",VLOOKUP($B245,'Classificação ativ com agrop'!$B$7:$Z$632,COLUMN()-1,0))</f>
        <v/>
      </c>
      <c r="P245" s="270" t="str">
        <f>IF(VLOOKUP($B245,'Classificação ativ com agrop'!$B$7:$Z$632,COLUMN()-1,0)=0,"",VLOOKUP($B245,'Classificação ativ com agrop'!$B$7:$Z$632,COLUMN()-1,0))</f>
        <v/>
      </c>
      <c r="Q245" s="269">
        <f>IF(VLOOKUP($B245,'Classificação ativ com agrop'!$B$7:$Z$632,COLUMN()-1,0)=0,"",VLOOKUP($B245,'Classificação ativ com agrop'!$B$7:$Z$632,COLUMN()-1,0))</f>
        <v>1</v>
      </c>
      <c r="R245" s="269" t="str">
        <f>IF(VLOOKUP($B245,'Classificação ativ com agrop'!$B$7:$Z$632,COLUMN()-1,0)=0,"",VLOOKUP($B245,'Classificação ativ com agrop'!$B$7:$Z$632,COLUMN()-1,0))</f>
        <v/>
      </c>
      <c r="S245" s="270">
        <f>IF(VLOOKUP($B245,'Classificação ativ com agrop'!$B$7:$Z$632,COLUMN()-1,0)=0,"",VLOOKUP($B245,'Classificação ativ com agrop'!$B$7:$Z$632,COLUMN()-1,0))</f>
        <v>1277</v>
      </c>
      <c r="T245" s="270">
        <f>IF(VLOOKUP($B245,'Classificação ativ com agrop'!$B$7:$Z$632,COLUMN()-1,0)=0,"",VLOOKUP($B245,'Classificação ativ com agrop'!$B$7:$Z$632,COLUMN()-1,0))</f>
        <v>287</v>
      </c>
      <c r="U245" s="270">
        <f>IF(VLOOKUP($B245,'Classificação ativ com agrop'!$B$7:$Z$632,COLUMN()-1,0)=0,"",VLOOKUP($B245,'Classificação ativ com agrop'!$B$7:$Z$632,COLUMN()-1,0))</f>
        <v>31259</v>
      </c>
      <c r="V245" s="270">
        <f>IF(VLOOKUP($B245,'Classificação ativ com agrop'!$B$7:$Z$632,COLUMN()-1,0)=0,"",VLOOKUP($B245,'Classificação ativ com agrop'!$B$7:$Z$632,COLUMN()-1,0))</f>
        <v>7607</v>
      </c>
      <c r="W245" s="270" t="str">
        <f>IF(VLOOKUP($B245,'Classificação ativ com agrop'!$B$7:$Z$632,COLUMN()-1,0)=0,"",VLOOKUP($B245,'Classificação ativ com agrop'!$B$7:$Z$632,COLUMN()-1,0))</f>
        <v/>
      </c>
      <c r="X245" s="270" t="str">
        <f>IF(VLOOKUP($B245,'Classificação ativ com agrop'!$B$7:$Z$632,COLUMN()-1,0)=0,"",VLOOKUP($B245,'Classificação ativ com agrop'!$B$7:$Z$632,COLUMN()-1,0))</f>
        <v/>
      </c>
      <c r="Y245" s="270" t="str">
        <f>IF(VLOOKUP($B245,'Classificação ativ com agrop'!$B$7:$Z$632,COLUMN()-1,0)=0,"",VLOOKUP($B245,'Classificação ativ com agrop'!$B$7:$Z$632,COLUMN()-1,0))</f>
        <v/>
      </c>
      <c r="Z245" s="270" t="str">
        <f>IF(VLOOKUP($B245,'Classificação ativ com agrop'!$B$7:$Z$632,COLUMN()-1,0)=0,"",VLOOKUP($B245,'Classificação ativ com agrop'!$B$7:$Z$632,COLUMN()-1,0))</f>
        <v/>
      </c>
    </row>
    <row r="246" spans="1:26">
      <c r="A246" s="48">
        <v>167</v>
      </c>
      <c r="B246" s="49" t="s">
        <v>137</v>
      </c>
      <c r="C246" s="65">
        <f>VLOOKUP($B246,'Panorama Especialização Brasil'!$K$4:$BU$679,58,0)</f>
        <v>349</v>
      </c>
      <c r="D246" s="46">
        <f t="shared" si="3"/>
        <v>0.72084682036847658</v>
      </c>
      <c r="E246" s="201">
        <f>VLOOKUP($B246,'Panorama Especialização Brasil'!$K$4:$BU$679,60,0)</f>
        <v>12</v>
      </c>
      <c r="F246" s="98">
        <v>0</v>
      </c>
      <c r="G246" s="196">
        <v>0</v>
      </c>
      <c r="H246" s="98">
        <f>VLOOKUP($B246,'Panorama Especialização Brasil'!$K$4:$BU$679,63,0)</f>
        <v>8567</v>
      </c>
      <c r="I246" s="201">
        <f>VLOOKUP($B246,'Panorama Especialização Brasil'!$K$4:$BV$680,64,0)</f>
        <v>175</v>
      </c>
      <c r="J246" s="270" t="str">
        <f>IF(VLOOKUP($B246,'Classificação ativ com agrop'!$B$7:$Z$632,COLUMN()-1,0)=0,"",VLOOKUP($B246,'Classificação ativ com agrop'!$B$7:$Z$632,COLUMN()-1,0))</f>
        <v/>
      </c>
      <c r="K246" s="270" t="str">
        <f>IF(VLOOKUP($B246,'Classificação ativ com agrop'!$B$7:$Z$632,COLUMN()-1,0)=0,"",VLOOKUP($B246,'Classificação ativ com agrop'!$B$7:$Z$632,COLUMN()-1,0))</f>
        <v>Const Civil</v>
      </c>
      <c r="L246" s="270" t="str">
        <f>IF(VLOOKUP($B246,'Classificação ativ com agrop'!$B$7:$Z$632,COLUMN()-1,0)=0,"",VLOOKUP($B246,'Classificação ativ com agrop'!$B$7:$Z$632,COLUMN()-1,0))</f>
        <v/>
      </c>
      <c r="M246" s="270" t="str">
        <f>IF(VLOOKUP($B246,'Classificação ativ com agrop'!$B$7:$Z$632,COLUMN()-1,0)=0,"",VLOOKUP($B246,'Classificação ativ com agrop'!$B$7:$Z$632,COLUMN()-1,0))</f>
        <v>Multifunção</v>
      </c>
      <c r="N246" s="270" t="str">
        <f>IF(VLOOKUP($B246,'Classificação ativ com agrop'!$B$7:$Z$632,COLUMN()-1,0)=0,"",VLOOKUP($B246,'Classificação ativ com agrop'!$B$7:$Z$632,COLUMN()-1,0))</f>
        <v>Min&amp;Met</v>
      </c>
      <c r="O246" s="270" t="str">
        <f>IF(VLOOKUP($B246,'Classificação ativ com agrop'!$B$7:$Z$632,COLUMN()-1,0)=0,"",VLOOKUP($B246,'Classificação ativ com agrop'!$B$7:$Z$632,COLUMN()-1,0))</f>
        <v/>
      </c>
      <c r="P246" s="270" t="str">
        <f>IF(VLOOKUP($B246,'Classificação ativ com agrop'!$B$7:$Z$632,COLUMN()-1,0)=0,"",VLOOKUP($B246,'Classificação ativ com agrop'!$B$7:$Z$632,COLUMN()-1,0))</f>
        <v>X Prop</v>
      </c>
      <c r="Q246" s="269">
        <f>IF(VLOOKUP($B246,'Classificação ativ com agrop'!$B$7:$Z$632,COLUMN()-1,0)=0,"",VLOOKUP($B246,'Classificação ativ com agrop'!$B$7:$Z$632,COLUMN()-1,0))</f>
        <v>0.7</v>
      </c>
      <c r="R246" s="269">
        <f>IF(VLOOKUP($B246,'Classificação ativ com agrop'!$B$7:$Z$632,COLUMN()-1,0)=0,"",VLOOKUP($B246,'Classificação ativ com agrop'!$B$7:$Z$632,COLUMN()-1,0))</f>
        <v>0.3</v>
      </c>
      <c r="S246" s="270">
        <f>IF(VLOOKUP($B246,'Classificação ativ com agrop'!$B$7:$Z$632,COLUMN()-1,0)=0,"",VLOOKUP($B246,'Classificação ativ com agrop'!$B$7:$Z$632,COLUMN()-1,0))</f>
        <v>244.29999999999998</v>
      </c>
      <c r="T246" s="270">
        <f>IF(VLOOKUP($B246,'Classificação ativ com agrop'!$B$7:$Z$632,COLUMN()-1,0)=0,"",VLOOKUP($B246,'Classificação ativ com agrop'!$B$7:$Z$632,COLUMN()-1,0))</f>
        <v>8.3999999999999986</v>
      </c>
      <c r="U246" s="270">
        <f>IF(VLOOKUP($B246,'Classificação ativ com agrop'!$B$7:$Z$632,COLUMN()-1,0)=0,"",VLOOKUP($B246,'Classificação ativ com agrop'!$B$7:$Z$632,COLUMN()-1,0))</f>
        <v>5996.9</v>
      </c>
      <c r="V246" s="270">
        <f>IF(VLOOKUP($B246,'Classificação ativ com agrop'!$B$7:$Z$632,COLUMN()-1,0)=0,"",VLOOKUP($B246,'Classificação ativ com agrop'!$B$7:$Z$632,COLUMN()-1,0))</f>
        <v>122.49999999999999</v>
      </c>
      <c r="W246" s="270">
        <f>IF(VLOOKUP($B246,'Classificação ativ com agrop'!$B$7:$Z$632,COLUMN()-1,0)=0,"",VLOOKUP($B246,'Classificação ativ com agrop'!$B$7:$Z$632,COLUMN()-1,0))</f>
        <v>104.7</v>
      </c>
      <c r="X246" s="270">
        <f>IF(VLOOKUP($B246,'Classificação ativ com agrop'!$B$7:$Z$632,COLUMN()-1,0)=0,"",VLOOKUP($B246,'Classificação ativ com agrop'!$B$7:$Z$632,COLUMN()-1,0))</f>
        <v>3.5999999999999996</v>
      </c>
      <c r="Y246" s="270">
        <f>IF(VLOOKUP($B246,'Classificação ativ com agrop'!$B$7:$Z$632,COLUMN()-1,0)=0,"",VLOOKUP($B246,'Classificação ativ com agrop'!$B$7:$Z$632,COLUMN()-1,0))</f>
        <v>2570.1</v>
      </c>
      <c r="Z246" s="270">
        <f>IF(VLOOKUP($B246,'Classificação ativ com agrop'!$B$7:$Z$632,COLUMN()-1,0)=0,"",VLOOKUP($B246,'Classificação ativ com agrop'!$B$7:$Z$632,COLUMN()-1,0))</f>
        <v>52.5</v>
      </c>
    </row>
    <row r="247" spans="1:26">
      <c r="A247" s="48">
        <v>303</v>
      </c>
      <c r="B247" s="49" t="s">
        <v>274</v>
      </c>
      <c r="C247" s="65">
        <f>VLOOKUP($B247,'Panorama Especialização Brasil'!$K$4:$BU$679,58,0)</f>
        <v>431</v>
      </c>
      <c r="D247" s="46">
        <f t="shared" si="3"/>
        <v>0.72015774736173077</v>
      </c>
      <c r="E247" s="201">
        <f>VLOOKUP($B247,'Panorama Especialização Brasil'!$K$4:$BU$679,60,0)</f>
        <v>50</v>
      </c>
      <c r="F247" s="98">
        <v>98</v>
      </c>
      <c r="G247" s="196">
        <v>14</v>
      </c>
      <c r="H247" s="98">
        <f>VLOOKUP($B247,'Panorama Especialização Brasil'!$K$4:$BU$679,63,0)</f>
        <v>10590</v>
      </c>
      <c r="I247" s="201">
        <f>VLOOKUP($B247,'Panorama Especialização Brasil'!$K$4:$BV$680,64,0)</f>
        <v>1162</v>
      </c>
      <c r="J247" s="270" t="str">
        <f>IF(VLOOKUP($B247,'Classificação ativ com agrop'!$B$7:$Z$632,COLUMN()-1,0)=0,"",VLOOKUP($B247,'Classificação ativ com agrop'!$B$7:$Z$632,COLUMN()-1,0))</f>
        <v/>
      </c>
      <c r="K247" s="270" t="str">
        <f>IF(VLOOKUP($B247,'Classificação ativ com agrop'!$B$7:$Z$632,COLUMN()-1,0)=0,"",VLOOKUP($B247,'Classificação ativ com agrop'!$B$7:$Z$632,COLUMN()-1,0))</f>
        <v>SPF&amp;E</v>
      </c>
      <c r="L247" s="270" t="str">
        <f>IF(VLOOKUP($B247,'Classificação ativ com agrop'!$B$7:$Z$632,COLUMN()-1,0)=0,"",VLOOKUP($B247,'Classificação ativ com agrop'!$B$7:$Z$632,COLUMN()-1,0))</f>
        <v/>
      </c>
      <c r="M247" s="270" t="str">
        <f>IF(VLOOKUP($B247,'Classificação ativ com agrop'!$B$7:$Z$632,COLUMN()-1,0)=0,"",VLOOKUP($B247,'Classificação ativ com agrop'!$B$7:$Z$632,COLUMN()-1,0))</f>
        <v>Gen Reflexo</v>
      </c>
      <c r="N247" s="270" t="str">
        <f>IF(VLOOKUP($B247,'Classificação ativ com agrop'!$B$7:$Z$632,COLUMN()-1,0)=0,"",VLOOKUP($B247,'Classificação ativ com agrop'!$B$7:$Z$632,COLUMN()-1,0))</f>
        <v/>
      </c>
      <c r="O247" s="270" t="str">
        <f>IF(VLOOKUP($B247,'Classificação ativ com agrop'!$B$7:$Z$632,COLUMN()-1,0)=0,"",VLOOKUP($B247,'Classificação ativ com agrop'!$B$7:$Z$632,COLUMN()-1,0))</f>
        <v/>
      </c>
      <c r="P247" s="270" t="str">
        <f>IF(VLOOKUP($B247,'Classificação ativ com agrop'!$B$7:$Z$632,COLUMN()-1,0)=0,"",VLOOKUP($B247,'Classificação ativ com agrop'!$B$7:$Z$632,COLUMN()-1,0))</f>
        <v/>
      </c>
      <c r="Q247" s="269">
        <f>IF(VLOOKUP($B247,'Classificação ativ com agrop'!$B$7:$Z$632,COLUMN()-1,0)=0,"",VLOOKUP($B247,'Classificação ativ com agrop'!$B$7:$Z$632,COLUMN()-1,0))</f>
        <v>1</v>
      </c>
      <c r="R247" s="269" t="str">
        <f>IF(VLOOKUP($B247,'Classificação ativ com agrop'!$B$7:$Z$632,COLUMN()-1,0)=0,"",VLOOKUP($B247,'Classificação ativ com agrop'!$B$7:$Z$632,COLUMN()-1,0))</f>
        <v/>
      </c>
      <c r="S247" s="270">
        <f>IF(VLOOKUP($B247,'Classificação ativ com agrop'!$B$7:$Z$632,COLUMN()-1,0)=0,"",VLOOKUP($B247,'Classificação ativ com agrop'!$B$7:$Z$632,COLUMN()-1,0))</f>
        <v>431</v>
      </c>
      <c r="T247" s="270">
        <f>IF(VLOOKUP($B247,'Classificação ativ com agrop'!$B$7:$Z$632,COLUMN()-1,0)=0,"",VLOOKUP($B247,'Classificação ativ com agrop'!$B$7:$Z$632,COLUMN()-1,0))</f>
        <v>50</v>
      </c>
      <c r="U247" s="270">
        <f>IF(VLOOKUP($B247,'Classificação ativ com agrop'!$B$7:$Z$632,COLUMN()-1,0)=0,"",VLOOKUP($B247,'Classificação ativ com agrop'!$B$7:$Z$632,COLUMN()-1,0))</f>
        <v>10590</v>
      </c>
      <c r="V247" s="270">
        <f>IF(VLOOKUP($B247,'Classificação ativ com agrop'!$B$7:$Z$632,COLUMN()-1,0)=0,"",VLOOKUP($B247,'Classificação ativ com agrop'!$B$7:$Z$632,COLUMN()-1,0))</f>
        <v>1162</v>
      </c>
      <c r="W247" s="270" t="str">
        <f>IF(VLOOKUP($B247,'Classificação ativ com agrop'!$B$7:$Z$632,COLUMN()-1,0)=0,"",VLOOKUP($B247,'Classificação ativ com agrop'!$B$7:$Z$632,COLUMN()-1,0))</f>
        <v/>
      </c>
      <c r="X247" s="270" t="str">
        <f>IF(VLOOKUP($B247,'Classificação ativ com agrop'!$B$7:$Z$632,COLUMN()-1,0)=0,"",VLOOKUP($B247,'Classificação ativ com agrop'!$B$7:$Z$632,COLUMN()-1,0))</f>
        <v/>
      </c>
      <c r="Y247" s="270" t="str">
        <f>IF(VLOOKUP($B247,'Classificação ativ com agrop'!$B$7:$Z$632,COLUMN()-1,0)=0,"",VLOOKUP($B247,'Classificação ativ com agrop'!$B$7:$Z$632,COLUMN()-1,0))</f>
        <v/>
      </c>
      <c r="Z247" s="270" t="str">
        <f>IF(VLOOKUP($B247,'Classificação ativ com agrop'!$B$7:$Z$632,COLUMN()-1,0)=0,"",VLOOKUP($B247,'Classificação ativ com agrop'!$B$7:$Z$632,COLUMN()-1,0))</f>
        <v/>
      </c>
    </row>
    <row r="248" spans="1:26">
      <c r="A248" s="48">
        <v>465</v>
      </c>
      <c r="B248" s="49" t="s">
        <v>437</v>
      </c>
      <c r="C248" s="65">
        <f>VLOOKUP($B248,'Panorama Especialização Brasil'!$K$4:$BU$679,58,0)</f>
        <v>3474</v>
      </c>
      <c r="D248" s="46">
        <f t="shared" si="3"/>
        <v>0.71659687659529758</v>
      </c>
      <c r="E248" s="201">
        <f>VLOOKUP($B248,'Panorama Especialização Brasil'!$K$4:$BU$679,60,0)</f>
        <v>139</v>
      </c>
      <c r="F248" s="98">
        <v>1477</v>
      </c>
      <c r="G248" s="196">
        <v>21</v>
      </c>
      <c r="H248" s="98">
        <f>VLOOKUP($B248,'Panorama Especialização Brasil'!$K$4:$BU$679,63,0)</f>
        <v>85783</v>
      </c>
      <c r="I248" s="201">
        <f>VLOOKUP($B248,'Panorama Especialização Brasil'!$K$4:$BV$680,64,0)</f>
        <v>3593</v>
      </c>
      <c r="J248" s="270" t="str">
        <f>IF(VLOOKUP($B248,'Classificação ativ com agrop'!$B$7:$Z$632,COLUMN()-1,0)=0,"",VLOOKUP($B248,'Classificação ativ com agrop'!$B$7:$Z$632,COLUMN()-1,0))</f>
        <v/>
      </c>
      <c r="K248" s="270" t="str">
        <f>IF(VLOOKUP($B248,'Classificação ativ com agrop'!$B$7:$Z$632,COLUMN()-1,0)=0,"",VLOOKUP($B248,'Classificação ativ com agrop'!$B$7:$Z$632,COLUMN()-1,0))</f>
        <v>Multicadeia</v>
      </c>
      <c r="L248" s="270" t="str">
        <f>IF(VLOOKUP($B248,'Classificação ativ com agrop'!$B$7:$Z$632,COLUMN()-1,0)=0,"",VLOOKUP($B248,'Classificação ativ com agrop'!$B$7:$Z$632,COLUMN()-1,0))</f>
        <v/>
      </c>
      <c r="M248" s="270" t="str">
        <f>IF(VLOOKUP($B248,'Classificação ativ com agrop'!$B$7:$Z$632,COLUMN()-1,0)=0,"",VLOOKUP($B248,'Classificação ativ com agrop'!$B$7:$Z$632,COLUMN()-1,0))</f>
        <v>Multifunção</v>
      </c>
      <c r="N248" s="270" t="str">
        <f>IF(VLOOKUP($B248,'Classificação ativ com agrop'!$B$7:$Z$632,COLUMN()-1,0)=0,"",VLOOKUP($B248,'Classificação ativ com agrop'!$B$7:$Z$632,COLUMN()-1,0))</f>
        <v/>
      </c>
      <c r="O248" s="270" t="str">
        <f>IF(VLOOKUP($B248,'Classificação ativ com agrop'!$B$7:$Z$632,COLUMN()-1,0)=0,"",VLOOKUP($B248,'Classificação ativ com agrop'!$B$7:$Z$632,COLUMN()-1,0))</f>
        <v/>
      </c>
      <c r="P248" s="270" t="str">
        <f>IF(VLOOKUP($B248,'Classificação ativ com agrop'!$B$7:$Z$632,COLUMN()-1,0)=0,"",VLOOKUP($B248,'Classificação ativ com agrop'!$B$7:$Z$632,COLUMN()-1,0))</f>
        <v/>
      </c>
      <c r="Q248" s="269">
        <f>IF(VLOOKUP($B248,'Classificação ativ com agrop'!$B$7:$Z$632,COLUMN()-1,0)=0,"",VLOOKUP($B248,'Classificação ativ com agrop'!$B$7:$Z$632,COLUMN()-1,0))</f>
        <v>1</v>
      </c>
      <c r="R248" s="269" t="str">
        <f>IF(VLOOKUP($B248,'Classificação ativ com agrop'!$B$7:$Z$632,COLUMN()-1,0)=0,"",VLOOKUP($B248,'Classificação ativ com agrop'!$B$7:$Z$632,COLUMN()-1,0))</f>
        <v/>
      </c>
      <c r="S248" s="270">
        <f>IF(VLOOKUP($B248,'Classificação ativ com agrop'!$B$7:$Z$632,COLUMN()-1,0)=0,"",VLOOKUP($B248,'Classificação ativ com agrop'!$B$7:$Z$632,COLUMN()-1,0))</f>
        <v>3474</v>
      </c>
      <c r="T248" s="270">
        <f>IF(VLOOKUP($B248,'Classificação ativ com agrop'!$B$7:$Z$632,COLUMN()-1,0)=0,"",VLOOKUP($B248,'Classificação ativ com agrop'!$B$7:$Z$632,COLUMN()-1,0))</f>
        <v>139</v>
      </c>
      <c r="U248" s="270">
        <f>IF(VLOOKUP($B248,'Classificação ativ com agrop'!$B$7:$Z$632,COLUMN()-1,0)=0,"",VLOOKUP($B248,'Classificação ativ com agrop'!$B$7:$Z$632,COLUMN()-1,0))</f>
        <v>85783</v>
      </c>
      <c r="V248" s="270">
        <f>IF(VLOOKUP($B248,'Classificação ativ com agrop'!$B$7:$Z$632,COLUMN()-1,0)=0,"",VLOOKUP($B248,'Classificação ativ com agrop'!$B$7:$Z$632,COLUMN()-1,0))</f>
        <v>3593</v>
      </c>
      <c r="W248" s="270" t="str">
        <f>IF(VLOOKUP($B248,'Classificação ativ com agrop'!$B$7:$Z$632,COLUMN()-1,0)=0,"",VLOOKUP($B248,'Classificação ativ com agrop'!$B$7:$Z$632,COLUMN()-1,0))</f>
        <v/>
      </c>
      <c r="X248" s="270" t="str">
        <f>IF(VLOOKUP($B248,'Classificação ativ com agrop'!$B$7:$Z$632,COLUMN()-1,0)=0,"",VLOOKUP($B248,'Classificação ativ com agrop'!$B$7:$Z$632,COLUMN()-1,0))</f>
        <v/>
      </c>
      <c r="Y248" s="270" t="str">
        <f>IF(VLOOKUP($B248,'Classificação ativ com agrop'!$B$7:$Z$632,COLUMN()-1,0)=0,"",VLOOKUP($B248,'Classificação ativ com agrop'!$B$7:$Z$632,COLUMN()-1,0))</f>
        <v/>
      </c>
      <c r="Z248" s="270" t="str">
        <f>IF(VLOOKUP($B248,'Classificação ativ com agrop'!$B$7:$Z$632,COLUMN()-1,0)=0,"",VLOOKUP($B248,'Classificação ativ com agrop'!$B$7:$Z$632,COLUMN()-1,0))</f>
        <v/>
      </c>
    </row>
    <row r="249" spans="1:26">
      <c r="A249" s="48">
        <v>436</v>
      </c>
      <c r="B249" s="49" t="s">
        <v>407</v>
      </c>
      <c r="C249" s="65">
        <f>VLOOKUP($B249,'Panorama Especialização Brasil'!$K$4:$BU$679,58,0)</f>
        <v>902</v>
      </c>
      <c r="D249" s="46">
        <f t="shared" si="3"/>
        <v>0.71508665676988759</v>
      </c>
      <c r="E249" s="201">
        <f>VLOOKUP($B249,'Panorama Especialização Brasil'!$K$4:$BU$679,60,0)</f>
        <v>212</v>
      </c>
      <c r="F249" s="98">
        <v>262</v>
      </c>
      <c r="G249" s="196">
        <v>52</v>
      </c>
      <c r="H249" s="98">
        <f>VLOOKUP($B249,'Panorama Especialização Brasil'!$K$4:$BU$679,63,0)</f>
        <v>22320</v>
      </c>
      <c r="I249" s="201">
        <f>VLOOKUP($B249,'Panorama Especialização Brasil'!$K$4:$BV$680,64,0)</f>
        <v>5198</v>
      </c>
      <c r="J249" s="270" t="str">
        <f>IF(VLOOKUP($B249,'Classificação ativ com agrop'!$B$7:$Z$632,COLUMN()-1,0)=0,"",VLOOKUP($B249,'Classificação ativ com agrop'!$B$7:$Z$632,COLUMN()-1,0))</f>
        <v/>
      </c>
      <c r="K249" s="270" t="str">
        <f>IF(VLOOKUP($B249,'Classificação ativ com agrop'!$B$7:$Z$632,COLUMN()-1,0)=0,"",VLOOKUP($B249,'Classificação ativ com agrop'!$B$7:$Z$632,COLUMN()-1,0))</f>
        <v>SPF</v>
      </c>
      <c r="L249" s="270" t="str">
        <f>IF(VLOOKUP($B249,'Classificação ativ com agrop'!$B$7:$Z$632,COLUMN()-1,0)=0,"",VLOOKUP($B249,'Classificação ativ com agrop'!$B$7:$Z$632,COLUMN()-1,0))</f>
        <v/>
      </c>
      <c r="M249" s="270" t="str">
        <f>IF(VLOOKUP($B249,'Classificação ativ com agrop'!$B$7:$Z$632,COLUMN()-1,0)=0,"",VLOOKUP($B249,'Classificação ativ com agrop'!$B$7:$Z$632,COLUMN()-1,0))</f>
        <v>Cons Reflexo</v>
      </c>
      <c r="N249" s="270" t="str">
        <f>IF(VLOOKUP($B249,'Classificação ativ com agrop'!$B$7:$Z$632,COLUMN()-1,0)=0,"",VLOOKUP($B249,'Classificação ativ com agrop'!$B$7:$Z$632,COLUMN()-1,0))</f>
        <v/>
      </c>
      <c r="O249" s="270" t="str">
        <f>IF(VLOOKUP($B249,'Classificação ativ com agrop'!$B$7:$Z$632,COLUMN()-1,0)=0,"",VLOOKUP($B249,'Classificação ativ com agrop'!$B$7:$Z$632,COLUMN()-1,0))</f>
        <v/>
      </c>
      <c r="P249" s="270" t="str">
        <f>IF(VLOOKUP($B249,'Classificação ativ com agrop'!$B$7:$Z$632,COLUMN()-1,0)=0,"",VLOOKUP($B249,'Classificação ativ com agrop'!$B$7:$Z$632,COLUMN()-1,0))</f>
        <v/>
      </c>
      <c r="Q249" s="269">
        <f>IF(VLOOKUP($B249,'Classificação ativ com agrop'!$B$7:$Z$632,COLUMN()-1,0)=0,"",VLOOKUP($B249,'Classificação ativ com agrop'!$B$7:$Z$632,COLUMN()-1,0))</f>
        <v>1</v>
      </c>
      <c r="R249" s="269" t="str">
        <f>IF(VLOOKUP($B249,'Classificação ativ com agrop'!$B$7:$Z$632,COLUMN()-1,0)=0,"",VLOOKUP($B249,'Classificação ativ com agrop'!$B$7:$Z$632,COLUMN()-1,0))</f>
        <v/>
      </c>
      <c r="S249" s="270">
        <f>IF(VLOOKUP($B249,'Classificação ativ com agrop'!$B$7:$Z$632,COLUMN()-1,0)=0,"",VLOOKUP($B249,'Classificação ativ com agrop'!$B$7:$Z$632,COLUMN()-1,0))</f>
        <v>902</v>
      </c>
      <c r="T249" s="270">
        <f>IF(VLOOKUP($B249,'Classificação ativ com agrop'!$B$7:$Z$632,COLUMN()-1,0)=0,"",VLOOKUP($B249,'Classificação ativ com agrop'!$B$7:$Z$632,COLUMN()-1,0))</f>
        <v>212</v>
      </c>
      <c r="U249" s="270">
        <f>IF(VLOOKUP($B249,'Classificação ativ com agrop'!$B$7:$Z$632,COLUMN()-1,0)=0,"",VLOOKUP($B249,'Classificação ativ com agrop'!$B$7:$Z$632,COLUMN()-1,0))</f>
        <v>22320</v>
      </c>
      <c r="V249" s="270">
        <f>IF(VLOOKUP($B249,'Classificação ativ com agrop'!$B$7:$Z$632,COLUMN()-1,0)=0,"",VLOOKUP($B249,'Classificação ativ com agrop'!$B$7:$Z$632,COLUMN()-1,0))</f>
        <v>5198</v>
      </c>
      <c r="W249" s="270" t="str">
        <f>IF(VLOOKUP($B249,'Classificação ativ com agrop'!$B$7:$Z$632,COLUMN()-1,0)=0,"",VLOOKUP($B249,'Classificação ativ com agrop'!$B$7:$Z$632,COLUMN()-1,0))</f>
        <v/>
      </c>
      <c r="X249" s="270" t="str">
        <f>IF(VLOOKUP($B249,'Classificação ativ com agrop'!$B$7:$Z$632,COLUMN()-1,0)=0,"",VLOOKUP($B249,'Classificação ativ com agrop'!$B$7:$Z$632,COLUMN()-1,0))</f>
        <v/>
      </c>
      <c r="Y249" s="270" t="str">
        <f>IF(VLOOKUP($B249,'Classificação ativ com agrop'!$B$7:$Z$632,COLUMN()-1,0)=0,"",VLOOKUP($B249,'Classificação ativ com agrop'!$B$7:$Z$632,COLUMN()-1,0))</f>
        <v/>
      </c>
      <c r="Z249" s="270" t="str">
        <f>IF(VLOOKUP($B249,'Classificação ativ com agrop'!$B$7:$Z$632,COLUMN()-1,0)=0,"",VLOOKUP($B249,'Classificação ativ com agrop'!$B$7:$Z$632,COLUMN()-1,0))</f>
        <v/>
      </c>
    </row>
    <row r="250" spans="1:26">
      <c r="A250" s="48">
        <v>581</v>
      </c>
      <c r="B250" s="49" t="s">
        <v>554</v>
      </c>
      <c r="C250" s="65">
        <f>VLOOKUP($B250,'Panorama Especialização Brasil'!$K$4:$BU$679,58,0)</f>
        <v>2293</v>
      </c>
      <c r="D250" s="46">
        <f t="shared" si="3"/>
        <v>0.71488897884352398</v>
      </c>
      <c r="E250" s="201">
        <f>VLOOKUP($B250,'Panorama Especialização Brasil'!$K$4:$BU$679,60,0)</f>
        <v>317</v>
      </c>
      <c r="F250" s="98">
        <v>295</v>
      </c>
      <c r="G250" s="196">
        <v>26</v>
      </c>
      <c r="H250" s="98">
        <f>VLOOKUP($B250,'Panorama Especialização Brasil'!$K$4:$BU$679,63,0)</f>
        <v>56756</v>
      </c>
      <c r="I250" s="201">
        <f>VLOOKUP($B250,'Panorama Especialização Brasil'!$K$4:$BV$680,64,0)</f>
        <v>7139</v>
      </c>
      <c r="J250" s="270" t="str">
        <f>IF(VLOOKUP($B250,'Classificação ativ com agrop'!$B$7:$Z$632,COLUMN()-1,0)=0,"",VLOOKUP($B250,'Classificação ativ com agrop'!$B$7:$Z$632,COLUMN()-1,0))</f>
        <v/>
      </c>
      <c r="K250" s="270" t="str">
        <f>IF(VLOOKUP($B250,'Classificação ativ com agrop'!$B$7:$Z$632,COLUMN()-1,0)=0,"",VLOOKUP($B250,'Classificação ativ com agrop'!$B$7:$Z$632,COLUMN()-1,0))</f>
        <v>Const Civil</v>
      </c>
      <c r="L250" s="270" t="str">
        <f>IF(VLOOKUP($B250,'Classificação ativ com agrop'!$B$7:$Z$632,COLUMN()-1,0)=0,"",VLOOKUP($B250,'Classificação ativ com agrop'!$B$7:$Z$632,COLUMN()-1,0))</f>
        <v/>
      </c>
      <c r="M250" s="270" t="str">
        <f>IF(VLOOKUP($B250,'Classificação ativ com agrop'!$B$7:$Z$632,COLUMN()-1,0)=0,"",VLOOKUP($B250,'Classificação ativ com agrop'!$B$7:$Z$632,COLUMN()-1,0))</f>
        <v>Multifunção</v>
      </c>
      <c r="N250" s="270" t="str">
        <f>IF(VLOOKUP($B250,'Classificação ativ com agrop'!$B$7:$Z$632,COLUMN()-1,0)=0,"",VLOOKUP($B250,'Classificação ativ com agrop'!$B$7:$Z$632,COLUMN()-1,0))</f>
        <v/>
      </c>
      <c r="O250" s="270" t="str">
        <f>IF(VLOOKUP($B250,'Classificação ativ com agrop'!$B$7:$Z$632,COLUMN()-1,0)=0,"",VLOOKUP($B250,'Classificação ativ com agrop'!$B$7:$Z$632,COLUMN()-1,0))</f>
        <v/>
      </c>
      <c r="P250" s="270" t="str">
        <f>IF(VLOOKUP($B250,'Classificação ativ com agrop'!$B$7:$Z$632,COLUMN()-1,0)=0,"",VLOOKUP($B250,'Classificação ativ com agrop'!$B$7:$Z$632,COLUMN()-1,0))</f>
        <v/>
      </c>
      <c r="Q250" s="269">
        <f>IF(VLOOKUP($B250,'Classificação ativ com agrop'!$B$7:$Z$632,COLUMN()-1,0)=0,"",VLOOKUP($B250,'Classificação ativ com agrop'!$B$7:$Z$632,COLUMN()-1,0))</f>
        <v>1</v>
      </c>
      <c r="R250" s="269" t="str">
        <f>IF(VLOOKUP($B250,'Classificação ativ com agrop'!$B$7:$Z$632,COLUMN()-1,0)=0,"",VLOOKUP($B250,'Classificação ativ com agrop'!$B$7:$Z$632,COLUMN()-1,0))</f>
        <v/>
      </c>
      <c r="S250" s="270">
        <f>IF(VLOOKUP($B250,'Classificação ativ com agrop'!$B$7:$Z$632,COLUMN()-1,0)=0,"",VLOOKUP($B250,'Classificação ativ com agrop'!$B$7:$Z$632,COLUMN()-1,0))</f>
        <v>2293</v>
      </c>
      <c r="T250" s="270">
        <f>IF(VLOOKUP($B250,'Classificação ativ com agrop'!$B$7:$Z$632,COLUMN()-1,0)=0,"",VLOOKUP($B250,'Classificação ativ com agrop'!$B$7:$Z$632,COLUMN()-1,0))</f>
        <v>317</v>
      </c>
      <c r="U250" s="270">
        <f>IF(VLOOKUP($B250,'Classificação ativ com agrop'!$B$7:$Z$632,COLUMN()-1,0)=0,"",VLOOKUP($B250,'Classificação ativ com agrop'!$B$7:$Z$632,COLUMN()-1,0))</f>
        <v>56756</v>
      </c>
      <c r="V250" s="270">
        <f>IF(VLOOKUP($B250,'Classificação ativ com agrop'!$B$7:$Z$632,COLUMN()-1,0)=0,"",VLOOKUP($B250,'Classificação ativ com agrop'!$B$7:$Z$632,COLUMN()-1,0))</f>
        <v>7139</v>
      </c>
      <c r="W250" s="270" t="str">
        <f>IF(VLOOKUP($B250,'Classificação ativ com agrop'!$B$7:$Z$632,COLUMN()-1,0)=0,"",VLOOKUP($B250,'Classificação ativ com agrop'!$B$7:$Z$632,COLUMN()-1,0))</f>
        <v/>
      </c>
      <c r="X250" s="270" t="str">
        <f>IF(VLOOKUP($B250,'Classificação ativ com agrop'!$B$7:$Z$632,COLUMN()-1,0)=0,"",VLOOKUP($B250,'Classificação ativ com agrop'!$B$7:$Z$632,COLUMN()-1,0))</f>
        <v/>
      </c>
      <c r="Y250" s="270" t="str">
        <f>IF(VLOOKUP($B250,'Classificação ativ com agrop'!$B$7:$Z$632,COLUMN()-1,0)=0,"",VLOOKUP($B250,'Classificação ativ com agrop'!$B$7:$Z$632,COLUMN()-1,0))</f>
        <v/>
      </c>
      <c r="Z250" s="270" t="str">
        <f>IF(VLOOKUP($B250,'Classificação ativ com agrop'!$B$7:$Z$632,COLUMN()-1,0)=0,"",VLOOKUP($B250,'Classificação ativ com agrop'!$B$7:$Z$632,COLUMN()-1,0))</f>
        <v/>
      </c>
    </row>
    <row r="251" spans="1:26">
      <c r="A251" s="48">
        <v>628</v>
      </c>
      <c r="B251" s="49" t="s">
        <v>602</v>
      </c>
      <c r="C251" s="65">
        <f>VLOOKUP($B251,'Panorama Especialização Brasil'!$K$4:$BU$679,58,0)</f>
        <v>343</v>
      </c>
      <c r="D251" s="46">
        <f t="shared" si="3"/>
        <v>0.71319926517031418</v>
      </c>
      <c r="E251" s="201">
        <f>VLOOKUP($B251,'Panorama Especialização Brasil'!$K$4:$BU$679,60,0)</f>
        <v>48</v>
      </c>
      <c r="F251" s="98">
        <v>27</v>
      </c>
      <c r="G251" s="196">
        <v>7</v>
      </c>
      <c r="H251" s="98">
        <f>VLOOKUP($B251,'Panorama Especialização Brasil'!$K$4:$BU$679,63,0)</f>
        <v>8510</v>
      </c>
      <c r="I251" s="201">
        <f>VLOOKUP($B251,'Panorama Especialização Brasil'!$K$4:$BV$680,64,0)</f>
        <v>1832</v>
      </c>
      <c r="J251" s="270" t="str">
        <f>IF(VLOOKUP($B251,'Classificação ativ com agrop'!$B$7:$Z$632,COLUMN()-1,0)=0,"",VLOOKUP($B251,'Classificação ativ com agrop'!$B$7:$Z$632,COLUMN()-1,0))</f>
        <v/>
      </c>
      <c r="K251" s="270" t="str">
        <f>IF(VLOOKUP($B251,'Classificação ativ com agrop'!$B$7:$Z$632,COLUMN()-1,0)=0,"",VLOOKUP($B251,'Classificação ativ com agrop'!$B$7:$Z$632,COLUMN()-1,0))</f>
        <v>SPF</v>
      </c>
      <c r="L251" s="270" t="str">
        <f>IF(VLOOKUP($B251,'Classificação ativ com agrop'!$B$7:$Z$632,COLUMN()-1,0)=0,"",VLOOKUP($B251,'Classificação ativ com agrop'!$B$7:$Z$632,COLUMN()-1,0))</f>
        <v/>
      </c>
      <c r="M251" s="270" t="str">
        <f>IF(VLOOKUP($B251,'Classificação ativ com agrop'!$B$7:$Z$632,COLUMN()-1,0)=0,"",VLOOKUP($B251,'Classificação ativ com agrop'!$B$7:$Z$632,COLUMN()-1,0))</f>
        <v>Cons Reflexo</v>
      </c>
      <c r="N251" s="270" t="str">
        <f>IF(VLOOKUP($B251,'Classificação ativ com agrop'!$B$7:$Z$632,COLUMN()-1,0)=0,"",VLOOKUP($B251,'Classificação ativ com agrop'!$B$7:$Z$632,COLUMN()-1,0))</f>
        <v/>
      </c>
      <c r="O251" s="270" t="str">
        <f>IF(VLOOKUP($B251,'Classificação ativ com agrop'!$B$7:$Z$632,COLUMN()-1,0)=0,"",VLOOKUP($B251,'Classificação ativ com agrop'!$B$7:$Z$632,COLUMN()-1,0))</f>
        <v/>
      </c>
      <c r="P251" s="270" t="str">
        <f>IF(VLOOKUP($B251,'Classificação ativ com agrop'!$B$7:$Z$632,COLUMN()-1,0)=0,"",VLOOKUP($B251,'Classificação ativ com agrop'!$B$7:$Z$632,COLUMN()-1,0))</f>
        <v/>
      </c>
      <c r="Q251" s="269">
        <f>IF(VLOOKUP($B251,'Classificação ativ com agrop'!$B$7:$Z$632,COLUMN()-1,0)=0,"",VLOOKUP($B251,'Classificação ativ com agrop'!$B$7:$Z$632,COLUMN()-1,0))</f>
        <v>1</v>
      </c>
      <c r="R251" s="269" t="str">
        <f>IF(VLOOKUP($B251,'Classificação ativ com agrop'!$B$7:$Z$632,COLUMN()-1,0)=0,"",VLOOKUP($B251,'Classificação ativ com agrop'!$B$7:$Z$632,COLUMN()-1,0))</f>
        <v/>
      </c>
      <c r="S251" s="270">
        <f>IF(VLOOKUP($B251,'Classificação ativ com agrop'!$B$7:$Z$632,COLUMN()-1,0)=0,"",VLOOKUP($B251,'Classificação ativ com agrop'!$B$7:$Z$632,COLUMN()-1,0))</f>
        <v>343</v>
      </c>
      <c r="T251" s="270">
        <f>IF(VLOOKUP($B251,'Classificação ativ com agrop'!$B$7:$Z$632,COLUMN()-1,0)=0,"",VLOOKUP($B251,'Classificação ativ com agrop'!$B$7:$Z$632,COLUMN()-1,0))</f>
        <v>48</v>
      </c>
      <c r="U251" s="270">
        <f>IF(VLOOKUP($B251,'Classificação ativ com agrop'!$B$7:$Z$632,COLUMN()-1,0)=0,"",VLOOKUP($B251,'Classificação ativ com agrop'!$B$7:$Z$632,COLUMN()-1,0))</f>
        <v>8510</v>
      </c>
      <c r="V251" s="270">
        <f>IF(VLOOKUP($B251,'Classificação ativ com agrop'!$B$7:$Z$632,COLUMN()-1,0)=0,"",VLOOKUP($B251,'Classificação ativ com agrop'!$B$7:$Z$632,COLUMN()-1,0))</f>
        <v>1832</v>
      </c>
      <c r="W251" s="270" t="str">
        <f>IF(VLOOKUP($B251,'Classificação ativ com agrop'!$B$7:$Z$632,COLUMN()-1,0)=0,"",VLOOKUP($B251,'Classificação ativ com agrop'!$B$7:$Z$632,COLUMN()-1,0))</f>
        <v/>
      </c>
      <c r="X251" s="270" t="str">
        <f>IF(VLOOKUP($B251,'Classificação ativ com agrop'!$B$7:$Z$632,COLUMN()-1,0)=0,"",VLOOKUP($B251,'Classificação ativ com agrop'!$B$7:$Z$632,COLUMN()-1,0))</f>
        <v/>
      </c>
      <c r="Y251" s="270" t="str">
        <f>IF(VLOOKUP($B251,'Classificação ativ com agrop'!$B$7:$Z$632,COLUMN()-1,0)=0,"",VLOOKUP($B251,'Classificação ativ com agrop'!$B$7:$Z$632,COLUMN()-1,0))</f>
        <v/>
      </c>
      <c r="Z251" s="270" t="str">
        <f>IF(VLOOKUP($B251,'Classificação ativ com agrop'!$B$7:$Z$632,COLUMN()-1,0)=0,"",VLOOKUP($B251,'Classificação ativ com agrop'!$B$7:$Z$632,COLUMN()-1,0))</f>
        <v/>
      </c>
    </row>
    <row r="252" spans="1:26">
      <c r="A252" s="48">
        <v>131</v>
      </c>
      <c r="B252" s="49" t="s">
        <v>101</v>
      </c>
      <c r="C252" s="65">
        <f>VLOOKUP($B252,'Panorama Especialização Brasil'!$K$4:$BU$679,58,0)</f>
        <v>1365</v>
      </c>
      <c r="D252" s="46">
        <f t="shared" si="3"/>
        <v>0.71318508269556102</v>
      </c>
      <c r="E252" s="201">
        <f>VLOOKUP($B252,'Panorama Especialização Brasil'!$K$4:$BU$679,60,0)</f>
        <v>15</v>
      </c>
      <c r="F252" s="98">
        <v>1294</v>
      </c>
      <c r="G252" s="196">
        <v>7</v>
      </c>
      <c r="H252" s="98">
        <f>VLOOKUP($B252,'Panorama Especialização Brasil'!$K$4:$BU$679,63,0)</f>
        <v>33867</v>
      </c>
      <c r="I252" s="201">
        <f>VLOOKUP($B252,'Panorama Especialização Brasil'!$K$4:$BV$680,64,0)</f>
        <v>837</v>
      </c>
      <c r="J252" s="270" t="str">
        <f>IF(VLOOKUP($B252,'Classificação ativ com agrop'!$B$7:$Z$632,COLUMN()-1,0)=0,"",VLOOKUP($B252,'Classificação ativ com agrop'!$B$7:$Z$632,COLUMN()-1,0))</f>
        <v/>
      </c>
      <c r="K252" s="270" t="str">
        <f>IF(VLOOKUP($B252,'Classificação ativ com agrop'!$B$7:$Z$632,COLUMN()-1,0)=0,"",VLOOKUP($B252,'Classificação ativ com agrop'!$B$7:$Z$632,COLUMN()-1,0))</f>
        <v>Multicadeia</v>
      </c>
      <c r="L252" s="270" t="str">
        <f>IF(VLOOKUP($B252,'Classificação ativ com agrop'!$B$7:$Z$632,COLUMN()-1,0)=0,"",VLOOKUP($B252,'Classificação ativ com agrop'!$B$7:$Z$632,COLUMN()-1,0))</f>
        <v/>
      </c>
      <c r="M252" s="270" t="str">
        <f>IF(VLOOKUP($B252,'Classificação ativ com agrop'!$B$7:$Z$632,COLUMN()-1,0)=0,"",VLOOKUP($B252,'Classificação ativ com agrop'!$B$7:$Z$632,COLUMN()-1,0))</f>
        <v>Cons Reflexo</v>
      </c>
      <c r="N252" s="270" t="str">
        <f>IF(VLOOKUP($B252,'Classificação ativ com agrop'!$B$7:$Z$632,COLUMN()-1,0)=0,"",VLOOKUP($B252,'Classificação ativ com agrop'!$B$7:$Z$632,COLUMN()-1,0))</f>
        <v/>
      </c>
      <c r="O252" s="270" t="str">
        <f>IF(VLOOKUP($B252,'Classificação ativ com agrop'!$B$7:$Z$632,COLUMN()-1,0)=0,"",VLOOKUP($B252,'Classificação ativ com agrop'!$B$7:$Z$632,COLUMN()-1,0))</f>
        <v/>
      </c>
      <c r="P252" s="270" t="str">
        <f>IF(VLOOKUP($B252,'Classificação ativ com agrop'!$B$7:$Z$632,COLUMN()-1,0)=0,"",VLOOKUP($B252,'Classificação ativ com agrop'!$B$7:$Z$632,COLUMN()-1,0))</f>
        <v/>
      </c>
      <c r="Q252" s="269">
        <f>IF(VLOOKUP($B252,'Classificação ativ com agrop'!$B$7:$Z$632,COLUMN()-1,0)=0,"",VLOOKUP($B252,'Classificação ativ com agrop'!$B$7:$Z$632,COLUMN()-1,0))</f>
        <v>1</v>
      </c>
      <c r="R252" s="269" t="str">
        <f>IF(VLOOKUP($B252,'Classificação ativ com agrop'!$B$7:$Z$632,COLUMN()-1,0)=0,"",VLOOKUP($B252,'Classificação ativ com agrop'!$B$7:$Z$632,COLUMN()-1,0))</f>
        <v/>
      </c>
      <c r="S252" s="270">
        <f>IF(VLOOKUP($B252,'Classificação ativ com agrop'!$B$7:$Z$632,COLUMN()-1,0)=0,"",VLOOKUP($B252,'Classificação ativ com agrop'!$B$7:$Z$632,COLUMN()-1,0))</f>
        <v>1365</v>
      </c>
      <c r="T252" s="270">
        <f>IF(VLOOKUP($B252,'Classificação ativ com agrop'!$B$7:$Z$632,COLUMN()-1,0)=0,"",VLOOKUP($B252,'Classificação ativ com agrop'!$B$7:$Z$632,COLUMN()-1,0))</f>
        <v>15</v>
      </c>
      <c r="U252" s="270">
        <f>IF(VLOOKUP($B252,'Classificação ativ com agrop'!$B$7:$Z$632,COLUMN()-1,0)=0,"",VLOOKUP($B252,'Classificação ativ com agrop'!$B$7:$Z$632,COLUMN()-1,0))</f>
        <v>33867</v>
      </c>
      <c r="V252" s="270">
        <f>IF(VLOOKUP($B252,'Classificação ativ com agrop'!$B$7:$Z$632,COLUMN()-1,0)=0,"",VLOOKUP($B252,'Classificação ativ com agrop'!$B$7:$Z$632,COLUMN()-1,0))</f>
        <v>837</v>
      </c>
      <c r="W252" s="270" t="str">
        <f>IF(VLOOKUP($B252,'Classificação ativ com agrop'!$B$7:$Z$632,COLUMN()-1,0)=0,"",VLOOKUP($B252,'Classificação ativ com agrop'!$B$7:$Z$632,COLUMN()-1,0))</f>
        <v/>
      </c>
      <c r="X252" s="270" t="str">
        <f>IF(VLOOKUP($B252,'Classificação ativ com agrop'!$B$7:$Z$632,COLUMN()-1,0)=0,"",VLOOKUP($B252,'Classificação ativ com agrop'!$B$7:$Z$632,COLUMN()-1,0))</f>
        <v/>
      </c>
      <c r="Y252" s="270" t="str">
        <f>IF(VLOOKUP($B252,'Classificação ativ com agrop'!$B$7:$Z$632,COLUMN()-1,0)=0,"",VLOOKUP($B252,'Classificação ativ com agrop'!$B$7:$Z$632,COLUMN()-1,0))</f>
        <v/>
      </c>
      <c r="Z252" s="270" t="str">
        <f>IF(VLOOKUP($B252,'Classificação ativ com agrop'!$B$7:$Z$632,COLUMN()-1,0)=0,"",VLOOKUP($B252,'Classificação ativ com agrop'!$B$7:$Z$632,COLUMN()-1,0))</f>
        <v/>
      </c>
    </row>
    <row r="253" spans="1:26">
      <c r="A253" s="48">
        <v>502</v>
      </c>
      <c r="B253" s="49" t="s">
        <v>474</v>
      </c>
      <c r="C253" s="65">
        <f>VLOOKUP($B253,'Panorama Especialização Brasil'!$K$4:$BU$679,58,0)</f>
        <v>129</v>
      </c>
      <c r="D253" s="46">
        <f t="shared" si="3"/>
        <v>0.71110053432814657</v>
      </c>
      <c r="E253" s="201">
        <f>VLOOKUP($B253,'Panorama Especialização Brasil'!$K$4:$BU$679,60,0)</f>
        <v>6</v>
      </c>
      <c r="F253" s="98">
        <v>0</v>
      </c>
      <c r="G253" s="196">
        <v>1</v>
      </c>
      <c r="H253" s="98">
        <f>VLOOKUP($B253,'Panorama Especialização Brasil'!$K$4:$BU$679,63,0)</f>
        <v>3210</v>
      </c>
      <c r="I253" s="201">
        <f>VLOOKUP($B253,'Panorama Especialização Brasil'!$K$4:$BV$680,64,0)</f>
        <v>231</v>
      </c>
      <c r="J253" s="270" t="str">
        <f>IF(VLOOKUP($B253,'Classificação ativ com agrop'!$B$7:$Z$632,COLUMN()-1,0)=0,"",VLOOKUP($B253,'Classificação ativ com agrop'!$B$7:$Z$632,COLUMN()-1,0))</f>
        <v/>
      </c>
      <c r="K253" s="270" t="str">
        <f>IF(VLOOKUP($B253,'Classificação ativ com agrop'!$B$7:$Z$632,COLUMN()-1,0)=0,"",VLOOKUP($B253,'Classificação ativ com agrop'!$B$7:$Z$632,COLUMN()-1,0))</f>
        <v>SPF&amp;E</v>
      </c>
      <c r="L253" s="270" t="str">
        <f>IF(VLOOKUP($B253,'Classificação ativ com agrop'!$B$7:$Z$632,COLUMN()-1,0)=0,"",VLOOKUP($B253,'Classificação ativ com agrop'!$B$7:$Z$632,COLUMN()-1,0))</f>
        <v/>
      </c>
      <c r="M253" s="270" t="str">
        <f>IF(VLOOKUP($B253,'Classificação ativ com agrop'!$B$7:$Z$632,COLUMN()-1,0)=0,"",VLOOKUP($B253,'Classificação ativ com agrop'!$B$7:$Z$632,COLUMN()-1,0))</f>
        <v>Gen Reflexo</v>
      </c>
      <c r="N253" s="270" t="str">
        <f>IF(VLOOKUP($B253,'Classificação ativ com agrop'!$B$7:$Z$632,COLUMN()-1,0)=0,"",VLOOKUP($B253,'Classificação ativ com agrop'!$B$7:$Z$632,COLUMN()-1,0))</f>
        <v/>
      </c>
      <c r="O253" s="270" t="str">
        <f>IF(VLOOKUP($B253,'Classificação ativ com agrop'!$B$7:$Z$632,COLUMN()-1,0)=0,"",VLOOKUP($B253,'Classificação ativ com agrop'!$B$7:$Z$632,COLUMN()-1,0))</f>
        <v/>
      </c>
      <c r="P253" s="270" t="str">
        <f>IF(VLOOKUP($B253,'Classificação ativ com agrop'!$B$7:$Z$632,COLUMN()-1,0)=0,"",VLOOKUP($B253,'Classificação ativ com agrop'!$B$7:$Z$632,COLUMN()-1,0))</f>
        <v/>
      </c>
      <c r="Q253" s="269">
        <f>IF(VLOOKUP($B253,'Classificação ativ com agrop'!$B$7:$Z$632,COLUMN()-1,0)=0,"",VLOOKUP($B253,'Classificação ativ com agrop'!$B$7:$Z$632,COLUMN()-1,0))</f>
        <v>1</v>
      </c>
      <c r="R253" s="269" t="str">
        <f>IF(VLOOKUP($B253,'Classificação ativ com agrop'!$B$7:$Z$632,COLUMN()-1,0)=0,"",VLOOKUP($B253,'Classificação ativ com agrop'!$B$7:$Z$632,COLUMN()-1,0))</f>
        <v/>
      </c>
      <c r="S253" s="270">
        <f>IF(VLOOKUP($B253,'Classificação ativ com agrop'!$B$7:$Z$632,COLUMN()-1,0)=0,"",VLOOKUP($B253,'Classificação ativ com agrop'!$B$7:$Z$632,COLUMN()-1,0))</f>
        <v>129</v>
      </c>
      <c r="T253" s="270">
        <f>IF(VLOOKUP($B253,'Classificação ativ com agrop'!$B$7:$Z$632,COLUMN()-1,0)=0,"",VLOOKUP($B253,'Classificação ativ com agrop'!$B$7:$Z$632,COLUMN()-1,0))</f>
        <v>6</v>
      </c>
      <c r="U253" s="270">
        <f>IF(VLOOKUP($B253,'Classificação ativ com agrop'!$B$7:$Z$632,COLUMN()-1,0)=0,"",VLOOKUP($B253,'Classificação ativ com agrop'!$B$7:$Z$632,COLUMN()-1,0))</f>
        <v>3210</v>
      </c>
      <c r="V253" s="270">
        <f>IF(VLOOKUP($B253,'Classificação ativ com agrop'!$B$7:$Z$632,COLUMN()-1,0)=0,"",VLOOKUP($B253,'Classificação ativ com agrop'!$B$7:$Z$632,COLUMN()-1,0))</f>
        <v>231</v>
      </c>
      <c r="W253" s="270" t="str">
        <f>IF(VLOOKUP($B253,'Classificação ativ com agrop'!$B$7:$Z$632,COLUMN()-1,0)=0,"",VLOOKUP($B253,'Classificação ativ com agrop'!$B$7:$Z$632,COLUMN()-1,0))</f>
        <v/>
      </c>
      <c r="X253" s="270" t="str">
        <f>IF(VLOOKUP($B253,'Classificação ativ com agrop'!$B$7:$Z$632,COLUMN()-1,0)=0,"",VLOOKUP($B253,'Classificação ativ com agrop'!$B$7:$Z$632,COLUMN()-1,0))</f>
        <v/>
      </c>
      <c r="Y253" s="270" t="str">
        <f>IF(VLOOKUP($B253,'Classificação ativ com agrop'!$B$7:$Z$632,COLUMN()-1,0)=0,"",VLOOKUP($B253,'Classificação ativ com agrop'!$B$7:$Z$632,COLUMN()-1,0))</f>
        <v/>
      </c>
      <c r="Z253" s="270" t="str">
        <f>IF(VLOOKUP($B253,'Classificação ativ com agrop'!$B$7:$Z$632,COLUMN()-1,0)=0,"",VLOOKUP($B253,'Classificação ativ com agrop'!$B$7:$Z$632,COLUMN()-1,0))</f>
        <v/>
      </c>
    </row>
    <row r="254" spans="1:26">
      <c r="A254" s="48">
        <v>627</v>
      </c>
      <c r="B254" s="49" t="s">
        <v>601</v>
      </c>
      <c r="C254" s="65">
        <f>VLOOKUP($B254,'Panorama Especialização Brasil'!$K$4:$BU$679,58,0)</f>
        <v>305</v>
      </c>
      <c r="D254" s="46">
        <f t="shared" si="3"/>
        <v>0.70890874965402084</v>
      </c>
      <c r="E254" s="201">
        <f>VLOOKUP($B254,'Panorama Especialização Brasil'!$K$4:$BU$679,60,0)</f>
        <v>41</v>
      </c>
      <c r="F254" s="98">
        <v>83</v>
      </c>
      <c r="G254" s="196">
        <v>5</v>
      </c>
      <c r="H254" s="98">
        <f>VLOOKUP($B254,'Panorama Especialização Brasil'!$K$4:$BU$679,63,0)</f>
        <v>7613</v>
      </c>
      <c r="I254" s="201">
        <f>VLOOKUP($B254,'Panorama Especialização Brasil'!$K$4:$BV$680,64,0)</f>
        <v>1526</v>
      </c>
      <c r="J254" s="270" t="str">
        <f>IF(VLOOKUP($B254,'Classificação ativ com agrop'!$B$7:$Z$632,COLUMN()-1,0)=0,"",VLOOKUP($B254,'Classificação ativ com agrop'!$B$7:$Z$632,COLUMN()-1,0))</f>
        <v/>
      </c>
      <c r="K254" s="270" t="str">
        <f>IF(VLOOKUP($B254,'Classificação ativ com agrop'!$B$7:$Z$632,COLUMN()-1,0)=0,"",VLOOKUP($B254,'Classificação ativ com agrop'!$B$7:$Z$632,COLUMN()-1,0))</f>
        <v>SPF</v>
      </c>
      <c r="L254" s="270" t="str">
        <f>IF(VLOOKUP($B254,'Classificação ativ com agrop'!$B$7:$Z$632,COLUMN()-1,0)=0,"",VLOOKUP($B254,'Classificação ativ com agrop'!$B$7:$Z$632,COLUMN()-1,0))</f>
        <v/>
      </c>
      <c r="M254" s="270" t="str">
        <f>IF(VLOOKUP($B254,'Classificação ativ com agrop'!$B$7:$Z$632,COLUMN()-1,0)=0,"",VLOOKUP($B254,'Classificação ativ com agrop'!$B$7:$Z$632,COLUMN()-1,0))</f>
        <v>Cons Reflexo</v>
      </c>
      <c r="N254" s="270" t="str">
        <f>IF(VLOOKUP($B254,'Classificação ativ com agrop'!$B$7:$Z$632,COLUMN()-1,0)=0,"",VLOOKUP($B254,'Classificação ativ com agrop'!$B$7:$Z$632,COLUMN()-1,0))</f>
        <v/>
      </c>
      <c r="O254" s="270" t="str">
        <f>IF(VLOOKUP($B254,'Classificação ativ com agrop'!$B$7:$Z$632,COLUMN()-1,0)=0,"",VLOOKUP($B254,'Classificação ativ com agrop'!$B$7:$Z$632,COLUMN()-1,0))</f>
        <v/>
      </c>
      <c r="P254" s="270" t="str">
        <f>IF(VLOOKUP($B254,'Classificação ativ com agrop'!$B$7:$Z$632,COLUMN()-1,0)=0,"",VLOOKUP($B254,'Classificação ativ com agrop'!$B$7:$Z$632,COLUMN()-1,0))</f>
        <v/>
      </c>
      <c r="Q254" s="269">
        <f>IF(VLOOKUP($B254,'Classificação ativ com agrop'!$B$7:$Z$632,COLUMN()-1,0)=0,"",VLOOKUP($B254,'Classificação ativ com agrop'!$B$7:$Z$632,COLUMN()-1,0))</f>
        <v>1</v>
      </c>
      <c r="R254" s="269" t="str">
        <f>IF(VLOOKUP($B254,'Classificação ativ com agrop'!$B$7:$Z$632,COLUMN()-1,0)=0,"",VLOOKUP($B254,'Classificação ativ com agrop'!$B$7:$Z$632,COLUMN()-1,0))</f>
        <v/>
      </c>
      <c r="S254" s="270">
        <f>IF(VLOOKUP($B254,'Classificação ativ com agrop'!$B$7:$Z$632,COLUMN()-1,0)=0,"",VLOOKUP($B254,'Classificação ativ com agrop'!$B$7:$Z$632,COLUMN()-1,0))</f>
        <v>305</v>
      </c>
      <c r="T254" s="270">
        <f>IF(VLOOKUP($B254,'Classificação ativ com agrop'!$B$7:$Z$632,COLUMN()-1,0)=0,"",VLOOKUP($B254,'Classificação ativ com agrop'!$B$7:$Z$632,COLUMN()-1,0))</f>
        <v>41</v>
      </c>
      <c r="U254" s="270">
        <f>IF(VLOOKUP($B254,'Classificação ativ com agrop'!$B$7:$Z$632,COLUMN()-1,0)=0,"",VLOOKUP($B254,'Classificação ativ com agrop'!$B$7:$Z$632,COLUMN()-1,0))</f>
        <v>7613</v>
      </c>
      <c r="V254" s="270">
        <f>IF(VLOOKUP($B254,'Classificação ativ com agrop'!$B$7:$Z$632,COLUMN()-1,0)=0,"",VLOOKUP($B254,'Classificação ativ com agrop'!$B$7:$Z$632,COLUMN()-1,0))</f>
        <v>1526</v>
      </c>
      <c r="W254" s="270" t="str">
        <f>IF(VLOOKUP($B254,'Classificação ativ com agrop'!$B$7:$Z$632,COLUMN()-1,0)=0,"",VLOOKUP($B254,'Classificação ativ com agrop'!$B$7:$Z$632,COLUMN()-1,0))</f>
        <v/>
      </c>
      <c r="X254" s="270" t="str">
        <f>IF(VLOOKUP($B254,'Classificação ativ com agrop'!$B$7:$Z$632,COLUMN()-1,0)=0,"",VLOOKUP($B254,'Classificação ativ com agrop'!$B$7:$Z$632,COLUMN()-1,0))</f>
        <v/>
      </c>
      <c r="Y254" s="270" t="str">
        <f>IF(VLOOKUP($B254,'Classificação ativ com agrop'!$B$7:$Z$632,COLUMN()-1,0)=0,"",VLOOKUP($B254,'Classificação ativ com agrop'!$B$7:$Z$632,COLUMN()-1,0))</f>
        <v/>
      </c>
      <c r="Z254" s="270" t="str">
        <f>IF(VLOOKUP($B254,'Classificação ativ com agrop'!$B$7:$Z$632,COLUMN()-1,0)=0,"",VLOOKUP($B254,'Classificação ativ com agrop'!$B$7:$Z$632,COLUMN()-1,0))</f>
        <v/>
      </c>
    </row>
    <row r="255" spans="1:26">
      <c r="A255" s="48">
        <v>598</v>
      </c>
      <c r="B255" s="49" t="s">
        <v>571</v>
      </c>
      <c r="C255" s="65">
        <f>VLOOKUP($B255,'Panorama Especialização Brasil'!$K$4:$BU$679,58,0)</f>
        <v>724</v>
      </c>
      <c r="D255" s="46">
        <f t="shared" si="3"/>
        <v>0.70701186140629468</v>
      </c>
      <c r="E255" s="201">
        <f>VLOOKUP($B255,'Panorama Especialização Brasil'!$K$4:$BU$679,60,0)</f>
        <v>83</v>
      </c>
      <c r="F255" s="98">
        <v>79</v>
      </c>
      <c r="G255" s="196">
        <v>7</v>
      </c>
      <c r="H255" s="98">
        <f>VLOOKUP($B255,'Panorama Especialização Brasil'!$K$4:$BU$679,63,0)</f>
        <v>18120</v>
      </c>
      <c r="I255" s="201">
        <f>VLOOKUP($B255,'Panorama Especialização Brasil'!$K$4:$BV$680,64,0)</f>
        <v>2250</v>
      </c>
      <c r="J255" s="270" t="str">
        <f>IF(VLOOKUP($B255,'Classificação ativ com agrop'!$B$7:$Z$632,COLUMN()-1,0)=0,"",VLOOKUP($B255,'Classificação ativ com agrop'!$B$7:$Z$632,COLUMN()-1,0))</f>
        <v/>
      </c>
      <c r="K255" s="270" t="str">
        <f>IF(VLOOKUP($B255,'Classificação ativ com agrop'!$B$7:$Z$632,COLUMN()-1,0)=0,"",VLOOKUP($B255,'Classificação ativ com agrop'!$B$7:$Z$632,COLUMN()-1,0))</f>
        <v>SPF&amp;E</v>
      </c>
      <c r="L255" s="270" t="str">
        <f>IF(VLOOKUP($B255,'Classificação ativ com agrop'!$B$7:$Z$632,COLUMN()-1,0)=0,"",VLOOKUP($B255,'Classificação ativ com agrop'!$B$7:$Z$632,COLUMN()-1,0))</f>
        <v/>
      </c>
      <c r="M255" s="270" t="str">
        <f>IF(VLOOKUP($B255,'Classificação ativ com agrop'!$B$7:$Z$632,COLUMN()-1,0)=0,"",VLOOKUP($B255,'Classificação ativ com agrop'!$B$7:$Z$632,COLUMN()-1,0))</f>
        <v>Gen Reflexo</v>
      </c>
      <c r="N255" s="270" t="str">
        <f>IF(VLOOKUP($B255,'Classificação ativ com agrop'!$B$7:$Z$632,COLUMN()-1,0)=0,"",VLOOKUP($B255,'Classificação ativ com agrop'!$B$7:$Z$632,COLUMN()-1,0))</f>
        <v/>
      </c>
      <c r="O255" s="270" t="str">
        <f>IF(VLOOKUP($B255,'Classificação ativ com agrop'!$B$7:$Z$632,COLUMN()-1,0)=0,"",VLOOKUP($B255,'Classificação ativ com agrop'!$B$7:$Z$632,COLUMN()-1,0))</f>
        <v/>
      </c>
      <c r="P255" s="270" t="str">
        <f>IF(VLOOKUP($B255,'Classificação ativ com agrop'!$B$7:$Z$632,COLUMN()-1,0)=0,"",VLOOKUP($B255,'Classificação ativ com agrop'!$B$7:$Z$632,COLUMN()-1,0))</f>
        <v/>
      </c>
      <c r="Q255" s="269">
        <f>IF(VLOOKUP($B255,'Classificação ativ com agrop'!$B$7:$Z$632,COLUMN()-1,0)=0,"",VLOOKUP($B255,'Classificação ativ com agrop'!$B$7:$Z$632,COLUMN()-1,0))</f>
        <v>1</v>
      </c>
      <c r="R255" s="269" t="str">
        <f>IF(VLOOKUP($B255,'Classificação ativ com agrop'!$B$7:$Z$632,COLUMN()-1,0)=0,"",VLOOKUP($B255,'Classificação ativ com agrop'!$B$7:$Z$632,COLUMN()-1,0))</f>
        <v/>
      </c>
      <c r="S255" s="270">
        <f>IF(VLOOKUP($B255,'Classificação ativ com agrop'!$B$7:$Z$632,COLUMN()-1,0)=0,"",VLOOKUP($B255,'Classificação ativ com agrop'!$B$7:$Z$632,COLUMN()-1,0))</f>
        <v>724</v>
      </c>
      <c r="T255" s="270">
        <f>IF(VLOOKUP($B255,'Classificação ativ com agrop'!$B$7:$Z$632,COLUMN()-1,0)=0,"",VLOOKUP($B255,'Classificação ativ com agrop'!$B$7:$Z$632,COLUMN()-1,0))</f>
        <v>83</v>
      </c>
      <c r="U255" s="270">
        <f>IF(VLOOKUP($B255,'Classificação ativ com agrop'!$B$7:$Z$632,COLUMN()-1,0)=0,"",VLOOKUP($B255,'Classificação ativ com agrop'!$B$7:$Z$632,COLUMN()-1,0))</f>
        <v>18120</v>
      </c>
      <c r="V255" s="270">
        <f>IF(VLOOKUP($B255,'Classificação ativ com agrop'!$B$7:$Z$632,COLUMN()-1,0)=0,"",VLOOKUP($B255,'Classificação ativ com agrop'!$B$7:$Z$632,COLUMN()-1,0))</f>
        <v>2250</v>
      </c>
      <c r="W255" s="270" t="str">
        <f>IF(VLOOKUP($B255,'Classificação ativ com agrop'!$B$7:$Z$632,COLUMN()-1,0)=0,"",VLOOKUP($B255,'Classificação ativ com agrop'!$B$7:$Z$632,COLUMN()-1,0))</f>
        <v/>
      </c>
      <c r="X255" s="270" t="str">
        <f>IF(VLOOKUP($B255,'Classificação ativ com agrop'!$B$7:$Z$632,COLUMN()-1,0)=0,"",VLOOKUP($B255,'Classificação ativ com agrop'!$B$7:$Z$632,COLUMN()-1,0))</f>
        <v/>
      </c>
      <c r="Y255" s="270" t="str">
        <f>IF(VLOOKUP($B255,'Classificação ativ com agrop'!$B$7:$Z$632,COLUMN()-1,0)=0,"",VLOOKUP($B255,'Classificação ativ com agrop'!$B$7:$Z$632,COLUMN()-1,0))</f>
        <v/>
      </c>
      <c r="Z255" s="270" t="str">
        <f>IF(VLOOKUP($B255,'Classificação ativ com agrop'!$B$7:$Z$632,COLUMN()-1,0)=0,"",VLOOKUP($B255,'Classificação ativ com agrop'!$B$7:$Z$632,COLUMN()-1,0))</f>
        <v/>
      </c>
    </row>
    <row r="256" spans="1:26">
      <c r="A256" s="48">
        <v>367</v>
      </c>
      <c r="B256" s="49" t="s">
        <v>338</v>
      </c>
      <c r="C256" s="65">
        <f>VLOOKUP($B256,'Panorama Especialização Brasil'!$K$4:$BU$679,58,0)</f>
        <v>484</v>
      </c>
      <c r="D256" s="46">
        <f t="shared" si="3"/>
        <v>0.70418486998745722</v>
      </c>
      <c r="E256" s="201">
        <f>VLOOKUP($B256,'Panorama Especialização Brasil'!$K$4:$BU$679,60,0)</f>
        <v>23</v>
      </c>
      <c r="F256" s="98">
        <v>0</v>
      </c>
      <c r="G256" s="196">
        <v>0</v>
      </c>
      <c r="H256" s="98">
        <f>VLOOKUP($B256,'Panorama Especialização Brasil'!$K$4:$BU$679,63,0)</f>
        <v>12162</v>
      </c>
      <c r="I256" s="201">
        <f>VLOOKUP($B256,'Panorama Especialização Brasil'!$K$4:$BV$680,64,0)</f>
        <v>863</v>
      </c>
      <c r="J256" s="270" t="str">
        <f>IF(VLOOKUP($B256,'Classificação ativ com agrop'!$B$7:$Z$632,COLUMN()-1,0)=0,"",VLOOKUP($B256,'Classificação ativ com agrop'!$B$7:$Z$632,COLUMN()-1,0))</f>
        <v/>
      </c>
      <c r="K256" s="270" t="str">
        <f>IF(VLOOKUP($B256,'Classificação ativ com agrop'!$B$7:$Z$632,COLUMN()-1,0)=0,"",VLOOKUP($B256,'Classificação ativ com agrop'!$B$7:$Z$632,COLUMN()-1,0))</f>
        <v>Agroind Veg</v>
      </c>
      <c r="L256" s="270" t="str">
        <f>IF(VLOOKUP($B256,'Classificação ativ com agrop'!$B$7:$Z$632,COLUMN()-1,0)=0,"",VLOOKUP($B256,'Classificação ativ com agrop'!$B$7:$Z$632,COLUMN()-1,0))</f>
        <v>Alimentar</v>
      </c>
      <c r="M256" s="270" t="str">
        <f>IF(VLOOKUP($B256,'Classificação ativ com agrop'!$B$7:$Z$632,COLUMN()-1,0)=0,"",VLOOKUP($B256,'Classificação ativ com agrop'!$B$7:$Z$632,COLUMN()-1,0))</f>
        <v>X Prop</v>
      </c>
      <c r="N256" s="270" t="str">
        <f>IF(VLOOKUP($B256,'Classificação ativ com agrop'!$B$7:$Z$632,COLUMN()-1,0)=0,"",VLOOKUP($B256,'Classificação ativ com agrop'!$B$7:$Z$632,COLUMN()-1,0))</f>
        <v/>
      </c>
      <c r="O256" s="270" t="str">
        <f>IF(VLOOKUP($B256,'Classificação ativ com agrop'!$B$7:$Z$632,COLUMN()-1,0)=0,"",VLOOKUP($B256,'Classificação ativ com agrop'!$B$7:$Z$632,COLUMN()-1,0))</f>
        <v/>
      </c>
      <c r="P256" s="270" t="str">
        <f>IF(VLOOKUP($B256,'Classificação ativ com agrop'!$B$7:$Z$632,COLUMN()-1,0)=0,"",VLOOKUP($B256,'Classificação ativ com agrop'!$B$7:$Z$632,COLUMN()-1,0))</f>
        <v/>
      </c>
      <c r="Q256" s="269">
        <f>IF(VLOOKUP($B256,'Classificação ativ com agrop'!$B$7:$Z$632,COLUMN()-1,0)=0,"",VLOOKUP($B256,'Classificação ativ com agrop'!$B$7:$Z$632,COLUMN()-1,0))</f>
        <v>1</v>
      </c>
      <c r="R256" s="269" t="str">
        <f>IF(VLOOKUP($B256,'Classificação ativ com agrop'!$B$7:$Z$632,COLUMN()-1,0)=0,"",VLOOKUP($B256,'Classificação ativ com agrop'!$B$7:$Z$632,COLUMN()-1,0))</f>
        <v/>
      </c>
      <c r="S256" s="270">
        <f>IF(VLOOKUP($B256,'Classificação ativ com agrop'!$B$7:$Z$632,COLUMN()-1,0)=0,"",VLOOKUP($B256,'Classificação ativ com agrop'!$B$7:$Z$632,COLUMN()-1,0))</f>
        <v>484</v>
      </c>
      <c r="T256" s="270">
        <f>IF(VLOOKUP($B256,'Classificação ativ com agrop'!$B$7:$Z$632,COLUMN()-1,0)=0,"",VLOOKUP($B256,'Classificação ativ com agrop'!$B$7:$Z$632,COLUMN()-1,0))</f>
        <v>23</v>
      </c>
      <c r="U256" s="270">
        <f>IF(VLOOKUP($B256,'Classificação ativ com agrop'!$B$7:$Z$632,COLUMN()-1,0)=0,"",VLOOKUP($B256,'Classificação ativ com agrop'!$B$7:$Z$632,COLUMN()-1,0))</f>
        <v>12162</v>
      </c>
      <c r="V256" s="270">
        <f>IF(VLOOKUP($B256,'Classificação ativ com agrop'!$B$7:$Z$632,COLUMN()-1,0)=0,"",VLOOKUP($B256,'Classificação ativ com agrop'!$B$7:$Z$632,COLUMN()-1,0))</f>
        <v>863</v>
      </c>
      <c r="W256" s="270" t="str">
        <f>IF(VLOOKUP($B256,'Classificação ativ com agrop'!$B$7:$Z$632,COLUMN()-1,0)=0,"",VLOOKUP($B256,'Classificação ativ com agrop'!$B$7:$Z$632,COLUMN()-1,0))</f>
        <v/>
      </c>
      <c r="X256" s="270" t="str">
        <f>IF(VLOOKUP($B256,'Classificação ativ com agrop'!$B$7:$Z$632,COLUMN()-1,0)=0,"",VLOOKUP($B256,'Classificação ativ com agrop'!$B$7:$Z$632,COLUMN()-1,0))</f>
        <v/>
      </c>
      <c r="Y256" s="270" t="str">
        <f>IF(VLOOKUP($B256,'Classificação ativ com agrop'!$B$7:$Z$632,COLUMN()-1,0)=0,"",VLOOKUP($B256,'Classificação ativ com agrop'!$B$7:$Z$632,COLUMN()-1,0))</f>
        <v/>
      </c>
      <c r="Z256" s="270" t="str">
        <f>IF(VLOOKUP($B256,'Classificação ativ com agrop'!$B$7:$Z$632,COLUMN()-1,0)=0,"",VLOOKUP($B256,'Classificação ativ com agrop'!$B$7:$Z$632,COLUMN()-1,0))</f>
        <v/>
      </c>
    </row>
    <row r="257" spans="1:26">
      <c r="A257" s="48">
        <v>643</v>
      </c>
      <c r="B257" s="49" t="s">
        <v>617</v>
      </c>
      <c r="C257" s="65">
        <f>VLOOKUP($B257,'Panorama Especialização Brasil'!$K$4:$BU$679,58,0)</f>
        <v>5501</v>
      </c>
      <c r="D257" s="46">
        <f t="shared" si="3"/>
        <v>0.70370466947047694</v>
      </c>
      <c r="E257" s="201">
        <f>VLOOKUP($B257,'Panorama Especialização Brasil'!$K$4:$BU$679,60,0)</f>
        <v>138</v>
      </c>
      <c r="F257" s="98">
        <v>1297</v>
      </c>
      <c r="G257" s="196">
        <v>19</v>
      </c>
      <c r="H257" s="98">
        <f>VLOOKUP($B257,'Panorama Especialização Brasil'!$K$4:$BU$679,63,0)</f>
        <v>138324</v>
      </c>
      <c r="I257" s="201">
        <f>VLOOKUP($B257,'Panorama Especialização Brasil'!$K$4:$BV$680,64,0)</f>
        <v>3649</v>
      </c>
      <c r="J257" s="270" t="str">
        <f>IF(VLOOKUP($B257,'Classificação ativ com agrop'!$B$7:$Z$632,COLUMN()-1,0)=0,"",VLOOKUP($B257,'Classificação ativ com agrop'!$B$7:$Z$632,COLUMN()-1,0))</f>
        <v/>
      </c>
      <c r="K257" s="270" t="str">
        <f>IF(VLOOKUP($B257,'Classificação ativ com agrop'!$B$7:$Z$632,COLUMN()-1,0)=0,"",VLOOKUP($B257,'Classificação ativ com agrop'!$B$7:$Z$632,COLUMN()-1,0))</f>
        <v>SPF</v>
      </c>
      <c r="L257" s="270" t="str">
        <f>IF(VLOOKUP($B257,'Classificação ativ com agrop'!$B$7:$Z$632,COLUMN()-1,0)=0,"",VLOOKUP($B257,'Classificação ativ com agrop'!$B$7:$Z$632,COLUMN()-1,0))</f>
        <v/>
      </c>
      <c r="M257" s="270" t="str">
        <f>IF(VLOOKUP($B257,'Classificação ativ com agrop'!$B$7:$Z$632,COLUMN()-1,0)=0,"",VLOOKUP($B257,'Classificação ativ com agrop'!$B$7:$Z$632,COLUMN()-1,0))</f>
        <v>Cons Reflexo</v>
      </c>
      <c r="N257" s="270" t="str">
        <f>IF(VLOOKUP($B257,'Classificação ativ com agrop'!$B$7:$Z$632,COLUMN()-1,0)=0,"",VLOOKUP($B257,'Classificação ativ com agrop'!$B$7:$Z$632,COLUMN()-1,0))</f>
        <v>Adm Pub</v>
      </c>
      <c r="O257" s="270" t="str">
        <f>IF(VLOOKUP($B257,'Classificação ativ com agrop'!$B$7:$Z$632,COLUMN()-1,0)=0,"",VLOOKUP($B257,'Classificação ativ com agrop'!$B$7:$Z$632,COLUMN()-1,0))</f>
        <v/>
      </c>
      <c r="P257" s="270" t="str">
        <f>IF(VLOOKUP($B257,'Classificação ativ com agrop'!$B$7:$Z$632,COLUMN()-1,0)=0,"",VLOOKUP($B257,'Classificação ativ com agrop'!$B$7:$Z$632,COLUMN()-1,0))</f>
        <v>G Prop</v>
      </c>
      <c r="Q257" s="269">
        <f>IF(VLOOKUP($B257,'Classificação ativ com agrop'!$B$7:$Z$632,COLUMN()-1,0)=0,"",VLOOKUP($B257,'Classificação ativ com agrop'!$B$7:$Z$632,COLUMN()-1,0))</f>
        <v>1</v>
      </c>
      <c r="R257" s="269" t="str">
        <f>IF(VLOOKUP($B257,'Classificação ativ com agrop'!$B$7:$Z$632,COLUMN()-1,0)=0,"",VLOOKUP($B257,'Classificação ativ com agrop'!$B$7:$Z$632,COLUMN()-1,0))</f>
        <v/>
      </c>
      <c r="S257" s="270">
        <f>IF(VLOOKUP($B257,'Classificação ativ com agrop'!$B$7:$Z$632,COLUMN()-1,0)=0,"",VLOOKUP($B257,'Classificação ativ com agrop'!$B$7:$Z$632,COLUMN()-1,0))</f>
        <v>5501</v>
      </c>
      <c r="T257" s="270">
        <f>IF(VLOOKUP($B257,'Classificação ativ com agrop'!$B$7:$Z$632,COLUMN()-1,0)=0,"",VLOOKUP($B257,'Classificação ativ com agrop'!$B$7:$Z$632,COLUMN()-1,0))</f>
        <v>138</v>
      </c>
      <c r="U257" s="270">
        <f>IF(VLOOKUP($B257,'Classificação ativ com agrop'!$B$7:$Z$632,COLUMN()-1,0)=0,"",VLOOKUP($B257,'Classificação ativ com agrop'!$B$7:$Z$632,COLUMN()-1,0))</f>
        <v>138324</v>
      </c>
      <c r="V257" s="270">
        <f>IF(VLOOKUP($B257,'Classificação ativ com agrop'!$B$7:$Z$632,COLUMN()-1,0)=0,"",VLOOKUP($B257,'Classificação ativ com agrop'!$B$7:$Z$632,COLUMN()-1,0))</f>
        <v>3649</v>
      </c>
      <c r="W257" s="270" t="str">
        <f>IF(VLOOKUP($B257,'Classificação ativ com agrop'!$B$7:$Z$632,COLUMN()-1,0)=0,"",VLOOKUP($B257,'Classificação ativ com agrop'!$B$7:$Z$632,COLUMN()-1,0))</f>
        <v/>
      </c>
      <c r="X257" s="270" t="str">
        <f>IF(VLOOKUP($B257,'Classificação ativ com agrop'!$B$7:$Z$632,COLUMN()-1,0)=0,"",VLOOKUP($B257,'Classificação ativ com agrop'!$B$7:$Z$632,COLUMN()-1,0))</f>
        <v/>
      </c>
      <c r="Y257" s="270" t="str">
        <f>IF(VLOOKUP($B257,'Classificação ativ com agrop'!$B$7:$Z$632,COLUMN()-1,0)=0,"",VLOOKUP($B257,'Classificação ativ com agrop'!$B$7:$Z$632,COLUMN()-1,0))</f>
        <v/>
      </c>
      <c r="Z257" s="270" t="str">
        <f>IF(VLOOKUP($B257,'Classificação ativ com agrop'!$B$7:$Z$632,COLUMN()-1,0)=0,"",VLOOKUP($B257,'Classificação ativ com agrop'!$B$7:$Z$632,COLUMN()-1,0))</f>
        <v/>
      </c>
    </row>
    <row r="258" spans="1:26">
      <c r="A258" s="48">
        <v>599</v>
      </c>
      <c r="B258" s="49" t="s">
        <v>572</v>
      </c>
      <c r="C258" s="65">
        <f>VLOOKUP($B258,'Panorama Especialização Brasil'!$K$4:$BU$679,58,0)</f>
        <v>2866</v>
      </c>
      <c r="D258" s="46">
        <f t="shared" si="3"/>
        <v>0.70341454307092499</v>
      </c>
      <c r="E258" s="201">
        <f>VLOOKUP($B258,'Panorama Especialização Brasil'!$K$4:$BU$679,60,0)</f>
        <v>71</v>
      </c>
      <c r="F258" s="98">
        <v>624</v>
      </c>
      <c r="G258" s="196">
        <v>18</v>
      </c>
      <c r="H258" s="98">
        <f>VLOOKUP($B258,'Panorama Especialização Brasil'!$K$4:$BU$679,63,0)</f>
        <v>72096</v>
      </c>
      <c r="I258" s="201">
        <f>VLOOKUP($B258,'Panorama Especialização Brasil'!$K$4:$BV$680,64,0)</f>
        <v>1947</v>
      </c>
      <c r="J258" s="270" t="str">
        <f>IF(VLOOKUP($B258,'Classificação ativ com agrop'!$B$7:$Z$632,COLUMN()-1,0)=0,"",VLOOKUP($B258,'Classificação ativ com agrop'!$B$7:$Z$632,COLUMN()-1,0))</f>
        <v/>
      </c>
      <c r="K258" s="270" t="str">
        <f>IF(VLOOKUP($B258,'Classificação ativ com agrop'!$B$7:$Z$632,COLUMN()-1,0)=0,"",VLOOKUP($B258,'Classificação ativ com agrop'!$B$7:$Z$632,COLUMN()-1,0))</f>
        <v>SPF&amp;E</v>
      </c>
      <c r="L258" s="270" t="str">
        <f>IF(VLOOKUP($B258,'Classificação ativ com agrop'!$B$7:$Z$632,COLUMN()-1,0)=0,"",VLOOKUP($B258,'Classificação ativ com agrop'!$B$7:$Z$632,COLUMN()-1,0))</f>
        <v/>
      </c>
      <c r="M258" s="270" t="str">
        <f>IF(VLOOKUP($B258,'Classificação ativ com agrop'!$B$7:$Z$632,COLUMN()-1,0)=0,"",VLOOKUP($B258,'Classificação ativ com agrop'!$B$7:$Z$632,COLUMN()-1,0))</f>
        <v>Gen Reflexo</v>
      </c>
      <c r="N258" s="270" t="str">
        <f>IF(VLOOKUP($B258,'Classificação ativ com agrop'!$B$7:$Z$632,COLUMN()-1,0)=0,"",VLOOKUP($B258,'Classificação ativ com agrop'!$B$7:$Z$632,COLUMN()-1,0))</f>
        <v/>
      </c>
      <c r="O258" s="270" t="str">
        <f>IF(VLOOKUP($B258,'Classificação ativ com agrop'!$B$7:$Z$632,COLUMN()-1,0)=0,"",VLOOKUP($B258,'Classificação ativ com agrop'!$B$7:$Z$632,COLUMN()-1,0))</f>
        <v/>
      </c>
      <c r="P258" s="270" t="str">
        <f>IF(VLOOKUP($B258,'Classificação ativ com agrop'!$B$7:$Z$632,COLUMN()-1,0)=0,"",VLOOKUP($B258,'Classificação ativ com agrop'!$B$7:$Z$632,COLUMN()-1,0))</f>
        <v/>
      </c>
      <c r="Q258" s="269">
        <f>IF(VLOOKUP($B258,'Classificação ativ com agrop'!$B$7:$Z$632,COLUMN()-1,0)=0,"",VLOOKUP($B258,'Classificação ativ com agrop'!$B$7:$Z$632,COLUMN()-1,0))</f>
        <v>1</v>
      </c>
      <c r="R258" s="269" t="str">
        <f>IF(VLOOKUP($B258,'Classificação ativ com agrop'!$B$7:$Z$632,COLUMN()-1,0)=0,"",VLOOKUP($B258,'Classificação ativ com agrop'!$B$7:$Z$632,COLUMN()-1,0))</f>
        <v/>
      </c>
      <c r="S258" s="270">
        <f>IF(VLOOKUP($B258,'Classificação ativ com agrop'!$B$7:$Z$632,COLUMN()-1,0)=0,"",VLOOKUP($B258,'Classificação ativ com agrop'!$B$7:$Z$632,COLUMN()-1,0))</f>
        <v>2866</v>
      </c>
      <c r="T258" s="270">
        <f>IF(VLOOKUP($B258,'Classificação ativ com agrop'!$B$7:$Z$632,COLUMN()-1,0)=0,"",VLOOKUP($B258,'Classificação ativ com agrop'!$B$7:$Z$632,COLUMN()-1,0))</f>
        <v>71</v>
      </c>
      <c r="U258" s="270">
        <f>IF(VLOOKUP($B258,'Classificação ativ com agrop'!$B$7:$Z$632,COLUMN()-1,0)=0,"",VLOOKUP($B258,'Classificação ativ com agrop'!$B$7:$Z$632,COLUMN()-1,0))</f>
        <v>72096</v>
      </c>
      <c r="V258" s="270">
        <f>IF(VLOOKUP($B258,'Classificação ativ com agrop'!$B$7:$Z$632,COLUMN()-1,0)=0,"",VLOOKUP($B258,'Classificação ativ com agrop'!$B$7:$Z$632,COLUMN()-1,0))</f>
        <v>1947</v>
      </c>
      <c r="W258" s="270" t="str">
        <f>IF(VLOOKUP($B258,'Classificação ativ com agrop'!$B$7:$Z$632,COLUMN()-1,0)=0,"",VLOOKUP($B258,'Classificação ativ com agrop'!$B$7:$Z$632,COLUMN()-1,0))</f>
        <v/>
      </c>
      <c r="X258" s="270" t="str">
        <f>IF(VLOOKUP($B258,'Classificação ativ com agrop'!$B$7:$Z$632,COLUMN()-1,0)=0,"",VLOOKUP($B258,'Classificação ativ com agrop'!$B$7:$Z$632,COLUMN()-1,0))</f>
        <v/>
      </c>
      <c r="Y258" s="270" t="str">
        <f>IF(VLOOKUP($B258,'Classificação ativ com agrop'!$B$7:$Z$632,COLUMN()-1,0)=0,"",VLOOKUP($B258,'Classificação ativ com agrop'!$B$7:$Z$632,COLUMN()-1,0))</f>
        <v/>
      </c>
      <c r="Z258" s="270" t="str">
        <f>IF(VLOOKUP($B258,'Classificação ativ com agrop'!$B$7:$Z$632,COLUMN()-1,0)=0,"",VLOOKUP($B258,'Classificação ativ com agrop'!$B$7:$Z$632,COLUMN()-1,0))</f>
        <v/>
      </c>
    </row>
    <row r="259" spans="1:26">
      <c r="A259" s="48">
        <v>377</v>
      </c>
      <c r="B259" s="49" t="s">
        <v>348</v>
      </c>
      <c r="C259" s="65">
        <f>VLOOKUP($B259,'Panorama Especialização Brasil'!$K$4:$BU$679,58,0)</f>
        <v>1000</v>
      </c>
      <c r="D259" s="46">
        <f t="shared" si="3"/>
        <v>0.69760801299274022</v>
      </c>
      <c r="E259" s="201">
        <f>VLOOKUP($B259,'Panorama Especialização Brasil'!$K$4:$BU$679,60,0)</f>
        <v>114</v>
      </c>
      <c r="F259" s="98">
        <v>182</v>
      </c>
      <c r="G259" s="196">
        <v>17</v>
      </c>
      <c r="H259" s="98">
        <f>VLOOKUP($B259,'Panorama Especialização Brasil'!$K$4:$BU$679,63,0)</f>
        <v>25365</v>
      </c>
      <c r="I259" s="201">
        <f>VLOOKUP($B259,'Panorama Especialização Brasil'!$K$4:$BV$680,64,0)</f>
        <v>3170</v>
      </c>
      <c r="J259" s="270" t="str">
        <f>IF(VLOOKUP($B259,'Classificação ativ com agrop'!$B$7:$Z$632,COLUMN()-1,0)=0,"",VLOOKUP($B259,'Classificação ativ com agrop'!$B$7:$Z$632,COLUMN()-1,0))</f>
        <v/>
      </c>
      <c r="K259" s="270" t="str">
        <f>IF(VLOOKUP($B259,'Classificação ativ com agrop'!$B$7:$Z$632,COLUMN()-1,0)=0,"",VLOOKUP($B259,'Classificação ativ com agrop'!$B$7:$Z$632,COLUMN()-1,0))</f>
        <v>SPF</v>
      </c>
      <c r="L259" s="270" t="str">
        <f>IF(VLOOKUP($B259,'Classificação ativ com agrop'!$B$7:$Z$632,COLUMN()-1,0)=0,"",VLOOKUP($B259,'Classificação ativ com agrop'!$B$7:$Z$632,COLUMN()-1,0))</f>
        <v/>
      </c>
      <c r="M259" s="270" t="str">
        <f>IF(VLOOKUP($B259,'Classificação ativ com agrop'!$B$7:$Z$632,COLUMN()-1,0)=0,"",VLOOKUP($B259,'Classificação ativ com agrop'!$B$7:$Z$632,COLUMN()-1,0))</f>
        <v>Cons Reflexo</v>
      </c>
      <c r="N259" s="270" t="str">
        <f>IF(VLOOKUP($B259,'Classificação ativ com agrop'!$B$7:$Z$632,COLUMN()-1,0)=0,"",VLOOKUP($B259,'Classificação ativ com agrop'!$B$7:$Z$632,COLUMN()-1,0))</f>
        <v/>
      </c>
      <c r="O259" s="270" t="str">
        <f>IF(VLOOKUP($B259,'Classificação ativ com agrop'!$B$7:$Z$632,COLUMN()-1,0)=0,"",VLOOKUP($B259,'Classificação ativ com agrop'!$B$7:$Z$632,COLUMN()-1,0))</f>
        <v/>
      </c>
      <c r="P259" s="270" t="str">
        <f>IF(VLOOKUP($B259,'Classificação ativ com agrop'!$B$7:$Z$632,COLUMN()-1,0)=0,"",VLOOKUP($B259,'Classificação ativ com agrop'!$B$7:$Z$632,COLUMN()-1,0))</f>
        <v/>
      </c>
      <c r="Q259" s="269">
        <f>IF(VLOOKUP($B259,'Classificação ativ com agrop'!$B$7:$Z$632,COLUMN()-1,0)=0,"",VLOOKUP($B259,'Classificação ativ com agrop'!$B$7:$Z$632,COLUMN()-1,0))</f>
        <v>1</v>
      </c>
      <c r="R259" s="269" t="str">
        <f>IF(VLOOKUP($B259,'Classificação ativ com agrop'!$B$7:$Z$632,COLUMN()-1,0)=0,"",VLOOKUP($B259,'Classificação ativ com agrop'!$B$7:$Z$632,COLUMN()-1,0))</f>
        <v/>
      </c>
      <c r="S259" s="270">
        <f>IF(VLOOKUP($B259,'Classificação ativ com agrop'!$B$7:$Z$632,COLUMN()-1,0)=0,"",VLOOKUP($B259,'Classificação ativ com agrop'!$B$7:$Z$632,COLUMN()-1,0))</f>
        <v>1000</v>
      </c>
      <c r="T259" s="270">
        <f>IF(VLOOKUP($B259,'Classificação ativ com agrop'!$B$7:$Z$632,COLUMN()-1,0)=0,"",VLOOKUP($B259,'Classificação ativ com agrop'!$B$7:$Z$632,COLUMN()-1,0))</f>
        <v>114</v>
      </c>
      <c r="U259" s="270">
        <f>IF(VLOOKUP($B259,'Classificação ativ com agrop'!$B$7:$Z$632,COLUMN()-1,0)=0,"",VLOOKUP($B259,'Classificação ativ com agrop'!$B$7:$Z$632,COLUMN()-1,0))</f>
        <v>25365</v>
      </c>
      <c r="V259" s="270">
        <f>IF(VLOOKUP($B259,'Classificação ativ com agrop'!$B$7:$Z$632,COLUMN()-1,0)=0,"",VLOOKUP($B259,'Classificação ativ com agrop'!$B$7:$Z$632,COLUMN()-1,0))</f>
        <v>3170</v>
      </c>
      <c r="W259" s="270" t="str">
        <f>IF(VLOOKUP($B259,'Classificação ativ com agrop'!$B$7:$Z$632,COLUMN()-1,0)=0,"",VLOOKUP($B259,'Classificação ativ com agrop'!$B$7:$Z$632,COLUMN()-1,0))</f>
        <v/>
      </c>
      <c r="X259" s="270" t="str">
        <f>IF(VLOOKUP($B259,'Classificação ativ com agrop'!$B$7:$Z$632,COLUMN()-1,0)=0,"",VLOOKUP($B259,'Classificação ativ com agrop'!$B$7:$Z$632,COLUMN()-1,0))</f>
        <v/>
      </c>
      <c r="Y259" s="270" t="str">
        <f>IF(VLOOKUP($B259,'Classificação ativ com agrop'!$B$7:$Z$632,COLUMN()-1,0)=0,"",VLOOKUP($B259,'Classificação ativ com agrop'!$B$7:$Z$632,COLUMN()-1,0))</f>
        <v/>
      </c>
      <c r="Z259" s="270" t="str">
        <f>IF(VLOOKUP($B259,'Classificação ativ com agrop'!$B$7:$Z$632,COLUMN()-1,0)=0,"",VLOOKUP($B259,'Classificação ativ com agrop'!$B$7:$Z$632,COLUMN()-1,0))</f>
        <v/>
      </c>
    </row>
    <row r="260" spans="1:26">
      <c r="A260" s="48">
        <v>352</v>
      </c>
      <c r="B260" s="49" t="s">
        <v>323</v>
      </c>
      <c r="C260" s="65">
        <f>VLOOKUP($B260,'Panorama Especialização Brasil'!$K$4:$BU$679,58,0)</f>
        <v>8098</v>
      </c>
      <c r="D260" s="46">
        <f t="shared" si="3"/>
        <v>0.69550790224022119</v>
      </c>
      <c r="E260" s="201">
        <f>VLOOKUP($B260,'Panorama Especialização Brasil'!$K$4:$BU$679,60,0)</f>
        <v>1922</v>
      </c>
      <c r="F260" s="98">
        <v>736</v>
      </c>
      <c r="G260" s="196">
        <v>136</v>
      </c>
      <c r="H260" s="98">
        <f>VLOOKUP($B260,'Panorama Especialização Brasil'!$K$4:$BU$679,63,0)</f>
        <v>206026</v>
      </c>
      <c r="I260" s="201">
        <f>VLOOKUP($B260,'Panorama Especialização Brasil'!$K$4:$BV$680,64,0)</f>
        <v>60340</v>
      </c>
      <c r="J260" s="270" t="str">
        <f>IF(VLOOKUP($B260,'Classificação ativ com agrop'!$B$7:$Z$632,COLUMN()-1,0)=0,"",VLOOKUP($B260,'Classificação ativ com agrop'!$B$7:$Z$632,COLUMN()-1,0))</f>
        <v/>
      </c>
      <c r="K260" s="270" t="str">
        <f>IF(VLOOKUP($B260,'Classificação ativ com agrop'!$B$7:$Z$632,COLUMN()-1,0)=0,"",VLOOKUP($B260,'Classificação ativ com agrop'!$B$7:$Z$632,COLUMN()-1,0))</f>
        <v>SPF&amp;E</v>
      </c>
      <c r="L260" s="270" t="str">
        <f>IF(VLOOKUP($B260,'Classificação ativ com agrop'!$B$7:$Z$632,COLUMN()-1,0)=0,"",VLOOKUP($B260,'Classificação ativ com agrop'!$B$7:$Z$632,COLUMN()-1,0))</f>
        <v/>
      </c>
      <c r="M260" s="270" t="str">
        <f>IF(VLOOKUP($B260,'Classificação ativ com agrop'!$B$7:$Z$632,COLUMN()-1,0)=0,"",VLOOKUP($B260,'Classificação ativ com agrop'!$B$7:$Z$632,COLUMN()-1,0))</f>
        <v>Gen Reflexo</v>
      </c>
      <c r="N260" s="270" t="str">
        <f>IF(VLOOKUP($B260,'Classificação ativ com agrop'!$B$7:$Z$632,COLUMN()-1,0)=0,"",VLOOKUP($B260,'Classificação ativ com agrop'!$B$7:$Z$632,COLUMN()-1,0))</f>
        <v/>
      </c>
      <c r="O260" s="270" t="str">
        <f>IF(VLOOKUP($B260,'Classificação ativ com agrop'!$B$7:$Z$632,COLUMN()-1,0)=0,"",VLOOKUP($B260,'Classificação ativ com agrop'!$B$7:$Z$632,COLUMN()-1,0))</f>
        <v/>
      </c>
      <c r="P260" s="270" t="str">
        <f>IF(VLOOKUP($B260,'Classificação ativ com agrop'!$B$7:$Z$632,COLUMN()-1,0)=0,"",VLOOKUP($B260,'Classificação ativ com agrop'!$B$7:$Z$632,COLUMN()-1,0))</f>
        <v/>
      </c>
      <c r="Q260" s="269">
        <f>IF(VLOOKUP($B260,'Classificação ativ com agrop'!$B$7:$Z$632,COLUMN()-1,0)=0,"",VLOOKUP($B260,'Classificação ativ com agrop'!$B$7:$Z$632,COLUMN()-1,0))</f>
        <v>1</v>
      </c>
      <c r="R260" s="269" t="str">
        <f>IF(VLOOKUP($B260,'Classificação ativ com agrop'!$B$7:$Z$632,COLUMN()-1,0)=0,"",VLOOKUP($B260,'Classificação ativ com agrop'!$B$7:$Z$632,COLUMN()-1,0))</f>
        <v/>
      </c>
      <c r="S260" s="270">
        <f>IF(VLOOKUP($B260,'Classificação ativ com agrop'!$B$7:$Z$632,COLUMN()-1,0)=0,"",VLOOKUP($B260,'Classificação ativ com agrop'!$B$7:$Z$632,COLUMN()-1,0))</f>
        <v>8098</v>
      </c>
      <c r="T260" s="270">
        <f>IF(VLOOKUP($B260,'Classificação ativ com agrop'!$B$7:$Z$632,COLUMN()-1,0)=0,"",VLOOKUP($B260,'Classificação ativ com agrop'!$B$7:$Z$632,COLUMN()-1,0))</f>
        <v>1922</v>
      </c>
      <c r="U260" s="270">
        <f>IF(VLOOKUP($B260,'Classificação ativ com agrop'!$B$7:$Z$632,COLUMN()-1,0)=0,"",VLOOKUP($B260,'Classificação ativ com agrop'!$B$7:$Z$632,COLUMN()-1,0))</f>
        <v>206026</v>
      </c>
      <c r="V260" s="270">
        <f>IF(VLOOKUP($B260,'Classificação ativ com agrop'!$B$7:$Z$632,COLUMN()-1,0)=0,"",VLOOKUP($B260,'Classificação ativ com agrop'!$B$7:$Z$632,COLUMN()-1,0))</f>
        <v>60340</v>
      </c>
      <c r="W260" s="270" t="str">
        <f>IF(VLOOKUP($B260,'Classificação ativ com agrop'!$B$7:$Z$632,COLUMN()-1,0)=0,"",VLOOKUP($B260,'Classificação ativ com agrop'!$B$7:$Z$632,COLUMN()-1,0))</f>
        <v/>
      </c>
      <c r="X260" s="270" t="str">
        <f>IF(VLOOKUP($B260,'Classificação ativ com agrop'!$B$7:$Z$632,COLUMN()-1,0)=0,"",VLOOKUP($B260,'Classificação ativ com agrop'!$B$7:$Z$632,COLUMN()-1,0))</f>
        <v/>
      </c>
      <c r="Y260" s="270" t="str">
        <f>IF(VLOOKUP($B260,'Classificação ativ com agrop'!$B$7:$Z$632,COLUMN()-1,0)=0,"",VLOOKUP($B260,'Classificação ativ com agrop'!$B$7:$Z$632,COLUMN()-1,0))</f>
        <v/>
      </c>
      <c r="Z260" s="270" t="str">
        <f>IF(VLOOKUP($B260,'Classificação ativ com agrop'!$B$7:$Z$632,COLUMN()-1,0)=0,"",VLOOKUP($B260,'Classificação ativ com agrop'!$B$7:$Z$632,COLUMN()-1,0))</f>
        <v/>
      </c>
    </row>
    <row r="261" spans="1:26">
      <c r="A261" s="48">
        <v>629</v>
      </c>
      <c r="B261" s="49" t="s">
        <v>603</v>
      </c>
      <c r="C261" s="65">
        <f>VLOOKUP($B261,'Panorama Especialização Brasil'!$K$4:$BU$679,58,0)</f>
        <v>2520</v>
      </c>
      <c r="D261" s="46">
        <f t="shared" si="3"/>
        <v>0.69460659026876059</v>
      </c>
      <c r="E261" s="201">
        <f>VLOOKUP($B261,'Panorama Especialização Brasil'!$K$4:$BU$679,60,0)</f>
        <v>230</v>
      </c>
      <c r="F261" s="98">
        <v>659</v>
      </c>
      <c r="G261" s="196">
        <v>51</v>
      </c>
      <c r="H261" s="98">
        <f>VLOOKUP($B261,'Panorama Especialização Brasil'!$K$4:$BU$679,63,0)</f>
        <v>64196</v>
      </c>
      <c r="I261" s="201">
        <f>VLOOKUP($B261,'Panorama Especialização Brasil'!$K$4:$BV$680,64,0)</f>
        <v>7718</v>
      </c>
      <c r="J261" s="270" t="str">
        <f>IF(VLOOKUP($B261,'Classificação ativ com agrop'!$B$7:$Z$632,COLUMN()-1,0)=0,"",VLOOKUP($B261,'Classificação ativ com agrop'!$B$7:$Z$632,COLUMN()-1,0))</f>
        <v/>
      </c>
      <c r="K261" s="270" t="str">
        <f>IF(VLOOKUP($B261,'Classificação ativ com agrop'!$B$7:$Z$632,COLUMN()-1,0)=0,"",VLOOKUP($B261,'Classificação ativ com agrop'!$B$7:$Z$632,COLUMN()-1,0))</f>
        <v>SPF</v>
      </c>
      <c r="L261" s="270" t="str">
        <f>IF(VLOOKUP($B261,'Classificação ativ com agrop'!$B$7:$Z$632,COLUMN()-1,0)=0,"",VLOOKUP($B261,'Classificação ativ com agrop'!$B$7:$Z$632,COLUMN()-1,0))</f>
        <v/>
      </c>
      <c r="M261" s="270" t="str">
        <f>IF(VLOOKUP($B261,'Classificação ativ com agrop'!$B$7:$Z$632,COLUMN()-1,0)=0,"",VLOOKUP($B261,'Classificação ativ com agrop'!$B$7:$Z$632,COLUMN()-1,0))</f>
        <v>Cons Reflexo</v>
      </c>
      <c r="N261" s="270" t="str">
        <f>IF(VLOOKUP($B261,'Classificação ativ com agrop'!$B$7:$Z$632,COLUMN()-1,0)=0,"",VLOOKUP($B261,'Classificação ativ com agrop'!$B$7:$Z$632,COLUMN()-1,0))</f>
        <v/>
      </c>
      <c r="O261" s="270" t="str">
        <f>IF(VLOOKUP($B261,'Classificação ativ com agrop'!$B$7:$Z$632,COLUMN()-1,0)=0,"",VLOOKUP($B261,'Classificação ativ com agrop'!$B$7:$Z$632,COLUMN()-1,0))</f>
        <v/>
      </c>
      <c r="P261" s="270" t="str">
        <f>IF(VLOOKUP($B261,'Classificação ativ com agrop'!$B$7:$Z$632,COLUMN()-1,0)=0,"",VLOOKUP($B261,'Classificação ativ com agrop'!$B$7:$Z$632,COLUMN()-1,0))</f>
        <v/>
      </c>
      <c r="Q261" s="269">
        <f>IF(VLOOKUP($B261,'Classificação ativ com agrop'!$B$7:$Z$632,COLUMN()-1,0)=0,"",VLOOKUP($B261,'Classificação ativ com agrop'!$B$7:$Z$632,COLUMN()-1,0))</f>
        <v>1</v>
      </c>
      <c r="R261" s="269" t="str">
        <f>IF(VLOOKUP($B261,'Classificação ativ com agrop'!$B$7:$Z$632,COLUMN()-1,0)=0,"",VLOOKUP($B261,'Classificação ativ com agrop'!$B$7:$Z$632,COLUMN()-1,0))</f>
        <v/>
      </c>
      <c r="S261" s="270">
        <f>IF(VLOOKUP($B261,'Classificação ativ com agrop'!$B$7:$Z$632,COLUMN()-1,0)=0,"",VLOOKUP($B261,'Classificação ativ com agrop'!$B$7:$Z$632,COLUMN()-1,0))</f>
        <v>2520</v>
      </c>
      <c r="T261" s="270">
        <f>IF(VLOOKUP($B261,'Classificação ativ com agrop'!$B$7:$Z$632,COLUMN()-1,0)=0,"",VLOOKUP($B261,'Classificação ativ com agrop'!$B$7:$Z$632,COLUMN()-1,0))</f>
        <v>230</v>
      </c>
      <c r="U261" s="270">
        <f>IF(VLOOKUP($B261,'Classificação ativ com agrop'!$B$7:$Z$632,COLUMN()-1,0)=0,"",VLOOKUP($B261,'Classificação ativ com agrop'!$B$7:$Z$632,COLUMN()-1,0))</f>
        <v>64196</v>
      </c>
      <c r="V261" s="270">
        <f>IF(VLOOKUP($B261,'Classificação ativ com agrop'!$B$7:$Z$632,COLUMN()-1,0)=0,"",VLOOKUP($B261,'Classificação ativ com agrop'!$B$7:$Z$632,COLUMN()-1,0))</f>
        <v>7718</v>
      </c>
      <c r="W261" s="270" t="str">
        <f>IF(VLOOKUP($B261,'Classificação ativ com agrop'!$B$7:$Z$632,COLUMN()-1,0)=0,"",VLOOKUP($B261,'Classificação ativ com agrop'!$B$7:$Z$632,COLUMN()-1,0))</f>
        <v/>
      </c>
      <c r="X261" s="270" t="str">
        <f>IF(VLOOKUP($B261,'Classificação ativ com agrop'!$B$7:$Z$632,COLUMN()-1,0)=0,"",VLOOKUP($B261,'Classificação ativ com agrop'!$B$7:$Z$632,COLUMN()-1,0))</f>
        <v/>
      </c>
      <c r="Y261" s="270" t="str">
        <f>IF(VLOOKUP($B261,'Classificação ativ com agrop'!$B$7:$Z$632,COLUMN()-1,0)=0,"",VLOOKUP($B261,'Classificação ativ com agrop'!$B$7:$Z$632,COLUMN()-1,0))</f>
        <v/>
      </c>
      <c r="Z261" s="270" t="str">
        <f>IF(VLOOKUP($B261,'Classificação ativ com agrop'!$B$7:$Z$632,COLUMN()-1,0)=0,"",VLOOKUP($B261,'Classificação ativ com agrop'!$B$7:$Z$632,COLUMN()-1,0))</f>
        <v/>
      </c>
    </row>
    <row r="262" spans="1:26">
      <c r="A262" s="48">
        <v>187</v>
      </c>
      <c r="B262" s="49" t="s">
        <v>157</v>
      </c>
      <c r="C262" s="65">
        <f>VLOOKUP($B262,'Panorama Especialização Brasil'!$K$4:$BU$679,58,0)</f>
        <v>424</v>
      </c>
      <c r="D262" s="46">
        <f t="shared" ref="D262:D325" si="4">(C262/H262)/($C$4/$H$4)</f>
        <v>0.69021221286235535</v>
      </c>
      <c r="E262" s="201">
        <f>VLOOKUP($B262,'Panorama Especialização Brasil'!$K$4:$BU$679,60,0)</f>
        <v>38</v>
      </c>
      <c r="F262" s="98">
        <v>5</v>
      </c>
      <c r="G262" s="196">
        <v>1</v>
      </c>
      <c r="H262" s="98">
        <f>VLOOKUP($B262,'Panorama Especialização Brasil'!$K$4:$BU$679,63,0)</f>
        <v>10870</v>
      </c>
      <c r="I262" s="201">
        <f>VLOOKUP($B262,'Panorama Especialização Brasil'!$K$4:$BV$680,64,0)</f>
        <v>399</v>
      </c>
      <c r="J262" s="270" t="str">
        <f>IF(VLOOKUP($B262,'Classificação ativ com agrop'!$B$7:$Z$632,COLUMN()-1,0)=0,"",VLOOKUP($B262,'Classificação ativ com agrop'!$B$7:$Z$632,COLUMN()-1,0))</f>
        <v/>
      </c>
      <c r="K262" s="270" t="str">
        <f>IF(VLOOKUP($B262,'Classificação ativ com agrop'!$B$7:$Z$632,COLUMN()-1,0)=0,"",VLOOKUP($B262,'Classificação ativ com agrop'!$B$7:$Z$632,COLUMN()-1,0))</f>
        <v>Const Civil</v>
      </c>
      <c r="L262" s="270" t="str">
        <f>IF(VLOOKUP($B262,'Classificação ativ com agrop'!$B$7:$Z$632,COLUMN()-1,0)=0,"",VLOOKUP($B262,'Classificação ativ com agrop'!$B$7:$Z$632,COLUMN()-1,0))</f>
        <v/>
      </c>
      <c r="M262" s="270" t="str">
        <f>IF(VLOOKUP($B262,'Classificação ativ com agrop'!$B$7:$Z$632,COLUMN()-1,0)=0,"",VLOOKUP($B262,'Classificação ativ com agrop'!$B$7:$Z$632,COLUMN()-1,0))</f>
        <v>Multifunção</v>
      </c>
      <c r="N262" s="270" t="str">
        <f>IF(VLOOKUP($B262,'Classificação ativ com agrop'!$B$7:$Z$632,COLUMN()-1,0)=0,"",VLOOKUP($B262,'Classificação ativ com agrop'!$B$7:$Z$632,COLUMN()-1,0))</f>
        <v/>
      </c>
      <c r="O262" s="270" t="str">
        <f>IF(VLOOKUP($B262,'Classificação ativ com agrop'!$B$7:$Z$632,COLUMN()-1,0)=0,"",VLOOKUP($B262,'Classificação ativ com agrop'!$B$7:$Z$632,COLUMN()-1,0))</f>
        <v/>
      </c>
      <c r="P262" s="270" t="str">
        <f>IF(VLOOKUP($B262,'Classificação ativ com agrop'!$B$7:$Z$632,COLUMN()-1,0)=0,"",VLOOKUP($B262,'Classificação ativ com agrop'!$B$7:$Z$632,COLUMN()-1,0))</f>
        <v/>
      </c>
      <c r="Q262" s="269">
        <f>IF(VLOOKUP($B262,'Classificação ativ com agrop'!$B$7:$Z$632,COLUMN()-1,0)=0,"",VLOOKUP($B262,'Classificação ativ com agrop'!$B$7:$Z$632,COLUMN()-1,0))</f>
        <v>1</v>
      </c>
      <c r="R262" s="269" t="str">
        <f>IF(VLOOKUP($B262,'Classificação ativ com agrop'!$B$7:$Z$632,COLUMN()-1,0)=0,"",VLOOKUP($B262,'Classificação ativ com agrop'!$B$7:$Z$632,COLUMN()-1,0))</f>
        <v/>
      </c>
      <c r="S262" s="270">
        <f>IF(VLOOKUP($B262,'Classificação ativ com agrop'!$B$7:$Z$632,COLUMN()-1,0)=0,"",VLOOKUP($B262,'Classificação ativ com agrop'!$B$7:$Z$632,COLUMN()-1,0))</f>
        <v>424</v>
      </c>
      <c r="T262" s="270">
        <f>IF(VLOOKUP($B262,'Classificação ativ com agrop'!$B$7:$Z$632,COLUMN()-1,0)=0,"",VLOOKUP($B262,'Classificação ativ com agrop'!$B$7:$Z$632,COLUMN()-1,0))</f>
        <v>38</v>
      </c>
      <c r="U262" s="270">
        <f>IF(VLOOKUP($B262,'Classificação ativ com agrop'!$B$7:$Z$632,COLUMN()-1,0)=0,"",VLOOKUP($B262,'Classificação ativ com agrop'!$B$7:$Z$632,COLUMN()-1,0))</f>
        <v>10870</v>
      </c>
      <c r="V262" s="270">
        <f>IF(VLOOKUP($B262,'Classificação ativ com agrop'!$B$7:$Z$632,COLUMN()-1,0)=0,"",VLOOKUP($B262,'Classificação ativ com agrop'!$B$7:$Z$632,COLUMN()-1,0))</f>
        <v>399</v>
      </c>
      <c r="W262" s="270" t="str">
        <f>IF(VLOOKUP($B262,'Classificação ativ com agrop'!$B$7:$Z$632,COLUMN()-1,0)=0,"",VLOOKUP($B262,'Classificação ativ com agrop'!$B$7:$Z$632,COLUMN()-1,0))</f>
        <v/>
      </c>
      <c r="X262" s="270" t="str">
        <f>IF(VLOOKUP($B262,'Classificação ativ com agrop'!$B$7:$Z$632,COLUMN()-1,0)=0,"",VLOOKUP($B262,'Classificação ativ com agrop'!$B$7:$Z$632,COLUMN()-1,0))</f>
        <v/>
      </c>
      <c r="Y262" s="270" t="str">
        <f>IF(VLOOKUP($B262,'Classificação ativ com agrop'!$B$7:$Z$632,COLUMN()-1,0)=0,"",VLOOKUP($B262,'Classificação ativ com agrop'!$B$7:$Z$632,COLUMN()-1,0))</f>
        <v/>
      </c>
      <c r="Z262" s="270" t="str">
        <f>IF(VLOOKUP($B262,'Classificação ativ com agrop'!$B$7:$Z$632,COLUMN()-1,0)=0,"",VLOOKUP($B262,'Classificação ativ com agrop'!$B$7:$Z$632,COLUMN()-1,0))</f>
        <v/>
      </c>
    </row>
    <row r="263" spans="1:26">
      <c r="A263" s="48">
        <v>345</v>
      </c>
      <c r="B263" s="49" t="s">
        <v>316</v>
      </c>
      <c r="C263" s="65">
        <f>VLOOKUP($B263,'Panorama Especialização Brasil'!$K$4:$BU$679,58,0)</f>
        <v>3147</v>
      </c>
      <c r="D263" s="46">
        <f t="shared" si="4"/>
        <v>0.68926378703265268</v>
      </c>
      <c r="E263" s="201">
        <f>VLOOKUP($B263,'Panorama Especialização Brasil'!$K$4:$BU$679,60,0)</f>
        <v>357</v>
      </c>
      <c r="F263" s="98">
        <v>1189</v>
      </c>
      <c r="G263" s="196">
        <v>78</v>
      </c>
      <c r="H263" s="98">
        <f>VLOOKUP($B263,'Panorama Especialização Brasil'!$K$4:$BU$679,63,0)</f>
        <v>80790</v>
      </c>
      <c r="I263" s="201">
        <f>VLOOKUP($B263,'Panorama Especialização Brasil'!$K$4:$BV$680,64,0)</f>
        <v>8531</v>
      </c>
      <c r="J263" s="270" t="str">
        <f>IF(VLOOKUP($B263,'Classificação ativ com agrop'!$B$7:$Z$632,COLUMN()-1,0)=0,"",VLOOKUP($B263,'Classificação ativ com agrop'!$B$7:$Z$632,COLUMN()-1,0))</f>
        <v/>
      </c>
      <c r="K263" s="270" t="str">
        <f>IF(VLOOKUP($B263,'Classificação ativ com agrop'!$B$7:$Z$632,COLUMN()-1,0)=0,"",VLOOKUP($B263,'Classificação ativ com agrop'!$B$7:$Z$632,COLUMN()-1,0))</f>
        <v>Multicadeia</v>
      </c>
      <c r="L263" s="270" t="str">
        <f>IF(VLOOKUP($B263,'Classificação ativ com agrop'!$B$7:$Z$632,COLUMN()-1,0)=0,"",VLOOKUP($B263,'Classificação ativ com agrop'!$B$7:$Z$632,COLUMN()-1,0))</f>
        <v/>
      </c>
      <c r="M263" s="270" t="str">
        <f>IF(VLOOKUP($B263,'Classificação ativ com agrop'!$B$7:$Z$632,COLUMN()-1,0)=0,"",VLOOKUP($B263,'Classificação ativ com agrop'!$B$7:$Z$632,COLUMN()-1,0))</f>
        <v>Multifunção</v>
      </c>
      <c r="N263" s="270" t="str">
        <f>IF(VLOOKUP($B263,'Classificação ativ com agrop'!$B$7:$Z$632,COLUMN()-1,0)=0,"",VLOOKUP($B263,'Classificação ativ com agrop'!$B$7:$Z$632,COLUMN()-1,0))</f>
        <v/>
      </c>
      <c r="O263" s="270" t="str">
        <f>IF(VLOOKUP($B263,'Classificação ativ com agrop'!$B$7:$Z$632,COLUMN()-1,0)=0,"",VLOOKUP($B263,'Classificação ativ com agrop'!$B$7:$Z$632,COLUMN()-1,0))</f>
        <v/>
      </c>
      <c r="P263" s="270" t="str">
        <f>IF(VLOOKUP($B263,'Classificação ativ com agrop'!$B$7:$Z$632,COLUMN()-1,0)=0,"",VLOOKUP($B263,'Classificação ativ com agrop'!$B$7:$Z$632,COLUMN()-1,0))</f>
        <v/>
      </c>
      <c r="Q263" s="269">
        <f>IF(VLOOKUP($B263,'Classificação ativ com agrop'!$B$7:$Z$632,COLUMN()-1,0)=0,"",VLOOKUP($B263,'Classificação ativ com agrop'!$B$7:$Z$632,COLUMN()-1,0))</f>
        <v>1</v>
      </c>
      <c r="R263" s="269" t="str">
        <f>IF(VLOOKUP($B263,'Classificação ativ com agrop'!$B$7:$Z$632,COLUMN()-1,0)=0,"",VLOOKUP($B263,'Classificação ativ com agrop'!$B$7:$Z$632,COLUMN()-1,0))</f>
        <v/>
      </c>
      <c r="S263" s="270">
        <f>IF(VLOOKUP($B263,'Classificação ativ com agrop'!$B$7:$Z$632,COLUMN()-1,0)=0,"",VLOOKUP($B263,'Classificação ativ com agrop'!$B$7:$Z$632,COLUMN()-1,0))</f>
        <v>3147</v>
      </c>
      <c r="T263" s="270">
        <f>IF(VLOOKUP($B263,'Classificação ativ com agrop'!$B$7:$Z$632,COLUMN()-1,0)=0,"",VLOOKUP($B263,'Classificação ativ com agrop'!$B$7:$Z$632,COLUMN()-1,0))</f>
        <v>357</v>
      </c>
      <c r="U263" s="270">
        <f>IF(VLOOKUP($B263,'Classificação ativ com agrop'!$B$7:$Z$632,COLUMN()-1,0)=0,"",VLOOKUP($B263,'Classificação ativ com agrop'!$B$7:$Z$632,COLUMN()-1,0))</f>
        <v>80790</v>
      </c>
      <c r="V263" s="270">
        <f>IF(VLOOKUP($B263,'Classificação ativ com agrop'!$B$7:$Z$632,COLUMN()-1,0)=0,"",VLOOKUP($B263,'Classificação ativ com agrop'!$B$7:$Z$632,COLUMN()-1,0))</f>
        <v>8531</v>
      </c>
      <c r="W263" s="270" t="str">
        <f>IF(VLOOKUP($B263,'Classificação ativ com agrop'!$B$7:$Z$632,COLUMN()-1,0)=0,"",VLOOKUP($B263,'Classificação ativ com agrop'!$B$7:$Z$632,COLUMN()-1,0))</f>
        <v/>
      </c>
      <c r="X263" s="270" t="str">
        <f>IF(VLOOKUP($B263,'Classificação ativ com agrop'!$B$7:$Z$632,COLUMN()-1,0)=0,"",VLOOKUP($B263,'Classificação ativ com agrop'!$B$7:$Z$632,COLUMN()-1,0))</f>
        <v/>
      </c>
      <c r="Y263" s="270" t="str">
        <f>IF(VLOOKUP($B263,'Classificação ativ com agrop'!$B$7:$Z$632,COLUMN()-1,0)=0,"",VLOOKUP($B263,'Classificação ativ com agrop'!$B$7:$Z$632,COLUMN()-1,0))</f>
        <v/>
      </c>
      <c r="Z263" s="270" t="str">
        <f>IF(VLOOKUP($B263,'Classificação ativ com agrop'!$B$7:$Z$632,COLUMN()-1,0)=0,"",VLOOKUP($B263,'Classificação ativ com agrop'!$B$7:$Z$632,COLUMN()-1,0))</f>
        <v/>
      </c>
    </row>
    <row r="264" spans="1:26">
      <c r="A264" s="48">
        <v>339</v>
      </c>
      <c r="B264" s="49" t="s">
        <v>310</v>
      </c>
      <c r="C264" s="65">
        <f>VLOOKUP($B264,'Panorama Especialização Brasil'!$K$4:$BU$679,58,0)</f>
        <v>7273</v>
      </c>
      <c r="D264" s="46">
        <f t="shared" si="4"/>
        <v>0.68843401869098897</v>
      </c>
      <c r="E264" s="201">
        <f>VLOOKUP($B264,'Panorama Especialização Brasil'!$K$4:$BU$679,60,0)</f>
        <v>245</v>
      </c>
      <c r="F264" s="98">
        <v>1085</v>
      </c>
      <c r="G264" s="196">
        <v>32</v>
      </c>
      <c r="H264" s="98">
        <f>VLOOKUP($B264,'Panorama Especialização Brasil'!$K$4:$BU$679,63,0)</f>
        <v>186938</v>
      </c>
      <c r="I264" s="201">
        <f>VLOOKUP($B264,'Panorama Especialização Brasil'!$K$4:$BV$680,64,0)</f>
        <v>9257</v>
      </c>
      <c r="J264" s="270" t="str">
        <f>IF(VLOOKUP($B264,'Classificação ativ com agrop'!$B$7:$Z$632,COLUMN()-1,0)=0,"",VLOOKUP($B264,'Classificação ativ com agrop'!$B$7:$Z$632,COLUMN()-1,0))</f>
        <v/>
      </c>
      <c r="K264" s="270" t="str">
        <f>IF(VLOOKUP($B264,'Classificação ativ com agrop'!$B$7:$Z$632,COLUMN()-1,0)=0,"",VLOOKUP($B264,'Classificação ativ com agrop'!$B$7:$Z$632,COLUMN()-1,0))</f>
        <v>Const Civil</v>
      </c>
      <c r="L264" s="270" t="str">
        <f>IF(VLOOKUP($B264,'Classificação ativ com agrop'!$B$7:$Z$632,COLUMN()-1,0)=0,"",VLOOKUP($B264,'Classificação ativ com agrop'!$B$7:$Z$632,COLUMN()-1,0))</f>
        <v/>
      </c>
      <c r="M264" s="270" t="str">
        <f>IF(VLOOKUP($B264,'Classificação ativ com agrop'!$B$7:$Z$632,COLUMN()-1,0)=0,"",VLOOKUP($B264,'Classificação ativ com agrop'!$B$7:$Z$632,COLUMN()-1,0))</f>
        <v>Multifunção</v>
      </c>
      <c r="N264" s="270" t="str">
        <f>IF(VLOOKUP($B264,'Classificação ativ com agrop'!$B$7:$Z$632,COLUMN()-1,0)=0,"",VLOOKUP($B264,'Classificação ativ com agrop'!$B$7:$Z$632,COLUMN()-1,0))</f>
        <v/>
      </c>
      <c r="O264" s="270" t="str">
        <f>IF(VLOOKUP($B264,'Classificação ativ com agrop'!$B$7:$Z$632,COLUMN()-1,0)=0,"",VLOOKUP($B264,'Classificação ativ com agrop'!$B$7:$Z$632,COLUMN()-1,0))</f>
        <v/>
      </c>
      <c r="P264" s="270" t="str">
        <f>IF(VLOOKUP($B264,'Classificação ativ com agrop'!$B$7:$Z$632,COLUMN()-1,0)=0,"",VLOOKUP($B264,'Classificação ativ com agrop'!$B$7:$Z$632,COLUMN()-1,0))</f>
        <v/>
      </c>
      <c r="Q264" s="269">
        <f>IF(VLOOKUP($B264,'Classificação ativ com agrop'!$B$7:$Z$632,COLUMN()-1,0)=0,"",VLOOKUP($B264,'Classificação ativ com agrop'!$B$7:$Z$632,COLUMN()-1,0))</f>
        <v>1</v>
      </c>
      <c r="R264" s="269" t="str">
        <f>IF(VLOOKUP($B264,'Classificação ativ com agrop'!$B$7:$Z$632,COLUMN()-1,0)=0,"",VLOOKUP($B264,'Classificação ativ com agrop'!$B$7:$Z$632,COLUMN()-1,0))</f>
        <v/>
      </c>
      <c r="S264" s="270">
        <f>IF(VLOOKUP($B264,'Classificação ativ com agrop'!$B$7:$Z$632,COLUMN()-1,0)=0,"",VLOOKUP($B264,'Classificação ativ com agrop'!$B$7:$Z$632,COLUMN()-1,0))</f>
        <v>7273</v>
      </c>
      <c r="T264" s="270">
        <f>IF(VLOOKUP($B264,'Classificação ativ com agrop'!$B$7:$Z$632,COLUMN()-1,0)=0,"",VLOOKUP($B264,'Classificação ativ com agrop'!$B$7:$Z$632,COLUMN()-1,0))</f>
        <v>245</v>
      </c>
      <c r="U264" s="270">
        <f>IF(VLOOKUP($B264,'Classificação ativ com agrop'!$B$7:$Z$632,COLUMN()-1,0)=0,"",VLOOKUP($B264,'Classificação ativ com agrop'!$B$7:$Z$632,COLUMN()-1,0))</f>
        <v>186938</v>
      </c>
      <c r="V264" s="270">
        <f>IF(VLOOKUP($B264,'Classificação ativ com agrop'!$B$7:$Z$632,COLUMN()-1,0)=0,"",VLOOKUP($B264,'Classificação ativ com agrop'!$B$7:$Z$632,COLUMN()-1,0))</f>
        <v>9257</v>
      </c>
      <c r="W264" s="270" t="str">
        <f>IF(VLOOKUP($B264,'Classificação ativ com agrop'!$B$7:$Z$632,COLUMN()-1,0)=0,"",VLOOKUP($B264,'Classificação ativ com agrop'!$B$7:$Z$632,COLUMN()-1,0))</f>
        <v/>
      </c>
      <c r="X264" s="270" t="str">
        <f>IF(VLOOKUP($B264,'Classificação ativ com agrop'!$B$7:$Z$632,COLUMN()-1,0)=0,"",VLOOKUP($B264,'Classificação ativ com agrop'!$B$7:$Z$632,COLUMN()-1,0))</f>
        <v/>
      </c>
      <c r="Y264" s="270" t="str">
        <f>IF(VLOOKUP($B264,'Classificação ativ com agrop'!$B$7:$Z$632,COLUMN()-1,0)=0,"",VLOOKUP($B264,'Classificação ativ com agrop'!$B$7:$Z$632,COLUMN()-1,0))</f>
        <v/>
      </c>
      <c r="Z264" s="270" t="str">
        <f>IF(VLOOKUP($B264,'Classificação ativ com agrop'!$B$7:$Z$632,COLUMN()-1,0)=0,"",VLOOKUP($B264,'Classificação ativ com agrop'!$B$7:$Z$632,COLUMN()-1,0))</f>
        <v/>
      </c>
    </row>
    <row r="265" spans="1:26">
      <c r="A265" s="48">
        <v>559</v>
      </c>
      <c r="B265" s="49" t="s">
        <v>532</v>
      </c>
      <c r="C265" s="65">
        <f>VLOOKUP($B265,'Panorama Especialização Brasil'!$K$4:$BU$679,58,0)</f>
        <v>4072</v>
      </c>
      <c r="D265" s="46">
        <f t="shared" si="4"/>
        <v>0.6858695200583681</v>
      </c>
      <c r="E265" s="201">
        <f>VLOOKUP($B265,'Panorama Especialização Brasil'!$K$4:$BU$679,60,0)</f>
        <v>255</v>
      </c>
      <c r="F265" s="98">
        <v>1433</v>
      </c>
      <c r="G265" s="196">
        <v>76</v>
      </c>
      <c r="H265" s="98">
        <f>VLOOKUP($B265,'Panorama Especialização Brasil'!$K$4:$BU$679,63,0)</f>
        <v>105054</v>
      </c>
      <c r="I265" s="201">
        <f>VLOOKUP($B265,'Panorama Especialização Brasil'!$K$4:$BV$680,64,0)</f>
        <v>8625</v>
      </c>
      <c r="J265" s="270" t="str">
        <f>IF(VLOOKUP($B265,'Classificação ativ com agrop'!$B$7:$Z$632,COLUMN()-1,0)=0,"",VLOOKUP($B265,'Classificação ativ com agrop'!$B$7:$Z$632,COLUMN()-1,0))</f>
        <v/>
      </c>
      <c r="K265" s="270" t="str">
        <f>IF(VLOOKUP($B265,'Classificação ativ com agrop'!$B$7:$Z$632,COLUMN()-1,0)=0,"",VLOOKUP($B265,'Classificação ativ com agrop'!$B$7:$Z$632,COLUMN()-1,0))</f>
        <v>SPE</v>
      </c>
      <c r="L265" s="270" t="str">
        <f>IF(VLOOKUP($B265,'Classificação ativ com agrop'!$B$7:$Z$632,COLUMN()-1,0)=0,"",VLOOKUP($B265,'Classificação ativ com agrop'!$B$7:$Z$632,COLUMN()-1,0))</f>
        <v/>
      </c>
      <c r="M265" s="270" t="str">
        <f>IF(VLOOKUP($B265,'Classificação ativ com agrop'!$B$7:$Z$632,COLUMN()-1,0)=0,"",VLOOKUP($B265,'Classificação ativ com agrop'!$B$7:$Z$632,COLUMN()-1,0))</f>
        <v>Multifunção</v>
      </c>
      <c r="N265" s="270" t="str">
        <f>IF(VLOOKUP($B265,'Classificação ativ com agrop'!$B$7:$Z$632,COLUMN()-1,0)=0,"",VLOOKUP($B265,'Classificação ativ com agrop'!$B$7:$Z$632,COLUMN()-1,0))</f>
        <v/>
      </c>
      <c r="O265" s="270" t="str">
        <f>IF(VLOOKUP($B265,'Classificação ativ com agrop'!$B$7:$Z$632,COLUMN()-1,0)=0,"",VLOOKUP($B265,'Classificação ativ com agrop'!$B$7:$Z$632,COLUMN()-1,0))</f>
        <v/>
      </c>
      <c r="P265" s="270" t="str">
        <f>IF(VLOOKUP($B265,'Classificação ativ com agrop'!$B$7:$Z$632,COLUMN()-1,0)=0,"",VLOOKUP($B265,'Classificação ativ com agrop'!$B$7:$Z$632,COLUMN()-1,0))</f>
        <v/>
      </c>
      <c r="Q265" s="269">
        <f>IF(VLOOKUP($B265,'Classificação ativ com agrop'!$B$7:$Z$632,COLUMN()-1,0)=0,"",VLOOKUP($B265,'Classificação ativ com agrop'!$B$7:$Z$632,COLUMN()-1,0))</f>
        <v>1</v>
      </c>
      <c r="R265" s="269" t="str">
        <f>IF(VLOOKUP($B265,'Classificação ativ com agrop'!$B$7:$Z$632,COLUMN()-1,0)=0,"",VLOOKUP($B265,'Classificação ativ com agrop'!$B$7:$Z$632,COLUMN()-1,0))</f>
        <v/>
      </c>
      <c r="S265" s="270">
        <f>IF(VLOOKUP($B265,'Classificação ativ com agrop'!$B$7:$Z$632,COLUMN()-1,0)=0,"",VLOOKUP($B265,'Classificação ativ com agrop'!$B$7:$Z$632,COLUMN()-1,0))</f>
        <v>4072</v>
      </c>
      <c r="T265" s="270">
        <f>IF(VLOOKUP($B265,'Classificação ativ com agrop'!$B$7:$Z$632,COLUMN()-1,0)=0,"",VLOOKUP($B265,'Classificação ativ com agrop'!$B$7:$Z$632,COLUMN()-1,0))</f>
        <v>255</v>
      </c>
      <c r="U265" s="270">
        <f>IF(VLOOKUP($B265,'Classificação ativ com agrop'!$B$7:$Z$632,COLUMN()-1,0)=0,"",VLOOKUP($B265,'Classificação ativ com agrop'!$B$7:$Z$632,COLUMN()-1,0))</f>
        <v>105054</v>
      </c>
      <c r="V265" s="270">
        <f>IF(VLOOKUP($B265,'Classificação ativ com agrop'!$B$7:$Z$632,COLUMN()-1,0)=0,"",VLOOKUP($B265,'Classificação ativ com agrop'!$B$7:$Z$632,COLUMN()-1,0))</f>
        <v>8625</v>
      </c>
      <c r="W265" s="270" t="str">
        <f>IF(VLOOKUP($B265,'Classificação ativ com agrop'!$B$7:$Z$632,COLUMN()-1,0)=0,"",VLOOKUP($B265,'Classificação ativ com agrop'!$B$7:$Z$632,COLUMN()-1,0))</f>
        <v/>
      </c>
      <c r="X265" s="270" t="str">
        <f>IF(VLOOKUP($B265,'Classificação ativ com agrop'!$B$7:$Z$632,COLUMN()-1,0)=0,"",VLOOKUP($B265,'Classificação ativ com agrop'!$B$7:$Z$632,COLUMN()-1,0))</f>
        <v/>
      </c>
      <c r="Y265" s="270" t="str">
        <f>IF(VLOOKUP($B265,'Classificação ativ com agrop'!$B$7:$Z$632,COLUMN()-1,0)=0,"",VLOOKUP($B265,'Classificação ativ com agrop'!$B$7:$Z$632,COLUMN()-1,0))</f>
        <v/>
      </c>
      <c r="Z265" s="270" t="str">
        <f>IF(VLOOKUP($B265,'Classificação ativ com agrop'!$B$7:$Z$632,COLUMN()-1,0)=0,"",VLOOKUP($B265,'Classificação ativ com agrop'!$B$7:$Z$632,COLUMN()-1,0))</f>
        <v/>
      </c>
    </row>
    <row r="266" spans="1:26">
      <c r="A266" s="48">
        <v>558</v>
      </c>
      <c r="B266" s="49" t="s">
        <v>530</v>
      </c>
      <c r="C266" s="65">
        <f>VLOOKUP($B266,'Panorama Especialização Brasil'!$K$4:$BU$679,58,0)</f>
        <v>10750</v>
      </c>
      <c r="D266" s="46">
        <f t="shared" si="4"/>
        <v>0.68423749804957945</v>
      </c>
      <c r="E266" s="201">
        <f>VLOOKUP($B266,'Panorama Especialização Brasil'!$K$4:$BU$679,60,0)</f>
        <v>2200</v>
      </c>
      <c r="F266" s="98">
        <v>1475</v>
      </c>
      <c r="G266" s="196">
        <v>327</v>
      </c>
      <c r="H266" s="98">
        <f>VLOOKUP($B266,'Panorama Especialização Brasil'!$K$4:$BU$679,63,0)</f>
        <v>278002</v>
      </c>
      <c r="I266" s="201">
        <f>VLOOKUP($B266,'Panorama Especialização Brasil'!$K$4:$BV$680,64,0)</f>
        <v>47385</v>
      </c>
      <c r="J266" s="270" t="str">
        <f>IF(VLOOKUP($B266,'Classificação ativ com agrop'!$B$7:$Z$632,COLUMN()-1,0)=0,"",VLOOKUP($B266,'Classificação ativ com agrop'!$B$7:$Z$632,COLUMN()-1,0))</f>
        <v/>
      </c>
      <c r="K266" s="270" t="str">
        <f>IF(VLOOKUP($B266,'Classificação ativ com agrop'!$B$7:$Z$632,COLUMN()-1,0)=0,"",VLOOKUP($B266,'Classificação ativ com agrop'!$B$7:$Z$632,COLUMN()-1,0))</f>
        <v>SPE</v>
      </c>
      <c r="L266" s="270" t="str">
        <f>IF(VLOOKUP($B266,'Classificação ativ com agrop'!$B$7:$Z$632,COLUMN()-1,0)=0,"",VLOOKUP($B266,'Classificação ativ com agrop'!$B$7:$Z$632,COLUMN()-1,0))</f>
        <v/>
      </c>
      <c r="M266" s="270" t="str">
        <f>IF(VLOOKUP($B266,'Classificação ativ com agrop'!$B$7:$Z$632,COLUMN()-1,0)=0,"",VLOOKUP($B266,'Classificação ativ com agrop'!$B$7:$Z$632,COLUMN()-1,0))</f>
        <v>Multifunção</v>
      </c>
      <c r="N266" s="270" t="str">
        <f>IF(VLOOKUP($B266,'Classificação ativ com agrop'!$B$7:$Z$632,COLUMN()-1,0)=0,"",VLOOKUP($B266,'Classificação ativ com agrop'!$B$7:$Z$632,COLUMN()-1,0))</f>
        <v/>
      </c>
      <c r="O266" s="270" t="str">
        <f>IF(VLOOKUP($B266,'Classificação ativ com agrop'!$B$7:$Z$632,COLUMN()-1,0)=0,"",VLOOKUP($B266,'Classificação ativ com agrop'!$B$7:$Z$632,COLUMN()-1,0))</f>
        <v/>
      </c>
      <c r="P266" s="270" t="str">
        <f>IF(VLOOKUP($B266,'Classificação ativ com agrop'!$B$7:$Z$632,COLUMN()-1,0)=0,"",VLOOKUP($B266,'Classificação ativ com agrop'!$B$7:$Z$632,COLUMN()-1,0))</f>
        <v/>
      </c>
      <c r="Q266" s="269">
        <f>IF(VLOOKUP($B266,'Classificação ativ com agrop'!$B$7:$Z$632,COLUMN()-1,0)=0,"",VLOOKUP($B266,'Classificação ativ com agrop'!$B$7:$Z$632,COLUMN()-1,0))</f>
        <v>1</v>
      </c>
      <c r="R266" s="269" t="str">
        <f>IF(VLOOKUP($B266,'Classificação ativ com agrop'!$B$7:$Z$632,COLUMN()-1,0)=0,"",VLOOKUP($B266,'Classificação ativ com agrop'!$B$7:$Z$632,COLUMN()-1,0))</f>
        <v/>
      </c>
      <c r="S266" s="270">
        <f>IF(VLOOKUP($B266,'Classificação ativ com agrop'!$B$7:$Z$632,COLUMN()-1,0)=0,"",VLOOKUP($B266,'Classificação ativ com agrop'!$B$7:$Z$632,COLUMN()-1,0))</f>
        <v>10750</v>
      </c>
      <c r="T266" s="270">
        <f>IF(VLOOKUP($B266,'Classificação ativ com agrop'!$B$7:$Z$632,COLUMN()-1,0)=0,"",VLOOKUP($B266,'Classificação ativ com agrop'!$B$7:$Z$632,COLUMN()-1,0))</f>
        <v>2200</v>
      </c>
      <c r="U266" s="270">
        <f>IF(VLOOKUP($B266,'Classificação ativ com agrop'!$B$7:$Z$632,COLUMN()-1,0)=0,"",VLOOKUP($B266,'Classificação ativ com agrop'!$B$7:$Z$632,COLUMN()-1,0))</f>
        <v>278002</v>
      </c>
      <c r="V266" s="270">
        <f>IF(VLOOKUP($B266,'Classificação ativ com agrop'!$B$7:$Z$632,COLUMN()-1,0)=0,"",VLOOKUP($B266,'Classificação ativ com agrop'!$B$7:$Z$632,COLUMN()-1,0))</f>
        <v>47385</v>
      </c>
      <c r="W266" s="270" t="str">
        <f>IF(VLOOKUP($B266,'Classificação ativ com agrop'!$B$7:$Z$632,COLUMN()-1,0)=0,"",VLOOKUP($B266,'Classificação ativ com agrop'!$B$7:$Z$632,COLUMN()-1,0))</f>
        <v/>
      </c>
      <c r="X266" s="270" t="str">
        <f>IF(VLOOKUP($B266,'Classificação ativ com agrop'!$B$7:$Z$632,COLUMN()-1,0)=0,"",VLOOKUP($B266,'Classificação ativ com agrop'!$B$7:$Z$632,COLUMN()-1,0))</f>
        <v/>
      </c>
      <c r="Y266" s="270" t="str">
        <f>IF(VLOOKUP($B266,'Classificação ativ com agrop'!$B$7:$Z$632,COLUMN()-1,0)=0,"",VLOOKUP($B266,'Classificação ativ com agrop'!$B$7:$Z$632,COLUMN()-1,0))</f>
        <v/>
      </c>
      <c r="Z266" s="270" t="str">
        <f>IF(VLOOKUP($B266,'Classificação ativ com agrop'!$B$7:$Z$632,COLUMN()-1,0)=0,"",VLOOKUP($B266,'Classificação ativ com agrop'!$B$7:$Z$632,COLUMN()-1,0))</f>
        <v/>
      </c>
    </row>
    <row r="267" spans="1:26">
      <c r="A267" s="48">
        <v>79</v>
      </c>
      <c r="B267" s="49" t="s">
        <v>49</v>
      </c>
      <c r="C267" s="65">
        <f>VLOOKUP($B267,'Panorama Especialização Brasil'!$K$4:$BU$679,58,0)</f>
        <v>4539</v>
      </c>
      <c r="D267" s="46">
        <f t="shared" si="4"/>
        <v>0.68412382250369863</v>
      </c>
      <c r="E267" s="201">
        <f>VLOOKUP($B267,'Panorama Especialização Brasil'!$K$4:$BU$679,60,0)</f>
        <v>588</v>
      </c>
      <c r="F267" s="98">
        <v>1204</v>
      </c>
      <c r="G267" s="196">
        <v>81</v>
      </c>
      <c r="H267" s="98">
        <f>VLOOKUP($B267,'Panorama Especialização Brasil'!$K$4:$BU$679,63,0)</f>
        <v>117401</v>
      </c>
      <c r="I267" s="201">
        <f>VLOOKUP($B267,'Panorama Especialização Brasil'!$K$4:$BV$680,64,0)</f>
        <v>13085</v>
      </c>
      <c r="J267" s="270" t="str">
        <f>IF(VLOOKUP($B267,'Classificação ativ com agrop'!$B$7:$Z$632,COLUMN()-1,0)=0,"",VLOOKUP($B267,'Classificação ativ com agrop'!$B$7:$Z$632,COLUMN()-1,0))</f>
        <v/>
      </c>
      <c r="K267" s="270" t="str">
        <f>IF(VLOOKUP($B267,'Classificação ativ com agrop'!$B$7:$Z$632,COLUMN()-1,0)=0,"",VLOOKUP($B267,'Classificação ativ com agrop'!$B$7:$Z$632,COLUMN()-1,0))</f>
        <v>SPF</v>
      </c>
      <c r="L267" s="270" t="str">
        <f>IF(VLOOKUP($B267,'Classificação ativ com agrop'!$B$7:$Z$632,COLUMN()-1,0)=0,"",VLOOKUP($B267,'Classificação ativ com agrop'!$B$7:$Z$632,COLUMN()-1,0))</f>
        <v/>
      </c>
      <c r="M267" s="270" t="str">
        <f>IF(VLOOKUP($B267,'Classificação ativ com agrop'!$B$7:$Z$632,COLUMN()-1,0)=0,"",VLOOKUP($B267,'Classificação ativ com agrop'!$B$7:$Z$632,COLUMN()-1,0))</f>
        <v>Cons Reflexo</v>
      </c>
      <c r="N267" s="270" t="str">
        <f>IF(VLOOKUP($B267,'Classificação ativ com agrop'!$B$7:$Z$632,COLUMN()-1,0)=0,"",VLOOKUP($B267,'Classificação ativ com agrop'!$B$7:$Z$632,COLUMN()-1,0))</f>
        <v/>
      </c>
      <c r="O267" s="270" t="str">
        <f>IF(VLOOKUP($B267,'Classificação ativ com agrop'!$B$7:$Z$632,COLUMN()-1,0)=0,"",VLOOKUP($B267,'Classificação ativ com agrop'!$B$7:$Z$632,COLUMN()-1,0))</f>
        <v/>
      </c>
      <c r="P267" s="270" t="str">
        <f>IF(VLOOKUP($B267,'Classificação ativ com agrop'!$B$7:$Z$632,COLUMN()-1,0)=0,"",VLOOKUP($B267,'Classificação ativ com agrop'!$B$7:$Z$632,COLUMN()-1,0))</f>
        <v/>
      </c>
      <c r="Q267" s="269">
        <f>IF(VLOOKUP($B267,'Classificação ativ com agrop'!$B$7:$Z$632,COLUMN()-1,0)=0,"",VLOOKUP($B267,'Classificação ativ com agrop'!$B$7:$Z$632,COLUMN()-1,0))</f>
        <v>1</v>
      </c>
      <c r="R267" s="269" t="str">
        <f>IF(VLOOKUP($B267,'Classificação ativ com agrop'!$B$7:$Z$632,COLUMN()-1,0)=0,"",VLOOKUP($B267,'Classificação ativ com agrop'!$B$7:$Z$632,COLUMN()-1,0))</f>
        <v/>
      </c>
      <c r="S267" s="270">
        <f>IF(VLOOKUP($B267,'Classificação ativ com agrop'!$B$7:$Z$632,COLUMN()-1,0)=0,"",VLOOKUP($B267,'Classificação ativ com agrop'!$B$7:$Z$632,COLUMN()-1,0))</f>
        <v>4539</v>
      </c>
      <c r="T267" s="270">
        <f>IF(VLOOKUP($B267,'Classificação ativ com agrop'!$B$7:$Z$632,COLUMN()-1,0)=0,"",VLOOKUP($B267,'Classificação ativ com agrop'!$B$7:$Z$632,COLUMN()-1,0))</f>
        <v>588</v>
      </c>
      <c r="U267" s="270">
        <f>IF(VLOOKUP($B267,'Classificação ativ com agrop'!$B$7:$Z$632,COLUMN()-1,0)=0,"",VLOOKUP($B267,'Classificação ativ com agrop'!$B$7:$Z$632,COLUMN()-1,0))</f>
        <v>117401</v>
      </c>
      <c r="V267" s="270">
        <f>IF(VLOOKUP($B267,'Classificação ativ com agrop'!$B$7:$Z$632,COLUMN()-1,0)=0,"",VLOOKUP($B267,'Classificação ativ com agrop'!$B$7:$Z$632,COLUMN()-1,0))</f>
        <v>13085</v>
      </c>
      <c r="W267" s="270" t="str">
        <f>IF(VLOOKUP($B267,'Classificação ativ com agrop'!$B$7:$Z$632,COLUMN()-1,0)=0,"",VLOOKUP($B267,'Classificação ativ com agrop'!$B$7:$Z$632,COLUMN()-1,0))</f>
        <v/>
      </c>
      <c r="X267" s="270" t="str">
        <f>IF(VLOOKUP($B267,'Classificação ativ com agrop'!$B$7:$Z$632,COLUMN()-1,0)=0,"",VLOOKUP($B267,'Classificação ativ com agrop'!$B$7:$Z$632,COLUMN()-1,0))</f>
        <v/>
      </c>
      <c r="Y267" s="270" t="str">
        <f>IF(VLOOKUP($B267,'Classificação ativ com agrop'!$B$7:$Z$632,COLUMN()-1,0)=0,"",VLOOKUP($B267,'Classificação ativ com agrop'!$B$7:$Z$632,COLUMN()-1,0))</f>
        <v/>
      </c>
      <c r="Z267" s="270" t="str">
        <f>IF(VLOOKUP($B267,'Classificação ativ com agrop'!$B$7:$Z$632,COLUMN()-1,0)=0,"",VLOOKUP($B267,'Classificação ativ com agrop'!$B$7:$Z$632,COLUMN()-1,0))</f>
        <v/>
      </c>
    </row>
    <row r="268" spans="1:26">
      <c r="A268" s="48">
        <v>123</v>
      </c>
      <c r="B268" s="49" t="s">
        <v>93</v>
      </c>
      <c r="C268" s="65">
        <f>VLOOKUP($B268,'Panorama Especialização Brasil'!$K$4:$BU$679,58,0)</f>
        <v>1289</v>
      </c>
      <c r="D268" s="46">
        <f t="shared" si="4"/>
        <v>0.67949570484952315</v>
      </c>
      <c r="E268" s="201">
        <f>VLOOKUP($B268,'Panorama Especialização Brasil'!$K$4:$BU$679,60,0)</f>
        <v>145</v>
      </c>
      <c r="F268" s="98">
        <v>70</v>
      </c>
      <c r="G268" s="196">
        <v>5</v>
      </c>
      <c r="H268" s="98">
        <f>VLOOKUP($B268,'Panorama Especialização Brasil'!$K$4:$BU$679,63,0)</f>
        <v>33567</v>
      </c>
      <c r="I268" s="201">
        <f>VLOOKUP($B268,'Panorama Especialização Brasil'!$K$4:$BV$680,64,0)</f>
        <v>3648</v>
      </c>
      <c r="J268" s="270" t="str">
        <f>IF(VLOOKUP($B268,'Classificação ativ com agrop'!$B$7:$Z$632,COLUMN()-1,0)=0,"",VLOOKUP($B268,'Classificação ativ com agrop'!$B$7:$Z$632,COLUMN()-1,0))</f>
        <v/>
      </c>
      <c r="K268" s="270" t="str">
        <f>IF(VLOOKUP($B268,'Classificação ativ com agrop'!$B$7:$Z$632,COLUMN()-1,0)=0,"",VLOOKUP($B268,'Classificação ativ com agrop'!$B$7:$Z$632,COLUMN()-1,0))</f>
        <v>Const Civil</v>
      </c>
      <c r="L268" s="270" t="str">
        <f>IF(VLOOKUP($B268,'Classificação ativ com agrop'!$B$7:$Z$632,COLUMN()-1,0)=0,"",VLOOKUP($B268,'Classificação ativ com agrop'!$B$7:$Z$632,COLUMN()-1,0))</f>
        <v/>
      </c>
      <c r="M268" s="270" t="str">
        <f>IF(VLOOKUP($B268,'Classificação ativ com agrop'!$B$7:$Z$632,COLUMN()-1,0)=0,"",VLOOKUP($B268,'Classificação ativ com agrop'!$B$7:$Z$632,COLUMN()-1,0))</f>
        <v>Multifunção</v>
      </c>
      <c r="N268" s="270" t="str">
        <f>IF(VLOOKUP($B268,'Classificação ativ com agrop'!$B$7:$Z$632,COLUMN()-1,0)=0,"",VLOOKUP($B268,'Classificação ativ com agrop'!$B$7:$Z$632,COLUMN()-1,0))</f>
        <v/>
      </c>
      <c r="O268" s="270" t="str">
        <f>IF(VLOOKUP($B268,'Classificação ativ com agrop'!$B$7:$Z$632,COLUMN()-1,0)=0,"",VLOOKUP($B268,'Classificação ativ com agrop'!$B$7:$Z$632,COLUMN()-1,0))</f>
        <v/>
      </c>
      <c r="P268" s="270" t="str">
        <f>IF(VLOOKUP($B268,'Classificação ativ com agrop'!$B$7:$Z$632,COLUMN()-1,0)=0,"",VLOOKUP($B268,'Classificação ativ com agrop'!$B$7:$Z$632,COLUMN()-1,0))</f>
        <v/>
      </c>
      <c r="Q268" s="269">
        <f>IF(VLOOKUP($B268,'Classificação ativ com agrop'!$B$7:$Z$632,COLUMN()-1,0)=0,"",VLOOKUP($B268,'Classificação ativ com agrop'!$B$7:$Z$632,COLUMN()-1,0))</f>
        <v>1</v>
      </c>
      <c r="R268" s="269" t="str">
        <f>IF(VLOOKUP($B268,'Classificação ativ com agrop'!$B$7:$Z$632,COLUMN()-1,0)=0,"",VLOOKUP($B268,'Classificação ativ com agrop'!$B$7:$Z$632,COLUMN()-1,0))</f>
        <v/>
      </c>
      <c r="S268" s="270">
        <f>IF(VLOOKUP($B268,'Classificação ativ com agrop'!$B$7:$Z$632,COLUMN()-1,0)=0,"",VLOOKUP($B268,'Classificação ativ com agrop'!$B$7:$Z$632,COLUMN()-1,0))</f>
        <v>1289</v>
      </c>
      <c r="T268" s="270">
        <f>IF(VLOOKUP($B268,'Classificação ativ com agrop'!$B$7:$Z$632,COLUMN()-1,0)=0,"",VLOOKUP($B268,'Classificação ativ com agrop'!$B$7:$Z$632,COLUMN()-1,0))</f>
        <v>145</v>
      </c>
      <c r="U268" s="270">
        <f>IF(VLOOKUP($B268,'Classificação ativ com agrop'!$B$7:$Z$632,COLUMN()-1,0)=0,"",VLOOKUP($B268,'Classificação ativ com agrop'!$B$7:$Z$632,COLUMN()-1,0))</f>
        <v>33567</v>
      </c>
      <c r="V268" s="270">
        <f>IF(VLOOKUP($B268,'Classificação ativ com agrop'!$B$7:$Z$632,COLUMN()-1,0)=0,"",VLOOKUP($B268,'Classificação ativ com agrop'!$B$7:$Z$632,COLUMN()-1,0))</f>
        <v>3648</v>
      </c>
      <c r="W268" s="270" t="str">
        <f>IF(VLOOKUP($B268,'Classificação ativ com agrop'!$B$7:$Z$632,COLUMN()-1,0)=0,"",VLOOKUP($B268,'Classificação ativ com agrop'!$B$7:$Z$632,COLUMN()-1,0))</f>
        <v/>
      </c>
      <c r="X268" s="270" t="str">
        <f>IF(VLOOKUP($B268,'Classificação ativ com agrop'!$B$7:$Z$632,COLUMN()-1,0)=0,"",VLOOKUP($B268,'Classificação ativ com agrop'!$B$7:$Z$632,COLUMN()-1,0))</f>
        <v/>
      </c>
      <c r="Y268" s="270" t="str">
        <f>IF(VLOOKUP($B268,'Classificação ativ com agrop'!$B$7:$Z$632,COLUMN()-1,0)=0,"",VLOOKUP($B268,'Classificação ativ com agrop'!$B$7:$Z$632,COLUMN()-1,0))</f>
        <v/>
      </c>
      <c r="Z268" s="270" t="str">
        <f>IF(VLOOKUP($B268,'Classificação ativ com agrop'!$B$7:$Z$632,COLUMN()-1,0)=0,"",VLOOKUP($B268,'Classificação ativ com agrop'!$B$7:$Z$632,COLUMN()-1,0))</f>
        <v/>
      </c>
    </row>
    <row r="269" spans="1:26">
      <c r="A269" s="48">
        <v>74</v>
      </c>
      <c r="B269" s="49" t="s">
        <v>44</v>
      </c>
      <c r="C269" s="65">
        <f>VLOOKUP($B269,'Panorama Especialização Brasil'!$K$4:$BU$679,58,0)</f>
        <v>808</v>
      </c>
      <c r="D269" s="46">
        <f t="shared" si="4"/>
        <v>0.67702530626220159</v>
      </c>
      <c r="E269" s="201">
        <f>VLOOKUP($B269,'Panorama Especialização Brasil'!$K$4:$BU$679,60,0)</f>
        <v>37</v>
      </c>
      <c r="F269" s="98">
        <v>76</v>
      </c>
      <c r="G269" s="196">
        <v>8</v>
      </c>
      <c r="H269" s="98">
        <f>VLOOKUP($B269,'Panorama Especialização Brasil'!$K$4:$BU$679,63,0)</f>
        <v>21118</v>
      </c>
      <c r="I269" s="201">
        <f>VLOOKUP($B269,'Panorama Especialização Brasil'!$K$4:$BV$680,64,0)</f>
        <v>854</v>
      </c>
      <c r="J269" s="270" t="str">
        <f>IF(VLOOKUP($B269,'Classificação ativ com agrop'!$B$7:$Z$632,COLUMN()-1,0)=0,"",VLOOKUP($B269,'Classificação ativ com agrop'!$B$7:$Z$632,COLUMN()-1,0))</f>
        <v/>
      </c>
      <c r="K269" s="270" t="str">
        <f>IF(VLOOKUP($B269,'Classificação ativ com agrop'!$B$7:$Z$632,COLUMN()-1,0)=0,"",VLOOKUP($B269,'Classificação ativ com agrop'!$B$7:$Z$632,COLUMN()-1,0))</f>
        <v>SPF</v>
      </c>
      <c r="L269" s="270" t="str">
        <f>IF(VLOOKUP($B269,'Classificação ativ com agrop'!$B$7:$Z$632,COLUMN()-1,0)=0,"",VLOOKUP($B269,'Classificação ativ com agrop'!$B$7:$Z$632,COLUMN()-1,0))</f>
        <v/>
      </c>
      <c r="M269" s="270" t="str">
        <f>IF(VLOOKUP($B269,'Classificação ativ com agrop'!$B$7:$Z$632,COLUMN()-1,0)=0,"",VLOOKUP($B269,'Classificação ativ com agrop'!$B$7:$Z$632,COLUMN()-1,0))</f>
        <v>Cons Reflexo</v>
      </c>
      <c r="N269" s="270" t="str">
        <f>IF(VLOOKUP($B269,'Classificação ativ com agrop'!$B$7:$Z$632,COLUMN()-1,0)=0,"",VLOOKUP($B269,'Classificação ativ com agrop'!$B$7:$Z$632,COLUMN()-1,0))</f>
        <v/>
      </c>
      <c r="O269" s="270" t="str">
        <f>IF(VLOOKUP($B269,'Classificação ativ com agrop'!$B$7:$Z$632,COLUMN()-1,0)=0,"",VLOOKUP($B269,'Classificação ativ com agrop'!$B$7:$Z$632,COLUMN()-1,0))</f>
        <v/>
      </c>
      <c r="P269" s="270" t="str">
        <f>IF(VLOOKUP($B269,'Classificação ativ com agrop'!$B$7:$Z$632,COLUMN()-1,0)=0,"",VLOOKUP($B269,'Classificação ativ com agrop'!$B$7:$Z$632,COLUMN()-1,0))</f>
        <v/>
      </c>
      <c r="Q269" s="269">
        <f>IF(VLOOKUP($B269,'Classificação ativ com agrop'!$B$7:$Z$632,COLUMN()-1,0)=0,"",VLOOKUP($B269,'Classificação ativ com agrop'!$B$7:$Z$632,COLUMN()-1,0))</f>
        <v>1</v>
      </c>
      <c r="R269" s="269" t="str">
        <f>IF(VLOOKUP($B269,'Classificação ativ com agrop'!$B$7:$Z$632,COLUMN()-1,0)=0,"",VLOOKUP($B269,'Classificação ativ com agrop'!$B$7:$Z$632,COLUMN()-1,0))</f>
        <v/>
      </c>
      <c r="S269" s="270">
        <f>IF(VLOOKUP($B269,'Classificação ativ com agrop'!$B$7:$Z$632,COLUMN()-1,0)=0,"",VLOOKUP($B269,'Classificação ativ com agrop'!$B$7:$Z$632,COLUMN()-1,0))</f>
        <v>808</v>
      </c>
      <c r="T269" s="270">
        <f>IF(VLOOKUP($B269,'Classificação ativ com agrop'!$B$7:$Z$632,COLUMN()-1,0)=0,"",VLOOKUP($B269,'Classificação ativ com agrop'!$B$7:$Z$632,COLUMN()-1,0))</f>
        <v>37</v>
      </c>
      <c r="U269" s="270">
        <f>IF(VLOOKUP($B269,'Classificação ativ com agrop'!$B$7:$Z$632,COLUMN()-1,0)=0,"",VLOOKUP($B269,'Classificação ativ com agrop'!$B$7:$Z$632,COLUMN()-1,0))</f>
        <v>21118</v>
      </c>
      <c r="V269" s="270">
        <f>IF(VLOOKUP($B269,'Classificação ativ com agrop'!$B$7:$Z$632,COLUMN()-1,0)=0,"",VLOOKUP($B269,'Classificação ativ com agrop'!$B$7:$Z$632,COLUMN()-1,0))</f>
        <v>854</v>
      </c>
      <c r="W269" s="270" t="str">
        <f>IF(VLOOKUP($B269,'Classificação ativ com agrop'!$B$7:$Z$632,COLUMN()-1,0)=0,"",VLOOKUP($B269,'Classificação ativ com agrop'!$B$7:$Z$632,COLUMN()-1,0))</f>
        <v/>
      </c>
      <c r="X269" s="270" t="str">
        <f>IF(VLOOKUP($B269,'Classificação ativ com agrop'!$B$7:$Z$632,COLUMN()-1,0)=0,"",VLOOKUP($B269,'Classificação ativ com agrop'!$B$7:$Z$632,COLUMN()-1,0))</f>
        <v/>
      </c>
      <c r="Y269" s="270" t="str">
        <f>IF(VLOOKUP($B269,'Classificação ativ com agrop'!$B$7:$Z$632,COLUMN()-1,0)=0,"",VLOOKUP($B269,'Classificação ativ com agrop'!$B$7:$Z$632,COLUMN()-1,0))</f>
        <v/>
      </c>
      <c r="Z269" s="270" t="str">
        <f>IF(VLOOKUP($B269,'Classificação ativ com agrop'!$B$7:$Z$632,COLUMN()-1,0)=0,"",VLOOKUP($B269,'Classificação ativ com agrop'!$B$7:$Z$632,COLUMN()-1,0))</f>
        <v/>
      </c>
    </row>
    <row r="270" spans="1:26">
      <c r="A270" s="48">
        <v>620</v>
      </c>
      <c r="B270" s="49" t="s">
        <v>594</v>
      </c>
      <c r="C270" s="65">
        <f>VLOOKUP($B270,'Panorama Especialização Brasil'!$K$4:$BU$679,58,0)</f>
        <v>5825</v>
      </c>
      <c r="D270" s="46">
        <f t="shared" si="4"/>
        <v>0.67404126898050565</v>
      </c>
      <c r="E270" s="201">
        <f>VLOOKUP($B270,'Panorama Especialização Brasil'!$K$4:$BU$679,60,0)</f>
        <v>150</v>
      </c>
      <c r="F270" s="98">
        <v>1334</v>
      </c>
      <c r="G270" s="196">
        <v>20</v>
      </c>
      <c r="H270" s="98">
        <f>VLOOKUP($B270,'Panorama Especialização Brasil'!$K$4:$BU$679,63,0)</f>
        <v>152917</v>
      </c>
      <c r="I270" s="201">
        <f>VLOOKUP($B270,'Panorama Especialização Brasil'!$K$4:$BV$680,64,0)</f>
        <v>3288</v>
      </c>
      <c r="J270" s="270" t="str">
        <f>IF(VLOOKUP($B270,'Classificação ativ com agrop'!$B$7:$Z$632,COLUMN()-1,0)=0,"",VLOOKUP($B270,'Classificação ativ com agrop'!$B$7:$Z$632,COLUMN()-1,0))</f>
        <v/>
      </c>
      <c r="K270" s="270" t="str">
        <f>IF(VLOOKUP($B270,'Classificação ativ com agrop'!$B$7:$Z$632,COLUMN()-1,0)=0,"",VLOOKUP($B270,'Classificação ativ com agrop'!$B$7:$Z$632,COLUMN()-1,0))</f>
        <v>SPB - Edu</v>
      </c>
      <c r="L270" s="270" t="str">
        <f>IF(VLOOKUP($B270,'Classificação ativ com agrop'!$B$7:$Z$632,COLUMN()-1,0)=0,"",VLOOKUP($B270,'Classificação ativ com agrop'!$B$7:$Z$632,COLUMN()-1,0))</f>
        <v/>
      </c>
      <c r="M270" s="270" t="str">
        <f>IF(VLOOKUP($B270,'Classificação ativ com agrop'!$B$7:$Z$632,COLUMN()-1,0)=0,"",VLOOKUP($B270,'Classificação ativ com agrop'!$B$7:$Z$632,COLUMN()-1,0))</f>
        <v>Multifunção</v>
      </c>
      <c r="N270" s="270" t="str">
        <f>IF(VLOOKUP($B270,'Classificação ativ com agrop'!$B$7:$Z$632,COLUMN()-1,0)=0,"",VLOOKUP($B270,'Classificação ativ com agrop'!$B$7:$Z$632,COLUMN()-1,0))</f>
        <v/>
      </c>
      <c r="O270" s="270" t="str">
        <f>IF(VLOOKUP($B270,'Classificação ativ com agrop'!$B$7:$Z$632,COLUMN()-1,0)=0,"",VLOOKUP($B270,'Classificação ativ com agrop'!$B$7:$Z$632,COLUMN()-1,0))</f>
        <v/>
      </c>
      <c r="P270" s="270" t="str">
        <f>IF(VLOOKUP($B270,'Classificação ativ com agrop'!$B$7:$Z$632,COLUMN()-1,0)=0,"",VLOOKUP($B270,'Classificação ativ com agrop'!$B$7:$Z$632,COLUMN()-1,0))</f>
        <v/>
      </c>
      <c r="Q270" s="269">
        <f>IF(VLOOKUP($B270,'Classificação ativ com agrop'!$B$7:$Z$632,COLUMN()-1,0)=0,"",VLOOKUP($B270,'Classificação ativ com agrop'!$B$7:$Z$632,COLUMN()-1,0))</f>
        <v>1</v>
      </c>
      <c r="R270" s="269" t="str">
        <f>IF(VLOOKUP($B270,'Classificação ativ com agrop'!$B$7:$Z$632,COLUMN()-1,0)=0,"",VLOOKUP($B270,'Classificação ativ com agrop'!$B$7:$Z$632,COLUMN()-1,0))</f>
        <v/>
      </c>
      <c r="S270" s="270">
        <f>IF(VLOOKUP($B270,'Classificação ativ com agrop'!$B$7:$Z$632,COLUMN()-1,0)=0,"",VLOOKUP($B270,'Classificação ativ com agrop'!$B$7:$Z$632,COLUMN()-1,0))</f>
        <v>5825</v>
      </c>
      <c r="T270" s="270">
        <f>IF(VLOOKUP($B270,'Classificação ativ com agrop'!$B$7:$Z$632,COLUMN()-1,0)=0,"",VLOOKUP($B270,'Classificação ativ com agrop'!$B$7:$Z$632,COLUMN()-1,0))</f>
        <v>150</v>
      </c>
      <c r="U270" s="270">
        <f>IF(VLOOKUP($B270,'Classificação ativ com agrop'!$B$7:$Z$632,COLUMN()-1,0)=0,"",VLOOKUP($B270,'Classificação ativ com agrop'!$B$7:$Z$632,COLUMN()-1,0))</f>
        <v>152917</v>
      </c>
      <c r="V270" s="270">
        <f>IF(VLOOKUP($B270,'Classificação ativ com agrop'!$B$7:$Z$632,COLUMN()-1,0)=0,"",VLOOKUP($B270,'Classificação ativ com agrop'!$B$7:$Z$632,COLUMN()-1,0))</f>
        <v>3288</v>
      </c>
      <c r="W270" s="270" t="str">
        <f>IF(VLOOKUP($B270,'Classificação ativ com agrop'!$B$7:$Z$632,COLUMN()-1,0)=0,"",VLOOKUP($B270,'Classificação ativ com agrop'!$B$7:$Z$632,COLUMN()-1,0))</f>
        <v/>
      </c>
      <c r="X270" s="270" t="str">
        <f>IF(VLOOKUP($B270,'Classificação ativ com agrop'!$B$7:$Z$632,COLUMN()-1,0)=0,"",VLOOKUP($B270,'Classificação ativ com agrop'!$B$7:$Z$632,COLUMN()-1,0))</f>
        <v/>
      </c>
      <c r="Y270" s="270" t="str">
        <f>IF(VLOOKUP($B270,'Classificação ativ com agrop'!$B$7:$Z$632,COLUMN()-1,0)=0,"",VLOOKUP($B270,'Classificação ativ com agrop'!$B$7:$Z$632,COLUMN()-1,0))</f>
        <v/>
      </c>
      <c r="Z270" s="270" t="str">
        <f>IF(VLOOKUP($B270,'Classificação ativ com agrop'!$B$7:$Z$632,COLUMN()-1,0)=0,"",VLOOKUP($B270,'Classificação ativ com agrop'!$B$7:$Z$632,COLUMN()-1,0))</f>
        <v/>
      </c>
    </row>
    <row r="271" spans="1:26">
      <c r="A271" s="48">
        <v>600</v>
      </c>
      <c r="B271" s="49" t="s">
        <v>573</v>
      </c>
      <c r="C271" s="65">
        <f>VLOOKUP($B271,'Panorama Especialização Brasil'!$K$4:$BU$679,58,0)</f>
        <v>887</v>
      </c>
      <c r="D271" s="46">
        <f t="shared" si="4"/>
        <v>0.67396563768294737</v>
      </c>
      <c r="E271" s="201">
        <f>VLOOKUP($B271,'Panorama Especialização Brasil'!$K$4:$BU$679,60,0)</f>
        <v>105</v>
      </c>
      <c r="F271" s="98">
        <v>193</v>
      </c>
      <c r="G271" s="196">
        <v>24</v>
      </c>
      <c r="H271" s="98">
        <f>VLOOKUP($B271,'Panorama Especialização Brasil'!$K$4:$BU$679,63,0)</f>
        <v>23288</v>
      </c>
      <c r="I271" s="201">
        <f>VLOOKUP($B271,'Panorama Especialização Brasil'!$K$4:$BV$680,64,0)</f>
        <v>3610</v>
      </c>
      <c r="J271" s="270" t="str">
        <f>IF(VLOOKUP($B271,'Classificação ativ com agrop'!$B$7:$Z$632,COLUMN()-1,0)=0,"",VLOOKUP($B271,'Classificação ativ com agrop'!$B$7:$Z$632,COLUMN()-1,0))</f>
        <v/>
      </c>
      <c r="K271" s="270" t="str">
        <f>IF(VLOOKUP($B271,'Classificação ativ com agrop'!$B$7:$Z$632,COLUMN()-1,0)=0,"",VLOOKUP($B271,'Classificação ativ com agrop'!$B$7:$Z$632,COLUMN()-1,0))</f>
        <v>Const Civil</v>
      </c>
      <c r="L271" s="270" t="str">
        <f>IF(VLOOKUP($B271,'Classificação ativ com agrop'!$B$7:$Z$632,COLUMN()-1,0)=0,"",VLOOKUP($B271,'Classificação ativ com agrop'!$B$7:$Z$632,COLUMN()-1,0))</f>
        <v/>
      </c>
      <c r="M271" s="270" t="str">
        <f>IF(VLOOKUP($B271,'Classificação ativ com agrop'!$B$7:$Z$632,COLUMN()-1,0)=0,"",VLOOKUP($B271,'Classificação ativ com agrop'!$B$7:$Z$632,COLUMN()-1,0))</f>
        <v>Multifunção</v>
      </c>
      <c r="N271" s="270" t="str">
        <f>IF(VLOOKUP($B271,'Classificação ativ com agrop'!$B$7:$Z$632,COLUMN()-1,0)=0,"",VLOOKUP($B271,'Classificação ativ com agrop'!$B$7:$Z$632,COLUMN()-1,0))</f>
        <v/>
      </c>
      <c r="O271" s="270" t="str">
        <f>IF(VLOOKUP($B271,'Classificação ativ com agrop'!$B$7:$Z$632,COLUMN()-1,0)=0,"",VLOOKUP($B271,'Classificação ativ com agrop'!$B$7:$Z$632,COLUMN()-1,0))</f>
        <v/>
      </c>
      <c r="P271" s="270" t="str">
        <f>IF(VLOOKUP($B271,'Classificação ativ com agrop'!$B$7:$Z$632,COLUMN()-1,0)=0,"",VLOOKUP($B271,'Classificação ativ com agrop'!$B$7:$Z$632,COLUMN()-1,0))</f>
        <v/>
      </c>
      <c r="Q271" s="269">
        <f>IF(VLOOKUP($B271,'Classificação ativ com agrop'!$B$7:$Z$632,COLUMN()-1,0)=0,"",VLOOKUP($B271,'Classificação ativ com agrop'!$B$7:$Z$632,COLUMN()-1,0))</f>
        <v>1</v>
      </c>
      <c r="R271" s="269" t="str">
        <f>IF(VLOOKUP($B271,'Classificação ativ com agrop'!$B$7:$Z$632,COLUMN()-1,0)=0,"",VLOOKUP($B271,'Classificação ativ com agrop'!$B$7:$Z$632,COLUMN()-1,0))</f>
        <v/>
      </c>
      <c r="S271" s="270">
        <f>IF(VLOOKUP($B271,'Classificação ativ com agrop'!$B$7:$Z$632,COLUMN()-1,0)=0,"",VLOOKUP($B271,'Classificação ativ com agrop'!$B$7:$Z$632,COLUMN()-1,0))</f>
        <v>887</v>
      </c>
      <c r="T271" s="270">
        <f>IF(VLOOKUP($B271,'Classificação ativ com agrop'!$B$7:$Z$632,COLUMN()-1,0)=0,"",VLOOKUP($B271,'Classificação ativ com agrop'!$B$7:$Z$632,COLUMN()-1,0))</f>
        <v>105</v>
      </c>
      <c r="U271" s="270">
        <f>IF(VLOOKUP($B271,'Classificação ativ com agrop'!$B$7:$Z$632,COLUMN()-1,0)=0,"",VLOOKUP($B271,'Classificação ativ com agrop'!$B$7:$Z$632,COLUMN()-1,0))</f>
        <v>23288</v>
      </c>
      <c r="V271" s="270">
        <f>IF(VLOOKUP($B271,'Classificação ativ com agrop'!$B$7:$Z$632,COLUMN()-1,0)=0,"",VLOOKUP($B271,'Classificação ativ com agrop'!$B$7:$Z$632,COLUMN()-1,0))</f>
        <v>3610</v>
      </c>
      <c r="W271" s="270" t="str">
        <f>IF(VLOOKUP($B271,'Classificação ativ com agrop'!$B$7:$Z$632,COLUMN()-1,0)=0,"",VLOOKUP($B271,'Classificação ativ com agrop'!$B$7:$Z$632,COLUMN()-1,0))</f>
        <v/>
      </c>
      <c r="X271" s="270" t="str">
        <f>IF(VLOOKUP($B271,'Classificação ativ com agrop'!$B$7:$Z$632,COLUMN()-1,0)=0,"",VLOOKUP($B271,'Classificação ativ com agrop'!$B$7:$Z$632,COLUMN()-1,0))</f>
        <v/>
      </c>
      <c r="Y271" s="270" t="str">
        <f>IF(VLOOKUP($B271,'Classificação ativ com agrop'!$B$7:$Z$632,COLUMN()-1,0)=0,"",VLOOKUP($B271,'Classificação ativ com agrop'!$B$7:$Z$632,COLUMN()-1,0))</f>
        <v/>
      </c>
      <c r="Z271" s="270" t="str">
        <f>IF(VLOOKUP($B271,'Classificação ativ com agrop'!$B$7:$Z$632,COLUMN()-1,0)=0,"",VLOOKUP($B271,'Classificação ativ com agrop'!$B$7:$Z$632,COLUMN()-1,0))</f>
        <v/>
      </c>
    </row>
    <row r="272" spans="1:26">
      <c r="A272" s="48">
        <v>206</v>
      </c>
      <c r="B272" s="49" t="s">
        <v>176</v>
      </c>
      <c r="C272" s="65">
        <f>VLOOKUP($B272,'Panorama Especialização Brasil'!$K$4:$BU$679,58,0)</f>
        <v>609</v>
      </c>
      <c r="D272" s="46">
        <f t="shared" si="4"/>
        <v>0.67359356138158277</v>
      </c>
      <c r="E272" s="201">
        <f>VLOOKUP($B272,'Panorama Especialização Brasil'!$K$4:$BU$679,60,0)</f>
        <v>18</v>
      </c>
      <c r="F272" s="98">
        <v>507</v>
      </c>
      <c r="G272" s="196">
        <v>8</v>
      </c>
      <c r="H272" s="98">
        <f>VLOOKUP($B272,'Panorama Especialização Brasil'!$K$4:$BU$679,63,0)</f>
        <v>15998</v>
      </c>
      <c r="I272" s="201">
        <f>VLOOKUP($B272,'Panorama Especialização Brasil'!$K$4:$BV$680,64,0)</f>
        <v>790</v>
      </c>
      <c r="J272" s="270" t="str">
        <f>IF(VLOOKUP($B272,'Classificação ativ com agrop'!$B$7:$Z$632,COLUMN()-1,0)=0,"",VLOOKUP($B272,'Classificação ativ com agrop'!$B$7:$Z$632,COLUMN()-1,0))</f>
        <v/>
      </c>
      <c r="K272" s="270" t="str">
        <f>IF(VLOOKUP($B272,'Classificação ativ com agrop'!$B$7:$Z$632,COLUMN()-1,0)=0,"",VLOOKUP($B272,'Classificação ativ com agrop'!$B$7:$Z$632,COLUMN()-1,0))</f>
        <v>Min&amp;Met</v>
      </c>
      <c r="L272" s="270" t="str">
        <f>IF(VLOOKUP($B272,'Classificação ativ com agrop'!$B$7:$Z$632,COLUMN()-1,0)=0,"",VLOOKUP($B272,'Classificação ativ com agrop'!$B$7:$Z$632,COLUMN()-1,0))</f>
        <v/>
      </c>
      <c r="M272" s="270" t="str">
        <f>IF(VLOOKUP($B272,'Classificação ativ com agrop'!$B$7:$Z$632,COLUMN()-1,0)=0,"",VLOOKUP($B272,'Classificação ativ com agrop'!$B$7:$Z$632,COLUMN()-1,0))</f>
        <v>X Prop</v>
      </c>
      <c r="N272" s="270" t="str">
        <f>IF(VLOOKUP($B272,'Classificação ativ com agrop'!$B$7:$Z$632,COLUMN()-1,0)=0,"",VLOOKUP($B272,'Classificação ativ com agrop'!$B$7:$Z$632,COLUMN()-1,0))</f>
        <v/>
      </c>
      <c r="O272" s="270" t="str">
        <f>IF(VLOOKUP($B272,'Classificação ativ com agrop'!$B$7:$Z$632,COLUMN()-1,0)=0,"",VLOOKUP($B272,'Classificação ativ com agrop'!$B$7:$Z$632,COLUMN()-1,0))</f>
        <v/>
      </c>
      <c r="P272" s="270" t="str">
        <f>IF(VLOOKUP($B272,'Classificação ativ com agrop'!$B$7:$Z$632,COLUMN()-1,0)=0,"",VLOOKUP($B272,'Classificação ativ com agrop'!$B$7:$Z$632,COLUMN()-1,0))</f>
        <v/>
      </c>
      <c r="Q272" s="269">
        <f>IF(VLOOKUP($B272,'Classificação ativ com agrop'!$B$7:$Z$632,COLUMN()-1,0)=0,"",VLOOKUP($B272,'Classificação ativ com agrop'!$B$7:$Z$632,COLUMN()-1,0))</f>
        <v>1</v>
      </c>
      <c r="R272" s="269" t="str">
        <f>IF(VLOOKUP($B272,'Classificação ativ com agrop'!$B$7:$Z$632,COLUMN()-1,0)=0,"",VLOOKUP($B272,'Classificação ativ com agrop'!$B$7:$Z$632,COLUMN()-1,0))</f>
        <v/>
      </c>
      <c r="S272" s="270">
        <f>IF(VLOOKUP($B272,'Classificação ativ com agrop'!$B$7:$Z$632,COLUMN()-1,0)=0,"",VLOOKUP($B272,'Classificação ativ com agrop'!$B$7:$Z$632,COLUMN()-1,0))</f>
        <v>609</v>
      </c>
      <c r="T272" s="270">
        <f>IF(VLOOKUP($B272,'Classificação ativ com agrop'!$B$7:$Z$632,COLUMN()-1,0)=0,"",VLOOKUP($B272,'Classificação ativ com agrop'!$B$7:$Z$632,COLUMN()-1,0))</f>
        <v>18</v>
      </c>
      <c r="U272" s="270">
        <f>IF(VLOOKUP($B272,'Classificação ativ com agrop'!$B$7:$Z$632,COLUMN()-1,0)=0,"",VLOOKUP($B272,'Classificação ativ com agrop'!$B$7:$Z$632,COLUMN()-1,0))</f>
        <v>15998</v>
      </c>
      <c r="V272" s="270">
        <f>IF(VLOOKUP($B272,'Classificação ativ com agrop'!$B$7:$Z$632,COLUMN()-1,0)=0,"",VLOOKUP($B272,'Classificação ativ com agrop'!$B$7:$Z$632,COLUMN()-1,0))</f>
        <v>790</v>
      </c>
      <c r="W272" s="270" t="str">
        <f>IF(VLOOKUP($B272,'Classificação ativ com agrop'!$B$7:$Z$632,COLUMN()-1,0)=0,"",VLOOKUP($B272,'Classificação ativ com agrop'!$B$7:$Z$632,COLUMN()-1,0))</f>
        <v/>
      </c>
      <c r="X272" s="270" t="str">
        <f>IF(VLOOKUP($B272,'Classificação ativ com agrop'!$B$7:$Z$632,COLUMN()-1,0)=0,"",VLOOKUP($B272,'Classificação ativ com agrop'!$B$7:$Z$632,COLUMN()-1,0))</f>
        <v/>
      </c>
      <c r="Y272" s="270" t="str">
        <f>IF(VLOOKUP($B272,'Classificação ativ com agrop'!$B$7:$Z$632,COLUMN()-1,0)=0,"",VLOOKUP($B272,'Classificação ativ com agrop'!$B$7:$Z$632,COLUMN()-1,0))</f>
        <v/>
      </c>
      <c r="Z272" s="270" t="str">
        <f>IF(VLOOKUP($B272,'Classificação ativ com agrop'!$B$7:$Z$632,COLUMN()-1,0)=0,"",VLOOKUP($B272,'Classificação ativ com agrop'!$B$7:$Z$632,COLUMN()-1,0))</f>
        <v/>
      </c>
    </row>
    <row r="273" spans="1:26">
      <c r="A273" s="48">
        <v>625</v>
      </c>
      <c r="B273" s="49" t="s">
        <v>599</v>
      </c>
      <c r="C273" s="65">
        <f>VLOOKUP($B273,'Panorama Especialização Brasil'!$K$4:$BU$679,58,0)</f>
        <v>1172</v>
      </c>
      <c r="D273" s="46">
        <f t="shared" si="4"/>
        <v>0.6710567414084041</v>
      </c>
      <c r="E273" s="201">
        <f>VLOOKUP($B273,'Panorama Especialização Brasil'!$K$4:$BU$679,60,0)</f>
        <v>5</v>
      </c>
      <c r="F273" s="98">
        <v>0</v>
      </c>
      <c r="G273" s="196">
        <v>0</v>
      </c>
      <c r="H273" s="98">
        <f>VLOOKUP($B273,'Panorama Especialização Brasil'!$K$4:$BU$679,63,0)</f>
        <v>30904</v>
      </c>
      <c r="I273" s="201">
        <f>VLOOKUP($B273,'Panorama Especialização Brasil'!$K$4:$BV$680,64,0)</f>
        <v>127</v>
      </c>
      <c r="J273" s="270" t="str">
        <f>IF(VLOOKUP($B273,'Classificação ativ com agrop'!$B$7:$Z$632,COLUMN()-1,0)=0,"",VLOOKUP($B273,'Classificação ativ com agrop'!$B$7:$Z$632,COLUMN()-1,0))</f>
        <v/>
      </c>
      <c r="K273" s="270" t="str">
        <f>IF(VLOOKUP($B273,'Classificação ativ com agrop'!$B$7:$Z$632,COLUMN()-1,0)=0,"",VLOOKUP($B273,'Classificação ativ com agrop'!$B$7:$Z$632,COLUMN()-1,0))</f>
        <v>SPB - Edu</v>
      </c>
      <c r="L273" s="270" t="str">
        <f>IF(VLOOKUP($B273,'Classificação ativ com agrop'!$B$7:$Z$632,COLUMN()-1,0)=0,"",VLOOKUP($B273,'Classificação ativ com agrop'!$B$7:$Z$632,COLUMN()-1,0))</f>
        <v/>
      </c>
      <c r="M273" s="270" t="str">
        <f>IF(VLOOKUP($B273,'Classificação ativ com agrop'!$B$7:$Z$632,COLUMN()-1,0)=0,"",VLOOKUP($B273,'Classificação ativ com agrop'!$B$7:$Z$632,COLUMN()-1,0))</f>
        <v>Multifunção</v>
      </c>
      <c r="N273" s="270" t="str">
        <f>IF(VLOOKUP($B273,'Classificação ativ com agrop'!$B$7:$Z$632,COLUMN()-1,0)=0,"",VLOOKUP($B273,'Classificação ativ com agrop'!$B$7:$Z$632,COLUMN()-1,0))</f>
        <v/>
      </c>
      <c r="O273" s="270" t="str">
        <f>IF(VLOOKUP($B273,'Classificação ativ com agrop'!$B$7:$Z$632,COLUMN()-1,0)=0,"",VLOOKUP($B273,'Classificação ativ com agrop'!$B$7:$Z$632,COLUMN()-1,0))</f>
        <v/>
      </c>
      <c r="P273" s="270" t="str">
        <f>IF(VLOOKUP($B273,'Classificação ativ com agrop'!$B$7:$Z$632,COLUMN()-1,0)=0,"",VLOOKUP($B273,'Classificação ativ com agrop'!$B$7:$Z$632,COLUMN()-1,0))</f>
        <v/>
      </c>
      <c r="Q273" s="269">
        <f>IF(VLOOKUP($B273,'Classificação ativ com agrop'!$B$7:$Z$632,COLUMN()-1,0)=0,"",VLOOKUP($B273,'Classificação ativ com agrop'!$B$7:$Z$632,COLUMN()-1,0))</f>
        <v>1</v>
      </c>
      <c r="R273" s="269" t="str">
        <f>IF(VLOOKUP($B273,'Classificação ativ com agrop'!$B$7:$Z$632,COLUMN()-1,0)=0,"",VLOOKUP($B273,'Classificação ativ com agrop'!$B$7:$Z$632,COLUMN()-1,0))</f>
        <v/>
      </c>
      <c r="S273" s="270">
        <f>IF(VLOOKUP($B273,'Classificação ativ com agrop'!$B$7:$Z$632,COLUMN()-1,0)=0,"",VLOOKUP($B273,'Classificação ativ com agrop'!$B$7:$Z$632,COLUMN()-1,0))</f>
        <v>1172</v>
      </c>
      <c r="T273" s="270">
        <f>IF(VLOOKUP($B273,'Classificação ativ com agrop'!$B$7:$Z$632,COLUMN()-1,0)=0,"",VLOOKUP($B273,'Classificação ativ com agrop'!$B$7:$Z$632,COLUMN()-1,0))</f>
        <v>5</v>
      </c>
      <c r="U273" s="270">
        <f>IF(VLOOKUP($B273,'Classificação ativ com agrop'!$B$7:$Z$632,COLUMN()-1,0)=0,"",VLOOKUP($B273,'Classificação ativ com agrop'!$B$7:$Z$632,COLUMN()-1,0))</f>
        <v>30904</v>
      </c>
      <c r="V273" s="270">
        <f>IF(VLOOKUP($B273,'Classificação ativ com agrop'!$B$7:$Z$632,COLUMN()-1,0)=0,"",VLOOKUP($B273,'Classificação ativ com agrop'!$B$7:$Z$632,COLUMN()-1,0))</f>
        <v>127</v>
      </c>
      <c r="W273" s="270" t="str">
        <f>IF(VLOOKUP($B273,'Classificação ativ com agrop'!$B$7:$Z$632,COLUMN()-1,0)=0,"",VLOOKUP($B273,'Classificação ativ com agrop'!$B$7:$Z$632,COLUMN()-1,0))</f>
        <v/>
      </c>
      <c r="X273" s="270" t="str">
        <f>IF(VLOOKUP($B273,'Classificação ativ com agrop'!$B$7:$Z$632,COLUMN()-1,0)=0,"",VLOOKUP($B273,'Classificação ativ com agrop'!$B$7:$Z$632,COLUMN()-1,0))</f>
        <v/>
      </c>
      <c r="Y273" s="270" t="str">
        <f>IF(VLOOKUP($B273,'Classificação ativ com agrop'!$B$7:$Z$632,COLUMN()-1,0)=0,"",VLOOKUP($B273,'Classificação ativ com agrop'!$B$7:$Z$632,COLUMN()-1,0))</f>
        <v/>
      </c>
      <c r="Z273" s="270" t="str">
        <f>IF(VLOOKUP($B273,'Classificação ativ com agrop'!$B$7:$Z$632,COLUMN()-1,0)=0,"",VLOOKUP($B273,'Classificação ativ com agrop'!$B$7:$Z$632,COLUMN()-1,0))</f>
        <v/>
      </c>
    </row>
    <row r="274" spans="1:26">
      <c r="A274" s="48">
        <v>527</v>
      </c>
      <c r="B274" s="49" t="s">
        <v>718</v>
      </c>
      <c r="C274" s="65">
        <f>VLOOKUP($B274,'Panorama Especialização Brasil'!$K$4:$BU$679,58,0)</f>
        <v>2</v>
      </c>
      <c r="D274" s="46">
        <f t="shared" si="4"/>
        <v>0.66772933017210778</v>
      </c>
      <c r="E274" s="201">
        <f>VLOOKUP($B274,'Panorama Especialização Brasil'!$K$4:$BU$679,60,0)</f>
        <v>1</v>
      </c>
      <c r="F274" s="98">
        <v>0</v>
      </c>
      <c r="G274" s="196">
        <v>0</v>
      </c>
      <c r="H274" s="98">
        <f>VLOOKUP($B274,'Panorama Especialização Brasil'!$K$4:$BU$679,63,0)</f>
        <v>53</v>
      </c>
      <c r="I274" s="201">
        <f>VLOOKUP($B274,'Panorama Especialização Brasil'!$K$4:$BV$680,64,0)</f>
        <v>6</v>
      </c>
      <c r="J274" s="270" t="str">
        <f>IF(VLOOKUP($B274,'Classificação ativ com agrop'!$B$7:$Z$632,COLUMN()-1,0)=0,"",VLOOKUP($B274,'Classificação ativ com agrop'!$B$7:$Z$632,COLUMN()-1,0))</f>
        <v/>
      </c>
      <c r="K274" s="270" t="str">
        <f>IF(VLOOKUP($B274,'Classificação ativ com agrop'!$B$7:$Z$632,COLUMN()-1,0)=0,"",VLOOKUP($B274,'Classificação ativ com agrop'!$B$7:$Z$632,COLUMN()-1,0))</f>
        <v>SPF&amp;E</v>
      </c>
      <c r="L274" s="270" t="str">
        <f>IF(VLOOKUP($B274,'Classificação ativ com agrop'!$B$7:$Z$632,COLUMN()-1,0)=0,"",VLOOKUP($B274,'Classificação ativ com agrop'!$B$7:$Z$632,COLUMN()-1,0))</f>
        <v/>
      </c>
      <c r="M274" s="270" t="str">
        <f>IF(VLOOKUP($B274,'Classificação ativ com agrop'!$B$7:$Z$632,COLUMN()-1,0)=0,"",VLOOKUP($B274,'Classificação ativ com agrop'!$B$7:$Z$632,COLUMN()-1,0))</f>
        <v>Gen Reflexo</v>
      </c>
      <c r="N274" s="270" t="str">
        <f>IF(VLOOKUP($B274,'Classificação ativ com agrop'!$B$7:$Z$632,COLUMN()-1,0)=0,"",VLOOKUP($B274,'Classificação ativ com agrop'!$B$7:$Z$632,COLUMN()-1,0))</f>
        <v/>
      </c>
      <c r="O274" s="270" t="str">
        <f>IF(VLOOKUP($B274,'Classificação ativ com agrop'!$B$7:$Z$632,COLUMN()-1,0)=0,"",VLOOKUP($B274,'Classificação ativ com agrop'!$B$7:$Z$632,COLUMN()-1,0))</f>
        <v/>
      </c>
      <c r="P274" s="270" t="str">
        <f>IF(VLOOKUP($B274,'Classificação ativ com agrop'!$B$7:$Z$632,COLUMN()-1,0)=0,"",VLOOKUP($B274,'Classificação ativ com agrop'!$B$7:$Z$632,COLUMN()-1,0))</f>
        <v/>
      </c>
      <c r="Q274" s="269">
        <f>IF(VLOOKUP($B274,'Classificação ativ com agrop'!$B$7:$Z$632,COLUMN()-1,0)=0,"",VLOOKUP($B274,'Classificação ativ com agrop'!$B$7:$Z$632,COLUMN()-1,0))</f>
        <v>1</v>
      </c>
      <c r="R274" s="269" t="str">
        <f>IF(VLOOKUP($B274,'Classificação ativ com agrop'!$B$7:$Z$632,COLUMN()-1,0)=0,"",VLOOKUP($B274,'Classificação ativ com agrop'!$B$7:$Z$632,COLUMN()-1,0))</f>
        <v/>
      </c>
      <c r="S274" s="270">
        <f>IF(VLOOKUP($B274,'Classificação ativ com agrop'!$B$7:$Z$632,COLUMN()-1,0)=0,"",VLOOKUP($B274,'Classificação ativ com agrop'!$B$7:$Z$632,COLUMN()-1,0))</f>
        <v>2</v>
      </c>
      <c r="T274" s="270">
        <f>IF(VLOOKUP($B274,'Classificação ativ com agrop'!$B$7:$Z$632,COLUMN()-1,0)=0,"",VLOOKUP($B274,'Classificação ativ com agrop'!$B$7:$Z$632,COLUMN()-1,0))</f>
        <v>1</v>
      </c>
      <c r="U274" s="270">
        <f>IF(VLOOKUP($B274,'Classificação ativ com agrop'!$B$7:$Z$632,COLUMN()-1,0)=0,"",VLOOKUP($B274,'Classificação ativ com agrop'!$B$7:$Z$632,COLUMN()-1,0))</f>
        <v>53</v>
      </c>
      <c r="V274" s="270">
        <f>IF(VLOOKUP($B274,'Classificação ativ com agrop'!$B$7:$Z$632,COLUMN()-1,0)=0,"",VLOOKUP($B274,'Classificação ativ com agrop'!$B$7:$Z$632,COLUMN()-1,0))</f>
        <v>6</v>
      </c>
      <c r="W274" s="270" t="str">
        <f>IF(VLOOKUP($B274,'Classificação ativ com agrop'!$B$7:$Z$632,COLUMN()-1,0)=0,"",VLOOKUP($B274,'Classificação ativ com agrop'!$B$7:$Z$632,COLUMN()-1,0))</f>
        <v/>
      </c>
      <c r="X274" s="270" t="str">
        <f>IF(VLOOKUP($B274,'Classificação ativ com agrop'!$B$7:$Z$632,COLUMN()-1,0)=0,"",VLOOKUP($B274,'Classificação ativ com agrop'!$B$7:$Z$632,COLUMN()-1,0))</f>
        <v/>
      </c>
      <c r="Y274" s="270" t="str">
        <f>IF(VLOOKUP($B274,'Classificação ativ com agrop'!$B$7:$Z$632,COLUMN()-1,0)=0,"",VLOOKUP($B274,'Classificação ativ com agrop'!$B$7:$Z$632,COLUMN()-1,0))</f>
        <v/>
      </c>
      <c r="Z274" s="270" t="str">
        <f>IF(VLOOKUP($B274,'Classificação ativ com agrop'!$B$7:$Z$632,COLUMN()-1,0)=0,"",VLOOKUP($B274,'Classificação ativ com agrop'!$B$7:$Z$632,COLUMN()-1,0))</f>
        <v/>
      </c>
    </row>
    <row r="275" spans="1:26">
      <c r="A275" s="48">
        <v>451</v>
      </c>
      <c r="B275" s="49" t="s">
        <v>423</v>
      </c>
      <c r="C275" s="65">
        <f>VLOOKUP($B275,'Panorama Especialização Brasil'!$K$4:$BU$679,58,0)</f>
        <v>35247</v>
      </c>
      <c r="D275" s="46">
        <f t="shared" si="4"/>
        <v>0.66727961704899719</v>
      </c>
      <c r="E275" s="201">
        <f>VLOOKUP($B275,'Panorama Especialização Brasil'!$K$4:$BU$679,60,0)</f>
        <v>2657</v>
      </c>
      <c r="F275" s="98">
        <v>10119</v>
      </c>
      <c r="G275" s="196">
        <v>357</v>
      </c>
      <c r="H275" s="98">
        <f>VLOOKUP($B275,'Panorama Especialização Brasil'!$K$4:$BU$679,63,0)</f>
        <v>934675</v>
      </c>
      <c r="I275" s="201">
        <f>VLOOKUP($B275,'Panorama Especialização Brasil'!$K$4:$BV$680,64,0)</f>
        <v>101259</v>
      </c>
      <c r="J275" s="270" t="str">
        <f>IF(VLOOKUP($B275,'Classificação ativ com agrop'!$B$7:$Z$632,COLUMN()-1,0)=0,"",VLOOKUP($B275,'Classificação ativ com agrop'!$B$7:$Z$632,COLUMN()-1,0))</f>
        <v/>
      </c>
      <c r="K275" s="270" t="str">
        <f>IF(VLOOKUP($B275,'Classificação ativ com agrop'!$B$7:$Z$632,COLUMN()-1,0)=0,"",VLOOKUP($B275,'Classificação ativ com agrop'!$B$7:$Z$632,COLUMN()-1,0))</f>
        <v>Multicadeia</v>
      </c>
      <c r="L275" s="270" t="str">
        <f>IF(VLOOKUP($B275,'Classificação ativ com agrop'!$B$7:$Z$632,COLUMN()-1,0)=0,"",VLOOKUP($B275,'Classificação ativ com agrop'!$B$7:$Z$632,COLUMN()-1,0))</f>
        <v/>
      </c>
      <c r="M275" s="270" t="str">
        <f>IF(VLOOKUP($B275,'Classificação ativ com agrop'!$B$7:$Z$632,COLUMN()-1,0)=0,"",VLOOKUP($B275,'Classificação ativ com agrop'!$B$7:$Z$632,COLUMN()-1,0))</f>
        <v>Multifunção</v>
      </c>
      <c r="N275" s="270" t="str">
        <f>IF(VLOOKUP($B275,'Classificação ativ com agrop'!$B$7:$Z$632,COLUMN()-1,0)=0,"",VLOOKUP($B275,'Classificação ativ com agrop'!$B$7:$Z$632,COLUMN()-1,0))</f>
        <v/>
      </c>
      <c r="O275" s="270" t="str">
        <f>IF(VLOOKUP($B275,'Classificação ativ com agrop'!$B$7:$Z$632,COLUMN()-1,0)=0,"",VLOOKUP($B275,'Classificação ativ com agrop'!$B$7:$Z$632,COLUMN()-1,0))</f>
        <v/>
      </c>
      <c r="P275" s="270" t="str">
        <f>IF(VLOOKUP($B275,'Classificação ativ com agrop'!$B$7:$Z$632,COLUMN()-1,0)=0,"",VLOOKUP($B275,'Classificação ativ com agrop'!$B$7:$Z$632,COLUMN()-1,0))</f>
        <v/>
      </c>
      <c r="Q275" s="269">
        <f>IF(VLOOKUP($B275,'Classificação ativ com agrop'!$B$7:$Z$632,COLUMN()-1,0)=0,"",VLOOKUP($B275,'Classificação ativ com agrop'!$B$7:$Z$632,COLUMN()-1,0))</f>
        <v>1</v>
      </c>
      <c r="R275" s="269" t="str">
        <f>IF(VLOOKUP($B275,'Classificação ativ com agrop'!$B$7:$Z$632,COLUMN()-1,0)=0,"",VLOOKUP($B275,'Classificação ativ com agrop'!$B$7:$Z$632,COLUMN()-1,0))</f>
        <v/>
      </c>
      <c r="S275" s="270">
        <f>IF(VLOOKUP($B275,'Classificação ativ com agrop'!$B$7:$Z$632,COLUMN()-1,0)=0,"",VLOOKUP($B275,'Classificação ativ com agrop'!$B$7:$Z$632,COLUMN()-1,0))</f>
        <v>35247</v>
      </c>
      <c r="T275" s="270">
        <f>IF(VLOOKUP($B275,'Classificação ativ com agrop'!$B$7:$Z$632,COLUMN()-1,0)=0,"",VLOOKUP($B275,'Classificação ativ com agrop'!$B$7:$Z$632,COLUMN()-1,0))</f>
        <v>2657</v>
      </c>
      <c r="U275" s="270">
        <f>IF(VLOOKUP($B275,'Classificação ativ com agrop'!$B$7:$Z$632,COLUMN()-1,0)=0,"",VLOOKUP($B275,'Classificação ativ com agrop'!$B$7:$Z$632,COLUMN()-1,0))</f>
        <v>934675</v>
      </c>
      <c r="V275" s="270">
        <f>IF(VLOOKUP($B275,'Classificação ativ com agrop'!$B$7:$Z$632,COLUMN()-1,0)=0,"",VLOOKUP($B275,'Classificação ativ com agrop'!$B$7:$Z$632,COLUMN()-1,0))</f>
        <v>101259</v>
      </c>
      <c r="W275" s="270" t="str">
        <f>IF(VLOOKUP($B275,'Classificação ativ com agrop'!$B$7:$Z$632,COLUMN()-1,0)=0,"",VLOOKUP($B275,'Classificação ativ com agrop'!$B$7:$Z$632,COLUMN()-1,0))</f>
        <v/>
      </c>
      <c r="X275" s="270" t="str">
        <f>IF(VLOOKUP($B275,'Classificação ativ com agrop'!$B$7:$Z$632,COLUMN()-1,0)=0,"",VLOOKUP($B275,'Classificação ativ com agrop'!$B$7:$Z$632,COLUMN()-1,0))</f>
        <v/>
      </c>
      <c r="Y275" s="270" t="str">
        <f>IF(VLOOKUP($B275,'Classificação ativ com agrop'!$B$7:$Z$632,COLUMN()-1,0)=0,"",VLOOKUP($B275,'Classificação ativ com agrop'!$B$7:$Z$632,COLUMN()-1,0))</f>
        <v/>
      </c>
      <c r="Z275" s="270" t="str">
        <f>IF(VLOOKUP($B275,'Classificação ativ com agrop'!$B$7:$Z$632,COLUMN()-1,0)=0,"",VLOOKUP($B275,'Classificação ativ com agrop'!$B$7:$Z$632,COLUMN()-1,0))</f>
        <v/>
      </c>
    </row>
    <row r="276" spans="1:26">
      <c r="A276" s="48">
        <v>461</v>
      </c>
      <c r="B276" s="49" t="s">
        <v>433</v>
      </c>
      <c r="C276" s="65">
        <f>VLOOKUP($B276,'Panorama Especialização Brasil'!$K$4:$BU$679,58,0)</f>
        <v>2332</v>
      </c>
      <c r="D276" s="46">
        <f t="shared" si="4"/>
        <v>0.66519976699459826</v>
      </c>
      <c r="E276" s="201">
        <f>VLOOKUP($B276,'Panorama Especialização Brasil'!$K$4:$BU$679,60,0)</f>
        <v>68</v>
      </c>
      <c r="F276" s="98">
        <v>875</v>
      </c>
      <c r="G276" s="196">
        <v>12</v>
      </c>
      <c r="H276" s="98">
        <f>VLOOKUP($B276,'Panorama Especialização Brasil'!$K$4:$BU$679,63,0)</f>
        <v>62033</v>
      </c>
      <c r="I276" s="201">
        <f>VLOOKUP($B276,'Panorama Especialização Brasil'!$K$4:$BV$680,64,0)</f>
        <v>524</v>
      </c>
      <c r="J276" s="270" t="str">
        <f>IF(VLOOKUP($B276,'Classificação ativ com agrop'!$B$7:$Z$632,COLUMN()-1,0)=0,"",VLOOKUP($B276,'Classificação ativ com agrop'!$B$7:$Z$632,COLUMN()-1,0))</f>
        <v/>
      </c>
      <c r="K276" s="270" t="str">
        <f>IF(VLOOKUP($B276,'Classificação ativ com agrop'!$B$7:$Z$632,COLUMN()-1,0)=0,"",VLOOKUP($B276,'Classificação ativ com agrop'!$B$7:$Z$632,COLUMN()-1,0))</f>
        <v>SPF&amp;E</v>
      </c>
      <c r="L276" s="270" t="str">
        <f>IF(VLOOKUP($B276,'Classificação ativ com agrop'!$B$7:$Z$632,COLUMN()-1,0)=0,"",VLOOKUP($B276,'Classificação ativ com agrop'!$B$7:$Z$632,COLUMN()-1,0))</f>
        <v/>
      </c>
      <c r="M276" s="270" t="str">
        <f>IF(VLOOKUP($B276,'Classificação ativ com agrop'!$B$7:$Z$632,COLUMN()-1,0)=0,"",VLOOKUP($B276,'Classificação ativ com agrop'!$B$7:$Z$632,COLUMN()-1,0))</f>
        <v>Gen Reflexo</v>
      </c>
      <c r="N276" s="270" t="str">
        <f>IF(VLOOKUP($B276,'Classificação ativ com agrop'!$B$7:$Z$632,COLUMN()-1,0)=0,"",VLOOKUP($B276,'Classificação ativ com agrop'!$B$7:$Z$632,COLUMN()-1,0))</f>
        <v>Turismo &amp; Lazer</v>
      </c>
      <c r="O276" s="270" t="str">
        <f>IF(VLOOKUP($B276,'Classificação ativ com agrop'!$B$7:$Z$632,COLUMN()-1,0)=0,"",VLOOKUP($B276,'Classificação ativ com agrop'!$B$7:$Z$632,COLUMN()-1,0))</f>
        <v/>
      </c>
      <c r="P276" s="270" t="str">
        <f>IF(VLOOKUP($B276,'Classificação ativ com agrop'!$B$7:$Z$632,COLUMN()-1,0)=0,"",VLOOKUP($B276,'Classificação ativ com agrop'!$B$7:$Z$632,COLUMN()-1,0))</f>
        <v>TrS Prop</v>
      </c>
      <c r="Q276" s="269">
        <f>IF(VLOOKUP($B276,'Classificação ativ com agrop'!$B$7:$Z$632,COLUMN()-1,0)=0,"",VLOOKUP($B276,'Classificação ativ com agrop'!$B$7:$Z$632,COLUMN()-1,0))</f>
        <v>0.85</v>
      </c>
      <c r="R276" s="269">
        <f>IF(VLOOKUP($B276,'Classificação ativ com agrop'!$B$7:$Z$632,COLUMN()-1,0)=0,"",VLOOKUP($B276,'Classificação ativ com agrop'!$B$7:$Z$632,COLUMN()-1,0))</f>
        <v>0.15</v>
      </c>
      <c r="S276" s="270">
        <f>IF(VLOOKUP($B276,'Classificação ativ com agrop'!$B$7:$Z$632,COLUMN()-1,0)=0,"",VLOOKUP($B276,'Classificação ativ com agrop'!$B$7:$Z$632,COLUMN()-1,0))</f>
        <v>1982.2</v>
      </c>
      <c r="T276" s="270">
        <f>IF(VLOOKUP($B276,'Classificação ativ com agrop'!$B$7:$Z$632,COLUMN()-1,0)=0,"",VLOOKUP($B276,'Classificação ativ com agrop'!$B$7:$Z$632,COLUMN()-1,0))</f>
        <v>57.8</v>
      </c>
      <c r="U276" s="270">
        <f>IF(VLOOKUP($B276,'Classificação ativ com agrop'!$B$7:$Z$632,COLUMN()-1,0)=0,"",VLOOKUP($B276,'Classificação ativ com agrop'!$B$7:$Z$632,COLUMN()-1,0))</f>
        <v>52728.049999999996</v>
      </c>
      <c r="V276" s="270">
        <f>IF(VLOOKUP($B276,'Classificação ativ com agrop'!$B$7:$Z$632,COLUMN()-1,0)=0,"",VLOOKUP($B276,'Classificação ativ com agrop'!$B$7:$Z$632,COLUMN()-1,0))</f>
        <v>445.4</v>
      </c>
      <c r="W276" s="270">
        <f>IF(VLOOKUP($B276,'Classificação ativ com agrop'!$B$7:$Z$632,COLUMN()-1,0)=0,"",VLOOKUP($B276,'Classificação ativ com agrop'!$B$7:$Z$632,COLUMN()-1,0))</f>
        <v>349.8</v>
      </c>
      <c r="X276" s="270">
        <f>IF(VLOOKUP($B276,'Classificação ativ com agrop'!$B$7:$Z$632,COLUMN()-1,0)=0,"",VLOOKUP($B276,'Classificação ativ com agrop'!$B$7:$Z$632,COLUMN()-1,0))</f>
        <v>10.199999999999999</v>
      </c>
      <c r="Y276" s="270">
        <f>IF(VLOOKUP($B276,'Classificação ativ com agrop'!$B$7:$Z$632,COLUMN()-1,0)=0,"",VLOOKUP($B276,'Classificação ativ com agrop'!$B$7:$Z$632,COLUMN()-1,0))</f>
        <v>9304.9499999999989</v>
      </c>
      <c r="Z276" s="270">
        <f>IF(VLOOKUP($B276,'Classificação ativ com agrop'!$B$7:$Z$632,COLUMN()-1,0)=0,"",VLOOKUP($B276,'Classificação ativ com agrop'!$B$7:$Z$632,COLUMN()-1,0))</f>
        <v>78.599999999999994</v>
      </c>
    </row>
    <row r="277" spans="1:26">
      <c r="A277" s="48">
        <v>612</v>
      </c>
      <c r="B277" s="49" t="s">
        <v>586</v>
      </c>
      <c r="C277" s="65">
        <f>VLOOKUP($B277,'Panorama Especialização Brasil'!$K$4:$BU$679,58,0)</f>
        <v>13153</v>
      </c>
      <c r="D277" s="46">
        <f t="shared" si="4"/>
        <v>0.66449317295397003</v>
      </c>
      <c r="E277" s="201">
        <f>VLOOKUP($B277,'Panorama Especialização Brasil'!$K$4:$BU$679,60,0)</f>
        <v>62</v>
      </c>
      <c r="F277" s="98">
        <v>5509</v>
      </c>
      <c r="G277" s="196">
        <v>21</v>
      </c>
      <c r="H277" s="98">
        <f>VLOOKUP($B277,'Panorama Especialização Brasil'!$K$4:$BU$679,63,0)</f>
        <v>350252</v>
      </c>
      <c r="I277" s="201">
        <f>VLOOKUP($B277,'Panorama Especialização Brasil'!$K$4:$BV$680,64,0)</f>
        <v>452</v>
      </c>
      <c r="J277" s="270" t="str">
        <f>IF(VLOOKUP($B277,'Classificação ativ com agrop'!$B$7:$Z$632,COLUMN()-1,0)=0,"",VLOOKUP($B277,'Classificação ativ com agrop'!$B$7:$Z$632,COLUMN()-1,0))</f>
        <v/>
      </c>
      <c r="K277" s="270" t="str">
        <f>IF(VLOOKUP($B277,'Classificação ativ com agrop'!$B$7:$Z$632,COLUMN()-1,0)=0,"",VLOOKUP($B277,'Classificação ativ com agrop'!$B$7:$Z$632,COLUMN()-1,0))</f>
        <v>Adm Pub</v>
      </c>
      <c r="L277" s="270" t="str">
        <f>IF(VLOOKUP($B277,'Classificação ativ com agrop'!$B$7:$Z$632,COLUMN()-1,0)=0,"",VLOOKUP($B277,'Classificação ativ com agrop'!$B$7:$Z$632,COLUMN()-1,0))</f>
        <v/>
      </c>
      <c r="M277" s="270" t="str">
        <f>IF(VLOOKUP($B277,'Classificação ativ com agrop'!$B$7:$Z$632,COLUMN()-1,0)=0,"",VLOOKUP($B277,'Classificação ativ com agrop'!$B$7:$Z$632,COLUMN()-1,0))</f>
        <v>G Prop</v>
      </c>
      <c r="N277" s="270" t="str">
        <f>IF(VLOOKUP($B277,'Classificação ativ com agrop'!$B$7:$Z$632,COLUMN()-1,0)=0,"",VLOOKUP($B277,'Classificação ativ com agrop'!$B$7:$Z$632,COLUMN()-1,0))</f>
        <v/>
      </c>
      <c r="O277" s="270" t="str">
        <f>IF(VLOOKUP($B277,'Classificação ativ com agrop'!$B$7:$Z$632,COLUMN()-1,0)=0,"",VLOOKUP($B277,'Classificação ativ com agrop'!$B$7:$Z$632,COLUMN()-1,0))</f>
        <v/>
      </c>
      <c r="P277" s="270" t="str">
        <f>IF(VLOOKUP($B277,'Classificação ativ com agrop'!$B$7:$Z$632,COLUMN()-1,0)=0,"",VLOOKUP($B277,'Classificação ativ com agrop'!$B$7:$Z$632,COLUMN()-1,0))</f>
        <v/>
      </c>
      <c r="Q277" s="269">
        <f>IF(VLOOKUP($B277,'Classificação ativ com agrop'!$B$7:$Z$632,COLUMN()-1,0)=0,"",VLOOKUP($B277,'Classificação ativ com agrop'!$B$7:$Z$632,COLUMN()-1,0))</f>
        <v>1</v>
      </c>
      <c r="R277" s="269" t="str">
        <f>IF(VLOOKUP($B277,'Classificação ativ com agrop'!$B$7:$Z$632,COLUMN()-1,0)=0,"",VLOOKUP($B277,'Classificação ativ com agrop'!$B$7:$Z$632,COLUMN()-1,0))</f>
        <v/>
      </c>
      <c r="S277" s="270">
        <f>IF(VLOOKUP($B277,'Classificação ativ com agrop'!$B$7:$Z$632,COLUMN()-1,0)=0,"",VLOOKUP($B277,'Classificação ativ com agrop'!$B$7:$Z$632,COLUMN()-1,0))</f>
        <v>13153</v>
      </c>
      <c r="T277" s="270">
        <f>IF(VLOOKUP($B277,'Classificação ativ com agrop'!$B$7:$Z$632,COLUMN()-1,0)=0,"",VLOOKUP($B277,'Classificação ativ com agrop'!$B$7:$Z$632,COLUMN()-1,0))</f>
        <v>62</v>
      </c>
      <c r="U277" s="270">
        <f>IF(VLOOKUP($B277,'Classificação ativ com agrop'!$B$7:$Z$632,COLUMN()-1,0)=0,"",VLOOKUP($B277,'Classificação ativ com agrop'!$B$7:$Z$632,COLUMN()-1,0))</f>
        <v>350252</v>
      </c>
      <c r="V277" s="270">
        <f>IF(VLOOKUP($B277,'Classificação ativ com agrop'!$B$7:$Z$632,COLUMN()-1,0)=0,"",VLOOKUP($B277,'Classificação ativ com agrop'!$B$7:$Z$632,COLUMN()-1,0))</f>
        <v>452</v>
      </c>
      <c r="W277" s="270" t="str">
        <f>IF(VLOOKUP($B277,'Classificação ativ com agrop'!$B$7:$Z$632,COLUMN()-1,0)=0,"",VLOOKUP($B277,'Classificação ativ com agrop'!$B$7:$Z$632,COLUMN()-1,0))</f>
        <v/>
      </c>
      <c r="X277" s="270" t="str">
        <f>IF(VLOOKUP($B277,'Classificação ativ com agrop'!$B$7:$Z$632,COLUMN()-1,0)=0,"",VLOOKUP($B277,'Classificação ativ com agrop'!$B$7:$Z$632,COLUMN()-1,0))</f>
        <v/>
      </c>
      <c r="Y277" s="270" t="str">
        <f>IF(VLOOKUP($B277,'Classificação ativ com agrop'!$B$7:$Z$632,COLUMN()-1,0)=0,"",VLOOKUP($B277,'Classificação ativ com agrop'!$B$7:$Z$632,COLUMN()-1,0))</f>
        <v/>
      </c>
      <c r="Z277" s="270" t="str">
        <f>IF(VLOOKUP($B277,'Classificação ativ com agrop'!$B$7:$Z$632,COLUMN()-1,0)=0,"",VLOOKUP($B277,'Classificação ativ com agrop'!$B$7:$Z$632,COLUMN()-1,0))</f>
        <v/>
      </c>
    </row>
    <row r="278" spans="1:26">
      <c r="A278" s="48">
        <v>583</v>
      </c>
      <c r="B278" s="49" t="s">
        <v>556</v>
      </c>
      <c r="C278" s="65">
        <f>VLOOKUP($B278,'Panorama Especialização Brasil'!$K$4:$BU$679,58,0)</f>
        <v>1948</v>
      </c>
      <c r="D278" s="46">
        <f t="shared" si="4"/>
        <v>0.65469180402933613</v>
      </c>
      <c r="E278" s="201">
        <f>VLOOKUP($B278,'Panorama Especialização Brasil'!$K$4:$BU$679,60,0)</f>
        <v>176</v>
      </c>
      <c r="F278" s="98">
        <v>519</v>
      </c>
      <c r="G278" s="196">
        <v>27</v>
      </c>
      <c r="H278" s="98">
        <f>VLOOKUP($B278,'Panorama Especialização Brasil'!$K$4:$BU$679,63,0)</f>
        <v>52650</v>
      </c>
      <c r="I278" s="201">
        <f>VLOOKUP($B278,'Panorama Especialização Brasil'!$K$4:$BV$680,64,0)</f>
        <v>5796</v>
      </c>
      <c r="J278" s="270" t="str">
        <f>IF(VLOOKUP($B278,'Classificação ativ com agrop'!$B$7:$Z$632,COLUMN()-1,0)=0,"",VLOOKUP($B278,'Classificação ativ com agrop'!$B$7:$Z$632,COLUMN()-1,0))</f>
        <v/>
      </c>
      <c r="K278" s="270" t="str">
        <f>IF(VLOOKUP($B278,'Classificação ativ com agrop'!$B$7:$Z$632,COLUMN()-1,0)=0,"",VLOOKUP($B278,'Classificação ativ com agrop'!$B$7:$Z$632,COLUMN()-1,0))</f>
        <v>Multicadeia</v>
      </c>
      <c r="L278" s="270" t="str">
        <f>IF(VLOOKUP($B278,'Classificação ativ com agrop'!$B$7:$Z$632,COLUMN()-1,0)=0,"",VLOOKUP($B278,'Classificação ativ com agrop'!$B$7:$Z$632,COLUMN()-1,0))</f>
        <v/>
      </c>
      <c r="M278" s="270" t="str">
        <f>IF(VLOOKUP($B278,'Classificação ativ com agrop'!$B$7:$Z$632,COLUMN()-1,0)=0,"",VLOOKUP($B278,'Classificação ativ com agrop'!$B$7:$Z$632,COLUMN()-1,0))</f>
        <v>Multifunção</v>
      </c>
      <c r="N278" s="270" t="str">
        <f>IF(VLOOKUP($B278,'Classificação ativ com agrop'!$B$7:$Z$632,COLUMN()-1,0)=0,"",VLOOKUP($B278,'Classificação ativ com agrop'!$B$7:$Z$632,COLUMN()-1,0))</f>
        <v/>
      </c>
      <c r="O278" s="270" t="str">
        <f>IF(VLOOKUP($B278,'Classificação ativ com agrop'!$B$7:$Z$632,COLUMN()-1,0)=0,"",VLOOKUP($B278,'Classificação ativ com agrop'!$B$7:$Z$632,COLUMN()-1,0))</f>
        <v/>
      </c>
      <c r="P278" s="270" t="str">
        <f>IF(VLOOKUP($B278,'Classificação ativ com agrop'!$B$7:$Z$632,COLUMN()-1,0)=0,"",VLOOKUP($B278,'Classificação ativ com agrop'!$B$7:$Z$632,COLUMN()-1,0))</f>
        <v/>
      </c>
      <c r="Q278" s="269">
        <f>IF(VLOOKUP($B278,'Classificação ativ com agrop'!$B$7:$Z$632,COLUMN()-1,0)=0,"",VLOOKUP($B278,'Classificação ativ com agrop'!$B$7:$Z$632,COLUMN()-1,0))</f>
        <v>1</v>
      </c>
      <c r="R278" s="269" t="str">
        <f>IF(VLOOKUP($B278,'Classificação ativ com agrop'!$B$7:$Z$632,COLUMN()-1,0)=0,"",VLOOKUP($B278,'Classificação ativ com agrop'!$B$7:$Z$632,COLUMN()-1,0))</f>
        <v/>
      </c>
      <c r="S278" s="270">
        <f>IF(VLOOKUP($B278,'Classificação ativ com agrop'!$B$7:$Z$632,COLUMN()-1,0)=0,"",VLOOKUP($B278,'Classificação ativ com agrop'!$B$7:$Z$632,COLUMN()-1,0))</f>
        <v>1948</v>
      </c>
      <c r="T278" s="270">
        <f>IF(VLOOKUP($B278,'Classificação ativ com agrop'!$B$7:$Z$632,COLUMN()-1,0)=0,"",VLOOKUP($B278,'Classificação ativ com agrop'!$B$7:$Z$632,COLUMN()-1,0))</f>
        <v>176</v>
      </c>
      <c r="U278" s="270">
        <f>IF(VLOOKUP($B278,'Classificação ativ com agrop'!$B$7:$Z$632,COLUMN()-1,0)=0,"",VLOOKUP($B278,'Classificação ativ com agrop'!$B$7:$Z$632,COLUMN()-1,0))</f>
        <v>52650</v>
      </c>
      <c r="V278" s="270">
        <f>IF(VLOOKUP($B278,'Classificação ativ com agrop'!$B$7:$Z$632,COLUMN()-1,0)=0,"",VLOOKUP($B278,'Classificação ativ com agrop'!$B$7:$Z$632,COLUMN()-1,0))</f>
        <v>5796</v>
      </c>
      <c r="W278" s="270" t="str">
        <f>IF(VLOOKUP($B278,'Classificação ativ com agrop'!$B$7:$Z$632,COLUMN()-1,0)=0,"",VLOOKUP($B278,'Classificação ativ com agrop'!$B$7:$Z$632,COLUMN()-1,0))</f>
        <v/>
      </c>
      <c r="X278" s="270" t="str">
        <f>IF(VLOOKUP($B278,'Classificação ativ com agrop'!$B$7:$Z$632,COLUMN()-1,0)=0,"",VLOOKUP($B278,'Classificação ativ com agrop'!$B$7:$Z$632,COLUMN()-1,0))</f>
        <v/>
      </c>
      <c r="Y278" s="270" t="str">
        <f>IF(VLOOKUP($B278,'Classificação ativ com agrop'!$B$7:$Z$632,COLUMN()-1,0)=0,"",VLOOKUP($B278,'Classificação ativ com agrop'!$B$7:$Z$632,COLUMN()-1,0))</f>
        <v/>
      </c>
      <c r="Z278" s="270" t="str">
        <f>IF(VLOOKUP($B278,'Classificação ativ com agrop'!$B$7:$Z$632,COLUMN()-1,0)=0,"",VLOOKUP($B278,'Classificação ativ com agrop'!$B$7:$Z$632,COLUMN()-1,0))</f>
        <v/>
      </c>
    </row>
    <row r="279" spans="1:26">
      <c r="A279" s="48">
        <v>400</v>
      </c>
      <c r="B279" s="49" t="s">
        <v>371</v>
      </c>
      <c r="C279" s="65">
        <f>VLOOKUP($B279,'Panorama Especialização Brasil'!$K$4:$BU$679,58,0)</f>
        <v>1012</v>
      </c>
      <c r="D279" s="46">
        <f t="shared" si="4"/>
        <v>0.65276000351968744</v>
      </c>
      <c r="E279" s="201">
        <f>VLOOKUP($B279,'Panorama Especialização Brasil'!$K$4:$BU$679,60,0)</f>
        <v>136</v>
      </c>
      <c r="F279" s="98">
        <v>2</v>
      </c>
      <c r="G279" s="196">
        <v>1</v>
      </c>
      <c r="H279" s="98">
        <f>VLOOKUP($B279,'Panorama Especialização Brasil'!$K$4:$BU$679,63,0)</f>
        <v>27433</v>
      </c>
      <c r="I279" s="201">
        <f>VLOOKUP($B279,'Panorama Especialização Brasil'!$K$4:$BV$680,64,0)</f>
        <v>3119</v>
      </c>
      <c r="J279" s="270" t="str">
        <f>IF(VLOOKUP($B279,'Classificação ativ com agrop'!$B$7:$Z$632,COLUMN()-1,0)=0,"",VLOOKUP($B279,'Classificação ativ com agrop'!$B$7:$Z$632,COLUMN()-1,0))</f>
        <v/>
      </c>
      <c r="K279" s="270" t="str">
        <f>IF(VLOOKUP($B279,'Classificação ativ com agrop'!$B$7:$Z$632,COLUMN()-1,0)=0,"",VLOOKUP($B279,'Classificação ativ com agrop'!$B$7:$Z$632,COLUMN()-1,0))</f>
        <v>Agroind Veg</v>
      </c>
      <c r="L279" s="270" t="str">
        <f>IF(VLOOKUP($B279,'Classificação ativ com agrop'!$B$7:$Z$632,COLUMN()-1,0)=0,"",VLOOKUP($B279,'Classificação ativ com agrop'!$B$7:$Z$632,COLUMN()-1,0))</f>
        <v>Outros Agroind</v>
      </c>
      <c r="M279" s="270" t="str">
        <f>IF(VLOOKUP($B279,'Classificação ativ com agrop'!$B$7:$Z$632,COLUMN()-1,0)=0,"",VLOOKUP($B279,'Classificação ativ com agrop'!$B$7:$Z$632,COLUMN()-1,0))</f>
        <v>X Prop</v>
      </c>
      <c r="N279" s="270" t="str">
        <f>IF(VLOOKUP($B279,'Classificação ativ com agrop'!$B$7:$Z$632,COLUMN()-1,0)=0,"",VLOOKUP($B279,'Classificação ativ com agrop'!$B$7:$Z$632,COLUMN()-1,0))</f>
        <v/>
      </c>
      <c r="O279" s="270" t="str">
        <f>IF(VLOOKUP($B279,'Classificação ativ com agrop'!$B$7:$Z$632,COLUMN()-1,0)=0,"",VLOOKUP($B279,'Classificação ativ com agrop'!$B$7:$Z$632,COLUMN()-1,0))</f>
        <v/>
      </c>
      <c r="P279" s="270" t="str">
        <f>IF(VLOOKUP($B279,'Classificação ativ com agrop'!$B$7:$Z$632,COLUMN()-1,0)=0,"",VLOOKUP($B279,'Classificação ativ com agrop'!$B$7:$Z$632,COLUMN()-1,0))</f>
        <v/>
      </c>
      <c r="Q279" s="269">
        <f>IF(VLOOKUP($B279,'Classificação ativ com agrop'!$B$7:$Z$632,COLUMN()-1,0)=0,"",VLOOKUP($B279,'Classificação ativ com agrop'!$B$7:$Z$632,COLUMN()-1,0))</f>
        <v>1</v>
      </c>
      <c r="R279" s="269" t="str">
        <f>IF(VLOOKUP($B279,'Classificação ativ com agrop'!$B$7:$Z$632,COLUMN()-1,0)=0,"",VLOOKUP($B279,'Classificação ativ com agrop'!$B$7:$Z$632,COLUMN()-1,0))</f>
        <v/>
      </c>
      <c r="S279" s="270">
        <f>IF(VLOOKUP($B279,'Classificação ativ com agrop'!$B$7:$Z$632,COLUMN()-1,0)=0,"",VLOOKUP($B279,'Classificação ativ com agrop'!$B$7:$Z$632,COLUMN()-1,0))</f>
        <v>1012</v>
      </c>
      <c r="T279" s="270">
        <f>IF(VLOOKUP($B279,'Classificação ativ com agrop'!$B$7:$Z$632,COLUMN()-1,0)=0,"",VLOOKUP($B279,'Classificação ativ com agrop'!$B$7:$Z$632,COLUMN()-1,0))</f>
        <v>136</v>
      </c>
      <c r="U279" s="270">
        <f>IF(VLOOKUP($B279,'Classificação ativ com agrop'!$B$7:$Z$632,COLUMN()-1,0)=0,"",VLOOKUP($B279,'Classificação ativ com agrop'!$B$7:$Z$632,COLUMN()-1,0))</f>
        <v>27433</v>
      </c>
      <c r="V279" s="270">
        <f>IF(VLOOKUP($B279,'Classificação ativ com agrop'!$B$7:$Z$632,COLUMN()-1,0)=0,"",VLOOKUP($B279,'Classificação ativ com agrop'!$B$7:$Z$632,COLUMN()-1,0))</f>
        <v>3119</v>
      </c>
      <c r="W279" s="270" t="str">
        <f>IF(VLOOKUP($B279,'Classificação ativ com agrop'!$B$7:$Z$632,COLUMN()-1,0)=0,"",VLOOKUP($B279,'Classificação ativ com agrop'!$B$7:$Z$632,COLUMN()-1,0))</f>
        <v/>
      </c>
      <c r="X279" s="270" t="str">
        <f>IF(VLOOKUP($B279,'Classificação ativ com agrop'!$B$7:$Z$632,COLUMN()-1,0)=0,"",VLOOKUP($B279,'Classificação ativ com agrop'!$B$7:$Z$632,COLUMN()-1,0))</f>
        <v/>
      </c>
      <c r="Y279" s="270" t="str">
        <f>IF(VLOOKUP($B279,'Classificação ativ com agrop'!$B$7:$Z$632,COLUMN()-1,0)=0,"",VLOOKUP($B279,'Classificação ativ com agrop'!$B$7:$Z$632,COLUMN()-1,0))</f>
        <v/>
      </c>
      <c r="Z279" s="270" t="str">
        <f>IF(VLOOKUP($B279,'Classificação ativ com agrop'!$B$7:$Z$632,COLUMN()-1,0)=0,"",VLOOKUP($B279,'Classificação ativ com agrop'!$B$7:$Z$632,COLUMN()-1,0))</f>
        <v/>
      </c>
    </row>
    <row r="280" spans="1:26">
      <c r="A280" s="48">
        <v>615</v>
      </c>
      <c r="B280" s="49" t="s">
        <v>589</v>
      </c>
      <c r="C280" s="65">
        <f>VLOOKUP($B280,'Panorama Especialização Brasil'!$K$4:$BU$679,58,0)</f>
        <v>768</v>
      </c>
      <c r="D280" s="46">
        <f t="shared" si="4"/>
        <v>0.65203086688718626</v>
      </c>
      <c r="E280" s="201">
        <f>VLOOKUP($B280,'Panorama Especialização Brasil'!$K$4:$BU$679,60,0)</f>
        <v>1</v>
      </c>
      <c r="F280" s="98">
        <v>768</v>
      </c>
      <c r="G280" s="196">
        <v>1</v>
      </c>
      <c r="H280" s="98">
        <f>VLOOKUP($B280,'Panorama Especialização Brasil'!$K$4:$BU$679,63,0)</f>
        <v>20842</v>
      </c>
      <c r="I280" s="201">
        <f>VLOOKUP($B280,'Panorama Especialização Brasil'!$K$4:$BV$680,64,0)</f>
        <v>11</v>
      </c>
      <c r="J280" s="270" t="str">
        <f>IF(VLOOKUP($B280,'Classificação ativ com agrop'!$B$7:$Z$632,COLUMN()-1,0)=0,"",VLOOKUP($B280,'Classificação ativ com agrop'!$B$7:$Z$632,COLUMN()-1,0))</f>
        <v/>
      </c>
      <c r="K280" s="270" t="str">
        <f>IF(VLOOKUP($B280,'Classificação ativ com agrop'!$B$7:$Z$632,COLUMN()-1,0)=0,"",VLOOKUP($B280,'Classificação ativ com agrop'!$B$7:$Z$632,COLUMN()-1,0))</f>
        <v>Adm Pub</v>
      </c>
      <c r="L280" s="270" t="str">
        <f>IF(VLOOKUP($B280,'Classificação ativ com agrop'!$B$7:$Z$632,COLUMN()-1,0)=0,"",VLOOKUP($B280,'Classificação ativ com agrop'!$B$7:$Z$632,COLUMN()-1,0))</f>
        <v/>
      </c>
      <c r="M280" s="270" t="str">
        <f>IF(VLOOKUP($B280,'Classificação ativ com agrop'!$B$7:$Z$632,COLUMN()-1,0)=0,"",VLOOKUP($B280,'Classificação ativ com agrop'!$B$7:$Z$632,COLUMN()-1,0))</f>
        <v>G Prop</v>
      </c>
      <c r="N280" s="270" t="str">
        <f>IF(VLOOKUP($B280,'Classificação ativ com agrop'!$B$7:$Z$632,COLUMN()-1,0)=0,"",VLOOKUP($B280,'Classificação ativ com agrop'!$B$7:$Z$632,COLUMN()-1,0))</f>
        <v/>
      </c>
      <c r="O280" s="270" t="str">
        <f>IF(VLOOKUP($B280,'Classificação ativ com agrop'!$B$7:$Z$632,COLUMN()-1,0)=0,"",VLOOKUP($B280,'Classificação ativ com agrop'!$B$7:$Z$632,COLUMN()-1,0))</f>
        <v/>
      </c>
      <c r="P280" s="270" t="str">
        <f>IF(VLOOKUP($B280,'Classificação ativ com agrop'!$B$7:$Z$632,COLUMN()-1,0)=0,"",VLOOKUP($B280,'Classificação ativ com agrop'!$B$7:$Z$632,COLUMN()-1,0))</f>
        <v/>
      </c>
      <c r="Q280" s="269">
        <f>IF(VLOOKUP($B280,'Classificação ativ com agrop'!$B$7:$Z$632,COLUMN()-1,0)=0,"",VLOOKUP($B280,'Classificação ativ com agrop'!$B$7:$Z$632,COLUMN()-1,0))</f>
        <v>1</v>
      </c>
      <c r="R280" s="269" t="str">
        <f>IF(VLOOKUP($B280,'Classificação ativ com agrop'!$B$7:$Z$632,COLUMN()-1,0)=0,"",VLOOKUP($B280,'Classificação ativ com agrop'!$B$7:$Z$632,COLUMN()-1,0))</f>
        <v/>
      </c>
      <c r="S280" s="270">
        <f>IF(VLOOKUP($B280,'Classificação ativ com agrop'!$B$7:$Z$632,COLUMN()-1,0)=0,"",VLOOKUP($B280,'Classificação ativ com agrop'!$B$7:$Z$632,COLUMN()-1,0))</f>
        <v>768</v>
      </c>
      <c r="T280" s="270">
        <f>IF(VLOOKUP($B280,'Classificação ativ com agrop'!$B$7:$Z$632,COLUMN()-1,0)=0,"",VLOOKUP($B280,'Classificação ativ com agrop'!$B$7:$Z$632,COLUMN()-1,0))</f>
        <v>1</v>
      </c>
      <c r="U280" s="270">
        <f>IF(VLOOKUP($B280,'Classificação ativ com agrop'!$B$7:$Z$632,COLUMN()-1,0)=0,"",VLOOKUP($B280,'Classificação ativ com agrop'!$B$7:$Z$632,COLUMN()-1,0))</f>
        <v>20842</v>
      </c>
      <c r="V280" s="270">
        <f>IF(VLOOKUP($B280,'Classificação ativ com agrop'!$B$7:$Z$632,COLUMN()-1,0)=0,"",VLOOKUP($B280,'Classificação ativ com agrop'!$B$7:$Z$632,COLUMN()-1,0))</f>
        <v>11</v>
      </c>
      <c r="W280" s="270" t="str">
        <f>IF(VLOOKUP($B280,'Classificação ativ com agrop'!$B$7:$Z$632,COLUMN()-1,0)=0,"",VLOOKUP($B280,'Classificação ativ com agrop'!$B$7:$Z$632,COLUMN()-1,0))</f>
        <v/>
      </c>
      <c r="X280" s="270" t="str">
        <f>IF(VLOOKUP($B280,'Classificação ativ com agrop'!$B$7:$Z$632,COLUMN()-1,0)=0,"",VLOOKUP($B280,'Classificação ativ com agrop'!$B$7:$Z$632,COLUMN()-1,0))</f>
        <v/>
      </c>
      <c r="Y280" s="270" t="str">
        <f>IF(VLOOKUP($B280,'Classificação ativ com agrop'!$B$7:$Z$632,COLUMN()-1,0)=0,"",VLOOKUP($B280,'Classificação ativ com agrop'!$B$7:$Z$632,COLUMN()-1,0))</f>
        <v/>
      </c>
      <c r="Z280" s="270" t="str">
        <f>IF(VLOOKUP($B280,'Classificação ativ com agrop'!$B$7:$Z$632,COLUMN()-1,0)=0,"",VLOOKUP($B280,'Classificação ativ com agrop'!$B$7:$Z$632,COLUMN()-1,0))</f>
        <v/>
      </c>
    </row>
    <row r="281" spans="1:26">
      <c r="A281" s="48">
        <v>491</v>
      </c>
      <c r="B281" s="49" t="s">
        <v>463</v>
      </c>
      <c r="C281" s="65">
        <f>VLOOKUP($B281,'Panorama Especialização Brasil'!$K$4:$BU$679,58,0)</f>
        <v>363</v>
      </c>
      <c r="D281" s="46">
        <f t="shared" si="4"/>
        <v>0.64933504767393757</v>
      </c>
      <c r="E281" s="201">
        <f>VLOOKUP($B281,'Panorama Especialização Brasil'!$K$4:$BU$679,60,0)</f>
        <v>81</v>
      </c>
      <c r="F281" s="98">
        <v>89</v>
      </c>
      <c r="G281" s="196">
        <v>10</v>
      </c>
      <c r="H281" s="98">
        <f>VLOOKUP($B281,'Panorama Especialização Brasil'!$K$4:$BU$679,63,0)</f>
        <v>9892</v>
      </c>
      <c r="I281" s="201">
        <f>VLOOKUP($B281,'Panorama Especialização Brasil'!$K$4:$BV$680,64,0)</f>
        <v>2074</v>
      </c>
      <c r="J281" s="270" t="str">
        <f>IF(VLOOKUP($B281,'Classificação ativ com agrop'!$B$7:$Z$632,COLUMN()-1,0)=0,"",VLOOKUP($B281,'Classificação ativ com agrop'!$B$7:$Z$632,COLUMN()-1,0))</f>
        <v/>
      </c>
      <c r="K281" s="270" t="str">
        <f>IF(VLOOKUP($B281,'Classificação ativ com agrop'!$B$7:$Z$632,COLUMN()-1,0)=0,"",VLOOKUP($B281,'Classificação ativ com agrop'!$B$7:$Z$632,COLUMN()-1,0))</f>
        <v>SPF&amp;E</v>
      </c>
      <c r="L281" s="270" t="str">
        <f>IF(VLOOKUP($B281,'Classificação ativ com agrop'!$B$7:$Z$632,COLUMN()-1,0)=0,"",VLOOKUP($B281,'Classificação ativ com agrop'!$B$7:$Z$632,COLUMN()-1,0))</f>
        <v/>
      </c>
      <c r="M281" s="270" t="str">
        <f>IF(VLOOKUP($B281,'Classificação ativ com agrop'!$B$7:$Z$632,COLUMN()-1,0)=0,"",VLOOKUP($B281,'Classificação ativ com agrop'!$B$7:$Z$632,COLUMN()-1,0))</f>
        <v>Gen Reflexo</v>
      </c>
      <c r="N281" s="270" t="str">
        <f>IF(VLOOKUP($B281,'Classificação ativ com agrop'!$B$7:$Z$632,COLUMN()-1,0)=0,"",VLOOKUP($B281,'Classificação ativ com agrop'!$B$7:$Z$632,COLUMN()-1,0))</f>
        <v/>
      </c>
      <c r="O281" s="270" t="str">
        <f>IF(VLOOKUP($B281,'Classificação ativ com agrop'!$B$7:$Z$632,COLUMN()-1,0)=0,"",VLOOKUP($B281,'Classificação ativ com agrop'!$B$7:$Z$632,COLUMN()-1,0))</f>
        <v/>
      </c>
      <c r="P281" s="270" t="str">
        <f>IF(VLOOKUP($B281,'Classificação ativ com agrop'!$B$7:$Z$632,COLUMN()-1,0)=0,"",VLOOKUP($B281,'Classificação ativ com agrop'!$B$7:$Z$632,COLUMN()-1,0))</f>
        <v/>
      </c>
      <c r="Q281" s="269">
        <f>IF(VLOOKUP($B281,'Classificação ativ com agrop'!$B$7:$Z$632,COLUMN()-1,0)=0,"",VLOOKUP($B281,'Classificação ativ com agrop'!$B$7:$Z$632,COLUMN()-1,0))</f>
        <v>1</v>
      </c>
      <c r="R281" s="269" t="str">
        <f>IF(VLOOKUP($B281,'Classificação ativ com agrop'!$B$7:$Z$632,COLUMN()-1,0)=0,"",VLOOKUP($B281,'Classificação ativ com agrop'!$B$7:$Z$632,COLUMN()-1,0))</f>
        <v/>
      </c>
      <c r="S281" s="270">
        <f>IF(VLOOKUP($B281,'Classificação ativ com agrop'!$B$7:$Z$632,COLUMN()-1,0)=0,"",VLOOKUP($B281,'Classificação ativ com agrop'!$B$7:$Z$632,COLUMN()-1,0))</f>
        <v>363</v>
      </c>
      <c r="T281" s="270">
        <f>IF(VLOOKUP($B281,'Classificação ativ com agrop'!$B$7:$Z$632,COLUMN()-1,0)=0,"",VLOOKUP($B281,'Classificação ativ com agrop'!$B$7:$Z$632,COLUMN()-1,0))</f>
        <v>81</v>
      </c>
      <c r="U281" s="270">
        <f>IF(VLOOKUP($B281,'Classificação ativ com agrop'!$B$7:$Z$632,COLUMN()-1,0)=0,"",VLOOKUP($B281,'Classificação ativ com agrop'!$B$7:$Z$632,COLUMN()-1,0))</f>
        <v>9892</v>
      </c>
      <c r="V281" s="270">
        <f>IF(VLOOKUP($B281,'Classificação ativ com agrop'!$B$7:$Z$632,COLUMN()-1,0)=0,"",VLOOKUP($B281,'Classificação ativ com agrop'!$B$7:$Z$632,COLUMN()-1,0))</f>
        <v>2074</v>
      </c>
      <c r="W281" s="270" t="str">
        <f>IF(VLOOKUP($B281,'Classificação ativ com agrop'!$B$7:$Z$632,COLUMN()-1,0)=0,"",VLOOKUP($B281,'Classificação ativ com agrop'!$B$7:$Z$632,COLUMN()-1,0))</f>
        <v/>
      </c>
      <c r="X281" s="270" t="str">
        <f>IF(VLOOKUP($B281,'Classificação ativ com agrop'!$B$7:$Z$632,COLUMN()-1,0)=0,"",VLOOKUP($B281,'Classificação ativ com agrop'!$B$7:$Z$632,COLUMN()-1,0))</f>
        <v/>
      </c>
      <c r="Y281" s="270" t="str">
        <f>IF(VLOOKUP($B281,'Classificação ativ com agrop'!$B$7:$Z$632,COLUMN()-1,0)=0,"",VLOOKUP($B281,'Classificação ativ com agrop'!$B$7:$Z$632,COLUMN()-1,0))</f>
        <v/>
      </c>
      <c r="Z281" s="270" t="str">
        <f>IF(VLOOKUP($B281,'Classificação ativ com agrop'!$B$7:$Z$632,COLUMN()-1,0)=0,"",VLOOKUP($B281,'Classificação ativ com agrop'!$B$7:$Z$632,COLUMN()-1,0))</f>
        <v/>
      </c>
    </row>
    <row r="282" spans="1:26">
      <c r="A282" s="48">
        <v>253</v>
      </c>
      <c r="B282" s="49" t="s">
        <v>223</v>
      </c>
      <c r="C282" s="65">
        <f>VLOOKUP($B282,'Panorama Especialização Brasil'!$K$4:$BU$679,58,0)</f>
        <v>138</v>
      </c>
      <c r="D282" s="46">
        <f t="shared" si="4"/>
        <v>0.64840312279325496</v>
      </c>
      <c r="E282" s="201">
        <f>VLOOKUP($B282,'Panorama Especialização Brasil'!$K$4:$BU$679,60,0)</f>
        <v>6</v>
      </c>
      <c r="F282" s="98">
        <v>38</v>
      </c>
      <c r="G282" s="196">
        <v>2</v>
      </c>
      <c r="H282" s="98">
        <f>VLOOKUP($B282,'Panorama Especialização Brasil'!$K$4:$BU$679,63,0)</f>
        <v>3766</v>
      </c>
      <c r="I282" s="201">
        <f>VLOOKUP($B282,'Panorama Especialização Brasil'!$K$4:$BV$680,64,0)</f>
        <v>290</v>
      </c>
      <c r="J282" s="270" t="str">
        <f>IF(VLOOKUP($B282,'Classificação ativ com agrop'!$B$7:$Z$632,COLUMN()-1,0)=0,"",VLOOKUP($B282,'Classificação ativ com agrop'!$B$7:$Z$632,COLUMN()-1,0))</f>
        <v/>
      </c>
      <c r="K282" s="270" t="str">
        <f>IF(VLOOKUP($B282,'Classificação ativ com agrop'!$B$7:$Z$632,COLUMN()-1,0)=0,"",VLOOKUP($B282,'Classificação ativ com agrop'!$B$7:$Z$632,COLUMN()-1,0))</f>
        <v>Multicadeia</v>
      </c>
      <c r="L282" s="270" t="str">
        <f>IF(VLOOKUP($B282,'Classificação ativ com agrop'!$B$7:$Z$632,COLUMN()-1,0)=0,"",VLOOKUP($B282,'Classificação ativ com agrop'!$B$7:$Z$632,COLUMN()-1,0))</f>
        <v/>
      </c>
      <c r="M282" s="270" t="str">
        <f>IF(VLOOKUP($B282,'Classificação ativ com agrop'!$B$7:$Z$632,COLUMN()-1,0)=0,"",VLOOKUP($B282,'Classificação ativ com agrop'!$B$7:$Z$632,COLUMN()-1,0))</f>
        <v>Multifunção</v>
      </c>
      <c r="N282" s="270" t="str">
        <f>IF(VLOOKUP($B282,'Classificação ativ com agrop'!$B$7:$Z$632,COLUMN()-1,0)=0,"",VLOOKUP($B282,'Classificação ativ com agrop'!$B$7:$Z$632,COLUMN()-1,0))</f>
        <v/>
      </c>
      <c r="O282" s="270" t="str">
        <f>IF(VLOOKUP($B282,'Classificação ativ com agrop'!$B$7:$Z$632,COLUMN()-1,0)=0,"",VLOOKUP($B282,'Classificação ativ com agrop'!$B$7:$Z$632,COLUMN()-1,0))</f>
        <v/>
      </c>
      <c r="P282" s="270" t="str">
        <f>IF(VLOOKUP($B282,'Classificação ativ com agrop'!$B$7:$Z$632,COLUMN()-1,0)=0,"",VLOOKUP($B282,'Classificação ativ com agrop'!$B$7:$Z$632,COLUMN()-1,0))</f>
        <v/>
      </c>
      <c r="Q282" s="269">
        <f>IF(VLOOKUP($B282,'Classificação ativ com agrop'!$B$7:$Z$632,COLUMN()-1,0)=0,"",VLOOKUP($B282,'Classificação ativ com agrop'!$B$7:$Z$632,COLUMN()-1,0))</f>
        <v>1</v>
      </c>
      <c r="R282" s="269" t="str">
        <f>IF(VLOOKUP($B282,'Classificação ativ com agrop'!$B$7:$Z$632,COLUMN()-1,0)=0,"",VLOOKUP($B282,'Classificação ativ com agrop'!$B$7:$Z$632,COLUMN()-1,0))</f>
        <v/>
      </c>
      <c r="S282" s="270">
        <f>IF(VLOOKUP($B282,'Classificação ativ com agrop'!$B$7:$Z$632,COLUMN()-1,0)=0,"",VLOOKUP($B282,'Classificação ativ com agrop'!$B$7:$Z$632,COLUMN()-1,0))</f>
        <v>138</v>
      </c>
      <c r="T282" s="270">
        <f>IF(VLOOKUP($B282,'Classificação ativ com agrop'!$B$7:$Z$632,COLUMN()-1,0)=0,"",VLOOKUP($B282,'Classificação ativ com agrop'!$B$7:$Z$632,COLUMN()-1,0))</f>
        <v>6</v>
      </c>
      <c r="U282" s="270">
        <f>IF(VLOOKUP($B282,'Classificação ativ com agrop'!$B$7:$Z$632,COLUMN()-1,0)=0,"",VLOOKUP($B282,'Classificação ativ com agrop'!$B$7:$Z$632,COLUMN()-1,0))</f>
        <v>3766</v>
      </c>
      <c r="V282" s="270">
        <f>IF(VLOOKUP($B282,'Classificação ativ com agrop'!$B$7:$Z$632,COLUMN()-1,0)=0,"",VLOOKUP($B282,'Classificação ativ com agrop'!$B$7:$Z$632,COLUMN()-1,0))</f>
        <v>290</v>
      </c>
      <c r="W282" s="270" t="str">
        <f>IF(VLOOKUP($B282,'Classificação ativ com agrop'!$B$7:$Z$632,COLUMN()-1,0)=0,"",VLOOKUP($B282,'Classificação ativ com agrop'!$B$7:$Z$632,COLUMN()-1,0))</f>
        <v/>
      </c>
      <c r="X282" s="270" t="str">
        <f>IF(VLOOKUP($B282,'Classificação ativ com agrop'!$B$7:$Z$632,COLUMN()-1,0)=0,"",VLOOKUP($B282,'Classificação ativ com agrop'!$B$7:$Z$632,COLUMN()-1,0))</f>
        <v/>
      </c>
      <c r="Y282" s="270" t="str">
        <f>IF(VLOOKUP($B282,'Classificação ativ com agrop'!$B$7:$Z$632,COLUMN()-1,0)=0,"",VLOOKUP($B282,'Classificação ativ com agrop'!$B$7:$Z$632,COLUMN()-1,0))</f>
        <v/>
      </c>
      <c r="Z282" s="270" t="str">
        <f>IF(VLOOKUP($B282,'Classificação ativ com agrop'!$B$7:$Z$632,COLUMN()-1,0)=0,"",VLOOKUP($B282,'Classificação ativ com agrop'!$B$7:$Z$632,COLUMN()-1,0))</f>
        <v/>
      </c>
    </row>
    <row r="283" spans="1:26">
      <c r="A283" s="48">
        <v>519</v>
      </c>
      <c r="B283" s="49" t="s">
        <v>491</v>
      </c>
      <c r="C283" s="65">
        <f>VLOOKUP($B283,'Panorama Especialização Brasil'!$K$4:$BU$679,58,0)</f>
        <v>1875</v>
      </c>
      <c r="D283" s="46">
        <f t="shared" si="4"/>
        <v>0.64805455685847724</v>
      </c>
      <c r="E283" s="201">
        <f>VLOOKUP($B283,'Panorama Especialização Brasil'!$K$4:$BU$679,60,0)</f>
        <v>124</v>
      </c>
      <c r="F283" s="98">
        <v>77</v>
      </c>
      <c r="G283" s="196">
        <v>7</v>
      </c>
      <c r="H283" s="98">
        <f>VLOOKUP($B283,'Panorama Especialização Brasil'!$K$4:$BU$679,63,0)</f>
        <v>51196</v>
      </c>
      <c r="I283" s="201">
        <f>VLOOKUP($B283,'Panorama Especialização Brasil'!$K$4:$BV$680,64,0)</f>
        <v>3844</v>
      </c>
      <c r="J283" s="270" t="str">
        <f>IF(VLOOKUP($B283,'Classificação ativ com agrop'!$B$7:$Z$632,COLUMN()-1,0)=0,"",VLOOKUP($B283,'Classificação ativ com agrop'!$B$7:$Z$632,COLUMN()-1,0))</f>
        <v/>
      </c>
      <c r="K283" s="270" t="str">
        <f>IF(VLOOKUP($B283,'Classificação ativ com agrop'!$B$7:$Z$632,COLUMN()-1,0)=0,"",VLOOKUP($B283,'Classificação ativ com agrop'!$B$7:$Z$632,COLUMN()-1,0))</f>
        <v>SPF&amp;E</v>
      </c>
      <c r="L283" s="270" t="str">
        <f>IF(VLOOKUP($B283,'Classificação ativ com agrop'!$B$7:$Z$632,COLUMN()-1,0)=0,"",VLOOKUP($B283,'Classificação ativ com agrop'!$B$7:$Z$632,COLUMN()-1,0))</f>
        <v/>
      </c>
      <c r="M283" s="270" t="str">
        <f>IF(VLOOKUP($B283,'Classificação ativ com agrop'!$B$7:$Z$632,COLUMN()-1,0)=0,"",VLOOKUP($B283,'Classificação ativ com agrop'!$B$7:$Z$632,COLUMN()-1,0))</f>
        <v>Gen Reflexo</v>
      </c>
      <c r="N283" s="270" t="str">
        <f>IF(VLOOKUP($B283,'Classificação ativ com agrop'!$B$7:$Z$632,COLUMN()-1,0)=0,"",VLOOKUP($B283,'Classificação ativ com agrop'!$B$7:$Z$632,COLUMN()-1,0))</f>
        <v/>
      </c>
      <c r="O283" s="270" t="str">
        <f>IF(VLOOKUP($B283,'Classificação ativ com agrop'!$B$7:$Z$632,COLUMN()-1,0)=0,"",VLOOKUP($B283,'Classificação ativ com agrop'!$B$7:$Z$632,COLUMN()-1,0))</f>
        <v/>
      </c>
      <c r="P283" s="270" t="str">
        <f>IF(VLOOKUP($B283,'Classificação ativ com agrop'!$B$7:$Z$632,COLUMN()-1,0)=0,"",VLOOKUP($B283,'Classificação ativ com agrop'!$B$7:$Z$632,COLUMN()-1,0))</f>
        <v/>
      </c>
      <c r="Q283" s="269">
        <f>IF(VLOOKUP($B283,'Classificação ativ com agrop'!$B$7:$Z$632,COLUMN()-1,0)=0,"",VLOOKUP($B283,'Classificação ativ com agrop'!$B$7:$Z$632,COLUMN()-1,0))</f>
        <v>1</v>
      </c>
      <c r="R283" s="269" t="str">
        <f>IF(VLOOKUP($B283,'Classificação ativ com agrop'!$B$7:$Z$632,COLUMN()-1,0)=0,"",VLOOKUP($B283,'Classificação ativ com agrop'!$B$7:$Z$632,COLUMN()-1,0))</f>
        <v/>
      </c>
      <c r="S283" s="270">
        <f>IF(VLOOKUP($B283,'Classificação ativ com agrop'!$B$7:$Z$632,COLUMN()-1,0)=0,"",VLOOKUP($B283,'Classificação ativ com agrop'!$B$7:$Z$632,COLUMN()-1,0))</f>
        <v>1875</v>
      </c>
      <c r="T283" s="270">
        <f>IF(VLOOKUP($B283,'Classificação ativ com agrop'!$B$7:$Z$632,COLUMN()-1,0)=0,"",VLOOKUP($B283,'Classificação ativ com agrop'!$B$7:$Z$632,COLUMN()-1,0))</f>
        <v>124</v>
      </c>
      <c r="U283" s="270">
        <f>IF(VLOOKUP($B283,'Classificação ativ com agrop'!$B$7:$Z$632,COLUMN()-1,0)=0,"",VLOOKUP($B283,'Classificação ativ com agrop'!$B$7:$Z$632,COLUMN()-1,0))</f>
        <v>51196</v>
      </c>
      <c r="V283" s="270">
        <f>IF(VLOOKUP($B283,'Classificação ativ com agrop'!$B$7:$Z$632,COLUMN()-1,0)=0,"",VLOOKUP($B283,'Classificação ativ com agrop'!$B$7:$Z$632,COLUMN()-1,0))</f>
        <v>3844</v>
      </c>
      <c r="W283" s="270" t="str">
        <f>IF(VLOOKUP($B283,'Classificação ativ com agrop'!$B$7:$Z$632,COLUMN()-1,0)=0,"",VLOOKUP($B283,'Classificação ativ com agrop'!$B$7:$Z$632,COLUMN()-1,0))</f>
        <v/>
      </c>
      <c r="X283" s="270" t="str">
        <f>IF(VLOOKUP($B283,'Classificação ativ com agrop'!$B$7:$Z$632,COLUMN()-1,0)=0,"",VLOOKUP($B283,'Classificação ativ com agrop'!$B$7:$Z$632,COLUMN()-1,0))</f>
        <v/>
      </c>
      <c r="Y283" s="270" t="str">
        <f>IF(VLOOKUP($B283,'Classificação ativ com agrop'!$B$7:$Z$632,COLUMN()-1,0)=0,"",VLOOKUP($B283,'Classificação ativ com agrop'!$B$7:$Z$632,COLUMN()-1,0))</f>
        <v/>
      </c>
      <c r="Z283" s="270" t="str">
        <f>IF(VLOOKUP($B283,'Classificação ativ com agrop'!$B$7:$Z$632,COLUMN()-1,0)=0,"",VLOOKUP($B283,'Classificação ativ com agrop'!$B$7:$Z$632,COLUMN()-1,0))</f>
        <v/>
      </c>
    </row>
    <row r="284" spans="1:26">
      <c r="A284" s="48">
        <v>447</v>
      </c>
      <c r="B284" s="49" t="s">
        <v>419</v>
      </c>
      <c r="C284" s="65">
        <f>VLOOKUP($B284,'Panorama Especialização Brasil'!$K$4:$BU$679,58,0)</f>
        <v>5182</v>
      </c>
      <c r="D284" s="46">
        <f t="shared" si="4"/>
        <v>0.6470991369660366</v>
      </c>
      <c r="E284" s="201">
        <f>VLOOKUP($B284,'Panorama Especialização Brasil'!$K$4:$BU$679,60,0)</f>
        <v>185</v>
      </c>
      <c r="F284" s="98">
        <v>157</v>
      </c>
      <c r="G284" s="196">
        <v>3</v>
      </c>
      <c r="H284" s="98">
        <f>VLOOKUP($B284,'Panorama Especialização Brasil'!$K$4:$BU$679,63,0)</f>
        <v>141701</v>
      </c>
      <c r="I284" s="201">
        <f>VLOOKUP($B284,'Panorama Especialização Brasil'!$K$4:$BV$680,64,0)</f>
        <v>3656</v>
      </c>
      <c r="J284" s="270" t="str">
        <f>IF(VLOOKUP($B284,'Classificação ativ com agrop'!$B$7:$Z$632,COLUMN()-1,0)=0,"",VLOOKUP($B284,'Classificação ativ com agrop'!$B$7:$Z$632,COLUMN()-1,0))</f>
        <v/>
      </c>
      <c r="K284" s="270" t="str">
        <f>IF(VLOOKUP($B284,'Classificação ativ com agrop'!$B$7:$Z$632,COLUMN()-1,0)=0,"",VLOOKUP($B284,'Classificação ativ com agrop'!$B$7:$Z$632,COLUMN()-1,0))</f>
        <v>SPF</v>
      </c>
      <c r="L284" s="270" t="str">
        <f>IF(VLOOKUP($B284,'Classificação ativ com agrop'!$B$7:$Z$632,COLUMN()-1,0)=0,"",VLOOKUP($B284,'Classificação ativ com agrop'!$B$7:$Z$632,COLUMN()-1,0))</f>
        <v/>
      </c>
      <c r="M284" s="270" t="str">
        <f>IF(VLOOKUP($B284,'Classificação ativ com agrop'!$B$7:$Z$632,COLUMN()-1,0)=0,"",VLOOKUP($B284,'Classificação ativ com agrop'!$B$7:$Z$632,COLUMN()-1,0))</f>
        <v>Cons Reflexo</v>
      </c>
      <c r="N284" s="270" t="str">
        <f>IF(VLOOKUP($B284,'Classificação ativ com agrop'!$B$7:$Z$632,COLUMN()-1,0)=0,"",VLOOKUP($B284,'Classificação ativ com agrop'!$B$7:$Z$632,COLUMN()-1,0))</f>
        <v/>
      </c>
      <c r="O284" s="270" t="str">
        <f>IF(VLOOKUP($B284,'Classificação ativ com agrop'!$B$7:$Z$632,COLUMN()-1,0)=0,"",VLOOKUP($B284,'Classificação ativ com agrop'!$B$7:$Z$632,COLUMN()-1,0))</f>
        <v/>
      </c>
      <c r="P284" s="270" t="str">
        <f>IF(VLOOKUP($B284,'Classificação ativ com agrop'!$B$7:$Z$632,COLUMN()-1,0)=0,"",VLOOKUP($B284,'Classificação ativ com agrop'!$B$7:$Z$632,COLUMN()-1,0))</f>
        <v/>
      </c>
      <c r="Q284" s="269">
        <f>IF(VLOOKUP($B284,'Classificação ativ com agrop'!$B$7:$Z$632,COLUMN()-1,0)=0,"",VLOOKUP($B284,'Classificação ativ com agrop'!$B$7:$Z$632,COLUMN()-1,0))</f>
        <v>1</v>
      </c>
      <c r="R284" s="269" t="str">
        <f>IF(VLOOKUP($B284,'Classificação ativ com agrop'!$B$7:$Z$632,COLUMN()-1,0)=0,"",VLOOKUP($B284,'Classificação ativ com agrop'!$B$7:$Z$632,COLUMN()-1,0))</f>
        <v/>
      </c>
      <c r="S284" s="270">
        <f>IF(VLOOKUP($B284,'Classificação ativ com agrop'!$B$7:$Z$632,COLUMN()-1,0)=0,"",VLOOKUP($B284,'Classificação ativ com agrop'!$B$7:$Z$632,COLUMN()-1,0))</f>
        <v>5182</v>
      </c>
      <c r="T284" s="270">
        <f>IF(VLOOKUP($B284,'Classificação ativ com agrop'!$B$7:$Z$632,COLUMN()-1,0)=0,"",VLOOKUP($B284,'Classificação ativ com agrop'!$B$7:$Z$632,COLUMN()-1,0))</f>
        <v>185</v>
      </c>
      <c r="U284" s="270">
        <f>IF(VLOOKUP($B284,'Classificação ativ com agrop'!$B$7:$Z$632,COLUMN()-1,0)=0,"",VLOOKUP($B284,'Classificação ativ com agrop'!$B$7:$Z$632,COLUMN()-1,0))</f>
        <v>141701</v>
      </c>
      <c r="V284" s="270">
        <f>IF(VLOOKUP($B284,'Classificação ativ com agrop'!$B$7:$Z$632,COLUMN()-1,0)=0,"",VLOOKUP($B284,'Classificação ativ com agrop'!$B$7:$Z$632,COLUMN()-1,0))</f>
        <v>3656</v>
      </c>
      <c r="W284" s="270" t="str">
        <f>IF(VLOOKUP($B284,'Classificação ativ com agrop'!$B$7:$Z$632,COLUMN()-1,0)=0,"",VLOOKUP($B284,'Classificação ativ com agrop'!$B$7:$Z$632,COLUMN()-1,0))</f>
        <v/>
      </c>
      <c r="X284" s="270" t="str">
        <f>IF(VLOOKUP($B284,'Classificação ativ com agrop'!$B$7:$Z$632,COLUMN()-1,0)=0,"",VLOOKUP($B284,'Classificação ativ com agrop'!$B$7:$Z$632,COLUMN()-1,0))</f>
        <v/>
      </c>
      <c r="Y284" s="270" t="str">
        <f>IF(VLOOKUP($B284,'Classificação ativ com agrop'!$B$7:$Z$632,COLUMN()-1,0)=0,"",VLOOKUP($B284,'Classificação ativ com agrop'!$B$7:$Z$632,COLUMN()-1,0))</f>
        <v/>
      </c>
      <c r="Z284" s="270" t="str">
        <f>IF(VLOOKUP($B284,'Classificação ativ com agrop'!$B$7:$Z$632,COLUMN()-1,0)=0,"",VLOOKUP($B284,'Classificação ativ com agrop'!$B$7:$Z$632,COLUMN()-1,0))</f>
        <v/>
      </c>
    </row>
    <row r="285" spans="1:26">
      <c r="A285" s="48">
        <v>317</v>
      </c>
      <c r="B285" s="49" t="s">
        <v>288</v>
      </c>
      <c r="C285" s="65">
        <f>VLOOKUP($B285,'Panorama Especialização Brasil'!$K$4:$BU$679,58,0)</f>
        <v>23</v>
      </c>
      <c r="D285" s="46">
        <f t="shared" si="4"/>
        <v>0.6429400106475508</v>
      </c>
      <c r="E285" s="201">
        <f>VLOOKUP($B285,'Panorama Especialização Brasil'!$K$4:$BU$679,60,0)</f>
        <v>3</v>
      </c>
      <c r="F285" s="98">
        <v>16</v>
      </c>
      <c r="G285" s="196">
        <v>1</v>
      </c>
      <c r="H285" s="98">
        <f>VLOOKUP($B285,'Panorama Especialização Brasil'!$K$4:$BU$679,63,0)</f>
        <v>633</v>
      </c>
      <c r="I285" s="201">
        <f>VLOOKUP($B285,'Panorama Especialização Brasil'!$K$4:$BV$680,64,0)</f>
        <v>37</v>
      </c>
      <c r="J285" s="270" t="str">
        <f>IF(VLOOKUP($B285,'Classificação ativ com agrop'!$B$7:$Z$632,COLUMN()-1,0)=0,"",VLOOKUP($B285,'Classificação ativ com agrop'!$B$7:$Z$632,COLUMN()-1,0))</f>
        <v/>
      </c>
      <c r="K285" s="270" t="str">
        <f>IF(VLOOKUP($B285,'Classificação ativ com agrop'!$B$7:$Z$632,COLUMN()-1,0)=0,"",VLOOKUP($B285,'Classificação ativ com agrop'!$B$7:$Z$632,COLUMN()-1,0))</f>
        <v>Multicadeia</v>
      </c>
      <c r="L285" s="270" t="str">
        <f>IF(VLOOKUP($B285,'Classificação ativ com agrop'!$B$7:$Z$632,COLUMN()-1,0)=0,"",VLOOKUP($B285,'Classificação ativ com agrop'!$B$7:$Z$632,COLUMN()-1,0))</f>
        <v/>
      </c>
      <c r="M285" s="270" t="str">
        <f>IF(VLOOKUP($B285,'Classificação ativ com agrop'!$B$7:$Z$632,COLUMN()-1,0)=0,"",VLOOKUP($B285,'Classificação ativ com agrop'!$B$7:$Z$632,COLUMN()-1,0))</f>
        <v>Multifunção</v>
      </c>
      <c r="N285" s="270" t="str">
        <f>IF(VLOOKUP($B285,'Classificação ativ com agrop'!$B$7:$Z$632,COLUMN()-1,0)=0,"",VLOOKUP($B285,'Classificação ativ com agrop'!$B$7:$Z$632,COLUMN()-1,0))</f>
        <v/>
      </c>
      <c r="O285" s="270" t="str">
        <f>IF(VLOOKUP($B285,'Classificação ativ com agrop'!$B$7:$Z$632,COLUMN()-1,0)=0,"",VLOOKUP($B285,'Classificação ativ com agrop'!$B$7:$Z$632,COLUMN()-1,0))</f>
        <v/>
      </c>
      <c r="P285" s="270" t="str">
        <f>IF(VLOOKUP($B285,'Classificação ativ com agrop'!$B$7:$Z$632,COLUMN()-1,0)=0,"",VLOOKUP($B285,'Classificação ativ com agrop'!$B$7:$Z$632,COLUMN()-1,0))</f>
        <v/>
      </c>
      <c r="Q285" s="269">
        <f>IF(VLOOKUP($B285,'Classificação ativ com agrop'!$B$7:$Z$632,COLUMN()-1,0)=0,"",VLOOKUP($B285,'Classificação ativ com agrop'!$B$7:$Z$632,COLUMN()-1,0))</f>
        <v>1</v>
      </c>
      <c r="R285" s="269" t="str">
        <f>IF(VLOOKUP($B285,'Classificação ativ com agrop'!$B$7:$Z$632,COLUMN()-1,0)=0,"",VLOOKUP($B285,'Classificação ativ com agrop'!$B$7:$Z$632,COLUMN()-1,0))</f>
        <v/>
      </c>
      <c r="S285" s="270">
        <f>IF(VLOOKUP($B285,'Classificação ativ com agrop'!$B$7:$Z$632,COLUMN()-1,0)=0,"",VLOOKUP($B285,'Classificação ativ com agrop'!$B$7:$Z$632,COLUMN()-1,0))</f>
        <v>23</v>
      </c>
      <c r="T285" s="270">
        <f>IF(VLOOKUP($B285,'Classificação ativ com agrop'!$B$7:$Z$632,COLUMN()-1,0)=0,"",VLOOKUP($B285,'Classificação ativ com agrop'!$B$7:$Z$632,COLUMN()-1,0))</f>
        <v>3</v>
      </c>
      <c r="U285" s="270">
        <f>IF(VLOOKUP($B285,'Classificação ativ com agrop'!$B$7:$Z$632,COLUMN()-1,0)=0,"",VLOOKUP($B285,'Classificação ativ com agrop'!$B$7:$Z$632,COLUMN()-1,0))</f>
        <v>633</v>
      </c>
      <c r="V285" s="270">
        <f>IF(VLOOKUP($B285,'Classificação ativ com agrop'!$B$7:$Z$632,COLUMN()-1,0)=0,"",VLOOKUP($B285,'Classificação ativ com agrop'!$B$7:$Z$632,COLUMN()-1,0))</f>
        <v>37</v>
      </c>
      <c r="W285" s="270" t="str">
        <f>IF(VLOOKUP($B285,'Classificação ativ com agrop'!$B$7:$Z$632,COLUMN()-1,0)=0,"",VLOOKUP($B285,'Classificação ativ com agrop'!$B$7:$Z$632,COLUMN()-1,0))</f>
        <v/>
      </c>
      <c r="X285" s="270" t="str">
        <f>IF(VLOOKUP($B285,'Classificação ativ com agrop'!$B$7:$Z$632,COLUMN()-1,0)=0,"",VLOOKUP($B285,'Classificação ativ com agrop'!$B$7:$Z$632,COLUMN()-1,0))</f>
        <v/>
      </c>
      <c r="Y285" s="270" t="str">
        <f>IF(VLOOKUP($B285,'Classificação ativ com agrop'!$B$7:$Z$632,COLUMN()-1,0)=0,"",VLOOKUP($B285,'Classificação ativ com agrop'!$B$7:$Z$632,COLUMN()-1,0))</f>
        <v/>
      </c>
      <c r="Z285" s="270" t="str">
        <f>IF(VLOOKUP($B285,'Classificação ativ com agrop'!$B$7:$Z$632,COLUMN()-1,0)=0,"",VLOOKUP($B285,'Classificação ativ com agrop'!$B$7:$Z$632,COLUMN()-1,0))</f>
        <v/>
      </c>
    </row>
    <row r="286" spans="1:26">
      <c r="A286" s="48">
        <v>562</v>
      </c>
      <c r="B286" s="49" t="s">
        <v>535</v>
      </c>
      <c r="C286" s="65">
        <f>VLOOKUP($B286,'Panorama Especialização Brasil'!$K$4:$BU$679,58,0)</f>
        <v>1507</v>
      </c>
      <c r="D286" s="46">
        <f t="shared" si="4"/>
        <v>0.63909178346526563</v>
      </c>
      <c r="E286" s="201">
        <f>VLOOKUP($B286,'Panorama Especialização Brasil'!$K$4:$BU$679,60,0)</f>
        <v>218</v>
      </c>
      <c r="F286" s="98">
        <v>122</v>
      </c>
      <c r="G286" s="196">
        <v>28</v>
      </c>
      <c r="H286" s="98">
        <f>VLOOKUP($B286,'Panorama Especialização Brasil'!$K$4:$BU$679,63,0)</f>
        <v>41725</v>
      </c>
      <c r="I286" s="201">
        <f>VLOOKUP($B286,'Panorama Especialização Brasil'!$K$4:$BV$680,64,0)</f>
        <v>4833</v>
      </c>
      <c r="J286" s="270" t="str">
        <f>IF(VLOOKUP($B286,'Classificação ativ com agrop'!$B$7:$Z$632,COLUMN()-1,0)=0,"",VLOOKUP($B286,'Classificação ativ com agrop'!$B$7:$Z$632,COLUMN()-1,0))</f>
        <v/>
      </c>
      <c r="K286" s="270" t="str">
        <f>IF(VLOOKUP($B286,'Classificação ativ com agrop'!$B$7:$Z$632,COLUMN()-1,0)=0,"",VLOOKUP($B286,'Classificação ativ com agrop'!$B$7:$Z$632,COLUMN()-1,0))</f>
        <v>Const Civil</v>
      </c>
      <c r="L286" s="270" t="str">
        <f>IF(VLOOKUP($B286,'Classificação ativ com agrop'!$B$7:$Z$632,COLUMN()-1,0)=0,"",VLOOKUP($B286,'Classificação ativ com agrop'!$B$7:$Z$632,COLUMN()-1,0))</f>
        <v/>
      </c>
      <c r="M286" s="270" t="str">
        <f>IF(VLOOKUP($B286,'Classificação ativ com agrop'!$B$7:$Z$632,COLUMN()-1,0)=0,"",VLOOKUP($B286,'Classificação ativ com agrop'!$B$7:$Z$632,COLUMN()-1,0))</f>
        <v>Multifunção</v>
      </c>
      <c r="N286" s="270" t="str">
        <f>IF(VLOOKUP($B286,'Classificação ativ com agrop'!$B$7:$Z$632,COLUMN()-1,0)=0,"",VLOOKUP($B286,'Classificação ativ com agrop'!$B$7:$Z$632,COLUMN()-1,0))</f>
        <v/>
      </c>
      <c r="O286" s="270" t="str">
        <f>IF(VLOOKUP($B286,'Classificação ativ com agrop'!$B$7:$Z$632,COLUMN()-1,0)=0,"",VLOOKUP($B286,'Classificação ativ com agrop'!$B$7:$Z$632,COLUMN()-1,0))</f>
        <v/>
      </c>
      <c r="P286" s="270" t="str">
        <f>IF(VLOOKUP($B286,'Classificação ativ com agrop'!$B$7:$Z$632,COLUMN()-1,0)=0,"",VLOOKUP($B286,'Classificação ativ com agrop'!$B$7:$Z$632,COLUMN()-1,0))</f>
        <v/>
      </c>
      <c r="Q286" s="269">
        <f>IF(VLOOKUP($B286,'Classificação ativ com agrop'!$B$7:$Z$632,COLUMN()-1,0)=0,"",VLOOKUP($B286,'Classificação ativ com agrop'!$B$7:$Z$632,COLUMN()-1,0))</f>
        <v>1</v>
      </c>
      <c r="R286" s="269" t="str">
        <f>IF(VLOOKUP($B286,'Classificação ativ com agrop'!$B$7:$Z$632,COLUMN()-1,0)=0,"",VLOOKUP($B286,'Classificação ativ com agrop'!$B$7:$Z$632,COLUMN()-1,0))</f>
        <v/>
      </c>
      <c r="S286" s="270">
        <f>IF(VLOOKUP($B286,'Classificação ativ com agrop'!$B$7:$Z$632,COLUMN()-1,0)=0,"",VLOOKUP($B286,'Classificação ativ com agrop'!$B$7:$Z$632,COLUMN()-1,0))</f>
        <v>1507</v>
      </c>
      <c r="T286" s="270">
        <f>IF(VLOOKUP($B286,'Classificação ativ com agrop'!$B$7:$Z$632,COLUMN()-1,0)=0,"",VLOOKUP($B286,'Classificação ativ com agrop'!$B$7:$Z$632,COLUMN()-1,0))</f>
        <v>218</v>
      </c>
      <c r="U286" s="270">
        <f>IF(VLOOKUP($B286,'Classificação ativ com agrop'!$B$7:$Z$632,COLUMN()-1,0)=0,"",VLOOKUP($B286,'Classificação ativ com agrop'!$B$7:$Z$632,COLUMN()-1,0))</f>
        <v>41725</v>
      </c>
      <c r="V286" s="270">
        <f>IF(VLOOKUP($B286,'Classificação ativ com agrop'!$B$7:$Z$632,COLUMN()-1,0)=0,"",VLOOKUP($B286,'Classificação ativ com agrop'!$B$7:$Z$632,COLUMN()-1,0))</f>
        <v>4833</v>
      </c>
      <c r="W286" s="270" t="str">
        <f>IF(VLOOKUP($B286,'Classificação ativ com agrop'!$B$7:$Z$632,COLUMN()-1,0)=0,"",VLOOKUP($B286,'Classificação ativ com agrop'!$B$7:$Z$632,COLUMN()-1,0))</f>
        <v/>
      </c>
      <c r="X286" s="270" t="str">
        <f>IF(VLOOKUP($B286,'Classificação ativ com agrop'!$B$7:$Z$632,COLUMN()-1,0)=0,"",VLOOKUP($B286,'Classificação ativ com agrop'!$B$7:$Z$632,COLUMN()-1,0))</f>
        <v/>
      </c>
      <c r="Y286" s="270" t="str">
        <f>IF(VLOOKUP($B286,'Classificação ativ com agrop'!$B$7:$Z$632,COLUMN()-1,0)=0,"",VLOOKUP($B286,'Classificação ativ com agrop'!$B$7:$Z$632,COLUMN()-1,0))</f>
        <v/>
      </c>
      <c r="Z286" s="270" t="str">
        <f>IF(VLOOKUP($B286,'Classificação ativ com agrop'!$B$7:$Z$632,COLUMN()-1,0)=0,"",VLOOKUP($B286,'Classificação ativ com agrop'!$B$7:$Z$632,COLUMN()-1,0))</f>
        <v/>
      </c>
    </row>
    <row r="287" spans="1:26">
      <c r="A287" s="48">
        <v>412</v>
      </c>
      <c r="B287" s="49" t="s">
        <v>383</v>
      </c>
      <c r="C287" s="65">
        <f>VLOOKUP($B287,'Panorama Especialização Brasil'!$K$4:$BU$679,58,0)</f>
        <v>11358</v>
      </c>
      <c r="D287" s="46">
        <f t="shared" si="4"/>
        <v>0.63693706590176846</v>
      </c>
      <c r="E287" s="201">
        <f>VLOOKUP($B287,'Panorama Especialização Brasil'!$K$4:$BU$679,60,0)</f>
        <v>1748</v>
      </c>
      <c r="F287" s="98">
        <v>2855</v>
      </c>
      <c r="G287" s="196">
        <v>307</v>
      </c>
      <c r="H287" s="98">
        <f>VLOOKUP($B287,'Panorama Especialização Brasil'!$K$4:$BU$679,63,0)</f>
        <v>315538</v>
      </c>
      <c r="I287" s="201">
        <f>VLOOKUP($B287,'Panorama Especialização Brasil'!$K$4:$BV$680,64,0)</f>
        <v>52367</v>
      </c>
      <c r="J287" s="270" t="str">
        <f>IF(VLOOKUP($B287,'Classificação ativ com agrop'!$B$7:$Z$632,COLUMN()-1,0)=0,"",VLOOKUP($B287,'Classificação ativ com agrop'!$B$7:$Z$632,COLUMN()-1,0))</f>
        <v/>
      </c>
      <c r="K287" s="270" t="str">
        <f>IF(VLOOKUP($B287,'Classificação ativ com agrop'!$B$7:$Z$632,COLUMN()-1,0)=0,"",VLOOKUP($B287,'Classificação ativ com agrop'!$B$7:$Z$632,COLUMN()-1,0))</f>
        <v>SPF</v>
      </c>
      <c r="L287" s="270" t="str">
        <f>IF(VLOOKUP($B287,'Classificação ativ com agrop'!$B$7:$Z$632,COLUMN()-1,0)=0,"",VLOOKUP($B287,'Classificação ativ com agrop'!$B$7:$Z$632,COLUMN()-1,0))</f>
        <v/>
      </c>
      <c r="M287" s="270" t="str">
        <f>IF(VLOOKUP($B287,'Classificação ativ com agrop'!$B$7:$Z$632,COLUMN()-1,0)=0,"",VLOOKUP($B287,'Classificação ativ com agrop'!$B$7:$Z$632,COLUMN()-1,0))</f>
        <v>Cons Reflexo</v>
      </c>
      <c r="N287" s="270" t="str">
        <f>IF(VLOOKUP($B287,'Classificação ativ com agrop'!$B$7:$Z$632,COLUMN()-1,0)=0,"",VLOOKUP($B287,'Classificação ativ com agrop'!$B$7:$Z$632,COLUMN()-1,0))</f>
        <v/>
      </c>
      <c r="O287" s="270" t="str">
        <f>IF(VLOOKUP($B287,'Classificação ativ com agrop'!$B$7:$Z$632,COLUMN()-1,0)=0,"",VLOOKUP($B287,'Classificação ativ com agrop'!$B$7:$Z$632,COLUMN()-1,0))</f>
        <v/>
      </c>
      <c r="P287" s="270" t="str">
        <f>IF(VLOOKUP($B287,'Classificação ativ com agrop'!$B$7:$Z$632,COLUMN()-1,0)=0,"",VLOOKUP($B287,'Classificação ativ com agrop'!$B$7:$Z$632,COLUMN()-1,0))</f>
        <v/>
      </c>
      <c r="Q287" s="269">
        <f>IF(VLOOKUP($B287,'Classificação ativ com agrop'!$B$7:$Z$632,COLUMN()-1,0)=0,"",VLOOKUP($B287,'Classificação ativ com agrop'!$B$7:$Z$632,COLUMN()-1,0))</f>
        <v>1</v>
      </c>
      <c r="R287" s="269" t="str">
        <f>IF(VLOOKUP($B287,'Classificação ativ com agrop'!$B$7:$Z$632,COLUMN()-1,0)=0,"",VLOOKUP($B287,'Classificação ativ com agrop'!$B$7:$Z$632,COLUMN()-1,0))</f>
        <v/>
      </c>
      <c r="S287" s="270">
        <f>IF(VLOOKUP($B287,'Classificação ativ com agrop'!$B$7:$Z$632,COLUMN()-1,0)=0,"",VLOOKUP($B287,'Classificação ativ com agrop'!$B$7:$Z$632,COLUMN()-1,0))</f>
        <v>11358</v>
      </c>
      <c r="T287" s="270">
        <f>IF(VLOOKUP($B287,'Classificação ativ com agrop'!$B$7:$Z$632,COLUMN()-1,0)=0,"",VLOOKUP($B287,'Classificação ativ com agrop'!$B$7:$Z$632,COLUMN()-1,0))</f>
        <v>1748</v>
      </c>
      <c r="U287" s="270">
        <f>IF(VLOOKUP($B287,'Classificação ativ com agrop'!$B$7:$Z$632,COLUMN()-1,0)=0,"",VLOOKUP($B287,'Classificação ativ com agrop'!$B$7:$Z$632,COLUMN()-1,0))</f>
        <v>315538</v>
      </c>
      <c r="V287" s="270">
        <f>IF(VLOOKUP($B287,'Classificação ativ com agrop'!$B$7:$Z$632,COLUMN()-1,0)=0,"",VLOOKUP($B287,'Classificação ativ com agrop'!$B$7:$Z$632,COLUMN()-1,0))</f>
        <v>52367</v>
      </c>
      <c r="W287" s="270" t="str">
        <f>IF(VLOOKUP($B287,'Classificação ativ com agrop'!$B$7:$Z$632,COLUMN()-1,0)=0,"",VLOOKUP($B287,'Classificação ativ com agrop'!$B$7:$Z$632,COLUMN()-1,0))</f>
        <v/>
      </c>
      <c r="X287" s="270" t="str">
        <f>IF(VLOOKUP($B287,'Classificação ativ com agrop'!$B$7:$Z$632,COLUMN()-1,0)=0,"",VLOOKUP($B287,'Classificação ativ com agrop'!$B$7:$Z$632,COLUMN()-1,0))</f>
        <v/>
      </c>
      <c r="Y287" s="270" t="str">
        <f>IF(VLOOKUP($B287,'Classificação ativ com agrop'!$B$7:$Z$632,COLUMN()-1,0)=0,"",VLOOKUP($B287,'Classificação ativ com agrop'!$B$7:$Z$632,COLUMN()-1,0))</f>
        <v/>
      </c>
      <c r="Z287" s="270" t="str">
        <f>IF(VLOOKUP($B287,'Classificação ativ com agrop'!$B$7:$Z$632,COLUMN()-1,0)=0,"",VLOOKUP($B287,'Classificação ativ com agrop'!$B$7:$Z$632,COLUMN()-1,0))</f>
        <v/>
      </c>
    </row>
    <row r="288" spans="1:26">
      <c r="A288" s="48">
        <v>321</v>
      </c>
      <c r="B288" s="49" t="s">
        <v>292</v>
      </c>
      <c r="C288" s="65">
        <f>VLOOKUP($B288,'Panorama Especialização Brasil'!$K$4:$BU$679,58,0)</f>
        <v>4890</v>
      </c>
      <c r="D288" s="46">
        <f t="shared" si="4"/>
        <v>0.63363336641099444</v>
      </c>
      <c r="E288" s="201">
        <f>VLOOKUP($B288,'Panorama Especialização Brasil'!$K$4:$BU$679,60,0)</f>
        <v>108</v>
      </c>
      <c r="F288" s="98">
        <v>1766</v>
      </c>
      <c r="G288" s="196">
        <v>17</v>
      </c>
      <c r="H288" s="98">
        <f>VLOOKUP($B288,'Panorama Especialização Brasil'!$K$4:$BU$679,63,0)</f>
        <v>136558</v>
      </c>
      <c r="I288" s="201">
        <f>VLOOKUP($B288,'Panorama Especialização Brasil'!$K$4:$BV$680,64,0)</f>
        <v>2767</v>
      </c>
      <c r="J288" s="270" t="str">
        <f>IF(VLOOKUP($B288,'Classificação ativ com agrop'!$B$7:$Z$632,COLUMN()-1,0)=0,"",VLOOKUP($B288,'Classificação ativ com agrop'!$B$7:$Z$632,COLUMN()-1,0))</f>
        <v/>
      </c>
      <c r="K288" s="270" t="str">
        <f>IF(VLOOKUP($B288,'Classificação ativ com agrop'!$B$7:$Z$632,COLUMN()-1,0)=0,"",VLOOKUP($B288,'Classificação ativ com agrop'!$B$7:$Z$632,COLUMN()-1,0))</f>
        <v>SPF&amp;E</v>
      </c>
      <c r="L288" s="270" t="str">
        <f>IF(VLOOKUP($B288,'Classificação ativ com agrop'!$B$7:$Z$632,COLUMN()-1,0)=0,"",VLOOKUP($B288,'Classificação ativ com agrop'!$B$7:$Z$632,COLUMN()-1,0))</f>
        <v/>
      </c>
      <c r="M288" s="270" t="str">
        <f>IF(VLOOKUP($B288,'Classificação ativ com agrop'!$B$7:$Z$632,COLUMN()-1,0)=0,"",VLOOKUP($B288,'Classificação ativ com agrop'!$B$7:$Z$632,COLUMN()-1,0))</f>
        <v>Gen Reflexo</v>
      </c>
      <c r="N288" s="270" t="str">
        <f>IF(VLOOKUP($B288,'Classificação ativ com agrop'!$B$7:$Z$632,COLUMN()-1,0)=0,"",VLOOKUP($B288,'Classificação ativ com agrop'!$B$7:$Z$632,COLUMN()-1,0))</f>
        <v/>
      </c>
      <c r="O288" s="270" t="str">
        <f>IF(VLOOKUP($B288,'Classificação ativ com agrop'!$B$7:$Z$632,COLUMN()-1,0)=0,"",VLOOKUP($B288,'Classificação ativ com agrop'!$B$7:$Z$632,COLUMN()-1,0))</f>
        <v/>
      </c>
      <c r="P288" s="270" t="str">
        <f>IF(VLOOKUP($B288,'Classificação ativ com agrop'!$B$7:$Z$632,COLUMN()-1,0)=0,"",VLOOKUP($B288,'Classificação ativ com agrop'!$B$7:$Z$632,COLUMN()-1,0))</f>
        <v/>
      </c>
      <c r="Q288" s="269">
        <f>IF(VLOOKUP($B288,'Classificação ativ com agrop'!$B$7:$Z$632,COLUMN()-1,0)=0,"",VLOOKUP($B288,'Classificação ativ com agrop'!$B$7:$Z$632,COLUMN()-1,0))</f>
        <v>1</v>
      </c>
      <c r="R288" s="269" t="str">
        <f>IF(VLOOKUP($B288,'Classificação ativ com agrop'!$B$7:$Z$632,COLUMN()-1,0)=0,"",VLOOKUP($B288,'Classificação ativ com agrop'!$B$7:$Z$632,COLUMN()-1,0))</f>
        <v/>
      </c>
      <c r="S288" s="270">
        <f>IF(VLOOKUP($B288,'Classificação ativ com agrop'!$B$7:$Z$632,COLUMN()-1,0)=0,"",VLOOKUP($B288,'Classificação ativ com agrop'!$B$7:$Z$632,COLUMN()-1,0))</f>
        <v>4890</v>
      </c>
      <c r="T288" s="270">
        <f>IF(VLOOKUP($B288,'Classificação ativ com agrop'!$B$7:$Z$632,COLUMN()-1,0)=0,"",VLOOKUP($B288,'Classificação ativ com agrop'!$B$7:$Z$632,COLUMN()-1,0))</f>
        <v>108</v>
      </c>
      <c r="U288" s="270">
        <f>IF(VLOOKUP($B288,'Classificação ativ com agrop'!$B$7:$Z$632,COLUMN()-1,0)=0,"",VLOOKUP($B288,'Classificação ativ com agrop'!$B$7:$Z$632,COLUMN()-1,0))</f>
        <v>136558</v>
      </c>
      <c r="V288" s="270">
        <f>IF(VLOOKUP($B288,'Classificação ativ com agrop'!$B$7:$Z$632,COLUMN()-1,0)=0,"",VLOOKUP($B288,'Classificação ativ com agrop'!$B$7:$Z$632,COLUMN()-1,0))</f>
        <v>2767</v>
      </c>
      <c r="W288" s="270" t="str">
        <f>IF(VLOOKUP($B288,'Classificação ativ com agrop'!$B$7:$Z$632,COLUMN()-1,0)=0,"",VLOOKUP($B288,'Classificação ativ com agrop'!$B$7:$Z$632,COLUMN()-1,0))</f>
        <v/>
      </c>
      <c r="X288" s="270" t="str">
        <f>IF(VLOOKUP($B288,'Classificação ativ com agrop'!$B$7:$Z$632,COLUMN()-1,0)=0,"",VLOOKUP($B288,'Classificação ativ com agrop'!$B$7:$Z$632,COLUMN()-1,0))</f>
        <v/>
      </c>
      <c r="Y288" s="270" t="str">
        <f>IF(VLOOKUP($B288,'Classificação ativ com agrop'!$B$7:$Z$632,COLUMN()-1,0)=0,"",VLOOKUP($B288,'Classificação ativ com agrop'!$B$7:$Z$632,COLUMN()-1,0))</f>
        <v/>
      </c>
      <c r="Z288" s="270" t="str">
        <f>IF(VLOOKUP($B288,'Classificação ativ com agrop'!$B$7:$Z$632,COLUMN()-1,0)=0,"",VLOOKUP($B288,'Classificação ativ com agrop'!$B$7:$Z$632,COLUMN()-1,0))</f>
        <v/>
      </c>
    </row>
    <row r="289" spans="1:26">
      <c r="A289" s="48">
        <v>663</v>
      </c>
      <c r="B289" s="49" t="s">
        <v>637</v>
      </c>
      <c r="C289" s="65">
        <f>VLOOKUP($B289,'Panorama Especialização Brasil'!$K$4:$BU$679,58,0)</f>
        <v>675</v>
      </c>
      <c r="D289" s="46">
        <f t="shared" si="4"/>
        <v>0.63159052368746116</v>
      </c>
      <c r="E289" s="201">
        <f>VLOOKUP($B289,'Panorama Especialização Brasil'!$K$4:$BU$679,60,0)</f>
        <v>49</v>
      </c>
      <c r="F289" s="98">
        <v>29</v>
      </c>
      <c r="G289" s="196">
        <v>6</v>
      </c>
      <c r="H289" s="98">
        <f>VLOOKUP($B289,'Panorama Especialização Brasil'!$K$4:$BU$679,63,0)</f>
        <v>18911</v>
      </c>
      <c r="I289" s="201">
        <f>VLOOKUP($B289,'Panorama Especialização Brasil'!$K$4:$BV$680,64,0)</f>
        <v>1530</v>
      </c>
      <c r="J289" s="270" t="str">
        <f>IF(VLOOKUP($B289,'Classificação ativ com agrop'!$B$7:$Z$632,COLUMN()-1,0)=0,"",VLOOKUP($B289,'Classificação ativ com agrop'!$B$7:$Z$632,COLUMN()-1,0))</f>
        <v/>
      </c>
      <c r="K289" s="270" t="str">
        <f>IF(VLOOKUP($B289,'Classificação ativ com agrop'!$B$7:$Z$632,COLUMN()-1,0)=0,"",VLOOKUP($B289,'Classificação ativ com agrop'!$B$7:$Z$632,COLUMN()-1,0))</f>
        <v>SOS</v>
      </c>
      <c r="L289" s="270" t="str">
        <f>IF(VLOOKUP($B289,'Classificação ativ com agrop'!$B$7:$Z$632,COLUMN()-1,0)=0,"",VLOOKUP($B289,'Classificação ativ com agrop'!$B$7:$Z$632,COLUMN()-1,0))</f>
        <v/>
      </c>
      <c r="M289" s="270" t="str">
        <f>IF(VLOOKUP($B289,'Classificação ativ com agrop'!$B$7:$Z$632,COLUMN()-1,0)=0,"",VLOOKUP($B289,'Classificação ativ com agrop'!$B$7:$Z$632,COLUMN()-1,0))</f>
        <v>Multifunção</v>
      </c>
      <c r="N289" s="270" t="str">
        <f>IF(VLOOKUP($B289,'Classificação ativ com agrop'!$B$7:$Z$632,COLUMN()-1,0)=0,"",VLOOKUP($B289,'Classificação ativ com agrop'!$B$7:$Z$632,COLUMN()-1,0))</f>
        <v/>
      </c>
      <c r="O289" s="270" t="str">
        <f>IF(VLOOKUP($B289,'Classificação ativ com agrop'!$B$7:$Z$632,COLUMN()-1,0)=0,"",VLOOKUP($B289,'Classificação ativ com agrop'!$B$7:$Z$632,COLUMN()-1,0))</f>
        <v/>
      </c>
      <c r="P289" s="270" t="str">
        <f>IF(VLOOKUP($B289,'Classificação ativ com agrop'!$B$7:$Z$632,COLUMN()-1,0)=0,"",VLOOKUP($B289,'Classificação ativ com agrop'!$B$7:$Z$632,COLUMN()-1,0))</f>
        <v/>
      </c>
      <c r="Q289" s="269">
        <f>IF(VLOOKUP($B289,'Classificação ativ com agrop'!$B$7:$Z$632,COLUMN()-1,0)=0,"",VLOOKUP($B289,'Classificação ativ com agrop'!$B$7:$Z$632,COLUMN()-1,0))</f>
        <v>1</v>
      </c>
      <c r="R289" s="269" t="str">
        <f>IF(VLOOKUP($B289,'Classificação ativ com agrop'!$B$7:$Z$632,COLUMN()-1,0)=0,"",VLOOKUP($B289,'Classificação ativ com agrop'!$B$7:$Z$632,COLUMN()-1,0))</f>
        <v/>
      </c>
      <c r="S289" s="270">
        <f>IF(VLOOKUP($B289,'Classificação ativ com agrop'!$B$7:$Z$632,COLUMN()-1,0)=0,"",VLOOKUP($B289,'Classificação ativ com agrop'!$B$7:$Z$632,COLUMN()-1,0))</f>
        <v>675</v>
      </c>
      <c r="T289" s="270">
        <f>IF(VLOOKUP($B289,'Classificação ativ com agrop'!$B$7:$Z$632,COLUMN()-1,0)=0,"",VLOOKUP($B289,'Classificação ativ com agrop'!$B$7:$Z$632,COLUMN()-1,0))</f>
        <v>49</v>
      </c>
      <c r="U289" s="270">
        <f>IF(VLOOKUP($B289,'Classificação ativ com agrop'!$B$7:$Z$632,COLUMN()-1,0)=0,"",VLOOKUP($B289,'Classificação ativ com agrop'!$B$7:$Z$632,COLUMN()-1,0))</f>
        <v>18911</v>
      </c>
      <c r="V289" s="270">
        <f>IF(VLOOKUP($B289,'Classificação ativ com agrop'!$B$7:$Z$632,COLUMN()-1,0)=0,"",VLOOKUP($B289,'Classificação ativ com agrop'!$B$7:$Z$632,COLUMN()-1,0))</f>
        <v>1530</v>
      </c>
      <c r="W289" s="270" t="str">
        <f>IF(VLOOKUP($B289,'Classificação ativ com agrop'!$B$7:$Z$632,COLUMN()-1,0)=0,"",VLOOKUP($B289,'Classificação ativ com agrop'!$B$7:$Z$632,COLUMN()-1,0))</f>
        <v/>
      </c>
      <c r="X289" s="270" t="str">
        <f>IF(VLOOKUP($B289,'Classificação ativ com agrop'!$B$7:$Z$632,COLUMN()-1,0)=0,"",VLOOKUP($B289,'Classificação ativ com agrop'!$B$7:$Z$632,COLUMN()-1,0))</f>
        <v/>
      </c>
      <c r="Y289" s="270" t="str">
        <f>IF(VLOOKUP($B289,'Classificação ativ com agrop'!$B$7:$Z$632,COLUMN()-1,0)=0,"",VLOOKUP($B289,'Classificação ativ com agrop'!$B$7:$Z$632,COLUMN()-1,0))</f>
        <v/>
      </c>
      <c r="Z289" s="270" t="str">
        <f>IF(VLOOKUP($B289,'Classificação ativ com agrop'!$B$7:$Z$632,COLUMN()-1,0)=0,"",VLOOKUP($B289,'Classificação ativ com agrop'!$B$7:$Z$632,COLUMN()-1,0))</f>
        <v/>
      </c>
    </row>
    <row r="290" spans="1:26">
      <c r="A290" s="48">
        <v>634</v>
      </c>
      <c r="B290" s="49" t="s">
        <v>608</v>
      </c>
      <c r="C290" s="65">
        <f>VLOOKUP($B290,'Panorama Especialização Brasil'!$K$4:$BU$679,58,0)</f>
        <v>10147</v>
      </c>
      <c r="D290" s="46">
        <f t="shared" si="4"/>
        <v>0.62493051815382639</v>
      </c>
      <c r="E290" s="201">
        <f>VLOOKUP($B290,'Panorama Especialização Brasil'!$K$4:$BU$679,60,0)</f>
        <v>4239</v>
      </c>
      <c r="F290" s="98">
        <v>1926</v>
      </c>
      <c r="G290" s="196">
        <v>598</v>
      </c>
      <c r="H290" s="98">
        <f>VLOOKUP($B290,'Panorama Especialização Brasil'!$K$4:$BU$679,63,0)</f>
        <v>287311</v>
      </c>
      <c r="I290" s="201">
        <f>VLOOKUP($B290,'Panorama Especialização Brasil'!$K$4:$BV$680,64,0)</f>
        <v>112266</v>
      </c>
      <c r="J290" s="270" t="str">
        <f>IF(VLOOKUP($B290,'Classificação ativ com agrop'!$B$7:$Z$632,COLUMN()-1,0)=0,"",VLOOKUP($B290,'Classificação ativ com agrop'!$B$7:$Z$632,COLUMN()-1,0))</f>
        <v/>
      </c>
      <c r="K290" s="270" t="str">
        <f>IF(VLOOKUP($B290,'Classificação ativ com agrop'!$B$7:$Z$632,COLUMN()-1,0)=0,"",VLOOKUP($B290,'Classificação ativ com agrop'!$B$7:$Z$632,COLUMN()-1,0))</f>
        <v>SPB - Saúde</v>
      </c>
      <c r="L290" s="270" t="str">
        <f>IF(VLOOKUP($B290,'Classificação ativ com agrop'!$B$7:$Z$632,COLUMN()-1,0)=0,"",VLOOKUP($B290,'Classificação ativ com agrop'!$B$7:$Z$632,COLUMN()-1,0))</f>
        <v/>
      </c>
      <c r="M290" s="270" t="str">
        <f>IF(VLOOKUP($B290,'Classificação ativ com agrop'!$B$7:$Z$632,COLUMN()-1,0)=0,"",VLOOKUP($B290,'Classificação ativ com agrop'!$B$7:$Z$632,COLUMN()-1,0))</f>
        <v>Multifunção</v>
      </c>
      <c r="N290" s="270" t="str">
        <f>IF(VLOOKUP($B290,'Classificação ativ com agrop'!$B$7:$Z$632,COLUMN()-1,0)=0,"",VLOOKUP($B290,'Classificação ativ com agrop'!$B$7:$Z$632,COLUMN()-1,0))</f>
        <v/>
      </c>
      <c r="O290" s="270" t="str">
        <f>IF(VLOOKUP($B290,'Classificação ativ com agrop'!$B$7:$Z$632,COLUMN()-1,0)=0,"",VLOOKUP($B290,'Classificação ativ com agrop'!$B$7:$Z$632,COLUMN()-1,0))</f>
        <v/>
      </c>
      <c r="P290" s="270" t="str">
        <f>IF(VLOOKUP($B290,'Classificação ativ com agrop'!$B$7:$Z$632,COLUMN()-1,0)=0,"",VLOOKUP($B290,'Classificação ativ com agrop'!$B$7:$Z$632,COLUMN()-1,0))</f>
        <v/>
      </c>
      <c r="Q290" s="269">
        <f>IF(VLOOKUP($B290,'Classificação ativ com agrop'!$B$7:$Z$632,COLUMN()-1,0)=0,"",VLOOKUP($B290,'Classificação ativ com agrop'!$B$7:$Z$632,COLUMN()-1,0))</f>
        <v>1</v>
      </c>
      <c r="R290" s="269" t="str">
        <f>IF(VLOOKUP($B290,'Classificação ativ com agrop'!$B$7:$Z$632,COLUMN()-1,0)=0,"",VLOOKUP($B290,'Classificação ativ com agrop'!$B$7:$Z$632,COLUMN()-1,0))</f>
        <v/>
      </c>
      <c r="S290" s="270">
        <f>IF(VLOOKUP($B290,'Classificação ativ com agrop'!$B$7:$Z$632,COLUMN()-1,0)=0,"",VLOOKUP($B290,'Classificação ativ com agrop'!$B$7:$Z$632,COLUMN()-1,0))</f>
        <v>10147</v>
      </c>
      <c r="T290" s="270">
        <f>IF(VLOOKUP($B290,'Classificação ativ com agrop'!$B$7:$Z$632,COLUMN()-1,0)=0,"",VLOOKUP($B290,'Classificação ativ com agrop'!$B$7:$Z$632,COLUMN()-1,0))</f>
        <v>4239</v>
      </c>
      <c r="U290" s="270">
        <f>IF(VLOOKUP($B290,'Classificação ativ com agrop'!$B$7:$Z$632,COLUMN()-1,0)=0,"",VLOOKUP($B290,'Classificação ativ com agrop'!$B$7:$Z$632,COLUMN()-1,0))</f>
        <v>287311</v>
      </c>
      <c r="V290" s="270">
        <f>IF(VLOOKUP($B290,'Classificação ativ com agrop'!$B$7:$Z$632,COLUMN()-1,0)=0,"",VLOOKUP($B290,'Classificação ativ com agrop'!$B$7:$Z$632,COLUMN()-1,0))</f>
        <v>112266</v>
      </c>
      <c r="W290" s="270" t="str">
        <f>IF(VLOOKUP($B290,'Classificação ativ com agrop'!$B$7:$Z$632,COLUMN()-1,0)=0,"",VLOOKUP($B290,'Classificação ativ com agrop'!$B$7:$Z$632,COLUMN()-1,0))</f>
        <v/>
      </c>
      <c r="X290" s="270" t="str">
        <f>IF(VLOOKUP($B290,'Classificação ativ com agrop'!$B$7:$Z$632,COLUMN()-1,0)=0,"",VLOOKUP($B290,'Classificação ativ com agrop'!$B$7:$Z$632,COLUMN()-1,0))</f>
        <v/>
      </c>
      <c r="Y290" s="270" t="str">
        <f>IF(VLOOKUP($B290,'Classificação ativ com agrop'!$B$7:$Z$632,COLUMN()-1,0)=0,"",VLOOKUP($B290,'Classificação ativ com agrop'!$B$7:$Z$632,COLUMN()-1,0))</f>
        <v/>
      </c>
      <c r="Z290" s="270" t="str">
        <f>IF(VLOOKUP($B290,'Classificação ativ com agrop'!$B$7:$Z$632,COLUMN()-1,0)=0,"",VLOOKUP($B290,'Classificação ativ com agrop'!$B$7:$Z$632,COLUMN()-1,0))</f>
        <v/>
      </c>
    </row>
    <row r="291" spans="1:26">
      <c r="A291" s="48">
        <v>555</v>
      </c>
      <c r="B291" s="49" t="s">
        <v>527</v>
      </c>
      <c r="C291" s="65">
        <f>VLOOKUP($B291,'Panorama Especialização Brasil'!$K$4:$BU$679,58,0)</f>
        <v>1690</v>
      </c>
      <c r="D291" s="46">
        <f t="shared" si="4"/>
        <v>0.62485390220564685</v>
      </c>
      <c r="E291" s="201">
        <f>VLOOKUP($B291,'Panorama Especialização Brasil'!$K$4:$BU$679,60,0)</f>
        <v>168</v>
      </c>
      <c r="F291" s="98">
        <v>375</v>
      </c>
      <c r="G291" s="196">
        <v>32</v>
      </c>
      <c r="H291" s="98">
        <f>VLOOKUP($B291,'Panorama Especialização Brasil'!$K$4:$BU$679,63,0)</f>
        <v>47858</v>
      </c>
      <c r="I291" s="201">
        <f>VLOOKUP($B291,'Panorama Especialização Brasil'!$K$4:$BV$680,64,0)</f>
        <v>6165</v>
      </c>
      <c r="J291" s="270" t="str">
        <f>IF(VLOOKUP($B291,'Classificação ativ com agrop'!$B$7:$Z$632,COLUMN()-1,0)=0,"",VLOOKUP($B291,'Classificação ativ com agrop'!$B$7:$Z$632,COLUMN()-1,0))</f>
        <v/>
      </c>
      <c r="K291" s="270" t="str">
        <f>IF(VLOOKUP($B291,'Classificação ativ com agrop'!$B$7:$Z$632,COLUMN()-1,0)=0,"",VLOOKUP($B291,'Classificação ativ com agrop'!$B$7:$Z$632,COLUMN()-1,0))</f>
        <v>SPF&amp;E</v>
      </c>
      <c r="L291" s="270" t="str">
        <f>IF(VLOOKUP($B291,'Classificação ativ com agrop'!$B$7:$Z$632,COLUMN()-1,0)=0,"",VLOOKUP($B291,'Classificação ativ com agrop'!$B$7:$Z$632,COLUMN()-1,0))</f>
        <v/>
      </c>
      <c r="M291" s="270" t="str">
        <f>IF(VLOOKUP($B291,'Classificação ativ com agrop'!$B$7:$Z$632,COLUMN()-1,0)=0,"",VLOOKUP($B291,'Classificação ativ com agrop'!$B$7:$Z$632,COLUMN()-1,0))</f>
        <v>Gen Reflexo</v>
      </c>
      <c r="N291" s="270" t="str">
        <f>IF(VLOOKUP($B291,'Classificação ativ com agrop'!$B$7:$Z$632,COLUMN()-1,0)=0,"",VLOOKUP($B291,'Classificação ativ com agrop'!$B$7:$Z$632,COLUMN()-1,0))</f>
        <v/>
      </c>
      <c r="O291" s="270" t="str">
        <f>IF(VLOOKUP($B291,'Classificação ativ com agrop'!$B$7:$Z$632,COLUMN()-1,0)=0,"",VLOOKUP($B291,'Classificação ativ com agrop'!$B$7:$Z$632,COLUMN()-1,0))</f>
        <v/>
      </c>
      <c r="P291" s="270" t="str">
        <f>IF(VLOOKUP($B291,'Classificação ativ com agrop'!$B$7:$Z$632,COLUMN()-1,0)=0,"",VLOOKUP($B291,'Classificação ativ com agrop'!$B$7:$Z$632,COLUMN()-1,0))</f>
        <v/>
      </c>
      <c r="Q291" s="269">
        <f>IF(VLOOKUP($B291,'Classificação ativ com agrop'!$B$7:$Z$632,COLUMN()-1,0)=0,"",VLOOKUP($B291,'Classificação ativ com agrop'!$B$7:$Z$632,COLUMN()-1,0))</f>
        <v>1</v>
      </c>
      <c r="R291" s="269" t="str">
        <f>IF(VLOOKUP($B291,'Classificação ativ com agrop'!$B$7:$Z$632,COLUMN()-1,0)=0,"",VLOOKUP($B291,'Classificação ativ com agrop'!$B$7:$Z$632,COLUMN()-1,0))</f>
        <v/>
      </c>
      <c r="S291" s="270">
        <f>IF(VLOOKUP($B291,'Classificação ativ com agrop'!$B$7:$Z$632,COLUMN()-1,0)=0,"",VLOOKUP($B291,'Classificação ativ com agrop'!$B$7:$Z$632,COLUMN()-1,0))</f>
        <v>1690</v>
      </c>
      <c r="T291" s="270">
        <f>IF(VLOOKUP($B291,'Classificação ativ com agrop'!$B$7:$Z$632,COLUMN()-1,0)=0,"",VLOOKUP($B291,'Classificação ativ com agrop'!$B$7:$Z$632,COLUMN()-1,0))</f>
        <v>168</v>
      </c>
      <c r="U291" s="270">
        <f>IF(VLOOKUP($B291,'Classificação ativ com agrop'!$B$7:$Z$632,COLUMN()-1,0)=0,"",VLOOKUP($B291,'Classificação ativ com agrop'!$B$7:$Z$632,COLUMN()-1,0))</f>
        <v>47858</v>
      </c>
      <c r="V291" s="270">
        <f>IF(VLOOKUP($B291,'Classificação ativ com agrop'!$B$7:$Z$632,COLUMN()-1,0)=0,"",VLOOKUP($B291,'Classificação ativ com agrop'!$B$7:$Z$632,COLUMN()-1,0))</f>
        <v>6165</v>
      </c>
      <c r="W291" s="270" t="str">
        <f>IF(VLOOKUP($B291,'Classificação ativ com agrop'!$B$7:$Z$632,COLUMN()-1,0)=0,"",VLOOKUP($B291,'Classificação ativ com agrop'!$B$7:$Z$632,COLUMN()-1,0))</f>
        <v/>
      </c>
      <c r="X291" s="270" t="str">
        <f>IF(VLOOKUP($B291,'Classificação ativ com agrop'!$B$7:$Z$632,COLUMN()-1,0)=0,"",VLOOKUP($B291,'Classificação ativ com agrop'!$B$7:$Z$632,COLUMN()-1,0))</f>
        <v/>
      </c>
      <c r="Y291" s="270" t="str">
        <f>IF(VLOOKUP($B291,'Classificação ativ com agrop'!$B$7:$Z$632,COLUMN()-1,0)=0,"",VLOOKUP($B291,'Classificação ativ com agrop'!$B$7:$Z$632,COLUMN()-1,0))</f>
        <v/>
      </c>
      <c r="Z291" s="270" t="str">
        <f>IF(VLOOKUP($B291,'Classificação ativ com agrop'!$B$7:$Z$632,COLUMN()-1,0)=0,"",VLOOKUP($B291,'Classificação ativ com agrop'!$B$7:$Z$632,COLUMN()-1,0))</f>
        <v/>
      </c>
    </row>
    <row r="292" spans="1:26">
      <c r="A292" s="48">
        <v>443</v>
      </c>
      <c r="B292" s="49" t="s">
        <v>414</v>
      </c>
      <c r="C292" s="65">
        <f>VLOOKUP($B292,'Panorama Especialização Brasil'!$K$4:$BU$679,58,0)</f>
        <v>16429</v>
      </c>
      <c r="D292" s="46">
        <f t="shared" si="4"/>
        <v>0.62400363376313717</v>
      </c>
      <c r="E292" s="201">
        <f>VLOOKUP($B292,'Panorama Especialização Brasil'!$K$4:$BU$679,60,0)</f>
        <v>3103</v>
      </c>
      <c r="F292" s="98">
        <v>2868</v>
      </c>
      <c r="G292" s="196">
        <v>393</v>
      </c>
      <c r="H292" s="98">
        <f>VLOOKUP($B292,'Panorama Especialização Brasil'!$K$4:$BU$679,63,0)</f>
        <v>465876</v>
      </c>
      <c r="I292" s="201">
        <f>VLOOKUP($B292,'Panorama Especialização Brasil'!$K$4:$BV$680,64,0)</f>
        <v>109389</v>
      </c>
      <c r="J292" s="270" t="str">
        <f>IF(VLOOKUP($B292,'Classificação ativ com agrop'!$B$7:$Z$632,COLUMN()-1,0)=0,"",VLOOKUP($B292,'Classificação ativ com agrop'!$B$7:$Z$632,COLUMN()-1,0))</f>
        <v/>
      </c>
      <c r="K292" s="270" t="str">
        <f>IF(VLOOKUP($B292,'Classificação ativ com agrop'!$B$7:$Z$632,COLUMN()-1,0)=0,"",VLOOKUP($B292,'Classificação ativ com agrop'!$B$7:$Z$632,COLUMN()-1,0))</f>
        <v>SPF</v>
      </c>
      <c r="L292" s="270" t="str">
        <f>IF(VLOOKUP($B292,'Classificação ativ com agrop'!$B$7:$Z$632,COLUMN()-1,0)=0,"",VLOOKUP($B292,'Classificação ativ com agrop'!$B$7:$Z$632,COLUMN()-1,0))</f>
        <v/>
      </c>
      <c r="M292" s="270" t="str">
        <f>IF(VLOOKUP($B292,'Classificação ativ com agrop'!$B$7:$Z$632,COLUMN()-1,0)=0,"",VLOOKUP($B292,'Classificação ativ com agrop'!$B$7:$Z$632,COLUMN()-1,0))</f>
        <v>Cons Reflexo</v>
      </c>
      <c r="N292" s="270" t="str">
        <f>IF(VLOOKUP($B292,'Classificação ativ com agrop'!$B$7:$Z$632,COLUMN()-1,0)=0,"",VLOOKUP($B292,'Classificação ativ com agrop'!$B$7:$Z$632,COLUMN()-1,0))</f>
        <v/>
      </c>
      <c r="O292" s="270" t="str">
        <f>IF(VLOOKUP($B292,'Classificação ativ com agrop'!$B$7:$Z$632,COLUMN()-1,0)=0,"",VLOOKUP($B292,'Classificação ativ com agrop'!$B$7:$Z$632,COLUMN()-1,0))</f>
        <v/>
      </c>
      <c r="P292" s="270" t="str">
        <f>IF(VLOOKUP($B292,'Classificação ativ com agrop'!$B$7:$Z$632,COLUMN()-1,0)=0,"",VLOOKUP($B292,'Classificação ativ com agrop'!$B$7:$Z$632,COLUMN()-1,0))</f>
        <v/>
      </c>
      <c r="Q292" s="269">
        <f>IF(VLOOKUP($B292,'Classificação ativ com agrop'!$B$7:$Z$632,COLUMN()-1,0)=0,"",VLOOKUP($B292,'Classificação ativ com agrop'!$B$7:$Z$632,COLUMN()-1,0))</f>
        <v>1</v>
      </c>
      <c r="R292" s="269" t="str">
        <f>IF(VLOOKUP($B292,'Classificação ativ com agrop'!$B$7:$Z$632,COLUMN()-1,0)=0,"",VLOOKUP($B292,'Classificação ativ com agrop'!$B$7:$Z$632,COLUMN()-1,0))</f>
        <v/>
      </c>
      <c r="S292" s="270">
        <f>IF(VLOOKUP($B292,'Classificação ativ com agrop'!$B$7:$Z$632,COLUMN()-1,0)=0,"",VLOOKUP($B292,'Classificação ativ com agrop'!$B$7:$Z$632,COLUMN()-1,0))</f>
        <v>16429</v>
      </c>
      <c r="T292" s="270">
        <f>IF(VLOOKUP($B292,'Classificação ativ com agrop'!$B$7:$Z$632,COLUMN()-1,0)=0,"",VLOOKUP($B292,'Classificação ativ com agrop'!$B$7:$Z$632,COLUMN()-1,0))</f>
        <v>3103</v>
      </c>
      <c r="U292" s="270">
        <f>IF(VLOOKUP($B292,'Classificação ativ com agrop'!$B$7:$Z$632,COLUMN()-1,0)=0,"",VLOOKUP($B292,'Classificação ativ com agrop'!$B$7:$Z$632,COLUMN()-1,0))</f>
        <v>465876</v>
      </c>
      <c r="V292" s="270">
        <f>IF(VLOOKUP($B292,'Classificação ativ com agrop'!$B$7:$Z$632,COLUMN()-1,0)=0,"",VLOOKUP($B292,'Classificação ativ com agrop'!$B$7:$Z$632,COLUMN()-1,0))</f>
        <v>109389</v>
      </c>
      <c r="W292" s="270" t="str">
        <f>IF(VLOOKUP($B292,'Classificação ativ com agrop'!$B$7:$Z$632,COLUMN()-1,0)=0,"",VLOOKUP($B292,'Classificação ativ com agrop'!$B$7:$Z$632,COLUMN()-1,0))</f>
        <v/>
      </c>
      <c r="X292" s="270" t="str">
        <f>IF(VLOOKUP($B292,'Classificação ativ com agrop'!$B$7:$Z$632,COLUMN()-1,0)=0,"",VLOOKUP($B292,'Classificação ativ com agrop'!$B$7:$Z$632,COLUMN()-1,0))</f>
        <v/>
      </c>
      <c r="Y292" s="270" t="str">
        <f>IF(VLOOKUP($B292,'Classificação ativ com agrop'!$B$7:$Z$632,COLUMN()-1,0)=0,"",VLOOKUP($B292,'Classificação ativ com agrop'!$B$7:$Z$632,COLUMN()-1,0))</f>
        <v/>
      </c>
      <c r="Z292" s="270" t="str">
        <f>IF(VLOOKUP($B292,'Classificação ativ com agrop'!$B$7:$Z$632,COLUMN()-1,0)=0,"",VLOOKUP($B292,'Classificação ativ com agrop'!$B$7:$Z$632,COLUMN()-1,0))</f>
        <v/>
      </c>
    </row>
    <row r="293" spans="1:26">
      <c r="A293" s="48">
        <v>658</v>
      </c>
      <c r="B293" s="49" t="s">
        <v>632</v>
      </c>
      <c r="C293" s="65">
        <f>VLOOKUP($B293,'Panorama Especialização Brasil'!$K$4:$BU$679,58,0)</f>
        <v>1597</v>
      </c>
      <c r="D293" s="46">
        <f t="shared" si="4"/>
        <v>0.62127380713529046</v>
      </c>
      <c r="E293" s="201">
        <f>VLOOKUP($B293,'Panorama Especialização Brasil'!$K$4:$BU$679,60,0)</f>
        <v>157</v>
      </c>
      <c r="F293" s="98">
        <v>265</v>
      </c>
      <c r="G293" s="196">
        <v>32</v>
      </c>
      <c r="H293" s="98">
        <f>VLOOKUP($B293,'Panorama Especialização Brasil'!$K$4:$BU$679,63,0)</f>
        <v>45485</v>
      </c>
      <c r="I293" s="201">
        <f>VLOOKUP($B293,'Panorama Especialização Brasil'!$K$4:$BV$680,64,0)</f>
        <v>3340</v>
      </c>
      <c r="J293" s="270" t="str">
        <f>IF(VLOOKUP($B293,'Classificação ativ com agrop'!$B$7:$Z$632,COLUMN()-1,0)=0,"",VLOOKUP($B293,'Classificação ativ com agrop'!$B$7:$Z$632,COLUMN()-1,0))</f>
        <v/>
      </c>
      <c r="K293" s="270" t="str">
        <f>IF(VLOOKUP($B293,'Classificação ativ com agrop'!$B$7:$Z$632,COLUMN()-1,0)=0,"",VLOOKUP($B293,'Classificação ativ com agrop'!$B$7:$Z$632,COLUMN()-1,0))</f>
        <v>SOS</v>
      </c>
      <c r="L293" s="270" t="str">
        <f>IF(VLOOKUP($B293,'Classificação ativ com agrop'!$B$7:$Z$632,COLUMN()-1,0)=0,"",VLOOKUP($B293,'Classificação ativ com agrop'!$B$7:$Z$632,COLUMN()-1,0))</f>
        <v/>
      </c>
      <c r="M293" s="270" t="str">
        <f>IF(VLOOKUP($B293,'Classificação ativ com agrop'!$B$7:$Z$632,COLUMN()-1,0)=0,"",VLOOKUP($B293,'Classificação ativ com agrop'!$B$7:$Z$632,COLUMN()-1,0))</f>
        <v>Multifunção</v>
      </c>
      <c r="N293" s="270" t="str">
        <f>IF(VLOOKUP($B293,'Classificação ativ com agrop'!$B$7:$Z$632,COLUMN()-1,0)=0,"",VLOOKUP($B293,'Classificação ativ com agrop'!$B$7:$Z$632,COLUMN()-1,0))</f>
        <v/>
      </c>
      <c r="O293" s="270" t="str">
        <f>IF(VLOOKUP($B293,'Classificação ativ com agrop'!$B$7:$Z$632,COLUMN()-1,0)=0,"",VLOOKUP($B293,'Classificação ativ com agrop'!$B$7:$Z$632,COLUMN()-1,0))</f>
        <v/>
      </c>
      <c r="P293" s="270" t="str">
        <f>IF(VLOOKUP($B293,'Classificação ativ com agrop'!$B$7:$Z$632,COLUMN()-1,0)=0,"",VLOOKUP($B293,'Classificação ativ com agrop'!$B$7:$Z$632,COLUMN()-1,0))</f>
        <v/>
      </c>
      <c r="Q293" s="269">
        <f>IF(VLOOKUP($B293,'Classificação ativ com agrop'!$B$7:$Z$632,COLUMN()-1,0)=0,"",VLOOKUP($B293,'Classificação ativ com agrop'!$B$7:$Z$632,COLUMN()-1,0))</f>
        <v>1</v>
      </c>
      <c r="R293" s="269" t="str">
        <f>IF(VLOOKUP($B293,'Classificação ativ com agrop'!$B$7:$Z$632,COLUMN()-1,0)=0,"",VLOOKUP($B293,'Classificação ativ com agrop'!$B$7:$Z$632,COLUMN()-1,0))</f>
        <v/>
      </c>
      <c r="S293" s="270">
        <f>IF(VLOOKUP($B293,'Classificação ativ com agrop'!$B$7:$Z$632,COLUMN()-1,0)=0,"",VLOOKUP($B293,'Classificação ativ com agrop'!$B$7:$Z$632,COLUMN()-1,0))</f>
        <v>1597</v>
      </c>
      <c r="T293" s="270">
        <f>IF(VLOOKUP($B293,'Classificação ativ com agrop'!$B$7:$Z$632,COLUMN()-1,0)=0,"",VLOOKUP($B293,'Classificação ativ com agrop'!$B$7:$Z$632,COLUMN()-1,0))</f>
        <v>157</v>
      </c>
      <c r="U293" s="270">
        <f>IF(VLOOKUP($B293,'Classificação ativ com agrop'!$B$7:$Z$632,COLUMN()-1,0)=0,"",VLOOKUP($B293,'Classificação ativ com agrop'!$B$7:$Z$632,COLUMN()-1,0))</f>
        <v>45485</v>
      </c>
      <c r="V293" s="270">
        <f>IF(VLOOKUP($B293,'Classificação ativ com agrop'!$B$7:$Z$632,COLUMN()-1,0)=0,"",VLOOKUP($B293,'Classificação ativ com agrop'!$B$7:$Z$632,COLUMN()-1,0))</f>
        <v>3340</v>
      </c>
      <c r="W293" s="270" t="str">
        <f>IF(VLOOKUP($B293,'Classificação ativ com agrop'!$B$7:$Z$632,COLUMN()-1,0)=0,"",VLOOKUP($B293,'Classificação ativ com agrop'!$B$7:$Z$632,COLUMN()-1,0))</f>
        <v/>
      </c>
      <c r="X293" s="270" t="str">
        <f>IF(VLOOKUP($B293,'Classificação ativ com agrop'!$B$7:$Z$632,COLUMN()-1,0)=0,"",VLOOKUP($B293,'Classificação ativ com agrop'!$B$7:$Z$632,COLUMN()-1,0))</f>
        <v/>
      </c>
      <c r="Y293" s="270" t="str">
        <f>IF(VLOOKUP($B293,'Classificação ativ com agrop'!$B$7:$Z$632,COLUMN()-1,0)=0,"",VLOOKUP($B293,'Classificação ativ com agrop'!$B$7:$Z$632,COLUMN()-1,0))</f>
        <v/>
      </c>
      <c r="Z293" s="270" t="str">
        <f>IF(VLOOKUP($B293,'Classificação ativ com agrop'!$B$7:$Z$632,COLUMN()-1,0)=0,"",VLOOKUP($B293,'Classificação ativ com agrop'!$B$7:$Z$632,COLUMN()-1,0))</f>
        <v/>
      </c>
    </row>
    <row r="294" spans="1:26">
      <c r="A294" s="48">
        <v>137</v>
      </c>
      <c r="B294" s="49" t="s">
        <v>107</v>
      </c>
      <c r="C294" s="65">
        <f>VLOOKUP($B294,'Panorama Especialização Brasil'!$K$4:$BU$679,58,0)</f>
        <v>1998</v>
      </c>
      <c r="D294" s="46">
        <f t="shared" si="4"/>
        <v>0.62067493275438612</v>
      </c>
      <c r="E294" s="201">
        <f>VLOOKUP($B294,'Panorama Especialização Brasil'!$K$4:$BU$679,60,0)</f>
        <v>408</v>
      </c>
      <c r="F294" s="98">
        <v>472</v>
      </c>
      <c r="G294" s="196">
        <v>45</v>
      </c>
      <c r="H294" s="98">
        <f>VLOOKUP($B294,'Panorama Especialização Brasil'!$K$4:$BU$679,63,0)</f>
        <v>56961</v>
      </c>
      <c r="I294" s="201">
        <f>VLOOKUP($B294,'Panorama Especialização Brasil'!$K$4:$BV$680,64,0)</f>
        <v>8656</v>
      </c>
      <c r="J294" s="270" t="str">
        <f>IF(VLOOKUP($B294,'Classificação ativ com agrop'!$B$7:$Z$632,COLUMN()-1,0)=0,"",VLOOKUP($B294,'Classificação ativ com agrop'!$B$7:$Z$632,COLUMN()-1,0))</f>
        <v/>
      </c>
      <c r="K294" s="270" t="str">
        <f>IF(VLOOKUP($B294,'Classificação ativ com agrop'!$B$7:$Z$632,COLUMN()-1,0)=0,"",VLOOKUP($B294,'Classificação ativ com agrop'!$B$7:$Z$632,COLUMN()-1,0))</f>
        <v>Multicadeia</v>
      </c>
      <c r="L294" s="270" t="str">
        <f>IF(VLOOKUP($B294,'Classificação ativ com agrop'!$B$7:$Z$632,COLUMN()-1,0)=0,"",VLOOKUP($B294,'Classificação ativ com agrop'!$B$7:$Z$632,COLUMN()-1,0))</f>
        <v/>
      </c>
      <c r="M294" s="270" t="str">
        <f>IF(VLOOKUP($B294,'Classificação ativ com agrop'!$B$7:$Z$632,COLUMN()-1,0)=0,"",VLOOKUP($B294,'Classificação ativ com agrop'!$B$7:$Z$632,COLUMN()-1,0))</f>
        <v>Multifunção</v>
      </c>
      <c r="N294" s="270" t="str">
        <f>IF(VLOOKUP($B294,'Classificação ativ com agrop'!$B$7:$Z$632,COLUMN()-1,0)=0,"",VLOOKUP($B294,'Classificação ativ com agrop'!$B$7:$Z$632,COLUMN()-1,0))</f>
        <v/>
      </c>
      <c r="O294" s="270" t="str">
        <f>IF(VLOOKUP($B294,'Classificação ativ com agrop'!$B$7:$Z$632,COLUMN()-1,0)=0,"",VLOOKUP($B294,'Classificação ativ com agrop'!$B$7:$Z$632,COLUMN()-1,0))</f>
        <v/>
      </c>
      <c r="P294" s="270" t="str">
        <f>IF(VLOOKUP($B294,'Classificação ativ com agrop'!$B$7:$Z$632,COLUMN()-1,0)=0,"",VLOOKUP($B294,'Classificação ativ com agrop'!$B$7:$Z$632,COLUMN()-1,0))</f>
        <v/>
      </c>
      <c r="Q294" s="269">
        <f>IF(VLOOKUP($B294,'Classificação ativ com agrop'!$B$7:$Z$632,COLUMN()-1,0)=0,"",VLOOKUP($B294,'Classificação ativ com agrop'!$B$7:$Z$632,COLUMN()-1,0))</f>
        <v>1</v>
      </c>
      <c r="R294" s="269" t="str">
        <f>IF(VLOOKUP($B294,'Classificação ativ com agrop'!$B$7:$Z$632,COLUMN()-1,0)=0,"",VLOOKUP($B294,'Classificação ativ com agrop'!$B$7:$Z$632,COLUMN()-1,0))</f>
        <v/>
      </c>
      <c r="S294" s="270">
        <f>IF(VLOOKUP($B294,'Classificação ativ com agrop'!$B$7:$Z$632,COLUMN()-1,0)=0,"",VLOOKUP($B294,'Classificação ativ com agrop'!$B$7:$Z$632,COLUMN()-1,0))</f>
        <v>1998</v>
      </c>
      <c r="T294" s="270">
        <f>IF(VLOOKUP($B294,'Classificação ativ com agrop'!$B$7:$Z$632,COLUMN()-1,0)=0,"",VLOOKUP($B294,'Classificação ativ com agrop'!$B$7:$Z$632,COLUMN()-1,0))</f>
        <v>408</v>
      </c>
      <c r="U294" s="270">
        <f>IF(VLOOKUP($B294,'Classificação ativ com agrop'!$B$7:$Z$632,COLUMN()-1,0)=0,"",VLOOKUP($B294,'Classificação ativ com agrop'!$B$7:$Z$632,COLUMN()-1,0))</f>
        <v>56961</v>
      </c>
      <c r="V294" s="270">
        <f>IF(VLOOKUP($B294,'Classificação ativ com agrop'!$B$7:$Z$632,COLUMN()-1,0)=0,"",VLOOKUP($B294,'Classificação ativ com agrop'!$B$7:$Z$632,COLUMN()-1,0))</f>
        <v>8656</v>
      </c>
      <c r="W294" s="270" t="str">
        <f>IF(VLOOKUP($B294,'Classificação ativ com agrop'!$B$7:$Z$632,COLUMN()-1,0)=0,"",VLOOKUP($B294,'Classificação ativ com agrop'!$B$7:$Z$632,COLUMN()-1,0))</f>
        <v/>
      </c>
      <c r="X294" s="270" t="str">
        <f>IF(VLOOKUP($B294,'Classificação ativ com agrop'!$B$7:$Z$632,COLUMN()-1,0)=0,"",VLOOKUP($B294,'Classificação ativ com agrop'!$B$7:$Z$632,COLUMN()-1,0))</f>
        <v/>
      </c>
      <c r="Y294" s="270" t="str">
        <f>IF(VLOOKUP($B294,'Classificação ativ com agrop'!$B$7:$Z$632,COLUMN()-1,0)=0,"",VLOOKUP($B294,'Classificação ativ com agrop'!$B$7:$Z$632,COLUMN()-1,0))</f>
        <v/>
      </c>
      <c r="Z294" s="270" t="str">
        <f>IF(VLOOKUP($B294,'Classificação ativ com agrop'!$B$7:$Z$632,COLUMN()-1,0)=0,"",VLOOKUP($B294,'Classificação ativ com agrop'!$B$7:$Z$632,COLUMN()-1,0))</f>
        <v/>
      </c>
    </row>
    <row r="295" spans="1:26">
      <c r="A295" s="48">
        <v>348</v>
      </c>
      <c r="B295" s="49" t="s">
        <v>319</v>
      </c>
      <c r="C295" s="65">
        <f>VLOOKUP($B295,'Panorama Especialização Brasil'!$K$4:$BU$679,58,0)</f>
        <v>1290</v>
      </c>
      <c r="D295" s="46">
        <f t="shared" si="4"/>
        <v>0.62039863973944775</v>
      </c>
      <c r="E295" s="201">
        <f>VLOOKUP($B295,'Panorama Especialização Brasil'!$K$4:$BU$679,60,0)</f>
        <v>102</v>
      </c>
      <c r="F295" s="98">
        <v>345</v>
      </c>
      <c r="G295" s="196">
        <v>10</v>
      </c>
      <c r="H295" s="98">
        <f>VLOOKUP($B295,'Panorama Especialização Brasil'!$K$4:$BU$679,63,0)</f>
        <v>36793</v>
      </c>
      <c r="I295" s="201">
        <f>VLOOKUP($B295,'Panorama Especialização Brasil'!$K$4:$BV$680,64,0)</f>
        <v>3199</v>
      </c>
      <c r="J295" s="270" t="str">
        <f>IF(VLOOKUP($B295,'Classificação ativ com agrop'!$B$7:$Z$632,COLUMN()-1,0)=0,"",VLOOKUP($B295,'Classificação ativ com agrop'!$B$7:$Z$632,COLUMN()-1,0))</f>
        <v/>
      </c>
      <c r="K295" s="270" t="str">
        <f>IF(VLOOKUP($B295,'Classificação ativ com agrop'!$B$7:$Z$632,COLUMN()-1,0)=0,"",VLOOKUP($B295,'Classificação ativ com agrop'!$B$7:$Z$632,COLUMN()-1,0))</f>
        <v>Const Civil</v>
      </c>
      <c r="L295" s="270" t="str">
        <f>IF(VLOOKUP($B295,'Classificação ativ com agrop'!$B$7:$Z$632,COLUMN()-1,0)=0,"",VLOOKUP($B295,'Classificação ativ com agrop'!$B$7:$Z$632,COLUMN()-1,0))</f>
        <v/>
      </c>
      <c r="M295" s="270" t="str">
        <f>IF(VLOOKUP($B295,'Classificação ativ com agrop'!$B$7:$Z$632,COLUMN()-1,0)=0,"",VLOOKUP($B295,'Classificação ativ com agrop'!$B$7:$Z$632,COLUMN()-1,0))</f>
        <v>Multifunção</v>
      </c>
      <c r="N295" s="270" t="str">
        <f>IF(VLOOKUP($B295,'Classificação ativ com agrop'!$B$7:$Z$632,COLUMN()-1,0)=0,"",VLOOKUP($B295,'Classificação ativ com agrop'!$B$7:$Z$632,COLUMN()-1,0))</f>
        <v/>
      </c>
      <c r="O295" s="270" t="str">
        <f>IF(VLOOKUP($B295,'Classificação ativ com agrop'!$B$7:$Z$632,COLUMN()-1,0)=0,"",VLOOKUP($B295,'Classificação ativ com agrop'!$B$7:$Z$632,COLUMN()-1,0))</f>
        <v/>
      </c>
      <c r="P295" s="270" t="str">
        <f>IF(VLOOKUP($B295,'Classificação ativ com agrop'!$B$7:$Z$632,COLUMN()-1,0)=0,"",VLOOKUP($B295,'Classificação ativ com agrop'!$B$7:$Z$632,COLUMN()-1,0))</f>
        <v/>
      </c>
      <c r="Q295" s="269">
        <f>IF(VLOOKUP($B295,'Classificação ativ com agrop'!$B$7:$Z$632,COLUMN()-1,0)=0,"",VLOOKUP($B295,'Classificação ativ com agrop'!$B$7:$Z$632,COLUMN()-1,0))</f>
        <v>1</v>
      </c>
      <c r="R295" s="269" t="str">
        <f>IF(VLOOKUP($B295,'Classificação ativ com agrop'!$B$7:$Z$632,COLUMN()-1,0)=0,"",VLOOKUP($B295,'Classificação ativ com agrop'!$B$7:$Z$632,COLUMN()-1,0))</f>
        <v/>
      </c>
      <c r="S295" s="270">
        <f>IF(VLOOKUP($B295,'Classificação ativ com agrop'!$B$7:$Z$632,COLUMN()-1,0)=0,"",VLOOKUP($B295,'Classificação ativ com agrop'!$B$7:$Z$632,COLUMN()-1,0))</f>
        <v>1290</v>
      </c>
      <c r="T295" s="270">
        <f>IF(VLOOKUP($B295,'Classificação ativ com agrop'!$B$7:$Z$632,COLUMN()-1,0)=0,"",VLOOKUP($B295,'Classificação ativ com agrop'!$B$7:$Z$632,COLUMN()-1,0))</f>
        <v>102</v>
      </c>
      <c r="U295" s="270">
        <f>IF(VLOOKUP($B295,'Classificação ativ com agrop'!$B$7:$Z$632,COLUMN()-1,0)=0,"",VLOOKUP($B295,'Classificação ativ com agrop'!$B$7:$Z$632,COLUMN()-1,0))</f>
        <v>36793</v>
      </c>
      <c r="V295" s="270">
        <f>IF(VLOOKUP($B295,'Classificação ativ com agrop'!$B$7:$Z$632,COLUMN()-1,0)=0,"",VLOOKUP($B295,'Classificação ativ com agrop'!$B$7:$Z$632,COLUMN()-1,0))</f>
        <v>3199</v>
      </c>
      <c r="W295" s="270" t="str">
        <f>IF(VLOOKUP($B295,'Classificação ativ com agrop'!$B$7:$Z$632,COLUMN()-1,0)=0,"",VLOOKUP($B295,'Classificação ativ com agrop'!$B$7:$Z$632,COLUMN()-1,0))</f>
        <v/>
      </c>
      <c r="X295" s="270" t="str">
        <f>IF(VLOOKUP($B295,'Classificação ativ com agrop'!$B$7:$Z$632,COLUMN()-1,0)=0,"",VLOOKUP($B295,'Classificação ativ com agrop'!$B$7:$Z$632,COLUMN()-1,0))</f>
        <v/>
      </c>
      <c r="Y295" s="270" t="str">
        <f>IF(VLOOKUP($B295,'Classificação ativ com agrop'!$B$7:$Z$632,COLUMN()-1,0)=0,"",VLOOKUP($B295,'Classificação ativ com agrop'!$B$7:$Z$632,COLUMN()-1,0))</f>
        <v/>
      </c>
      <c r="Z295" s="270" t="str">
        <f>IF(VLOOKUP($B295,'Classificação ativ com agrop'!$B$7:$Z$632,COLUMN()-1,0)=0,"",VLOOKUP($B295,'Classificação ativ com agrop'!$B$7:$Z$632,COLUMN()-1,0))</f>
        <v/>
      </c>
    </row>
    <row r="296" spans="1:26">
      <c r="A296" s="48">
        <v>293</v>
      </c>
      <c r="B296" s="49" t="s">
        <v>264</v>
      </c>
      <c r="C296" s="65">
        <f>VLOOKUP($B296,'Panorama Especialização Brasil'!$K$4:$BU$679,58,0)</f>
        <v>444</v>
      </c>
      <c r="D296" s="46">
        <f t="shared" si="4"/>
        <v>0.61321443168943335</v>
      </c>
      <c r="E296" s="201">
        <f>VLOOKUP($B296,'Panorama Especialização Brasil'!$K$4:$BU$679,60,0)</f>
        <v>40</v>
      </c>
      <c r="F296" s="98">
        <v>350</v>
      </c>
      <c r="G296" s="196">
        <v>7</v>
      </c>
      <c r="H296" s="98">
        <f>VLOOKUP($B296,'Panorama Especialização Brasil'!$K$4:$BU$679,63,0)</f>
        <v>12812</v>
      </c>
      <c r="I296" s="201">
        <f>VLOOKUP($B296,'Panorama Especialização Brasil'!$K$4:$BV$680,64,0)</f>
        <v>1231</v>
      </c>
      <c r="J296" s="270" t="str">
        <f>IF(VLOOKUP($B296,'Classificação ativ com agrop'!$B$7:$Z$632,COLUMN()-1,0)=0,"",VLOOKUP($B296,'Classificação ativ com agrop'!$B$7:$Z$632,COLUMN()-1,0))</f>
        <v/>
      </c>
      <c r="K296" s="270" t="str">
        <f>IF(VLOOKUP($B296,'Classificação ativ com agrop'!$B$7:$Z$632,COLUMN()-1,0)=0,"",VLOOKUP($B296,'Classificação ativ com agrop'!$B$7:$Z$632,COLUMN()-1,0))</f>
        <v>Min&amp;Met</v>
      </c>
      <c r="L296" s="270" t="str">
        <f>IF(VLOOKUP($B296,'Classificação ativ com agrop'!$B$7:$Z$632,COLUMN()-1,0)=0,"",VLOOKUP($B296,'Classificação ativ com agrop'!$B$7:$Z$632,COLUMN()-1,0))</f>
        <v/>
      </c>
      <c r="M296" s="270" t="str">
        <f>IF(VLOOKUP($B296,'Classificação ativ com agrop'!$B$7:$Z$632,COLUMN()-1,0)=0,"",VLOOKUP($B296,'Classificação ativ com agrop'!$B$7:$Z$632,COLUMN()-1,0))</f>
        <v>X Prop</v>
      </c>
      <c r="N296" s="270" t="str">
        <f>IF(VLOOKUP($B296,'Classificação ativ com agrop'!$B$7:$Z$632,COLUMN()-1,0)=0,"",VLOOKUP($B296,'Classificação ativ com agrop'!$B$7:$Z$632,COLUMN()-1,0))</f>
        <v/>
      </c>
      <c r="O296" s="270" t="str">
        <f>IF(VLOOKUP($B296,'Classificação ativ com agrop'!$B$7:$Z$632,COLUMN()-1,0)=0,"",VLOOKUP($B296,'Classificação ativ com agrop'!$B$7:$Z$632,COLUMN()-1,0))</f>
        <v/>
      </c>
      <c r="P296" s="270" t="str">
        <f>IF(VLOOKUP($B296,'Classificação ativ com agrop'!$B$7:$Z$632,COLUMN()-1,0)=0,"",VLOOKUP($B296,'Classificação ativ com agrop'!$B$7:$Z$632,COLUMN()-1,0))</f>
        <v/>
      </c>
      <c r="Q296" s="269">
        <f>IF(VLOOKUP($B296,'Classificação ativ com agrop'!$B$7:$Z$632,COLUMN()-1,0)=0,"",VLOOKUP($B296,'Classificação ativ com agrop'!$B$7:$Z$632,COLUMN()-1,0))</f>
        <v>1</v>
      </c>
      <c r="R296" s="269" t="str">
        <f>IF(VLOOKUP($B296,'Classificação ativ com agrop'!$B$7:$Z$632,COLUMN()-1,0)=0,"",VLOOKUP($B296,'Classificação ativ com agrop'!$B$7:$Z$632,COLUMN()-1,0))</f>
        <v/>
      </c>
      <c r="S296" s="270">
        <f>IF(VLOOKUP($B296,'Classificação ativ com agrop'!$B$7:$Z$632,COLUMN()-1,0)=0,"",VLOOKUP($B296,'Classificação ativ com agrop'!$B$7:$Z$632,COLUMN()-1,0))</f>
        <v>444</v>
      </c>
      <c r="T296" s="270">
        <f>IF(VLOOKUP($B296,'Classificação ativ com agrop'!$B$7:$Z$632,COLUMN()-1,0)=0,"",VLOOKUP($B296,'Classificação ativ com agrop'!$B$7:$Z$632,COLUMN()-1,0))</f>
        <v>40</v>
      </c>
      <c r="U296" s="270">
        <f>IF(VLOOKUP($B296,'Classificação ativ com agrop'!$B$7:$Z$632,COLUMN()-1,0)=0,"",VLOOKUP($B296,'Classificação ativ com agrop'!$B$7:$Z$632,COLUMN()-1,0))</f>
        <v>12812</v>
      </c>
      <c r="V296" s="270">
        <f>IF(VLOOKUP($B296,'Classificação ativ com agrop'!$B$7:$Z$632,COLUMN()-1,0)=0,"",VLOOKUP($B296,'Classificação ativ com agrop'!$B$7:$Z$632,COLUMN()-1,0))</f>
        <v>1231</v>
      </c>
      <c r="W296" s="270" t="str">
        <f>IF(VLOOKUP($B296,'Classificação ativ com agrop'!$B$7:$Z$632,COLUMN()-1,0)=0,"",VLOOKUP($B296,'Classificação ativ com agrop'!$B$7:$Z$632,COLUMN()-1,0))</f>
        <v/>
      </c>
      <c r="X296" s="270" t="str">
        <f>IF(VLOOKUP($B296,'Classificação ativ com agrop'!$B$7:$Z$632,COLUMN()-1,0)=0,"",VLOOKUP($B296,'Classificação ativ com agrop'!$B$7:$Z$632,COLUMN()-1,0))</f>
        <v/>
      </c>
      <c r="Y296" s="270" t="str">
        <f>IF(VLOOKUP($B296,'Classificação ativ com agrop'!$B$7:$Z$632,COLUMN()-1,0)=0,"",VLOOKUP($B296,'Classificação ativ com agrop'!$B$7:$Z$632,COLUMN()-1,0))</f>
        <v/>
      </c>
      <c r="Z296" s="270" t="str">
        <f>IF(VLOOKUP($B296,'Classificação ativ com agrop'!$B$7:$Z$632,COLUMN()-1,0)=0,"",VLOOKUP($B296,'Classificação ativ com agrop'!$B$7:$Z$632,COLUMN()-1,0))</f>
        <v/>
      </c>
    </row>
    <row r="297" spans="1:26">
      <c r="A297" s="48">
        <v>631</v>
      </c>
      <c r="B297" s="49" t="s">
        <v>605</v>
      </c>
      <c r="C297" s="65">
        <f>VLOOKUP($B297,'Panorama Especialização Brasil'!$K$4:$BU$679,58,0)</f>
        <v>38934</v>
      </c>
      <c r="D297" s="46">
        <f t="shared" si="4"/>
        <v>0.60288908794791563</v>
      </c>
      <c r="E297" s="201">
        <f>VLOOKUP($B297,'Panorama Especialização Brasil'!$K$4:$BU$679,60,0)</f>
        <v>520</v>
      </c>
      <c r="F297" s="98">
        <v>8324</v>
      </c>
      <c r="G297" s="196">
        <v>57</v>
      </c>
      <c r="H297" s="98">
        <f>VLOOKUP($B297,'Panorama Especialização Brasil'!$K$4:$BU$679,63,0)</f>
        <v>1142715</v>
      </c>
      <c r="I297" s="201">
        <f>VLOOKUP($B297,'Panorama Especialização Brasil'!$K$4:$BV$680,64,0)</f>
        <v>8933</v>
      </c>
      <c r="J297" s="270" t="str">
        <f>IF(VLOOKUP($B297,'Classificação ativ com agrop'!$B$7:$Z$632,COLUMN()-1,0)=0,"",VLOOKUP($B297,'Classificação ativ com agrop'!$B$7:$Z$632,COLUMN()-1,0))</f>
        <v/>
      </c>
      <c r="K297" s="270" t="str">
        <f>IF(VLOOKUP($B297,'Classificação ativ com agrop'!$B$7:$Z$632,COLUMN()-1,0)=0,"",VLOOKUP($B297,'Classificação ativ com agrop'!$B$7:$Z$632,COLUMN()-1,0))</f>
        <v>SPB - Saúde</v>
      </c>
      <c r="L297" s="270" t="str">
        <f>IF(VLOOKUP($B297,'Classificação ativ com agrop'!$B$7:$Z$632,COLUMN()-1,0)=0,"",VLOOKUP($B297,'Classificação ativ com agrop'!$B$7:$Z$632,COLUMN()-1,0))</f>
        <v/>
      </c>
      <c r="M297" s="270" t="str">
        <f>IF(VLOOKUP($B297,'Classificação ativ com agrop'!$B$7:$Z$632,COLUMN()-1,0)=0,"",VLOOKUP($B297,'Classificação ativ com agrop'!$B$7:$Z$632,COLUMN()-1,0))</f>
        <v>Multifunção</v>
      </c>
      <c r="N297" s="270" t="str">
        <f>IF(VLOOKUP($B297,'Classificação ativ com agrop'!$B$7:$Z$632,COLUMN()-1,0)=0,"",VLOOKUP($B297,'Classificação ativ com agrop'!$B$7:$Z$632,COLUMN()-1,0))</f>
        <v/>
      </c>
      <c r="O297" s="270" t="str">
        <f>IF(VLOOKUP($B297,'Classificação ativ com agrop'!$B$7:$Z$632,COLUMN()-1,0)=0,"",VLOOKUP($B297,'Classificação ativ com agrop'!$B$7:$Z$632,COLUMN()-1,0))</f>
        <v/>
      </c>
      <c r="P297" s="270" t="str">
        <f>IF(VLOOKUP($B297,'Classificação ativ com agrop'!$B$7:$Z$632,COLUMN()-1,0)=0,"",VLOOKUP($B297,'Classificação ativ com agrop'!$B$7:$Z$632,COLUMN()-1,0))</f>
        <v/>
      </c>
      <c r="Q297" s="269">
        <f>IF(VLOOKUP($B297,'Classificação ativ com agrop'!$B$7:$Z$632,COLUMN()-1,0)=0,"",VLOOKUP($B297,'Classificação ativ com agrop'!$B$7:$Z$632,COLUMN()-1,0))</f>
        <v>1</v>
      </c>
      <c r="R297" s="269" t="str">
        <f>IF(VLOOKUP($B297,'Classificação ativ com agrop'!$B$7:$Z$632,COLUMN()-1,0)=0,"",VLOOKUP($B297,'Classificação ativ com agrop'!$B$7:$Z$632,COLUMN()-1,0))</f>
        <v/>
      </c>
      <c r="S297" s="270">
        <f>IF(VLOOKUP($B297,'Classificação ativ com agrop'!$B$7:$Z$632,COLUMN()-1,0)=0,"",VLOOKUP($B297,'Classificação ativ com agrop'!$B$7:$Z$632,COLUMN()-1,0))</f>
        <v>38934</v>
      </c>
      <c r="T297" s="270">
        <f>IF(VLOOKUP($B297,'Classificação ativ com agrop'!$B$7:$Z$632,COLUMN()-1,0)=0,"",VLOOKUP($B297,'Classificação ativ com agrop'!$B$7:$Z$632,COLUMN()-1,0))</f>
        <v>520</v>
      </c>
      <c r="U297" s="270">
        <f>IF(VLOOKUP($B297,'Classificação ativ com agrop'!$B$7:$Z$632,COLUMN()-1,0)=0,"",VLOOKUP($B297,'Classificação ativ com agrop'!$B$7:$Z$632,COLUMN()-1,0))</f>
        <v>1142715</v>
      </c>
      <c r="V297" s="270">
        <f>IF(VLOOKUP($B297,'Classificação ativ com agrop'!$B$7:$Z$632,COLUMN()-1,0)=0,"",VLOOKUP($B297,'Classificação ativ com agrop'!$B$7:$Z$632,COLUMN()-1,0))</f>
        <v>8933</v>
      </c>
      <c r="W297" s="270" t="str">
        <f>IF(VLOOKUP($B297,'Classificação ativ com agrop'!$B$7:$Z$632,COLUMN()-1,0)=0,"",VLOOKUP($B297,'Classificação ativ com agrop'!$B$7:$Z$632,COLUMN()-1,0))</f>
        <v/>
      </c>
      <c r="X297" s="270" t="str">
        <f>IF(VLOOKUP($B297,'Classificação ativ com agrop'!$B$7:$Z$632,COLUMN()-1,0)=0,"",VLOOKUP($B297,'Classificação ativ com agrop'!$B$7:$Z$632,COLUMN()-1,0))</f>
        <v/>
      </c>
      <c r="Y297" s="270" t="str">
        <f>IF(VLOOKUP($B297,'Classificação ativ com agrop'!$B$7:$Z$632,COLUMN()-1,0)=0,"",VLOOKUP($B297,'Classificação ativ com agrop'!$B$7:$Z$632,COLUMN()-1,0))</f>
        <v/>
      </c>
      <c r="Z297" s="270" t="str">
        <f>IF(VLOOKUP($B297,'Classificação ativ com agrop'!$B$7:$Z$632,COLUMN()-1,0)=0,"",VLOOKUP($B297,'Classificação ativ com agrop'!$B$7:$Z$632,COLUMN()-1,0))</f>
        <v/>
      </c>
    </row>
    <row r="298" spans="1:26">
      <c r="A298" s="48">
        <v>430</v>
      </c>
      <c r="B298" s="49" t="s">
        <v>401</v>
      </c>
      <c r="C298" s="65">
        <f>VLOOKUP($B298,'Panorama Especialização Brasil'!$K$4:$BU$679,58,0)</f>
        <v>2748</v>
      </c>
      <c r="D298" s="46">
        <f t="shared" si="4"/>
        <v>0.60264212675887363</v>
      </c>
      <c r="E298" s="201">
        <f>VLOOKUP($B298,'Panorama Especialização Brasil'!$K$4:$BU$679,60,0)</f>
        <v>525</v>
      </c>
      <c r="F298" s="98">
        <v>792</v>
      </c>
      <c r="G298" s="196">
        <v>65</v>
      </c>
      <c r="H298" s="98">
        <f>VLOOKUP($B298,'Panorama Especialização Brasil'!$K$4:$BU$679,63,0)</f>
        <v>80687</v>
      </c>
      <c r="I298" s="201">
        <f>VLOOKUP($B298,'Panorama Especialização Brasil'!$K$4:$BV$680,64,0)</f>
        <v>17929</v>
      </c>
      <c r="J298" s="270" t="str">
        <f>IF(VLOOKUP($B298,'Classificação ativ com agrop'!$B$7:$Z$632,COLUMN()-1,0)=0,"",VLOOKUP($B298,'Classificação ativ com agrop'!$B$7:$Z$632,COLUMN()-1,0))</f>
        <v/>
      </c>
      <c r="K298" s="270" t="str">
        <f>IF(VLOOKUP($B298,'Classificação ativ com agrop'!$B$7:$Z$632,COLUMN()-1,0)=0,"",VLOOKUP($B298,'Classificação ativ com agrop'!$B$7:$Z$632,COLUMN()-1,0))</f>
        <v>SPF</v>
      </c>
      <c r="L298" s="270" t="str">
        <f>IF(VLOOKUP($B298,'Classificação ativ com agrop'!$B$7:$Z$632,COLUMN()-1,0)=0,"",VLOOKUP($B298,'Classificação ativ com agrop'!$B$7:$Z$632,COLUMN()-1,0))</f>
        <v/>
      </c>
      <c r="M298" s="270" t="str">
        <f>IF(VLOOKUP($B298,'Classificação ativ com agrop'!$B$7:$Z$632,COLUMN()-1,0)=0,"",VLOOKUP($B298,'Classificação ativ com agrop'!$B$7:$Z$632,COLUMN()-1,0))</f>
        <v>Cons Reflexo</v>
      </c>
      <c r="N298" s="270" t="str">
        <f>IF(VLOOKUP($B298,'Classificação ativ com agrop'!$B$7:$Z$632,COLUMN()-1,0)=0,"",VLOOKUP($B298,'Classificação ativ com agrop'!$B$7:$Z$632,COLUMN()-1,0))</f>
        <v/>
      </c>
      <c r="O298" s="270" t="str">
        <f>IF(VLOOKUP($B298,'Classificação ativ com agrop'!$B$7:$Z$632,COLUMN()-1,0)=0,"",VLOOKUP($B298,'Classificação ativ com agrop'!$B$7:$Z$632,COLUMN()-1,0))</f>
        <v/>
      </c>
      <c r="P298" s="270" t="str">
        <f>IF(VLOOKUP($B298,'Classificação ativ com agrop'!$B$7:$Z$632,COLUMN()-1,0)=0,"",VLOOKUP($B298,'Classificação ativ com agrop'!$B$7:$Z$632,COLUMN()-1,0))</f>
        <v/>
      </c>
      <c r="Q298" s="269">
        <f>IF(VLOOKUP($B298,'Classificação ativ com agrop'!$B$7:$Z$632,COLUMN()-1,0)=0,"",VLOOKUP($B298,'Classificação ativ com agrop'!$B$7:$Z$632,COLUMN()-1,0))</f>
        <v>1</v>
      </c>
      <c r="R298" s="269" t="str">
        <f>IF(VLOOKUP($B298,'Classificação ativ com agrop'!$B$7:$Z$632,COLUMN()-1,0)=0,"",VLOOKUP($B298,'Classificação ativ com agrop'!$B$7:$Z$632,COLUMN()-1,0))</f>
        <v/>
      </c>
      <c r="S298" s="270">
        <f>IF(VLOOKUP($B298,'Classificação ativ com agrop'!$B$7:$Z$632,COLUMN()-1,0)=0,"",VLOOKUP($B298,'Classificação ativ com agrop'!$B$7:$Z$632,COLUMN()-1,0))</f>
        <v>2748</v>
      </c>
      <c r="T298" s="270">
        <f>IF(VLOOKUP($B298,'Classificação ativ com agrop'!$B$7:$Z$632,COLUMN()-1,0)=0,"",VLOOKUP($B298,'Classificação ativ com agrop'!$B$7:$Z$632,COLUMN()-1,0))</f>
        <v>525</v>
      </c>
      <c r="U298" s="270">
        <f>IF(VLOOKUP($B298,'Classificação ativ com agrop'!$B$7:$Z$632,COLUMN()-1,0)=0,"",VLOOKUP($B298,'Classificação ativ com agrop'!$B$7:$Z$632,COLUMN()-1,0))</f>
        <v>80687</v>
      </c>
      <c r="V298" s="270">
        <f>IF(VLOOKUP($B298,'Classificação ativ com agrop'!$B$7:$Z$632,COLUMN()-1,0)=0,"",VLOOKUP($B298,'Classificação ativ com agrop'!$B$7:$Z$632,COLUMN()-1,0))</f>
        <v>17929</v>
      </c>
      <c r="W298" s="270" t="str">
        <f>IF(VLOOKUP($B298,'Classificação ativ com agrop'!$B$7:$Z$632,COLUMN()-1,0)=0,"",VLOOKUP($B298,'Classificação ativ com agrop'!$B$7:$Z$632,COLUMN()-1,0))</f>
        <v/>
      </c>
      <c r="X298" s="270" t="str">
        <f>IF(VLOOKUP($B298,'Classificação ativ com agrop'!$B$7:$Z$632,COLUMN()-1,0)=0,"",VLOOKUP($B298,'Classificação ativ com agrop'!$B$7:$Z$632,COLUMN()-1,0))</f>
        <v/>
      </c>
      <c r="Y298" s="270" t="str">
        <f>IF(VLOOKUP($B298,'Classificação ativ com agrop'!$B$7:$Z$632,COLUMN()-1,0)=0,"",VLOOKUP($B298,'Classificação ativ com agrop'!$B$7:$Z$632,COLUMN()-1,0))</f>
        <v/>
      </c>
      <c r="Z298" s="270" t="str">
        <f>IF(VLOOKUP($B298,'Classificação ativ com agrop'!$B$7:$Z$632,COLUMN()-1,0)=0,"",VLOOKUP($B298,'Classificação ativ com agrop'!$B$7:$Z$632,COLUMN()-1,0))</f>
        <v/>
      </c>
    </row>
    <row r="299" spans="1:26">
      <c r="A299" s="48">
        <v>544</v>
      </c>
      <c r="B299" s="49" t="s">
        <v>516</v>
      </c>
      <c r="C299" s="65">
        <f>VLOOKUP($B299,'Panorama Especialização Brasil'!$K$4:$BU$679,58,0)</f>
        <v>2903</v>
      </c>
      <c r="D299" s="46">
        <f t="shared" si="4"/>
        <v>0.60111970774305656</v>
      </c>
      <c r="E299" s="201">
        <f>VLOOKUP($B299,'Panorama Especialização Brasil'!$K$4:$BU$679,60,0)</f>
        <v>70</v>
      </c>
      <c r="F299" s="98">
        <v>637</v>
      </c>
      <c r="G299" s="196">
        <v>13</v>
      </c>
      <c r="H299" s="98">
        <f>VLOOKUP($B299,'Panorama Especialização Brasil'!$K$4:$BU$679,63,0)</f>
        <v>85454</v>
      </c>
      <c r="I299" s="201">
        <f>VLOOKUP($B299,'Panorama Especialização Brasil'!$K$4:$BV$680,64,0)</f>
        <v>1568</v>
      </c>
      <c r="J299" s="270" t="str">
        <f>IF(VLOOKUP($B299,'Classificação ativ com agrop'!$B$7:$Z$632,COLUMN()-1,0)=0,"",VLOOKUP($B299,'Classificação ativ com agrop'!$B$7:$Z$632,COLUMN()-1,0))</f>
        <v/>
      </c>
      <c r="K299" s="270" t="str">
        <f>IF(VLOOKUP($B299,'Classificação ativ com agrop'!$B$7:$Z$632,COLUMN()-1,0)=0,"",VLOOKUP($B299,'Classificação ativ com agrop'!$B$7:$Z$632,COLUMN()-1,0))</f>
        <v>SPF&amp;E</v>
      </c>
      <c r="L299" s="270" t="str">
        <f>IF(VLOOKUP($B299,'Classificação ativ com agrop'!$B$7:$Z$632,COLUMN()-1,0)=0,"",VLOOKUP($B299,'Classificação ativ com agrop'!$B$7:$Z$632,COLUMN()-1,0))</f>
        <v/>
      </c>
      <c r="M299" s="270" t="str">
        <f>IF(VLOOKUP($B299,'Classificação ativ com agrop'!$B$7:$Z$632,COLUMN()-1,0)=0,"",VLOOKUP($B299,'Classificação ativ com agrop'!$B$7:$Z$632,COLUMN()-1,0))</f>
        <v>Gen Reflexo</v>
      </c>
      <c r="N299" s="270" t="str">
        <f>IF(VLOOKUP($B299,'Classificação ativ com agrop'!$B$7:$Z$632,COLUMN()-1,0)=0,"",VLOOKUP($B299,'Classificação ativ com agrop'!$B$7:$Z$632,COLUMN()-1,0))</f>
        <v>SPB - Saúde</v>
      </c>
      <c r="O299" s="270" t="str">
        <f>IF(VLOOKUP($B299,'Classificação ativ com agrop'!$B$7:$Z$632,COLUMN()-1,0)=0,"",VLOOKUP($B299,'Classificação ativ com agrop'!$B$7:$Z$632,COLUMN()-1,0))</f>
        <v/>
      </c>
      <c r="P299" s="270" t="str">
        <f>IF(VLOOKUP($B299,'Classificação ativ com agrop'!$B$7:$Z$632,COLUMN()-1,0)=0,"",VLOOKUP($B299,'Classificação ativ com agrop'!$B$7:$Z$632,COLUMN()-1,0))</f>
        <v>Multifunção</v>
      </c>
      <c r="Q299" s="269">
        <f>IF(VLOOKUP($B299,'Classificação ativ com agrop'!$B$7:$Z$632,COLUMN()-1,0)=0,"",VLOOKUP($B299,'Classificação ativ com agrop'!$B$7:$Z$632,COLUMN()-1,0))</f>
        <v>0.5</v>
      </c>
      <c r="R299" s="269">
        <f>IF(VLOOKUP($B299,'Classificação ativ com agrop'!$B$7:$Z$632,COLUMN()-1,0)=0,"",VLOOKUP($B299,'Classificação ativ com agrop'!$B$7:$Z$632,COLUMN()-1,0))</f>
        <v>0.5</v>
      </c>
      <c r="S299" s="270">
        <f>IF(VLOOKUP($B299,'Classificação ativ com agrop'!$B$7:$Z$632,COLUMN()-1,0)=0,"",VLOOKUP($B299,'Classificação ativ com agrop'!$B$7:$Z$632,COLUMN()-1,0))</f>
        <v>1451.5</v>
      </c>
      <c r="T299" s="270">
        <f>IF(VLOOKUP($B299,'Classificação ativ com agrop'!$B$7:$Z$632,COLUMN()-1,0)=0,"",VLOOKUP($B299,'Classificação ativ com agrop'!$B$7:$Z$632,COLUMN()-1,0))</f>
        <v>35</v>
      </c>
      <c r="U299" s="270">
        <f>IF(VLOOKUP($B299,'Classificação ativ com agrop'!$B$7:$Z$632,COLUMN()-1,0)=0,"",VLOOKUP($B299,'Classificação ativ com agrop'!$B$7:$Z$632,COLUMN()-1,0))</f>
        <v>42727</v>
      </c>
      <c r="V299" s="270">
        <f>IF(VLOOKUP($B299,'Classificação ativ com agrop'!$B$7:$Z$632,COLUMN()-1,0)=0,"",VLOOKUP($B299,'Classificação ativ com agrop'!$B$7:$Z$632,COLUMN()-1,0))</f>
        <v>784</v>
      </c>
      <c r="W299" s="270">
        <f>IF(VLOOKUP($B299,'Classificação ativ com agrop'!$B$7:$Z$632,COLUMN()-1,0)=0,"",VLOOKUP($B299,'Classificação ativ com agrop'!$B$7:$Z$632,COLUMN()-1,0))</f>
        <v>1451.5</v>
      </c>
      <c r="X299" s="270">
        <f>IF(VLOOKUP($B299,'Classificação ativ com agrop'!$B$7:$Z$632,COLUMN()-1,0)=0,"",VLOOKUP($B299,'Classificação ativ com agrop'!$B$7:$Z$632,COLUMN()-1,0))</f>
        <v>35</v>
      </c>
      <c r="Y299" s="270">
        <f>IF(VLOOKUP($B299,'Classificação ativ com agrop'!$B$7:$Z$632,COLUMN()-1,0)=0,"",VLOOKUP($B299,'Classificação ativ com agrop'!$B$7:$Z$632,COLUMN()-1,0))</f>
        <v>42727</v>
      </c>
      <c r="Z299" s="270">
        <f>IF(VLOOKUP($B299,'Classificação ativ com agrop'!$B$7:$Z$632,COLUMN()-1,0)=0,"",VLOOKUP($B299,'Classificação ativ com agrop'!$B$7:$Z$632,COLUMN()-1,0))</f>
        <v>784</v>
      </c>
    </row>
    <row r="300" spans="1:26">
      <c r="A300" s="48">
        <v>80</v>
      </c>
      <c r="B300" s="49" t="s">
        <v>50</v>
      </c>
      <c r="C300" s="65">
        <f>VLOOKUP($B300,'Panorama Especialização Brasil'!$K$4:$BU$679,58,0)</f>
        <v>1694</v>
      </c>
      <c r="D300" s="46">
        <f t="shared" si="4"/>
        <v>0.59593704369383271</v>
      </c>
      <c r="E300" s="201">
        <f>VLOOKUP($B300,'Panorama Especialização Brasil'!$K$4:$BU$679,60,0)</f>
        <v>52</v>
      </c>
      <c r="F300" s="98">
        <v>36</v>
      </c>
      <c r="G300" s="196">
        <v>2</v>
      </c>
      <c r="H300" s="98">
        <f>VLOOKUP($B300,'Panorama Especialização Brasil'!$K$4:$BU$679,63,0)</f>
        <v>50299</v>
      </c>
      <c r="I300" s="201">
        <f>VLOOKUP($B300,'Panorama Especialização Brasil'!$K$4:$BV$680,64,0)</f>
        <v>2038</v>
      </c>
      <c r="J300" s="270" t="str">
        <f>IF(VLOOKUP($B300,'Classificação ativ com agrop'!$B$7:$Z$632,COLUMN()-1,0)=0,"",VLOOKUP($B300,'Classificação ativ com agrop'!$B$7:$Z$632,COLUMN()-1,0))</f>
        <v/>
      </c>
      <c r="K300" s="270" t="str">
        <f>IF(VLOOKUP($B300,'Classificação ativ com agrop'!$B$7:$Z$632,COLUMN()-1,0)=0,"",VLOOKUP($B300,'Classificação ativ com agrop'!$B$7:$Z$632,COLUMN()-1,0))</f>
        <v>SPF</v>
      </c>
      <c r="L300" s="270" t="str">
        <f>IF(VLOOKUP($B300,'Classificação ativ com agrop'!$B$7:$Z$632,COLUMN()-1,0)=0,"",VLOOKUP($B300,'Classificação ativ com agrop'!$B$7:$Z$632,COLUMN()-1,0))</f>
        <v/>
      </c>
      <c r="M300" s="270" t="str">
        <f>IF(VLOOKUP($B300,'Classificação ativ com agrop'!$B$7:$Z$632,COLUMN()-1,0)=0,"",VLOOKUP($B300,'Classificação ativ com agrop'!$B$7:$Z$632,COLUMN()-1,0))</f>
        <v>Cons Reflexo</v>
      </c>
      <c r="N300" s="270" t="str">
        <f>IF(VLOOKUP($B300,'Classificação ativ com agrop'!$B$7:$Z$632,COLUMN()-1,0)=0,"",VLOOKUP($B300,'Classificação ativ com agrop'!$B$7:$Z$632,COLUMN()-1,0))</f>
        <v/>
      </c>
      <c r="O300" s="270" t="str">
        <f>IF(VLOOKUP($B300,'Classificação ativ com agrop'!$B$7:$Z$632,COLUMN()-1,0)=0,"",VLOOKUP($B300,'Classificação ativ com agrop'!$B$7:$Z$632,COLUMN()-1,0))</f>
        <v/>
      </c>
      <c r="P300" s="270" t="str">
        <f>IF(VLOOKUP($B300,'Classificação ativ com agrop'!$B$7:$Z$632,COLUMN()-1,0)=0,"",VLOOKUP($B300,'Classificação ativ com agrop'!$B$7:$Z$632,COLUMN()-1,0))</f>
        <v/>
      </c>
      <c r="Q300" s="269">
        <f>IF(VLOOKUP($B300,'Classificação ativ com agrop'!$B$7:$Z$632,COLUMN()-1,0)=0,"",VLOOKUP($B300,'Classificação ativ com agrop'!$B$7:$Z$632,COLUMN()-1,0))</f>
        <v>1</v>
      </c>
      <c r="R300" s="269" t="str">
        <f>IF(VLOOKUP($B300,'Classificação ativ com agrop'!$B$7:$Z$632,COLUMN()-1,0)=0,"",VLOOKUP($B300,'Classificação ativ com agrop'!$B$7:$Z$632,COLUMN()-1,0))</f>
        <v/>
      </c>
      <c r="S300" s="270">
        <f>IF(VLOOKUP($B300,'Classificação ativ com agrop'!$B$7:$Z$632,COLUMN()-1,0)=0,"",VLOOKUP($B300,'Classificação ativ com agrop'!$B$7:$Z$632,COLUMN()-1,0))</f>
        <v>1694</v>
      </c>
      <c r="T300" s="270">
        <f>IF(VLOOKUP($B300,'Classificação ativ com agrop'!$B$7:$Z$632,COLUMN()-1,0)=0,"",VLOOKUP($B300,'Classificação ativ com agrop'!$B$7:$Z$632,COLUMN()-1,0))</f>
        <v>52</v>
      </c>
      <c r="U300" s="270">
        <f>IF(VLOOKUP($B300,'Classificação ativ com agrop'!$B$7:$Z$632,COLUMN()-1,0)=0,"",VLOOKUP($B300,'Classificação ativ com agrop'!$B$7:$Z$632,COLUMN()-1,0))</f>
        <v>50299</v>
      </c>
      <c r="V300" s="270">
        <f>IF(VLOOKUP($B300,'Classificação ativ com agrop'!$B$7:$Z$632,COLUMN()-1,0)=0,"",VLOOKUP($B300,'Classificação ativ com agrop'!$B$7:$Z$632,COLUMN()-1,0))</f>
        <v>2038</v>
      </c>
      <c r="W300" s="270" t="str">
        <f>IF(VLOOKUP($B300,'Classificação ativ com agrop'!$B$7:$Z$632,COLUMN()-1,0)=0,"",VLOOKUP($B300,'Classificação ativ com agrop'!$B$7:$Z$632,COLUMN()-1,0))</f>
        <v/>
      </c>
      <c r="X300" s="270" t="str">
        <f>IF(VLOOKUP($B300,'Classificação ativ com agrop'!$B$7:$Z$632,COLUMN()-1,0)=0,"",VLOOKUP($B300,'Classificação ativ com agrop'!$B$7:$Z$632,COLUMN()-1,0))</f>
        <v/>
      </c>
      <c r="Y300" s="270" t="str">
        <f>IF(VLOOKUP($B300,'Classificação ativ com agrop'!$B$7:$Z$632,COLUMN()-1,0)=0,"",VLOOKUP($B300,'Classificação ativ com agrop'!$B$7:$Z$632,COLUMN()-1,0))</f>
        <v/>
      </c>
      <c r="Z300" s="270" t="str">
        <f>IF(VLOOKUP($B300,'Classificação ativ com agrop'!$B$7:$Z$632,COLUMN()-1,0)=0,"",VLOOKUP($B300,'Classificação ativ com agrop'!$B$7:$Z$632,COLUMN()-1,0))</f>
        <v/>
      </c>
    </row>
    <row r="301" spans="1:26">
      <c r="A301" s="48">
        <v>587</v>
      </c>
      <c r="B301" s="49" t="s">
        <v>560</v>
      </c>
      <c r="C301" s="65">
        <f>VLOOKUP($B301,'Panorama Especialização Brasil'!$K$4:$BU$679,58,0)</f>
        <v>3812</v>
      </c>
      <c r="D301" s="46">
        <f t="shared" si="4"/>
        <v>0.5943491186476868</v>
      </c>
      <c r="E301" s="201">
        <f>VLOOKUP($B301,'Panorama Especialização Brasil'!$K$4:$BU$679,60,0)</f>
        <v>29</v>
      </c>
      <c r="F301" s="98">
        <v>1352</v>
      </c>
      <c r="G301" s="196">
        <v>11</v>
      </c>
      <c r="H301" s="98">
        <f>VLOOKUP($B301,'Panorama Especialização Brasil'!$K$4:$BU$679,63,0)</f>
        <v>113490</v>
      </c>
      <c r="I301" s="201">
        <f>VLOOKUP($B301,'Panorama Especialização Brasil'!$K$4:$BV$680,64,0)</f>
        <v>665</v>
      </c>
      <c r="J301" s="270" t="str">
        <f>IF(VLOOKUP($B301,'Classificação ativ com agrop'!$B$7:$Z$632,COLUMN()-1,0)=0,"",VLOOKUP($B301,'Classificação ativ com agrop'!$B$7:$Z$632,COLUMN()-1,0))</f>
        <v/>
      </c>
      <c r="K301" s="270" t="str">
        <f>IF(VLOOKUP($B301,'Classificação ativ com agrop'!$B$7:$Z$632,COLUMN()-1,0)=0,"",VLOOKUP($B301,'Classificação ativ com agrop'!$B$7:$Z$632,COLUMN()-1,0))</f>
        <v>SPE</v>
      </c>
      <c r="L301" s="270" t="str">
        <f>IF(VLOOKUP($B301,'Classificação ativ com agrop'!$B$7:$Z$632,COLUMN()-1,0)=0,"",VLOOKUP($B301,'Classificação ativ com agrop'!$B$7:$Z$632,COLUMN()-1,0))</f>
        <v/>
      </c>
      <c r="M301" s="270" t="str">
        <f>IF(VLOOKUP($B301,'Classificação ativ com agrop'!$B$7:$Z$632,COLUMN()-1,0)=0,"",VLOOKUP($B301,'Classificação ativ com agrop'!$B$7:$Z$632,COLUMN()-1,0))</f>
        <v>Multifunção</v>
      </c>
      <c r="N301" s="270" t="str">
        <f>IF(VLOOKUP($B301,'Classificação ativ com agrop'!$B$7:$Z$632,COLUMN()-1,0)=0,"",VLOOKUP($B301,'Classificação ativ com agrop'!$B$7:$Z$632,COLUMN()-1,0))</f>
        <v/>
      </c>
      <c r="O301" s="270" t="str">
        <f>IF(VLOOKUP($B301,'Classificação ativ com agrop'!$B$7:$Z$632,COLUMN()-1,0)=0,"",VLOOKUP($B301,'Classificação ativ com agrop'!$B$7:$Z$632,COLUMN()-1,0))</f>
        <v/>
      </c>
      <c r="P301" s="270" t="str">
        <f>IF(VLOOKUP($B301,'Classificação ativ com agrop'!$B$7:$Z$632,COLUMN()-1,0)=0,"",VLOOKUP($B301,'Classificação ativ com agrop'!$B$7:$Z$632,COLUMN()-1,0))</f>
        <v/>
      </c>
      <c r="Q301" s="269">
        <f>IF(VLOOKUP($B301,'Classificação ativ com agrop'!$B$7:$Z$632,COLUMN()-1,0)=0,"",VLOOKUP($B301,'Classificação ativ com agrop'!$B$7:$Z$632,COLUMN()-1,0))</f>
        <v>1</v>
      </c>
      <c r="R301" s="269" t="str">
        <f>IF(VLOOKUP($B301,'Classificação ativ com agrop'!$B$7:$Z$632,COLUMN()-1,0)=0,"",VLOOKUP($B301,'Classificação ativ com agrop'!$B$7:$Z$632,COLUMN()-1,0))</f>
        <v/>
      </c>
      <c r="S301" s="270">
        <f>IF(VLOOKUP($B301,'Classificação ativ com agrop'!$B$7:$Z$632,COLUMN()-1,0)=0,"",VLOOKUP($B301,'Classificação ativ com agrop'!$B$7:$Z$632,COLUMN()-1,0))</f>
        <v>3812</v>
      </c>
      <c r="T301" s="270">
        <f>IF(VLOOKUP($B301,'Classificação ativ com agrop'!$B$7:$Z$632,COLUMN()-1,0)=0,"",VLOOKUP($B301,'Classificação ativ com agrop'!$B$7:$Z$632,COLUMN()-1,0))</f>
        <v>29</v>
      </c>
      <c r="U301" s="270">
        <f>IF(VLOOKUP($B301,'Classificação ativ com agrop'!$B$7:$Z$632,COLUMN()-1,0)=0,"",VLOOKUP($B301,'Classificação ativ com agrop'!$B$7:$Z$632,COLUMN()-1,0))</f>
        <v>113490</v>
      </c>
      <c r="V301" s="270">
        <f>IF(VLOOKUP($B301,'Classificação ativ com agrop'!$B$7:$Z$632,COLUMN()-1,0)=0,"",VLOOKUP($B301,'Classificação ativ com agrop'!$B$7:$Z$632,COLUMN()-1,0))</f>
        <v>665</v>
      </c>
      <c r="W301" s="270" t="str">
        <f>IF(VLOOKUP($B301,'Classificação ativ com agrop'!$B$7:$Z$632,COLUMN()-1,0)=0,"",VLOOKUP($B301,'Classificação ativ com agrop'!$B$7:$Z$632,COLUMN()-1,0))</f>
        <v/>
      </c>
      <c r="X301" s="270" t="str">
        <f>IF(VLOOKUP($B301,'Classificação ativ com agrop'!$B$7:$Z$632,COLUMN()-1,0)=0,"",VLOOKUP($B301,'Classificação ativ com agrop'!$B$7:$Z$632,COLUMN()-1,0))</f>
        <v/>
      </c>
      <c r="Y301" s="270" t="str">
        <f>IF(VLOOKUP($B301,'Classificação ativ com agrop'!$B$7:$Z$632,COLUMN()-1,0)=0,"",VLOOKUP($B301,'Classificação ativ com agrop'!$B$7:$Z$632,COLUMN()-1,0))</f>
        <v/>
      </c>
      <c r="Z301" s="270" t="str">
        <f>IF(VLOOKUP($B301,'Classificação ativ com agrop'!$B$7:$Z$632,COLUMN()-1,0)=0,"",VLOOKUP($B301,'Classificação ativ com agrop'!$B$7:$Z$632,COLUMN()-1,0))</f>
        <v/>
      </c>
    </row>
    <row r="302" spans="1:26">
      <c r="A302" s="48">
        <v>586</v>
      </c>
      <c r="B302" s="49" t="s">
        <v>559</v>
      </c>
      <c r="C302" s="65">
        <f>VLOOKUP($B302,'Panorama Especialização Brasil'!$K$4:$BU$679,58,0)</f>
        <v>10341</v>
      </c>
      <c r="D302" s="46">
        <f t="shared" si="4"/>
        <v>0.5943026125475287</v>
      </c>
      <c r="E302" s="201">
        <f>VLOOKUP($B302,'Panorama Especialização Brasil'!$K$4:$BU$679,60,0)</f>
        <v>139</v>
      </c>
      <c r="F302" s="98">
        <v>3683</v>
      </c>
      <c r="G302" s="196">
        <v>55</v>
      </c>
      <c r="H302" s="98">
        <f>VLOOKUP($B302,'Panorama Especialização Brasil'!$K$4:$BU$679,63,0)</f>
        <v>307894</v>
      </c>
      <c r="I302" s="201">
        <f>VLOOKUP($B302,'Panorama Especialização Brasil'!$K$4:$BV$680,64,0)</f>
        <v>2899</v>
      </c>
      <c r="J302" s="270" t="str">
        <f>IF(VLOOKUP($B302,'Classificação ativ com agrop'!$B$7:$Z$632,COLUMN()-1,0)=0,"",VLOOKUP($B302,'Classificação ativ com agrop'!$B$7:$Z$632,COLUMN()-1,0))</f>
        <v/>
      </c>
      <c r="K302" s="270" t="str">
        <f>IF(VLOOKUP($B302,'Classificação ativ com agrop'!$B$7:$Z$632,COLUMN()-1,0)=0,"",VLOOKUP($B302,'Classificação ativ com agrop'!$B$7:$Z$632,COLUMN()-1,0))</f>
        <v>SPE</v>
      </c>
      <c r="L302" s="270" t="str">
        <f>IF(VLOOKUP($B302,'Classificação ativ com agrop'!$B$7:$Z$632,COLUMN()-1,0)=0,"",VLOOKUP($B302,'Classificação ativ com agrop'!$B$7:$Z$632,COLUMN()-1,0))</f>
        <v/>
      </c>
      <c r="M302" s="270" t="str">
        <f>IF(VLOOKUP($B302,'Classificação ativ com agrop'!$B$7:$Z$632,COLUMN()-1,0)=0,"",VLOOKUP($B302,'Classificação ativ com agrop'!$B$7:$Z$632,COLUMN()-1,0))</f>
        <v>Multifunção</v>
      </c>
      <c r="N302" s="270" t="str">
        <f>IF(VLOOKUP($B302,'Classificação ativ com agrop'!$B$7:$Z$632,COLUMN()-1,0)=0,"",VLOOKUP($B302,'Classificação ativ com agrop'!$B$7:$Z$632,COLUMN()-1,0))</f>
        <v/>
      </c>
      <c r="O302" s="270" t="str">
        <f>IF(VLOOKUP($B302,'Classificação ativ com agrop'!$B$7:$Z$632,COLUMN()-1,0)=0,"",VLOOKUP($B302,'Classificação ativ com agrop'!$B$7:$Z$632,COLUMN()-1,0))</f>
        <v/>
      </c>
      <c r="P302" s="270" t="str">
        <f>IF(VLOOKUP($B302,'Classificação ativ com agrop'!$B$7:$Z$632,COLUMN()-1,0)=0,"",VLOOKUP($B302,'Classificação ativ com agrop'!$B$7:$Z$632,COLUMN()-1,0))</f>
        <v/>
      </c>
      <c r="Q302" s="269">
        <f>IF(VLOOKUP($B302,'Classificação ativ com agrop'!$B$7:$Z$632,COLUMN()-1,0)=0,"",VLOOKUP($B302,'Classificação ativ com agrop'!$B$7:$Z$632,COLUMN()-1,0))</f>
        <v>1</v>
      </c>
      <c r="R302" s="269" t="str">
        <f>IF(VLOOKUP($B302,'Classificação ativ com agrop'!$B$7:$Z$632,COLUMN()-1,0)=0,"",VLOOKUP($B302,'Classificação ativ com agrop'!$B$7:$Z$632,COLUMN()-1,0))</f>
        <v/>
      </c>
      <c r="S302" s="270">
        <f>IF(VLOOKUP($B302,'Classificação ativ com agrop'!$B$7:$Z$632,COLUMN()-1,0)=0,"",VLOOKUP($B302,'Classificação ativ com agrop'!$B$7:$Z$632,COLUMN()-1,0))</f>
        <v>10341</v>
      </c>
      <c r="T302" s="270">
        <f>IF(VLOOKUP($B302,'Classificação ativ com agrop'!$B$7:$Z$632,COLUMN()-1,0)=0,"",VLOOKUP($B302,'Classificação ativ com agrop'!$B$7:$Z$632,COLUMN()-1,0))</f>
        <v>139</v>
      </c>
      <c r="U302" s="270">
        <f>IF(VLOOKUP($B302,'Classificação ativ com agrop'!$B$7:$Z$632,COLUMN()-1,0)=0,"",VLOOKUP($B302,'Classificação ativ com agrop'!$B$7:$Z$632,COLUMN()-1,0))</f>
        <v>307894</v>
      </c>
      <c r="V302" s="270">
        <f>IF(VLOOKUP($B302,'Classificação ativ com agrop'!$B$7:$Z$632,COLUMN()-1,0)=0,"",VLOOKUP($B302,'Classificação ativ com agrop'!$B$7:$Z$632,COLUMN()-1,0))</f>
        <v>2899</v>
      </c>
      <c r="W302" s="270" t="str">
        <f>IF(VLOOKUP($B302,'Classificação ativ com agrop'!$B$7:$Z$632,COLUMN()-1,0)=0,"",VLOOKUP($B302,'Classificação ativ com agrop'!$B$7:$Z$632,COLUMN()-1,0))</f>
        <v/>
      </c>
      <c r="X302" s="270" t="str">
        <f>IF(VLOOKUP($B302,'Classificação ativ com agrop'!$B$7:$Z$632,COLUMN()-1,0)=0,"",VLOOKUP($B302,'Classificação ativ com agrop'!$B$7:$Z$632,COLUMN()-1,0))</f>
        <v/>
      </c>
      <c r="Y302" s="270" t="str">
        <f>IF(VLOOKUP($B302,'Classificação ativ com agrop'!$B$7:$Z$632,COLUMN()-1,0)=0,"",VLOOKUP($B302,'Classificação ativ com agrop'!$B$7:$Z$632,COLUMN()-1,0))</f>
        <v/>
      </c>
      <c r="Z302" s="270" t="str">
        <f>IF(VLOOKUP($B302,'Classificação ativ com agrop'!$B$7:$Z$632,COLUMN()-1,0)=0,"",VLOOKUP($B302,'Classificação ativ com agrop'!$B$7:$Z$632,COLUMN()-1,0))</f>
        <v/>
      </c>
    </row>
    <row r="303" spans="1:26">
      <c r="A303" s="48">
        <v>657</v>
      </c>
      <c r="B303" s="49" t="s">
        <v>631</v>
      </c>
      <c r="C303" s="65">
        <f>VLOOKUP($B303,'Panorama Especialização Brasil'!$K$4:$BU$679,58,0)</f>
        <v>1103</v>
      </c>
      <c r="D303" s="46">
        <f t="shared" si="4"/>
        <v>0.59375724669969343</v>
      </c>
      <c r="E303" s="201">
        <f>VLOOKUP($B303,'Panorama Especialização Brasil'!$K$4:$BU$679,60,0)</f>
        <v>127</v>
      </c>
      <c r="F303" s="98">
        <v>589</v>
      </c>
      <c r="G303" s="196">
        <v>18</v>
      </c>
      <c r="H303" s="98">
        <f>VLOOKUP($B303,'Panorama Especialização Brasil'!$K$4:$BU$679,63,0)</f>
        <v>32871</v>
      </c>
      <c r="I303" s="201">
        <f>VLOOKUP($B303,'Panorama Especialização Brasil'!$K$4:$BV$680,64,0)</f>
        <v>3893</v>
      </c>
      <c r="J303" s="270" t="str">
        <f>IF(VLOOKUP($B303,'Classificação ativ com agrop'!$B$7:$Z$632,COLUMN()-1,0)=0,"",VLOOKUP($B303,'Classificação ativ com agrop'!$B$7:$Z$632,COLUMN()-1,0))</f>
        <v/>
      </c>
      <c r="K303" s="270" t="str">
        <f>IF(VLOOKUP($B303,'Classificação ativ com agrop'!$B$7:$Z$632,COLUMN()-1,0)=0,"",VLOOKUP($B303,'Classificação ativ com agrop'!$B$7:$Z$632,COLUMN()-1,0))</f>
        <v>SOS</v>
      </c>
      <c r="L303" s="270" t="str">
        <f>IF(VLOOKUP($B303,'Classificação ativ com agrop'!$B$7:$Z$632,COLUMN()-1,0)=0,"",VLOOKUP($B303,'Classificação ativ com agrop'!$B$7:$Z$632,COLUMN()-1,0))</f>
        <v/>
      </c>
      <c r="M303" s="270" t="str">
        <f>IF(VLOOKUP($B303,'Classificação ativ com agrop'!$B$7:$Z$632,COLUMN()-1,0)=0,"",VLOOKUP($B303,'Classificação ativ com agrop'!$B$7:$Z$632,COLUMN()-1,0))</f>
        <v>Multifunção</v>
      </c>
      <c r="N303" s="270" t="str">
        <f>IF(VLOOKUP($B303,'Classificação ativ com agrop'!$B$7:$Z$632,COLUMN()-1,0)=0,"",VLOOKUP($B303,'Classificação ativ com agrop'!$B$7:$Z$632,COLUMN()-1,0))</f>
        <v/>
      </c>
      <c r="O303" s="270" t="str">
        <f>IF(VLOOKUP($B303,'Classificação ativ com agrop'!$B$7:$Z$632,COLUMN()-1,0)=0,"",VLOOKUP($B303,'Classificação ativ com agrop'!$B$7:$Z$632,COLUMN()-1,0))</f>
        <v/>
      </c>
      <c r="P303" s="270" t="str">
        <f>IF(VLOOKUP($B303,'Classificação ativ com agrop'!$B$7:$Z$632,COLUMN()-1,0)=0,"",VLOOKUP($B303,'Classificação ativ com agrop'!$B$7:$Z$632,COLUMN()-1,0))</f>
        <v/>
      </c>
      <c r="Q303" s="269">
        <f>IF(VLOOKUP($B303,'Classificação ativ com agrop'!$B$7:$Z$632,COLUMN()-1,0)=0,"",VLOOKUP($B303,'Classificação ativ com agrop'!$B$7:$Z$632,COLUMN()-1,0))</f>
        <v>1</v>
      </c>
      <c r="R303" s="269" t="str">
        <f>IF(VLOOKUP($B303,'Classificação ativ com agrop'!$B$7:$Z$632,COLUMN()-1,0)=0,"",VLOOKUP($B303,'Classificação ativ com agrop'!$B$7:$Z$632,COLUMN()-1,0))</f>
        <v/>
      </c>
      <c r="S303" s="270">
        <f>IF(VLOOKUP($B303,'Classificação ativ com agrop'!$B$7:$Z$632,COLUMN()-1,0)=0,"",VLOOKUP($B303,'Classificação ativ com agrop'!$B$7:$Z$632,COLUMN()-1,0))</f>
        <v>1103</v>
      </c>
      <c r="T303" s="270">
        <f>IF(VLOOKUP($B303,'Classificação ativ com agrop'!$B$7:$Z$632,COLUMN()-1,0)=0,"",VLOOKUP($B303,'Classificação ativ com agrop'!$B$7:$Z$632,COLUMN()-1,0))</f>
        <v>127</v>
      </c>
      <c r="U303" s="270">
        <f>IF(VLOOKUP($B303,'Classificação ativ com agrop'!$B$7:$Z$632,COLUMN()-1,0)=0,"",VLOOKUP($B303,'Classificação ativ com agrop'!$B$7:$Z$632,COLUMN()-1,0))</f>
        <v>32871</v>
      </c>
      <c r="V303" s="270">
        <f>IF(VLOOKUP($B303,'Classificação ativ com agrop'!$B$7:$Z$632,COLUMN()-1,0)=0,"",VLOOKUP($B303,'Classificação ativ com agrop'!$B$7:$Z$632,COLUMN()-1,0))</f>
        <v>3893</v>
      </c>
      <c r="W303" s="270" t="str">
        <f>IF(VLOOKUP($B303,'Classificação ativ com agrop'!$B$7:$Z$632,COLUMN()-1,0)=0,"",VLOOKUP($B303,'Classificação ativ com agrop'!$B$7:$Z$632,COLUMN()-1,0))</f>
        <v/>
      </c>
      <c r="X303" s="270" t="str">
        <f>IF(VLOOKUP($B303,'Classificação ativ com agrop'!$B$7:$Z$632,COLUMN()-1,0)=0,"",VLOOKUP($B303,'Classificação ativ com agrop'!$B$7:$Z$632,COLUMN()-1,0))</f>
        <v/>
      </c>
      <c r="Y303" s="270" t="str">
        <f>IF(VLOOKUP($B303,'Classificação ativ com agrop'!$B$7:$Z$632,COLUMN()-1,0)=0,"",VLOOKUP($B303,'Classificação ativ com agrop'!$B$7:$Z$632,COLUMN()-1,0))</f>
        <v/>
      </c>
      <c r="Z303" s="270" t="str">
        <f>IF(VLOOKUP($B303,'Classificação ativ com agrop'!$B$7:$Z$632,COLUMN()-1,0)=0,"",VLOOKUP($B303,'Classificação ativ com agrop'!$B$7:$Z$632,COLUMN()-1,0))</f>
        <v/>
      </c>
    </row>
    <row r="304" spans="1:26">
      <c r="A304" s="48">
        <v>477</v>
      </c>
      <c r="B304" s="49" t="s">
        <v>449</v>
      </c>
      <c r="C304" s="65">
        <f>VLOOKUP($B304,'Panorama Especialização Brasil'!$K$4:$BU$679,58,0)</f>
        <v>1743</v>
      </c>
      <c r="D304" s="46">
        <f t="shared" si="4"/>
        <v>0.59261555406933697</v>
      </c>
      <c r="E304" s="201">
        <f>VLOOKUP($B304,'Panorama Especialização Brasil'!$K$4:$BU$679,60,0)</f>
        <v>203</v>
      </c>
      <c r="F304" s="98">
        <v>812</v>
      </c>
      <c r="G304" s="196">
        <v>66</v>
      </c>
      <c r="H304" s="98">
        <f>VLOOKUP($B304,'Panorama Especialização Brasil'!$K$4:$BU$679,63,0)</f>
        <v>52044</v>
      </c>
      <c r="I304" s="201">
        <f>VLOOKUP($B304,'Panorama Especialização Brasil'!$K$4:$BV$680,64,0)</f>
        <v>6167</v>
      </c>
      <c r="J304" s="270" t="str">
        <f>IF(VLOOKUP($B304,'Classificação ativ com agrop'!$B$7:$Z$632,COLUMN()-1,0)=0,"",VLOOKUP($B304,'Classificação ativ com agrop'!$B$7:$Z$632,COLUMN()-1,0))</f>
        <v/>
      </c>
      <c r="K304" s="270" t="str">
        <f>IF(VLOOKUP($B304,'Classificação ativ com agrop'!$B$7:$Z$632,COLUMN()-1,0)=0,"",VLOOKUP($B304,'Classificação ativ com agrop'!$B$7:$Z$632,COLUMN()-1,0))</f>
        <v>SPE</v>
      </c>
      <c r="L304" s="270" t="str">
        <f>IF(VLOOKUP($B304,'Classificação ativ com agrop'!$B$7:$Z$632,COLUMN()-1,0)=0,"",VLOOKUP($B304,'Classificação ativ com agrop'!$B$7:$Z$632,COLUMN()-1,0))</f>
        <v/>
      </c>
      <c r="M304" s="270" t="str">
        <f>IF(VLOOKUP($B304,'Classificação ativ com agrop'!$B$7:$Z$632,COLUMN()-1,0)=0,"",VLOOKUP($B304,'Classificação ativ com agrop'!$B$7:$Z$632,COLUMN()-1,0))</f>
        <v>Multifunção</v>
      </c>
      <c r="N304" s="270" t="str">
        <f>IF(VLOOKUP($B304,'Classificação ativ com agrop'!$B$7:$Z$632,COLUMN()-1,0)=0,"",VLOOKUP($B304,'Classificação ativ com agrop'!$B$7:$Z$632,COLUMN()-1,0))</f>
        <v/>
      </c>
      <c r="O304" s="270" t="str">
        <f>IF(VLOOKUP($B304,'Classificação ativ com agrop'!$B$7:$Z$632,COLUMN()-1,0)=0,"",VLOOKUP($B304,'Classificação ativ com agrop'!$B$7:$Z$632,COLUMN()-1,0))</f>
        <v/>
      </c>
      <c r="P304" s="270" t="str">
        <f>IF(VLOOKUP($B304,'Classificação ativ com agrop'!$B$7:$Z$632,COLUMN()-1,0)=0,"",VLOOKUP($B304,'Classificação ativ com agrop'!$B$7:$Z$632,COLUMN()-1,0))</f>
        <v/>
      </c>
      <c r="Q304" s="269">
        <f>IF(VLOOKUP($B304,'Classificação ativ com agrop'!$B$7:$Z$632,COLUMN()-1,0)=0,"",VLOOKUP($B304,'Classificação ativ com agrop'!$B$7:$Z$632,COLUMN()-1,0))</f>
        <v>1</v>
      </c>
      <c r="R304" s="269" t="str">
        <f>IF(VLOOKUP($B304,'Classificação ativ com agrop'!$B$7:$Z$632,COLUMN()-1,0)=0,"",VLOOKUP($B304,'Classificação ativ com agrop'!$B$7:$Z$632,COLUMN()-1,0))</f>
        <v/>
      </c>
      <c r="S304" s="270">
        <f>IF(VLOOKUP($B304,'Classificação ativ com agrop'!$B$7:$Z$632,COLUMN()-1,0)=0,"",VLOOKUP($B304,'Classificação ativ com agrop'!$B$7:$Z$632,COLUMN()-1,0))</f>
        <v>1743</v>
      </c>
      <c r="T304" s="270">
        <f>IF(VLOOKUP($B304,'Classificação ativ com agrop'!$B$7:$Z$632,COLUMN()-1,0)=0,"",VLOOKUP($B304,'Classificação ativ com agrop'!$B$7:$Z$632,COLUMN()-1,0))</f>
        <v>203</v>
      </c>
      <c r="U304" s="270">
        <f>IF(VLOOKUP($B304,'Classificação ativ com agrop'!$B$7:$Z$632,COLUMN()-1,0)=0,"",VLOOKUP($B304,'Classificação ativ com agrop'!$B$7:$Z$632,COLUMN()-1,0))</f>
        <v>52044</v>
      </c>
      <c r="V304" s="270">
        <f>IF(VLOOKUP($B304,'Classificação ativ com agrop'!$B$7:$Z$632,COLUMN()-1,0)=0,"",VLOOKUP($B304,'Classificação ativ com agrop'!$B$7:$Z$632,COLUMN()-1,0))</f>
        <v>6167</v>
      </c>
      <c r="W304" s="270" t="str">
        <f>IF(VLOOKUP($B304,'Classificação ativ com agrop'!$B$7:$Z$632,COLUMN()-1,0)=0,"",VLOOKUP($B304,'Classificação ativ com agrop'!$B$7:$Z$632,COLUMN()-1,0))</f>
        <v/>
      </c>
      <c r="X304" s="270" t="str">
        <f>IF(VLOOKUP($B304,'Classificação ativ com agrop'!$B$7:$Z$632,COLUMN()-1,0)=0,"",VLOOKUP($B304,'Classificação ativ com agrop'!$B$7:$Z$632,COLUMN()-1,0))</f>
        <v/>
      </c>
      <c r="Y304" s="270" t="str">
        <f>IF(VLOOKUP($B304,'Classificação ativ com agrop'!$B$7:$Z$632,COLUMN()-1,0)=0,"",VLOOKUP($B304,'Classificação ativ com agrop'!$B$7:$Z$632,COLUMN()-1,0))</f>
        <v/>
      </c>
      <c r="Z304" s="270" t="str">
        <f>IF(VLOOKUP($B304,'Classificação ativ com agrop'!$B$7:$Z$632,COLUMN()-1,0)=0,"",VLOOKUP($B304,'Classificação ativ com agrop'!$B$7:$Z$632,COLUMN()-1,0))</f>
        <v/>
      </c>
    </row>
    <row r="305" spans="1:26">
      <c r="A305" s="48">
        <v>480</v>
      </c>
      <c r="B305" s="49" t="s">
        <v>452</v>
      </c>
      <c r="C305" s="65">
        <f>VLOOKUP($B305,'Panorama Especialização Brasil'!$K$4:$BU$679,58,0)</f>
        <v>42531</v>
      </c>
      <c r="D305" s="46">
        <f t="shared" si="4"/>
        <v>0.59071786713187036</v>
      </c>
      <c r="E305" s="201">
        <f>VLOOKUP($B305,'Panorama Especialização Brasil'!$K$4:$BU$679,60,0)</f>
        <v>5920</v>
      </c>
      <c r="F305" s="98">
        <v>9767</v>
      </c>
      <c r="G305" s="196">
        <v>861</v>
      </c>
      <c r="H305" s="98">
        <f>VLOOKUP($B305,'Panorama Especialização Brasil'!$K$4:$BU$679,63,0)</f>
        <v>1274007</v>
      </c>
      <c r="I305" s="201">
        <f>VLOOKUP($B305,'Panorama Especialização Brasil'!$K$4:$BV$680,64,0)</f>
        <v>198020</v>
      </c>
      <c r="J305" s="270" t="str">
        <f>IF(VLOOKUP($B305,'Classificação ativ com agrop'!$B$7:$Z$632,COLUMN()-1,0)=0,"",VLOOKUP($B305,'Classificação ativ com agrop'!$B$7:$Z$632,COLUMN()-1,0))</f>
        <v>Tur e Laz</v>
      </c>
      <c r="K305" s="270" t="str">
        <f>IF(VLOOKUP($B305,'Classificação ativ com agrop'!$B$7:$Z$632,COLUMN()-1,0)=0,"",VLOOKUP($B305,'Classificação ativ com agrop'!$B$7:$Z$632,COLUMN()-1,0))</f>
        <v>SPF</v>
      </c>
      <c r="L305" s="270" t="str">
        <f>IF(VLOOKUP($B305,'Classificação ativ com agrop'!$B$7:$Z$632,COLUMN()-1,0)=0,"",VLOOKUP($B305,'Classificação ativ com agrop'!$B$7:$Z$632,COLUMN()-1,0))</f>
        <v/>
      </c>
      <c r="M305" s="270" t="str">
        <f>IF(VLOOKUP($B305,'Classificação ativ com agrop'!$B$7:$Z$632,COLUMN()-1,0)=0,"",VLOOKUP($B305,'Classificação ativ com agrop'!$B$7:$Z$632,COLUMN()-1,0))</f>
        <v>Cons Reflexo</v>
      </c>
      <c r="N305" s="270" t="str">
        <f>IF(VLOOKUP($B305,'Classificação ativ com agrop'!$B$7:$Z$632,COLUMN()-1,0)=0,"",VLOOKUP($B305,'Classificação ativ com agrop'!$B$7:$Z$632,COLUMN()-1,0))</f>
        <v>Turismo &amp; Lazer</v>
      </c>
      <c r="O305" s="270" t="str">
        <f>IF(VLOOKUP($B305,'Classificação ativ com agrop'!$B$7:$Z$632,COLUMN()-1,0)=0,"",VLOOKUP($B305,'Classificação ativ com agrop'!$B$7:$Z$632,COLUMN()-1,0))</f>
        <v/>
      </c>
      <c r="P305" s="270" t="str">
        <f>IF(VLOOKUP($B305,'Classificação ativ com agrop'!$B$7:$Z$632,COLUMN()-1,0)=0,"",VLOOKUP($B305,'Classificação ativ com agrop'!$B$7:$Z$632,COLUMN()-1,0))</f>
        <v>TrS Prop</v>
      </c>
      <c r="Q305" s="269">
        <f>IF(VLOOKUP($B305,'Classificação ativ com agrop'!$B$7:$Z$632,COLUMN()-1,0)=0,"",VLOOKUP($B305,'Classificação ativ com agrop'!$B$7:$Z$632,COLUMN()-1,0))</f>
        <v>0.7</v>
      </c>
      <c r="R305" s="269">
        <f>IF(VLOOKUP($B305,'Classificação ativ com agrop'!$B$7:$Z$632,COLUMN()-1,0)=0,"",VLOOKUP($B305,'Classificação ativ com agrop'!$B$7:$Z$632,COLUMN()-1,0))</f>
        <v>0.3</v>
      </c>
      <c r="S305" s="270">
        <f>IF(VLOOKUP($B305,'Classificação ativ com agrop'!$B$7:$Z$632,COLUMN()-1,0)=0,"",VLOOKUP($B305,'Classificação ativ com agrop'!$B$7:$Z$632,COLUMN()-1,0))</f>
        <v>29771.699999999997</v>
      </c>
      <c r="T305" s="270">
        <f>IF(VLOOKUP($B305,'Classificação ativ com agrop'!$B$7:$Z$632,COLUMN()-1,0)=0,"",VLOOKUP($B305,'Classificação ativ com agrop'!$B$7:$Z$632,COLUMN()-1,0))</f>
        <v>4144</v>
      </c>
      <c r="U305" s="270">
        <f>IF(VLOOKUP($B305,'Classificação ativ com agrop'!$B$7:$Z$632,COLUMN()-1,0)=0,"",VLOOKUP($B305,'Classificação ativ com agrop'!$B$7:$Z$632,COLUMN()-1,0))</f>
        <v>891804.89999999991</v>
      </c>
      <c r="V305" s="270">
        <f>IF(VLOOKUP($B305,'Classificação ativ com agrop'!$B$7:$Z$632,COLUMN()-1,0)=0,"",VLOOKUP($B305,'Classificação ativ com agrop'!$B$7:$Z$632,COLUMN()-1,0))</f>
        <v>138614</v>
      </c>
      <c r="W305" s="270">
        <f>IF(VLOOKUP($B305,'Classificação ativ com agrop'!$B$7:$Z$632,COLUMN()-1,0)=0,"",VLOOKUP($B305,'Classificação ativ com agrop'!$B$7:$Z$632,COLUMN()-1,0))</f>
        <v>12759.3</v>
      </c>
      <c r="X305" s="270">
        <f>IF(VLOOKUP($B305,'Classificação ativ com agrop'!$B$7:$Z$632,COLUMN()-1,0)=0,"",VLOOKUP($B305,'Classificação ativ com agrop'!$B$7:$Z$632,COLUMN()-1,0))</f>
        <v>1776</v>
      </c>
      <c r="Y305" s="270">
        <f>IF(VLOOKUP($B305,'Classificação ativ com agrop'!$B$7:$Z$632,COLUMN()-1,0)=0,"",VLOOKUP($B305,'Classificação ativ com agrop'!$B$7:$Z$632,COLUMN()-1,0))</f>
        <v>382202.1</v>
      </c>
      <c r="Z305" s="270">
        <f>IF(VLOOKUP($B305,'Classificação ativ com agrop'!$B$7:$Z$632,COLUMN()-1,0)=0,"",VLOOKUP($B305,'Classificação ativ com agrop'!$B$7:$Z$632,COLUMN()-1,0))</f>
        <v>59406</v>
      </c>
    </row>
    <row r="306" spans="1:26">
      <c r="A306" s="48">
        <v>77</v>
      </c>
      <c r="B306" s="49" t="s">
        <v>47</v>
      </c>
      <c r="C306" s="65">
        <f>VLOOKUP($B306,'Panorama Especialização Brasil'!$K$4:$BU$679,58,0)</f>
        <v>568</v>
      </c>
      <c r="D306" s="46">
        <f t="shared" si="4"/>
        <v>0.58655744836595081</v>
      </c>
      <c r="E306" s="201">
        <f>VLOOKUP($B306,'Panorama Especialização Brasil'!$K$4:$BU$679,60,0)</f>
        <v>60</v>
      </c>
      <c r="F306" s="98">
        <v>158</v>
      </c>
      <c r="G306" s="196">
        <v>5</v>
      </c>
      <c r="H306" s="98">
        <f>VLOOKUP($B306,'Panorama Especialização Brasil'!$K$4:$BU$679,63,0)</f>
        <v>17135</v>
      </c>
      <c r="I306" s="201">
        <f>VLOOKUP($B306,'Panorama Especialização Brasil'!$K$4:$BV$680,64,0)</f>
        <v>1149</v>
      </c>
      <c r="J306" s="270" t="str">
        <f>IF(VLOOKUP($B306,'Classificação ativ com agrop'!$B$7:$Z$632,COLUMN()-1,0)=0,"",VLOOKUP($B306,'Classificação ativ com agrop'!$B$7:$Z$632,COLUMN()-1,0))</f>
        <v/>
      </c>
      <c r="K306" s="270" t="str">
        <f>IF(VLOOKUP($B306,'Classificação ativ com agrop'!$B$7:$Z$632,COLUMN()-1,0)=0,"",VLOOKUP($B306,'Classificação ativ com agrop'!$B$7:$Z$632,COLUMN()-1,0))</f>
        <v>SPF</v>
      </c>
      <c r="L306" s="270" t="str">
        <f>IF(VLOOKUP($B306,'Classificação ativ com agrop'!$B$7:$Z$632,COLUMN()-1,0)=0,"",VLOOKUP($B306,'Classificação ativ com agrop'!$B$7:$Z$632,COLUMN()-1,0))</f>
        <v/>
      </c>
      <c r="M306" s="270" t="str">
        <f>IF(VLOOKUP($B306,'Classificação ativ com agrop'!$B$7:$Z$632,COLUMN()-1,0)=0,"",VLOOKUP($B306,'Classificação ativ com agrop'!$B$7:$Z$632,COLUMN()-1,0))</f>
        <v>Cons Reflexo</v>
      </c>
      <c r="N306" s="270" t="str">
        <f>IF(VLOOKUP($B306,'Classificação ativ com agrop'!$B$7:$Z$632,COLUMN()-1,0)=0,"",VLOOKUP($B306,'Classificação ativ com agrop'!$B$7:$Z$632,COLUMN()-1,0))</f>
        <v/>
      </c>
      <c r="O306" s="270" t="str">
        <f>IF(VLOOKUP($B306,'Classificação ativ com agrop'!$B$7:$Z$632,COLUMN()-1,0)=0,"",VLOOKUP($B306,'Classificação ativ com agrop'!$B$7:$Z$632,COLUMN()-1,0))</f>
        <v/>
      </c>
      <c r="P306" s="270" t="str">
        <f>IF(VLOOKUP($B306,'Classificação ativ com agrop'!$B$7:$Z$632,COLUMN()-1,0)=0,"",VLOOKUP($B306,'Classificação ativ com agrop'!$B$7:$Z$632,COLUMN()-1,0))</f>
        <v/>
      </c>
      <c r="Q306" s="269">
        <f>IF(VLOOKUP($B306,'Classificação ativ com agrop'!$B$7:$Z$632,COLUMN()-1,0)=0,"",VLOOKUP($B306,'Classificação ativ com agrop'!$B$7:$Z$632,COLUMN()-1,0))</f>
        <v>1</v>
      </c>
      <c r="R306" s="269" t="str">
        <f>IF(VLOOKUP($B306,'Classificação ativ com agrop'!$B$7:$Z$632,COLUMN()-1,0)=0,"",VLOOKUP($B306,'Classificação ativ com agrop'!$B$7:$Z$632,COLUMN()-1,0))</f>
        <v/>
      </c>
      <c r="S306" s="270">
        <f>IF(VLOOKUP($B306,'Classificação ativ com agrop'!$B$7:$Z$632,COLUMN()-1,0)=0,"",VLOOKUP($B306,'Classificação ativ com agrop'!$B$7:$Z$632,COLUMN()-1,0))</f>
        <v>568</v>
      </c>
      <c r="T306" s="270">
        <f>IF(VLOOKUP($B306,'Classificação ativ com agrop'!$B$7:$Z$632,COLUMN()-1,0)=0,"",VLOOKUP($B306,'Classificação ativ com agrop'!$B$7:$Z$632,COLUMN()-1,0))</f>
        <v>60</v>
      </c>
      <c r="U306" s="270">
        <f>IF(VLOOKUP($B306,'Classificação ativ com agrop'!$B$7:$Z$632,COLUMN()-1,0)=0,"",VLOOKUP($B306,'Classificação ativ com agrop'!$B$7:$Z$632,COLUMN()-1,0))</f>
        <v>17135</v>
      </c>
      <c r="V306" s="270">
        <f>IF(VLOOKUP($B306,'Classificação ativ com agrop'!$B$7:$Z$632,COLUMN()-1,0)=0,"",VLOOKUP($B306,'Classificação ativ com agrop'!$B$7:$Z$632,COLUMN()-1,0))</f>
        <v>1149</v>
      </c>
      <c r="W306" s="270" t="str">
        <f>IF(VLOOKUP($B306,'Classificação ativ com agrop'!$B$7:$Z$632,COLUMN()-1,0)=0,"",VLOOKUP($B306,'Classificação ativ com agrop'!$B$7:$Z$632,COLUMN()-1,0))</f>
        <v/>
      </c>
      <c r="X306" s="270" t="str">
        <f>IF(VLOOKUP($B306,'Classificação ativ com agrop'!$B$7:$Z$632,COLUMN()-1,0)=0,"",VLOOKUP($B306,'Classificação ativ com agrop'!$B$7:$Z$632,COLUMN()-1,0))</f>
        <v/>
      </c>
      <c r="Y306" s="270" t="str">
        <f>IF(VLOOKUP($B306,'Classificação ativ com agrop'!$B$7:$Z$632,COLUMN()-1,0)=0,"",VLOOKUP($B306,'Classificação ativ com agrop'!$B$7:$Z$632,COLUMN()-1,0))</f>
        <v/>
      </c>
      <c r="Z306" s="270" t="str">
        <f>IF(VLOOKUP($B306,'Classificação ativ com agrop'!$B$7:$Z$632,COLUMN()-1,0)=0,"",VLOOKUP($B306,'Classificação ativ com agrop'!$B$7:$Z$632,COLUMN()-1,0))</f>
        <v/>
      </c>
    </row>
    <row r="307" spans="1:26">
      <c r="A307" s="48">
        <v>619</v>
      </c>
      <c r="B307" s="49" t="s">
        <v>593</v>
      </c>
      <c r="C307" s="65">
        <f>VLOOKUP($B307,'Panorama Especialização Brasil'!$K$4:$BU$679,58,0)</f>
        <v>10967</v>
      </c>
      <c r="D307" s="46">
        <f t="shared" si="4"/>
        <v>0.58439939784842143</v>
      </c>
      <c r="E307" s="201">
        <f>VLOOKUP($B307,'Panorama Especialização Brasil'!$K$4:$BU$679,60,0)</f>
        <v>481</v>
      </c>
      <c r="F307" s="98">
        <v>2230</v>
      </c>
      <c r="G307" s="196">
        <v>90</v>
      </c>
      <c r="H307" s="98">
        <f>VLOOKUP($B307,'Panorama Especialização Brasil'!$K$4:$BU$679,63,0)</f>
        <v>332066</v>
      </c>
      <c r="I307" s="201">
        <f>VLOOKUP($B307,'Panorama Especialização Brasil'!$K$4:$BV$680,64,0)</f>
        <v>12321</v>
      </c>
      <c r="J307" s="270" t="str">
        <f>IF(VLOOKUP($B307,'Classificação ativ com agrop'!$B$7:$Z$632,COLUMN()-1,0)=0,"",VLOOKUP($B307,'Classificação ativ com agrop'!$B$7:$Z$632,COLUMN()-1,0))</f>
        <v/>
      </c>
      <c r="K307" s="270" t="str">
        <f>IF(VLOOKUP($B307,'Classificação ativ com agrop'!$B$7:$Z$632,COLUMN()-1,0)=0,"",VLOOKUP($B307,'Classificação ativ com agrop'!$B$7:$Z$632,COLUMN()-1,0))</f>
        <v>SPB - Edu</v>
      </c>
      <c r="L307" s="270" t="str">
        <f>IF(VLOOKUP($B307,'Classificação ativ com agrop'!$B$7:$Z$632,COLUMN()-1,0)=0,"",VLOOKUP($B307,'Classificação ativ com agrop'!$B$7:$Z$632,COLUMN()-1,0))</f>
        <v/>
      </c>
      <c r="M307" s="270" t="str">
        <f>IF(VLOOKUP($B307,'Classificação ativ com agrop'!$B$7:$Z$632,COLUMN()-1,0)=0,"",VLOOKUP($B307,'Classificação ativ com agrop'!$B$7:$Z$632,COLUMN()-1,0))</f>
        <v>Multifunção</v>
      </c>
      <c r="N307" s="270" t="str">
        <f>IF(VLOOKUP($B307,'Classificação ativ com agrop'!$B$7:$Z$632,COLUMN()-1,0)=0,"",VLOOKUP($B307,'Classificação ativ com agrop'!$B$7:$Z$632,COLUMN()-1,0))</f>
        <v/>
      </c>
      <c r="O307" s="270" t="str">
        <f>IF(VLOOKUP($B307,'Classificação ativ com agrop'!$B$7:$Z$632,COLUMN()-1,0)=0,"",VLOOKUP($B307,'Classificação ativ com agrop'!$B$7:$Z$632,COLUMN()-1,0))</f>
        <v/>
      </c>
      <c r="P307" s="270" t="str">
        <f>IF(VLOOKUP($B307,'Classificação ativ com agrop'!$B$7:$Z$632,COLUMN()-1,0)=0,"",VLOOKUP($B307,'Classificação ativ com agrop'!$B$7:$Z$632,COLUMN()-1,0))</f>
        <v/>
      </c>
      <c r="Q307" s="269">
        <f>IF(VLOOKUP($B307,'Classificação ativ com agrop'!$B$7:$Z$632,COLUMN()-1,0)=0,"",VLOOKUP($B307,'Classificação ativ com agrop'!$B$7:$Z$632,COLUMN()-1,0))</f>
        <v>1</v>
      </c>
      <c r="R307" s="269" t="str">
        <f>IF(VLOOKUP($B307,'Classificação ativ com agrop'!$B$7:$Z$632,COLUMN()-1,0)=0,"",VLOOKUP($B307,'Classificação ativ com agrop'!$B$7:$Z$632,COLUMN()-1,0))</f>
        <v/>
      </c>
      <c r="S307" s="270">
        <f>IF(VLOOKUP($B307,'Classificação ativ com agrop'!$B$7:$Z$632,COLUMN()-1,0)=0,"",VLOOKUP($B307,'Classificação ativ com agrop'!$B$7:$Z$632,COLUMN()-1,0))</f>
        <v>10967</v>
      </c>
      <c r="T307" s="270">
        <f>IF(VLOOKUP($B307,'Classificação ativ com agrop'!$B$7:$Z$632,COLUMN()-1,0)=0,"",VLOOKUP($B307,'Classificação ativ com agrop'!$B$7:$Z$632,COLUMN()-1,0))</f>
        <v>481</v>
      </c>
      <c r="U307" s="270">
        <f>IF(VLOOKUP($B307,'Classificação ativ com agrop'!$B$7:$Z$632,COLUMN()-1,0)=0,"",VLOOKUP($B307,'Classificação ativ com agrop'!$B$7:$Z$632,COLUMN()-1,0))</f>
        <v>332066</v>
      </c>
      <c r="V307" s="270">
        <f>IF(VLOOKUP($B307,'Classificação ativ com agrop'!$B$7:$Z$632,COLUMN()-1,0)=0,"",VLOOKUP($B307,'Classificação ativ com agrop'!$B$7:$Z$632,COLUMN()-1,0))</f>
        <v>12321</v>
      </c>
      <c r="W307" s="270" t="str">
        <f>IF(VLOOKUP($B307,'Classificação ativ com agrop'!$B$7:$Z$632,COLUMN()-1,0)=0,"",VLOOKUP($B307,'Classificação ativ com agrop'!$B$7:$Z$632,COLUMN()-1,0))</f>
        <v/>
      </c>
      <c r="X307" s="270" t="str">
        <f>IF(VLOOKUP($B307,'Classificação ativ com agrop'!$B$7:$Z$632,COLUMN()-1,0)=0,"",VLOOKUP($B307,'Classificação ativ com agrop'!$B$7:$Z$632,COLUMN()-1,0))</f>
        <v/>
      </c>
      <c r="Y307" s="270" t="str">
        <f>IF(VLOOKUP($B307,'Classificação ativ com agrop'!$B$7:$Z$632,COLUMN()-1,0)=0,"",VLOOKUP($B307,'Classificação ativ com agrop'!$B$7:$Z$632,COLUMN()-1,0))</f>
        <v/>
      </c>
      <c r="Z307" s="270" t="str">
        <f>IF(VLOOKUP($B307,'Classificação ativ com agrop'!$B$7:$Z$632,COLUMN()-1,0)=0,"",VLOOKUP($B307,'Classificação ativ com agrop'!$B$7:$Z$632,COLUMN()-1,0))</f>
        <v/>
      </c>
    </row>
    <row r="308" spans="1:26">
      <c r="A308" s="48">
        <v>297</v>
      </c>
      <c r="B308" s="49" t="s">
        <v>268</v>
      </c>
      <c r="C308" s="65">
        <f>VLOOKUP($B308,'Panorama Especialização Brasil'!$K$4:$BU$679,58,0)</f>
        <v>465</v>
      </c>
      <c r="D308" s="46">
        <f t="shared" si="4"/>
        <v>0.58202551255894441</v>
      </c>
      <c r="E308" s="201">
        <f>VLOOKUP($B308,'Panorama Especialização Brasil'!$K$4:$BU$679,60,0)</f>
        <v>23</v>
      </c>
      <c r="F308" s="98">
        <v>354</v>
      </c>
      <c r="G308" s="196">
        <v>3</v>
      </c>
      <c r="H308" s="98">
        <f>VLOOKUP($B308,'Panorama Especialização Brasil'!$K$4:$BU$679,63,0)</f>
        <v>14137</v>
      </c>
      <c r="I308" s="201">
        <f>VLOOKUP($B308,'Panorama Especialização Brasil'!$K$4:$BV$680,64,0)</f>
        <v>680</v>
      </c>
      <c r="J308" s="270" t="str">
        <f>IF(VLOOKUP($B308,'Classificação ativ com agrop'!$B$7:$Z$632,COLUMN()-1,0)=0,"",VLOOKUP($B308,'Classificação ativ com agrop'!$B$7:$Z$632,COLUMN()-1,0))</f>
        <v/>
      </c>
      <c r="K308" s="270" t="str">
        <f>IF(VLOOKUP($B308,'Classificação ativ com agrop'!$B$7:$Z$632,COLUMN()-1,0)=0,"",VLOOKUP($B308,'Classificação ativ com agrop'!$B$7:$Z$632,COLUMN()-1,0))</f>
        <v>SPF</v>
      </c>
      <c r="L308" s="270" t="str">
        <f>IF(VLOOKUP($B308,'Classificação ativ com agrop'!$B$7:$Z$632,COLUMN()-1,0)=0,"",VLOOKUP($B308,'Classificação ativ com agrop'!$B$7:$Z$632,COLUMN()-1,0))</f>
        <v/>
      </c>
      <c r="M308" s="270" t="str">
        <f>IF(VLOOKUP($B308,'Classificação ativ com agrop'!$B$7:$Z$632,COLUMN()-1,0)=0,"",VLOOKUP($B308,'Classificação ativ com agrop'!$B$7:$Z$632,COLUMN()-1,0))</f>
        <v>Cons Reflexo</v>
      </c>
      <c r="N308" s="270" t="str">
        <f>IF(VLOOKUP($B308,'Classificação ativ com agrop'!$B$7:$Z$632,COLUMN()-1,0)=0,"",VLOOKUP($B308,'Classificação ativ com agrop'!$B$7:$Z$632,COLUMN()-1,0))</f>
        <v/>
      </c>
      <c r="O308" s="270" t="str">
        <f>IF(VLOOKUP($B308,'Classificação ativ com agrop'!$B$7:$Z$632,COLUMN()-1,0)=0,"",VLOOKUP($B308,'Classificação ativ com agrop'!$B$7:$Z$632,COLUMN()-1,0))</f>
        <v/>
      </c>
      <c r="P308" s="270" t="str">
        <f>IF(VLOOKUP($B308,'Classificação ativ com agrop'!$B$7:$Z$632,COLUMN()-1,0)=0,"",VLOOKUP($B308,'Classificação ativ com agrop'!$B$7:$Z$632,COLUMN()-1,0))</f>
        <v/>
      </c>
      <c r="Q308" s="269">
        <f>IF(VLOOKUP($B308,'Classificação ativ com agrop'!$B$7:$Z$632,COLUMN()-1,0)=0,"",VLOOKUP($B308,'Classificação ativ com agrop'!$B$7:$Z$632,COLUMN()-1,0))</f>
        <v>1</v>
      </c>
      <c r="R308" s="269" t="str">
        <f>IF(VLOOKUP($B308,'Classificação ativ com agrop'!$B$7:$Z$632,COLUMN()-1,0)=0,"",VLOOKUP($B308,'Classificação ativ com agrop'!$B$7:$Z$632,COLUMN()-1,0))</f>
        <v/>
      </c>
      <c r="S308" s="270">
        <f>IF(VLOOKUP($B308,'Classificação ativ com agrop'!$B$7:$Z$632,COLUMN()-1,0)=0,"",VLOOKUP($B308,'Classificação ativ com agrop'!$B$7:$Z$632,COLUMN()-1,0))</f>
        <v>465</v>
      </c>
      <c r="T308" s="270">
        <f>IF(VLOOKUP($B308,'Classificação ativ com agrop'!$B$7:$Z$632,COLUMN()-1,0)=0,"",VLOOKUP($B308,'Classificação ativ com agrop'!$B$7:$Z$632,COLUMN()-1,0))</f>
        <v>23</v>
      </c>
      <c r="U308" s="270">
        <f>IF(VLOOKUP($B308,'Classificação ativ com agrop'!$B$7:$Z$632,COLUMN()-1,0)=0,"",VLOOKUP($B308,'Classificação ativ com agrop'!$B$7:$Z$632,COLUMN()-1,0))</f>
        <v>14137</v>
      </c>
      <c r="V308" s="270">
        <f>IF(VLOOKUP($B308,'Classificação ativ com agrop'!$B$7:$Z$632,COLUMN()-1,0)=0,"",VLOOKUP($B308,'Classificação ativ com agrop'!$B$7:$Z$632,COLUMN()-1,0))</f>
        <v>680</v>
      </c>
      <c r="W308" s="270" t="str">
        <f>IF(VLOOKUP($B308,'Classificação ativ com agrop'!$B$7:$Z$632,COLUMN()-1,0)=0,"",VLOOKUP($B308,'Classificação ativ com agrop'!$B$7:$Z$632,COLUMN()-1,0))</f>
        <v/>
      </c>
      <c r="X308" s="270" t="str">
        <f>IF(VLOOKUP($B308,'Classificação ativ com agrop'!$B$7:$Z$632,COLUMN()-1,0)=0,"",VLOOKUP($B308,'Classificação ativ com agrop'!$B$7:$Z$632,COLUMN()-1,0))</f>
        <v/>
      </c>
      <c r="Y308" s="270" t="str">
        <f>IF(VLOOKUP($B308,'Classificação ativ com agrop'!$B$7:$Z$632,COLUMN()-1,0)=0,"",VLOOKUP($B308,'Classificação ativ com agrop'!$B$7:$Z$632,COLUMN()-1,0))</f>
        <v/>
      </c>
      <c r="Z308" s="270" t="str">
        <f>IF(VLOOKUP($B308,'Classificação ativ com agrop'!$B$7:$Z$632,COLUMN()-1,0)=0,"",VLOOKUP($B308,'Classificação ativ com agrop'!$B$7:$Z$632,COLUMN()-1,0))</f>
        <v/>
      </c>
    </row>
    <row r="309" spans="1:26">
      <c r="A309" s="48">
        <v>311</v>
      </c>
      <c r="B309" s="49" t="s">
        <v>282</v>
      </c>
      <c r="C309" s="65">
        <f>VLOOKUP($B309,'Panorama Especialização Brasil'!$K$4:$BU$679,58,0)</f>
        <v>429</v>
      </c>
      <c r="D309" s="46">
        <f t="shared" si="4"/>
        <v>0.58075746997640632</v>
      </c>
      <c r="E309" s="201">
        <f>VLOOKUP($B309,'Panorama Especialização Brasil'!$K$4:$BU$679,60,0)</f>
        <v>81</v>
      </c>
      <c r="F309" s="98">
        <v>94</v>
      </c>
      <c r="G309" s="196">
        <v>22</v>
      </c>
      <c r="H309" s="98">
        <f>VLOOKUP($B309,'Panorama Especialização Brasil'!$K$4:$BU$679,63,0)</f>
        <v>13071</v>
      </c>
      <c r="I309" s="201">
        <f>VLOOKUP($B309,'Panorama Especialização Brasil'!$K$4:$BV$680,64,0)</f>
        <v>2590</v>
      </c>
      <c r="J309" s="270" t="str">
        <f>IF(VLOOKUP($B309,'Classificação ativ com agrop'!$B$7:$Z$632,COLUMN()-1,0)=0,"",VLOOKUP($B309,'Classificação ativ com agrop'!$B$7:$Z$632,COLUMN()-1,0))</f>
        <v/>
      </c>
      <c r="K309" s="270" t="str">
        <f>IF(VLOOKUP($B309,'Classificação ativ com agrop'!$B$7:$Z$632,COLUMN()-1,0)=0,"",VLOOKUP($B309,'Classificação ativ com agrop'!$B$7:$Z$632,COLUMN()-1,0))</f>
        <v>SPE</v>
      </c>
      <c r="L309" s="270" t="str">
        <f>IF(VLOOKUP($B309,'Classificação ativ com agrop'!$B$7:$Z$632,COLUMN()-1,0)=0,"",VLOOKUP($B309,'Classificação ativ com agrop'!$B$7:$Z$632,COLUMN()-1,0))</f>
        <v/>
      </c>
      <c r="M309" s="270" t="str">
        <f>IF(VLOOKUP($B309,'Classificação ativ com agrop'!$B$7:$Z$632,COLUMN()-1,0)=0,"",VLOOKUP($B309,'Classificação ativ com agrop'!$B$7:$Z$632,COLUMN()-1,0))</f>
        <v>Multifunção</v>
      </c>
      <c r="N309" s="270" t="str">
        <f>IF(VLOOKUP($B309,'Classificação ativ com agrop'!$B$7:$Z$632,COLUMN()-1,0)=0,"",VLOOKUP($B309,'Classificação ativ com agrop'!$B$7:$Z$632,COLUMN()-1,0))</f>
        <v/>
      </c>
      <c r="O309" s="270" t="str">
        <f>IF(VLOOKUP($B309,'Classificação ativ com agrop'!$B$7:$Z$632,COLUMN()-1,0)=0,"",VLOOKUP($B309,'Classificação ativ com agrop'!$B$7:$Z$632,COLUMN()-1,0))</f>
        <v/>
      </c>
      <c r="P309" s="270" t="str">
        <f>IF(VLOOKUP($B309,'Classificação ativ com agrop'!$B$7:$Z$632,COLUMN()-1,0)=0,"",VLOOKUP($B309,'Classificação ativ com agrop'!$B$7:$Z$632,COLUMN()-1,0))</f>
        <v/>
      </c>
      <c r="Q309" s="269">
        <f>IF(VLOOKUP($B309,'Classificação ativ com agrop'!$B$7:$Z$632,COLUMN()-1,0)=0,"",VLOOKUP($B309,'Classificação ativ com agrop'!$B$7:$Z$632,COLUMN()-1,0))</f>
        <v>1</v>
      </c>
      <c r="R309" s="269" t="str">
        <f>IF(VLOOKUP($B309,'Classificação ativ com agrop'!$B$7:$Z$632,COLUMN()-1,0)=0,"",VLOOKUP($B309,'Classificação ativ com agrop'!$B$7:$Z$632,COLUMN()-1,0))</f>
        <v/>
      </c>
      <c r="S309" s="270">
        <f>IF(VLOOKUP($B309,'Classificação ativ com agrop'!$B$7:$Z$632,COLUMN()-1,0)=0,"",VLOOKUP($B309,'Classificação ativ com agrop'!$B$7:$Z$632,COLUMN()-1,0))</f>
        <v>429</v>
      </c>
      <c r="T309" s="270">
        <f>IF(VLOOKUP($B309,'Classificação ativ com agrop'!$B$7:$Z$632,COLUMN()-1,0)=0,"",VLOOKUP($B309,'Classificação ativ com agrop'!$B$7:$Z$632,COLUMN()-1,0))</f>
        <v>81</v>
      </c>
      <c r="U309" s="270">
        <f>IF(VLOOKUP($B309,'Classificação ativ com agrop'!$B$7:$Z$632,COLUMN()-1,0)=0,"",VLOOKUP($B309,'Classificação ativ com agrop'!$B$7:$Z$632,COLUMN()-1,0))</f>
        <v>13071</v>
      </c>
      <c r="V309" s="270">
        <f>IF(VLOOKUP($B309,'Classificação ativ com agrop'!$B$7:$Z$632,COLUMN()-1,0)=0,"",VLOOKUP($B309,'Classificação ativ com agrop'!$B$7:$Z$632,COLUMN()-1,0))</f>
        <v>2590</v>
      </c>
      <c r="W309" s="270" t="str">
        <f>IF(VLOOKUP($B309,'Classificação ativ com agrop'!$B$7:$Z$632,COLUMN()-1,0)=0,"",VLOOKUP($B309,'Classificação ativ com agrop'!$B$7:$Z$632,COLUMN()-1,0))</f>
        <v/>
      </c>
      <c r="X309" s="270" t="str">
        <f>IF(VLOOKUP($B309,'Classificação ativ com agrop'!$B$7:$Z$632,COLUMN()-1,0)=0,"",VLOOKUP($B309,'Classificação ativ com agrop'!$B$7:$Z$632,COLUMN()-1,0))</f>
        <v/>
      </c>
      <c r="Y309" s="270" t="str">
        <f>IF(VLOOKUP($B309,'Classificação ativ com agrop'!$B$7:$Z$632,COLUMN()-1,0)=0,"",VLOOKUP($B309,'Classificação ativ com agrop'!$B$7:$Z$632,COLUMN()-1,0))</f>
        <v/>
      </c>
      <c r="Z309" s="270" t="str">
        <f>IF(VLOOKUP($B309,'Classificação ativ com agrop'!$B$7:$Z$632,COLUMN()-1,0)=0,"",VLOOKUP($B309,'Classificação ativ com agrop'!$B$7:$Z$632,COLUMN()-1,0))</f>
        <v/>
      </c>
    </row>
    <row r="310" spans="1:26">
      <c r="A310" s="48">
        <v>160</v>
      </c>
      <c r="B310" s="49" t="s">
        <v>130</v>
      </c>
      <c r="C310" s="65">
        <f>VLOOKUP($B310,'Panorama Especialização Brasil'!$K$4:$BU$679,58,0)</f>
        <v>781</v>
      </c>
      <c r="D310" s="46">
        <f t="shared" si="4"/>
        <v>0.57982965855110469</v>
      </c>
      <c r="E310" s="201">
        <f>VLOOKUP($B310,'Panorama Especialização Brasil'!$K$4:$BU$679,60,0)</f>
        <v>31</v>
      </c>
      <c r="F310" s="98">
        <v>373</v>
      </c>
      <c r="G310" s="196">
        <v>7</v>
      </c>
      <c r="H310" s="98">
        <f>VLOOKUP($B310,'Panorama Especialização Brasil'!$K$4:$BU$679,63,0)</f>
        <v>23834</v>
      </c>
      <c r="I310" s="201">
        <f>VLOOKUP($B310,'Panorama Especialização Brasil'!$K$4:$BV$680,64,0)</f>
        <v>687</v>
      </c>
      <c r="J310" s="270" t="str">
        <f>IF(VLOOKUP($B310,'Classificação ativ com agrop'!$B$7:$Z$632,COLUMN()-1,0)=0,"",VLOOKUP($B310,'Classificação ativ com agrop'!$B$7:$Z$632,COLUMN()-1,0))</f>
        <v/>
      </c>
      <c r="K310" s="270" t="str">
        <f>IF(VLOOKUP($B310,'Classificação ativ com agrop'!$B$7:$Z$632,COLUMN()-1,0)=0,"",VLOOKUP($B310,'Classificação ativ com agrop'!$B$7:$Z$632,COLUMN()-1,0))</f>
        <v>SPF</v>
      </c>
      <c r="L310" s="270" t="str">
        <f>IF(VLOOKUP($B310,'Classificação ativ com agrop'!$B$7:$Z$632,COLUMN()-1,0)=0,"",VLOOKUP($B310,'Classificação ativ com agrop'!$B$7:$Z$632,COLUMN()-1,0))</f>
        <v/>
      </c>
      <c r="M310" s="270" t="str">
        <f>IF(VLOOKUP($B310,'Classificação ativ com agrop'!$B$7:$Z$632,COLUMN()-1,0)=0,"",VLOOKUP($B310,'Classificação ativ com agrop'!$B$7:$Z$632,COLUMN()-1,0))</f>
        <v>Cons Reflexo</v>
      </c>
      <c r="N310" s="270" t="str">
        <f>IF(VLOOKUP($B310,'Classificação ativ com agrop'!$B$7:$Z$632,COLUMN()-1,0)=0,"",VLOOKUP($B310,'Classificação ativ com agrop'!$B$7:$Z$632,COLUMN()-1,0))</f>
        <v/>
      </c>
      <c r="O310" s="270" t="str">
        <f>IF(VLOOKUP($B310,'Classificação ativ com agrop'!$B$7:$Z$632,COLUMN()-1,0)=0,"",VLOOKUP($B310,'Classificação ativ com agrop'!$B$7:$Z$632,COLUMN()-1,0))</f>
        <v/>
      </c>
      <c r="P310" s="270" t="str">
        <f>IF(VLOOKUP($B310,'Classificação ativ com agrop'!$B$7:$Z$632,COLUMN()-1,0)=0,"",VLOOKUP($B310,'Classificação ativ com agrop'!$B$7:$Z$632,COLUMN()-1,0))</f>
        <v/>
      </c>
      <c r="Q310" s="269">
        <f>IF(VLOOKUP($B310,'Classificação ativ com agrop'!$B$7:$Z$632,COLUMN()-1,0)=0,"",VLOOKUP($B310,'Classificação ativ com agrop'!$B$7:$Z$632,COLUMN()-1,0))</f>
        <v>1</v>
      </c>
      <c r="R310" s="269" t="str">
        <f>IF(VLOOKUP($B310,'Classificação ativ com agrop'!$B$7:$Z$632,COLUMN()-1,0)=0,"",VLOOKUP($B310,'Classificação ativ com agrop'!$B$7:$Z$632,COLUMN()-1,0))</f>
        <v/>
      </c>
      <c r="S310" s="270">
        <f>IF(VLOOKUP($B310,'Classificação ativ com agrop'!$B$7:$Z$632,COLUMN()-1,0)=0,"",VLOOKUP($B310,'Classificação ativ com agrop'!$B$7:$Z$632,COLUMN()-1,0))</f>
        <v>781</v>
      </c>
      <c r="T310" s="270">
        <f>IF(VLOOKUP($B310,'Classificação ativ com agrop'!$B$7:$Z$632,COLUMN()-1,0)=0,"",VLOOKUP($B310,'Classificação ativ com agrop'!$B$7:$Z$632,COLUMN()-1,0))</f>
        <v>31</v>
      </c>
      <c r="U310" s="270">
        <f>IF(VLOOKUP($B310,'Classificação ativ com agrop'!$B$7:$Z$632,COLUMN()-1,0)=0,"",VLOOKUP($B310,'Classificação ativ com agrop'!$B$7:$Z$632,COLUMN()-1,0))</f>
        <v>23834</v>
      </c>
      <c r="V310" s="270">
        <f>IF(VLOOKUP($B310,'Classificação ativ com agrop'!$B$7:$Z$632,COLUMN()-1,0)=0,"",VLOOKUP($B310,'Classificação ativ com agrop'!$B$7:$Z$632,COLUMN()-1,0))</f>
        <v>687</v>
      </c>
      <c r="W310" s="270" t="str">
        <f>IF(VLOOKUP($B310,'Classificação ativ com agrop'!$B$7:$Z$632,COLUMN()-1,0)=0,"",VLOOKUP($B310,'Classificação ativ com agrop'!$B$7:$Z$632,COLUMN()-1,0))</f>
        <v/>
      </c>
      <c r="X310" s="270" t="str">
        <f>IF(VLOOKUP($B310,'Classificação ativ com agrop'!$B$7:$Z$632,COLUMN()-1,0)=0,"",VLOOKUP($B310,'Classificação ativ com agrop'!$B$7:$Z$632,COLUMN()-1,0))</f>
        <v/>
      </c>
      <c r="Y310" s="270" t="str">
        <f>IF(VLOOKUP($B310,'Classificação ativ com agrop'!$B$7:$Z$632,COLUMN()-1,0)=0,"",VLOOKUP($B310,'Classificação ativ com agrop'!$B$7:$Z$632,COLUMN()-1,0))</f>
        <v/>
      </c>
      <c r="Z310" s="270" t="str">
        <f>IF(VLOOKUP($B310,'Classificação ativ com agrop'!$B$7:$Z$632,COLUMN()-1,0)=0,"",VLOOKUP($B310,'Classificação ativ com agrop'!$B$7:$Z$632,COLUMN()-1,0))</f>
        <v/>
      </c>
    </row>
    <row r="311" spans="1:26">
      <c r="A311" s="48">
        <v>357</v>
      </c>
      <c r="B311" s="49" t="s">
        <v>328</v>
      </c>
      <c r="C311" s="65">
        <f>VLOOKUP($B311,'Panorama Especialização Brasil'!$K$4:$BU$679,58,0)</f>
        <v>118</v>
      </c>
      <c r="D311" s="46">
        <f t="shared" si="4"/>
        <v>0.57759048836740834</v>
      </c>
      <c r="E311" s="201">
        <f>VLOOKUP($B311,'Panorama Especialização Brasil'!$K$4:$BU$679,60,0)</f>
        <v>34</v>
      </c>
      <c r="F311" s="98">
        <v>0</v>
      </c>
      <c r="G311" s="196">
        <v>0</v>
      </c>
      <c r="H311" s="98">
        <f>VLOOKUP($B311,'Panorama Especialização Brasil'!$K$4:$BU$679,63,0)</f>
        <v>3615</v>
      </c>
      <c r="I311" s="201">
        <f>VLOOKUP($B311,'Panorama Especialização Brasil'!$K$4:$BV$680,64,0)</f>
        <v>740</v>
      </c>
      <c r="J311" s="270" t="str">
        <f>IF(VLOOKUP($B311,'Classificação ativ com agrop'!$B$7:$Z$632,COLUMN()-1,0)=0,"",VLOOKUP($B311,'Classificação ativ com agrop'!$B$7:$Z$632,COLUMN()-1,0))</f>
        <v/>
      </c>
      <c r="K311" s="270" t="str">
        <f>IF(VLOOKUP($B311,'Classificação ativ com agrop'!$B$7:$Z$632,COLUMN()-1,0)=0,"",VLOOKUP($B311,'Classificação ativ com agrop'!$B$7:$Z$632,COLUMN()-1,0))</f>
        <v>Agroind Veg</v>
      </c>
      <c r="L311" s="270" t="str">
        <f>IF(VLOOKUP($B311,'Classificação ativ com agrop'!$B$7:$Z$632,COLUMN()-1,0)=0,"",VLOOKUP($B311,'Classificação ativ com agrop'!$B$7:$Z$632,COLUMN()-1,0))</f>
        <v>Alimentar</v>
      </c>
      <c r="M311" s="270" t="str">
        <f>IF(VLOOKUP($B311,'Classificação ativ com agrop'!$B$7:$Z$632,COLUMN()-1,0)=0,"",VLOOKUP($B311,'Classificação ativ com agrop'!$B$7:$Z$632,COLUMN()-1,0))</f>
        <v>X Prop</v>
      </c>
      <c r="N311" s="270" t="str">
        <f>IF(VLOOKUP($B311,'Classificação ativ com agrop'!$B$7:$Z$632,COLUMN()-1,0)=0,"",VLOOKUP($B311,'Classificação ativ com agrop'!$B$7:$Z$632,COLUMN()-1,0))</f>
        <v>Proteína Animal</v>
      </c>
      <c r="O311" s="270" t="str">
        <f>IF(VLOOKUP($B311,'Classificação ativ com agrop'!$B$7:$Z$632,COLUMN()-1,0)=0,"",VLOOKUP($B311,'Classificação ativ com agrop'!$B$7:$Z$632,COLUMN()-1,0))</f>
        <v>Bovinos</v>
      </c>
      <c r="P311" s="270" t="str">
        <f>IF(VLOOKUP($B311,'Classificação ativ com agrop'!$B$7:$Z$632,COLUMN()-1,0)=0,"",VLOOKUP($B311,'Classificação ativ com agrop'!$B$7:$Z$632,COLUMN()-1,0))</f>
        <v>X Prop</v>
      </c>
      <c r="Q311" s="269">
        <f>IF(VLOOKUP($B311,'Classificação ativ com agrop'!$B$7:$Z$632,COLUMN()-1,0)=0,"",VLOOKUP($B311,'Classificação ativ com agrop'!$B$7:$Z$632,COLUMN()-1,0))</f>
        <v>0.5</v>
      </c>
      <c r="R311" s="269">
        <f>IF(VLOOKUP($B311,'Classificação ativ com agrop'!$B$7:$Z$632,COLUMN()-1,0)=0,"",VLOOKUP($B311,'Classificação ativ com agrop'!$B$7:$Z$632,COLUMN()-1,0))</f>
        <v>0.5</v>
      </c>
      <c r="S311" s="270">
        <f>IF(VLOOKUP($B311,'Classificação ativ com agrop'!$B$7:$Z$632,COLUMN()-1,0)=0,"",VLOOKUP($B311,'Classificação ativ com agrop'!$B$7:$Z$632,COLUMN()-1,0))</f>
        <v>59</v>
      </c>
      <c r="T311" s="270">
        <f>IF(VLOOKUP($B311,'Classificação ativ com agrop'!$B$7:$Z$632,COLUMN()-1,0)=0,"",VLOOKUP($B311,'Classificação ativ com agrop'!$B$7:$Z$632,COLUMN()-1,0))</f>
        <v>17</v>
      </c>
      <c r="U311" s="270">
        <f>IF(VLOOKUP($B311,'Classificação ativ com agrop'!$B$7:$Z$632,COLUMN()-1,0)=0,"",VLOOKUP($B311,'Classificação ativ com agrop'!$B$7:$Z$632,COLUMN()-1,0))</f>
        <v>1807.5</v>
      </c>
      <c r="V311" s="270">
        <f>IF(VLOOKUP($B311,'Classificação ativ com agrop'!$B$7:$Z$632,COLUMN()-1,0)=0,"",VLOOKUP($B311,'Classificação ativ com agrop'!$B$7:$Z$632,COLUMN()-1,0))</f>
        <v>370</v>
      </c>
      <c r="W311" s="270">
        <f>IF(VLOOKUP($B311,'Classificação ativ com agrop'!$B$7:$Z$632,COLUMN()-1,0)=0,"",VLOOKUP($B311,'Classificação ativ com agrop'!$B$7:$Z$632,COLUMN()-1,0))</f>
        <v>59</v>
      </c>
      <c r="X311" s="270">
        <f>IF(VLOOKUP($B311,'Classificação ativ com agrop'!$B$7:$Z$632,COLUMN()-1,0)=0,"",VLOOKUP($B311,'Classificação ativ com agrop'!$B$7:$Z$632,COLUMN()-1,0))</f>
        <v>17</v>
      </c>
      <c r="Y311" s="270">
        <f>IF(VLOOKUP($B311,'Classificação ativ com agrop'!$B$7:$Z$632,COLUMN()-1,0)=0,"",VLOOKUP($B311,'Classificação ativ com agrop'!$B$7:$Z$632,COLUMN()-1,0))</f>
        <v>1807.5</v>
      </c>
      <c r="Z311" s="270">
        <f>IF(VLOOKUP($B311,'Classificação ativ com agrop'!$B$7:$Z$632,COLUMN()-1,0)=0,"",VLOOKUP($B311,'Classificação ativ com agrop'!$B$7:$Z$632,COLUMN()-1,0))</f>
        <v>370</v>
      </c>
    </row>
    <row r="312" spans="1:26">
      <c r="A312" s="48">
        <v>660</v>
      </c>
      <c r="B312" s="49" t="s">
        <v>634</v>
      </c>
      <c r="C312" s="65">
        <f>VLOOKUP($B312,'Panorama Especialização Brasil'!$K$4:$BU$679,58,0)</f>
        <v>12227</v>
      </c>
      <c r="D312" s="46">
        <f t="shared" si="4"/>
        <v>0.57643540327065268</v>
      </c>
      <c r="E312" s="201">
        <f>VLOOKUP($B312,'Panorama Especialização Brasil'!$K$4:$BU$679,60,0)</f>
        <v>1091</v>
      </c>
      <c r="F312" s="98">
        <v>2949</v>
      </c>
      <c r="G312" s="196">
        <v>124</v>
      </c>
      <c r="H312" s="98">
        <f>VLOOKUP($B312,'Panorama Especialização Brasil'!$K$4:$BU$679,63,0)</f>
        <v>375332</v>
      </c>
      <c r="I312" s="201">
        <f>VLOOKUP($B312,'Panorama Especialização Brasil'!$K$4:$BV$680,64,0)</f>
        <v>26304</v>
      </c>
      <c r="J312" s="270" t="str">
        <f>IF(VLOOKUP($B312,'Classificação ativ com agrop'!$B$7:$Z$632,COLUMN()-1,0)=0,"",VLOOKUP($B312,'Classificação ativ com agrop'!$B$7:$Z$632,COLUMN()-1,0))</f>
        <v/>
      </c>
      <c r="K312" s="270" t="str">
        <f>IF(VLOOKUP($B312,'Classificação ativ com agrop'!$B$7:$Z$632,COLUMN()-1,0)=0,"",VLOOKUP($B312,'Classificação ativ com agrop'!$B$7:$Z$632,COLUMN()-1,0))</f>
        <v>SOS</v>
      </c>
      <c r="L312" s="270" t="str">
        <f>IF(VLOOKUP($B312,'Classificação ativ com agrop'!$B$7:$Z$632,COLUMN()-1,0)=0,"",VLOOKUP($B312,'Classificação ativ com agrop'!$B$7:$Z$632,COLUMN()-1,0))</f>
        <v/>
      </c>
      <c r="M312" s="270" t="str">
        <f>IF(VLOOKUP($B312,'Classificação ativ com agrop'!$B$7:$Z$632,COLUMN()-1,0)=0,"",VLOOKUP($B312,'Classificação ativ com agrop'!$B$7:$Z$632,COLUMN()-1,0))</f>
        <v>Multifunção</v>
      </c>
      <c r="N312" s="270" t="str">
        <f>IF(VLOOKUP($B312,'Classificação ativ com agrop'!$B$7:$Z$632,COLUMN()-1,0)=0,"",VLOOKUP($B312,'Classificação ativ com agrop'!$B$7:$Z$632,COLUMN()-1,0))</f>
        <v/>
      </c>
      <c r="O312" s="270" t="str">
        <f>IF(VLOOKUP($B312,'Classificação ativ com agrop'!$B$7:$Z$632,COLUMN()-1,0)=0,"",VLOOKUP($B312,'Classificação ativ com agrop'!$B$7:$Z$632,COLUMN()-1,0))</f>
        <v/>
      </c>
      <c r="P312" s="270" t="str">
        <f>IF(VLOOKUP($B312,'Classificação ativ com agrop'!$B$7:$Z$632,COLUMN()-1,0)=0,"",VLOOKUP($B312,'Classificação ativ com agrop'!$B$7:$Z$632,COLUMN()-1,0))</f>
        <v/>
      </c>
      <c r="Q312" s="269">
        <f>IF(VLOOKUP($B312,'Classificação ativ com agrop'!$B$7:$Z$632,COLUMN()-1,0)=0,"",VLOOKUP($B312,'Classificação ativ com agrop'!$B$7:$Z$632,COLUMN()-1,0))</f>
        <v>1</v>
      </c>
      <c r="R312" s="269" t="str">
        <f>IF(VLOOKUP($B312,'Classificação ativ com agrop'!$B$7:$Z$632,COLUMN()-1,0)=0,"",VLOOKUP($B312,'Classificação ativ com agrop'!$B$7:$Z$632,COLUMN()-1,0))</f>
        <v/>
      </c>
      <c r="S312" s="270">
        <f>IF(VLOOKUP($B312,'Classificação ativ com agrop'!$B$7:$Z$632,COLUMN()-1,0)=0,"",VLOOKUP($B312,'Classificação ativ com agrop'!$B$7:$Z$632,COLUMN()-1,0))</f>
        <v>12227</v>
      </c>
      <c r="T312" s="270">
        <f>IF(VLOOKUP($B312,'Classificação ativ com agrop'!$B$7:$Z$632,COLUMN()-1,0)=0,"",VLOOKUP($B312,'Classificação ativ com agrop'!$B$7:$Z$632,COLUMN()-1,0))</f>
        <v>1091</v>
      </c>
      <c r="U312" s="270">
        <f>IF(VLOOKUP($B312,'Classificação ativ com agrop'!$B$7:$Z$632,COLUMN()-1,0)=0,"",VLOOKUP($B312,'Classificação ativ com agrop'!$B$7:$Z$632,COLUMN()-1,0))</f>
        <v>375332</v>
      </c>
      <c r="V312" s="270">
        <f>IF(VLOOKUP($B312,'Classificação ativ com agrop'!$B$7:$Z$632,COLUMN()-1,0)=0,"",VLOOKUP($B312,'Classificação ativ com agrop'!$B$7:$Z$632,COLUMN()-1,0))</f>
        <v>26304</v>
      </c>
      <c r="W312" s="270" t="str">
        <f>IF(VLOOKUP($B312,'Classificação ativ com agrop'!$B$7:$Z$632,COLUMN()-1,0)=0,"",VLOOKUP($B312,'Classificação ativ com agrop'!$B$7:$Z$632,COLUMN()-1,0))</f>
        <v/>
      </c>
      <c r="X312" s="270" t="str">
        <f>IF(VLOOKUP($B312,'Classificação ativ com agrop'!$B$7:$Z$632,COLUMN()-1,0)=0,"",VLOOKUP($B312,'Classificação ativ com agrop'!$B$7:$Z$632,COLUMN()-1,0))</f>
        <v/>
      </c>
      <c r="Y312" s="270" t="str">
        <f>IF(VLOOKUP($B312,'Classificação ativ com agrop'!$B$7:$Z$632,COLUMN()-1,0)=0,"",VLOOKUP($B312,'Classificação ativ com agrop'!$B$7:$Z$632,COLUMN()-1,0))</f>
        <v/>
      </c>
      <c r="Z312" s="270" t="str">
        <f>IF(VLOOKUP($B312,'Classificação ativ com agrop'!$B$7:$Z$632,COLUMN()-1,0)=0,"",VLOOKUP($B312,'Classificação ativ com agrop'!$B$7:$Z$632,COLUMN()-1,0))</f>
        <v/>
      </c>
    </row>
    <row r="313" spans="1:26">
      <c r="A313" s="48">
        <v>573</v>
      </c>
      <c r="B313" s="49" t="s">
        <v>546</v>
      </c>
      <c r="C313" s="65">
        <f>VLOOKUP($B313,'Panorama Especialização Brasil'!$K$4:$BU$679,58,0)</f>
        <v>238</v>
      </c>
      <c r="D313" s="46">
        <f t="shared" si="4"/>
        <v>0.57500940543357226</v>
      </c>
      <c r="E313" s="201">
        <f>VLOOKUP($B313,'Panorama Especialização Brasil'!$K$4:$BU$679,60,0)</f>
        <v>71</v>
      </c>
      <c r="F313" s="98">
        <v>60</v>
      </c>
      <c r="G313" s="196">
        <v>13</v>
      </c>
      <c r="H313" s="98">
        <f>VLOOKUP($B313,'Panorama Especialização Brasil'!$K$4:$BU$679,63,0)</f>
        <v>7324</v>
      </c>
      <c r="I313" s="201">
        <f>VLOOKUP($B313,'Panorama Especialização Brasil'!$K$4:$BV$680,64,0)</f>
        <v>2546</v>
      </c>
      <c r="J313" s="270" t="str">
        <f>IF(VLOOKUP($B313,'Classificação ativ com agrop'!$B$7:$Z$632,COLUMN()-1,0)=0,"",VLOOKUP($B313,'Classificação ativ com agrop'!$B$7:$Z$632,COLUMN()-1,0))</f>
        <v/>
      </c>
      <c r="K313" s="270" t="str">
        <f>IF(VLOOKUP($B313,'Classificação ativ com agrop'!$B$7:$Z$632,COLUMN()-1,0)=0,"",VLOOKUP($B313,'Classificação ativ com agrop'!$B$7:$Z$632,COLUMN()-1,0))</f>
        <v>Proteína Animal</v>
      </c>
      <c r="L313" s="270" t="str">
        <f>IF(VLOOKUP($B313,'Classificação ativ com agrop'!$B$7:$Z$632,COLUMN()-1,0)=0,"",VLOOKUP($B313,'Classificação ativ com agrop'!$B$7:$Z$632,COLUMN()-1,0))</f>
        <v/>
      </c>
      <c r="M313" s="270" t="str">
        <f>IF(VLOOKUP($B313,'Classificação ativ com agrop'!$B$7:$Z$632,COLUMN()-1,0)=0,"",VLOOKUP($B313,'Classificação ativ com agrop'!$B$7:$Z$632,COLUMN()-1,0))</f>
        <v>X Prop</v>
      </c>
      <c r="N313" s="270" t="str">
        <f>IF(VLOOKUP($B313,'Classificação ativ com agrop'!$B$7:$Z$632,COLUMN()-1,0)=0,"",VLOOKUP($B313,'Classificação ativ com agrop'!$B$7:$Z$632,COLUMN()-1,0))</f>
        <v/>
      </c>
      <c r="O313" s="270" t="str">
        <f>IF(VLOOKUP($B313,'Classificação ativ com agrop'!$B$7:$Z$632,COLUMN()-1,0)=0,"",VLOOKUP($B313,'Classificação ativ com agrop'!$B$7:$Z$632,COLUMN()-1,0))</f>
        <v/>
      </c>
      <c r="P313" s="270" t="str">
        <f>IF(VLOOKUP($B313,'Classificação ativ com agrop'!$B$7:$Z$632,COLUMN()-1,0)=0,"",VLOOKUP($B313,'Classificação ativ com agrop'!$B$7:$Z$632,COLUMN()-1,0))</f>
        <v/>
      </c>
      <c r="Q313" s="269">
        <f>IF(VLOOKUP($B313,'Classificação ativ com agrop'!$B$7:$Z$632,COLUMN()-1,0)=0,"",VLOOKUP($B313,'Classificação ativ com agrop'!$B$7:$Z$632,COLUMN()-1,0))</f>
        <v>1</v>
      </c>
      <c r="R313" s="269" t="str">
        <f>IF(VLOOKUP($B313,'Classificação ativ com agrop'!$B$7:$Z$632,COLUMN()-1,0)=0,"",VLOOKUP($B313,'Classificação ativ com agrop'!$B$7:$Z$632,COLUMN()-1,0))</f>
        <v/>
      </c>
      <c r="S313" s="270">
        <f>IF(VLOOKUP($B313,'Classificação ativ com agrop'!$B$7:$Z$632,COLUMN()-1,0)=0,"",VLOOKUP($B313,'Classificação ativ com agrop'!$B$7:$Z$632,COLUMN()-1,0))</f>
        <v>238</v>
      </c>
      <c r="T313" s="270">
        <f>IF(VLOOKUP($B313,'Classificação ativ com agrop'!$B$7:$Z$632,COLUMN()-1,0)=0,"",VLOOKUP($B313,'Classificação ativ com agrop'!$B$7:$Z$632,COLUMN()-1,0))</f>
        <v>71</v>
      </c>
      <c r="U313" s="270">
        <f>IF(VLOOKUP($B313,'Classificação ativ com agrop'!$B$7:$Z$632,COLUMN()-1,0)=0,"",VLOOKUP($B313,'Classificação ativ com agrop'!$B$7:$Z$632,COLUMN()-1,0))</f>
        <v>7324</v>
      </c>
      <c r="V313" s="270">
        <f>IF(VLOOKUP($B313,'Classificação ativ com agrop'!$B$7:$Z$632,COLUMN()-1,0)=0,"",VLOOKUP($B313,'Classificação ativ com agrop'!$B$7:$Z$632,COLUMN()-1,0))</f>
        <v>2546</v>
      </c>
      <c r="W313" s="270" t="str">
        <f>IF(VLOOKUP($B313,'Classificação ativ com agrop'!$B$7:$Z$632,COLUMN()-1,0)=0,"",VLOOKUP($B313,'Classificação ativ com agrop'!$B$7:$Z$632,COLUMN()-1,0))</f>
        <v/>
      </c>
      <c r="X313" s="270" t="str">
        <f>IF(VLOOKUP($B313,'Classificação ativ com agrop'!$B$7:$Z$632,COLUMN()-1,0)=0,"",VLOOKUP($B313,'Classificação ativ com agrop'!$B$7:$Z$632,COLUMN()-1,0))</f>
        <v/>
      </c>
      <c r="Y313" s="270" t="str">
        <f>IF(VLOOKUP($B313,'Classificação ativ com agrop'!$B$7:$Z$632,COLUMN()-1,0)=0,"",VLOOKUP($B313,'Classificação ativ com agrop'!$B$7:$Z$632,COLUMN()-1,0))</f>
        <v/>
      </c>
      <c r="Z313" s="270" t="str">
        <f>IF(VLOOKUP($B313,'Classificação ativ com agrop'!$B$7:$Z$632,COLUMN()-1,0)=0,"",VLOOKUP($B313,'Classificação ativ com agrop'!$B$7:$Z$632,COLUMN()-1,0))</f>
        <v/>
      </c>
    </row>
    <row r="314" spans="1:26">
      <c r="A314" s="48">
        <v>659</v>
      </c>
      <c r="B314" s="49" t="s">
        <v>633</v>
      </c>
      <c r="C314" s="65">
        <f>VLOOKUP($B314,'Panorama Especialização Brasil'!$K$4:$BU$679,58,0)</f>
        <v>3961</v>
      </c>
      <c r="D314" s="46">
        <f t="shared" si="4"/>
        <v>0.57482683432031678</v>
      </c>
      <c r="E314" s="201">
        <f>VLOOKUP($B314,'Panorama Especialização Brasil'!$K$4:$BU$679,60,0)</f>
        <v>682</v>
      </c>
      <c r="F314" s="98">
        <v>288</v>
      </c>
      <c r="G314" s="196">
        <v>74</v>
      </c>
      <c r="H314" s="98">
        <f>VLOOKUP($B314,'Panorama Especialização Brasil'!$K$4:$BU$679,63,0)</f>
        <v>121931</v>
      </c>
      <c r="I314" s="201">
        <f>VLOOKUP($B314,'Panorama Especialização Brasil'!$K$4:$BV$680,64,0)</f>
        <v>12479</v>
      </c>
      <c r="J314" s="270" t="str">
        <f>IF(VLOOKUP($B314,'Classificação ativ com agrop'!$B$7:$Z$632,COLUMN()-1,0)=0,"",VLOOKUP($B314,'Classificação ativ com agrop'!$B$7:$Z$632,COLUMN()-1,0))</f>
        <v/>
      </c>
      <c r="K314" s="270" t="str">
        <f>IF(VLOOKUP($B314,'Classificação ativ com agrop'!$B$7:$Z$632,COLUMN()-1,0)=0,"",VLOOKUP($B314,'Classificação ativ com agrop'!$B$7:$Z$632,COLUMN()-1,0))</f>
        <v>SOS</v>
      </c>
      <c r="L314" s="270" t="str">
        <f>IF(VLOOKUP($B314,'Classificação ativ com agrop'!$B$7:$Z$632,COLUMN()-1,0)=0,"",VLOOKUP($B314,'Classificação ativ com agrop'!$B$7:$Z$632,COLUMN()-1,0))</f>
        <v/>
      </c>
      <c r="M314" s="270" t="str">
        <f>IF(VLOOKUP($B314,'Classificação ativ com agrop'!$B$7:$Z$632,COLUMN()-1,0)=0,"",VLOOKUP($B314,'Classificação ativ com agrop'!$B$7:$Z$632,COLUMN()-1,0))</f>
        <v>Multifunção</v>
      </c>
      <c r="N314" s="270" t="str">
        <f>IF(VLOOKUP($B314,'Classificação ativ com agrop'!$B$7:$Z$632,COLUMN()-1,0)=0,"",VLOOKUP($B314,'Classificação ativ com agrop'!$B$7:$Z$632,COLUMN()-1,0))</f>
        <v/>
      </c>
      <c r="O314" s="270" t="str">
        <f>IF(VLOOKUP($B314,'Classificação ativ com agrop'!$B$7:$Z$632,COLUMN()-1,0)=0,"",VLOOKUP($B314,'Classificação ativ com agrop'!$B$7:$Z$632,COLUMN()-1,0))</f>
        <v/>
      </c>
      <c r="P314" s="270" t="str">
        <f>IF(VLOOKUP($B314,'Classificação ativ com agrop'!$B$7:$Z$632,COLUMN()-1,0)=0,"",VLOOKUP($B314,'Classificação ativ com agrop'!$B$7:$Z$632,COLUMN()-1,0))</f>
        <v/>
      </c>
      <c r="Q314" s="269">
        <f>IF(VLOOKUP($B314,'Classificação ativ com agrop'!$B$7:$Z$632,COLUMN()-1,0)=0,"",VLOOKUP($B314,'Classificação ativ com agrop'!$B$7:$Z$632,COLUMN()-1,0))</f>
        <v>1</v>
      </c>
      <c r="R314" s="269" t="str">
        <f>IF(VLOOKUP($B314,'Classificação ativ com agrop'!$B$7:$Z$632,COLUMN()-1,0)=0,"",VLOOKUP($B314,'Classificação ativ com agrop'!$B$7:$Z$632,COLUMN()-1,0))</f>
        <v/>
      </c>
      <c r="S314" s="270">
        <f>IF(VLOOKUP($B314,'Classificação ativ com agrop'!$B$7:$Z$632,COLUMN()-1,0)=0,"",VLOOKUP($B314,'Classificação ativ com agrop'!$B$7:$Z$632,COLUMN()-1,0))</f>
        <v>3961</v>
      </c>
      <c r="T314" s="270">
        <f>IF(VLOOKUP($B314,'Classificação ativ com agrop'!$B$7:$Z$632,COLUMN()-1,0)=0,"",VLOOKUP($B314,'Classificação ativ com agrop'!$B$7:$Z$632,COLUMN()-1,0))</f>
        <v>682</v>
      </c>
      <c r="U314" s="270">
        <f>IF(VLOOKUP($B314,'Classificação ativ com agrop'!$B$7:$Z$632,COLUMN()-1,0)=0,"",VLOOKUP($B314,'Classificação ativ com agrop'!$B$7:$Z$632,COLUMN()-1,0))</f>
        <v>121931</v>
      </c>
      <c r="V314" s="270">
        <f>IF(VLOOKUP($B314,'Classificação ativ com agrop'!$B$7:$Z$632,COLUMN()-1,0)=0,"",VLOOKUP($B314,'Classificação ativ com agrop'!$B$7:$Z$632,COLUMN()-1,0))</f>
        <v>12479</v>
      </c>
      <c r="W314" s="270" t="str">
        <f>IF(VLOOKUP($B314,'Classificação ativ com agrop'!$B$7:$Z$632,COLUMN()-1,0)=0,"",VLOOKUP($B314,'Classificação ativ com agrop'!$B$7:$Z$632,COLUMN()-1,0))</f>
        <v/>
      </c>
      <c r="X314" s="270" t="str">
        <f>IF(VLOOKUP($B314,'Classificação ativ com agrop'!$B$7:$Z$632,COLUMN()-1,0)=0,"",VLOOKUP($B314,'Classificação ativ com agrop'!$B$7:$Z$632,COLUMN()-1,0))</f>
        <v/>
      </c>
      <c r="Y314" s="270" t="str">
        <f>IF(VLOOKUP($B314,'Classificação ativ com agrop'!$B$7:$Z$632,COLUMN()-1,0)=0,"",VLOOKUP($B314,'Classificação ativ com agrop'!$B$7:$Z$632,COLUMN()-1,0))</f>
        <v/>
      </c>
      <c r="Z314" s="270" t="str">
        <f>IF(VLOOKUP($B314,'Classificação ativ com agrop'!$B$7:$Z$632,COLUMN()-1,0)=0,"",VLOOKUP($B314,'Classificação ativ com agrop'!$B$7:$Z$632,COLUMN()-1,0))</f>
        <v/>
      </c>
    </row>
    <row r="315" spans="1:26">
      <c r="A315" s="48">
        <v>650</v>
      </c>
      <c r="B315" s="49" t="s">
        <v>624</v>
      </c>
      <c r="C315" s="65">
        <f>VLOOKUP($B315,'Panorama Especialização Brasil'!$K$4:$BU$679,58,0)</f>
        <v>39</v>
      </c>
      <c r="D315" s="46">
        <f t="shared" si="4"/>
        <v>0.5726956537202269</v>
      </c>
      <c r="E315" s="201">
        <f>VLOOKUP($B315,'Panorama Especialização Brasil'!$K$4:$BU$679,60,0)</f>
        <v>11</v>
      </c>
      <c r="F315" s="98">
        <v>0</v>
      </c>
      <c r="G315" s="196">
        <v>1</v>
      </c>
      <c r="H315" s="98">
        <f>VLOOKUP($B315,'Panorama Especialização Brasil'!$K$4:$BU$679,63,0)</f>
        <v>1205</v>
      </c>
      <c r="I315" s="201">
        <f>VLOOKUP($B315,'Panorama Especialização Brasil'!$K$4:$BV$680,64,0)</f>
        <v>209</v>
      </c>
      <c r="J315" s="270" t="str">
        <f>IF(VLOOKUP($B315,'Classificação ativ com agrop'!$B$7:$Z$632,COLUMN()-1,0)=0,"",VLOOKUP($B315,'Classificação ativ com agrop'!$B$7:$Z$632,COLUMN()-1,0))</f>
        <v/>
      </c>
      <c r="K315" s="270" t="str">
        <f>IF(VLOOKUP($B315,'Classificação ativ com agrop'!$B$7:$Z$632,COLUMN()-1,0)=0,"",VLOOKUP($B315,'Classificação ativ com agrop'!$B$7:$Z$632,COLUMN()-1,0))</f>
        <v>SPF</v>
      </c>
      <c r="L315" s="270" t="str">
        <f>IF(VLOOKUP($B315,'Classificação ativ com agrop'!$B$7:$Z$632,COLUMN()-1,0)=0,"",VLOOKUP($B315,'Classificação ativ com agrop'!$B$7:$Z$632,COLUMN()-1,0))</f>
        <v/>
      </c>
      <c r="M315" s="270" t="str">
        <f>IF(VLOOKUP($B315,'Classificação ativ com agrop'!$B$7:$Z$632,COLUMN()-1,0)=0,"",VLOOKUP($B315,'Classificação ativ com agrop'!$B$7:$Z$632,COLUMN()-1,0))</f>
        <v>Cons Reflexo</v>
      </c>
      <c r="N315" s="270" t="str">
        <f>IF(VLOOKUP($B315,'Classificação ativ com agrop'!$B$7:$Z$632,COLUMN()-1,0)=0,"",VLOOKUP($B315,'Classificação ativ com agrop'!$B$7:$Z$632,COLUMN()-1,0))</f>
        <v/>
      </c>
      <c r="O315" s="270" t="str">
        <f>IF(VLOOKUP($B315,'Classificação ativ com agrop'!$B$7:$Z$632,COLUMN()-1,0)=0,"",VLOOKUP($B315,'Classificação ativ com agrop'!$B$7:$Z$632,COLUMN()-1,0))</f>
        <v/>
      </c>
      <c r="P315" s="270" t="str">
        <f>IF(VLOOKUP($B315,'Classificação ativ com agrop'!$B$7:$Z$632,COLUMN()-1,0)=0,"",VLOOKUP($B315,'Classificação ativ com agrop'!$B$7:$Z$632,COLUMN()-1,0))</f>
        <v/>
      </c>
      <c r="Q315" s="269">
        <f>IF(VLOOKUP($B315,'Classificação ativ com agrop'!$B$7:$Z$632,COLUMN()-1,0)=0,"",VLOOKUP($B315,'Classificação ativ com agrop'!$B$7:$Z$632,COLUMN()-1,0))</f>
        <v>1</v>
      </c>
      <c r="R315" s="269" t="str">
        <f>IF(VLOOKUP($B315,'Classificação ativ com agrop'!$B$7:$Z$632,COLUMN()-1,0)=0,"",VLOOKUP($B315,'Classificação ativ com agrop'!$B$7:$Z$632,COLUMN()-1,0))</f>
        <v/>
      </c>
      <c r="S315" s="270">
        <f>IF(VLOOKUP($B315,'Classificação ativ com agrop'!$B$7:$Z$632,COLUMN()-1,0)=0,"",VLOOKUP($B315,'Classificação ativ com agrop'!$B$7:$Z$632,COLUMN()-1,0))</f>
        <v>39</v>
      </c>
      <c r="T315" s="270">
        <f>IF(VLOOKUP($B315,'Classificação ativ com agrop'!$B$7:$Z$632,COLUMN()-1,0)=0,"",VLOOKUP($B315,'Classificação ativ com agrop'!$B$7:$Z$632,COLUMN()-1,0))</f>
        <v>11</v>
      </c>
      <c r="U315" s="270">
        <f>IF(VLOOKUP($B315,'Classificação ativ com agrop'!$B$7:$Z$632,COLUMN()-1,0)=0,"",VLOOKUP($B315,'Classificação ativ com agrop'!$B$7:$Z$632,COLUMN()-1,0))</f>
        <v>1205</v>
      </c>
      <c r="V315" s="270">
        <f>IF(VLOOKUP($B315,'Classificação ativ com agrop'!$B$7:$Z$632,COLUMN()-1,0)=0,"",VLOOKUP($B315,'Classificação ativ com agrop'!$B$7:$Z$632,COLUMN()-1,0))</f>
        <v>209</v>
      </c>
      <c r="W315" s="270" t="str">
        <f>IF(VLOOKUP($B315,'Classificação ativ com agrop'!$B$7:$Z$632,COLUMN()-1,0)=0,"",VLOOKUP($B315,'Classificação ativ com agrop'!$B$7:$Z$632,COLUMN()-1,0))</f>
        <v/>
      </c>
      <c r="X315" s="270" t="str">
        <f>IF(VLOOKUP($B315,'Classificação ativ com agrop'!$B$7:$Z$632,COLUMN()-1,0)=0,"",VLOOKUP($B315,'Classificação ativ com agrop'!$B$7:$Z$632,COLUMN()-1,0))</f>
        <v/>
      </c>
      <c r="Y315" s="270" t="str">
        <f>IF(VLOOKUP($B315,'Classificação ativ com agrop'!$B$7:$Z$632,COLUMN()-1,0)=0,"",VLOOKUP($B315,'Classificação ativ com agrop'!$B$7:$Z$632,COLUMN()-1,0))</f>
        <v/>
      </c>
      <c r="Z315" s="270" t="str">
        <f>IF(VLOOKUP($B315,'Classificação ativ com agrop'!$B$7:$Z$632,COLUMN()-1,0)=0,"",VLOOKUP($B315,'Classificação ativ com agrop'!$B$7:$Z$632,COLUMN()-1,0))</f>
        <v/>
      </c>
    </row>
    <row r="316" spans="1:26">
      <c r="A316" s="48">
        <v>654</v>
      </c>
      <c r="B316" s="49" t="s">
        <v>628</v>
      </c>
      <c r="C316" s="65">
        <f>VLOOKUP($B316,'Panorama Especialização Brasil'!$K$4:$BU$679,58,0)</f>
        <v>473</v>
      </c>
      <c r="D316" s="46">
        <f t="shared" si="4"/>
        <v>0.57138539657579768</v>
      </c>
      <c r="E316" s="201">
        <f>VLOOKUP($B316,'Panorama Especialização Brasil'!$K$4:$BU$679,60,0)</f>
        <v>61</v>
      </c>
      <c r="F316" s="98">
        <v>120</v>
      </c>
      <c r="G316" s="196">
        <v>9</v>
      </c>
      <c r="H316" s="98">
        <f>VLOOKUP($B316,'Panorama Especialização Brasil'!$K$4:$BU$679,63,0)</f>
        <v>14648</v>
      </c>
      <c r="I316" s="201">
        <f>VLOOKUP($B316,'Panorama Especialização Brasil'!$K$4:$BV$680,64,0)</f>
        <v>2041</v>
      </c>
      <c r="J316" s="270" t="str">
        <f>IF(VLOOKUP($B316,'Classificação ativ com agrop'!$B$7:$Z$632,COLUMN()-1,0)=0,"",VLOOKUP($B316,'Classificação ativ com agrop'!$B$7:$Z$632,COLUMN()-1,0))</f>
        <v/>
      </c>
      <c r="K316" s="270" t="str">
        <f>IF(VLOOKUP($B316,'Classificação ativ com agrop'!$B$7:$Z$632,COLUMN()-1,0)=0,"",VLOOKUP($B316,'Classificação ativ com agrop'!$B$7:$Z$632,COLUMN()-1,0))</f>
        <v>SPF</v>
      </c>
      <c r="L316" s="270" t="str">
        <f>IF(VLOOKUP($B316,'Classificação ativ com agrop'!$B$7:$Z$632,COLUMN()-1,0)=0,"",VLOOKUP($B316,'Classificação ativ com agrop'!$B$7:$Z$632,COLUMN()-1,0))</f>
        <v/>
      </c>
      <c r="M316" s="270" t="str">
        <f>IF(VLOOKUP($B316,'Classificação ativ com agrop'!$B$7:$Z$632,COLUMN()-1,0)=0,"",VLOOKUP($B316,'Classificação ativ com agrop'!$B$7:$Z$632,COLUMN()-1,0))</f>
        <v>Cons Reflexo</v>
      </c>
      <c r="N316" s="270" t="str">
        <f>IF(VLOOKUP($B316,'Classificação ativ com agrop'!$B$7:$Z$632,COLUMN()-1,0)=0,"",VLOOKUP($B316,'Classificação ativ com agrop'!$B$7:$Z$632,COLUMN()-1,0))</f>
        <v/>
      </c>
      <c r="O316" s="270" t="str">
        <f>IF(VLOOKUP($B316,'Classificação ativ com agrop'!$B$7:$Z$632,COLUMN()-1,0)=0,"",VLOOKUP($B316,'Classificação ativ com agrop'!$B$7:$Z$632,COLUMN()-1,0))</f>
        <v/>
      </c>
      <c r="P316" s="270" t="str">
        <f>IF(VLOOKUP($B316,'Classificação ativ com agrop'!$B$7:$Z$632,COLUMN()-1,0)=0,"",VLOOKUP($B316,'Classificação ativ com agrop'!$B$7:$Z$632,COLUMN()-1,0))</f>
        <v/>
      </c>
      <c r="Q316" s="269">
        <f>IF(VLOOKUP($B316,'Classificação ativ com agrop'!$B$7:$Z$632,COLUMN()-1,0)=0,"",VLOOKUP($B316,'Classificação ativ com agrop'!$B$7:$Z$632,COLUMN()-1,0))</f>
        <v>1</v>
      </c>
      <c r="R316" s="269" t="str">
        <f>IF(VLOOKUP($B316,'Classificação ativ com agrop'!$B$7:$Z$632,COLUMN()-1,0)=0,"",VLOOKUP($B316,'Classificação ativ com agrop'!$B$7:$Z$632,COLUMN()-1,0))</f>
        <v/>
      </c>
      <c r="S316" s="270">
        <f>IF(VLOOKUP($B316,'Classificação ativ com agrop'!$B$7:$Z$632,COLUMN()-1,0)=0,"",VLOOKUP($B316,'Classificação ativ com agrop'!$B$7:$Z$632,COLUMN()-1,0))</f>
        <v>473</v>
      </c>
      <c r="T316" s="270">
        <f>IF(VLOOKUP($B316,'Classificação ativ com agrop'!$B$7:$Z$632,COLUMN()-1,0)=0,"",VLOOKUP($B316,'Classificação ativ com agrop'!$B$7:$Z$632,COLUMN()-1,0))</f>
        <v>61</v>
      </c>
      <c r="U316" s="270">
        <f>IF(VLOOKUP($B316,'Classificação ativ com agrop'!$B$7:$Z$632,COLUMN()-1,0)=0,"",VLOOKUP($B316,'Classificação ativ com agrop'!$B$7:$Z$632,COLUMN()-1,0))</f>
        <v>14648</v>
      </c>
      <c r="V316" s="270">
        <f>IF(VLOOKUP($B316,'Classificação ativ com agrop'!$B$7:$Z$632,COLUMN()-1,0)=0,"",VLOOKUP($B316,'Classificação ativ com agrop'!$B$7:$Z$632,COLUMN()-1,0))</f>
        <v>2041</v>
      </c>
      <c r="W316" s="270" t="str">
        <f>IF(VLOOKUP($B316,'Classificação ativ com agrop'!$B$7:$Z$632,COLUMN()-1,0)=0,"",VLOOKUP($B316,'Classificação ativ com agrop'!$B$7:$Z$632,COLUMN()-1,0))</f>
        <v/>
      </c>
      <c r="X316" s="270" t="str">
        <f>IF(VLOOKUP($B316,'Classificação ativ com agrop'!$B$7:$Z$632,COLUMN()-1,0)=0,"",VLOOKUP($B316,'Classificação ativ com agrop'!$B$7:$Z$632,COLUMN()-1,0))</f>
        <v/>
      </c>
      <c r="Y316" s="270" t="str">
        <f>IF(VLOOKUP($B316,'Classificação ativ com agrop'!$B$7:$Z$632,COLUMN()-1,0)=0,"",VLOOKUP($B316,'Classificação ativ com agrop'!$B$7:$Z$632,COLUMN()-1,0))</f>
        <v/>
      </c>
      <c r="Z316" s="270" t="str">
        <f>IF(VLOOKUP($B316,'Classificação ativ com agrop'!$B$7:$Z$632,COLUMN()-1,0)=0,"",VLOOKUP($B316,'Classificação ativ com agrop'!$B$7:$Z$632,COLUMN()-1,0))</f>
        <v/>
      </c>
    </row>
    <row r="317" spans="1:26">
      <c r="A317" s="48">
        <v>572</v>
      </c>
      <c r="B317" s="49" t="s">
        <v>545</v>
      </c>
      <c r="C317" s="65">
        <f>VLOOKUP($B317,'Panorama Especialização Brasil'!$K$4:$BU$679,58,0)</f>
        <v>2414</v>
      </c>
      <c r="D317" s="46">
        <f t="shared" si="4"/>
        <v>0.57034359201591456</v>
      </c>
      <c r="E317" s="201">
        <f>VLOOKUP($B317,'Panorama Especialização Brasil'!$K$4:$BU$679,60,0)</f>
        <v>361</v>
      </c>
      <c r="F317" s="98">
        <v>282</v>
      </c>
      <c r="G317" s="196">
        <v>34</v>
      </c>
      <c r="H317" s="98">
        <f>VLOOKUP($B317,'Panorama Especialização Brasil'!$K$4:$BU$679,63,0)</f>
        <v>74894</v>
      </c>
      <c r="I317" s="201">
        <f>VLOOKUP($B317,'Panorama Especialização Brasil'!$K$4:$BV$680,64,0)</f>
        <v>7473</v>
      </c>
      <c r="J317" s="270" t="str">
        <f>IF(VLOOKUP($B317,'Classificação ativ com agrop'!$B$7:$Z$632,COLUMN()-1,0)=0,"",VLOOKUP($B317,'Classificação ativ com agrop'!$B$7:$Z$632,COLUMN()-1,0))</f>
        <v/>
      </c>
      <c r="K317" s="270" t="str">
        <f>IF(VLOOKUP($B317,'Classificação ativ com agrop'!$B$7:$Z$632,COLUMN()-1,0)=0,"",VLOOKUP($B317,'Classificação ativ com agrop'!$B$7:$Z$632,COLUMN()-1,0))</f>
        <v>SPB - Edu</v>
      </c>
      <c r="L317" s="270" t="str">
        <f>IF(VLOOKUP($B317,'Classificação ativ com agrop'!$B$7:$Z$632,COLUMN()-1,0)=0,"",VLOOKUP($B317,'Classificação ativ com agrop'!$B$7:$Z$632,COLUMN()-1,0))</f>
        <v/>
      </c>
      <c r="M317" s="270" t="str">
        <f>IF(VLOOKUP($B317,'Classificação ativ com agrop'!$B$7:$Z$632,COLUMN()-1,0)=0,"",VLOOKUP($B317,'Classificação ativ com agrop'!$B$7:$Z$632,COLUMN()-1,0))</f>
        <v>Multifunção</v>
      </c>
      <c r="N317" s="270" t="str">
        <f>IF(VLOOKUP($B317,'Classificação ativ com agrop'!$B$7:$Z$632,COLUMN()-1,0)=0,"",VLOOKUP($B317,'Classificação ativ com agrop'!$B$7:$Z$632,COLUMN()-1,0))</f>
        <v/>
      </c>
      <c r="O317" s="270" t="str">
        <f>IF(VLOOKUP($B317,'Classificação ativ com agrop'!$B$7:$Z$632,COLUMN()-1,0)=0,"",VLOOKUP($B317,'Classificação ativ com agrop'!$B$7:$Z$632,COLUMN()-1,0))</f>
        <v/>
      </c>
      <c r="P317" s="270" t="str">
        <f>IF(VLOOKUP($B317,'Classificação ativ com agrop'!$B$7:$Z$632,COLUMN()-1,0)=0,"",VLOOKUP($B317,'Classificação ativ com agrop'!$B$7:$Z$632,COLUMN()-1,0))</f>
        <v/>
      </c>
      <c r="Q317" s="269">
        <f>IF(VLOOKUP($B317,'Classificação ativ com agrop'!$B$7:$Z$632,COLUMN()-1,0)=0,"",VLOOKUP($B317,'Classificação ativ com agrop'!$B$7:$Z$632,COLUMN()-1,0))</f>
        <v>1</v>
      </c>
      <c r="R317" s="269" t="str">
        <f>IF(VLOOKUP($B317,'Classificação ativ com agrop'!$B$7:$Z$632,COLUMN()-1,0)=0,"",VLOOKUP($B317,'Classificação ativ com agrop'!$B$7:$Z$632,COLUMN()-1,0))</f>
        <v/>
      </c>
      <c r="S317" s="270">
        <f>IF(VLOOKUP($B317,'Classificação ativ com agrop'!$B$7:$Z$632,COLUMN()-1,0)=0,"",VLOOKUP($B317,'Classificação ativ com agrop'!$B$7:$Z$632,COLUMN()-1,0))</f>
        <v>2414</v>
      </c>
      <c r="T317" s="270">
        <f>IF(VLOOKUP($B317,'Classificação ativ com agrop'!$B$7:$Z$632,COLUMN()-1,0)=0,"",VLOOKUP($B317,'Classificação ativ com agrop'!$B$7:$Z$632,COLUMN()-1,0))</f>
        <v>361</v>
      </c>
      <c r="U317" s="270">
        <f>IF(VLOOKUP($B317,'Classificação ativ com agrop'!$B$7:$Z$632,COLUMN()-1,0)=0,"",VLOOKUP($B317,'Classificação ativ com agrop'!$B$7:$Z$632,COLUMN()-1,0))</f>
        <v>74894</v>
      </c>
      <c r="V317" s="270">
        <f>IF(VLOOKUP($B317,'Classificação ativ com agrop'!$B$7:$Z$632,COLUMN()-1,0)=0,"",VLOOKUP($B317,'Classificação ativ com agrop'!$B$7:$Z$632,COLUMN()-1,0))</f>
        <v>7473</v>
      </c>
      <c r="W317" s="270" t="str">
        <f>IF(VLOOKUP($B317,'Classificação ativ com agrop'!$B$7:$Z$632,COLUMN()-1,0)=0,"",VLOOKUP($B317,'Classificação ativ com agrop'!$B$7:$Z$632,COLUMN()-1,0))</f>
        <v/>
      </c>
      <c r="X317" s="270" t="str">
        <f>IF(VLOOKUP($B317,'Classificação ativ com agrop'!$B$7:$Z$632,COLUMN()-1,0)=0,"",VLOOKUP($B317,'Classificação ativ com agrop'!$B$7:$Z$632,COLUMN()-1,0))</f>
        <v/>
      </c>
      <c r="Y317" s="270" t="str">
        <f>IF(VLOOKUP($B317,'Classificação ativ com agrop'!$B$7:$Z$632,COLUMN()-1,0)=0,"",VLOOKUP($B317,'Classificação ativ com agrop'!$B$7:$Z$632,COLUMN()-1,0))</f>
        <v/>
      </c>
      <c r="Z317" s="270" t="str">
        <f>IF(VLOOKUP($B317,'Classificação ativ com agrop'!$B$7:$Z$632,COLUMN()-1,0)=0,"",VLOOKUP($B317,'Classificação ativ com agrop'!$B$7:$Z$632,COLUMN()-1,0))</f>
        <v/>
      </c>
    </row>
    <row r="318" spans="1:26">
      <c r="A318" s="48">
        <v>644</v>
      </c>
      <c r="B318" s="49" t="s">
        <v>618</v>
      </c>
      <c r="C318" s="65">
        <f>VLOOKUP($B318,'Panorama Especialização Brasil'!$K$4:$BU$679,58,0)</f>
        <v>526</v>
      </c>
      <c r="D318" s="46">
        <f t="shared" si="4"/>
        <v>0.56992707937474807</v>
      </c>
      <c r="E318" s="201">
        <f>VLOOKUP($B318,'Panorama Especialização Brasil'!$K$4:$BU$679,60,0)</f>
        <v>109</v>
      </c>
      <c r="F318" s="98">
        <v>138</v>
      </c>
      <c r="G318" s="196">
        <v>18</v>
      </c>
      <c r="H318" s="98">
        <f>VLOOKUP($B318,'Panorama Especialização Brasil'!$K$4:$BU$679,63,0)</f>
        <v>16331</v>
      </c>
      <c r="I318" s="201">
        <f>VLOOKUP($B318,'Panorama Especialização Brasil'!$K$4:$BV$680,64,0)</f>
        <v>3872</v>
      </c>
      <c r="J318" s="270" t="str">
        <f>IF(VLOOKUP($B318,'Classificação ativ com agrop'!$B$7:$Z$632,COLUMN()-1,0)=0,"",VLOOKUP($B318,'Classificação ativ com agrop'!$B$7:$Z$632,COLUMN()-1,0))</f>
        <v>Tur e Laz</v>
      </c>
      <c r="K318" s="270" t="str">
        <f>IF(VLOOKUP($B318,'Classificação ativ com agrop'!$B$7:$Z$632,COLUMN()-1,0)=0,"",VLOOKUP($B318,'Classificação ativ com agrop'!$B$7:$Z$632,COLUMN()-1,0))</f>
        <v>SPF</v>
      </c>
      <c r="L318" s="270" t="str">
        <f>IF(VLOOKUP($B318,'Classificação ativ com agrop'!$B$7:$Z$632,COLUMN()-1,0)=0,"",VLOOKUP($B318,'Classificação ativ com agrop'!$B$7:$Z$632,COLUMN()-1,0))</f>
        <v/>
      </c>
      <c r="M318" s="270" t="str">
        <f>IF(VLOOKUP($B318,'Classificação ativ com agrop'!$B$7:$Z$632,COLUMN()-1,0)=0,"",VLOOKUP($B318,'Classificação ativ com agrop'!$B$7:$Z$632,COLUMN()-1,0))</f>
        <v>Cons Reflexo</v>
      </c>
      <c r="N318" s="270" t="str">
        <f>IF(VLOOKUP($B318,'Classificação ativ com agrop'!$B$7:$Z$632,COLUMN()-1,0)=0,"",VLOOKUP($B318,'Classificação ativ com agrop'!$B$7:$Z$632,COLUMN()-1,0))</f>
        <v>Turismo &amp; Lazer</v>
      </c>
      <c r="O318" s="270" t="str">
        <f>IF(VLOOKUP($B318,'Classificação ativ com agrop'!$B$7:$Z$632,COLUMN()-1,0)=0,"",VLOOKUP($B318,'Classificação ativ com agrop'!$B$7:$Z$632,COLUMN()-1,0))</f>
        <v/>
      </c>
      <c r="P318" s="270" t="str">
        <f>IF(VLOOKUP($B318,'Classificação ativ com agrop'!$B$7:$Z$632,COLUMN()-1,0)=0,"",VLOOKUP($B318,'Classificação ativ com agrop'!$B$7:$Z$632,COLUMN()-1,0))</f>
        <v>TrS Prop</v>
      </c>
      <c r="Q318" s="269">
        <f>IF(VLOOKUP($B318,'Classificação ativ com agrop'!$B$7:$Z$632,COLUMN()-1,0)=0,"",VLOOKUP($B318,'Classificação ativ com agrop'!$B$7:$Z$632,COLUMN()-1,0))</f>
        <v>0.7</v>
      </c>
      <c r="R318" s="269">
        <f>IF(VLOOKUP($B318,'Classificação ativ com agrop'!$B$7:$Z$632,COLUMN()-1,0)=0,"",VLOOKUP($B318,'Classificação ativ com agrop'!$B$7:$Z$632,COLUMN()-1,0))</f>
        <v>0.3</v>
      </c>
      <c r="S318" s="270">
        <f>IF(VLOOKUP($B318,'Classificação ativ com agrop'!$B$7:$Z$632,COLUMN()-1,0)=0,"",VLOOKUP($B318,'Classificação ativ com agrop'!$B$7:$Z$632,COLUMN()-1,0))</f>
        <v>368.2</v>
      </c>
      <c r="T318" s="270">
        <f>IF(VLOOKUP($B318,'Classificação ativ com agrop'!$B$7:$Z$632,COLUMN()-1,0)=0,"",VLOOKUP($B318,'Classificação ativ com agrop'!$B$7:$Z$632,COLUMN()-1,0))</f>
        <v>76.3</v>
      </c>
      <c r="U318" s="270">
        <f>IF(VLOOKUP($B318,'Classificação ativ com agrop'!$B$7:$Z$632,COLUMN()-1,0)=0,"",VLOOKUP($B318,'Classificação ativ com agrop'!$B$7:$Z$632,COLUMN()-1,0))</f>
        <v>11431.699999999999</v>
      </c>
      <c r="V318" s="270">
        <f>IF(VLOOKUP($B318,'Classificação ativ com agrop'!$B$7:$Z$632,COLUMN()-1,0)=0,"",VLOOKUP($B318,'Classificação ativ com agrop'!$B$7:$Z$632,COLUMN()-1,0))</f>
        <v>2710.3999999999996</v>
      </c>
      <c r="W318" s="270">
        <f>IF(VLOOKUP($B318,'Classificação ativ com agrop'!$B$7:$Z$632,COLUMN()-1,0)=0,"",VLOOKUP($B318,'Classificação ativ com agrop'!$B$7:$Z$632,COLUMN()-1,0))</f>
        <v>157.79999999999998</v>
      </c>
      <c r="X318" s="270">
        <f>IF(VLOOKUP($B318,'Classificação ativ com agrop'!$B$7:$Z$632,COLUMN()-1,0)=0,"",VLOOKUP($B318,'Classificação ativ com agrop'!$B$7:$Z$632,COLUMN()-1,0))</f>
        <v>32.699999999999996</v>
      </c>
      <c r="Y318" s="270">
        <f>IF(VLOOKUP($B318,'Classificação ativ com agrop'!$B$7:$Z$632,COLUMN()-1,0)=0,"",VLOOKUP($B318,'Classificação ativ com agrop'!$B$7:$Z$632,COLUMN()-1,0))</f>
        <v>4899.3</v>
      </c>
      <c r="Z318" s="270">
        <f>IF(VLOOKUP($B318,'Classificação ativ com agrop'!$B$7:$Z$632,COLUMN()-1,0)=0,"",VLOOKUP($B318,'Classificação ativ com agrop'!$B$7:$Z$632,COLUMN()-1,0))</f>
        <v>1161.5999999999999</v>
      </c>
    </row>
    <row r="319" spans="1:26">
      <c r="A319" s="48">
        <v>61</v>
      </c>
      <c r="B319" s="49" t="s">
        <v>31</v>
      </c>
      <c r="C319" s="65">
        <f>VLOOKUP($B319,'Panorama Especialização Brasil'!$K$4:$BU$679,58,0)</f>
        <v>622</v>
      </c>
      <c r="D319" s="46">
        <f t="shared" si="4"/>
        <v>0.56982565618570302</v>
      </c>
      <c r="E319" s="201">
        <f>VLOOKUP($B319,'Panorama Especialização Brasil'!$K$4:$BU$679,60,0)</f>
        <v>64</v>
      </c>
      <c r="F319" s="98">
        <v>136</v>
      </c>
      <c r="G319" s="196">
        <v>10</v>
      </c>
      <c r="H319" s="98">
        <f>VLOOKUP($B319,'Panorama Especialização Brasil'!$K$4:$BU$679,63,0)</f>
        <v>19315</v>
      </c>
      <c r="I319" s="201">
        <f>VLOOKUP($B319,'Panorama Especialização Brasil'!$K$4:$BV$680,64,0)</f>
        <v>656</v>
      </c>
      <c r="J319" s="270" t="str">
        <f>IF(VLOOKUP($B319,'Classificação ativ com agrop'!$B$7:$Z$632,COLUMN()-1,0)=0,"",VLOOKUP($B319,'Classificação ativ com agrop'!$B$7:$Z$632,COLUMN()-1,0))</f>
        <v/>
      </c>
      <c r="K319" s="270" t="str">
        <f>IF(VLOOKUP($B319,'Classificação ativ com agrop'!$B$7:$Z$632,COLUMN()-1,0)=0,"",VLOOKUP($B319,'Classificação ativ com agrop'!$B$7:$Z$632,COLUMN()-1,0))</f>
        <v>SPF</v>
      </c>
      <c r="L319" s="270" t="str">
        <f>IF(VLOOKUP($B319,'Classificação ativ com agrop'!$B$7:$Z$632,COLUMN()-1,0)=0,"",VLOOKUP($B319,'Classificação ativ com agrop'!$B$7:$Z$632,COLUMN()-1,0))</f>
        <v/>
      </c>
      <c r="M319" s="270" t="str">
        <f>IF(VLOOKUP($B319,'Classificação ativ com agrop'!$B$7:$Z$632,COLUMN()-1,0)=0,"",VLOOKUP($B319,'Classificação ativ com agrop'!$B$7:$Z$632,COLUMN()-1,0))</f>
        <v>Cons Reflexo</v>
      </c>
      <c r="N319" s="270" t="str">
        <f>IF(VLOOKUP($B319,'Classificação ativ com agrop'!$B$7:$Z$632,COLUMN()-1,0)=0,"",VLOOKUP($B319,'Classificação ativ com agrop'!$B$7:$Z$632,COLUMN()-1,0))</f>
        <v/>
      </c>
      <c r="O319" s="270" t="str">
        <f>IF(VLOOKUP($B319,'Classificação ativ com agrop'!$B$7:$Z$632,COLUMN()-1,0)=0,"",VLOOKUP($B319,'Classificação ativ com agrop'!$B$7:$Z$632,COLUMN()-1,0))</f>
        <v/>
      </c>
      <c r="P319" s="270" t="str">
        <f>IF(VLOOKUP($B319,'Classificação ativ com agrop'!$B$7:$Z$632,COLUMN()-1,0)=0,"",VLOOKUP($B319,'Classificação ativ com agrop'!$B$7:$Z$632,COLUMN()-1,0))</f>
        <v/>
      </c>
      <c r="Q319" s="269">
        <f>IF(VLOOKUP($B319,'Classificação ativ com agrop'!$B$7:$Z$632,COLUMN()-1,0)=0,"",VLOOKUP($B319,'Classificação ativ com agrop'!$B$7:$Z$632,COLUMN()-1,0))</f>
        <v>1</v>
      </c>
      <c r="R319" s="269" t="str">
        <f>IF(VLOOKUP($B319,'Classificação ativ com agrop'!$B$7:$Z$632,COLUMN()-1,0)=0,"",VLOOKUP($B319,'Classificação ativ com agrop'!$B$7:$Z$632,COLUMN()-1,0))</f>
        <v/>
      </c>
      <c r="S319" s="270">
        <f>IF(VLOOKUP($B319,'Classificação ativ com agrop'!$B$7:$Z$632,COLUMN()-1,0)=0,"",VLOOKUP($B319,'Classificação ativ com agrop'!$B$7:$Z$632,COLUMN()-1,0))</f>
        <v>622</v>
      </c>
      <c r="T319" s="270">
        <f>IF(VLOOKUP($B319,'Classificação ativ com agrop'!$B$7:$Z$632,COLUMN()-1,0)=0,"",VLOOKUP($B319,'Classificação ativ com agrop'!$B$7:$Z$632,COLUMN()-1,0))</f>
        <v>64</v>
      </c>
      <c r="U319" s="270">
        <f>IF(VLOOKUP($B319,'Classificação ativ com agrop'!$B$7:$Z$632,COLUMN()-1,0)=0,"",VLOOKUP($B319,'Classificação ativ com agrop'!$B$7:$Z$632,COLUMN()-1,0))</f>
        <v>19315</v>
      </c>
      <c r="V319" s="270">
        <f>IF(VLOOKUP($B319,'Classificação ativ com agrop'!$B$7:$Z$632,COLUMN()-1,0)=0,"",VLOOKUP($B319,'Classificação ativ com agrop'!$B$7:$Z$632,COLUMN()-1,0))</f>
        <v>656</v>
      </c>
      <c r="W319" s="270" t="str">
        <f>IF(VLOOKUP($B319,'Classificação ativ com agrop'!$B$7:$Z$632,COLUMN()-1,0)=0,"",VLOOKUP($B319,'Classificação ativ com agrop'!$B$7:$Z$632,COLUMN()-1,0))</f>
        <v/>
      </c>
      <c r="X319" s="270" t="str">
        <f>IF(VLOOKUP($B319,'Classificação ativ com agrop'!$B$7:$Z$632,COLUMN()-1,0)=0,"",VLOOKUP($B319,'Classificação ativ com agrop'!$B$7:$Z$632,COLUMN()-1,0))</f>
        <v/>
      </c>
      <c r="Y319" s="270" t="str">
        <f>IF(VLOOKUP($B319,'Classificação ativ com agrop'!$B$7:$Z$632,COLUMN()-1,0)=0,"",VLOOKUP($B319,'Classificação ativ com agrop'!$B$7:$Z$632,COLUMN()-1,0))</f>
        <v/>
      </c>
      <c r="Z319" s="270" t="str">
        <f>IF(VLOOKUP($B319,'Classificação ativ com agrop'!$B$7:$Z$632,COLUMN()-1,0)=0,"",VLOOKUP($B319,'Classificação ativ com agrop'!$B$7:$Z$632,COLUMN()-1,0))</f>
        <v/>
      </c>
    </row>
    <row r="320" spans="1:26">
      <c r="A320" s="48">
        <v>392</v>
      </c>
      <c r="B320" s="49" t="s">
        <v>710</v>
      </c>
      <c r="C320" s="65">
        <f>VLOOKUP($B320,'Panorama Especialização Brasil'!$K$4:$BU$679,58,0)</f>
        <v>1002</v>
      </c>
      <c r="D320" s="46">
        <f t="shared" si="4"/>
        <v>0.56842193203577773</v>
      </c>
      <c r="E320" s="201">
        <f>VLOOKUP($B320,'Panorama Especialização Brasil'!$K$4:$BU$679,60,0)</f>
        <v>95</v>
      </c>
      <c r="F320" s="98">
        <v>326</v>
      </c>
      <c r="G320" s="196">
        <v>26</v>
      </c>
      <c r="H320" s="98">
        <f>VLOOKUP($B320,'Panorama Especialização Brasil'!$K$4:$BU$679,63,0)</f>
        <v>31192</v>
      </c>
      <c r="I320" s="201">
        <f>VLOOKUP($B320,'Panorama Especialização Brasil'!$K$4:$BV$680,64,0)</f>
        <v>2813</v>
      </c>
      <c r="J320" s="270" t="str">
        <f>IF(VLOOKUP($B320,'Classificação ativ com agrop'!$B$7:$Z$632,COLUMN()-1,0)=0,"",VLOOKUP($B320,'Classificação ativ com agrop'!$B$7:$Z$632,COLUMN()-1,0))</f>
        <v/>
      </c>
      <c r="K320" s="270" t="str">
        <f>IF(VLOOKUP($B320,'Classificação ativ com agrop'!$B$7:$Z$632,COLUMN()-1,0)=0,"",VLOOKUP($B320,'Classificação ativ com agrop'!$B$7:$Z$632,COLUMN()-1,0))</f>
        <v>Multicadeia</v>
      </c>
      <c r="L320" s="270" t="str">
        <f>IF(VLOOKUP($B320,'Classificação ativ com agrop'!$B$7:$Z$632,COLUMN()-1,0)=0,"",VLOOKUP($B320,'Classificação ativ com agrop'!$B$7:$Z$632,COLUMN()-1,0))</f>
        <v/>
      </c>
      <c r="M320" s="270" t="str">
        <f>IF(VLOOKUP($B320,'Classificação ativ com agrop'!$B$7:$Z$632,COLUMN()-1,0)=0,"",VLOOKUP($B320,'Classificação ativ com agrop'!$B$7:$Z$632,COLUMN()-1,0))</f>
        <v>Multifunção</v>
      </c>
      <c r="N320" s="270" t="str">
        <f>IF(VLOOKUP($B320,'Classificação ativ com agrop'!$B$7:$Z$632,COLUMN()-1,0)=0,"",VLOOKUP($B320,'Classificação ativ com agrop'!$B$7:$Z$632,COLUMN()-1,0))</f>
        <v/>
      </c>
      <c r="O320" s="270" t="str">
        <f>IF(VLOOKUP($B320,'Classificação ativ com agrop'!$B$7:$Z$632,COLUMN()-1,0)=0,"",VLOOKUP($B320,'Classificação ativ com agrop'!$B$7:$Z$632,COLUMN()-1,0))</f>
        <v/>
      </c>
      <c r="P320" s="270" t="str">
        <f>IF(VLOOKUP($B320,'Classificação ativ com agrop'!$B$7:$Z$632,COLUMN()-1,0)=0,"",VLOOKUP($B320,'Classificação ativ com agrop'!$B$7:$Z$632,COLUMN()-1,0))</f>
        <v/>
      </c>
      <c r="Q320" s="269">
        <f>IF(VLOOKUP($B320,'Classificação ativ com agrop'!$B$7:$Z$632,COLUMN()-1,0)=0,"",VLOOKUP($B320,'Classificação ativ com agrop'!$B$7:$Z$632,COLUMN()-1,0))</f>
        <v>1</v>
      </c>
      <c r="R320" s="269" t="str">
        <f>IF(VLOOKUP($B320,'Classificação ativ com agrop'!$B$7:$Z$632,COLUMN()-1,0)=0,"",VLOOKUP($B320,'Classificação ativ com agrop'!$B$7:$Z$632,COLUMN()-1,0))</f>
        <v/>
      </c>
      <c r="S320" s="270">
        <f>IF(VLOOKUP($B320,'Classificação ativ com agrop'!$B$7:$Z$632,COLUMN()-1,0)=0,"",VLOOKUP($B320,'Classificação ativ com agrop'!$B$7:$Z$632,COLUMN()-1,0))</f>
        <v>1002</v>
      </c>
      <c r="T320" s="270">
        <f>IF(VLOOKUP($B320,'Classificação ativ com agrop'!$B$7:$Z$632,COLUMN()-1,0)=0,"",VLOOKUP($B320,'Classificação ativ com agrop'!$B$7:$Z$632,COLUMN()-1,0))</f>
        <v>95</v>
      </c>
      <c r="U320" s="270">
        <f>IF(VLOOKUP($B320,'Classificação ativ com agrop'!$B$7:$Z$632,COLUMN()-1,0)=0,"",VLOOKUP($B320,'Classificação ativ com agrop'!$B$7:$Z$632,COLUMN()-1,0))</f>
        <v>31192</v>
      </c>
      <c r="V320" s="270">
        <f>IF(VLOOKUP($B320,'Classificação ativ com agrop'!$B$7:$Z$632,COLUMN()-1,0)=0,"",VLOOKUP($B320,'Classificação ativ com agrop'!$B$7:$Z$632,COLUMN()-1,0))</f>
        <v>2813</v>
      </c>
      <c r="W320" s="270" t="str">
        <f>IF(VLOOKUP($B320,'Classificação ativ com agrop'!$B$7:$Z$632,COLUMN()-1,0)=0,"",VLOOKUP($B320,'Classificação ativ com agrop'!$B$7:$Z$632,COLUMN()-1,0))</f>
        <v/>
      </c>
      <c r="X320" s="270" t="str">
        <f>IF(VLOOKUP($B320,'Classificação ativ com agrop'!$B$7:$Z$632,COLUMN()-1,0)=0,"",VLOOKUP($B320,'Classificação ativ com agrop'!$B$7:$Z$632,COLUMN()-1,0))</f>
        <v/>
      </c>
      <c r="Y320" s="270" t="str">
        <f>IF(VLOOKUP($B320,'Classificação ativ com agrop'!$B$7:$Z$632,COLUMN()-1,0)=0,"",VLOOKUP($B320,'Classificação ativ com agrop'!$B$7:$Z$632,COLUMN()-1,0))</f>
        <v/>
      </c>
      <c r="Z320" s="270" t="str">
        <f>IF(VLOOKUP($B320,'Classificação ativ com agrop'!$B$7:$Z$632,COLUMN()-1,0)=0,"",VLOOKUP($B320,'Classificação ativ com agrop'!$B$7:$Z$632,COLUMN()-1,0))</f>
        <v/>
      </c>
    </row>
    <row r="321" spans="1:26">
      <c r="A321" s="48">
        <v>490</v>
      </c>
      <c r="B321" s="49" t="s">
        <v>462</v>
      </c>
      <c r="C321" s="65">
        <f>VLOOKUP($B321,'Panorama Especialização Brasil'!$K$4:$BU$679,58,0)</f>
        <v>750</v>
      </c>
      <c r="D321" s="46">
        <f t="shared" si="4"/>
        <v>0.56840502129392845</v>
      </c>
      <c r="E321" s="201">
        <f>VLOOKUP($B321,'Panorama Especialização Brasil'!$K$4:$BU$679,60,0)</f>
        <v>100</v>
      </c>
      <c r="F321" s="98">
        <v>406</v>
      </c>
      <c r="G321" s="196">
        <v>24</v>
      </c>
      <c r="H321" s="98">
        <f>VLOOKUP($B321,'Panorama Especialização Brasil'!$K$4:$BU$679,63,0)</f>
        <v>23348</v>
      </c>
      <c r="I321" s="201">
        <f>VLOOKUP($B321,'Panorama Especialização Brasil'!$K$4:$BV$680,64,0)</f>
        <v>2909</v>
      </c>
      <c r="J321" s="270" t="str">
        <f>IF(VLOOKUP($B321,'Classificação ativ com agrop'!$B$7:$Z$632,COLUMN()-1,0)=0,"",VLOOKUP($B321,'Classificação ativ com agrop'!$B$7:$Z$632,COLUMN()-1,0))</f>
        <v/>
      </c>
      <c r="K321" s="270" t="str">
        <f>IF(VLOOKUP($B321,'Classificação ativ com agrop'!$B$7:$Z$632,COLUMN()-1,0)=0,"",VLOOKUP($B321,'Classificação ativ com agrop'!$B$7:$Z$632,COLUMN()-1,0))</f>
        <v>SPF&amp;E</v>
      </c>
      <c r="L321" s="270" t="str">
        <f>IF(VLOOKUP($B321,'Classificação ativ com agrop'!$B$7:$Z$632,COLUMN()-1,0)=0,"",VLOOKUP($B321,'Classificação ativ com agrop'!$B$7:$Z$632,COLUMN()-1,0))</f>
        <v/>
      </c>
      <c r="M321" s="270" t="str">
        <f>IF(VLOOKUP($B321,'Classificação ativ com agrop'!$B$7:$Z$632,COLUMN()-1,0)=0,"",VLOOKUP($B321,'Classificação ativ com agrop'!$B$7:$Z$632,COLUMN()-1,0))</f>
        <v>Gen Reflexo</v>
      </c>
      <c r="N321" s="270" t="str">
        <f>IF(VLOOKUP($B321,'Classificação ativ com agrop'!$B$7:$Z$632,COLUMN()-1,0)=0,"",VLOOKUP($B321,'Classificação ativ com agrop'!$B$7:$Z$632,COLUMN()-1,0))</f>
        <v/>
      </c>
      <c r="O321" s="270" t="str">
        <f>IF(VLOOKUP($B321,'Classificação ativ com agrop'!$B$7:$Z$632,COLUMN()-1,0)=0,"",VLOOKUP($B321,'Classificação ativ com agrop'!$B$7:$Z$632,COLUMN()-1,0))</f>
        <v/>
      </c>
      <c r="P321" s="270" t="str">
        <f>IF(VLOOKUP($B321,'Classificação ativ com agrop'!$B$7:$Z$632,COLUMN()-1,0)=0,"",VLOOKUP($B321,'Classificação ativ com agrop'!$B$7:$Z$632,COLUMN()-1,0))</f>
        <v/>
      </c>
      <c r="Q321" s="269">
        <f>IF(VLOOKUP($B321,'Classificação ativ com agrop'!$B$7:$Z$632,COLUMN()-1,0)=0,"",VLOOKUP($B321,'Classificação ativ com agrop'!$B$7:$Z$632,COLUMN()-1,0))</f>
        <v>1</v>
      </c>
      <c r="R321" s="269" t="str">
        <f>IF(VLOOKUP($B321,'Classificação ativ com agrop'!$B$7:$Z$632,COLUMN()-1,0)=0,"",VLOOKUP($B321,'Classificação ativ com agrop'!$B$7:$Z$632,COLUMN()-1,0))</f>
        <v/>
      </c>
      <c r="S321" s="270">
        <f>IF(VLOOKUP($B321,'Classificação ativ com agrop'!$B$7:$Z$632,COLUMN()-1,0)=0,"",VLOOKUP($B321,'Classificação ativ com agrop'!$B$7:$Z$632,COLUMN()-1,0))</f>
        <v>750</v>
      </c>
      <c r="T321" s="270">
        <f>IF(VLOOKUP($B321,'Classificação ativ com agrop'!$B$7:$Z$632,COLUMN()-1,0)=0,"",VLOOKUP($B321,'Classificação ativ com agrop'!$B$7:$Z$632,COLUMN()-1,0))</f>
        <v>100</v>
      </c>
      <c r="U321" s="270">
        <f>IF(VLOOKUP($B321,'Classificação ativ com agrop'!$B$7:$Z$632,COLUMN()-1,0)=0,"",VLOOKUP($B321,'Classificação ativ com agrop'!$B$7:$Z$632,COLUMN()-1,0))</f>
        <v>23348</v>
      </c>
      <c r="V321" s="270">
        <f>IF(VLOOKUP($B321,'Classificação ativ com agrop'!$B$7:$Z$632,COLUMN()-1,0)=0,"",VLOOKUP($B321,'Classificação ativ com agrop'!$B$7:$Z$632,COLUMN()-1,0))</f>
        <v>2909</v>
      </c>
      <c r="W321" s="270" t="str">
        <f>IF(VLOOKUP($B321,'Classificação ativ com agrop'!$B$7:$Z$632,COLUMN()-1,0)=0,"",VLOOKUP($B321,'Classificação ativ com agrop'!$B$7:$Z$632,COLUMN()-1,0))</f>
        <v/>
      </c>
      <c r="X321" s="270" t="str">
        <f>IF(VLOOKUP($B321,'Classificação ativ com agrop'!$B$7:$Z$632,COLUMN()-1,0)=0,"",VLOOKUP($B321,'Classificação ativ com agrop'!$B$7:$Z$632,COLUMN()-1,0))</f>
        <v/>
      </c>
      <c r="Y321" s="270" t="str">
        <f>IF(VLOOKUP($B321,'Classificação ativ com agrop'!$B$7:$Z$632,COLUMN()-1,0)=0,"",VLOOKUP($B321,'Classificação ativ com agrop'!$B$7:$Z$632,COLUMN()-1,0))</f>
        <v/>
      </c>
      <c r="Z321" s="270" t="str">
        <f>IF(VLOOKUP($B321,'Classificação ativ com agrop'!$B$7:$Z$632,COLUMN()-1,0)=0,"",VLOOKUP($B321,'Classificação ativ com agrop'!$B$7:$Z$632,COLUMN()-1,0))</f>
        <v/>
      </c>
    </row>
    <row r="322" spans="1:26">
      <c r="A322" s="48">
        <v>40</v>
      </c>
      <c r="B322" s="49" t="s">
        <v>10</v>
      </c>
      <c r="C322" s="65">
        <f>VLOOKUP($B322,'Panorama Especialização Brasil'!$K$4:$BU$679,58,0)</f>
        <v>1021</v>
      </c>
      <c r="D322" s="46">
        <f t="shared" si="4"/>
        <v>0.56794777182652101</v>
      </c>
      <c r="E322" s="201">
        <f>VLOOKUP($B322,'Panorama Especialização Brasil'!$K$4:$BU$679,60,0)</f>
        <v>8</v>
      </c>
      <c r="F322" s="98">
        <v>65</v>
      </c>
      <c r="G322" s="196">
        <v>1</v>
      </c>
      <c r="H322" s="98">
        <f>VLOOKUP($B322,'Panorama Especialização Brasil'!$K$4:$BU$679,63,0)</f>
        <v>31810</v>
      </c>
      <c r="I322" s="201">
        <f>VLOOKUP($B322,'Panorama Especialização Brasil'!$K$4:$BV$680,64,0)</f>
        <v>166</v>
      </c>
      <c r="J322" s="270" t="str">
        <f>IF(VLOOKUP($B322,'Classificação ativ com agrop'!$B$7:$Z$632,COLUMN()-1,0)=0,"",VLOOKUP($B322,'Classificação ativ com agrop'!$B$7:$Z$632,COLUMN()-1,0))</f>
        <v/>
      </c>
      <c r="K322" s="270" t="str">
        <f>IF(VLOOKUP($B322,'Classificação ativ com agrop'!$B$7:$Z$632,COLUMN()-1,0)=0,"",VLOOKUP($B322,'Classificação ativ com agrop'!$B$7:$Z$632,COLUMN()-1,0))</f>
        <v>Energia</v>
      </c>
      <c r="L322" s="270" t="str">
        <f>IF(VLOOKUP($B322,'Classificação ativ com agrop'!$B$7:$Z$632,COLUMN()-1,0)=0,"",VLOOKUP($B322,'Classificação ativ com agrop'!$B$7:$Z$632,COLUMN()-1,0))</f>
        <v/>
      </c>
      <c r="M322" s="270" t="str">
        <f>IF(VLOOKUP($B322,'Classificação ativ com agrop'!$B$7:$Z$632,COLUMN()-1,0)=0,"",VLOOKUP($B322,'Classificação ativ com agrop'!$B$7:$Z$632,COLUMN()-1,0))</f>
        <v>X Prop</v>
      </c>
      <c r="N322" s="270" t="str">
        <f>IF(VLOOKUP($B322,'Classificação ativ com agrop'!$B$7:$Z$632,COLUMN()-1,0)=0,"",VLOOKUP($B322,'Classificação ativ com agrop'!$B$7:$Z$632,COLUMN()-1,0))</f>
        <v/>
      </c>
      <c r="O322" s="270" t="str">
        <f>IF(VLOOKUP($B322,'Classificação ativ com agrop'!$B$7:$Z$632,COLUMN()-1,0)=0,"",VLOOKUP($B322,'Classificação ativ com agrop'!$B$7:$Z$632,COLUMN()-1,0))</f>
        <v/>
      </c>
      <c r="P322" s="270" t="str">
        <f>IF(VLOOKUP($B322,'Classificação ativ com agrop'!$B$7:$Z$632,COLUMN()-1,0)=0,"",VLOOKUP($B322,'Classificação ativ com agrop'!$B$7:$Z$632,COLUMN()-1,0))</f>
        <v/>
      </c>
      <c r="Q322" s="269">
        <f>IF(VLOOKUP($B322,'Classificação ativ com agrop'!$B$7:$Z$632,COLUMN()-1,0)=0,"",VLOOKUP($B322,'Classificação ativ com agrop'!$B$7:$Z$632,COLUMN()-1,0))</f>
        <v>1</v>
      </c>
      <c r="R322" s="269" t="str">
        <f>IF(VLOOKUP($B322,'Classificação ativ com agrop'!$B$7:$Z$632,COLUMN()-1,0)=0,"",VLOOKUP($B322,'Classificação ativ com agrop'!$B$7:$Z$632,COLUMN()-1,0))</f>
        <v/>
      </c>
      <c r="S322" s="270">
        <f>IF(VLOOKUP($B322,'Classificação ativ com agrop'!$B$7:$Z$632,COLUMN()-1,0)=0,"",VLOOKUP($B322,'Classificação ativ com agrop'!$B$7:$Z$632,COLUMN()-1,0))</f>
        <v>1021</v>
      </c>
      <c r="T322" s="270">
        <f>IF(VLOOKUP($B322,'Classificação ativ com agrop'!$B$7:$Z$632,COLUMN()-1,0)=0,"",VLOOKUP($B322,'Classificação ativ com agrop'!$B$7:$Z$632,COLUMN()-1,0))</f>
        <v>8</v>
      </c>
      <c r="U322" s="270">
        <f>IF(VLOOKUP($B322,'Classificação ativ com agrop'!$B$7:$Z$632,COLUMN()-1,0)=0,"",VLOOKUP($B322,'Classificação ativ com agrop'!$B$7:$Z$632,COLUMN()-1,0))</f>
        <v>31810</v>
      </c>
      <c r="V322" s="270">
        <f>IF(VLOOKUP($B322,'Classificação ativ com agrop'!$B$7:$Z$632,COLUMN()-1,0)=0,"",VLOOKUP($B322,'Classificação ativ com agrop'!$B$7:$Z$632,COLUMN()-1,0))</f>
        <v>166</v>
      </c>
      <c r="W322" s="270" t="str">
        <f>IF(VLOOKUP($B322,'Classificação ativ com agrop'!$B$7:$Z$632,COLUMN()-1,0)=0,"",VLOOKUP($B322,'Classificação ativ com agrop'!$B$7:$Z$632,COLUMN()-1,0))</f>
        <v/>
      </c>
      <c r="X322" s="270" t="str">
        <f>IF(VLOOKUP($B322,'Classificação ativ com agrop'!$B$7:$Z$632,COLUMN()-1,0)=0,"",VLOOKUP($B322,'Classificação ativ com agrop'!$B$7:$Z$632,COLUMN()-1,0))</f>
        <v/>
      </c>
      <c r="Y322" s="270" t="str">
        <f>IF(VLOOKUP($B322,'Classificação ativ com agrop'!$B$7:$Z$632,COLUMN()-1,0)=0,"",VLOOKUP($B322,'Classificação ativ com agrop'!$B$7:$Z$632,COLUMN()-1,0))</f>
        <v/>
      </c>
      <c r="Z322" s="270" t="str">
        <f>IF(VLOOKUP($B322,'Classificação ativ com agrop'!$B$7:$Z$632,COLUMN()-1,0)=0,"",VLOOKUP($B322,'Classificação ativ com agrop'!$B$7:$Z$632,COLUMN()-1,0))</f>
        <v/>
      </c>
    </row>
    <row r="323" spans="1:26">
      <c r="A323" s="48">
        <v>296</v>
      </c>
      <c r="B323" s="49" t="s">
        <v>267</v>
      </c>
      <c r="C323" s="65">
        <f>VLOOKUP($B323,'Panorama Especialização Brasil'!$K$4:$BU$679,58,0)</f>
        <v>137</v>
      </c>
      <c r="D323" s="46">
        <f t="shared" si="4"/>
        <v>0.56772630753860354</v>
      </c>
      <c r="E323" s="201">
        <f>VLOOKUP($B323,'Panorama Especialização Brasil'!$K$4:$BU$679,60,0)</f>
        <v>9</v>
      </c>
      <c r="F323" s="98">
        <v>129</v>
      </c>
      <c r="G323" s="196">
        <v>4</v>
      </c>
      <c r="H323" s="98">
        <f>VLOOKUP($B323,'Panorama Especialização Brasil'!$K$4:$BU$679,63,0)</f>
        <v>4270</v>
      </c>
      <c r="I323" s="201">
        <f>VLOOKUP($B323,'Panorama Especialização Brasil'!$K$4:$BV$680,64,0)</f>
        <v>465</v>
      </c>
      <c r="J323" s="270" t="str">
        <f>IF(VLOOKUP($B323,'Classificação ativ com agrop'!$B$7:$Z$632,COLUMN()-1,0)=0,"",VLOOKUP($B323,'Classificação ativ com agrop'!$B$7:$Z$632,COLUMN()-1,0))</f>
        <v/>
      </c>
      <c r="K323" s="270" t="str">
        <f>IF(VLOOKUP($B323,'Classificação ativ com agrop'!$B$7:$Z$632,COLUMN()-1,0)=0,"",VLOOKUP($B323,'Classificação ativ com agrop'!$B$7:$Z$632,COLUMN()-1,0))</f>
        <v>SPF</v>
      </c>
      <c r="L323" s="270" t="str">
        <f>IF(VLOOKUP($B323,'Classificação ativ com agrop'!$B$7:$Z$632,COLUMN()-1,0)=0,"",VLOOKUP($B323,'Classificação ativ com agrop'!$B$7:$Z$632,COLUMN()-1,0))</f>
        <v/>
      </c>
      <c r="M323" s="270" t="str">
        <f>IF(VLOOKUP($B323,'Classificação ativ com agrop'!$B$7:$Z$632,COLUMN()-1,0)=0,"",VLOOKUP($B323,'Classificação ativ com agrop'!$B$7:$Z$632,COLUMN()-1,0))</f>
        <v>Cons Reflexo</v>
      </c>
      <c r="N323" s="270" t="str">
        <f>IF(VLOOKUP($B323,'Classificação ativ com agrop'!$B$7:$Z$632,COLUMN()-1,0)=0,"",VLOOKUP($B323,'Classificação ativ com agrop'!$B$7:$Z$632,COLUMN()-1,0))</f>
        <v/>
      </c>
      <c r="O323" s="270" t="str">
        <f>IF(VLOOKUP($B323,'Classificação ativ com agrop'!$B$7:$Z$632,COLUMN()-1,0)=0,"",VLOOKUP($B323,'Classificação ativ com agrop'!$B$7:$Z$632,COLUMN()-1,0))</f>
        <v/>
      </c>
      <c r="P323" s="270" t="str">
        <f>IF(VLOOKUP($B323,'Classificação ativ com agrop'!$B$7:$Z$632,COLUMN()-1,0)=0,"",VLOOKUP($B323,'Classificação ativ com agrop'!$B$7:$Z$632,COLUMN()-1,0))</f>
        <v/>
      </c>
      <c r="Q323" s="269">
        <f>IF(VLOOKUP($B323,'Classificação ativ com agrop'!$B$7:$Z$632,COLUMN()-1,0)=0,"",VLOOKUP($B323,'Classificação ativ com agrop'!$B$7:$Z$632,COLUMN()-1,0))</f>
        <v>1</v>
      </c>
      <c r="R323" s="269" t="str">
        <f>IF(VLOOKUP($B323,'Classificação ativ com agrop'!$B$7:$Z$632,COLUMN()-1,0)=0,"",VLOOKUP($B323,'Classificação ativ com agrop'!$B$7:$Z$632,COLUMN()-1,0))</f>
        <v/>
      </c>
      <c r="S323" s="270">
        <f>IF(VLOOKUP($B323,'Classificação ativ com agrop'!$B$7:$Z$632,COLUMN()-1,0)=0,"",VLOOKUP($B323,'Classificação ativ com agrop'!$B$7:$Z$632,COLUMN()-1,0))</f>
        <v>137</v>
      </c>
      <c r="T323" s="270">
        <f>IF(VLOOKUP($B323,'Classificação ativ com agrop'!$B$7:$Z$632,COLUMN()-1,0)=0,"",VLOOKUP($B323,'Classificação ativ com agrop'!$B$7:$Z$632,COLUMN()-1,0))</f>
        <v>9</v>
      </c>
      <c r="U323" s="270">
        <f>IF(VLOOKUP($B323,'Classificação ativ com agrop'!$B$7:$Z$632,COLUMN()-1,0)=0,"",VLOOKUP($B323,'Classificação ativ com agrop'!$B$7:$Z$632,COLUMN()-1,0))</f>
        <v>4270</v>
      </c>
      <c r="V323" s="270">
        <f>IF(VLOOKUP($B323,'Classificação ativ com agrop'!$B$7:$Z$632,COLUMN()-1,0)=0,"",VLOOKUP($B323,'Classificação ativ com agrop'!$B$7:$Z$632,COLUMN()-1,0))</f>
        <v>465</v>
      </c>
      <c r="W323" s="270" t="str">
        <f>IF(VLOOKUP($B323,'Classificação ativ com agrop'!$B$7:$Z$632,COLUMN()-1,0)=0,"",VLOOKUP($B323,'Classificação ativ com agrop'!$B$7:$Z$632,COLUMN()-1,0))</f>
        <v/>
      </c>
      <c r="X323" s="270" t="str">
        <f>IF(VLOOKUP($B323,'Classificação ativ com agrop'!$B$7:$Z$632,COLUMN()-1,0)=0,"",VLOOKUP($B323,'Classificação ativ com agrop'!$B$7:$Z$632,COLUMN()-1,0))</f>
        <v/>
      </c>
      <c r="Y323" s="270" t="str">
        <f>IF(VLOOKUP($B323,'Classificação ativ com agrop'!$B$7:$Z$632,COLUMN()-1,0)=0,"",VLOOKUP($B323,'Classificação ativ com agrop'!$B$7:$Z$632,COLUMN()-1,0))</f>
        <v/>
      </c>
      <c r="Z323" s="270" t="str">
        <f>IF(VLOOKUP($B323,'Classificação ativ com agrop'!$B$7:$Z$632,COLUMN()-1,0)=0,"",VLOOKUP($B323,'Classificação ativ com agrop'!$B$7:$Z$632,COLUMN()-1,0))</f>
        <v/>
      </c>
    </row>
    <row r="324" spans="1:26">
      <c r="A324" s="48">
        <v>300</v>
      </c>
      <c r="B324" s="49" t="s">
        <v>271</v>
      </c>
      <c r="C324" s="65">
        <f>VLOOKUP($B324,'Panorama Especialização Brasil'!$K$4:$BU$679,58,0)</f>
        <v>427</v>
      </c>
      <c r="D324" s="46">
        <f t="shared" si="4"/>
        <v>0.56398381992703484</v>
      </c>
      <c r="E324" s="201">
        <f>VLOOKUP($B324,'Panorama Especialização Brasil'!$K$4:$BU$679,60,0)</f>
        <v>7</v>
      </c>
      <c r="F324" s="98">
        <v>12</v>
      </c>
      <c r="G324" s="196">
        <v>2</v>
      </c>
      <c r="H324" s="98">
        <f>VLOOKUP($B324,'Panorama Especialização Brasil'!$K$4:$BU$679,63,0)</f>
        <v>13397</v>
      </c>
      <c r="I324" s="201">
        <f>VLOOKUP($B324,'Panorama Especialização Brasil'!$K$4:$BV$680,64,0)</f>
        <v>737</v>
      </c>
      <c r="J324" s="270" t="str">
        <f>IF(VLOOKUP($B324,'Classificação ativ com agrop'!$B$7:$Z$632,COLUMN()-1,0)=0,"",VLOOKUP($B324,'Classificação ativ com agrop'!$B$7:$Z$632,COLUMN()-1,0))</f>
        <v/>
      </c>
      <c r="K324" s="270" t="str">
        <f>IF(VLOOKUP($B324,'Classificação ativ com agrop'!$B$7:$Z$632,COLUMN()-1,0)=0,"",VLOOKUP($B324,'Classificação ativ com agrop'!$B$7:$Z$632,COLUMN()-1,0))</f>
        <v>Multicadeia</v>
      </c>
      <c r="L324" s="270" t="str">
        <f>IF(VLOOKUP($B324,'Classificação ativ com agrop'!$B$7:$Z$632,COLUMN()-1,0)=0,"",VLOOKUP($B324,'Classificação ativ com agrop'!$B$7:$Z$632,COLUMN()-1,0))</f>
        <v/>
      </c>
      <c r="M324" s="270" t="str">
        <f>IF(VLOOKUP($B324,'Classificação ativ com agrop'!$B$7:$Z$632,COLUMN()-1,0)=0,"",VLOOKUP($B324,'Classificação ativ com agrop'!$B$7:$Z$632,COLUMN()-1,0))</f>
        <v>Multifunção</v>
      </c>
      <c r="N324" s="270" t="str">
        <f>IF(VLOOKUP($B324,'Classificação ativ com agrop'!$B$7:$Z$632,COLUMN()-1,0)=0,"",VLOOKUP($B324,'Classificação ativ com agrop'!$B$7:$Z$632,COLUMN()-1,0))</f>
        <v/>
      </c>
      <c r="O324" s="270" t="str">
        <f>IF(VLOOKUP($B324,'Classificação ativ com agrop'!$B$7:$Z$632,COLUMN()-1,0)=0,"",VLOOKUP($B324,'Classificação ativ com agrop'!$B$7:$Z$632,COLUMN()-1,0))</f>
        <v/>
      </c>
      <c r="P324" s="270" t="str">
        <f>IF(VLOOKUP($B324,'Classificação ativ com agrop'!$B$7:$Z$632,COLUMN()-1,0)=0,"",VLOOKUP($B324,'Classificação ativ com agrop'!$B$7:$Z$632,COLUMN()-1,0))</f>
        <v/>
      </c>
      <c r="Q324" s="269">
        <f>IF(VLOOKUP($B324,'Classificação ativ com agrop'!$B$7:$Z$632,COLUMN()-1,0)=0,"",VLOOKUP($B324,'Classificação ativ com agrop'!$B$7:$Z$632,COLUMN()-1,0))</f>
        <v>1</v>
      </c>
      <c r="R324" s="269" t="str">
        <f>IF(VLOOKUP($B324,'Classificação ativ com agrop'!$B$7:$Z$632,COLUMN()-1,0)=0,"",VLOOKUP($B324,'Classificação ativ com agrop'!$B$7:$Z$632,COLUMN()-1,0))</f>
        <v/>
      </c>
      <c r="S324" s="270">
        <f>IF(VLOOKUP($B324,'Classificação ativ com agrop'!$B$7:$Z$632,COLUMN()-1,0)=0,"",VLOOKUP($B324,'Classificação ativ com agrop'!$B$7:$Z$632,COLUMN()-1,0))</f>
        <v>427</v>
      </c>
      <c r="T324" s="270">
        <f>IF(VLOOKUP($B324,'Classificação ativ com agrop'!$B$7:$Z$632,COLUMN()-1,0)=0,"",VLOOKUP($B324,'Classificação ativ com agrop'!$B$7:$Z$632,COLUMN()-1,0))</f>
        <v>7</v>
      </c>
      <c r="U324" s="270">
        <f>IF(VLOOKUP($B324,'Classificação ativ com agrop'!$B$7:$Z$632,COLUMN()-1,0)=0,"",VLOOKUP($B324,'Classificação ativ com agrop'!$B$7:$Z$632,COLUMN()-1,0))</f>
        <v>13397</v>
      </c>
      <c r="V324" s="270">
        <f>IF(VLOOKUP($B324,'Classificação ativ com agrop'!$B$7:$Z$632,COLUMN()-1,0)=0,"",VLOOKUP($B324,'Classificação ativ com agrop'!$B$7:$Z$632,COLUMN()-1,0))</f>
        <v>737</v>
      </c>
      <c r="W324" s="270" t="str">
        <f>IF(VLOOKUP($B324,'Classificação ativ com agrop'!$B$7:$Z$632,COLUMN()-1,0)=0,"",VLOOKUP($B324,'Classificação ativ com agrop'!$B$7:$Z$632,COLUMN()-1,0))</f>
        <v/>
      </c>
      <c r="X324" s="270" t="str">
        <f>IF(VLOOKUP($B324,'Classificação ativ com agrop'!$B$7:$Z$632,COLUMN()-1,0)=0,"",VLOOKUP($B324,'Classificação ativ com agrop'!$B$7:$Z$632,COLUMN()-1,0))</f>
        <v/>
      </c>
      <c r="Y324" s="270" t="str">
        <f>IF(VLOOKUP($B324,'Classificação ativ com agrop'!$B$7:$Z$632,COLUMN()-1,0)=0,"",VLOOKUP($B324,'Classificação ativ com agrop'!$B$7:$Z$632,COLUMN()-1,0))</f>
        <v/>
      </c>
      <c r="Z324" s="270" t="str">
        <f>IF(VLOOKUP($B324,'Classificação ativ com agrop'!$B$7:$Z$632,COLUMN()-1,0)=0,"",VLOOKUP($B324,'Classificação ativ com agrop'!$B$7:$Z$632,COLUMN()-1,0))</f>
        <v/>
      </c>
    </row>
    <row r="325" spans="1:26">
      <c r="A325" s="48">
        <v>346</v>
      </c>
      <c r="B325" s="49" t="s">
        <v>317</v>
      </c>
      <c r="C325" s="65">
        <f>VLOOKUP($B325,'Panorama Especialização Brasil'!$K$4:$BU$679,58,0)</f>
        <v>2148</v>
      </c>
      <c r="D325" s="46">
        <f t="shared" si="4"/>
        <v>0.56282190564557122</v>
      </c>
      <c r="E325" s="201">
        <f>VLOOKUP($B325,'Panorama Especialização Brasil'!$K$4:$BU$679,60,0)</f>
        <v>122</v>
      </c>
      <c r="F325" s="98">
        <v>588</v>
      </c>
      <c r="G325" s="196">
        <v>35</v>
      </c>
      <c r="H325" s="98">
        <f>VLOOKUP($B325,'Panorama Especialização Brasil'!$K$4:$BU$679,63,0)</f>
        <v>67532</v>
      </c>
      <c r="I325" s="201">
        <f>VLOOKUP($B325,'Panorama Especialização Brasil'!$K$4:$BV$680,64,0)</f>
        <v>4621</v>
      </c>
      <c r="J325" s="270" t="str">
        <f>IF(VLOOKUP($B325,'Classificação ativ com agrop'!$B$7:$Z$632,COLUMN()-1,0)=0,"",VLOOKUP($B325,'Classificação ativ com agrop'!$B$7:$Z$632,COLUMN()-1,0))</f>
        <v/>
      </c>
      <c r="K325" s="270" t="str">
        <f>IF(VLOOKUP($B325,'Classificação ativ com agrop'!$B$7:$Z$632,COLUMN()-1,0)=0,"",VLOOKUP($B325,'Classificação ativ com agrop'!$B$7:$Z$632,COLUMN()-1,0))</f>
        <v>Const Civil</v>
      </c>
      <c r="L325" s="270" t="str">
        <f>IF(VLOOKUP($B325,'Classificação ativ com agrop'!$B$7:$Z$632,COLUMN()-1,0)=0,"",VLOOKUP($B325,'Classificação ativ com agrop'!$B$7:$Z$632,COLUMN()-1,0))</f>
        <v/>
      </c>
      <c r="M325" s="270" t="str">
        <f>IF(VLOOKUP($B325,'Classificação ativ com agrop'!$B$7:$Z$632,COLUMN()-1,0)=0,"",VLOOKUP($B325,'Classificação ativ com agrop'!$B$7:$Z$632,COLUMN()-1,0))</f>
        <v>Multifunção</v>
      </c>
      <c r="N325" s="270" t="str">
        <f>IF(VLOOKUP($B325,'Classificação ativ com agrop'!$B$7:$Z$632,COLUMN()-1,0)=0,"",VLOOKUP($B325,'Classificação ativ com agrop'!$B$7:$Z$632,COLUMN()-1,0))</f>
        <v/>
      </c>
      <c r="O325" s="270" t="str">
        <f>IF(VLOOKUP($B325,'Classificação ativ com agrop'!$B$7:$Z$632,COLUMN()-1,0)=0,"",VLOOKUP($B325,'Classificação ativ com agrop'!$B$7:$Z$632,COLUMN()-1,0))</f>
        <v/>
      </c>
      <c r="P325" s="270" t="str">
        <f>IF(VLOOKUP($B325,'Classificação ativ com agrop'!$B$7:$Z$632,COLUMN()-1,0)=0,"",VLOOKUP($B325,'Classificação ativ com agrop'!$B$7:$Z$632,COLUMN()-1,0))</f>
        <v/>
      </c>
      <c r="Q325" s="269">
        <f>IF(VLOOKUP($B325,'Classificação ativ com agrop'!$B$7:$Z$632,COLUMN()-1,0)=0,"",VLOOKUP($B325,'Classificação ativ com agrop'!$B$7:$Z$632,COLUMN()-1,0))</f>
        <v>1</v>
      </c>
      <c r="R325" s="269" t="str">
        <f>IF(VLOOKUP($B325,'Classificação ativ com agrop'!$B$7:$Z$632,COLUMN()-1,0)=0,"",VLOOKUP($B325,'Classificação ativ com agrop'!$B$7:$Z$632,COLUMN()-1,0))</f>
        <v/>
      </c>
      <c r="S325" s="270">
        <f>IF(VLOOKUP($B325,'Classificação ativ com agrop'!$B$7:$Z$632,COLUMN()-1,0)=0,"",VLOOKUP($B325,'Classificação ativ com agrop'!$B$7:$Z$632,COLUMN()-1,0))</f>
        <v>2148</v>
      </c>
      <c r="T325" s="270">
        <f>IF(VLOOKUP($B325,'Classificação ativ com agrop'!$B$7:$Z$632,COLUMN()-1,0)=0,"",VLOOKUP($B325,'Classificação ativ com agrop'!$B$7:$Z$632,COLUMN()-1,0))</f>
        <v>122</v>
      </c>
      <c r="U325" s="270">
        <f>IF(VLOOKUP($B325,'Classificação ativ com agrop'!$B$7:$Z$632,COLUMN()-1,0)=0,"",VLOOKUP($B325,'Classificação ativ com agrop'!$B$7:$Z$632,COLUMN()-1,0))</f>
        <v>67532</v>
      </c>
      <c r="V325" s="270">
        <f>IF(VLOOKUP($B325,'Classificação ativ com agrop'!$B$7:$Z$632,COLUMN()-1,0)=0,"",VLOOKUP($B325,'Classificação ativ com agrop'!$B$7:$Z$632,COLUMN()-1,0))</f>
        <v>4621</v>
      </c>
      <c r="W325" s="270" t="str">
        <f>IF(VLOOKUP($B325,'Classificação ativ com agrop'!$B$7:$Z$632,COLUMN()-1,0)=0,"",VLOOKUP($B325,'Classificação ativ com agrop'!$B$7:$Z$632,COLUMN()-1,0))</f>
        <v/>
      </c>
      <c r="X325" s="270" t="str">
        <f>IF(VLOOKUP($B325,'Classificação ativ com agrop'!$B$7:$Z$632,COLUMN()-1,0)=0,"",VLOOKUP($B325,'Classificação ativ com agrop'!$B$7:$Z$632,COLUMN()-1,0))</f>
        <v/>
      </c>
      <c r="Y325" s="270" t="str">
        <f>IF(VLOOKUP($B325,'Classificação ativ com agrop'!$B$7:$Z$632,COLUMN()-1,0)=0,"",VLOOKUP($B325,'Classificação ativ com agrop'!$B$7:$Z$632,COLUMN()-1,0))</f>
        <v/>
      </c>
      <c r="Z325" s="270" t="str">
        <f>IF(VLOOKUP($B325,'Classificação ativ com agrop'!$B$7:$Z$632,COLUMN()-1,0)=0,"",VLOOKUP($B325,'Classificação ativ com agrop'!$B$7:$Z$632,COLUMN()-1,0))</f>
        <v/>
      </c>
    </row>
    <row r="326" spans="1:26">
      <c r="A326" s="48">
        <v>666</v>
      </c>
      <c r="B326" s="49" t="s">
        <v>640</v>
      </c>
      <c r="C326" s="65">
        <f>VLOOKUP($B326,'Panorama Especialização Brasil'!$K$4:$BU$679,58,0)</f>
        <v>347</v>
      </c>
      <c r="D326" s="46">
        <f t="shared" ref="D326:D389" si="5">(C326/H326)/($C$4/$H$4)</f>
        <v>0.56171485276714084</v>
      </c>
      <c r="E326" s="201">
        <f>VLOOKUP($B326,'Panorama Especialização Brasil'!$K$4:$BU$679,60,0)</f>
        <v>84</v>
      </c>
      <c r="F326" s="98">
        <v>126</v>
      </c>
      <c r="G326" s="196">
        <v>18</v>
      </c>
      <c r="H326" s="98">
        <f>VLOOKUP($B326,'Panorama Especialização Brasil'!$K$4:$BU$679,63,0)</f>
        <v>10931</v>
      </c>
      <c r="I326" s="201">
        <f>VLOOKUP($B326,'Panorama Especialização Brasil'!$K$4:$BV$680,64,0)</f>
        <v>1689</v>
      </c>
      <c r="J326" s="270" t="str">
        <f>IF(VLOOKUP($B326,'Classificação ativ com agrop'!$B$7:$Z$632,COLUMN()-1,0)=0,"",VLOOKUP($B326,'Classificação ativ com agrop'!$B$7:$Z$632,COLUMN()-1,0))</f>
        <v/>
      </c>
      <c r="K326" s="270" t="str">
        <f>IF(VLOOKUP($B326,'Classificação ativ com agrop'!$B$7:$Z$632,COLUMN()-1,0)=0,"",VLOOKUP($B326,'Classificação ativ com agrop'!$B$7:$Z$632,COLUMN()-1,0))</f>
        <v>SPE</v>
      </c>
      <c r="L326" s="270" t="str">
        <f>IF(VLOOKUP($B326,'Classificação ativ com agrop'!$B$7:$Z$632,COLUMN()-1,0)=0,"",VLOOKUP($B326,'Classificação ativ com agrop'!$B$7:$Z$632,COLUMN()-1,0))</f>
        <v/>
      </c>
      <c r="M326" s="270" t="str">
        <f>IF(VLOOKUP($B326,'Classificação ativ com agrop'!$B$7:$Z$632,COLUMN()-1,0)=0,"",VLOOKUP($B326,'Classificação ativ com agrop'!$B$7:$Z$632,COLUMN()-1,0))</f>
        <v>Multifunção</v>
      </c>
      <c r="N326" s="270" t="str">
        <f>IF(VLOOKUP($B326,'Classificação ativ com agrop'!$B$7:$Z$632,COLUMN()-1,0)=0,"",VLOOKUP($B326,'Classificação ativ com agrop'!$B$7:$Z$632,COLUMN()-1,0))</f>
        <v/>
      </c>
      <c r="O326" s="270" t="str">
        <f>IF(VLOOKUP($B326,'Classificação ativ com agrop'!$B$7:$Z$632,COLUMN()-1,0)=0,"",VLOOKUP($B326,'Classificação ativ com agrop'!$B$7:$Z$632,COLUMN()-1,0))</f>
        <v/>
      </c>
      <c r="P326" s="270" t="str">
        <f>IF(VLOOKUP($B326,'Classificação ativ com agrop'!$B$7:$Z$632,COLUMN()-1,0)=0,"",VLOOKUP($B326,'Classificação ativ com agrop'!$B$7:$Z$632,COLUMN()-1,0))</f>
        <v/>
      </c>
      <c r="Q326" s="269">
        <f>IF(VLOOKUP($B326,'Classificação ativ com agrop'!$B$7:$Z$632,COLUMN()-1,0)=0,"",VLOOKUP($B326,'Classificação ativ com agrop'!$B$7:$Z$632,COLUMN()-1,0))</f>
        <v>1</v>
      </c>
      <c r="R326" s="269" t="str">
        <f>IF(VLOOKUP($B326,'Classificação ativ com agrop'!$B$7:$Z$632,COLUMN()-1,0)=0,"",VLOOKUP($B326,'Classificação ativ com agrop'!$B$7:$Z$632,COLUMN()-1,0))</f>
        <v/>
      </c>
      <c r="S326" s="270">
        <f>IF(VLOOKUP($B326,'Classificação ativ com agrop'!$B$7:$Z$632,COLUMN()-1,0)=0,"",VLOOKUP($B326,'Classificação ativ com agrop'!$B$7:$Z$632,COLUMN()-1,0))</f>
        <v>347</v>
      </c>
      <c r="T326" s="270">
        <f>IF(VLOOKUP($B326,'Classificação ativ com agrop'!$B$7:$Z$632,COLUMN()-1,0)=0,"",VLOOKUP($B326,'Classificação ativ com agrop'!$B$7:$Z$632,COLUMN()-1,0))</f>
        <v>84</v>
      </c>
      <c r="U326" s="270">
        <f>IF(VLOOKUP($B326,'Classificação ativ com agrop'!$B$7:$Z$632,COLUMN()-1,0)=0,"",VLOOKUP($B326,'Classificação ativ com agrop'!$B$7:$Z$632,COLUMN()-1,0))</f>
        <v>10931</v>
      </c>
      <c r="V326" s="270">
        <f>IF(VLOOKUP($B326,'Classificação ativ com agrop'!$B$7:$Z$632,COLUMN()-1,0)=0,"",VLOOKUP($B326,'Classificação ativ com agrop'!$B$7:$Z$632,COLUMN()-1,0))</f>
        <v>1689</v>
      </c>
      <c r="W326" s="270" t="str">
        <f>IF(VLOOKUP($B326,'Classificação ativ com agrop'!$B$7:$Z$632,COLUMN()-1,0)=0,"",VLOOKUP($B326,'Classificação ativ com agrop'!$B$7:$Z$632,COLUMN()-1,0))</f>
        <v/>
      </c>
      <c r="X326" s="270" t="str">
        <f>IF(VLOOKUP($B326,'Classificação ativ com agrop'!$B$7:$Z$632,COLUMN()-1,0)=0,"",VLOOKUP($B326,'Classificação ativ com agrop'!$B$7:$Z$632,COLUMN()-1,0))</f>
        <v/>
      </c>
      <c r="Y326" s="270" t="str">
        <f>IF(VLOOKUP($B326,'Classificação ativ com agrop'!$B$7:$Z$632,COLUMN()-1,0)=0,"",VLOOKUP($B326,'Classificação ativ com agrop'!$B$7:$Z$632,COLUMN()-1,0))</f>
        <v/>
      </c>
      <c r="Z326" s="270" t="str">
        <f>IF(VLOOKUP($B326,'Classificação ativ com agrop'!$B$7:$Z$632,COLUMN()-1,0)=0,"",VLOOKUP($B326,'Classificação ativ com agrop'!$B$7:$Z$632,COLUMN()-1,0))</f>
        <v/>
      </c>
    </row>
    <row r="327" spans="1:26">
      <c r="A327" s="48">
        <v>665</v>
      </c>
      <c r="B327" s="49" t="s">
        <v>639</v>
      </c>
      <c r="C327" s="65">
        <f>VLOOKUP($B327,'Panorama Especialização Brasil'!$K$4:$BU$679,58,0)</f>
        <v>1561</v>
      </c>
      <c r="D327" s="46">
        <f t="shared" si="5"/>
        <v>0.56023092115375006</v>
      </c>
      <c r="E327" s="201">
        <f>VLOOKUP($B327,'Panorama Especialização Brasil'!$K$4:$BU$679,60,0)</f>
        <v>320</v>
      </c>
      <c r="F327" s="98">
        <v>313</v>
      </c>
      <c r="G327" s="196">
        <v>48</v>
      </c>
      <c r="H327" s="98">
        <f>VLOOKUP($B327,'Panorama Especialização Brasil'!$K$4:$BU$679,63,0)</f>
        <v>49304</v>
      </c>
      <c r="I327" s="201">
        <f>VLOOKUP($B327,'Panorama Especialização Brasil'!$K$4:$BV$680,64,0)</f>
        <v>9642</v>
      </c>
      <c r="J327" s="270" t="str">
        <f>IF(VLOOKUP($B327,'Classificação ativ com agrop'!$B$7:$Z$632,COLUMN()-1,0)=0,"",VLOOKUP($B327,'Classificação ativ com agrop'!$B$7:$Z$632,COLUMN()-1,0))</f>
        <v/>
      </c>
      <c r="K327" s="270" t="str">
        <f>IF(VLOOKUP($B327,'Classificação ativ com agrop'!$B$7:$Z$632,COLUMN()-1,0)=0,"",VLOOKUP($B327,'Classificação ativ com agrop'!$B$7:$Z$632,COLUMN()-1,0))</f>
        <v>SPF&amp;E</v>
      </c>
      <c r="L327" s="270" t="str">
        <f>IF(VLOOKUP($B327,'Classificação ativ com agrop'!$B$7:$Z$632,COLUMN()-1,0)=0,"",VLOOKUP($B327,'Classificação ativ com agrop'!$B$7:$Z$632,COLUMN()-1,0))</f>
        <v/>
      </c>
      <c r="M327" s="270" t="str">
        <f>IF(VLOOKUP($B327,'Classificação ativ com agrop'!$B$7:$Z$632,COLUMN()-1,0)=0,"",VLOOKUP($B327,'Classificação ativ com agrop'!$B$7:$Z$632,COLUMN()-1,0))</f>
        <v>Gen Reflexo</v>
      </c>
      <c r="N327" s="270" t="str">
        <f>IF(VLOOKUP($B327,'Classificação ativ com agrop'!$B$7:$Z$632,COLUMN()-1,0)=0,"",VLOOKUP($B327,'Classificação ativ com agrop'!$B$7:$Z$632,COLUMN()-1,0))</f>
        <v/>
      </c>
      <c r="O327" s="270" t="str">
        <f>IF(VLOOKUP($B327,'Classificação ativ com agrop'!$B$7:$Z$632,COLUMN()-1,0)=0,"",VLOOKUP($B327,'Classificação ativ com agrop'!$B$7:$Z$632,COLUMN()-1,0))</f>
        <v/>
      </c>
      <c r="P327" s="270" t="str">
        <f>IF(VLOOKUP($B327,'Classificação ativ com agrop'!$B$7:$Z$632,COLUMN()-1,0)=0,"",VLOOKUP($B327,'Classificação ativ com agrop'!$B$7:$Z$632,COLUMN()-1,0))</f>
        <v/>
      </c>
      <c r="Q327" s="269">
        <f>IF(VLOOKUP($B327,'Classificação ativ com agrop'!$B$7:$Z$632,COLUMN()-1,0)=0,"",VLOOKUP($B327,'Classificação ativ com agrop'!$B$7:$Z$632,COLUMN()-1,0))</f>
        <v>1</v>
      </c>
      <c r="R327" s="269" t="str">
        <f>IF(VLOOKUP($B327,'Classificação ativ com agrop'!$B$7:$Z$632,COLUMN()-1,0)=0,"",VLOOKUP($B327,'Classificação ativ com agrop'!$B$7:$Z$632,COLUMN()-1,0))</f>
        <v/>
      </c>
      <c r="S327" s="270">
        <f>IF(VLOOKUP($B327,'Classificação ativ com agrop'!$B$7:$Z$632,COLUMN()-1,0)=0,"",VLOOKUP($B327,'Classificação ativ com agrop'!$B$7:$Z$632,COLUMN()-1,0))</f>
        <v>1561</v>
      </c>
      <c r="T327" s="270">
        <f>IF(VLOOKUP($B327,'Classificação ativ com agrop'!$B$7:$Z$632,COLUMN()-1,0)=0,"",VLOOKUP($B327,'Classificação ativ com agrop'!$B$7:$Z$632,COLUMN()-1,0))</f>
        <v>320</v>
      </c>
      <c r="U327" s="270">
        <f>IF(VLOOKUP($B327,'Classificação ativ com agrop'!$B$7:$Z$632,COLUMN()-1,0)=0,"",VLOOKUP($B327,'Classificação ativ com agrop'!$B$7:$Z$632,COLUMN()-1,0))</f>
        <v>49304</v>
      </c>
      <c r="V327" s="270">
        <f>IF(VLOOKUP($B327,'Classificação ativ com agrop'!$B$7:$Z$632,COLUMN()-1,0)=0,"",VLOOKUP($B327,'Classificação ativ com agrop'!$B$7:$Z$632,COLUMN()-1,0))</f>
        <v>9642</v>
      </c>
      <c r="W327" s="270" t="str">
        <f>IF(VLOOKUP($B327,'Classificação ativ com agrop'!$B$7:$Z$632,COLUMN()-1,0)=0,"",VLOOKUP($B327,'Classificação ativ com agrop'!$B$7:$Z$632,COLUMN()-1,0))</f>
        <v/>
      </c>
      <c r="X327" s="270" t="str">
        <f>IF(VLOOKUP($B327,'Classificação ativ com agrop'!$B$7:$Z$632,COLUMN()-1,0)=0,"",VLOOKUP($B327,'Classificação ativ com agrop'!$B$7:$Z$632,COLUMN()-1,0))</f>
        <v/>
      </c>
      <c r="Y327" s="270" t="str">
        <f>IF(VLOOKUP($B327,'Classificação ativ com agrop'!$B$7:$Z$632,COLUMN()-1,0)=0,"",VLOOKUP($B327,'Classificação ativ com agrop'!$B$7:$Z$632,COLUMN()-1,0))</f>
        <v/>
      </c>
      <c r="Z327" s="270" t="str">
        <f>IF(VLOOKUP($B327,'Classificação ativ com agrop'!$B$7:$Z$632,COLUMN()-1,0)=0,"",VLOOKUP($B327,'Classificação ativ com agrop'!$B$7:$Z$632,COLUMN()-1,0))</f>
        <v/>
      </c>
    </row>
    <row r="328" spans="1:26">
      <c r="A328" s="48">
        <v>394</v>
      </c>
      <c r="B328" s="49" t="s">
        <v>365</v>
      </c>
      <c r="C328" s="65">
        <f>VLOOKUP($B328,'Panorama Especialização Brasil'!$K$4:$BU$679,58,0)</f>
        <v>977</v>
      </c>
      <c r="D328" s="46">
        <f t="shared" si="5"/>
        <v>0.55974894682923604</v>
      </c>
      <c r="E328" s="201">
        <f>VLOOKUP($B328,'Panorama Especialização Brasil'!$K$4:$BU$679,60,0)</f>
        <v>85</v>
      </c>
      <c r="F328" s="98">
        <v>188</v>
      </c>
      <c r="G328" s="196">
        <v>12</v>
      </c>
      <c r="H328" s="98">
        <f>VLOOKUP($B328,'Panorama Especialização Brasil'!$K$4:$BU$679,63,0)</f>
        <v>30885</v>
      </c>
      <c r="I328" s="201">
        <f>VLOOKUP($B328,'Panorama Especialização Brasil'!$K$4:$BV$680,64,0)</f>
        <v>2541</v>
      </c>
      <c r="J328" s="270" t="str">
        <f>IF(VLOOKUP($B328,'Classificação ativ com agrop'!$B$7:$Z$632,COLUMN()-1,0)=0,"",VLOOKUP($B328,'Classificação ativ com agrop'!$B$7:$Z$632,COLUMN()-1,0))</f>
        <v/>
      </c>
      <c r="K328" s="270" t="str">
        <f>IF(VLOOKUP($B328,'Classificação ativ com agrop'!$B$7:$Z$632,COLUMN()-1,0)=0,"",VLOOKUP($B328,'Classificação ativ com agrop'!$B$7:$Z$632,COLUMN()-1,0))</f>
        <v>Min&amp;Met</v>
      </c>
      <c r="L328" s="270" t="str">
        <f>IF(VLOOKUP($B328,'Classificação ativ com agrop'!$B$7:$Z$632,COLUMN()-1,0)=0,"",VLOOKUP($B328,'Classificação ativ com agrop'!$B$7:$Z$632,COLUMN()-1,0))</f>
        <v/>
      </c>
      <c r="M328" s="270" t="str">
        <f>IF(VLOOKUP($B328,'Classificação ativ com agrop'!$B$7:$Z$632,COLUMN()-1,0)=0,"",VLOOKUP($B328,'Classificação ativ com agrop'!$B$7:$Z$632,COLUMN()-1,0))</f>
        <v>X Prop</v>
      </c>
      <c r="N328" s="270" t="str">
        <f>IF(VLOOKUP($B328,'Classificação ativ com agrop'!$B$7:$Z$632,COLUMN()-1,0)=0,"",VLOOKUP($B328,'Classificação ativ com agrop'!$B$7:$Z$632,COLUMN()-1,0))</f>
        <v/>
      </c>
      <c r="O328" s="270" t="str">
        <f>IF(VLOOKUP($B328,'Classificação ativ com agrop'!$B$7:$Z$632,COLUMN()-1,0)=0,"",VLOOKUP($B328,'Classificação ativ com agrop'!$B$7:$Z$632,COLUMN()-1,0))</f>
        <v/>
      </c>
      <c r="P328" s="270" t="str">
        <f>IF(VLOOKUP($B328,'Classificação ativ com agrop'!$B$7:$Z$632,COLUMN()-1,0)=0,"",VLOOKUP($B328,'Classificação ativ com agrop'!$B$7:$Z$632,COLUMN()-1,0))</f>
        <v/>
      </c>
      <c r="Q328" s="269">
        <f>IF(VLOOKUP($B328,'Classificação ativ com agrop'!$B$7:$Z$632,COLUMN()-1,0)=0,"",VLOOKUP($B328,'Classificação ativ com agrop'!$B$7:$Z$632,COLUMN()-1,0))</f>
        <v>1</v>
      </c>
      <c r="R328" s="269" t="str">
        <f>IF(VLOOKUP($B328,'Classificação ativ com agrop'!$B$7:$Z$632,COLUMN()-1,0)=0,"",VLOOKUP($B328,'Classificação ativ com agrop'!$B$7:$Z$632,COLUMN()-1,0))</f>
        <v/>
      </c>
      <c r="S328" s="270">
        <f>IF(VLOOKUP($B328,'Classificação ativ com agrop'!$B$7:$Z$632,COLUMN()-1,0)=0,"",VLOOKUP($B328,'Classificação ativ com agrop'!$B$7:$Z$632,COLUMN()-1,0))</f>
        <v>977</v>
      </c>
      <c r="T328" s="270">
        <f>IF(VLOOKUP($B328,'Classificação ativ com agrop'!$B$7:$Z$632,COLUMN()-1,0)=0,"",VLOOKUP($B328,'Classificação ativ com agrop'!$B$7:$Z$632,COLUMN()-1,0))</f>
        <v>85</v>
      </c>
      <c r="U328" s="270">
        <f>IF(VLOOKUP($B328,'Classificação ativ com agrop'!$B$7:$Z$632,COLUMN()-1,0)=0,"",VLOOKUP($B328,'Classificação ativ com agrop'!$B$7:$Z$632,COLUMN()-1,0))</f>
        <v>30885</v>
      </c>
      <c r="V328" s="270">
        <f>IF(VLOOKUP($B328,'Classificação ativ com agrop'!$B$7:$Z$632,COLUMN()-1,0)=0,"",VLOOKUP($B328,'Classificação ativ com agrop'!$B$7:$Z$632,COLUMN()-1,0))</f>
        <v>2541</v>
      </c>
      <c r="W328" s="270" t="str">
        <f>IF(VLOOKUP($B328,'Classificação ativ com agrop'!$B$7:$Z$632,COLUMN()-1,0)=0,"",VLOOKUP($B328,'Classificação ativ com agrop'!$B$7:$Z$632,COLUMN()-1,0))</f>
        <v/>
      </c>
      <c r="X328" s="270" t="str">
        <f>IF(VLOOKUP($B328,'Classificação ativ com agrop'!$B$7:$Z$632,COLUMN()-1,0)=0,"",VLOOKUP($B328,'Classificação ativ com agrop'!$B$7:$Z$632,COLUMN()-1,0))</f>
        <v/>
      </c>
      <c r="Y328" s="270" t="str">
        <f>IF(VLOOKUP($B328,'Classificação ativ com agrop'!$B$7:$Z$632,COLUMN()-1,0)=0,"",VLOOKUP($B328,'Classificação ativ com agrop'!$B$7:$Z$632,COLUMN()-1,0))</f>
        <v/>
      </c>
      <c r="Z328" s="270" t="str">
        <f>IF(VLOOKUP($B328,'Classificação ativ com agrop'!$B$7:$Z$632,COLUMN()-1,0)=0,"",VLOOKUP($B328,'Classificação ativ com agrop'!$B$7:$Z$632,COLUMN()-1,0))</f>
        <v/>
      </c>
    </row>
    <row r="329" spans="1:26">
      <c r="A329" s="48">
        <v>570</v>
      </c>
      <c r="B329" s="49" t="s">
        <v>543</v>
      </c>
      <c r="C329" s="65">
        <f>VLOOKUP($B329,'Panorama Especialização Brasil'!$K$4:$BU$679,58,0)</f>
        <v>117</v>
      </c>
      <c r="D329" s="46">
        <f t="shared" si="5"/>
        <v>0.5559330795377605</v>
      </c>
      <c r="E329" s="201">
        <f>VLOOKUP($B329,'Panorama Especialização Brasil'!$K$4:$BU$679,60,0)</f>
        <v>35</v>
      </c>
      <c r="F329" s="98">
        <v>4</v>
      </c>
      <c r="G329" s="196">
        <v>7</v>
      </c>
      <c r="H329" s="98">
        <f>VLOOKUP($B329,'Panorama Especialização Brasil'!$K$4:$BU$679,63,0)</f>
        <v>3724</v>
      </c>
      <c r="I329" s="201">
        <f>VLOOKUP($B329,'Panorama Especialização Brasil'!$K$4:$BV$680,64,0)</f>
        <v>1041</v>
      </c>
      <c r="J329" s="270" t="str">
        <f>IF(VLOOKUP($B329,'Classificação ativ com agrop'!$B$7:$Z$632,COLUMN()-1,0)=0,"",VLOOKUP($B329,'Classificação ativ com agrop'!$B$7:$Z$632,COLUMN()-1,0))</f>
        <v/>
      </c>
      <c r="K329" s="270" t="str">
        <f>IF(VLOOKUP($B329,'Classificação ativ com agrop'!$B$7:$Z$632,COLUMN()-1,0)=0,"",VLOOKUP($B329,'Classificação ativ com agrop'!$B$7:$Z$632,COLUMN()-1,0))</f>
        <v>SPF</v>
      </c>
      <c r="L329" s="270" t="str">
        <f>IF(VLOOKUP($B329,'Classificação ativ com agrop'!$B$7:$Z$632,COLUMN()-1,0)=0,"",VLOOKUP($B329,'Classificação ativ com agrop'!$B$7:$Z$632,COLUMN()-1,0))</f>
        <v/>
      </c>
      <c r="M329" s="270" t="str">
        <f>IF(VLOOKUP($B329,'Classificação ativ com agrop'!$B$7:$Z$632,COLUMN()-1,0)=0,"",VLOOKUP($B329,'Classificação ativ com agrop'!$B$7:$Z$632,COLUMN()-1,0))</f>
        <v>Cons Reflexo</v>
      </c>
      <c r="N329" s="270" t="str">
        <f>IF(VLOOKUP($B329,'Classificação ativ com agrop'!$B$7:$Z$632,COLUMN()-1,0)=0,"",VLOOKUP($B329,'Classificação ativ com agrop'!$B$7:$Z$632,COLUMN()-1,0))</f>
        <v/>
      </c>
      <c r="O329" s="270" t="str">
        <f>IF(VLOOKUP($B329,'Classificação ativ com agrop'!$B$7:$Z$632,COLUMN()-1,0)=0,"",VLOOKUP($B329,'Classificação ativ com agrop'!$B$7:$Z$632,COLUMN()-1,0))</f>
        <v/>
      </c>
      <c r="P329" s="270" t="str">
        <f>IF(VLOOKUP($B329,'Classificação ativ com agrop'!$B$7:$Z$632,COLUMN()-1,0)=0,"",VLOOKUP($B329,'Classificação ativ com agrop'!$B$7:$Z$632,COLUMN()-1,0))</f>
        <v/>
      </c>
      <c r="Q329" s="269">
        <f>IF(VLOOKUP($B329,'Classificação ativ com agrop'!$B$7:$Z$632,COLUMN()-1,0)=0,"",VLOOKUP($B329,'Classificação ativ com agrop'!$B$7:$Z$632,COLUMN()-1,0))</f>
        <v>1</v>
      </c>
      <c r="R329" s="269" t="str">
        <f>IF(VLOOKUP($B329,'Classificação ativ com agrop'!$B$7:$Z$632,COLUMN()-1,0)=0,"",VLOOKUP($B329,'Classificação ativ com agrop'!$B$7:$Z$632,COLUMN()-1,0))</f>
        <v/>
      </c>
      <c r="S329" s="270">
        <f>IF(VLOOKUP($B329,'Classificação ativ com agrop'!$B$7:$Z$632,COLUMN()-1,0)=0,"",VLOOKUP($B329,'Classificação ativ com agrop'!$B$7:$Z$632,COLUMN()-1,0))</f>
        <v>117</v>
      </c>
      <c r="T329" s="270">
        <f>IF(VLOOKUP($B329,'Classificação ativ com agrop'!$B$7:$Z$632,COLUMN()-1,0)=0,"",VLOOKUP($B329,'Classificação ativ com agrop'!$B$7:$Z$632,COLUMN()-1,0))</f>
        <v>35</v>
      </c>
      <c r="U329" s="270">
        <f>IF(VLOOKUP($B329,'Classificação ativ com agrop'!$B$7:$Z$632,COLUMN()-1,0)=0,"",VLOOKUP($B329,'Classificação ativ com agrop'!$B$7:$Z$632,COLUMN()-1,0))</f>
        <v>3724</v>
      </c>
      <c r="V329" s="270">
        <f>IF(VLOOKUP($B329,'Classificação ativ com agrop'!$B$7:$Z$632,COLUMN()-1,0)=0,"",VLOOKUP($B329,'Classificação ativ com agrop'!$B$7:$Z$632,COLUMN()-1,0))</f>
        <v>1041</v>
      </c>
      <c r="W329" s="270" t="str">
        <f>IF(VLOOKUP($B329,'Classificação ativ com agrop'!$B$7:$Z$632,COLUMN()-1,0)=0,"",VLOOKUP($B329,'Classificação ativ com agrop'!$B$7:$Z$632,COLUMN()-1,0))</f>
        <v/>
      </c>
      <c r="X329" s="270" t="str">
        <f>IF(VLOOKUP($B329,'Classificação ativ com agrop'!$B$7:$Z$632,COLUMN()-1,0)=0,"",VLOOKUP($B329,'Classificação ativ com agrop'!$B$7:$Z$632,COLUMN()-1,0))</f>
        <v/>
      </c>
      <c r="Y329" s="270" t="str">
        <f>IF(VLOOKUP($B329,'Classificação ativ com agrop'!$B$7:$Z$632,COLUMN()-1,0)=0,"",VLOOKUP($B329,'Classificação ativ com agrop'!$B$7:$Z$632,COLUMN()-1,0))</f>
        <v/>
      </c>
      <c r="Z329" s="270" t="str">
        <f>IF(VLOOKUP($B329,'Classificação ativ com agrop'!$B$7:$Z$632,COLUMN()-1,0)=0,"",VLOOKUP($B329,'Classificação ativ com agrop'!$B$7:$Z$632,COLUMN()-1,0))</f>
        <v/>
      </c>
    </row>
    <row r="330" spans="1:26">
      <c r="A330" s="48">
        <v>645</v>
      </c>
      <c r="B330" s="49" t="s">
        <v>619</v>
      </c>
      <c r="C330" s="65">
        <f>VLOOKUP($B330,'Panorama Especialização Brasil'!$K$4:$BU$679,58,0)</f>
        <v>12</v>
      </c>
      <c r="D330" s="46">
        <f t="shared" si="5"/>
        <v>0.55585844763018388</v>
      </c>
      <c r="E330" s="201">
        <f>VLOOKUP($B330,'Panorama Especialização Brasil'!$K$4:$BU$679,60,0)</f>
        <v>5</v>
      </c>
      <c r="F330" s="98">
        <v>7</v>
      </c>
      <c r="G330" s="196">
        <v>2</v>
      </c>
      <c r="H330" s="98">
        <f>VLOOKUP($B330,'Panorama Especialização Brasil'!$K$4:$BU$679,63,0)</f>
        <v>382</v>
      </c>
      <c r="I330" s="201">
        <f>VLOOKUP($B330,'Panorama Especialização Brasil'!$K$4:$BV$680,64,0)</f>
        <v>141</v>
      </c>
      <c r="J330" s="270" t="str">
        <f>IF(VLOOKUP($B330,'Classificação ativ com agrop'!$B$7:$Z$632,COLUMN()-1,0)=0,"",VLOOKUP($B330,'Classificação ativ com agrop'!$B$7:$Z$632,COLUMN()-1,0))</f>
        <v>Tur e Laz</v>
      </c>
      <c r="K330" s="270" t="str">
        <f>IF(VLOOKUP($B330,'Classificação ativ com agrop'!$B$7:$Z$632,COLUMN()-1,0)=0,"",VLOOKUP($B330,'Classificação ativ com agrop'!$B$7:$Z$632,COLUMN()-1,0))</f>
        <v>SPF</v>
      </c>
      <c r="L330" s="270" t="str">
        <f>IF(VLOOKUP($B330,'Classificação ativ com agrop'!$B$7:$Z$632,COLUMN()-1,0)=0,"",VLOOKUP($B330,'Classificação ativ com agrop'!$B$7:$Z$632,COLUMN()-1,0))</f>
        <v/>
      </c>
      <c r="M330" s="270" t="str">
        <f>IF(VLOOKUP($B330,'Classificação ativ com agrop'!$B$7:$Z$632,COLUMN()-1,0)=0,"",VLOOKUP($B330,'Classificação ativ com agrop'!$B$7:$Z$632,COLUMN()-1,0))</f>
        <v>Cons Reflexo</v>
      </c>
      <c r="N330" s="270" t="str">
        <f>IF(VLOOKUP($B330,'Classificação ativ com agrop'!$B$7:$Z$632,COLUMN()-1,0)=0,"",VLOOKUP($B330,'Classificação ativ com agrop'!$B$7:$Z$632,COLUMN()-1,0))</f>
        <v>Turismo &amp; Lazer</v>
      </c>
      <c r="O330" s="270" t="str">
        <f>IF(VLOOKUP($B330,'Classificação ativ com agrop'!$B$7:$Z$632,COLUMN()-1,0)=0,"",VLOOKUP($B330,'Classificação ativ com agrop'!$B$7:$Z$632,COLUMN()-1,0))</f>
        <v/>
      </c>
      <c r="P330" s="270" t="str">
        <f>IF(VLOOKUP($B330,'Classificação ativ com agrop'!$B$7:$Z$632,COLUMN()-1,0)=0,"",VLOOKUP($B330,'Classificação ativ com agrop'!$B$7:$Z$632,COLUMN()-1,0))</f>
        <v>TrS Prop</v>
      </c>
      <c r="Q330" s="269">
        <f>IF(VLOOKUP($B330,'Classificação ativ com agrop'!$B$7:$Z$632,COLUMN()-1,0)=0,"",VLOOKUP($B330,'Classificação ativ com agrop'!$B$7:$Z$632,COLUMN()-1,0))</f>
        <v>0.7</v>
      </c>
      <c r="R330" s="269">
        <f>IF(VLOOKUP($B330,'Classificação ativ com agrop'!$B$7:$Z$632,COLUMN()-1,0)=0,"",VLOOKUP($B330,'Classificação ativ com agrop'!$B$7:$Z$632,COLUMN()-1,0))</f>
        <v>0.3</v>
      </c>
      <c r="S330" s="270">
        <f>IF(VLOOKUP($B330,'Classificação ativ com agrop'!$B$7:$Z$632,COLUMN()-1,0)=0,"",VLOOKUP($B330,'Classificação ativ com agrop'!$B$7:$Z$632,COLUMN()-1,0))</f>
        <v>8.3999999999999986</v>
      </c>
      <c r="T330" s="270">
        <f>IF(VLOOKUP($B330,'Classificação ativ com agrop'!$B$7:$Z$632,COLUMN()-1,0)=0,"",VLOOKUP($B330,'Classificação ativ com agrop'!$B$7:$Z$632,COLUMN()-1,0))</f>
        <v>3.5</v>
      </c>
      <c r="U330" s="270">
        <f>IF(VLOOKUP($B330,'Classificação ativ com agrop'!$B$7:$Z$632,COLUMN()-1,0)=0,"",VLOOKUP($B330,'Classificação ativ com agrop'!$B$7:$Z$632,COLUMN()-1,0))</f>
        <v>267.39999999999998</v>
      </c>
      <c r="V330" s="270">
        <f>IF(VLOOKUP($B330,'Classificação ativ com agrop'!$B$7:$Z$632,COLUMN()-1,0)=0,"",VLOOKUP($B330,'Classificação ativ com agrop'!$B$7:$Z$632,COLUMN()-1,0))</f>
        <v>98.699999999999989</v>
      </c>
      <c r="W330" s="270">
        <f>IF(VLOOKUP($B330,'Classificação ativ com agrop'!$B$7:$Z$632,COLUMN()-1,0)=0,"",VLOOKUP($B330,'Classificação ativ com agrop'!$B$7:$Z$632,COLUMN()-1,0))</f>
        <v>3.5999999999999996</v>
      </c>
      <c r="X330" s="270">
        <f>IF(VLOOKUP($B330,'Classificação ativ com agrop'!$B$7:$Z$632,COLUMN()-1,0)=0,"",VLOOKUP($B330,'Classificação ativ com agrop'!$B$7:$Z$632,COLUMN()-1,0))</f>
        <v>1.5</v>
      </c>
      <c r="Y330" s="270">
        <f>IF(VLOOKUP($B330,'Classificação ativ com agrop'!$B$7:$Z$632,COLUMN()-1,0)=0,"",VLOOKUP($B330,'Classificação ativ com agrop'!$B$7:$Z$632,COLUMN()-1,0))</f>
        <v>114.6</v>
      </c>
      <c r="Z330" s="270">
        <f>IF(VLOOKUP($B330,'Classificação ativ com agrop'!$B$7:$Z$632,COLUMN()-1,0)=0,"",VLOOKUP($B330,'Classificação ativ com agrop'!$B$7:$Z$632,COLUMN()-1,0))</f>
        <v>42.3</v>
      </c>
    </row>
    <row r="331" spans="1:26">
      <c r="A331" s="48">
        <v>499</v>
      </c>
      <c r="B331" s="49" t="s">
        <v>471</v>
      </c>
      <c r="C331" s="65">
        <f>VLOOKUP($B331,'Panorama Especialização Brasil'!$K$4:$BU$679,58,0)</f>
        <v>2204</v>
      </c>
      <c r="D331" s="46">
        <f t="shared" si="5"/>
        <v>0.55561823108421482</v>
      </c>
      <c r="E331" s="201">
        <f>VLOOKUP($B331,'Panorama Especialização Brasil'!$K$4:$BU$679,60,0)</f>
        <v>175</v>
      </c>
      <c r="F331" s="98">
        <v>366</v>
      </c>
      <c r="G331" s="196">
        <v>18</v>
      </c>
      <c r="H331" s="98">
        <f>VLOOKUP($B331,'Panorama Especialização Brasil'!$K$4:$BU$679,63,0)</f>
        <v>70191</v>
      </c>
      <c r="I331" s="201">
        <f>VLOOKUP($B331,'Panorama Especialização Brasil'!$K$4:$BV$680,64,0)</f>
        <v>2678</v>
      </c>
      <c r="J331" s="270" t="str">
        <f>IF(VLOOKUP($B331,'Classificação ativ com agrop'!$B$7:$Z$632,COLUMN()-1,0)=0,"",VLOOKUP($B331,'Classificação ativ com agrop'!$B$7:$Z$632,COLUMN()-1,0))</f>
        <v/>
      </c>
      <c r="K331" s="270" t="str">
        <f>IF(VLOOKUP($B331,'Classificação ativ com agrop'!$B$7:$Z$632,COLUMN()-1,0)=0,"",VLOOKUP($B331,'Classificação ativ com agrop'!$B$7:$Z$632,COLUMN()-1,0))</f>
        <v>SPF&amp;E</v>
      </c>
      <c r="L331" s="270" t="str">
        <f>IF(VLOOKUP($B331,'Classificação ativ com agrop'!$B$7:$Z$632,COLUMN()-1,0)=0,"",VLOOKUP($B331,'Classificação ativ com agrop'!$B$7:$Z$632,COLUMN()-1,0))</f>
        <v/>
      </c>
      <c r="M331" s="270" t="str">
        <f>IF(VLOOKUP($B331,'Classificação ativ com agrop'!$B$7:$Z$632,COLUMN()-1,0)=0,"",VLOOKUP($B331,'Classificação ativ com agrop'!$B$7:$Z$632,COLUMN()-1,0))</f>
        <v>Gen Reflexo</v>
      </c>
      <c r="N331" s="270" t="str">
        <f>IF(VLOOKUP($B331,'Classificação ativ com agrop'!$B$7:$Z$632,COLUMN()-1,0)=0,"",VLOOKUP($B331,'Classificação ativ com agrop'!$B$7:$Z$632,COLUMN()-1,0))</f>
        <v/>
      </c>
      <c r="O331" s="270" t="str">
        <f>IF(VLOOKUP($B331,'Classificação ativ com agrop'!$B$7:$Z$632,COLUMN()-1,0)=0,"",VLOOKUP($B331,'Classificação ativ com agrop'!$B$7:$Z$632,COLUMN()-1,0))</f>
        <v/>
      </c>
      <c r="P331" s="270" t="str">
        <f>IF(VLOOKUP($B331,'Classificação ativ com agrop'!$B$7:$Z$632,COLUMN()-1,0)=0,"",VLOOKUP($B331,'Classificação ativ com agrop'!$B$7:$Z$632,COLUMN()-1,0))</f>
        <v/>
      </c>
      <c r="Q331" s="269">
        <f>IF(VLOOKUP($B331,'Classificação ativ com agrop'!$B$7:$Z$632,COLUMN()-1,0)=0,"",VLOOKUP($B331,'Classificação ativ com agrop'!$B$7:$Z$632,COLUMN()-1,0))</f>
        <v>1</v>
      </c>
      <c r="R331" s="269" t="str">
        <f>IF(VLOOKUP($B331,'Classificação ativ com agrop'!$B$7:$Z$632,COLUMN()-1,0)=0,"",VLOOKUP($B331,'Classificação ativ com agrop'!$B$7:$Z$632,COLUMN()-1,0))</f>
        <v/>
      </c>
      <c r="S331" s="270">
        <f>IF(VLOOKUP($B331,'Classificação ativ com agrop'!$B$7:$Z$632,COLUMN()-1,0)=0,"",VLOOKUP($B331,'Classificação ativ com agrop'!$B$7:$Z$632,COLUMN()-1,0))</f>
        <v>2204</v>
      </c>
      <c r="T331" s="270">
        <f>IF(VLOOKUP($B331,'Classificação ativ com agrop'!$B$7:$Z$632,COLUMN()-1,0)=0,"",VLOOKUP($B331,'Classificação ativ com agrop'!$B$7:$Z$632,COLUMN()-1,0))</f>
        <v>175</v>
      </c>
      <c r="U331" s="270">
        <f>IF(VLOOKUP($B331,'Classificação ativ com agrop'!$B$7:$Z$632,COLUMN()-1,0)=0,"",VLOOKUP($B331,'Classificação ativ com agrop'!$B$7:$Z$632,COLUMN()-1,0))</f>
        <v>70191</v>
      </c>
      <c r="V331" s="270">
        <f>IF(VLOOKUP($B331,'Classificação ativ com agrop'!$B$7:$Z$632,COLUMN()-1,0)=0,"",VLOOKUP($B331,'Classificação ativ com agrop'!$B$7:$Z$632,COLUMN()-1,0))</f>
        <v>2678</v>
      </c>
      <c r="W331" s="270" t="str">
        <f>IF(VLOOKUP($B331,'Classificação ativ com agrop'!$B$7:$Z$632,COLUMN()-1,0)=0,"",VLOOKUP($B331,'Classificação ativ com agrop'!$B$7:$Z$632,COLUMN()-1,0))</f>
        <v/>
      </c>
      <c r="X331" s="270" t="str">
        <f>IF(VLOOKUP($B331,'Classificação ativ com agrop'!$B$7:$Z$632,COLUMN()-1,0)=0,"",VLOOKUP($B331,'Classificação ativ com agrop'!$B$7:$Z$632,COLUMN()-1,0))</f>
        <v/>
      </c>
      <c r="Y331" s="270" t="str">
        <f>IF(VLOOKUP($B331,'Classificação ativ com agrop'!$B$7:$Z$632,COLUMN()-1,0)=0,"",VLOOKUP($B331,'Classificação ativ com agrop'!$B$7:$Z$632,COLUMN()-1,0))</f>
        <v/>
      </c>
      <c r="Z331" s="270" t="str">
        <f>IF(VLOOKUP($B331,'Classificação ativ com agrop'!$B$7:$Z$632,COLUMN()-1,0)=0,"",VLOOKUP($B331,'Classificação ativ com agrop'!$B$7:$Z$632,COLUMN()-1,0))</f>
        <v/>
      </c>
    </row>
    <row r="332" spans="1:26">
      <c r="A332" s="48">
        <v>500</v>
      </c>
      <c r="B332" s="49" t="s">
        <v>472</v>
      </c>
      <c r="C332" s="65">
        <f>VLOOKUP($B332,'Panorama Especialização Brasil'!$K$4:$BU$679,58,0)</f>
        <v>973</v>
      </c>
      <c r="D332" s="46">
        <f t="shared" si="5"/>
        <v>0.55429853880501956</v>
      </c>
      <c r="E332" s="201">
        <f>VLOOKUP($B332,'Panorama Especialização Brasil'!$K$4:$BU$679,60,0)</f>
        <v>95</v>
      </c>
      <c r="F332" s="98">
        <v>185</v>
      </c>
      <c r="G332" s="196">
        <v>14</v>
      </c>
      <c r="H332" s="98">
        <f>VLOOKUP($B332,'Panorama Especialização Brasil'!$K$4:$BU$679,63,0)</f>
        <v>31061</v>
      </c>
      <c r="I332" s="201">
        <f>VLOOKUP($B332,'Panorama Especialização Brasil'!$K$4:$BV$680,64,0)</f>
        <v>1144</v>
      </c>
      <c r="J332" s="270" t="str">
        <f>IF(VLOOKUP($B332,'Classificação ativ com agrop'!$B$7:$Z$632,COLUMN()-1,0)=0,"",VLOOKUP($B332,'Classificação ativ com agrop'!$B$7:$Z$632,COLUMN()-1,0))</f>
        <v/>
      </c>
      <c r="K332" s="270" t="str">
        <f>IF(VLOOKUP($B332,'Classificação ativ com agrop'!$B$7:$Z$632,COLUMN()-1,0)=0,"",VLOOKUP($B332,'Classificação ativ com agrop'!$B$7:$Z$632,COLUMN()-1,0))</f>
        <v>SPF&amp;E</v>
      </c>
      <c r="L332" s="270" t="str">
        <f>IF(VLOOKUP($B332,'Classificação ativ com agrop'!$B$7:$Z$632,COLUMN()-1,0)=0,"",VLOOKUP($B332,'Classificação ativ com agrop'!$B$7:$Z$632,COLUMN()-1,0))</f>
        <v/>
      </c>
      <c r="M332" s="270" t="str">
        <f>IF(VLOOKUP($B332,'Classificação ativ com agrop'!$B$7:$Z$632,COLUMN()-1,0)=0,"",VLOOKUP($B332,'Classificação ativ com agrop'!$B$7:$Z$632,COLUMN()-1,0))</f>
        <v>Gen Reflexo</v>
      </c>
      <c r="N332" s="270" t="str">
        <f>IF(VLOOKUP($B332,'Classificação ativ com agrop'!$B$7:$Z$632,COLUMN()-1,0)=0,"",VLOOKUP($B332,'Classificação ativ com agrop'!$B$7:$Z$632,COLUMN()-1,0))</f>
        <v/>
      </c>
      <c r="O332" s="270" t="str">
        <f>IF(VLOOKUP($B332,'Classificação ativ com agrop'!$B$7:$Z$632,COLUMN()-1,0)=0,"",VLOOKUP($B332,'Classificação ativ com agrop'!$B$7:$Z$632,COLUMN()-1,0))</f>
        <v/>
      </c>
      <c r="P332" s="270" t="str">
        <f>IF(VLOOKUP($B332,'Classificação ativ com agrop'!$B$7:$Z$632,COLUMN()-1,0)=0,"",VLOOKUP($B332,'Classificação ativ com agrop'!$B$7:$Z$632,COLUMN()-1,0))</f>
        <v/>
      </c>
      <c r="Q332" s="269">
        <f>IF(VLOOKUP($B332,'Classificação ativ com agrop'!$B$7:$Z$632,COLUMN()-1,0)=0,"",VLOOKUP($B332,'Classificação ativ com agrop'!$B$7:$Z$632,COLUMN()-1,0))</f>
        <v>1</v>
      </c>
      <c r="R332" s="269" t="str">
        <f>IF(VLOOKUP($B332,'Classificação ativ com agrop'!$B$7:$Z$632,COLUMN()-1,0)=0,"",VLOOKUP($B332,'Classificação ativ com agrop'!$B$7:$Z$632,COLUMN()-1,0))</f>
        <v/>
      </c>
      <c r="S332" s="270">
        <f>IF(VLOOKUP($B332,'Classificação ativ com agrop'!$B$7:$Z$632,COLUMN()-1,0)=0,"",VLOOKUP($B332,'Classificação ativ com agrop'!$B$7:$Z$632,COLUMN()-1,0))</f>
        <v>973</v>
      </c>
      <c r="T332" s="270">
        <f>IF(VLOOKUP($B332,'Classificação ativ com agrop'!$B$7:$Z$632,COLUMN()-1,0)=0,"",VLOOKUP($B332,'Classificação ativ com agrop'!$B$7:$Z$632,COLUMN()-1,0))</f>
        <v>95</v>
      </c>
      <c r="U332" s="270">
        <f>IF(VLOOKUP($B332,'Classificação ativ com agrop'!$B$7:$Z$632,COLUMN()-1,0)=0,"",VLOOKUP($B332,'Classificação ativ com agrop'!$B$7:$Z$632,COLUMN()-1,0))</f>
        <v>31061</v>
      </c>
      <c r="V332" s="270">
        <f>IF(VLOOKUP($B332,'Classificação ativ com agrop'!$B$7:$Z$632,COLUMN()-1,0)=0,"",VLOOKUP($B332,'Classificação ativ com agrop'!$B$7:$Z$632,COLUMN()-1,0))</f>
        <v>1144</v>
      </c>
      <c r="W332" s="270" t="str">
        <f>IF(VLOOKUP($B332,'Classificação ativ com agrop'!$B$7:$Z$632,COLUMN()-1,0)=0,"",VLOOKUP($B332,'Classificação ativ com agrop'!$B$7:$Z$632,COLUMN()-1,0))</f>
        <v/>
      </c>
      <c r="X332" s="270" t="str">
        <f>IF(VLOOKUP($B332,'Classificação ativ com agrop'!$B$7:$Z$632,COLUMN()-1,0)=0,"",VLOOKUP($B332,'Classificação ativ com agrop'!$B$7:$Z$632,COLUMN()-1,0))</f>
        <v/>
      </c>
      <c r="Y332" s="270" t="str">
        <f>IF(VLOOKUP($B332,'Classificação ativ com agrop'!$B$7:$Z$632,COLUMN()-1,0)=0,"",VLOOKUP($B332,'Classificação ativ com agrop'!$B$7:$Z$632,COLUMN()-1,0))</f>
        <v/>
      </c>
      <c r="Z332" s="270" t="str">
        <f>IF(VLOOKUP($B332,'Classificação ativ com agrop'!$B$7:$Z$632,COLUMN()-1,0)=0,"",VLOOKUP($B332,'Classificação ativ com agrop'!$B$7:$Z$632,COLUMN()-1,0))</f>
        <v/>
      </c>
    </row>
    <row r="333" spans="1:26">
      <c r="A333" s="48">
        <v>326</v>
      </c>
      <c r="B333" s="49" t="s">
        <v>297</v>
      </c>
      <c r="C333" s="65">
        <f>VLOOKUP($B333,'Panorama Especialização Brasil'!$K$4:$BU$679,58,0)</f>
        <v>319</v>
      </c>
      <c r="D333" s="46">
        <f t="shared" si="5"/>
        <v>0.55399449333692352</v>
      </c>
      <c r="E333" s="201">
        <f>VLOOKUP($B333,'Panorama Especialização Brasil'!$K$4:$BU$679,60,0)</f>
        <v>30</v>
      </c>
      <c r="F333" s="98">
        <v>62</v>
      </c>
      <c r="G333" s="196">
        <v>9</v>
      </c>
      <c r="H333" s="98">
        <f>VLOOKUP($B333,'Panorama Especialização Brasil'!$K$4:$BU$679,63,0)</f>
        <v>10189</v>
      </c>
      <c r="I333" s="201">
        <f>VLOOKUP($B333,'Panorama Especialização Brasil'!$K$4:$BV$680,64,0)</f>
        <v>1084</v>
      </c>
      <c r="J333" s="270" t="str">
        <f>IF(VLOOKUP($B333,'Classificação ativ com agrop'!$B$7:$Z$632,COLUMN()-1,0)=0,"",VLOOKUP($B333,'Classificação ativ com agrop'!$B$7:$Z$632,COLUMN()-1,0))</f>
        <v/>
      </c>
      <c r="K333" s="270" t="str">
        <f>IF(VLOOKUP($B333,'Classificação ativ com agrop'!$B$7:$Z$632,COLUMN()-1,0)=0,"",VLOOKUP($B333,'Classificação ativ com agrop'!$B$7:$Z$632,COLUMN()-1,0))</f>
        <v>Multicadeia</v>
      </c>
      <c r="L333" s="270" t="str">
        <f>IF(VLOOKUP($B333,'Classificação ativ com agrop'!$B$7:$Z$632,COLUMN()-1,0)=0,"",VLOOKUP($B333,'Classificação ativ com agrop'!$B$7:$Z$632,COLUMN()-1,0))</f>
        <v/>
      </c>
      <c r="M333" s="270" t="str">
        <f>IF(VLOOKUP($B333,'Classificação ativ com agrop'!$B$7:$Z$632,COLUMN()-1,0)=0,"",VLOOKUP($B333,'Classificação ativ com agrop'!$B$7:$Z$632,COLUMN()-1,0))</f>
        <v>Multifunção</v>
      </c>
      <c r="N333" s="270" t="str">
        <f>IF(VLOOKUP($B333,'Classificação ativ com agrop'!$B$7:$Z$632,COLUMN()-1,0)=0,"",VLOOKUP($B333,'Classificação ativ com agrop'!$B$7:$Z$632,COLUMN()-1,0))</f>
        <v/>
      </c>
      <c r="O333" s="270" t="str">
        <f>IF(VLOOKUP($B333,'Classificação ativ com agrop'!$B$7:$Z$632,COLUMN()-1,0)=0,"",VLOOKUP($B333,'Classificação ativ com agrop'!$B$7:$Z$632,COLUMN()-1,0))</f>
        <v/>
      </c>
      <c r="P333" s="270" t="str">
        <f>IF(VLOOKUP($B333,'Classificação ativ com agrop'!$B$7:$Z$632,COLUMN()-1,0)=0,"",VLOOKUP($B333,'Classificação ativ com agrop'!$B$7:$Z$632,COLUMN()-1,0))</f>
        <v/>
      </c>
      <c r="Q333" s="269">
        <f>IF(VLOOKUP($B333,'Classificação ativ com agrop'!$B$7:$Z$632,COLUMN()-1,0)=0,"",VLOOKUP($B333,'Classificação ativ com agrop'!$B$7:$Z$632,COLUMN()-1,0))</f>
        <v>1</v>
      </c>
      <c r="R333" s="269" t="str">
        <f>IF(VLOOKUP($B333,'Classificação ativ com agrop'!$B$7:$Z$632,COLUMN()-1,0)=0,"",VLOOKUP($B333,'Classificação ativ com agrop'!$B$7:$Z$632,COLUMN()-1,0))</f>
        <v/>
      </c>
      <c r="S333" s="270">
        <f>IF(VLOOKUP($B333,'Classificação ativ com agrop'!$B$7:$Z$632,COLUMN()-1,0)=0,"",VLOOKUP($B333,'Classificação ativ com agrop'!$B$7:$Z$632,COLUMN()-1,0))</f>
        <v>319</v>
      </c>
      <c r="T333" s="270">
        <f>IF(VLOOKUP($B333,'Classificação ativ com agrop'!$B$7:$Z$632,COLUMN()-1,0)=0,"",VLOOKUP($B333,'Classificação ativ com agrop'!$B$7:$Z$632,COLUMN()-1,0))</f>
        <v>30</v>
      </c>
      <c r="U333" s="270">
        <f>IF(VLOOKUP($B333,'Classificação ativ com agrop'!$B$7:$Z$632,COLUMN()-1,0)=0,"",VLOOKUP($B333,'Classificação ativ com agrop'!$B$7:$Z$632,COLUMN()-1,0))</f>
        <v>10189</v>
      </c>
      <c r="V333" s="270">
        <f>IF(VLOOKUP($B333,'Classificação ativ com agrop'!$B$7:$Z$632,COLUMN()-1,0)=0,"",VLOOKUP($B333,'Classificação ativ com agrop'!$B$7:$Z$632,COLUMN()-1,0))</f>
        <v>1084</v>
      </c>
      <c r="W333" s="270" t="str">
        <f>IF(VLOOKUP($B333,'Classificação ativ com agrop'!$B$7:$Z$632,COLUMN()-1,0)=0,"",VLOOKUP($B333,'Classificação ativ com agrop'!$B$7:$Z$632,COLUMN()-1,0))</f>
        <v/>
      </c>
      <c r="X333" s="270" t="str">
        <f>IF(VLOOKUP($B333,'Classificação ativ com agrop'!$B$7:$Z$632,COLUMN()-1,0)=0,"",VLOOKUP($B333,'Classificação ativ com agrop'!$B$7:$Z$632,COLUMN()-1,0))</f>
        <v/>
      </c>
      <c r="Y333" s="270" t="str">
        <f>IF(VLOOKUP($B333,'Classificação ativ com agrop'!$B$7:$Z$632,COLUMN()-1,0)=0,"",VLOOKUP($B333,'Classificação ativ com agrop'!$B$7:$Z$632,COLUMN()-1,0))</f>
        <v/>
      </c>
      <c r="Z333" s="270" t="str">
        <f>IF(VLOOKUP($B333,'Classificação ativ com agrop'!$B$7:$Z$632,COLUMN()-1,0)=0,"",VLOOKUP($B333,'Classificação ativ com agrop'!$B$7:$Z$632,COLUMN()-1,0))</f>
        <v/>
      </c>
    </row>
    <row r="334" spans="1:26">
      <c r="A334" s="48">
        <v>517</v>
      </c>
      <c r="B334" s="49" t="s">
        <v>489</v>
      </c>
      <c r="C334" s="65">
        <f>VLOOKUP($B334,'Panorama Especialização Brasil'!$K$4:$BU$679,58,0)</f>
        <v>12508</v>
      </c>
      <c r="D334" s="46">
        <f t="shared" si="5"/>
        <v>0.54777784463984747</v>
      </c>
      <c r="E334" s="201">
        <f>VLOOKUP($B334,'Panorama Especialização Brasil'!$K$4:$BU$679,60,0)</f>
        <v>878</v>
      </c>
      <c r="F334" s="98">
        <v>2030</v>
      </c>
      <c r="G334" s="196">
        <v>104</v>
      </c>
      <c r="H334" s="98">
        <f>VLOOKUP($B334,'Panorama Especialização Brasil'!$K$4:$BU$679,63,0)</f>
        <v>404045</v>
      </c>
      <c r="I334" s="201">
        <f>VLOOKUP($B334,'Panorama Especialização Brasil'!$K$4:$BV$680,64,0)</f>
        <v>19512</v>
      </c>
      <c r="J334" s="270" t="str">
        <f>IF(VLOOKUP($B334,'Classificação ativ com agrop'!$B$7:$Z$632,COLUMN()-1,0)=0,"",VLOOKUP($B334,'Classificação ativ com agrop'!$B$7:$Z$632,COLUMN()-1,0))</f>
        <v/>
      </c>
      <c r="K334" s="270" t="str">
        <f>IF(VLOOKUP($B334,'Classificação ativ com agrop'!$B$7:$Z$632,COLUMN()-1,0)=0,"",VLOOKUP($B334,'Classificação ativ com agrop'!$B$7:$Z$632,COLUMN()-1,0))</f>
        <v>SPF&amp;E</v>
      </c>
      <c r="L334" s="270" t="str">
        <f>IF(VLOOKUP($B334,'Classificação ativ com agrop'!$B$7:$Z$632,COLUMN()-1,0)=0,"",VLOOKUP($B334,'Classificação ativ com agrop'!$B$7:$Z$632,COLUMN()-1,0))</f>
        <v/>
      </c>
      <c r="M334" s="270" t="str">
        <f>IF(VLOOKUP($B334,'Classificação ativ com agrop'!$B$7:$Z$632,COLUMN()-1,0)=0,"",VLOOKUP($B334,'Classificação ativ com agrop'!$B$7:$Z$632,COLUMN()-1,0))</f>
        <v>Gen Reflexo</v>
      </c>
      <c r="N334" s="270" t="str">
        <f>IF(VLOOKUP($B334,'Classificação ativ com agrop'!$B$7:$Z$632,COLUMN()-1,0)=0,"",VLOOKUP($B334,'Classificação ativ com agrop'!$B$7:$Z$632,COLUMN()-1,0))</f>
        <v/>
      </c>
      <c r="O334" s="270" t="str">
        <f>IF(VLOOKUP($B334,'Classificação ativ com agrop'!$B$7:$Z$632,COLUMN()-1,0)=0,"",VLOOKUP($B334,'Classificação ativ com agrop'!$B$7:$Z$632,COLUMN()-1,0))</f>
        <v/>
      </c>
      <c r="P334" s="270" t="str">
        <f>IF(VLOOKUP($B334,'Classificação ativ com agrop'!$B$7:$Z$632,COLUMN()-1,0)=0,"",VLOOKUP($B334,'Classificação ativ com agrop'!$B$7:$Z$632,COLUMN()-1,0))</f>
        <v/>
      </c>
      <c r="Q334" s="269">
        <f>IF(VLOOKUP($B334,'Classificação ativ com agrop'!$B$7:$Z$632,COLUMN()-1,0)=0,"",VLOOKUP($B334,'Classificação ativ com agrop'!$B$7:$Z$632,COLUMN()-1,0))</f>
        <v>1</v>
      </c>
      <c r="R334" s="269" t="str">
        <f>IF(VLOOKUP($B334,'Classificação ativ com agrop'!$B$7:$Z$632,COLUMN()-1,0)=0,"",VLOOKUP($B334,'Classificação ativ com agrop'!$B$7:$Z$632,COLUMN()-1,0))</f>
        <v/>
      </c>
      <c r="S334" s="270">
        <f>IF(VLOOKUP($B334,'Classificação ativ com agrop'!$B$7:$Z$632,COLUMN()-1,0)=0,"",VLOOKUP($B334,'Classificação ativ com agrop'!$B$7:$Z$632,COLUMN()-1,0))</f>
        <v>12508</v>
      </c>
      <c r="T334" s="270">
        <f>IF(VLOOKUP($B334,'Classificação ativ com agrop'!$B$7:$Z$632,COLUMN()-1,0)=0,"",VLOOKUP($B334,'Classificação ativ com agrop'!$B$7:$Z$632,COLUMN()-1,0))</f>
        <v>878</v>
      </c>
      <c r="U334" s="270">
        <f>IF(VLOOKUP($B334,'Classificação ativ com agrop'!$B$7:$Z$632,COLUMN()-1,0)=0,"",VLOOKUP($B334,'Classificação ativ com agrop'!$B$7:$Z$632,COLUMN()-1,0))</f>
        <v>404045</v>
      </c>
      <c r="V334" s="270">
        <f>IF(VLOOKUP($B334,'Classificação ativ com agrop'!$B$7:$Z$632,COLUMN()-1,0)=0,"",VLOOKUP($B334,'Classificação ativ com agrop'!$B$7:$Z$632,COLUMN()-1,0))</f>
        <v>19512</v>
      </c>
      <c r="W334" s="270" t="str">
        <f>IF(VLOOKUP($B334,'Classificação ativ com agrop'!$B$7:$Z$632,COLUMN()-1,0)=0,"",VLOOKUP($B334,'Classificação ativ com agrop'!$B$7:$Z$632,COLUMN()-1,0))</f>
        <v/>
      </c>
      <c r="X334" s="270" t="str">
        <f>IF(VLOOKUP($B334,'Classificação ativ com agrop'!$B$7:$Z$632,COLUMN()-1,0)=0,"",VLOOKUP($B334,'Classificação ativ com agrop'!$B$7:$Z$632,COLUMN()-1,0))</f>
        <v/>
      </c>
      <c r="Y334" s="270" t="str">
        <f>IF(VLOOKUP($B334,'Classificação ativ com agrop'!$B$7:$Z$632,COLUMN()-1,0)=0,"",VLOOKUP($B334,'Classificação ativ com agrop'!$B$7:$Z$632,COLUMN()-1,0))</f>
        <v/>
      </c>
      <c r="Z334" s="270" t="str">
        <f>IF(VLOOKUP($B334,'Classificação ativ com agrop'!$B$7:$Z$632,COLUMN()-1,0)=0,"",VLOOKUP($B334,'Classificação ativ com agrop'!$B$7:$Z$632,COLUMN()-1,0))</f>
        <v/>
      </c>
    </row>
    <row r="335" spans="1:26">
      <c r="A335" s="48">
        <v>486</v>
      </c>
      <c r="B335" s="49" t="s">
        <v>458</v>
      </c>
      <c r="C335" s="65">
        <f>VLOOKUP($B335,'Panorama Especialização Brasil'!$K$4:$BU$679,58,0)</f>
        <v>137</v>
      </c>
      <c r="D335" s="46">
        <f t="shared" si="5"/>
        <v>0.54598903900672013</v>
      </c>
      <c r="E335" s="201">
        <f>VLOOKUP($B335,'Panorama Especialização Brasil'!$K$4:$BU$679,60,0)</f>
        <v>22</v>
      </c>
      <c r="F335" s="98">
        <v>14</v>
      </c>
      <c r="G335" s="196">
        <v>5</v>
      </c>
      <c r="H335" s="98">
        <f>VLOOKUP($B335,'Panorama Especialização Brasil'!$K$4:$BU$679,63,0)</f>
        <v>4440</v>
      </c>
      <c r="I335" s="201">
        <f>VLOOKUP($B335,'Panorama Especialização Brasil'!$K$4:$BV$680,64,0)</f>
        <v>856</v>
      </c>
      <c r="J335" s="270" t="str">
        <f>IF(VLOOKUP($B335,'Classificação ativ com agrop'!$B$7:$Z$632,COLUMN()-1,0)=0,"",VLOOKUP($B335,'Classificação ativ com agrop'!$B$7:$Z$632,COLUMN()-1,0))</f>
        <v/>
      </c>
      <c r="K335" s="270" t="str">
        <f>IF(VLOOKUP($B335,'Classificação ativ com agrop'!$B$7:$Z$632,COLUMN()-1,0)=0,"",VLOOKUP($B335,'Classificação ativ com agrop'!$B$7:$Z$632,COLUMN()-1,0))</f>
        <v>SPF&amp;E</v>
      </c>
      <c r="L335" s="270" t="str">
        <f>IF(VLOOKUP($B335,'Classificação ativ com agrop'!$B$7:$Z$632,COLUMN()-1,0)=0,"",VLOOKUP($B335,'Classificação ativ com agrop'!$B$7:$Z$632,COLUMN()-1,0))</f>
        <v/>
      </c>
      <c r="M335" s="270" t="str">
        <f>IF(VLOOKUP($B335,'Classificação ativ com agrop'!$B$7:$Z$632,COLUMN()-1,0)=0,"",VLOOKUP($B335,'Classificação ativ com agrop'!$B$7:$Z$632,COLUMN()-1,0))</f>
        <v>Gen Reflexo</v>
      </c>
      <c r="N335" s="270" t="str">
        <f>IF(VLOOKUP($B335,'Classificação ativ com agrop'!$B$7:$Z$632,COLUMN()-1,0)=0,"",VLOOKUP($B335,'Classificação ativ com agrop'!$B$7:$Z$632,COLUMN()-1,0))</f>
        <v/>
      </c>
      <c r="O335" s="270" t="str">
        <f>IF(VLOOKUP($B335,'Classificação ativ com agrop'!$B$7:$Z$632,COLUMN()-1,0)=0,"",VLOOKUP($B335,'Classificação ativ com agrop'!$B$7:$Z$632,COLUMN()-1,0))</f>
        <v/>
      </c>
      <c r="P335" s="270" t="str">
        <f>IF(VLOOKUP($B335,'Classificação ativ com agrop'!$B$7:$Z$632,COLUMN()-1,0)=0,"",VLOOKUP($B335,'Classificação ativ com agrop'!$B$7:$Z$632,COLUMN()-1,0))</f>
        <v/>
      </c>
      <c r="Q335" s="269">
        <f>IF(VLOOKUP($B335,'Classificação ativ com agrop'!$B$7:$Z$632,COLUMN()-1,0)=0,"",VLOOKUP($B335,'Classificação ativ com agrop'!$B$7:$Z$632,COLUMN()-1,0))</f>
        <v>1</v>
      </c>
      <c r="R335" s="269" t="str">
        <f>IF(VLOOKUP($B335,'Classificação ativ com agrop'!$B$7:$Z$632,COLUMN()-1,0)=0,"",VLOOKUP($B335,'Classificação ativ com agrop'!$B$7:$Z$632,COLUMN()-1,0))</f>
        <v/>
      </c>
      <c r="S335" s="270">
        <f>IF(VLOOKUP($B335,'Classificação ativ com agrop'!$B$7:$Z$632,COLUMN()-1,0)=0,"",VLOOKUP($B335,'Classificação ativ com agrop'!$B$7:$Z$632,COLUMN()-1,0))</f>
        <v>137</v>
      </c>
      <c r="T335" s="270">
        <f>IF(VLOOKUP($B335,'Classificação ativ com agrop'!$B$7:$Z$632,COLUMN()-1,0)=0,"",VLOOKUP($B335,'Classificação ativ com agrop'!$B$7:$Z$632,COLUMN()-1,0))</f>
        <v>22</v>
      </c>
      <c r="U335" s="270">
        <f>IF(VLOOKUP($B335,'Classificação ativ com agrop'!$B$7:$Z$632,COLUMN()-1,0)=0,"",VLOOKUP($B335,'Classificação ativ com agrop'!$B$7:$Z$632,COLUMN()-1,0))</f>
        <v>4440</v>
      </c>
      <c r="V335" s="270">
        <f>IF(VLOOKUP($B335,'Classificação ativ com agrop'!$B$7:$Z$632,COLUMN()-1,0)=0,"",VLOOKUP($B335,'Classificação ativ com agrop'!$B$7:$Z$632,COLUMN()-1,0))</f>
        <v>856</v>
      </c>
      <c r="W335" s="270" t="str">
        <f>IF(VLOOKUP($B335,'Classificação ativ com agrop'!$B$7:$Z$632,COLUMN()-1,0)=0,"",VLOOKUP($B335,'Classificação ativ com agrop'!$B$7:$Z$632,COLUMN()-1,0))</f>
        <v/>
      </c>
      <c r="X335" s="270" t="str">
        <f>IF(VLOOKUP($B335,'Classificação ativ com agrop'!$B$7:$Z$632,COLUMN()-1,0)=0,"",VLOOKUP($B335,'Classificação ativ com agrop'!$B$7:$Z$632,COLUMN()-1,0))</f>
        <v/>
      </c>
      <c r="Y335" s="270" t="str">
        <f>IF(VLOOKUP($B335,'Classificação ativ com agrop'!$B$7:$Z$632,COLUMN()-1,0)=0,"",VLOOKUP($B335,'Classificação ativ com agrop'!$B$7:$Z$632,COLUMN()-1,0))</f>
        <v/>
      </c>
      <c r="Z335" s="270" t="str">
        <f>IF(VLOOKUP($B335,'Classificação ativ com agrop'!$B$7:$Z$632,COLUMN()-1,0)=0,"",VLOOKUP($B335,'Classificação ativ com agrop'!$B$7:$Z$632,COLUMN()-1,0))</f>
        <v/>
      </c>
    </row>
    <row r="336" spans="1:26">
      <c r="A336" s="48">
        <v>378</v>
      </c>
      <c r="B336" s="49" t="s">
        <v>349</v>
      </c>
      <c r="C336" s="65">
        <f>VLOOKUP($B336,'Panorama Especialização Brasil'!$K$4:$BU$679,58,0)</f>
        <v>1222</v>
      </c>
      <c r="D336" s="46">
        <f t="shared" si="5"/>
        <v>0.54327978942648081</v>
      </c>
      <c r="E336" s="201">
        <f>VLOOKUP($B336,'Panorama Especialização Brasil'!$K$4:$BU$679,60,0)</f>
        <v>198</v>
      </c>
      <c r="F336" s="98">
        <v>290</v>
      </c>
      <c r="G336" s="196">
        <v>36</v>
      </c>
      <c r="H336" s="98">
        <f>VLOOKUP($B336,'Panorama Especialização Brasil'!$K$4:$BU$679,63,0)</f>
        <v>39801</v>
      </c>
      <c r="I336" s="201">
        <f>VLOOKUP($B336,'Panorama Especialização Brasil'!$K$4:$BV$680,64,0)</f>
        <v>7364</v>
      </c>
      <c r="J336" s="270" t="str">
        <f>IF(VLOOKUP($B336,'Classificação ativ com agrop'!$B$7:$Z$632,COLUMN()-1,0)=0,"",VLOOKUP($B336,'Classificação ativ com agrop'!$B$7:$Z$632,COLUMN()-1,0))</f>
        <v/>
      </c>
      <c r="K336" s="270" t="str">
        <f>IF(VLOOKUP($B336,'Classificação ativ com agrop'!$B$7:$Z$632,COLUMN()-1,0)=0,"",VLOOKUP($B336,'Classificação ativ com agrop'!$B$7:$Z$632,COLUMN()-1,0))</f>
        <v>SPF</v>
      </c>
      <c r="L336" s="270" t="str">
        <f>IF(VLOOKUP($B336,'Classificação ativ com agrop'!$B$7:$Z$632,COLUMN()-1,0)=0,"",VLOOKUP($B336,'Classificação ativ com agrop'!$B$7:$Z$632,COLUMN()-1,0))</f>
        <v/>
      </c>
      <c r="M336" s="270" t="str">
        <f>IF(VLOOKUP($B336,'Classificação ativ com agrop'!$B$7:$Z$632,COLUMN()-1,0)=0,"",VLOOKUP($B336,'Classificação ativ com agrop'!$B$7:$Z$632,COLUMN()-1,0))</f>
        <v>Cons Reflexo</v>
      </c>
      <c r="N336" s="270" t="str">
        <f>IF(VLOOKUP($B336,'Classificação ativ com agrop'!$B$7:$Z$632,COLUMN()-1,0)=0,"",VLOOKUP($B336,'Classificação ativ com agrop'!$B$7:$Z$632,COLUMN()-1,0))</f>
        <v/>
      </c>
      <c r="O336" s="270" t="str">
        <f>IF(VLOOKUP($B336,'Classificação ativ com agrop'!$B$7:$Z$632,COLUMN()-1,0)=0,"",VLOOKUP($B336,'Classificação ativ com agrop'!$B$7:$Z$632,COLUMN()-1,0))</f>
        <v/>
      </c>
      <c r="P336" s="270" t="str">
        <f>IF(VLOOKUP($B336,'Classificação ativ com agrop'!$B$7:$Z$632,COLUMN()-1,0)=0,"",VLOOKUP($B336,'Classificação ativ com agrop'!$B$7:$Z$632,COLUMN()-1,0))</f>
        <v/>
      </c>
      <c r="Q336" s="269">
        <f>IF(VLOOKUP($B336,'Classificação ativ com agrop'!$B$7:$Z$632,COLUMN()-1,0)=0,"",VLOOKUP($B336,'Classificação ativ com agrop'!$B$7:$Z$632,COLUMN()-1,0))</f>
        <v>1</v>
      </c>
      <c r="R336" s="269" t="str">
        <f>IF(VLOOKUP($B336,'Classificação ativ com agrop'!$B$7:$Z$632,COLUMN()-1,0)=0,"",VLOOKUP($B336,'Classificação ativ com agrop'!$B$7:$Z$632,COLUMN()-1,0))</f>
        <v/>
      </c>
      <c r="S336" s="270">
        <f>IF(VLOOKUP($B336,'Classificação ativ com agrop'!$B$7:$Z$632,COLUMN()-1,0)=0,"",VLOOKUP($B336,'Classificação ativ com agrop'!$B$7:$Z$632,COLUMN()-1,0))</f>
        <v>1222</v>
      </c>
      <c r="T336" s="270">
        <f>IF(VLOOKUP($B336,'Classificação ativ com agrop'!$B$7:$Z$632,COLUMN()-1,0)=0,"",VLOOKUP($B336,'Classificação ativ com agrop'!$B$7:$Z$632,COLUMN()-1,0))</f>
        <v>198</v>
      </c>
      <c r="U336" s="270">
        <f>IF(VLOOKUP($B336,'Classificação ativ com agrop'!$B$7:$Z$632,COLUMN()-1,0)=0,"",VLOOKUP($B336,'Classificação ativ com agrop'!$B$7:$Z$632,COLUMN()-1,0))</f>
        <v>39801</v>
      </c>
      <c r="V336" s="270">
        <f>IF(VLOOKUP($B336,'Classificação ativ com agrop'!$B$7:$Z$632,COLUMN()-1,0)=0,"",VLOOKUP($B336,'Classificação ativ com agrop'!$B$7:$Z$632,COLUMN()-1,0))</f>
        <v>7364</v>
      </c>
      <c r="W336" s="270" t="str">
        <f>IF(VLOOKUP($B336,'Classificação ativ com agrop'!$B$7:$Z$632,COLUMN()-1,0)=0,"",VLOOKUP($B336,'Classificação ativ com agrop'!$B$7:$Z$632,COLUMN()-1,0))</f>
        <v/>
      </c>
      <c r="X336" s="270" t="str">
        <f>IF(VLOOKUP($B336,'Classificação ativ com agrop'!$B$7:$Z$632,COLUMN()-1,0)=0,"",VLOOKUP($B336,'Classificação ativ com agrop'!$B$7:$Z$632,COLUMN()-1,0))</f>
        <v/>
      </c>
      <c r="Y336" s="270" t="str">
        <f>IF(VLOOKUP($B336,'Classificação ativ com agrop'!$B$7:$Z$632,COLUMN()-1,0)=0,"",VLOOKUP($B336,'Classificação ativ com agrop'!$B$7:$Z$632,COLUMN()-1,0))</f>
        <v/>
      </c>
      <c r="Z336" s="270" t="str">
        <f>IF(VLOOKUP($B336,'Classificação ativ com agrop'!$B$7:$Z$632,COLUMN()-1,0)=0,"",VLOOKUP($B336,'Classificação ativ com agrop'!$B$7:$Z$632,COLUMN()-1,0))</f>
        <v/>
      </c>
    </row>
    <row r="337" spans="1:26">
      <c r="A337" s="48">
        <v>304</v>
      </c>
      <c r="B337" s="49" t="s">
        <v>275</v>
      </c>
      <c r="C337" s="65">
        <f>VLOOKUP($B337,'Panorama Especialização Brasil'!$K$4:$BU$679,58,0)</f>
        <v>474</v>
      </c>
      <c r="D337" s="46">
        <f t="shared" si="5"/>
        <v>0.54322202825724386</v>
      </c>
      <c r="E337" s="201">
        <f>VLOOKUP($B337,'Panorama Especialização Brasil'!$K$4:$BU$679,60,0)</f>
        <v>83</v>
      </c>
      <c r="F337" s="98">
        <v>145</v>
      </c>
      <c r="G337" s="196">
        <v>16</v>
      </c>
      <c r="H337" s="98">
        <f>VLOOKUP($B337,'Panorama Especialização Brasil'!$K$4:$BU$679,63,0)</f>
        <v>15440</v>
      </c>
      <c r="I337" s="201">
        <f>VLOOKUP($B337,'Panorama Especialização Brasil'!$K$4:$BV$680,64,0)</f>
        <v>1967</v>
      </c>
      <c r="J337" s="270" t="str">
        <f>IF(VLOOKUP($B337,'Classificação ativ com agrop'!$B$7:$Z$632,COLUMN()-1,0)=0,"",VLOOKUP($B337,'Classificação ativ com agrop'!$B$7:$Z$632,COLUMN()-1,0))</f>
        <v/>
      </c>
      <c r="K337" s="270" t="str">
        <f>IF(VLOOKUP($B337,'Classificação ativ com agrop'!$B$7:$Z$632,COLUMN()-1,0)=0,"",VLOOKUP($B337,'Classificação ativ com agrop'!$B$7:$Z$632,COLUMN()-1,0))</f>
        <v>SPE</v>
      </c>
      <c r="L337" s="270" t="str">
        <f>IF(VLOOKUP($B337,'Classificação ativ com agrop'!$B$7:$Z$632,COLUMN()-1,0)=0,"",VLOOKUP($B337,'Classificação ativ com agrop'!$B$7:$Z$632,COLUMN()-1,0))</f>
        <v/>
      </c>
      <c r="M337" s="270" t="str">
        <f>IF(VLOOKUP($B337,'Classificação ativ com agrop'!$B$7:$Z$632,COLUMN()-1,0)=0,"",VLOOKUP($B337,'Classificação ativ com agrop'!$B$7:$Z$632,COLUMN()-1,0))</f>
        <v>Multifunção</v>
      </c>
      <c r="N337" s="270" t="str">
        <f>IF(VLOOKUP($B337,'Classificação ativ com agrop'!$B$7:$Z$632,COLUMN()-1,0)=0,"",VLOOKUP($B337,'Classificação ativ com agrop'!$B$7:$Z$632,COLUMN()-1,0))</f>
        <v/>
      </c>
      <c r="O337" s="270" t="str">
        <f>IF(VLOOKUP($B337,'Classificação ativ com agrop'!$B$7:$Z$632,COLUMN()-1,0)=0,"",VLOOKUP($B337,'Classificação ativ com agrop'!$B$7:$Z$632,COLUMN()-1,0))</f>
        <v/>
      </c>
      <c r="P337" s="270" t="str">
        <f>IF(VLOOKUP($B337,'Classificação ativ com agrop'!$B$7:$Z$632,COLUMN()-1,0)=0,"",VLOOKUP($B337,'Classificação ativ com agrop'!$B$7:$Z$632,COLUMN()-1,0))</f>
        <v/>
      </c>
      <c r="Q337" s="269">
        <f>IF(VLOOKUP($B337,'Classificação ativ com agrop'!$B$7:$Z$632,COLUMN()-1,0)=0,"",VLOOKUP($B337,'Classificação ativ com agrop'!$B$7:$Z$632,COLUMN()-1,0))</f>
        <v>1</v>
      </c>
      <c r="R337" s="269" t="str">
        <f>IF(VLOOKUP($B337,'Classificação ativ com agrop'!$B$7:$Z$632,COLUMN()-1,0)=0,"",VLOOKUP($B337,'Classificação ativ com agrop'!$B$7:$Z$632,COLUMN()-1,0))</f>
        <v/>
      </c>
      <c r="S337" s="270">
        <f>IF(VLOOKUP($B337,'Classificação ativ com agrop'!$B$7:$Z$632,COLUMN()-1,0)=0,"",VLOOKUP($B337,'Classificação ativ com agrop'!$B$7:$Z$632,COLUMN()-1,0))</f>
        <v>474</v>
      </c>
      <c r="T337" s="270">
        <f>IF(VLOOKUP($B337,'Classificação ativ com agrop'!$B$7:$Z$632,COLUMN()-1,0)=0,"",VLOOKUP($B337,'Classificação ativ com agrop'!$B$7:$Z$632,COLUMN()-1,0))</f>
        <v>83</v>
      </c>
      <c r="U337" s="270">
        <f>IF(VLOOKUP($B337,'Classificação ativ com agrop'!$B$7:$Z$632,COLUMN()-1,0)=0,"",VLOOKUP($B337,'Classificação ativ com agrop'!$B$7:$Z$632,COLUMN()-1,0))</f>
        <v>15440</v>
      </c>
      <c r="V337" s="270">
        <f>IF(VLOOKUP($B337,'Classificação ativ com agrop'!$B$7:$Z$632,COLUMN()-1,0)=0,"",VLOOKUP($B337,'Classificação ativ com agrop'!$B$7:$Z$632,COLUMN()-1,0))</f>
        <v>1967</v>
      </c>
      <c r="W337" s="270" t="str">
        <f>IF(VLOOKUP($B337,'Classificação ativ com agrop'!$B$7:$Z$632,COLUMN()-1,0)=0,"",VLOOKUP($B337,'Classificação ativ com agrop'!$B$7:$Z$632,COLUMN()-1,0))</f>
        <v/>
      </c>
      <c r="X337" s="270" t="str">
        <f>IF(VLOOKUP($B337,'Classificação ativ com agrop'!$B$7:$Z$632,COLUMN()-1,0)=0,"",VLOOKUP($B337,'Classificação ativ com agrop'!$B$7:$Z$632,COLUMN()-1,0))</f>
        <v/>
      </c>
      <c r="Y337" s="270" t="str">
        <f>IF(VLOOKUP($B337,'Classificação ativ com agrop'!$B$7:$Z$632,COLUMN()-1,0)=0,"",VLOOKUP($B337,'Classificação ativ com agrop'!$B$7:$Z$632,COLUMN()-1,0))</f>
        <v/>
      </c>
      <c r="Z337" s="270" t="str">
        <f>IF(VLOOKUP($B337,'Classificação ativ com agrop'!$B$7:$Z$632,COLUMN()-1,0)=0,"",VLOOKUP($B337,'Classificação ativ com agrop'!$B$7:$Z$632,COLUMN()-1,0))</f>
        <v/>
      </c>
    </row>
    <row r="338" spans="1:26">
      <c r="A338" s="48">
        <v>556</v>
      </c>
      <c r="B338" s="49" t="s">
        <v>528</v>
      </c>
      <c r="C338" s="65">
        <f>VLOOKUP($B338,'Panorama Especialização Brasil'!$K$4:$BU$679,58,0)</f>
        <v>2701</v>
      </c>
      <c r="D338" s="46">
        <f t="shared" si="5"/>
        <v>0.54263574373632018</v>
      </c>
      <c r="E338" s="201">
        <f>VLOOKUP($B338,'Panorama Especialização Brasil'!$K$4:$BU$679,60,0)</f>
        <v>1020</v>
      </c>
      <c r="F338" s="98">
        <v>303</v>
      </c>
      <c r="G338" s="196">
        <v>114</v>
      </c>
      <c r="H338" s="98">
        <f>VLOOKUP($B338,'Panorama Especialização Brasil'!$K$4:$BU$679,63,0)</f>
        <v>88077</v>
      </c>
      <c r="I338" s="201">
        <f>VLOOKUP($B338,'Panorama Especialização Brasil'!$K$4:$BV$680,64,0)</f>
        <v>24623</v>
      </c>
      <c r="J338" s="270" t="str">
        <f>IF(VLOOKUP($B338,'Classificação ativ com agrop'!$B$7:$Z$632,COLUMN()-1,0)=0,"",VLOOKUP($B338,'Classificação ativ com agrop'!$B$7:$Z$632,COLUMN()-1,0))</f>
        <v/>
      </c>
      <c r="K338" s="270" t="str">
        <f>IF(VLOOKUP($B338,'Classificação ativ com agrop'!$B$7:$Z$632,COLUMN()-1,0)=0,"",VLOOKUP($B338,'Classificação ativ com agrop'!$B$7:$Z$632,COLUMN()-1,0))</f>
        <v>SPF&amp;E</v>
      </c>
      <c r="L338" s="270" t="str">
        <f>IF(VLOOKUP($B338,'Classificação ativ com agrop'!$B$7:$Z$632,COLUMN()-1,0)=0,"",VLOOKUP($B338,'Classificação ativ com agrop'!$B$7:$Z$632,COLUMN()-1,0))</f>
        <v/>
      </c>
      <c r="M338" s="270" t="str">
        <f>IF(VLOOKUP($B338,'Classificação ativ com agrop'!$B$7:$Z$632,COLUMN()-1,0)=0,"",VLOOKUP($B338,'Classificação ativ com agrop'!$B$7:$Z$632,COLUMN()-1,0))</f>
        <v>Gen Reflexo</v>
      </c>
      <c r="N338" s="270" t="str">
        <f>IF(VLOOKUP($B338,'Classificação ativ com agrop'!$B$7:$Z$632,COLUMN()-1,0)=0,"",VLOOKUP($B338,'Classificação ativ com agrop'!$B$7:$Z$632,COLUMN()-1,0))</f>
        <v/>
      </c>
      <c r="O338" s="270" t="str">
        <f>IF(VLOOKUP($B338,'Classificação ativ com agrop'!$B$7:$Z$632,COLUMN()-1,0)=0,"",VLOOKUP($B338,'Classificação ativ com agrop'!$B$7:$Z$632,COLUMN()-1,0))</f>
        <v/>
      </c>
      <c r="P338" s="270" t="str">
        <f>IF(VLOOKUP($B338,'Classificação ativ com agrop'!$B$7:$Z$632,COLUMN()-1,0)=0,"",VLOOKUP($B338,'Classificação ativ com agrop'!$B$7:$Z$632,COLUMN()-1,0))</f>
        <v/>
      </c>
      <c r="Q338" s="269">
        <f>IF(VLOOKUP($B338,'Classificação ativ com agrop'!$B$7:$Z$632,COLUMN()-1,0)=0,"",VLOOKUP($B338,'Classificação ativ com agrop'!$B$7:$Z$632,COLUMN()-1,0))</f>
        <v>1</v>
      </c>
      <c r="R338" s="269" t="str">
        <f>IF(VLOOKUP($B338,'Classificação ativ com agrop'!$B$7:$Z$632,COLUMN()-1,0)=0,"",VLOOKUP($B338,'Classificação ativ com agrop'!$B$7:$Z$632,COLUMN()-1,0))</f>
        <v/>
      </c>
      <c r="S338" s="270">
        <f>IF(VLOOKUP($B338,'Classificação ativ com agrop'!$B$7:$Z$632,COLUMN()-1,0)=0,"",VLOOKUP($B338,'Classificação ativ com agrop'!$B$7:$Z$632,COLUMN()-1,0))</f>
        <v>2701</v>
      </c>
      <c r="T338" s="270">
        <f>IF(VLOOKUP($B338,'Classificação ativ com agrop'!$B$7:$Z$632,COLUMN()-1,0)=0,"",VLOOKUP($B338,'Classificação ativ com agrop'!$B$7:$Z$632,COLUMN()-1,0))</f>
        <v>1020</v>
      </c>
      <c r="U338" s="270">
        <f>IF(VLOOKUP($B338,'Classificação ativ com agrop'!$B$7:$Z$632,COLUMN()-1,0)=0,"",VLOOKUP($B338,'Classificação ativ com agrop'!$B$7:$Z$632,COLUMN()-1,0))</f>
        <v>88077</v>
      </c>
      <c r="V338" s="270">
        <f>IF(VLOOKUP($B338,'Classificação ativ com agrop'!$B$7:$Z$632,COLUMN()-1,0)=0,"",VLOOKUP($B338,'Classificação ativ com agrop'!$B$7:$Z$632,COLUMN()-1,0))</f>
        <v>24623</v>
      </c>
      <c r="W338" s="270" t="str">
        <f>IF(VLOOKUP($B338,'Classificação ativ com agrop'!$B$7:$Z$632,COLUMN()-1,0)=0,"",VLOOKUP($B338,'Classificação ativ com agrop'!$B$7:$Z$632,COLUMN()-1,0))</f>
        <v/>
      </c>
      <c r="X338" s="270" t="str">
        <f>IF(VLOOKUP($B338,'Classificação ativ com agrop'!$B$7:$Z$632,COLUMN()-1,0)=0,"",VLOOKUP($B338,'Classificação ativ com agrop'!$B$7:$Z$632,COLUMN()-1,0))</f>
        <v/>
      </c>
      <c r="Y338" s="270" t="str">
        <f>IF(VLOOKUP($B338,'Classificação ativ com agrop'!$B$7:$Z$632,COLUMN()-1,0)=0,"",VLOOKUP($B338,'Classificação ativ com agrop'!$B$7:$Z$632,COLUMN()-1,0))</f>
        <v/>
      </c>
      <c r="Z338" s="270" t="str">
        <f>IF(VLOOKUP($B338,'Classificação ativ com agrop'!$B$7:$Z$632,COLUMN()-1,0)=0,"",VLOOKUP($B338,'Classificação ativ com agrop'!$B$7:$Z$632,COLUMN()-1,0))</f>
        <v/>
      </c>
    </row>
    <row r="339" spans="1:26">
      <c r="A339" s="48">
        <v>371</v>
      </c>
      <c r="B339" s="49" t="s">
        <v>342</v>
      </c>
      <c r="C339" s="65">
        <f>VLOOKUP($B339,'Panorama Especialização Brasil'!$K$4:$BU$679,58,0)</f>
        <v>2078</v>
      </c>
      <c r="D339" s="46">
        <f t="shared" si="5"/>
        <v>0.54226420222669092</v>
      </c>
      <c r="E339" s="201">
        <f>VLOOKUP($B339,'Panorama Especialização Brasil'!$K$4:$BU$679,60,0)</f>
        <v>194</v>
      </c>
      <c r="F339" s="98">
        <v>303</v>
      </c>
      <c r="G339" s="196">
        <v>21</v>
      </c>
      <c r="H339" s="98">
        <f>VLOOKUP($B339,'Panorama Especialização Brasil'!$K$4:$BU$679,63,0)</f>
        <v>67808</v>
      </c>
      <c r="I339" s="201">
        <f>VLOOKUP($B339,'Panorama Especialização Brasil'!$K$4:$BV$680,64,0)</f>
        <v>6959</v>
      </c>
      <c r="J339" s="270" t="str">
        <f>IF(VLOOKUP($B339,'Classificação ativ com agrop'!$B$7:$Z$632,COLUMN()-1,0)=0,"",VLOOKUP($B339,'Classificação ativ com agrop'!$B$7:$Z$632,COLUMN()-1,0))</f>
        <v/>
      </c>
      <c r="K339" s="270" t="str">
        <f>IF(VLOOKUP($B339,'Classificação ativ com agrop'!$B$7:$Z$632,COLUMN()-1,0)=0,"",VLOOKUP($B339,'Classificação ativ com agrop'!$B$7:$Z$632,COLUMN()-1,0))</f>
        <v>SPF</v>
      </c>
      <c r="L339" s="270" t="str">
        <f>IF(VLOOKUP($B339,'Classificação ativ com agrop'!$B$7:$Z$632,COLUMN()-1,0)=0,"",VLOOKUP($B339,'Classificação ativ com agrop'!$B$7:$Z$632,COLUMN()-1,0))</f>
        <v/>
      </c>
      <c r="M339" s="270" t="str">
        <f>IF(VLOOKUP($B339,'Classificação ativ com agrop'!$B$7:$Z$632,COLUMN()-1,0)=0,"",VLOOKUP($B339,'Classificação ativ com agrop'!$B$7:$Z$632,COLUMN()-1,0))</f>
        <v>Cons Reflexo</v>
      </c>
      <c r="N339" s="270" t="str">
        <f>IF(VLOOKUP($B339,'Classificação ativ com agrop'!$B$7:$Z$632,COLUMN()-1,0)=0,"",VLOOKUP($B339,'Classificação ativ com agrop'!$B$7:$Z$632,COLUMN()-1,0))</f>
        <v/>
      </c>
      <c r="O339" s="270" t="str">
        <f>IF(VLOOKUP($B339,'Classificação ativ com agrop'!$B$7:$Z$632,COLUMN()-1,0)=0,"",VLOOKUP($B339,'Classificação ativ com agrop'!$B$7:$Z$632,COLUMN()-1,0))</f>
        <v/>
      </c>
      <c r="P339" s="270" t="str">
        <f>IF(VLOOKUP($B339,'Classificação ativ com agrop'!$B$7:$Z$632,COLUMN()-1,0)=0,"",VLOOKUP($B339,'Classificação ativ com agrop'!$B$7:$Z$632,COLUMN()-1,0))</f>
        <v/>
      </c>
      <c r="Q339" s="269">
        <f>IF(VLOOKUP($B339,'Classificação ativ com agrop'!$B$7:$Z$632,COLUMN()-1,0)=0,"",VLOOKUP($B339,'Classificação ativ com agrop'!$B$7:$Z$632,COLUMN()-1,0))</f>
        <v>1</v>
      </c>
      <c r="R339" s="269" t="str">
        <f>IF(VLOOKUP($B339,'Classificação ativ com agrop'!$B$7:$Z$632,COLUMN()-1,0)=0,"",VLOOKUP($B339,'Classificação ativ com agrop'!$B$7:$Z$632,COLUMN()-1,0))</f>
        <v/>
      </c>
      <c r="S339" s="270">
        <f>IF(VLOOKUP($B339,'Classificação ativ com agrop'!$B$7:$Z$632,COLUMN()-1,0)=0,"",VLOOKUP($B339,'Classificação ativ com agrop'!$B$7:$Z$632,COLUMN()-1,0))</f>
        <v>2078</v>
      </c>
      <c r="T339" s="270">
        <f>IF(VLOOKUP($B339,'Classificação ativ com agrop'!$B$7:$Z$632,COLUMN()-1,0)=0,"",VLOOKUP($B339,'Classificação ativ com agrop'!$B$7:$Z$632,COLUMN()-1,0))</f>
        <v>194</v>
      </c>
      <c r="U339" s="270">
        <f>IF(VLOOKUP($B339,'Classificação ativ com agrop'!$B$7:$Z$632,COLUMN()-1,0)=0,"",VLOOKUP($B339,'Classificação ativ com agrop'!$B$7:$Z$632,COLUMN()-1,0))</f>
        <v>67808</v>
      </c>
      <c r="V339" s="270">
        <f>IF(VLOOKUP($B339,'Classificação ativ com agrop'!$B$7:$Z$632,COLUMN()-1,0)=0,"",VLOOKUP($B339,'Classificação ativ com agrop'!$B$7:$Z$632,COLUMN()-1,0))</f>
        <v>6959</v>
      </c>
      <c r="W339" s="270" t="str">
        <f>IF(VLOOKUP($B339,'Classificação ativ com agrop'!$B$7:$Z$632,COLUMN()-1,0)=0,"",VLOOKUP($B339,'Classificação ativ com agrop'!$B$7:$Z$632,COLUMN()-1,0))</f>
        <v/>
      </c>
      <c r="X339" s="270" t="str">
        <f>IF(VLOOKUP($B339,'Classificação ativ com agrop'!$B$7:$Z$632,COLUMN()-1,0)=0,"",VLOOKUP($B339,'Classificação ativ com agrop'!$B$7:$Z$632,COLUMN()-1,0))</f>
        <v/>
      </c>
      <c r="Y339" s="270" t="str">
        <f>IF(VLOOKUP($B339,'Classificação ativ com agrop'!$B$7:$Z$632,COLUMN()-1,0)=0,"",VLOOKUP($B339,'Classificação ativ com agrop'!$B$7:$Z$632,COLUMN()-1,0))</f>
        <v/>
      </c>
      <c r="Z339" s="270" t="str">
        <f>IF(VLOOKUP($B339,'Classificação ativ com agrop'!$B$7:$Z$632,COLUMN()-1,0)=0,"",VLOOKUP($B339,'Classificação ativ com agrop'!$B$7:$Z$632,COLUMN()-1,0))</f>
        <v/>
      </c>
    </row>
    <row r="340" spans="1:26">
      <c r="A340" s="48">
        <v>524</v>
      </c>
      <c r="B340" s="49" t="s">
        <v>496</v>
      </c>
      <c r="C340" s="65">
        <f>VLOOKUP($B340,'Panorama Especialização Brasil'!$K$4:$BU$679,58,0)</f>
        <v>48</v>
      </c>
      <c r="D340" s="46">
        <f t="shared" si="5"/>
        <v>0.54133314721409886</v>
      </c>
      <c r="E340" s="201">
        <f>VLOOKUP($B340,'Panorama Especialização Brasil'!$K$4:$BU$679,60,0)</f>
        <v>10</v>
      </c>
      <c r="F340" s="98">
        <v>12</v>
      </c>
      <c r="G340" s="196">
        <v>1</v>
      </c>
      <c r="H340" s="98">
        <f>VLOOKUP($B340,'Panorama Especialização Brasil'!$K$4:$BU$679,63,0)</f>
        <v>1569</v>
      </c>
      <c r="I340" s="201">
        <f>VLOOKUP($B340,'Panorama Especialização Brasil'!$K$4:$BV$680,64,0)</f>
        <v>90</v>
      </c>
      <c r="J340" s="270" t="str">
        <f>IF(VLOOKUP($B340,'Classificação ativ com agrop'!$B$7:$Z$632,COLUMN()-1,0)=0,"",VLOOKUP($B340,'Classificação ativ com agrop'!$B$7:$Z$632,COLUMN()-1,0))</f>
        <v/>
      </c>
      <c r="K340" s="270" t="str">
        <f>IF(VLOOKUP($B340,'Classificação ativ com agrop'!$B$7:$Z$632,COLUMN()-1,0)=0,"",VLOOKUP($B340,'Classificação ativ com agrop'!$B$7:$Z$632,COLUMN()-1,0))</f>
        <v>SPF&amp;E</v>
      </c>
      <c r="L340" s="270" t="str">
        <f>IF(VLOOKUP($B340,'Classificação ativ com agrop'!$B$7:$Z$632,COLUMN()-1,0)=0,"",VLOOKUP($B340,'Classificação ativ com agrop'!$B$7:$Z$632,COLUMN()-1,0))</f>
        <v/>
      </c>
      <c r="M340" s="270" t="str">
        <f>IF(VLOOKUP($B340,'Classificação ativ com agrop'!$B$7:$Z$632,COLUMN()-1,0)=0,"",VLOOKUP($B340,'Classificação ativ com agrop'!$B$7:$Z$632,COLUMN()-1,0))</f>
        <v>Gen Reflexo</v>
      </c>
      <c r="N340" s="270" t="str">
        <f>IF(VLOOKUP($B340,'Classificação ativ com agrop'!$B$7:$Z$632,COLUMN()-1,0)=0,"",VLOOKUP($B340,'Classificação ativ com agrop'!$B$7:$Z$632,COLUMN()-1,0))</f>
        <v/>
      </c>
      <c r="O340" s="270" t="str">
        <f>IF(VLOOKUP($B340,'Classificação ativ com agrop'!$B$7:$Z$632,COLUMN()-1,0)=0,"",VLOOKUP($B340,'Classificação ativ com agrop'!$B$7:$Z$632,COLUMN()-1,0))</f>
        <v/>
      </c>
      <c r="P340" s="270" t="str">
        <f>IF(VLOOKUP($B340,'Classificação ativ com agrop'!$B$7:$Z$632,COLUMN()-1,0)=0,"",VLOOKUP($B340,'Classificação ativ com agrop'!$B$7:$Z$632,COLUMN()-1,0))</f>
        <v/>
      </c>
      <c r="Q340" s="269">
        <f>IF(VLOOKUP($B340,'Classificação ativ com agrop'!$B$7:$Z$632,COLUMN()-1,0)=0,"",VLOOKUP($B340,'Classificação ativ com agrop'!$B$7:$Z$632,COLUMN()-1,0))</f>
        <v>1</v>
      </c>
      <c r="R340" s="269" t="str">
        <f>IF(VLOOKUP($B340,'Classificação ativ com agrop'!$B$7:$Z$632,COLUMN()-1,0)=0,"",VLOOKUP($B340,'Classificação ativ com agrop'!$B$7:$Z$632,COLUMN()-1,0))</f>
        <v/>
      </c>
      <c r="S340" s="270">
        <f>IF(VLOOKUP($B340,'Classificação ativ com agrop'!$B$7:$Z$632,COLUMN()-1,0)=0,"",VLOOKUP($B340,'Classificação ativ com agrop'!$B$7:$Z$632,COLUMN()-1,0))</f>
        <v>48</v>
      </c>
      <c r="T340" s="270">
        <f>IF(VLOOKUP($B340,'Classificação ativ com agrop'!$B$7:$Z$632,COLUMN()-1,0)=0,"",VLOOKUP($B340,'Classificação ativ com agrop'!$B$7:$Z$632,COLUMN()-1,0))</f>
        <v>10</v>
      </c>
      <c r="U340" s="270">
        <f>IF(VLOOKUP($B340,'Classificação ativ com agrop'!$B$7:$Z$632,COLUMN()-1,0)=0,"",VLOOKUP($B340,'Classificação ativ com agrop'!$B$7:$Z$632,COLUMN()-1,0))</f>
        <v>1569</v>
      </c>
      <c r="V340" s="270">
        <f>IF(VLOOKUP($B340,'Classificação ativ com agrop'!$B$7:$Z$632,COLUMN()-1,0)=0,"",VLOOKUP($B340,'Classificação ativ com agrop'!$B$7:$Z$632,COLUMN()-1,0))</f>
        <v>90</v>
      </c>
      <c r="W340" s="270" t="str">
        <f>IF(VLOOKUP($B340,'Classificação ativ com agrop'!$B$7:$Z$632,COLUMN()-1,0)=0,"",VLOOKUP($B340,'Classificação ativ com agrop'!$B$7:$Z$632,COLUMN()-1,0))</f>
        <v/>
      </c>
      <c r="X340" s="270" t="str">
        <f>IF(VLOOKUP($B340,'Classificação ativ com agrop'!$B$7:$Z$632,COLUMN()-1,0)=0,"",VLOOKUP($B340,'Classificação ativ com agrop'!$B$7:$Z$632,COLUMN()-1,0))</f>
        <v/>
      </c>
      <c r="Y340" s="270" t="str">
        <f>IF(VLOOKUP($B340,'Classificação ativ com agrop'!$B$7:$Z$632,COLUMN()-1,0)=0,"",VLOOKUP($B340,'Classificação ativ com agrop'!$B$7:$Z$632,COLUMN()-1,0))</f>
        <v/>
      </c>
      <c r="Z340" s="270" t="str">
        <f>IF(VLOOKUP($B340,'Classificação ativ com agrop'!$B$7:$Z$632,COLUMN()-1,0)=0,"",VLOOKUP($B340,'Classificação ativ com agrop'!$B$7:$Z$632,COLUMN()-1,0))</f>
        <v/>
      </c>
    </row>
    <row r="341" spans="1:26">
      <c r="A341" s="48">
        <v>622</v>
      </c>
      <c r="B341" s="49" t="s">
        <v>596</v>
      </c>
      <c r="C341" s="65">
        <f>VLOOKUP($B341,'Panorama Especialização Brasil'!$K$4:$BU$679,58,0)</f>
        <v>12433</v>
      </c>
      <c r="D341" s="46">
        <f t="shared" si="5"/>
        <v>0.53919401982713944</v>
      </c>
      <c r="E341" s="201">
        <f>VLOOKUP($B341,'Panorama Especialização Brasil'!$K$4:$BU$679,60,0)</f>
        <v>98</v>
      </c>
      <c r="F341" s="98">
        <v>2715</v>
      </c>
      <c r="G341" s="196">
        <v>12</v>
      </c>
      <c r="H341" s="98">
        <f>VLOOKUP($B341,'Panorama Especialização Brasil'!$K$4:$BU$679,63,0)</f>
        <v>408016</v>
      </c>
      <c r="I341" s="201">
        <f>VLOOKUP($B341,'Panorama Especialização Brasil'!$K$4:$BV$680,64,0)</f>
        <v>1687</v>
      </c>
      <c r="J341" s="270" t="str">
        <f>IF(VLOOKUP($B341,'Classificação ativ com agrop'!$B$7:$Z$632,COLUMN()-1,0)=0,"",VLOOKUP($B341,'Classificação ativ com agrop'!$B$7:$Z$632,COLUMN()-1,0))</f>
        <v/>
      </c>
      <c r="K341" s="270" t="str">
        <f>IF(VLOOKUP($B341,'Classificação ativ com agrop'!$B$7:$Z$632,COLUMN()-1,0)=0,"",VLOOKUP($B341,'Classificação ativ com agrop'!$B$7:$Z$632,COLUMN()-1,0))</f>
        <v>SPB - Edu</v>
      </c>
      <c r="L341" s="270" t="str">
        <f>IF(VLOOKUP($B341,'Classificação ativ com agrop'!$B$7:$Z$632,COLUMN()-1,0)=0,"",VLOOKUP($B341,'Classificação ativ com agrop'!$B$7:$Z$632,COLUMN()-1,0))</f>
        <v/>
      </c>
      <c r="M341" s="270" t="str">
        <f>IF(VLOOKUP($B341,'Classificação ativ com agrop'!$B$7:$Z$632,COLUMN()-1,0)=0,"",VLOOKUP($B341,'Classificação ativ com agrop'!$B$7:$Z$632,COLUMN()-1,0))</f>
        <v>Multifunção</v>
      </c>
      <c r="N341" s="270" t="str">
        <f>IF(VLOOKUP($B341,'Classificação ativ com agrop'!$B$7:$Z$632,COLUMN()-1,0)=0,"",VLOOKUP($B341,'Classificação ativ com agrop'!$B$7:$Z$632,COLUMN()-1,0))</f>
        <v/>
      </c>
      <c r="O341" s="270" t="str">
        <f>IF(VLOOKUP($B341,'Classificação ativ com agrop'!$B$7:$Z$632,COLUMN()-1,0)=0,"",VLOOKUP($B341,'Classificação ativ com agrop'!$B$7:$Z$632,COLUMN()-1,0))</f>
        <v/>
      </c>
      <c r="P341" s="270" t="str">
        <f>IF(VLOOKUP($B341,'Classificação ativ com agrop'!$B$7:$Z$632,COLUMN()-1,0)=0,"",VLOOKUP($B341,'Classificação ativ com agrop'!$B$7:$Z$632,COLUMN()-1,0))</f>
        <v/>
      </c>
      <c r="Q341" s="269">
        <f>IF(VLOOKUP($B341,'Classificação ativ com agrop'!$B$7:$Z$632,COLUMN()-1,0)=0,"",VLOOKUP($B341,'Classificação ativ com agrop'!$B$7:$Z$632,COLUMN()-1,0))</f>
        <v>1</v>
      </c>
      <c r="R341" s="269" t="str">
        <f>IF(VLOOKUP($B341,'Classificação ativ com agrop'!$B$7:$Z$632,COLUMN()-1,0)=0,"",VLOOKUP($B341,'Classificação ativ com agrop'!$B$7:$Z$632,COLUMN()-1,0))</f>
        <v/>
      </c>
      <c r="S341" s="270">
        <f>IF(VLOOKUP($B341,'Classificação ativ com agrop'!$B$7:$Z$632,COLUMN()-1,0)=0,"",VLOOKUP($B341,'Classificação ativ com agrop'!$B$7:$Z$632,COLUMN()-1,0))</f>
        <v>12433</v>
      </c>
      <c r="T341" s="270">
        <f>IF(VLOOKUP($B341,'Classificação ativ com agrop'!$B$7:$Z$632,COLUMN()-1,0)=0,"",VLOOKUP($B341,'Classificação ativ com agrop'!$B$7:$Z$632,COLUMN()-1,0))</f>
        <v>98</v>
      </c>
      <c r="U341" s="270">
        <f>IF(VLOOKUP($B341,'Classificação ativ com agrop'!$B$7:$Z$632,COLUMN()-1,0)=0,"",VLOOKUP($B341,'Classificação ativ com agrop'!$B$7:$Z$632,COLUMN()-1,0))</f>
        <v>408016</v>
      </c>
      <c r="V341" s="270">
        <f>IF(VLOOKUP($B341,'Classificação ativ com agrop'!$B$7:$Z$632,COLUMN()-1,0)=0,"",VLOOKUP($B341,'Classificação ativ com agrop'!$B$7:$Z$632,COLUMN()-1,0))</f>
        <v>1687</v>
      </c>
      <c r="W341" s="270" t="str">
        <f>IF(VLOOKUP($B341,'Classificação ativ com agrop'!$B$7:$Z$632,COLUMN()-1,0)=0,"",VLOOKUP($B341,'Classificação ativ com agrop'!$B$7:$Z$632,COLUMN()-1,0))</f>
        <v/>
      </c>
      <c r="X341" s="270" t="str">
        <f>IF(VLOOKUP($B341,'Classificação ativ com agrop'!$B$7:$Z$632,COLUMN()-1,0)=0,"",VLOOKUP($B341,'Classificação ativ com agrop'!$B$7:$Z$632,COLUMN()-1,0))</f>
        <v/>
      </c>
      <c r="Y341" s="270" t="str">
        <f>IF(VLOOKUP($B341,'Classificação ativ com agrop'!$B$7:$Z$632,COLUMN()-1,0)=0,"",VLOOKUP($B341,'Classificação ativ com agrop'!$B$7:$Z$632,COLUMN()-1,0))</f>
        <v/>
      </c>
      <c r="Z341" s="270" t="str">
        <f>IF(VLOOKUP($B341,'Classificação ativ com agrop'!$B$7:$Z$632,COLUMN()-1,0)=0,"",VLOOKUP($B341,'Classificação ativ com agrop'!$B$7:$Z$632,COLUMN()-1,0))</f>
        <v/>
      </c>
    </row>
    <row r="342" spans="1:26">
      <c r="A342" s="48">
        <v>139</v>
      </c>
      <c r="B342" s="49" t="s">
        <v>109</v>
      </c>
      <c r="C342" s="65">
        <f>VLOOKUP($B342,'Panorama Especialização Brasil'!$K$4:$BU$679,58,0)</f>
        <v>246</v>
      </c>
      <c r="D342" s="46">
        <f t="shared" si="5"/>
        <v>0.53502058792919993</v>
      </c>
      <c r="E342" s="201">
        <f>VLOOKUP($B342,'Panorama Especialização Brasil'!$K$4:$BU$679,60,0)</f>
        <v>55</v>
      </c>
      <c r="F342" s="98">
        <v>58</v>
      </c>
      <c r="G342" s="196">
        <v>11</v>
      </c>
      <c r="H342" s="98">
        <f>VLOOKUP($B342,'Panorama Especialização Brasil'!$K$4:$BU$679,63,0)</f>
        <v>8136</v>
      </c>
      <c r="I342" s="201">
        <f>VLOOKUP($B342,'Panorama Especialização Brasil'!$K$4:$BV$680,64,0)</f>
        <v>1387</v>
      </c>
      <c r="J342" s="270" t="str">
        <f>IF(VLOOKUP($B342,'Classificação ativ com agrop'!$B$7:$Z$632,COLUMN()-1,0)=0,"",VLOOKUP($B342,'Classificação ativ com agrop'!$B$7:$Z$632,COLUMN()-1,0))</f>
        <v/>
      </c>
      <c r="K342" s="270" t="str">
        <f>IF(VLOOKUP($B342,'Classificação ativ com agrop'!$B$7:$Z$632,COLUMN()-1,0)=0,"",VLOOKUP($B342,'Classificação ativ com agrop'!$B$7:$Z$632,COLUMN()-1,0))</f>
        <v>SPF&amp;E</v>
      </c>
      <c r="L342" s="270" t="str">
        <f>IF(VLOOKUP($B342,'Classificação ativ com agrop'!$B$7:$Z$632,COLUMN()-1,0)=0,"",VLOOKUP($B342,'Classificação ativ com agrop'!$B$7:$Z$632,COLUMN()-1,0))</f>
        <v/>
      </c>
      <c r="M342" s="270" t="str">
        <f>IF(VLOOKUP($B342,'Classificação ativ com agrop'!$B$7:$Z$632,COLUMN()-1,0)=0,"",VLOOKUP($B342,'Classificação ativ com agrop'!$B$7:$Z$632,COLUMN()-1,0))</f>
        <v>Gen Reflexo</v>
      </c>
      <c r="N342" s="270" t="str">
        <f>IF(VLOOKUP($B342,'Classificação ativ com agrop'!$B$7:$Z$632,COLUMN()-1,0)=0,"",VLOOKUP($B342,'Classificação ativ com agrop'!$B$7:$Z$632,COLUMN()-1,0))</f>
        <v/>
      </c>
      <c r="O342" s="270" t="str">
        <f>IF(VLOOKUP($B342,'Classificação ativ com agrop'!$B$7:$Z$632,COLUMN()-1,0)=0,"",VLOOKUP($B342,'Classificação ativ com agrop'!$B$7:$Z$632,COLUMN()-1,0))</f>
        <v/>
      </c>
      <c r="P342" s="270" t="str">
        <f>IF(VLOOKUP($B342,'Classificação ativ com agrop'!$B$7:$Z$632,COLUMN()-1,0)=0,"",VLOOKUP($B342,'Classificação ativ com agrop'!$B$7:$Z$632,COLUMN()-1,0))</f>
        <v/>
      </c>
      <c r="Q342" s="269">
        <f>IF(VLOOKUP($B342,'Classificação ativ com agrop'!$B$7:$Z$632,COLUMN()-1,0)=0,"",VLOOKUP($B342,'Classificação ativ com agrop'!$B$7:$Z$632,COLUMN()-1,0))</f>
        <v>1</v>
      </c>
      <c r="R342" s="269" t="str">
        <f>IF(VLOOKUP($B342,'Classificação ativ com agrop'!$B$7:$Z$632,COLUMN()-1,0)=0,"",VLOOKUP($B342,'Classificação ativ com agrop'!$B$7:$Z$632,COLUMN()-1,0))</f>
        <v/>
      </c>
      <c r="S342" s="270">
        <f>IF(VLOOKUP($B342,'Classificação ativ com agrop'!$B$7:$Z$632,COLUMN()-1,0)=0,"",VLOOKUP($B342,'Classificação ativ com agrop'!$B$7:$Z$632,COLUMN()-1,0))</f>
        <v>246</v>
      </c>
      <c r="T342" s="270">
        <f>IF(VLOOKUP($B342,'Classificação ativ com agrop'!$B$7:$Z$632,COLUMN()-1,0)=0,"",VLOOKUP($B342,'Classificação ativ com agrop'!$B$7:$Z$632,COLUMN()-1,0))</f>
        <v>55</v>
      </c>
      <c r="U342" s="270">
        <f>IF(VLOOKUP($B342,'Classificação ativ com agrop'!$B$7:$Z$632,COLUMN()-1,0)=0,"",VLOOKUP($B342,'Classificação ativ com agrop'!$B$7:$Z$632,COLUMN()-1,0))</f>
        <v>8136</v>
      </c>
      <c r="V342" s="270">
        <f>IF(VLOOKUP($B342,'Classificação ativ com agrop'!$B$7:$Z$632,COLUMN()-1,0)=0,"",VLOOKUP($B342,'Classificação ativ com agrop'!$B$7:$Z$632,COLUMN()-1,0))</f>
        <v>1387</v>
      </c>
      <c r="W342" s="270" t="str">
        <f>IF(VLOOKUP($B342,'Classificação ativ com agrop'!$B$7:$Z$632,COLUMN()-1,0)=0,"",VLOOKUP($B342,'Classificação ativ com agrop'!$B$7:$Z$632,COLUMN()-1,0))</f>
        <v/>
      </c>
      <c r="X342" s="270" t="str">
        <f>IF(VLOOKUP($B342,'Classificação ativ com agrop'!$B$7:$Z$632,COLUMN()-1,0)=0,"",VLOOKUP($B342,'Classificação ativ com agrop'!$B$7:$Z$632,COLUMN()-1,0))</f>
        <v/>
      </c>
      <c r="Y342" s="270" t="str">
        <f>IF(VLOOKUP($B342,'Classificação ativ com agrop'!$B$7:$Z$632,COLUMN()-1,0)=0,"",VLOOKUP($B342,'Classificação ativ com agrop'!$B$7:$Z$632,COLUMN()-1,0))</f>
        <v/>
      </c>
      <c r="Z342" s="270" t="str">
        <f>IF(VLOOKUP($B342,'Classificação ativ com agrop'!$B$7:$Z$632,COLUMN()-1,0)=0,"",VLOOKUP($B342,'Classificação ativ com agrop'!$B$7:$Z$632,COLUMN()-1,0))</f>
        <v/>
      </c>
    </row>
    <row r="343" spans="1:26">
      <c r="A343" s="48">
        <v>73</v>
      </c>
      <c r="B343" s="49" t="s">
        <v>43</v>
      </c>
      <c r="C343" s="65">
        <f>VLOOKUP($B343,'Panorama Especialização Brasil'!$K$4:$BU$679,58,0)</f>
        <v>1515</v>
      </c>
      <c r="D343" s="46">
        <f t="shared" si="5"/>
        <v>0.53433652148863253</v>
      </c>
      <c r="E343" s="201">
        <f>VLOOKUP($B343,'Panorama Especialização Brasil'!$K$4:$BU$679,60,0)</f>
        <v>74</v>
      </c>
      <c r="F343" s="98">
        <v>49</v>
      </c>
      <c r="G343" s="196">
        <v>4</v>
      </c>
      <c r="H343" s="98">
        <f>VLOOKUP($B343,'Panorama Especialização Brasil'!$K$4:$BU$679,63,0)</f>
        <v>50170</v>
      </c>
      <c r="I343" s="201">
        <f>VLOOKUP($B343,'Panorama Especialização Brasil'!$K$4:$BV$680,64,0)</f>
        <v>1786</v>
      </c>
      <c r="J343" s="270" t="str">
        <f>IF(VLOOKUP($B343,'Classificação ativ com agrop'!$B$7:$Z$632,COLUMN()-1,0)=0,"",VLOOKUP($B343,'Classificação ativ com agrop'!$B$7:$Z$632,COLUMN()-1,0))</f>
        <v/>
      </c>
      <c r="K343" s="270" t="str">
        <f>IF(VLOOKUP($B343,'Classificação ativ com agrop'!$B$7:$Z$632,COLUMN()-1,0)=0,"",VLOOKUP($B343,'Classificação ativ com agrop'!$B$7:$Z$632,COLUMN()-1,0))</f>
        <v>Proteína Animal</v>
      </c>
      <c r="L343" s="270" t="str">
        <f>IF(VLOOKUP($B343,'Classificação ativ com agrop'!$B$7:$Z$632,COLUMN()-1,0)=0,"",VLOOKUP($B343,'Classificação ativ com agrop'!$B$7:$Z$632,COLUMN()-1,0))</f>
        <v>Outros Anim</v>
      </c>
      <c r="M343" s="270" t="str">
        <f>IF(VLOOKUP($B343,'Classificação ativ com agrop'!$B$7:$Z$632,COLUMN()-1,0)=0,"",VLOOKUP($B343,'Classificação ativ com agrop'!$B$7:$Z$632,COLUMN()-1,0))</f>
        <v>X Prop</v>
      </c>
      <c r="N343" s="270" t="str">
        <f>IF(VLOOKUP($B343,'Classificação ativ com agrop'!$B$7:$Z$632,COLUMN()-1,0)=0,"",VLOOKUP($B343,'Classificação ativ com agrop'!$B$7:$Z$632,COLUMN()-1,0))</f>
        <v/>
      </c>
      <c r="O343" s="270" t="str">
        <f>IF(VLOOKUP($B343,'Classificação ativ com agrop'!$B$7:$Z$632,COLUMN()-1,0)=0,"",VLOOKUP($B343,'Classificação ativ com agrop'!$B$7:$Z$632,COLUMN()-1,0))</f>
        <v/>
      </c>
      <c r="P343" s="270" t="str">
        <f>IF(VLOOKUP($B343,'Classificação ativ com agrop'!$B$7:$Z$632,COLUMN()-1,0)=0,"",VLOOKUP($B343,'Classificação ativ com agrop'!$B$7:$Z$632,COLUMN()-1,0))</f>
        <v/>
      </c>
      <c r="Q343" s="269">
        <f>IF(VLOOKUP($B343,'Classificação ativ com agrop'!$B$7:$Z$632,COLUMN()-1,0)=0,"",VLOOKUP($B343,'Classificação ativ com agrop'!$B$7:$Z$632,COLUMN()-1,0))</f>
        <v>1</v>
      </c>
      <c r="R343" s="269" t="str">
        <f>IF(VLOOKUP($B343,'Classificação ativ com agrop'!$B$7:$Z$632,COLUMN()-1,0)=0,"",VLOOKUP($B343,'Classificação ativ com agrop'!$B$7:$Z$632,COLUMN()-1,0))</f>
        <v/>
      </c>
      <c r="S343" s="270">
        <f>IF(VLOOKUP($B343,'Classificação ativ com agrop'!$B$7:$Z$632,COLUMN()-1,0)=0,"",VLOOKUP($B343,'Classificação ativ com agrop'!$B$7:$Z$632,COLUMN()-1,0))</f>
        <v>1515</v>
      </c>
      <c r="T343" s="270">
        <f>IF(VLOOKUP($B343,'Classificação ativ com agrop'!$B$7:$Z$632,COLUMN()-1,0)=0,"",VLOOKUP($B343,'Classificação ativ com agrop'!$B$7:$Z$632,COLUMN()-1,0))</f>
        <v>74</v>
      </c>
      <c r="U343" s="270">
        <f>IF(VLOOKUP($B343,'Classificação ativ com agrop'!$B$7:$Z$632,COLUMN()-1,0)=0,"",VLOOKUP($B343,'Classificação ativ com agrop'!$B$7:$Z$632,COLUMN()-1,0))</f>
        <v>50170</v>
      </c>
      <c r="V343" s="270">
        <f>IF(VLOOKUP($B343,'Classificação ativ com agrop'!$B$7:$Z$632,COLUMN()-1,0)=0,"",VLOOKUP($B343,'Classificação ativ com agrop'!$B$7:$Z$632,COLUMN()-1,0))</f>
        <v>1786</v>
      </c>
      <c r="W343" s="270" t="str">
        <f>IF(VLOOKUP($B343,'Classificação ativ com agrop'!$B$7:$Z$632,COLUMN()-1,0)=0,"",VLOOKUP($B343,'Classificação ativ com agrop'!$B$7:$Z$632,COLUMN()-1,0))</f>
        <v/>
      </c>
      <c r="X343" s="270" t="str">
        <f>IF(VLOOKUP($B343,'Classificação ativ com agrop'!$B$7:$Z$632,COLUMN()-1,0)=0,"",VLOOKUP($B343,'Classificação ativ com agrop'!$B$7:$Z$632,COLUMN()-1,0))</f>
        <v/>
      </c>
      <c r="Y343" s="270" t="str">
        <f>IF(VLOOKUP($B343,'Classificação ativ com agrop'!$B$7:$Z$632,COLUMN()-1,0)=0,"",VLOOKUP($B343,'Classificação ativ com agrop'!$B$7:$Z$632,COLUMN()-1,0))</f>
        <v/>
      </c>
      <c r="Z343" s="270" t="str">
        <f>IF(VLOOKUP($B343,'Classificação ativ com agrop'!$B$7:$Z$632,COLUMN()-1,0)=0,"",VLOOKUP($B343,'Classificação ativ com agrop'!$B$7:$Z$632,COLUMN()-1,0))</f>
        <v/>
      </c>
    </row>
    <row r="344" spans="1:26">
      <c r="A344" s="48">
        <v>127</v>
      </c>
      <c r="B344" s="49" t="s">
        <v>97</v>
      </c>
      <c r="C344" s="65">
        <f>VLOOKUP($B344,'Panorama Especialização Brasil'!$K$4:$BU$679,58,0)</f>
        <v>1164</v>
      </c>
      <c r="D344" s="46">
        <f t="shared" si="5"/>
        <v>0.53301534388719107</v>
      </c>
      <c r="E344" s="201">
        <f>VLOOKUP($B344,'Panorama Especialização Brasil'!$K$4:$BU$679,60,0)</f>
        <v>4</v>
      </c>
      <c r="F344" s="98">
        <v>120</v>
      </c>
      <c r="G344" s="196">
        <v>1</v>
      </c>
      <c r="H344" s="98">
        <f>VLOOKUP($B344,'Panorama Especialização Brasil'!$K$4:$BU$679,63,0)</f>
        <v>38642</v>
      </c>
      <c r="I344" s="201">
        <f>VLOOKUP($B344,'Panorama Especialização Brasil'!$K$4:$BV$680,64,0)</f>
        <v>271</v>
      </c>
      <c r="J344" s="270" t="str">
        <f>IF(VLOOKUP($B344,'Classificação ativ com agrop'!$B$7:$Z$632,COLUMN()-1,0)=0,"",VLOOKUP($B344,'Classificação ativ com agrop'!$B$7:$Z$632,COLUMN()-1,0))</f>
        <v/>
      </c>
      <c r="K344" s="270" t="str">
        <f>IF(VLOOKUP($B344,'Classificação ativ com agrop'!$B$7:$Z$632,COLUMN()-1,0)=0,"",VLOOKUP($B344,'Classificação ativ com agrop'!$B$7:$Z$632,COLUMN()-1,0))</f>
        <v>Agroind Veg</v>
      </c>
      <c r="L344" s="270" t="str">
        <f>IF(VLOOKUP($B344,'Classificação ativ com agrop'!$B$7:$Z$632,COLUMN()-1,0)=0,"",VLOOKUP($B344,'Classificação ativ com agrop'!$B$7:$Z$632,COLUMN()-1,0))</f>
        <v>Madeira</v>
      </c>
      <c r="M344" s="270" t="str">
        <f>IF(VLOOKUP($B344,'Classificação ativ com agrop'!$B$7:$Z$632,COLUMN()-1,0)=0,"",VLOOKUP($B344,'Classificação ativ com agrop'!$B$7:$Z$632,COLUMN()-1,0))</f>
        <v>X Prop</v>
      </c>
      <c r="N344" s="270" t="str">
        <f>IF(VLOOKUP($B344,'Classificação ativ com agrop'!$B$7:$Z$632,COLUMN()-1,0)=0,"",VLOOKUP($B344,'Classificação ativ com agrop'!$B$7:$Z$632,COLUMN()-1,0))</f>
        <v/>
      </c>
      <c r="O344" s="270" t="str">
        <f>IF(VLOOKUP($B344,'Classificação ativ com agrop'!$B$7:$Z$632,COLUMN()-1,0)=0,"",VLOOKUP($B344,'Classificação ativ com agrop'!$B$7:$Z$632,COLUMN()-1,0))</f>
        <v/>
      </c>
      <c r="P344" s="270" t="str">
        <f>IF(VLOOKUP($B344,'Classificação ativ com agrop'!$B$7:$Z$632,COLUMN()-1,0)=0,"",VLOOKUP($B344,'Classificação ativ com agrop'!$B$7:$Z$632,COLUMN()-1,0))</f>
        <v/>
      </c>
      <c r="Q344" s="269">
        <f>IF(VLOOKUP($B344,'Classificação ativ com agrop'!$B$7:$Z$632,COLUMN()-1,0)=0,"",VLOOKUP($B344,'Classificação ativ com agrop'!$B$7:$Z$632,COLUMN()-1,0))</f>
        <v>1</v>
      </c>
      <c r="R344" s="269" t="str">
        <f>IF(VLOOKUP($B344,'Classificação ativ com agrop'!$B$7:$Z$632,COLUMN()-1,0)=0,"",VLOOKUP($B344,'Classificação ativ com agrop'!$B$7:$Z$632,COLUMN()-1,0))</f>
        <v/>
      </c>
      <c r="S344" s="270">
        <f>IF(VLOOKUP($B344,'Classificação ativ com agrop'!$B$7:$Z$632,COLUMN()-1,0)=0,"",VLOOKUP($B344,'Classificação ativ com agrop'!$B$7:$Z$632,COLUMN()-1,0))</f>
        <v>1164</v>
      </c>
      <c r="T344" s="270">
        <f>IF(VLOOKUP($B344,'Classificação ativ com agrop'!$B$7:$Z$632,COLUMN()-1,0)=0,"",VLOOKUP($B344,'Classificação ativ com agrop'!$B$7:$Z$632,COLUMN()-1,0))</f>
        <v>4</v>
      </c>
      <c r="U344" s="270">
        <f>IF(VLOOKUP($B344,'Classificação ativ com agrop'!$B$7:$Z$632,COLUMN()-1,0)=0,"",VLOOKUP($B344,'Classificação ativ com agrop'!$B$7:$Z$632,COLUMN()-1,0))</f>
        <v>38642</v>
      </c>
      <c r="V344" s="270">
        <f>IF(VLOOKUP($B344,'Classificação ativ com agrop'!$B$7:$Z$632,COLUMN()-1,0)=0,"",VLOOKUP($B344,'Classificação ativ com agrop'!$B$7:$Z$632,COLUMN()-1,0))</f>
        <v>271</v>
      </c>
      <c r="W344" s="270" t="str">
        <f>IF(VLOOKUP($B344,'Classificação ativ com agrop'!$B$7:$Z$632,COLUMN()-1,0)=0,"",VLOOKUP($B344,'Classificação ativ com agrop'!$B$7:$Z$632,COLUMN()-1,0))</f>
        <v/>
      </c>
      <c r="X344" s="270" t="str">
        <f>IF(VLOOKUP($B344,'Classificação ativ com agrop'!$B$7:$Z$632,COLUMN()-1,0)=0,"",VLOOKUP($B344,'Classificação ativ com agrop'!$B$7:$Z$632,COLUMN()-1,0))</f>
        <v/>
      </c>
      <c r="Y344" s="270" t="str">
        <f>IF(VLOOKUP($B344,'Classificação ativ com agrop'!$B$7:$Z$632,COLUMN()-1,0)=0,"",VLOOKUP($B344,'Classificação ativ com agrop'!$B$7:$Z$632,COLUMN()-1,0))</f>
        <v/>
      </c>
      <c r="Z344" s="270" t="str">
        <f>IF(VLOOKUP($B344,'Classificação ativ com agrop'!$B$7:$Z$632,COLUMN()-1,0)=0,"",VLOOKUP($B344,'Classificação ativ com agrop'!$B$7:$Z$632,COLUMN()-1,0))</f>
        <v/>
      </c>
    </row>
    <row r="345" spans="1:26">
      <c r="A345" s="48">
        <v>49</v>
      </c>
      <c r="B345" s="49" t="s">
        <v>19</v>
      </c>
      <c r="C345" s="65">
        <f>VLOOKUP($B345,'Panorama Especialização Brasil'!$K$4:$BU$679,58,0)</f>
        <v>147</v>
      </c>
      <c r="D345" s="46">
        <f t="shared" si="5"/>
        <v>0.53019559838676023</v>
      </c>
      <c r="E345" s="201">
        <f>VLOOKUP($B345,'Panorama Especialização Brasil'!$K$4:$BU$679,60,0)</f>
        <v>9</v>
      </c>
      <c r="F345" s="98">
        <v>0</v>
      </c>
      <c r="G345" s="196">
        <v>0</v>
      </c>
      <c r="H345" s="98">
        <f>VLOOKUP($B345,'Panorama Especialização Brasil'!$K$4:$BU$679,63,0)</f>
        <v>4906</v>
      </c>
      <c r="I345" s="201">
        <f>VLOOKUP($B345,'Panorama Especialização Brasil'!$K$4:$BV$680,64,0)</f>
        <v>101</v>
      </c>
      <c r="J345" s="270" t="str">
        <f>IF(VLOOKUP($B345,'Classificação ativ com agrop'!$B$7:$Z$632,COLUMN()-1,0)=0,"",VLOOKUP($B345,'Classificação ativ com agrop'!$B$7:$Z$632,COLUMN()-1,0))</f>
        <v/>
      </c>
      <c r="K345" s="270" t="str">
        <f>IF(VLOOKUP($B345,'Classificação ativ com agrop'!$B$7:$Z$632,COLUMN()-1,0)=0,"",VLOOKUP($B345,'Classificação ativ com agrop'!$B$7:$Z$632,COLUMN()-1,0))</f>
        <v>Agroind Veg</v>
      </c>
      <c r="L345" s="270" t="str">
        <f>IF(VLOOKUP($B345,'Classificação ativ com agrop'!$B$7:$Z$632,COLUMN()-1,0)=0,"",VLOOKUP($B345,'Classificação ativ com agrop'!$B$7:$Z$632,COLUMN()-1,0))</f>
        <v>Outros Agroind</v>
      </c>
      <c r="M345" s="270" t="str">
        <f>IF(VLOOKUP($B345,'Classificação ativ com agrop'!$B$7:$Z$632,COLUMN()-1,0)=0,"",VLOOKUP($B345,'Classificação ativ com agrop'!$B$7:$Z$632,COLUMN()-1,0))</f>
        <v>X Prop</v>
      </c>
      <c r="N345" s="270" t="str">
        <f>IF(VLOOKUP($B345,'Classificação ativ com agrop'!$B$7:$Z$632,COLUMN()-1,0)=0,"",VLOOKUP($B345,'Classificação ativ com agrop'!$B$7:$Z$632,COLUMN()-1,0))</f>
        <v/>
      </c>
      <c r="O345" s="270" t="str">
        <f>IF(VLOOKUP($B345,'Classificação ativ com agrop'!$B$7:$Z$632,COLUMN()-1,0)=0,"",VLOOKUP($B345,'Classificação ativ com agrop'!$B$7:$Z$632,COLUMN()-1,0))</f>
        <v/>
      </c>
      <c r="P345" s="270" t="str">
        <f>IF(VLOOKUP($B345,'Classificação ativ com agrop'!$B$7:$Z$632,COLUMN()-1,0)=0,"",VLOOKUP($B345,'Classificação ativ com agrop'!$B$7:$Z$632,COLUMN()-1,0))</f>
        <v/>
      </c>
      <c r="Q345" s="269">
        <f>IF(VLOOKUP($B345,'Classificação ativ com agrop'!$B$7:$Z$632,COLUMN()-1,0)=0,"",VLOOKUP($B345,'Classificação ativ com agrop'!$B$7:$Z$632,COLUMN()-1,0))</f>
        <v>1</v>
      </c>
      <c r="R345" s="269" t="str">
        <f>IF(VLOOKUP($B345,'Classificação ativ com agrop'!$B$7:$Z$632,COLUMN()-1,0)=0,"",VLOOKUP($B345,'Classificação ativ com agrop'!$B$7:$Z$632,COLUMN()-1,0))</f>
        <v/>
      </c>
      <c r="S345" s="270">
        <f>IF(VLOOKUP($B345,'Classificação ativ com agrop'!$B$7:$Z$632,COLUMN()-1,0)=0,"",VLOOKUP($B345,'Classificação ativ com agrop'!$B$7:$Z$632,COLUMN()-1,0))</f>
        <v>147</v>
      </c>
      <c r="T345" s="270">
        <f>IF(VLOOKUP($B345,'Classificação ativ com agrop'!$B$7:$Z$632,COLUMN()-1,0)=0,"",VLOOKUP($B345,'Classificação ativ com agrop'!$B$7:$Z$632,COLUMN()-1,0))</f>
        <v>9</v>
      </c>
      <c r="U345" s="270">
        <f>IF(VLOOKUP($B345,'Classificação ativ com agrop'!$B$7:$Z$632,COLUMN()-1,0)=0,"",VLOOKUP($B345,'Classificação ativ com agrop'!$B$7:$Z$632,COLUMN()-1,0))</f>
        <v>4906</v>
      </c>
      <c r="V345" s="270">
        <f>IF(VLOOKUP($B345,'Classificação ativ com agrop'!$B$7:$Z$632,COLUMN()-1,0)=0,"",VLOOKUP($B345,'Classificação ativ com agrop'!$B$7:$Z$632,COLUMN()-1,0))</f>
        <v>101</v>
      </c>
      <c r="W345" s="270" t="str">
        <f>IF(VLOOKUP($B345,'Classificação ativ com agrop'!$B$7:$Z$632,COLUMN()-1,0)=0,"",VLOOKUP($B345,'Classificação ativ com agrop'!$B$7:$Z$632,COLUMN()-1,0))</f>
        <v/>
      </c>
      <c r="X345" s="270" t="str">
        <f>IF(VLOOKUP($B345,'Classificação ativ com agrop'!$B$7:$Z$632,COLUMN()-1,0)=0,"",VLOOKUP($B345,'Classificação ativ com agrop'!$B$7:$Z$632,COLUMN()-1,0))</f>
        <v/>
      </c>
      <c r="Y345" s="270" t="str">
        <f>IF(VLOOKUP($B345,'Classificação ativ com agrop'!$B$7:$Z$632,COLUMN()-1,0)=0,"",VLOOKUP($B345,'Classificação ativ com agrop'!$B$7:$Z$632,COLUMN()-1,0))</f>
        <v/>
      </c>
      <c r="Z345" s="270" t="str">
        <f>IF(VLOOKUP($B345,'Classificação ativ com agrop'!$B$7:$Z$632,COLUMN()-1,0)=0,"",VLOOKUP($B345,'Classificação ativ com agrop'!$B$7:$Z$632,COLUMN()-1,0))</f>
        <v/>
      </c>
    </row>
    <row r="346" spans="1:26">
      <c r="A346" s="48">
        <v>566</v>
      </c>
      <c r="B346" s="49" t="s">
        <v>539</v>
      </c>
      <c r="C346" s="65">
        <f>VLOOKUP($B346,'Panorama Especialização Brasil'!$K$4:$BU$679,58,0)</f>
        <v>922</v>
      </c>
      <c r="D346" s="46">
        <f t="shared" si="5"/>
        <v>0.52851179902475331</v>
      </c>
      <c r="E346" s="201">
        <f>VLOOKUP($B346,'Panorama Especialização Brasil'!$K$4:$BU$679,60,0)</f>
        <v>173</v>
      </c>
      <c r="F346" s="98">
        <v>276</v>
      </c>
      <c r="G346" s="196">
        <v>30</v>
      </c>
      <c r="H346" s="98">
        <f>VLOOKUP($B346,'Panorama Especialização Brasil'!$K$4:$BU$679,63,0)</f>
        <v>30869</v>
      </c>
      <c r="I346" s="201">
        <f>VLOOKUP($B346,'Panorama Especialização Brasil'!$K$4:$BV$680,64,0)</f>
        <v>3942</v>
      </c>
      <c r="J346" s="270" t="str">
        <f>IF(VLOOKUP($B346,'Classificação ativ com agrop'!$B$7:$Z$632,COLUMN()-1,0)=0,"",VLOOKUP($B346,'Classificação ativ com agrop'!$B$7:$Z$632,COLUMN()-1,0))</f>
        <v/>
      </c>
      <c r="K346" s="270" t="str">
        <f>IF(VLOOKUP($B346,'Classificação ativ com agrop'!$B$7:$Z$632,COLUMN()-1,0)=0,"",VLOOKUP($B346,'Classificação ativ com agrop'!$B$7:$Z$632,COLUMN()-1,0))</f>
        <v>SPE</v>
      </c>
      <c r="L346" s="270" t="str">
        <f>IF(VLOOKUP($B346,'Classificação ativ com agrop'!$B$7:$Z$632,COLUMN()-1,0)=0,"",VLOOKUP($B346,'Classificação ativ com agrop'!$B$7:$Z$632,COLUMN()-1,0))</f>
        <v/>
      </c>
      <c r="M346" s="270" t="str">
        <f>IF(VLOOKUP($B346,'Classificação ativ com agrop'!$B$7:$Z$632,COLUMN()-1,0)=0,"",VLOOKUP($B346,'Classificação ativ com agrop'!$B$7:$Z$632,COLUMN()-1,0))</f>
        <v>Multifunção</v>
      </c>
      <c r="N346" s="270" t="str">
        <f>IF(VLOOKUP($B346,'Classificação ativ com agrop'!$B$7:$Z$632,COLUMN()-1,0)=0,"",VLOOKUP($B346,'Classificação ativ com agrop'!$B$7:$Z$632,COLUMN()-1,0))</f>
        <v/>
      </c>
      <c r="O346" s="270" t="str">
        <f>IF(VLOOKUP($B346,'Classificação ativ com agrop'!$B$7:$Z$632,COLUMN()-1,0)=0,"",VLOOKUP($B346,'Classificação ativ com agrop'!$B$7:$Z$632,COLUMN()-1,0))</f>
        <v/>
      </c>
      <c r="P346" s="270" t="str">
        <f>IF(VLOOKUP($B346,'Classificação ativ com agrop'!$B$7:$Z$632,COLUMN()-1,0)=0,"",VLOOKUP($B346,'Classificação ativ com agrop'!$B$7:$Z$632,COLUMN()-1,0))</f>
        <v/>
      </c>
      <c r="Q346" s="269">
        <f>IF(VLOOKUP($B346,'Classificação ativ com agrop'!$B$7:$Z$632,COLUMN()-1,0)=0,"",VLOOKUP($B346,'Classificação ativ com agrop'!$B$7:$Z$632,COLUMN()-1,0))</f>
        <v>1</v>
      </c>
      <c r="R346" s="269" t="str">
        <f>IF(VLOOKUP($B346,'Classificação ativ com agrop'!$B$7:$Z$632,COLUMN()-1,0)=0,"",VLOOKUP($B346,'Classificação ativ com agrop'!$B$7:$Z$632,COLUMN()-1,0))</f>
        <v/>
      </c>
      <c r="S346" s="270">
        <f>IF(VLOOKUP($B346,'Classificação ativ com agrop'!$B$7:$Z$632,COLUMN()-1,0)=0,"",VLOOKUP($B346,'Classificação ativ com agrop'!$B$7:$Z$632,COLUMN()-1,0))</f>
        <v>922</v>
      </c>
      <c r="T346" s="270">
        <f>IF(VLOOKUP($B346,'Classificação ativ com agrop'!$B$7:$Z$632,COLUMN()-1,0)=0,"",VLOOKUP($B346,'Classificação ativ com agrop'!$B$7:$Z$632,COLUMN()-1,0))</f>
        <v>173</v>
      </c>
      <c r="U346" s="270">
        <f>IF(VLOOKUP($B346,'Classificação ativ com agrop'!$B$7:$Z$632,COLUMN()-1,0)=0,"",VLOOKUP($B346,'Classificação ativ com agrop'!$B$7:$Z$632,COLUMN()-1,0))</f>
        <v>30869</v>
      </c>
      <c r="V346" s="270">
        <f>IF(VLOOKUP($B346,'Classificação ativ com agrop'!$B$7:$Z$632,COLUMN()-1,0)=0,"",VLOOKUP($B346,'Classificação ativ com agrop'!$B$7:$Z$632,COLUMN()-1,0))</f>
        <v>3942</v>
      </c>
      <c r="W346" s="270" t="str">
        <f>IF(VLOOKUP($B346,'Classificação ativ com agrop'!$B$7:$Z$632,COLUMN()-1,0)=0,"",VLOOKUP($B346,'Classificação ativ com agrop'!$B$7:$Z$632,COLUMN()-1,0))</f>
        <v/>
      </c>
      <c r="X346" s="270" t="str">
        <f>IF(VLOOKUP($B346,'Classificação ativ com agrop'!$B$7:$Z$632,COLUMN()-1,0)=0,"",VLOOKUP($B346,'Classificação ativ com agrop'!$B$7:$Z$632,COLUMN()-1,0))</f>
        <v/>
      </c>
      <c r="Y346" s="270" t="str">
        <f>IF(VLOOKUP($B346,'Classificação ativ com agrop'!$B$7:$Z$632,COLUMN()-1,0)=0,"",VLOOKUP($B346,'Classificação ativ com agrop'!$B$7:$Z$632,COLUMN()-1,0))</f>
        <v/>
      </c>
      <c r="Z346" s="270" t="str">
        <f>IF(VLOOKUP($B346,'Classificação ativ com agrop'!$B$7:$Z$632,COLUMN()-1,0)=0,"",VLOOKUP($B346,'Classificação ativ com agrop'!$B$7:$Z$632,COLUMN()-1,0))</f>
        <v/>
      </c>
    </row>
    <row r="347" spans="1:26">
      <c r="A347" s="48">
        <v>481</v>
      </c>
      <c r="B347" s="49" t="s">
        <v>453</v>
      </c>
      <c r="C347" s="65">
        <f>VLOOKUP($B347,'Panorama Especialização Brasil'!$K$4:$BU$679,58,0)</f>
        <v>325</v>
      </c>
      <c r="D347" s="46">
        <f t="shared" si="5"/>
        <v>0.52798557254014677</v>
      </c>
      <c r="E347" s="201">
        <f>VLOOKUP($B347,'Panorama Especialização Brasil'!$K$4:$BU$679,60,0)</f>
        <v>88</v>
      </c>
      <c r="F347" s="98">
        <v>73</v>
      </c>
      <c r="G347" s="196">
        <v>14</v>
      </c>
      <c r="H347" s="98">
        <f>VLOOKUP($B347,'Panorama Especialização Brasil'!$K$4:$BU$679,63,0)</f>
        <v>10892</v>
      </c>
      <c r="I347" s="201">
        <f>VLOOKUP($B347,'Panorama Especialização Brasil'!$K$4:$BV$680,64,0)</f>
        <v>3490</v>
      </c>
      <c r="J347" s="270" t="str">
        <f>IF(VLOOKUP($B347,'Classificação ativ com agrop'!$B$7:$Z$632,COLUMN()-1,0)=0,"",VLOOKUP($B347,'Classificação ativ com agrop'!$B$7:$Z$632,COLUMN()-1,0))</f>
        <v/>
      </c>
      <c r="K347" s="270" t="str">
        <f>IF(VLOOKUP($B347,'Classificação ativ com agrop'!$B$7:$Z$632,COLUMN()-1,0)=0,"",VLOOKUP($B347,'Classificação ativ com agrop'!$B$7:$Z$632,COLUMN()-1,0))</f>
        <v>SPF</v>
      </c>
      <c r="L347" s="270" t="str">
        <f>IF(VLOOKUP($B347,'Classificação ativ com agrop'!$B$7:$Z$632,COLUMN()-1,0)=0,"",VLOOKUP($B347,'Classificação ativ com agrop'!$B$7:$Z$632,COLUMN()-1,0))</f>
        <v/>
      </c>
      <c r="M347" s="270" t="str">
        <f>IF(VLOOKUP($B347,'Classificação ativ com agrop'!$B$7:$Z$632,COLUMN()-1,0)=0,"",VLOOKUP($B347,'Classificação ativ com agrop'!$B$7:$Z$632,COLUMN()-1,0))</f>
        <v>Cons Reflexo</v>
      </c>
      <c r="N347" s="270" t="str">
        <f>IF(VLOOKUP($B347,'Classificação ativ com agrop'!$B$7:$Z$632,COLUMN()-1,0)=0,"",VLOOKUP($B347,'Classificação ativ com agrop'!$B$7:$Z$632,COLUMN()-1,0))</f>
        <v/>
      </c>
      <c r="O347" s="270" t="str">
        <f>IF(VLOOKUP($B347,'Classificação ativ com agrop'!$B$7:$Z$632,COLUMN()-1,0)=0,"",VLOOKUP($B347,'Classificação ativ com agrop'!$B$7:$Z$632,COLUMN()-1,0))</f>
        <v/>
      </c>
      <c r="P347" s="270" t="str">
        <f>IF(VLOOKUP($B347,'Classificação ativ com agrop'!$B$7:$Z$632,COLUMN()-1,0)=0,"",VLOOKUP($B347,'Classificação ativ com agrop'!$B$7:$Z$632,COLUMN()-1,0))</f>
        <v/>
      </c>
      <c r="Q347" s="269">
        <f>IF(VLOOKUP($B347,'Classificação ativ com agrop'!$B$7:$Z$632,COLUMN()-1,0)=0,"",VLOOKUP($B347,'Classificação ativ com agrop'!$B$7:$Z$632,COLUMN()-1,0))</f>
        <v>1</v>
      </c>
      <c r="R347" s="269" t="str">
        <f>IF(VLOOKUP($B347,'Classificação ativ com agrop'!$B$7:$Z$632,COLUMN()-1,0)=0,"",VLOOKUP($B347,'Classificação ativ com agrop'!$B$7:$Z$632,COLUMN()-1,0))</f>
        <v/>
      </c>
      <c r="S347" s="270">
        <f>IF(VLOOKUP($B347,'Classificação ativ com agrop'!$B$7:$Z$632,COLUMN()-1,0)=0,"",VLOOKUP($B347,'Classificação ativ com agrop'!$B$7:$Z$632,COLUMN()-1,0))</f>
        <v>325</v>
      </c>
      <c r="T347" s="270">
        <f>IF(VLOOKUP($B347,'Classificação ativ com agrop'!$B$7:$Z$632,COLUMN()-1,0)=0,"",VLOOKUP($B347,'Classificação ativ com agrop'!$B$7:$Z$632,COLUMN()-1,0))</f>
        <v>88</v>
      </c>
      <c r="U347" s="270">
        <f>IF(VLOOKUP($B347,'Classificação ativ com agrop'!$B$7:$Z$632,COLUMN()-1,0)=0,"",VLOOKUP($B347,'Classificação ativ com agrop'!$B$7:$Z$632,COLUMN()-1,0))</f>
        <v>10892</v>
      </c>
      <c r="V347" s="270">
        <f>IF(VLOOKUP($B347,'Classificação ativ com agrop'!$B$7:$Z$632,COLUMN()-1,0)=0,"",VLOOKUP($B347,'Classificação ativ com agrop'!$B$7:$Z$632,COLUMN()-1,0))</f>
        <v>3490</v>
      </c>
      <c r="W347" s="270" t="str">
        <f>IF(VLOOKUP($B347,'Classificação ativ com agrop'!$B$7:$Z$632,COLUMN()-1,0)=0,"",VLOOKUP($B347,'Classificação ativ com agrop'!$B$7:$Z$632,COLUMN()-1,0))</f>
        <v/>
      </c>
      <c r="X347" s="270" t="str">
        <f>IF(VLOOKUP($B347,'Classificação ativ com agrop'!$B$7:$Z$632,COLUMN()-1,0)=0,"",VLOOKUP($B347,'Classificação ativ com agrop'!$B$7:$Z$632,COLUMN()-1,0))</f>
        <v/>
      </c>
      <c r="Y347" s="270" t="str">
        <f>IF(VLOOKUP($B347,'Classificação ativ com agrop'!$B$7:$Z$632,COLUMN()-1,0)=0,"",VLOOKUP($B347,'Classificação ativ com agrop'!$B$7:$Z$632,COLUMN()-1,0))</f>
        <v/>
      </c>
      <c r="Z347" s="270" t="str">
        <f>IF(VLOOKUP($B347,'Classificação ativ com agrop'!$B$7:$Z$632,COLUMN()-1,0)=0,"",VLOOKUP($B347,'Classificação ativ com agrop'!$B$7:$Z$632,COLUMN()-1,0))</f>
        <v/>
      </c>
    </row>
    <row r="348" spans="1:26">
      <c r="A348" s="48">
        <v>244</v>
      </c>
      <c r="B348" s="49" t="s">
        <v>214</v>
      </c>
      <c r="C348" s="65">
        <f>VLOOKUP($B348,'Panorama Especialização Brasil'!$K$4:$BU$679,58,0)</f>
        <v>210</v>
      </c>
      <c r="D348" s="46">
        <f t="shared" si="5"/>
        <v>0.52693047680201077</v>
      </c>
      <c r="E348" s="201">
        <f>VLOOKUP($B348,'Panorama Especialização Brasil'!$K$4:$BU$679,60,0)</f>
        <v>7</v>
      </c>
      <c r="F348" s="98">
        <v>202</v>
      </c>
      <c r="G348" s="196">
        <v>3</v>
      </c>
      <c r="H348" s="98">
        <f>VLOOKUP($B348,'Panorama Especialização Brasil'!$K$4:$BU$679,63,0)</f>
        <v>7052</v>
      </c>
      <c r="I348" s="201">
        <f>VLOOKUP($B348,'Panorama Especialização Brasil'!$K$4:$BV$680,64,0)</f>
        <v>99</v>
      </c>
      <c r="J348" s="270" t="str">
        <f>IF(VLOOKUP($B348,'Classificação ativ com agrop'!$B$7:$Z$632,COLUMN()-1,0)=0,"",VLOOKUP($B348,'Classificação ativ com agrop'!$B$7:$Z$632,COLUMN()-1,0))</f>
        <v/>
      </c>
      <c r="K348" s="270" t="str">
        <f>IF(VLOOKUP($B348,'Classificação ativ com agrop'!$B$7:$Z$632,COLUMN()-1,0)=0,"",VLOOKUP($B348,'Classificação ativ com agrop'!$B$7:$Z$632,COLUMN()-1,0))</f>
        <v>Mat Transp</v>
      </c>
      <c r="L348" s="270" t="str">
        <f>IF(VLOOKUP($B348,'Classificação ativ com agrop'!$B$7:$Z$632,COLUMN()-1,0)=0,"",VLOOKUP($B348,'Classificação ativ com agrop'!$B$7:$Z$632,COLUMN()-1,0))</f>
        <v>Transp ZFM</v>
      </c>
      <c r="M348" s="270" t="str">
        <f>IF(VLOOKUP($B348,'Classificação ativ com agrop'!$B$7:$Z$632,COLUMN()-1,0)=0,"",VLOOKUP($B348,'Classificação ativ com agrop'!$B$7:$Z$632,COLUMN()-1,0))</f>
        <v>X Prop</v>
      </c>
      <c r="N348" s="270" t="str">
        <f>IF(VLOOKUP($B348,'Classificação ativ com agrop'!$B$7:$Z$632,COLUMN()-1,0)=0,"",VLOOKUP($B348,'Classificação ativ com agrop'!$B$7:$Z$632,COLUMN()-1,0))</f>
        <v/>
      </c>
      <c r="O348" s="270" t="str">
        <f>IF(VLOOKUP($B348,'Classificação ativ com agrop'!$B$7:$Z$632,COLUMN()-1,0)=0,"",VLOOKUP($B348,'Classificação ativ com agrop'!$B$7:$Z$632,COLUMN()-1,0))</f>
        <v/>
      </c>
      <c r="P348" s="270" t="str">
        <f>IF(VLOOKUP($B348,'Classificação ativ com agrop'!$B$7:$Z$632,COLUMN()-1,0)=0,"",VLOOKUP($B348,'Classificação ativ com agrop'!$B$7:$Z$632,COLUMN()-1,0))</f>
        <v/>
      </c>
      <c r="Q348" s="269">
        <f>IF(VLOOKUP($B348,'Classificação ativ com agrop'!$B$7:$Z$632,COLUMN()-1,0)=0,"",VLOOKUP($B348,'Classificação ativ com agrop'!$B$7:$Z$632,COLUMN()-1,0))</f>
        <v>1</v>
      </c>
      <c r="R348" s="269" t="str">
        <f>IF(VLOOKUP($B348,'Classificação ativ com agrop'!$B$7:$Z$632,COLUMN()-1,0)=0,"",VLOOKUP($B348,'Classificação ativ com agrop'!$B$7:$Z$632,COLUMN()-1,0))</f>
        <v/>
      </c>
      <c r="S348" s="270">
        <f>IF(VLOOKUP($B348,'Classificação ativ com agrop'!$B$7:$Z$632,COLUMN()-1,0)=0,"",VLOOKUP($B348,'Classificação ativ com agrop'!$B$7:$Z$632,COLUMN()-1,0))</f>
        <v>210</v>
      </c>
      <c r="T348" s="270">
        <f>IF(VLOOKUP($B348,'Classificação ativ com agrop'!$B$7:$Z$632,COLUMN()-1,0)=0,"",VLOOKUP($B348,'Classificação ativ com agrop'!$B$7:$Z$632,COLUMN()-1,0))</f>
        <v>7</v>
      </c>
      <c r="U348" s="270">
        <f>IF(VLOOKUP($B348,'Classificação ativ com agrop'!$B$7:$Z$632,COLUMN()-1,0)=0,"",VLOOKUP($B348,'Classificação ativ com agrop'!$B$7:$Z$632,COLUMN()-1,0))</f>
        <v>7052</v>
      </c>
      <c r="V348" s="270">
        <f>IF(VLOOKUP($B348,'Classificação ativ com agrop'!$B$7:$Z$632,COLUMN()-1,0)=0,"",VLOOKUP($B348,'Classificação ativ com agrop'!$B$7:$Z$632,COLUMN()-1,0))</f>
        <v>99</v>
      </c>
      <c r="W348" s="270" t="str">
        <f>IF(VLOOKUP($B348,'Classificação ativ com agrop'!$B$7:$Z$632,COLUMN()-1,0)=0,"",VLOOKUP($B348,'Classificação ativ com agrop'!$B$7:$Z$632,COLUMN()-1,0))</f>
        <v/>
      </c>
      <c r="X348" s="270" t="str">
        <f>IF(VLOOKUP($B348,'Classificação ativ com agrop'!$B$7:$Z$632,COLUMN()-1,0)=0,"",VLOOKUP($B348,'Classificação ativ com agrop'!$B$7:$Z$632,COLUMN()-1,0))</f>
        <v/>
      </c>
      <c r="Y348" s="270" t="str">
        <f>IF(VLOOKUP($B348,'Classificação ativ com agrop'!$B$7:$Z$632,COLUMN()-1,0)=0,"",VLOOKUP($B348,'Classificação ativ com agrop'!$B$7:$Z$632,COLUMN()-1,0))</f>
        <v/>
      </c>
      <c r="Z348" s="270" t="str">
        <f>IF(VLOOKUP($B348,'Classificação ativ com agrop'!$B$7:$Z$632,COLUMN()-1,0)=0,"",VLOOKUP($B348,'Classificação ativ com agrop'!$B$7:$Z$632,COLUMN()-1,0))</f>
        <v/>
      </c>
    </row>
    <row r="349" spans="1:26">
      <c r="A349" s="48">
        <v>479</v>
      </c>
      <c r="B349" s="49" t="s">
        <v>451</v>
      </c>
      <c r="C349" s="65">
        <f>VLOOKUP($B349,'Panorama Especialização Brasil'!$K$4:$BU$679,58,0)</f>
        <v>655</v>
      </c>
      <c r="D349" s="46">
        <f t="shared" si="5"/>
        <v>0.52675143609791208</v>
      </c>
      <c r="E349" s="201">
        <f>VLOOKUP($B349,'Panorama Especialização Brasil'!$K$4:$BU$679,60,0)</f>
        <v>127</v>
      </c>
      <c r="F349" s="98">
        <v>264</v>
      </c>
      <c r="G349" s="196">
        <v>37</v>
      </c>
      <c r="H349" s="98">
        <f>VLOOKUP($B349,'Panorama Especialização Brasil'!$K$4:$BU$679,63,0)</f>
        <v>22003</v>
      </c>
      <c r="I349" s="201">
        <f>VLOOKUP($B349,'Panorama Especialização Brasil'!$K$4:$BV$680,64,0)</f>
        <v>4637</v>
      </c>
      <c r="J349" s="270" t="str">
        <f>IF(VLOOKUP($B349,'Classificação ativ com agrop'!$B$7:$Z$632,COLUMN()-1,0)=0,"",VLOOKUP($B349,'Classificação ativ com agrop'!$B$7:$Z$632,COLUMN()-1,0))</f>
        <v/>
      </c>
      <c r="K349" s="270" t="str">
        <f>IF(VLOOKUP($B349,'Classificação ativ com agrop'!$B$7:$Z$632,COLUMN()-1,0)=0,"",VLOOKUP($B349,'Classificação ativ com agrop'!$B$7:$Z$632,COLUMN()-1,0))</f>
        <v>SPF</v>
      </c>
      <c r="L349" s="270" t="str">
        <f>IF(VLOOKUP($B349,'Classificação ativ com agrop'!$B$7:$Z$632,COLUMN()-1,0)=0,"",VLOOKUP($B349,'Classificação ativ com agrop'!$B$7:$Z$632,COLUMN()-1,0))</f>
        <v/>
      </c>
      <c r="M349" s="270" t="str">
        <f>IF(VLOOKUP($B349,'Classificação ativ com agrop'!$B$7:$Z$632,COLUMN()-1,0)=0,"",VLOOKUP($B349,'Classificação ativ com agrop'!$B$7:$Z$632,COLUMN()-1,0))</f>
        <v>Cons Reflexo</v>
      </c>
      <c r="N349" s="270" t="str">
        <f>IF(VLOOKUP($B349,'Classificação ativ com agrop'!$B$7:$Z$632,COLUMN()-1,0)=0,"",VLOOKUP($B349,'Classificação ativ com agrop'!$B$7:$Z$632,COLUMN()-1,0))</f>
        <v/>
      </c>
      <c r="O349" s="270" t="str">
        <f>IF(VLOOKUP($B349,'Classificação ativ com agrop'!$B$7:$Z$632,COLUMN()-1,0)=0,"",VLOOKUP($B349,'Classificação ativ com agrop'!$B$7:$Z$632,COLUMN()-1,0))</f>
        <v/>
      </c>
      <c r="P349" s="270" t="str">
        <f>IF(VLOOKUP($B349,'Classificação ativ com agrop'!$B$7:$Z$632,COLUMN()-1,0)=0,"",VLOOKUP($B349,'Classificação ativ com agrop'!$B$7:$Z$632,COLUMN()-1,0))</f>
        <v/>
      </c>
      <c r="Q349" s="269">
        <f>IF(VLOOKUP($B349,'Classificação ativ com agrop'!$B$7:$Z$632,COLUMN()-1,0)=0,"",VLOOKUP($B349,'Classificação ativ com agrop'!$B$7:$Z$632,COLUMN()-1,0))</f>
        <v>1</v>
      </c>
      <c r="R349" s="269" t="str">
        <f>IF(VLOOKUP($B349,'Classificação ativ com agrop'!$B$7:$Z$632,COLUMN()-1,0)=0,"",VLOOKUP($B349,'Classificação ativ com agrop'!$B$7:$Z$632,COLUMN()-1,0))</f>
        <v/>
      </c>
      <c r="S349" s="270">
        <f>IF(VLOOKUP($B349,'Classificação ativ com agrop'!$B$7:$Z$632,COLUMN()-1,0)=0,"",VLOOKUP($B349,'Classificação ativ com agrop'!$B$7:$Z$632,COLUMN()-1,0))</f>
        <v>655</v>
      </c>
      <c r="T349" s="270">
        <f>IF(VLOOKUP($B349,'Classificação ativ com agrop'!$B$7:$Z$632,COLUMN()-1,0)=0,"",VLOOKUP($B349,'Classificação ativ com agrop'!$B$7:$Z$632,COLUMN()-1,0))</f>
        <v>127</v>
      </c>
      <c r="U349" s="270">
        <f>IF(VLOOKUP($B349,'Classificação ativ com agrop'!$B$7:$Z$632,COLUMN()-1,0)=0,"",VLOOKUP($B349,'Classificação ativ com agrop'!$B$7:$Z$632,COLUMN()-1,0))</f>
        <v>22003</v>
      </c>
      <c r="V349" s="270">
        <f>IF(VLOOKUP($B349,'Classificação ativ com agrop'!$B$7:$Z$632,COLUMN()-1,0)=0,"",VLOOKUP($B349,'Classificação ativ com agrop'!$B$7:$Z$632,COLUMN()-1,0))</f>
        <v>4637</v>
      </c>
      <c r="W349" s="270" t="str">
        <f>IF(VLOOKUP($B349,'Classificação ativ com agrop'!$B$7:$Z$632,COLUMN()-1,0)=0,"",VLOOKUP($B349,'Classificação ativ com agrop'!$B$7:$Z$632,COLUMN()-1,0))</f>
        <v/>
      </c>
      <c r="X349" s="270" t="str">
        <f>IF(VLOOKUP($B349,'Classificação ativ com agrop'!$B$7:$Z$632,COLUMN()-1,0)=0,"",VLOOKUP($B349,'Classificação ativ com agrop'!$B$7:$Z$632,COLUMN()-1,0))</f>
        <v/>
      </c>
      <c r="Y349" s="270" t="str">
        <f>IF(VLOOKUP($B349,'Classificação ativ com agrop'!$B$7:$Z$632,COLUMN()-1,0)=0,"",VLOOKUP($B349,'Classificação ativ com agrop'!$B$7:$Z$632,COLUMN()-1,0))</f>
        <v/>
      </c>
      <c r="Z349" s="270" t="str">
        <f>IF(VLOOKUP($B349,'Classificação ativ com agrop'!$B$7:$Z$632,COLUMN()-1,0)=0,"",VLOOKUP($B349,'Classificação ativ com agrop'!$B$7:$Z$632,COLUMN()-1,0))</f>
        <v/>
      </c>
    </row>
    <row r="350" spans="1:26">
      <c r="A350" s="48">
        <v>668</v>
      </c>
      <c r="B350" s="49" t="s">
        <v>642</v>
      </c>
      <c r="C350" s="65">
        <f>VLOOKUP($B350,'Panorama Especialização Brasil'!$K$4:$BU$679,58,0)</f>
        <v>748</v>
      </c>
      <c r="D350" s="46">
        <f t="shared" si="5"/>
        <v>0.51992500226544835</v>
      </c>
      <c r="E350" s="201">
        <f>VLOOKUP($B350,'Panorama Especialização Brasil'!$K$4:$BU$679,60,0)</f>
        <v>262</v>
      </c>
      <c r="F350" s="98">
        <v>93</v>
      </c>
      <c r="G350" s="196">
        <v>30</v>
      </c>
      <c r="H350" s="98">
        <f>VLOOKUP($B350,'Panorama Especialização Brasil'!$K$4:$BU$679,63,0)</f>
        <v>25457</v>
      </c>
      <c r="I350" s="201">
        <f>VLOOKUP($B350,'Panorama Especialização Brasil'!$K$4:$BV$680,64,0)</f>
        <v>8508</v>
      </c>
      <c r="J350" s="270" t="str">
        <f>IF(VLOOKUP($B350,'Classificação ativ com agrop'!$B$7:$Z$632,COLUMN()-1,0)=0,"",VLOOKUP($B350,'Classificação ativ com agrop'!$B$7:$Z$632,COLUMN()-1,0))</f>
        <v/>
      </c>
      <c r="K350" s="270" t="str">
        <f>IF(VLOOKUP($B350,'Classificação ativ com agrop'!$B$7:$Z$632,COLUMN()-1,0)=0,"",VLOOKUP($B350,'Classificação ativ com agrop'!$B$7:$Z$632,COLUMN()-1,0))</f>
        <v>SPF</v>
      </c>
      <c r="L350" s="270" t="str">
        <f>IF(VLOOKUP($B350,'Classificação ativ com agrop'!$B$7:$Z$632,COLUMN()-1,0)=0,"",VLOOKUP($B350,'Classificação ativ com agrop'!$B$7:$Z$632,COLUMN()-1,0))</f>
        <v/>
      </c>
      <c r="M350" s="270" t="str">
        <f>IF(VLOOKUP($B350,'Classificação ativ com agrop'!$B$7:$Z$632,COLUMN()-1,0)=0,"",VLOOKUP($B350,'Classificação ativ com agrop'!$B$7:$Z$632,COLUMN()-1,0))</f>
        <v>Cons Reflexo</v>
      </c>
      <c r="N350" s="270" t="str">
        <f>IF(VLOOKUP($B350,'Classificação ativ com agrop'!$B$7:$Z$632,COLUMN()-1,0)=0,"",VLOOKUP($B350,'Classificação ativ com agrop'!$B$7:$Z$632,COLUMN()-1,0))</f>
        <v/>
      </c>
      <c r="O350" s="270" t="str">
        <f>IF(VLOOKUP($B350,'Classificação ativ com agrop'!$B$7:$Z$632,COLUMN()-1,0)=0,"",VLOOKUP($B350,'Classificação ativ com agrop'!$B$7:$Z$632,COLUMN()-1,0))</f>
        <v/>
      </c>
      <c r="P350" s="270" t="str">
        <f>IF(VLOOKUP($B350,'Classificação ativ com agrop'!$B$7:$Z$632,COLUMN()-1,0)=0,"",VLOOKUP($B350,'Classificação ativ com agrop'!$B$7:$Z$632,COLUMN()-1,0))</f>
        <v/>
      </c>
      <c r="Q350" s="269">
        <f>IF(VLOOKUP($B350,'Classificação ativ com agrop'!$B$7:$Z$632,COLUMN()-1,0)=0,"",VLOOKUP($B350,'Classificação ativ com agrop'!$B$7:$Z$632,COLUMN()-1,0))</f>
        <v>1</v>
      </c>
      <c r="R350" s="269" t="str">
        <f>IF(VLOOKUP($B350,'Classificação ativ com agrop'!$B$7:$Z$632,COLUMN()-1,0)=0,"",VLOOKUP($B350,'Classificação ativ com agrop'!$B$7:$Z$632,COLUMN()-1,0))</f>
        <v/>
      </c>
      <c r="S350" s="270">
        <f>IF(VLOOKUP($B350,'Classificação ativ com agrop'!$B$7:$Z$632,COLUMN()-1,0)=0,"",VLOOKUP($B350,'Classificação ativ com agrop'!$B$7:$Z$632,COLUMN()-1,0))</f>
        <v>748</v>
      </c>
      <c r="T350" s="270">
        <f>IF(VLOOKUP($B350,'Classificação ativ com agrop'!$B$7:$Z$632,COLUMN()-1,0)=0,"",VLOOKUP($B350,'Classificação ativ com agrop'!$B$7:$Z$632,COLUMN()-1,0))</f>
        <v>262</v>
      </c>
      <c r="U350" s="270">
        <f>IF(VLOOKUP($B350,'Classificação ativ com agrop'!$B$7:$Z$632,COLUMN()-1,0)=0,"",VLOOKUP($B350,'Classificação ativ com agrop'!$B$7:$Z$632,COLUMN()-1,0))</f>
        <v>25457</v>
      </c>
      <c r="V350" s="270">
        <f>IF(VLOOKUP($B350,'Classificação ativ com agrop'!$B$7:$Z$632,COLUMN()-1,0)=0,"",VLOOKUP($B350,'Classificação ativ com agrop'!$B$7:$Z$632,COLUMN()-1,0))</f>
        <v>8508</v>
      </c>
      <c r="W350" s="270" t="str">
        <f>IF(VLOOKUP($B350,'Classificação ativ com agrop'!$B$7:$Z$632,COLUMN()-1,0)=0,"",VLOOKUP($B350,'Classificação ativ com agrop'!$B$7:$Z$632,COLUMN()-1,0))</f>
        <v/>
      </c>
      <c r="X350" s="270" t="str">
        <f>IF(VLOOKUP($B350,'Classificação ativ com agrop'!$B$7:$Z$632,COLUMN()-1,0)=0,"",VLOOKUP($B350,'Classificação ativ com agrop'!$B$7:$Z$632,COLUMN()-1,0))</f>
        <v/>
      </c>
      <c r="Y350" s="270" t="str">
        <f>IF(VLOOKUP($B350,'Classificação ativ com agrop'!$B$7:$Z$632,COLUMN()-1,0)=0,"",VLOOKUP($B350,'Classificação ativ com agrop'!$B$7:$Z$632,COLUMN()-1,0))</f>
        <v/>
      </c>
      <c r="Z350" s="270" t="str">
        <f>IF(VLOOKUP($B350,'Classificação ativ com agrop'!$B$7:$Z$632,COLUMN()-1,0)=0,"",VLOOKUP($B350,'Classificação ativ com agrop'!$B$7:$Z$632,COLUMN()-1,0))</f>
        <v/>
      </c>
    </row>
    <row r="351" spans="1:26">
      <c r="A351" s="48">
        <v>571</v>
      </c>
      <c r="B351" s="49" t="s">
        <v>544</v>
      </c>
      <c r="C351" s="65">
        <f>VLOOKUP($B351,'Panorama Especialização Brasil'!$K$4:$BU$679,58,0)</f>
        <v>535</v>
      </c>
      <c r="D351" s="46">
        <f t="shared" si="5"/>
        <v>0.51719474314439784</v>
      </c>
      <c r="E351" s="201">
        <f>VLOOKUP($B351,'Panorama Especialização Brasil'!$K$4:$BU$679,60,0)</f>
        <v>153</v>
      </c>
      <c r="F351" s="98">
        <v>21</v>
      </c>
      <c r="G351" s="196">
        <v>13</v>
      </c>
      <c r="H351" s="98">
        <f>VLOOKUP($B351,'Panorama Especialização Brasil'!$K$4:$BU$679,63,0)</f>
        <v>18304</v>
      </c>
      <c r="I351" s="201">
        <f>VLOOKUP($B351,'Panorama Especialização Brasil'!$K$4:$BV$680,64,0)</f>
        <v>5169</v>
      </c>
      <c r="J351" s="270" t="str">
        <f>IF(VLOOKUP($B351,'Classificação ativ com agrop'!$B$7:$Z$632,COLUMN()-1,0)=0,"",VLOOKUP($B351,'Classificação ativ com agrop'!$B$7:$Z$632,COLUMN()-1,0))</f>
        <v/>
      </c>
      <c r="K351" s="270" t="str">
        <f>IF(VLOOKUP($B351,'Classificação ativ com agrop'!$B$7:$Z$632,COLUMN()-1,0)=0,"",VLOOKUP($B351,'Classificação ativ com agrop'!$B$7:$Z$632,COLUMN()-1,0))</f>
        <v>SPF&amp;E</v>
      </c>
      <c r="L351" s="270" t="str">
        <f>IF(VLOOKUP($B351,'Classificação ativ com agrop'!$B$7:$Z$632,COLUMN()-1,0)=0,"",VLOOKUP($B351,'Classificação ativ com agrop'!$B$7:$Z$632,COLUMN()-1,0))</f>
        <v/>
      </c>
      <c r="M351" s="270" t="str">
        <f>IF(VLOOKUP($B351,'Classificação ativ com agrop'!$B$7:$Z$632,COLUMN()-1,0)=0,"",VLOOKUP($B351,'Classificação ativ com agrop'!$B$7:$Z$632,COLUMN()-1,0))</f>
        <v>Gen Reflexo</v>
      </c>
      <c r="N351" s="270" t="str">
        <f>IF(VLOOKUP($B351,'Classificação ativ com agrop'!$B$7:$Z$632,COLUMN()-1,0)=0,"",VLOOKUP($B351,'Classificação ativ com agrop'!$B$7:$Z$632,COLUMN()-1,0))</f>
        <v/>
      </c>
      <c r="O351" s="270" t="str">
        <f>IF(VLOOKUP($B351,'Classificação ativ com agrop'!$B$7:$Z$632,COLUMN()-1,0)=0,"",VLOOKUP($B351,'Classificação ativ com agrop'!$B$7:$Z$632,COLUMN()-1,0))</f>
        <v/>
      </c>
      <c r="P351" s="270" t="str">
        <f>IF(VLOOKUP($B351,'Classificação ativ com agrop'!$B$7:$Z$632,COLUMN()-1,0)=0,"",VLOOKUP($B351,'Classificação ativ com agrop'!$B$7:$Z$632,COLUMN()-1,0))</f>
        <v/>
      </c>
      <c r="Q351" s="269">
        <f>IF(VLOOKUP($B351,'Classificação ativ com agrop'!$B$7:$Z$632,COLUMN()-1,0)=0,"",VLOOKUP($B351,'Classificação ativ com agrop'!$B$7:$Z$632,COLUMN()-1,0))</f>
        <v>1</v>
      </c>
      <c r="R351" s="269" t="str">
        <f>IF(VLOOKUP($B351,'Classificação ativ com agrop'!$B$7:$Z$632,COLUMN()-1,0)=0,"",VLOOKUP($B351,'Classificação ativ com agrop'!$B$7:$Z$632,COLUMN()-1,0))</f>
        <v/>
      </c>
      <c r="S351" s="270">
        <f>IF(VLOOKUP($B351,'Classificação ativ com agrop'!$B$7:$Z$632,COLUMN()-1,0)=0,"",VLOOKUP($B351,'Classificação ativ com agrop'!$B$7:$Z$632,COLUMN()-1,0))</f>
        <v>535</v>
      </c>
      <c r="T351" s="270">
        <f>IF(VLOOKUP($B351,'Classificação ativ com agrop'!$B$7:$Z$632,COLUMN()-1,0)=0,"",VLOOKUP($B351,'Classificação ativ com agrop'!$B$7:$Z$632,COLUMN()-1,0))</f>
        <v>153</v>
      </c>
      <c r="U351" s="270">
        <f>IF(VLOOKUP($B351,'Classificação ativ com agrop'!$B$7:$Z$632,COLUMN()-1,0)=0,"",VLOOKUP($B351,'Classificação ativ com agrop'!$B$7:$Z$632,COLUMN()-1,0))</f>
        <v>18304</v>
      </c>
      <c r="V351" s="270">
        <f>IF(VLOOKUP($B351,'Classificação ativ com agrop'!$B$7:$Z$632,COLUMN()-1,0)=0,"",VLOOKUP($B351,'Classificação ativ com agrop'!$B$7:$Z$632,COLUMN()-1,0))</f>
        <v>5169</v>
      </c>
      <c r="W351" s="270" t="str">
        <f>IF(VLOOKUP($B351,'Classificação ativ com agrop'!$B$7:$Z$632,COLUMN()-1,0)=0,"",VLOOKUP($B351,'Classificação ativ com agrop'!$B$7:$Z$632,COLUMN()-1,0))</f>
        <v/>
      </c>
      <c r="X351" s="270" t="str">
        <f>IF(VLOOKUP($B351,'Classificação ativ com agrop'!$B$7:$Z$632,COLUMN()-1,0)=0,"",VLOOKUP($B351,'Classificação ativ com agrop'!$B$7:$Z$632,COLUMN()-1,0))</f>
        <v/>
      </c>
      <c r="Y351" s="270" t="str">
        <f>IF(VLOOKUP($B351,'Classificação ativ com agrop'!$B$7:$Z$632,COLUMN()-1,0)=0,"",VLOOKUP($B351,'Classificação ativ com agrop'!$B$7:$Z$632,COLUMN()-1,0))</f>
        <v/>
      </c>
      <c r="Z351" s="270" t="str">
        <f>IF(VLOOKUP($B351,'Classificação ativ com agrop'!$B$7:$Z$632,COLUMN()-1,0)=0,"",VLOOKUP($B351,'Classificação ativ com agrop'!$B$7:$Z$632,COLUMN()-1,0))</f>
        <v/>
      </c>
    </row>
    <row r="352" spans="1:26">
      <c r="A352" s="48">
        <v>165</v>
      </c>
      <c r="B352" s="49" t="s">
        <v>135</v>
      </c>
      <c r="C352" s="65">
        <f>VLOOKUP($B352,'Panorama Especialização Brasil'!$K$4:$BU$679,58,0)</f>
        <v>107</v>
      </c>
      <c r="D352" s="46">
        <f t="shared" si="5"/>
        <v>0.51660205066930731</v>
      </c>
      <c r="E352" s="201">
        <f>VLOOKUP($B352,'Panorama Especialização Brasil'!$K$4:$BU$679,60,0)</f>
        <v>3</v>
      </c>
      <c r="F352" s="98">
        <v>96</v>
      </c>
      <c r="G352" s="196">
        <v>1</v>
      </c>
      <c r="H352" s="98">
        <f>VLOOKUP($B352,'Panorama Especialização Brasil'!$K$4:$BU$679,63,0)</f>
        <v>3665</v>
      </c>
      <c r="I352" s="201">
        <f>VLOOKUP($B352,'Panorama Especialização Brasil'!$K$4:$BV$680,64,0)</f>
        <v>177</v>
      </c>
      <c r="J352" s="270" t="str">
        <f>IF(VLOOKUP($B352,'Classificação ativ com agrop'!$B$7:$Z$632,COLUMN()-1,0)=0,"",VLOOKUP($B352,'Classificação ativ com agrop'!$B$7:$Z$632,COLUMN()-1,0))</f>
        <v/>
      </c>
      <c r="K352" s="270" t="str">
        <f>IF(VLOOKUP($B352,'Classificação ativ com agrop'!$B$7:$Z$632,COLUMN()-1,0)=0,"",VLOOKUP($B352,'Classificação ativ com agrop'!$B$7:$Z$632,COLUMN()-1,0))</f>
        <v>Multicadeia</v>
      </c>
      <c r="L352" s="270" t="str">
        <f>IF(VLOOKUP($B352,'Classificação ativ com agrop'!$B$7:$Z$632,COLUMN()-1,0)=0,"",VLOOKUP($B352,'Classificação ativ com agrop'!$B$7:$Z$632,COLUMN()-1,0))</f>
        <v/>
      </c>
      <c r="M352" s="270" t="str">
        <f>IF(VLOOKUP($B352,'Classificação ativ com agrop'!$B$7:$Z$632,COLUMN()-1,0)=0,"",VLOOKUP($B352,'Classificação ativ com agrop'!$B$7:$Z$632,COLUMN()-1,0))</f>
        <v>Multifunção</v>
      </c>
      <c r="N352" s="270" t="str">
        <f>IF(VLOOKUP($B352,'Classificação ativ com agrop'!$B$7:$Z$632,COLUMN()-1,0)=0,"",VLOOKUP($B352,'Classificação ativ com agrop'!$B$7:$Z$632,COLUMN()-1,0))</f>
        <v/>
      </c>
      <c r="O352" s="270" t="str">
        <f>IF(VLOOKUP($B352,'Classificação ativ com agrop'!$B$7:$Z$632,COLUMN()-1,0)=0,"",VLOOKUP($B352,'Classificação ativ com agrop'!$B$7:$Z$632,COLUMN()-1,0))</f>
        <v/>
      </c>
      <c r="P352" s="270" t="str">
        <f>IF(VLOOKUP($B352,'Classificação ativ com agrop'!$B$7:$Z$632,COLUMN()-1,0)=0,"",VLOOKUP($B352,'Classificação ativ com agrop'!$B$7:$Z$632,COLUMN()-1,0))</f>
        <v/>
      </c>
      <c r="Q352" s="269">
        <f>IF(VLOOKUP($B352,'Classificação ativ com agrop'!$B$7:$Z$632,COLUMN()-1,0)=0,"",VLOOKUP($B352,'Classificação ativ com agrop'!$B$7:$Z$632,COLUMN()-1,0))</f>
        <v>1</v>
      </c>
      <c r="R352" s="269" t="str">
        <f>IF(VLOOKUP($B352,'Classificação ativ com agrop'!$B$7:$Z$632,COLUMN()-1,0)=0,"",VLOOKUP($B352,'Classificação ativ com agrop'!$B$7:$Z$632,COLUMN()-1,0))</f>
        <v/>
      </c>
      <c r="S352" s="270">
        <f>IF(VLOOKUP($B352,'Classificação ativ com agrop'!$B$7:$Z$632,COLUMN()-1,0)=0,"",VLOOKUP($B352,'Classificação ativ com agrop'!$B$7:$Z$632,COLUMN()-1,0))</f>
        <v>107</v>
      </c>
      <c r="T352" s="270">
        <f>IF(VLOOKUP($B352,'Classificação ativ com agrop'!$B$7:$Z$632,COLUMN()-1,0)=0,"",VLOOKUP($B352,'Classificação ativ com agrop'!$B$7:$Z$632,COLUMN()-1,0))</f>
        <v>3</v>
      </c>
      <c r="U352" s="270">
        <f>IF(VLOOKUP($B352,'Classificação ativ com agrop'!$B$7:$Z$632,COLUMN()-1,0)=0,"",VLOOKUP($B352,'Classificação ativ com agrop'!$B$7:$Z$632,COLUMN()-1,0))</f>
        <v>3665</v>
      </c>
      <c r="V352" s="270">
        <f>IF(VLOOKUP($B352,'Classificação ativ com agrop'!$B$7:$Z$632,COLUMN()-1,0)=0,"",VLOOKUP($B352,'Classificação ativ com agrop'!$B$7:$Z$632,COLUMN()-1,0))</f>
        <v>177</v>
      </c>
      <c r="W352" s="270" t="str">
        <f>IF(VLOOKUP($B352,'Classificação ativ com agrop'!$B$7:$Z$632,COLUMN()-1,0)=0,"",VLOOKUP($B352,'Classificação ativ com agrop'!$B$7:$Z$632,COLUMN()-1,0))</f>
        <v/>
      </c>
      <c r="X352" s="270" t="str">
        <f>IF(VLOOKUP($B352,'Classificação ativ com agrop'!$B$7:$Z$632,COLUMN()-1,0)=0,"",VLOOKUP($B352,'Classificação ativ com agrop'!$B$7:$Z$632,COLUMN()-1,0))</f>
        <v/>
      </c>
      <c r="Y352" s="270" t="str">
        <f>IF(VLOOKUP($B352,'Classificação ativ com agrop'!$B$7:$Z$632,COLUMN()-1,0)=0,"",VLOOKUP($B352,'Classificação ativ com agrop'!$B$7:$Z$632,COLUMN()-1,0))</f>
        <v/>
      </c>
      <c r="Z352" s="270" t="str">
        <f>IF(VLOOKUP($B352,'Classificação ativ com agrop'!$B$7:$Z$632,COLUMN()-1,0)=0,"",VLOOKUP($B352,'Classificação ativ com agrop'!$B$7:$Z$632,COLUMN()-1,0))</f>
        <v/>
      </c>
    </row>
    <row r="353" spans="1:26">
      <c r="A353" s="48">
        <v>179</v>
      </c>
      <c r="B353" s="49" t="s">
        <v>149</v>
      </c>
      <c r="C353" s="65">
        <f>VLOOKUP($B353,'Panorama Especialização Brasil'!$K$4:$BU$679,58,0)</f>
        <v>3496</v>
      </c>
      <c r="D353" s="46">
        <f t="shared" si="5"/>
        <v>0.51324673783458552</v>
      </c>
      <c r="E353" s="201">
        <f>VLOOKUP($B353,'Panorama Especialização Brasil'!$K$4:$BU$679,60,0)</f>
        <v>84</v>
      </c>
      <c r="F353" s="98">
        <v>2760</v>
      </c>
      <c r="G353" s="196">
        <v>50</v>
      </c>
      <c r="H353" s="98">
        <f>VLOOKUP($B353,'Panorama Especialização Brasil'!$K$4:$BU$679,63,0)</f>
        <v>120529</v>
      </c>
      <c r="I353" s="201">
        <f>VLOOKUP($B353,'Panorama Especialização Brasil'!$K$4:$BV$680,64,0)</f>
        <v>3460</v>
      </c>
      <c r="J353" s="270" t="str">
        <f>IF(VLOOKUP($B353,'Classificação ativ com agrop'!$B$7:$Z$632,COLUMN()-1,0)=0,"",VLOOKUP($B353,'Classificação ativ com agrop'!$B$7:$Z$632,COLUMN()-1,0))</f>
        <v/>
      </c>
      <c r="K353" s="270" t="str">
        <f>IF(VLOOKUP($B353,'Classificação ativ com agrop'!$B$7:$Z$632,COLUMN()-1,0)=0,"",VLOOKUP($B353,'Classificação ativ com agrop'!$B$7:$Z$632,COLUMN()-1,0))</f>
        <v>Multicadeia</v>
      </c>
      <c r="L353" s="270" t="str">
        <f>IF(VLOOKUP($B353,'Classificação ativ com agrop'!$B$7:$Z$632,COLUMN()-1,0)=0,"",VLOOKUP($B353,'Classificação ativ com agrop'!$B$7:$Z$632,COLUMN()-1,0))</f>
        <v/>
      </c>
      <c r="M353" s="270" t="str">
        <f>IF(VLOOKUP($B353,'Classificação ativ com agrop'!$B$7:$Z$632,COLUMN()-1,0)=0,"",VLOOKUP($B353,'Classificação ativ com agrop'!$B$7:$Z$632,COLUMN()-1,0))</f>
        <v>Multifunção</v>
      </c>
      <c r="N353" s="270" t="str">
        <f>IF(VLOOKUP($B353,'Classificação ativ com agrop'!$B$7:$Z$632,COLUMN()-1,0)=0,"",VLOOKUP($B353,'Classificação ativ com agrop'!$B$7:$Z$632,COLUMN()-1,0))</f>
        <v/>
      </c>
      <c r="O353" s="270" t="str">
        <f>IF(VLOOKUP($B353,'Classificação ativ com agrop'!$B$7:$Z$632,COLUMN()-1,0)=0,"",VLOOKUP($B353,'Classificação ativ com agrop'!$B$7:$Z$632,COLUMN()-1,0))</f>
        <v/>
      </c>
      <c r="P353" s="270" t="str">
        <f>IF(VLOOKUP($B353,'Classificação ativ com agrop'!$B$7:$Z$632,COLUMN()-1,0)=0,"",VLOOKUP($B353,'Classificação ativ com agrop'!$B$7:$Z$632,COLUMN()-1,0))</f>
        <v/>
      </c>
      <c r="Q353" s="269">
        <f>IF(VLOOKUP($B353,'Classificação ativ com agrop'!$B$7:$Z$632,COLUMN()-1,0)=0,"",VLOOKUP($B353,'Classificação ativ com agrop'!$B$7:$Z$632,COLUMN()-1,0))</f>
        <v>1</v>
      </c>
      <c r="R353" s="269" t="str">
        <f>IF(VLOOKUP($B353,'Classificação ativ com agrop'!$B$7:$Z$632,COLUMN()-1,0)=0,"",VLOOKUP($B353,'Classificação ativ com agrop'!$B$7:$Z$632,COLUMN()-1,0))</f>
        <v/>
      </c>
      <c r="S353" s="270">
        <f>IF(VLOOKUP($B353,'Classificação ativ com agrop'!$B$7:$Z$632,COLUMN()-1,0)=0,"",VLOOKUP($B353,'Classificação ativ com agrop'!$B$7:$Z$632,COLUMN()-1,0))</f>
        <v>3496</v>
      </c>
      <c r="T353" s="270">
        <f>IF(VLOOKUP($B353,'Classificação ativ com agrop'!$B$7:$Z$632,COLUMN()-1,0)=0,"",VLOOKUP($B353,'Classificação ativ com agrop'!$B$7:$Z$632,COLUMN()-1,0))</f>
        <v>84</v>
      </c>
      <c r="U353" s="270">
        <f>IF(VLOOKUP($B353,'Classificação ativ com agrop'!$B$7:$Z$632,COLUMN()-1,0)=0,"",VLOOKUP($B353,'Classificação ativ com agrop'!$B$7:$Z$632,COLUMN()-1,0))</f>
        <v>120529</v>
      </c>
      <c r="V353" s="270">
        <f>IF(VLOOKUP($B353,'Classificação ativ com agrop'!$B$7:$Z$632,COLUMN()-1,0)=0,"",VLOOKUP($B353,'Classificação ativ com agrop'!$B$7:$Z$632,COLUMN()-1,0))</f>
        <v>3460</v>
      </c>
      <c r="W353" s="270" t="str">
        <f>IF(VLOOKUP($B353,'Classificação ativ com agrop'!$B$7:$Z$632,COLUMN()-1,0)=0,"",VLOOKUP($B353,'Classificação ativ com agrop'!$B$7:$Z$632,COLUMN()-1,0))</f>
        <v/>
      </c>
      <c r="X353" s="270" t="str">
        <f>IF(VLOOKUP($B353,'Classificação ativ com agrop'!$B$7:$Z$632,COLUMN()-1,0)=0,"",VLOOKUP($B353,'Classificação ativ com agrop'!$B$7:$Z$632,COLUMN()-1,0))</f>
        <v/>
      </c>
      <c r="Y353" s="270" t="str">
        <f>IF(VLOOKUP($B353,'Classificação ativ com agrop'!$B$7:$Z$632,COLUMN()-1,0)=0,"",VLOOKUP($B353,'Classificação ativ com agrop'!$B$7:$Z$632,COLUMN()-1,0))</f>
        <v/>
      </c>
      <c r="Z353" s="270" t="str">
        <f>IF(VLOOKUP($B353,'Classificação ativ com agrop'!$B$7:$Z$632,COLUMN()-1,0)=0,"",VLOOKUP($B353,'Classificação ativ com agrop'!$B$7:$Z$632,COLUMN()-1,0))</f>
        <v/>
      </c>
    </row>
    <row r="354" spans="1:26">
      <c r="A354" s="48">
        <v>395</v>
      </c>
      <c r="B354" s="49" t="s">
        <v>366</v>
      </c>
      <c r="C354" s="65">
        <f>VLOOKUP($B354,'Panorama Especialização Brasil'!$K$4:$BU$679,58,0)</f>
        <v>461</v>
      </c>
      <c r="D354" s="46">
        <f t="shared" si="5"/>
        <v>0.50932288724073138</v>
      </c>
      <c r="E354" s="201">
        <f>VLOOKUP($B354,'Panorama Especialização Brasil'!$K$4:$BU$679,60,0)</f>
        <v>39</v>
      </c>
      <c r="F354" s="98">
        <v>272</v>
      </c>
      <c r="G354" s="196">
        <v>6</v>
      </c>
      <c r="H354" s="98">
        <f>VLOOKUP($B354,'Panorama Especialização Brasil'!$K$4:$BU$679,63,0)</f>
        <v>16016</v>
      </c>
      <c r="I354" s="201">
        <f>VLOOKUP($B354,'Panorama Especialização Brasil'!$K$4:$BV$680,64,0)</f>
        <v>1353</v>
      </c>
      <c r="J354" s="270" t="str">
        <f>IF(VLOOKUP($B354,'Classificação ativ com agrop'!$B$7:$Z$632,COLUMN()-1,0)=0,"",VLOOKUP($B354,'Classificação ativ com agrop'!$B$7:$Z$632,COLUMN()-1,0))</f>
        <v/>
      </c>
      <c r="K354" s="270" t="str">
        <f>IF(VLOOKUP($B354,'Classificação ativ com agrop'!$B$7:$Z$632,COLUMN()-1,0)=0,"",VLOOKUP($B354,'Classificação ativ com agrop'!$B$7:$Z$632,COLUMN()-1,0))</f>
        <v>SPF</v>
      </c>
      <c r="L354" s="270" t="str">
        <f>IF(VLOOKUP($B354,'Classificação ativ com agrop'!$B$7:$Z$632,COLUMN()-1,0)=0,"",VLOOKUP($B354,'Classificação ativ com agrop'!$B$7:$Z$632,COLUMN()-1,0))</f>
        <v/>
      </c>
      <c r="M354" s="270" t="str">
        <f>IF(VLOOKUP($B354,'Classificação ativ com agrop'!$B$7:$Z$632,COLUMN()-1,0)=0,"",VLOOKUP($B354,'Classificação ativ com agrop'!$B$7:$Z$632,COLUMN()-1,0))</f>
        <v>Cons Reflexo</v>
      </c>
      <c r="N354" s="270" t="str">
        <f>IF(VLOOKUP($B354,'Classificação ativ com agrop'!$B$7:$Z$632,COLUMN()-1,0)=0,"",VLOOKUP($B354,'Classificação ativ com agrop'!$B$7:$Z$632,COLUMN()-1,0))</f>
        <v/>
      </c>
      <c r="O354" s="270" t="str">
        <f>IF(VLOOKUP($B354,'Classificação ativ com agrop'!$B$7:$Z$632,COLUMN()-1,0)=0,"",VLOOKUP($B354,'Classificação ativ com agrop'!$B$7:$Z$632,COLUMN()-1,0))</f>
        <v/>
      </c>
      <c r="P354" s="270" t="str">
        <f>IF(VLOOKUP($B354,'Classificação ativ com agrop'!$B$7:$Z$632,COLUMN()-1,0)=0,"",VLOOKUP($B354,'Classificação ativ com agrop'!$B$7:$Z$632,COLUMN()-1,0))</f>
        <v/>
      </c>
      <c r="Q354" s="269">
        <f>IF(VLOOKUP($B354,'Classificação ativ com agrop'!$B$7:$Z$632,COLUMN()-1,0)=0,"",VLOOKUP($B354,'Classificação ativ com agrop'!$B$7:$Z$632,COLUMN()-1,0))</f>
        <v>1</v>
      </c>
      <c r="R354" s="269" t="str">
        <f>IF(VLOOKUP($B354,'Classificação ativ com agrop'!$B$7:$Z$632,COLUMN()-1,0)=0,"",VLOOKUP($B354,'Classificação ativ com agrop'!$B$7:$Z$632,COLUMN()-1,0))</f>
        <v/>
      </c>
      <c r="S354" s="270">
        <f>IF(VLOOKUP($B354,'Classificação ativ com agrop'!$B$7:$Z$632,COLUMN()-1,0)=0,"",VLOOKUP($B354,'Classificação ativ com agrop'!$B$7:$Z$632,COLUMN()-1,0))</f>
        <v>461</v>
      </c>
      <c r="T354" s="270">
        <f>IF(VLOOKUP($B354,'Classificação ativ com agrop'!$B$7:$Z$632,COLUMN()-1,0)=0,"",VLOOKUP($B354,'Classificação ativ com agrop'!$B$7:$Z$632,COLUMN()-1,0))</f>
        <v>39</v>
      </c>
      <c r="U354" s="270">
        <f>IF(VLOOKUP($B354,'Classificação ativ com agrop'!$B$7:$Z$632,COLUMN()-1,0)=0,"",VLOOKUP($B354,'Classificação ativ com agrop'!$B$7:$Z$632,COLUMN()-1,0))</f>
        <v>16016</v>
      </c>
      <c r="V354" s="270">
        <f>IF(VLOOKUP($B354,'Classificação ativ com agrop'!$B$7:$Z$632,COLUMN()-1,0)=0,"",VLOOKUP($B354,'Classificação ativ com agrop'!$B$7:$Z$632,COLUMN()-1,0))</f>
        <v>1353</v>
      </c>
      <c r="W354" s="270" t="str">
        <f>IF(VLOOKUP($B354,'Classificação ativ com agrop'!$B$7:$Z$632,COLUMN()-1,0)=0,"",VLOOKUP($B354,'Classificação ativ com agrop'!$B$7:$Z$632,COLUMN()-1,0))</f>
        <v/>
      </c>
      <c r="X354" s="270" t="str">
        <f>IF(VLOOKUP($B354,'Classificação ativ com agrop'!$B$7:$Z$632,COLUMN()-1,0)=0,"",VLOOKUP($B354,'Classificação ativ com agrop'!$B$7:$Z$632,COLUMN()-1,0))</f>
        <v/>
      </c>
      <c r="Y354" s="270" t="str">
        <f>IF(VLOOKUP($B354,'Classificação ativ com agrop'!$B$7:$Z$632,COLUMN()-1,0)=0,"",VLOOKUP($B354,'Classificação ativ com agrop'!$B$7:$Z$632,COLUMN()-1,0))</f>
        <v/>
      </c>
      <c r="Z354" s="270" t="str">
        <f>IF(VLOOKUP($B354,'Classificação ativ com agrop'!$B$7:$Z$632,COLUMN()-1,0)=0,"",VLOOKUP($B354,'Classificação ativ com agrop'!$B$7:$Z$632,COLUMN()-1,0))</f>
        <v/>
      </c>
    </row>
    <row r="355" spans="1:26">
      <c r="A355" s="48">
        <v>210</v>
      </c>
      <c r="B355" s="49" t="s">
        <v>180</v>
      </c>
      <c r="C355" s="65">
        <f>VLOOKUP($B355,'Panorama Especialização Brasil'!$K$4:$BU$679,58,0)</f>
        <v>296</v>
      </c>
      <c r="D355" s="46">
        <f t="shared" si="5"/>
        <v>0.50757523654133285</v>
      </c>
      <c r="E355" s="201">
        <f>VLOOKUP($B355,'Panorama Especialização Brasil'!$K$4:$BU$679,60,0)</f>
        <v>19</v>
      </c>
      <c r="F355" s="98">
        <v>7</v>
      </c>
      <c r="G355" s="196">
        <v>3</v>
      </c>
      <c r="H355" s="98">
        <f>VLOOKUP($B355,'Panorama Especialização Brasil'!$K$4:$BU$679,63,0)</f>
        <v>10319</v>
      </c>
      <c r="I355" s="201">
        <f>VLOOKUP($B355,'Panorama Especialização Brasil'!$K$4:$BV$680,64,0)</f>
        <v>535</v>
      </c>
      <c r="J355" s="270" t="str">
        <f>IF(VLOOKUP($B355,'Classificação ativ com agrop'!$B$7:$Z$632,COLUMN()-1,0)=0,"",VLOOKUP($B355,'Classificação ativ com agrop'!$B$7:$Z$632,COLUMN()-1,0))</f>
        <v/>
      </c>
      <c r="K355" s="270" t="str">
        <f>IF(VLOOKUP($B355,'Classificação ativ com agrop'!$B$7:$Z$632,COLUMN()-1,0)=0,"",VLOOKUP($B355,'Classificação ativ com agrop'!$B$7:$Z$632,COLUMN()-1,0))</f>
        <v>Multicadeia</v>
      </c>
      <c r="L355" s="270" t="str">
        <f>IF(VLOOKUP($B355,'Classificação ativ com agrop'!$B$7:$Z$632,COLUMN()-1,0)=0,"",VLOOKUP($B355,'Classificação ativ com agrop'!$B$7:$Z$632,COLUMN()-1,0))</f>
        <v/>
      </c>
      <c r="M355" s="270" t="str">
        <f>IF(VLOOKUP($B355,'Classificação ativ com agrop'!$B$7:$Z$632,COLUMN()-1,0)=0,"",VLOOKUP($B355,'Classificação ativ com agrop'!$B$7:$Z$632,COLUMN()-1,0))</f>
        <v>Multifunção</v>
      </c>
      <c r="N355" s="270" t="str">
        <f>IF(VLOOKUP($B355,'Classificação ativ com agrop'!$B$7:$Z$632,COLUMN()-1,0)=0,"",VLOOKUP($B355,'Classificação ativ com agrop'!$B$7:$Z$632,COLUMN()-1,0))</f>
        <v/>
      </c>
      <c r="O355" s="270" t="str">
        <f>IF(VLOOKUP($B355,'Classificação ativ com agrop'!$B$7:$Z$632,COLUMN()-1,0)=0,"",VLOOKUP($B355,'Classificação ativ com agrop'!$B$7:$Z$632,COLUMN()-1,0))</f>
        <v/>
      </c>
      <c r="P355" s="270" t="str">
        <f>IF(VLOOKUP($B355,'Classificação ativ com agrop'!$B$7:$Z$632,COLUMN()-1,0)=0,"",VLOOKUP($B355,'Classificação ativ com agrop'!$B$7:$Z$632,COLUMN()-1,0))</f>
        <v/>
      </c>
      <c r="Q355" s="269">
        <f>IF(VLOOKUP($B355,'Classificação ativ com agrop'!$B$7:$Z$632,COLUMN()-1,0)=0,"",VLOOKUP($B355,'Classificação ativ com agrop'!$B$7:$Z$632,COLUMN()-1,0))</f>
        <v>1</v>
      </c>
      <c r="R355" s="269" t="str">
        <f>IF(VLOOKUP($B355,'Classificação ativ com agrop'!$B$7:$Z$632,COLUMN()-1,0)=0,"",VLOOKUP($B355,'Classificação ativ com agrop'!$B$7:$Z$632,COLUMN()-1,0))</f>
        <v/>
      </c>
      <c r="S355" s="270">
        <f>IF(VLOOKUP($B355,'Classificação ativ com agrop'!$B$7:$Z$632,COLUMN()-1,0)=0,"",VLOOKUP($B355,'Classificação ativ com agrop'!$B$7:$Z$632,COLUMN()-1,0))</f>
        <v>296</v>
      </c>
      <c r="T355" s="270">
        <f>IF(VLOOKUP($B355,'Classificação ativ com agrop'!$B$7:$Z$632,COLUMN()-1,0)=0,"",VLOOKUP($B355,'Classificação ativ com agrop'!$B$7:$Z$632,COLUMN()-1,0))</f>
        <v>19</v>
      </c>
      <c r="U355" s="270">
        <f>IF(VLOOKUP($B355,'Classificação ativ com agrop'!$B$7:$Z$632,COLUMN()-1,0)=0,"",VLOOKUP($B355,'Classificação ativ com agrop'!$B$7:$Z$632,COLUMN()-1,0))</f>
        <v>10319</v>
      </c>
      <c r="V355" s="270">
        <f>IF(VLOOKUP($B355,'Classificação ativ com agrop'!$B$7:$Z$632,COLUMN()-1,0)=0,"",VLOOKUP($B355,'Classificação ativ com agrop'!$B$7:$Z$632,COLUMN()-1,0))</f>
        <v>535</v>
      </c>
      <c r="W355" s="270" t="str">
        <f>IF(VLOOKUP($B355,'Classificação ativ com agrop'!$B$7:$Z$632,COLUMN()-1,0)=0,"",VLOOKUP($B355,'Classificação ativ com agrop'!$B$7:$Z$632,COLUMN()-1,0))</f>
        <v/>
      </c>
      <c r="X355" s="270" t="str">
        <f>IF(VLOOKUP($B355,'Classificação ativ com agrop'!$B$7:$Z$632,COLUMN()-1,0)=0,"",VLOOKUP($B355,'Classificação ativ com agrop'!$B$7:$Z$632,COLUMN()-1,0))</f>
        <v/>
      </c>
      <c r="Y355" s="270" t="str">
        <f>IF(VLOOKUP($B355,'Classificação ativ com agrop'!$B$7:$Z$632,COLUMN()-1,0)=0,"",VLOOKUP($B355,'Classificação ativ com agrop'!$B$7:$Z$632,COLUMN()-1,0))</f>
        <v/>
      </c>
      <c r="Z355" s="270" t="str">
        <f>IF(VLOOKUP($B355,'Classificação ativ com agrop'!$B$7:$Z$632,COLUMN()-1,0)=0,"",VLOOKUP($B355,'Classificação ativ com agrop'!$B$7:$Z$632,COLUMN()-1,0))</f>
        <v/>
      </c>
    </row>
    <row r="356" spans="1:26">
      <c r="A356" s="48">
        <v>316</v>
      </c>
      <c r="B356" s="49" t="s">
        <v>712</v>
      </c>
      <c r="C356" s="65">
        <f>VLOOKUP($B356,'Panorama Especialização Brasil'!$K$4:$BU$679,58,0)</f>
        <v>113</v>
      </c>
      <c r="D356" s="46">
        <f t="shared" si="5"/>
        <v>0.5072337593100904</v>
      </c>
      <c r="E356" s="201">
        <f>VLOOKUP($B356,'Panorama Especialização Brasil'!$K$4:$BU$679,60,0)</f>
        <v>5</v>
      </c>
      <c r="F356" s="98">
        <v>110</v>
      </c>
      <c r="G356" s="196">
        <v>3</v>
      </c>
      <c r="H356" s="98">
        <f>VLOOKUP($B356,'Panorama Especialização Brasil'!$K$4:$BU$679,63,0)</f>
        <v>3942</v>
      </c>
      <c r="I356" s="201">
        <f>VLOOKUP($B356,'Panorama Especialização Brasil'!$K$4:$BV$680,64,0)</f>
        <v>119</v>
      </c>
      <c r="J356" s="270" t="str">
        <f>IF(VLOOKUP($B356,'Classificação ativ com agrop'!$B$7:$Z$632,COLUMN()-1,0)=0,"",VLOOKUP($B356,'Classificação ativ com agrop'!$B$7:$Z$632,COLUMN()-1,0))</f>
        <v/>
      </c>
      <c r="K356" s="270" t="str">
        <f>IF(VLOOKUP($B356,'Classificação ativ com agrop'!$B$7:$Z$632,COLUMN()-1,0)=0,"",VLOOKUP($B356,'Classificação ativ com agrop'!$B$7:$Z$632,COLUMN()-1,0))</f>
        <v>Multicadeia</v>
      </c>
      <c r="L356" s="270" t="str">
        <f>IF(VLOOKUP($B356,'Classificação ativ com agrop'!$B$7:$Z$632,COLUMN()-1,0)=0,"",VLOOKUP($B356,'Classificação ativ com agrop'!$B$7:$Z$632,COLUMN()-1,0))</f>
        <v/>
      </c>
      <c r="M356" s="270" t="str">
        <f>IF(VLOOKUP($B356,'Classificação ativ com agrop'!$B$7:$Z$632,COLUMN()-1,0)=0,"",VLOOKUP($B356,'Classificação ativ com agrop'!$B$7:$Z$632,COLUMN()-1,0))</f>
        <v>Multifunção</v>
      </c>
      <c r="N356" s="270" t="str">
        <f>IF(VLOOKUP($B356,'Classificação ativ com agrop'!$B$7:$Z$632,COLUMN()-1,0)=0,"",VLOOKUP($B356,'Classificação ativ com agrop'!$B$7:$Z$632,COLUMN()-1,0))</f>
        <v/>
      </c>
      <c r="O356" s="270" t="str">
        <f>IF(VLOOKUP($B356,'Classificação ativ com agrop'!$B$7:$Z$632,COLUMN()-1,0)=0,"",VLOOKUP($B356,'Classificação ativ com agrop'!$B$7:$Z$632,COLUMN()-1,0))</f>
        <v/>
      </c>
      <c r="P356" s="270" t="str">
        <f>IF(VLOOKUP($B356,'Classificação ativ com agrop'!$B$7:$Z$632,COLUMN()-1,0)=0,"",VLOOKUP($B356,'Classificação ativ com agrop'!$B$7:$Z$632,COLUMN()-1,0))</f>
        <v/>
      </c>
      <c r="Q356" s="269">
        <f>IF(VLOOKUP($B356,'Classificação ativ com agrop'!$B$7:$Z$632,COLUMN()-1,0)=0,"",VLOOKUP($B356,'Classificação ativ com agrop'!$B$7:$Z$632,COLUMN()-1,0))</f>
        <v>1</v>
      </c>
      <c r="R356" s="269" t="str">
        <f>IF(VLOOKUP($B356,'Classificação ativ com agrop'!$B$7:$Z$632,COLUMN()-1,0)=0,"",VLOOKUP($B356,'Classificação ativ com agrop'!$B$7:$Z$632,COLUMN()-1,0))</f>
        <v/>
      </c>
      <c r="S356" s="270">
        <f>IF(VLOOKUP($B356,'Classificação ativ com agrop'!$B$7:$Z$632,COLUMN()-1,0)=0,"",VLOOKUP($B356,'Classificação ativ com agrop'!$B$7:$Z$632,COLUMN()-1,0))</f>
        <v>113</v>
      </c>
      <c r="T356" s="270">
        <f>IF(VLOOKUP($B356,'Classificação ativ com agrop'!$B$7:$Z$632,COLUMN()-1,0)=0,"",VLOOKUP($B356,'Classificação ativ com agrop'!$B$7:$Z$632,COLUMN()-1,0))</f>
        <v>5</v>
      </c>
      <c r="U356" s="270">
        <f>IF(VLOOKUP($B356,'Classificação ativ com agrop'!$B$7:$Z$632,COLUMN()-1,0)=0,"",VLOOKUP($B356,'Classificação ativ com agrop'!$B$7:$Z$632,COLUMN()-1,0))</f>
        <v>3942</v>
      </c>
      <c r="V356" s="270">
        <f>IF(VLOOKUP($B356,'Classificação ativ com agrop'!$B$7:$Z$632,COLUMN()-1,0)=0,"",VLOOKUP($B356,'Classificação ativ com agrop'!$B$7:$Z$632,COLUMN()-1,0))</f>
        <v>119</v>
      </c>
      <c r="W356" s="270" t="str">
        <f>IF(VLOOKUP($B356,'Classificação ativ com agrop'!$B$7:$Z$632,COLUMN()-1,0)=0,"",VLOOKUP($B356,'Classificação ativ com agrop'!$B$7:$Z$632,COLUMN()-1,0))</f>
        <v/>
      </c>
      <c r="X356" s="270" t="str">
        <f>IF(VLOOKUP($B356,'Classificação ativ com agrop'!$B$7:$Z$632,COLUMN()-1,0)=0,"",VLOOKUP($B356,'Classificação ativ com agrop'!$B$7:$Z$632,COLUMN()-1,0))</f>
        <v/>
      </c>
      <c r="Y356" s="270" t="str">
        <f>IF(VLOOKUP($B356,'Classificação ativ com agrop'!$B$7:$Z$632,COLUMN()-1,0)=0,"",VLOOKUP($B356,'Classificação ativ com agrop'!$B$7:$Z$632,COLUMN()-1,0))</f>
        <v/>
      </c>
      <c r="Z356" s="270" t="str">
        <f>IF(VLOOKUP($B356,'Classificação ativ com agrop'!$B$7:$Z$632,COLUMN()-1,0)=0,"",VLOOKUP($B356,'Classificação ativ com agrop'!$B$7:$Z$632,COLUMN()-1,0))</f>
        <v/>
      </c>
    </row>
    <row r="357" spans="1:26">
      <c r="A357" s="48">
        <v>65</v>
      </c>
      <c r="B357" s="49" t="s">
        <v>35</v>
      </c>
      <c r="C357" s="65">
        <f>VLOOKUP($B357,'Panorama Especialização Brasil'!$K$4:$BU$679,58,0)</f>
        <v>375</v>
      </c>
      <c r="D357" s="46">
        <f t="shared" si="5"/>
        <v>0.50529700111067022</v>
      </c>
      <c r="E357" s="201">
        <f>VLOOKUP($B357,'Panorama Especialização Brasil'!$K$4:$BU$679,60,0)</f>
        <v>40</v>
      </c>
      <c r="F357" s="98">
        <v>0</v>
      </c>
      <c r="G357" s="196">
        <v>0</v>
      </c>
      <c r="H357" s="98">
        <f>VLOOKUP($B357,'Panorama Especialização Brasil'!$K$4:$BU$679,63,0)</f>
        <v>13132</v>
      </c>
      <c r="I357" s="201">
        <f>VLOOKUP($B357,'Panorama Especialização Brasil'!$K$4:$BV$680,64,0)</f>
        <v>744</v>
      </c>
      <c r="J357" s="270" t="str">
        <f>IF(VLOOKUP($B357,'Classificação ativ com agrop'!$B$7:$Z$632,COLUMN()-1,0)=0,"",VLOOKUP($B357,'Classificação ativ com agrop'!$B$7:$Z$632,COLUMN()-1,0))</f>
        <v/>
      </c>
      <c r="K357" s="270" t="str">
        <f>IF(VLOOKUP($B357,'Classificação ativ com agrop'!$B$7:$Z$632,COLUMN()-1,0)=0,"",VLOOKUP($B357,'Classificação ativ com agrop'!$B$7:$Z$632,COLUMN()-1,0))</f>
        <v>SPF</v>
      </c>
      <c r="L357" s="270" t="str">
        <f>IF(VLOOKUP($B357,'Classificação ativ com agrop'!$B$7:$Z$632,COLUMN()-1,0)=0,"",VLOOKUP($B357,'Classificação ativ com agrop'!$B$7:$Z$632,COLUMN()-1,0))</f>
        <v/>
      </c>
      <c r="M357" s="270" t="str">
        <f>IF(VLOOKUP($B357,'Classificação ativ com agrop'!$B$7:$Z$632,COLUMN()-1,0)=0,"",VLOOKUP($B357,'Classificação ativ com agrop'!$B$7:$Z$632,COLUMN()-1,0))</f>
        <v>Cons Reflexo</v>
      </c>
      <c r="N357" s="270" t="str">
        <f>IF(VLOOKUP($B357,'Classificação ativ com agrop'!$B$7:$Z$632,COLUMN()-1,0)=0,"",VLOOKUP($B357,'Classificação ativ com agrop'!$B$7:$Z$632,COLUMN()-1,0))</f>
        <v>Proteína Animal</v>
      </c>
      <c r="O357" s="270" t="str">
        <f>IF(VLOOKUP($B357,'Classificação ativ com agrop'!$B$7:$Z$632,COLUMN()-1,0)=0,"",VLOOKUP($B357,'Classificação ativ com agrop'!$B$7:$Z$632,COLUMN()-1,0))</f>
        <v>Outros Anim</v>
      </c>
      <c r="P357" s="270" t="str">
        <f>IF(VLOOKUP($B357,'Classificação ativ com agrop'!$B$7:$Z$632,COLUMN()-1,0)=0,"",VLOOKUP($B357,'Classificação ativ com agrop'!$B$7:$Z$632,COLUMN()-1,0))</f>
        <v>X Prop</v>
      </c>
      <c r="Q357" s="269">
        <f>IF(VLOOKUP($B357,'Classificação ativ com agrop'!$B$7:$Z$632,COLUMN()-1,0)=0,"",VLOOKUP($B357,'Classificação ativ com agrop'!$B$7:$Z$632,COLUMN()-1,0))</f>
        <v>0.8</v>
      </c>
      <c r="R357" s="269">
        <f>IF(VLOOKUP($B357,'Classificação ativ com agrop'!$B$7:$Z$632,COLUMN()-1,0)=0,"",VLOOKUP($B357,'Classificação ativ com agrop'!$B$7:$Z$632,COLUMN()-1,0))</f>
        <v>0.2</v>
      </c>
      <c r="S357" s="270">
        <f>IF(VLOOKUP($B357,'Classificação ativ com agrop'!$B$7:$Z$632,COLUMN()-1,0)=0,"",VLOOKUP($B357,'Classificação ativ com agrop'!$B$7:$Z$632,COLUMN()-1,0))</f>
        <v>300</v>
      </c>
      <c r="T357" s="270">
        <f>IF(VLOOKUP($B357,'Classificação ativ com agrop'!$B$7:$Z$632,COLUMN()-1,0)=0,"",VLOOKUP($B357,'Classificação ativ com agrop'!$B$7:$Z$632,COLUMN()-1,0))</f>
        <v>32</v>
      </c>
      <c r="U357" s="270">
        <f>IF(VLOOKUP($B357,'Classificação ativ com agrop'!$B$7:$Z$632,COLUMN()-1,0)=0,"",VLOOKUP($B357,'Classificação ativ com agrop'!$B$7:$Z$632,COLUMN()-1,0))</f>
        <v>10505.6</v>
      </c>
      <c r="V357" s="270">
        <f>IF(VLOOKUP($B357,'Classificação ativ com agrop'!$B$7:$Z$632,COLUMN()-1,0)=0,"",VLOOKUP($B357,'Classificação ativ com agrop'!$B$7:$Z$632,COLUMN()-1,0))</f>
        <v>595.20000000000005</v>
      </c>
      <c r="W357" s="270">
        <f>IF(VLOOKUP($B357,'Classificação ativ com agrop'!$B$7:$Z$632,COLUMN()-1,0)=0,"",VLOOKUP($B357,'Classificação ativ com agrop'!$B$7:$Z$632,COLUMN()-1,0))</f>
        <v>75</v>
      </c>
      <c r="X357" s="270">
        <f>IF(VLOOKUP($B357,'Classificação ativ com agrop'!$B$7:$Z$632,COLUMN()-1,0)=0,"",VLOOKUP($B357,'Classificação ativ com agrop'!$B$7:$Z$632,COLUMN()-1,0))</f>
        <v>8</v>
      </c>
      <c r="Y357" s="270">
        <f>IF(VLOOKUP($B357,'Classificação ativ com agrop'!$B$7:$Z$632,COLUMN()-1,0)=0,"",VLOOKUP($B357,'Classificação ativ com agrop'!$B$7:$Z$632,COLUMN()-1,0))</f>
        <v>2626.4</v>
      </c>
      <c r="Z357" s="270">
        <f>IF(VLOOKUP($B357,'Classificação ativ com agrop'!$B$7:$Z$632,COLUMN()-1,0)=0,"",VLOOKUP($B357,'Classificação ativ com agrop'!$B$7:$Z$632,COLUMN()-1,0))</f>
        <v>148.80000000000001</v>
      </c>
    </row>
    <row r="358" spans="1:26">
      <c r="A358" s="48">
        <v>57</v>
      </c>
      <c r="B358" s="49" t="s">
        <v>27</v>
      </c>
      <c r="C358" s="65">
        <f>VLOOKUP($B358,'Panorama Especialização Brasil'!$K$4:$BU$679,58,0)</f>
        <v>1703</v>
      </c>
      <c r="D358" s="46">
        <f t="shared" si="5"/>
        <v>0.5033959908790574</v>
      </c>
      <c r="E358" s="201">
        <f>VLOOKUP($B358,'Panorama Especialização Brasil'!$K$4:$BU$679,60,0)</f>
        <v>48</v>
      </c>
      <c r="F358" s="98">
        <v>56</v>
      </c>
      <c r="G358" s="196">
        <v>3</v>
      </c>
      <c r="H358" s="98">
        <f>VLOOKUP($B358,'Panorama Especialização Brasil'!$K$4:$BU$679,63,0)</f>
        <v>59862</v>
      </c>
      <c r="I358" s="201">
        <f>VLOOKUP($B358,'Panorama Especialização Brasil'!$K$4:$BV$680,64,0)</f>
        <v>1580</v>
      </c>
      <c r="J358" s="270" t="str">
        <f>IF(VLOOKUP($B358,'Classificação ativ com agrop'!$B$7:$Z$632,COLUMN()-1,0)=0,"",VLOOKUP($B358,'Classificação ativ com agrop'!$B$7:$Z$632,COLUMN()-1,0))</f>
        <v/>
      </c>
      <c r="K358" s="270" t="str">
        <f>IF(VLOOKUP($B358,'Classificação ativ com agrop'!$B$7:$Z$632,COLUMN()-1,0)=0,"",VLOOKUP($B358,'Classificação ativ com agrop'!$B$7:$Z$632,COLUMN()-1,0))</f>
        <v>Proteína Animal</v>
      </c>
      <c r="L358" s="270" t="str">
        <f>IF(VLOOKUP($B358,'Classificação ativ com agrop'!$B$7:$Z$632,COLUMN()-1,0)=0,"",VLOOKUP($B358,'Classificação ativ com agrop'!$B$7:$Z$632,COLUMN()-1,0))</f>
        <v>Bovinos</v>
      </c>
      <c r="M358" s="270" t="str">
        <f>IF(VLOOKUP($B358,'Classificação ativ com agrop'!$B$7:$Z$632,COLUMN()-1,0)=0,"",VLOOKUP($B358,'Classificação ativ com agrop'!$B$7:$Z$632,COLUMN()-1,0))</f>
        <v>X Prop</v>
      </c>
      <c r="N358" s="270" t="str">
        <f>IF(VLOOKUP($B358,'Classificação ativ com agrop'!$B$7:$Z$632,COLUMN()-1,0)=0,"",VLOOKUP($B358,'Classificação ativ com agrop'!$B$7:$Z$632,COLUMN()-1,0))</f>
        <v/>
      </c>
      <c r="O358" s="270" t="str">
        <f>IF(VLOOKUP($B358,'Classificação ativ com agrop'!$B$7:$Z$632,COLUMN()-1,0)=0,"",VLOOKUP($B358,'Classificação ativ com agrop'!$B$7:$Z$632,COLUMN()-1,0))</f>
        <v/>
      </c>
      <c r="P358" s="270" t="str">
        <f>IF(VLOOKUP($B358,'Classificação ativ com agrop'!$B$7:$Z$632,COLUMN()-1,0)=0,"",VLOOKUP($B358,'Classificação ativ com agrop'!$B$7:$Z$632,COLUMN()-1,0))</f>
        <v/>
      </c>
      <c r="Q358" s="269">
        <f>IF(VLOOKUP($B358,'Classificação ativ com agrop'!$B$7:$Z$632,COLUMN()-1,0)=0,"",VLOOKUP($B358,'Classificação ativ com agrop'!$B$7:$Z$632,COLUMN()-1,0))</f>
        <v>1</v>
      </c>
      <c r="R358" s="269" t="str">
        <f>IF(VLOOKUP($B358,'Classificação ativ com agrop'!$B$7:$Z$632,COLUMN()-1,0)=0,"",VLOOKUP($B358,'Classificação ativ com agrop'!$B$7:$Z$632,COLUMN()-1,0))</f>
        <v/>
      </c>
      <c r="S358" s="270">
        <f>IF(VLOOKUP($B358,'Classificação ativ com agrop'!$B$7:$Z$632,COLUMN()-1,0)=0,"",VLOOKUP($B358,'Classificação ativ com agrop'!$B$7:$Z$632,COLUMN()-1,0))</f>
        <v>1703</v>
      </c>
      <c r="T358" s="270">
        <f>IF(VLOOKUP($B358,'Classificação ativ com agrop'!$B$7:$Z$632,COLUMN()-1,0)=0,"",VLOOKUP($B358,'Classificação ativ com agrop'!$B$7:$Z$632,COLUMN()-1,0))</f>
        <v>48</v>
      </c>
      <c r="U358" s="270">
        <f>IF(VLOOKUP($B358,'Classificação ativ com agrop'!$B$7:$Z$632,COLUMN()-1,0)=0,"",VLOOKUP($B358,'Classificação ativ com agrop'!$B$7:$Z$632,COLUMN()-1,0))</f>
        <v>59862</v>
      </c>
      <c r="V358" s="270">
        <f>IF(VLOOKUP($B358,'Classificação ativ com agrop'!$B$7:$Z$632,COLUMN()-1,0)=0,"",VLOOKUP($B358,'Classificação ativ com agrop'!$B$7:$Z$632,COLUMN()-1,0))</f>
        <v>1580</v>
      </c>
      <c r="W358" s="270" t="str">
        <f>IF(VLOOKUP($B358,'Classificação ativ com agrop'!$B$7:$Z$632,COLUMN()-1,0)=0,"",VLOOKUP($B358,'Classificação ativ com agrop'!$B$7:$Z$632,COLUMN()-1,0))</f>
        <v/>
      </c>
      <c r="X358" s="270" t="str">
        <f>IF(VLOOKUP($B358,'Classificação ativ com agrop'!$B$7:$Z$632,COLUMN()-1,0)=0,"",VLOOKUP($B358,'Classificação ativ com agrop'!$B$7:$Z$632,COLUMN()-1,0))</f>
        <v/>
      </c>
      <c r="Y358" s="270" t="str">
        <f>IF(VLOOKUP($B358,'Classificação ativ com agrop'!$B$7:$Z$632,COLUMN()-1,0)=0,"",VLOOKUP($B358,'Classificação ativ com agrop'!$B$7:$Z$632,COLUMN()-1,0))</f>
        <v/>
      </c>
      <c r="Z358" s="270" t="str">
        <f>IF(VLOOKUP($B358,'Classificação ativ com agrop'!$B$7:$Z$632,COLUMN()-1,0)=0,"",VLOOKUP($B358,'Classificação ativ com agrop'!$B$7:$Z$632,COLUMN()-1,0))</f>
        <v/>
      </c>
    </row>
    <row r="359" spans="1:26">
      <c r="A359" s="48">
        <v>305</v>
      </c>
      <c r="B359" s="49" t="s">
        <v>276</v>
      </c>
      <c r="C359" s="65">
        <f>VLOOKUP($B359,'Panorama Especialização Brasil'!$K$4:$BU$679,58,0)</f>
        <v>2390</v>
      </c>
      <c r="D359" s="46">
        <f t="shared" si="5"/>
        <v>0.4967596246631793</v>
      </c>
      <c r="E359" s="201">
        <f>VLOOKUP($B359,'Panorama Especialização Brasil'!$K$4:$BU$679,60,0)</f>
        <v>409</v>
      </c>
      <c r="F359" s="98">
        <v>713</v>
      </c>
      <c r="G359" s="196">
        <v>63</v>
      </c>
      <c r="H359" s="98">
        <f>VLOOKUP($B359,'Panorama Especialização Brasil'!$K$4:$BU$679,63,0)</f>
        <v>85133</v>
      </c>
      <c r="I359" s="201">
        <f>VLOOKUP($B359,'Panorama Especialização Brasil'!$K$4:$BV$680,64,0)</f>
        <v>9912</v>
      </c>
      <c r="J359" s="270" t="str">
        <f>IF(VLOOKUP($B359,'Classificação ativ com agrop'!$B$7:$Z$632,COLUMN()-1,0)=0,"",VLOOKUP($B359,'Classificação ativ com agrop'!$B$7:$Z$632,COLUMN()-1,0))</f>
        <v/>
      </c>
      <c r="K359" s="270" t="str">
        <f>IF(VLOOKUP($B359,'Classificação ativ com agrop'!$B$7:$Z$632,COLUMN()-1,0)=0,"",VLOOKUP($B359,'Classificação ativ com agrop'!$B$7:$Z$632,COLUMN()-1,0))</f>
        <v>SPF&amp;E</v>
      </c>
      <c r="L359" s="270" t="str">
        <f>IF(VLOOKUP($B359,'Classificação ativ com agrop'!$B$7:$Z$632,COLUMN()-1,0)=0,"",VLOOKUP($B359,'Classificação ativ com agrop'!$B$7:$Z$632,COLUMN()-1,0))</f>
        <v/>
      </c>
      <c r="M359" s="270" t="str">
        <f>IF(VLOOKUP($B359,'Classificação ativ com agrop'!$B$7:$Z$632,COLUMN()-1,0)=0,"",VLOOKUP($B359,'Classificação ativ com agrop'!$B$7:$Z$632,COLUMN()-1,0))</f>
        <v>Gen Reflexo</v>
      </c>
      <c r="N359" s="270" t="str">
        <f>IF(VLOOKUP($B359,'Classificação ativ com agrop'!$B$7:$Z$632,COLUMN()-1,0)=0,"",VLOOKUP($B359,'Classificação ativ com agrop'!$B$7:$Z$632,COLUMN()-1,0))</f>
        <v/>
      </c>
      <c r="O359" s="270" t="str">
        <f>IF(VLOOKUP($B359,'Classificação ativ com agrop'!$B$7:$Z$632,COLUMN()-1,0)=0,"",VLOOKUP($B359,'Classificação ativ com agrop'!$B$7:$Z$632,COLUMN()-1,0))</f>
        <v/>
      </c>
      <c r="P359" s="270" t="str">
        <f>IF(VLOOKUP($B359,'Classificação ativ com agrop'!$B$7:$Z$632,COLUMN()-1,0)=0,"",VLOOKUP($B359,'Classificação ativ com agrop'!$B$7:$Z$632,COLUMN()-1,0))</f>
        <v/>
      </c>
      <c r="Q359" s="269">
        <f>IF(VLOOKUP($B359,'Classificação ativ com agrop'!$B$7:$Z$632,COLUMN()-1,0)=0,"",VLOOKUP($B359,'Classificação ativ com agrop'!$B$7:$Z$632,COLUMN()-1,0))</f>
        <v>1</v>
      </c>
      <c r="R359" s="269" t="str">
        <f>IF(VLOOKUP($B359,'Classificação ativ com agrop'!$B$7:$Z$632,COLUMN()-1,0)=0,"",VLOOKUP($B359,'Classificação ativ com agrop'!$B$7:$Z$632,COLUMN()-1,0))</f>
        <v/>
      </c>
      <c r="S359" s="270">
        <f>IF(VLOOKUP($B359,'Classificação ativ com agrop'!$B$7:$Z$632,COLUMN()-1,0)=0,"",VLOOKUP($B359,'Classificação ativ com agrop'!$B$7:$Z$632,COLUMN()-1,0))</f>
        <v>2390</v>
      </c>
      <c r="T359" s="270">
        <f>IF(VLOOKUP($B359,'Classificação ativ com agrop'!$B$7:$Z$632,COLUMN()-1,0)=0,"",VLOOKUP($B359,'Classificação ativ com agrop'!$B$7:$Z$632,COLUMN()-1,0))</f>
        <v>409</v>
      </c>
      <c r="U359" s="270">
        <f>IF(VLOOKUP($B359,'Classificação ativ com agrop'!$B$7:$Z$632,COLUMN()-1,0)=0,"",VLOOKUP($B359,'Classificação ativ com agrop'!$B$7:$Z$632,COLUMN()-1,0))</f>
        <v>85133</v>
      </c>
      <c r="V359" s="270">
        <f>IF(VLOOKUP($B359,'Classificação ativ com agrop'!$B$7:$Z$632,COLUMN()-1,0)=0,"",VLOOKUP($B359,'Classificação ativ com agrop'!$B$7:$Z$632,COLUMN()-1,0))</f>
        <v>9912</v>
      </c>
      <c r="W359" s="270" t="str">
        <f>IF(VLOOKUP($B359,'Classificação ativ com agrop'!$B$7:$Z$632,COLUMN()-1,0)=0,"",VLOOKUP($B359,'Classificação ativ com agrop'!$B$7:$Z$632,COLUMN()-1,0))</f>
        <v/>
      </c>
      <c r="X359" s="270" t="str">
        <f>IF(VLOOKUP($B359,'Classificação ativ com agrop'!$B$7:$Z$632,COLUMN()-1,0)=0,"",VLOOKUP($B359,'Classificação ativ com agrop'!$B$7:$Z$632,COLUMN()-1,0))</f>
        <v/>
      </c>
      <c r="Y359" s="270" t="str">
        <f>IF(VLOOKUP($B359,'Classificação ativ com agrop'!$B$7:$Z$632,COLUMN()-1,0)=0,"",VLOOKUP($B359,'Classificação ativ com agrop'!$B$7:$Z$632,COLUMN()-1,0))</f>
        <v/>
      </c>
      <c r="Z359" s="270" t="str">
        <f>IF(VLOOKUP($B359,'Classificação ativ com agrop'!$B$7:$Z$632,COLUMN()-1,0)=0,"",VLOOKUP($B359,'Classificação ativ com agrop'!$B$7:$Z$632,COLUMN()-1,0))</f>
        <v/>
      </c>
    </row>
    <row r="360" spans="1:26">
      <c r="A360" s="48">
        <v>442</v>
      </c>
      <c r="B360" s="49" t="s">
        <v>413</v>
      </c>
      <c r="C360" s="65">
        <f>VLOOKUP($B360,'Panorama Especialização Brasil'!$K$4:$BU$679,58,0)</f>
        <v>196</v>
      </c>
      <c r="D360" s="46">
        <f t="shared" si="5"/>
        <v>0.49236032664876883</v>
      </c>
      <c r="E360" s="201">
        <f>VLOOKUP($B360,'Panorama Especialização Brasil'!$K$4:$BU$679,60,0)</f>
        <v>51</v>
      </c>
      <c r="F360" s="98">
        <v>67</v>
      </c>
      <c r="G360" s="196">
        <v>8</v>
      </c>
      <c r="H360" s="98">
        <f>VLOOKUP($B360,'Panorama Especialização Brasil'!$K$4:$BU$679,63,0)</f>
        <v>7044</v>
      </c>
      <c r="I360" s="201">
        <f>VLOOKUP($B360,'Panorama Especialização Brasil'!$K$4:$BV$680,64,0)</f>
        <v>2481</v>
      </c>
      <c r="J360" s="270" t="str">
        <f>IF(VLOOKUP($B360,'Classificação ativ com agrop'!$B$7:$Z$632,COLUMN()-1,0)=0,"",VLOOKUP($B360,'Classificação ativ com agrop'!$B$7:$Z$632,COLUMN()-1,0))</f>
        <v/>
      </c>
      <c r="K360" s="270" t="str">
        <f>IF(VLOOKUP($B360,'Classificação ativ com agrop'!$B$7:$Z$632,COLUMN()-1,0)=0,"",VLOOKUP($B360,'Classificação ativ com agrop'!$B$7:$Z$632,COLUMN()-1,0))</f>
        <v>SPF</v>
      </c>
      <c r="L360" s="270" t="str">
        <f>IF(VLOOKUP($B360,'Classificação ativ com agrop'!$B$7:$Z$632,COLUMN()-1,0)=0,"",VLOOKUP($B360,'Classificação ativ com agrop'!$B$7:$Z$632,COLUMN()-1,0))</f>
        <v/>
      </c>
      <c r="M360" s="270" t="str">
        <f>IF(VLOOKUP($B360,'Classificação ativ com agrop'!$B$7:$Z$632,COLUMN()-1,0)=0,"",VLOOKUP($B360,'Classificação ativ com agrop'!$B$7:$Z$632,COLUMN()-1,0))</f>
        <v>Cons Reflexo</v>
      </c>
      <c r="N360" s="270" t="str">
        <f>IF(VLOOKUP($B360,'Classificação ativ com agrop'!$B$7:$Z$632,COLUMN()-1,0)=0,"",VLOOKUP($B360,'Classificação ativ com agrop'!$B$7:$Z$632,COLUMN()-1,0))</f>
        <v/>
      </c>
      <c r="O360" s="270" t="str">
        <f>IF(VLOOKUP($B360,'Classificação ativ com agrop'!$B$7:$Z$632,COLUMN()-1,0)=0,"",VLOOKUP($B360,'Classificação ativ com agrop'!$B$7:$Z$632,COLUMN()-1,0))</f>
        <v/>
      </c>
      <c r="P360" s="270" t="str">
        <f>IF(VLOOKUP($B360,'Classificação ativ com agrop'!$B$7:$Z$632,COLUMN()-1,0)=0,"",VLOOKUP($B360,'Classificação ativ com agrop'!$B$7:$Z$632,COLUMN()-1,0))</f>
        <v/>
      </c>
      <c r="Q360" s="269">
        <f>IF(VLOOKUP($B360,'Classificação ativ com agrop'!$B$7:$Z$632,COLUMN()-1,0)=0,"",VLOOKUP($B360,'Classificação ativ com agrop'!$B$7:$Z$632,COLUMN()-1,0))</f>
        <v>1</v>
      </c>
      <c r="R360" s="269" t="str">
        <f>IF(VLOOKUP($B360,'Classificação ativ com agrop'!$B$7:$Z$632,COLUMN()-1,0)=0,"",VLOOKUP($B360,'Classificação ativ com agrop'!$B$7:$Z$632,COLUMN()-1,0))</f>
        <v/>
      </c>
      <c r="S360" s="270">
        <f>IF(VLOOKUP($B360,'Classificação ativ com agrop'!$B$7:$Z$632,COLUMN()-1,0)=0,"",VLOOKUP($B360,'Classificação ativ com agrop'!$B$7:$Z$632,COLUMN()-1,0))</f>
        <v>196</v>
      </c>
      <c r="T360" s="270">
        <f>IF(VLOOKUP($B360,'Classificação ativ com agrop'!$B$7:$Z$632,COLUMN()-1,0)=0,"",VLOOKUP($B360,'Classificação ativ com agrop'!$B$7:$Z$632,COLUMN()-1,0))</f>
        <v>51</v>
      </c>
      <c r="U360" s="270">
        <f>IF(VLOOKUP($B360,'Classificação ativ com agrop'!$B$7:$Z$632,COLUMN()-1,0)=0,"",VLOOKUP($B360,'Classificação ativ com agrop'!$B$7:$Z$632,COLUMN()-1,0))</f>
        <v>7044</v>
      </c>
      <c r="V360" s="270">
        <f>IF(VLOOKUP($B360,'Classificação ativ com agrop'!$B$7:$Z$632,COLUMN()-1,0)=0,"",VLOOKUP($B360,'Classificação ativ com agrop'!$B$7:$Z$632,COLUMN()-1,0))</f>
        <v>2481</v>
      </c>
      <c r="W360" s="270" t="str">
        <f>IF(VLOOKUP($B360,'Classificação ativ com agrop'!$B$7:$Z$632,COLUMN()-1,0)=0,"",VLOOKUP($B360,'Classificação ativ com agrop'!$B$7:$Z$632,COLUMN()-1,0))</f>
        <v/>
      </c>
      <c r="X360" s="270" t="str">
        <f>IF(VLOOKUP($B360,'Classificação ativ com agrop'!$B$7:$Z$632,COLUMN()-1,0)=0,"",VLOOKUP($B360,'Classificação ativ com agrop'!$B$7:$Z$632,COLUMN()-1,0))</f>
        <v/>
      </c>
      <c r="Y360" s="270" t="str">
        <f>IF(VLOOKUP($B360,'Classificação ativ com agrop'!$B$7:$Z$632,COLUMN()-1,0)=0,"",VLOOKUP($B360,'Classificação ativ com agrop'!$B$7:$Z$632,COLUMN()-1,0))</f>
        <v/>
      </c>
      <c r="Z360" s="270" t="str">
        <f>IF(VLOOKUP($B360,'Classificação ativ com agrop'!$B$7:$Z$632,COLUMN()-1,0)=0,"",VLOOKUP($B360,'Classificação ativ com agrop'!$B$7:$Z$632,COLUMN()-1,0))</f>
        <v/>
      </c>
    </row>
    <row r="361" spans="1:26">
      <c r="A361" s="48">
        <v>567</v>
      </c>
      <c r="B361" s="49" t="s">
        <v>540</v>
      </c>
      <c r="C361" s="65">
        <f>VLOOKUP($B361,'Panorama Especialização Brasil'!$K$4:$BU$679,58,0)</f>
        <v>169</v>
      </c>
      <c r="D361" s="46">
        <f t="shared" si="5"/>
        <v>0.48601101985629519</v>
      </c>
      <c r="E361" s="201">
        <f>VLOOKUP($B361,'Panorama Especialização Brasil'!$K$4:$BU$679,60,0)</f>
        <v>42</v>
      </c>
      <c r="F361" s="98">
        <v>52</v>
      </c>
      <c r="G361" s="196">
        <v>12</v>
      </c>
      <c r="H361" s="98">
        <f>VLOOKUP($B361,'Panorama Especialização Brasil'!$K$4:$BU$679,63,0)</f>
        <v>6153</v>
      </c>
      <c r="I361" s="201">
        <f>VLOOKUP($B361,'Panorama Especialização Brasil'!$K$4:$BV$680,64,0)</f>
        <v>1215</v>
      </c>
      <c r="J361" s="270" t="str">
        <f>IF(VLOOKUP($B361,'Classificação ativ com agrop'!$B$7:$Z$632,COLUMN()-1,0)=0,"",VLOOKUP($B361,'Classificação ativ com agrop'!$B$7:$Z$632,COLUMN()-1,0))</f>
        <v/>
      </c>
      <c r="K361" s="270" t="str">
        <f>IF(VLOOKUP($B361,'Classificação ativ com agrop'!$B$7:$Z$632,COLUMN()-1,0)=0,"",VLOOKUP($B361,'Classificação ativ com agrop'!$B$7:$Z$632,COLUMN()-1,0))</f>
        <v>SPE</v>
      </c>
      <c r="L361" s="270" t="str">
        <f>IF(VLOOKUP($B361,'Classificação ativ com agrop'!$B$7:$Z$632,COLUMN()-1,0)=0,"",VLOOKUP($B361,'Classificação ativ com agrop'!$B$7:$Z$632,COLUMN()-1,0))</f>
        <v/>
      </c>
      <c r="M361" s="270" t="str">
        <f>IF(VLOOKUP($B361,'Classificação ativ com agrop'!$B$7:$Z$632,COLUMN()-1,0)=0,"",VLOOKUP($B361,'Classificação ativ com agrop'!$B$7:$Z$632,COLUMN()-1,0))</f>
        <v>Multifunção</v>
      </c>
      <c r="N361" s="270" t="str">
        <f>IF(VLOOKUP($B361,'Classificação ativ com agrop'!$B$7:$Z$632,COLUMN()-1,0)=0,"",VLOOKUP($B361,'Classificação ativ com agrop'!$B$7:$Z$632,COLUMN()-1,0))</f>
        <v/>
      </c>
      <c r="O361" s="270" t="str">
        <f>IF(VLOOKUP($B361,'Classificação ativ com agrop'!$B$7:$Z$632,COLUMN()-1,0)=0,"",VLOOKUP($B361,'Classificação ativ com agrop'!$B$7:$Z$632,COLUMN()-1,0))</f>
        <v/>
      </c>
      <c r="P361" s="270" t="str">
        <f>IF(VLOOKUP($B361,'Classificação ativ com agrop'!$B$7:$Z$632,COLUMN()-1,0)=0,"",VLOOKUP($B361,'Classificação ativ com agrop'!$B$7:$Z$632,COLUMN()-1,0))</f>
        <v/>
      </c>
      <c r="Q361" s="269">
        <f>IF(VLOOKUP($B361,'Classificação ativ com agrop'!$B$7:$Z$632,COLUMN()-1,0)=0,"",VLOOKUP($B361,'Classificação ativ com agrop'!$B$7:$Z$632,COLUMN()-1,0))</f>
        <v>1</v>
      </c>
      <c r="R361" s="269" t="str">
        <f>IF(VLOOKUP($B361,'Classificação ativ com agrop'!$B$7:$Z$632,COLUMN()-1,0)=0,"",VLOOKUP($B361,'Classificação ativ com agrop'!$B$7:$Z$632,COLUMN()-1,0))</f>
        <v/>
      </c>
      <c r="S361" s="270">
        <f>IF(VLOOKUP($B361,'Classificação ativ com agrop'!$B$7:$Z$632,COLUMN()-1,0)=0,"",VLOOKUP($B361,'Classificação ativ com agrop'!$B$7:$Z$632,COLUMN()-1,0))</f>
        <v>169</v>
      </c>
      <c r="T361" s="270">
        <f>IF(VLOOKUP($B361,'Classificação ativ com agrop'!$B$7:$Z$632,COLUMN()-1,0)=0,"",VLOOKUP($B361,'Classificação ativ com agrop'!$B$7:$Z$632,COLUMN()-1,0))</f>
        <v>42</v>
      </c>
      <c r="U361" s="270">
        <f>IF(VLOOKUP($B361,'Classificação ativ com agrop'!$B$7:$Z$632,COLUMN()-1,0)=0,"",VLOOKUP($B361,'Classificação ativ com agrop'!$B$7:$Z$632,COLUMN()-1,0))</f>
        <v>6153</v>
      </c>
      <c r="V361" s="270">
        <f>IF(VLOOKUP($B361,'Classificação ativ com agrop'!$B$7:$Z$632,COLUMN()-1,0)=0,"",VLOOKUP($B361,'Classificação ativ com agrop'!$B$7:$Z$632,COLUMN()-1,0))</f>
        <v>1215</v>
      </c>
      <c r="W361" s="270" t="str">
        <f>IF(VLOOKUP($B361,'Classificação ativ com agrop'!$B$7:$Z$632,COLUMN()-1,0)=0,"",VLOOKUP($B361,'Classificação ativ com agrop'!$B$7:$Z$632,COLUMN()-1,0))</f>
        <v/>
      </c>
      <c r="X361" s="270" t="str">
        <f>IF(VLOOKUP($B361,'Classificação ativ com agrop'!$B$7:$Z$632,COLUMN()-1,0)=0,"",VLOOKUP($B361,'Classificação ativ com agrop'!$B$7:$Z$632,COLUMN()-1,0))</f>
        <v/>
      </c>
      <c r="Y361" s="270" t="str">
        <f>IF(VLOOKUP($B361,'Classificação ativ com agrop'!$B$7:$Z$632,COLUMN()-1,0)=0,"",VLOOKUP($B361,'Classificação ativ com agrop'!$B$7:$Z$632,COLUMN()-1,0))</f>
        <v/>
      </c>
      <c r="Z361" s="270" t="str">
        <f>IF(VLOOKUP($B361,'Classificação ativ com agrop'!$B$7:$Z$632,COLUMN()-1,0)=0,"",VLOOKUP($B361,'Classificação ativ com agrop'!$B$7:$Z$632,COLUMN()-1,0))</f>
        <v/>
      </c>
    </row>
    <row r="362" spans="1:26">
      <c r="A362" s="48">
        <v>333</v>
      </c>
      <c r="B362" s="49" t="s">
        <v>304</v>
      </c>
      <c r="C362" s="65">
        <f>VLOOKUP($B362,'Panorama Especialização Brasil'!$K$4:$BU$679,58,0)</f>
        <v>1424</v>
      </c>
      <c r="D362" s="46">
        <f t="shared" si="5"/>
        <v>0.47942147728936901</v>
      </c>
      <c r="E362" s="201">
        <f>VLOOKUP($B362,'Panorama Especialização Brasil'!$K$4:$BU$679,60,0)</f>
        <v>97</v>
      </c>
      <c r="F362" s="98">
        <v>44</v>
      </c>
      <c r="G362" s="196">
        <v>9</v>
      </c>
      <c r="H362" s="98">
        <f>VLOOKUP($B362,'Panorama Especialização Brasil'!$K$4:$BU$679,63,0)</f>
        <v>52558</v>
      </c>
      <c r="I362" s="201">
        <f>VLOOKUP($B362,'Panorama Especialização Brasil'!$K$4:$BV$680,64,0)</f>
        <v>2784</v>
      </c>
      <c r="J362" s="270" t="str">
        <f>IF(VLOOKUP($B362,'Classificação ativ com agrop'!$B$7:$Z$632,COLUMN()-1,0)=0,"",VLOOKUP($B362,'Classificação ativ com agrop'!$B$7:$Z$632,COLUMN()-1,0))</f>
        <v/>
      </c>
      <c r="K362" s="270" t="str">
        <f>IF(VLOOKUP($B362,'Classificação ativ com agrop'!$B$7:$Z$632,COLUMN()-1,0)=0,"",VLOOKUP($B362,'Classificação ativ com agrop'!$B$7:$Z$632,COLUMN()-1,0))</f>
        <v>Const Civil</v>
      </c>
      <c r="L362" s="270" t="str">
        <f>IF(VLOOKUP($B362,'Classificação ativ com agrop'!$B$7:$Z$632,COLUMN()-1,0)=0,"",VLOOKUP($B362,'Classificação ativ com agrop'!$B$7:$Z$632,COLUMN()-1,0))</f>
        <v/>
      </c>
      <c r="M362" s="270" t="str">
        <f>IF(VLOOKUP($B362,'Classificação ativ com agrop'!$B$7:$Z$632,COLUMN()-1,0)=0,"",VLOOKUP($B362,'Classificação ativ com agrop'!$B$7:$Z$632,COLUMN()-1,0))</f>
        <v>Multifunção</v>
      </c>
      <c r="N362" s="270" t="str">
        <f>IF(VLOOKUP($B362,'Classificação ativ com agrop'!$B$7:$Z$632,COLUMN()-1,0)=0,"",VLOOKUP($B362,'Classificação ativ com agrop'!$B$7:$Z$632,COLUMN()-1,0))</f>
        <v/>
      </c>
      <c r="O362" s="270" t="str">
        <f>IF(VLOOKUP($B362,'Classificação ativ com agrop'!$B$7:$Z$632,COLUMN()-1,0)=0,"",VLOOKUP($B362,'Classificação ativ com agrop'!$B$7:$Z$632,COLUMN()-1,0))</f>
        <v/>
      </c>
      <c r="P362" s="270" t="str">
        <f>IF(VLOOKUP($B362,'Classificação ativ com agrop'!$B$7:$Z$632,COLUMN()-1,0)=0,"",VLOOKUP($B362,'Classificação ativ com agrop'!$B$7:$Z$632,COLUMN()-1,0))</f>
        <v/>
      </c>
      <c r="Q362" s="269">
        <f>IF(VLOOKUP($B362,'Classificação ativ com agrop'!$B$7:$Z$632,COLUMN()-1,0)=0,"",VLOOKUP($B362,'Classificação ativ com agrop'!$B$7:$Z$632,COLUMN()-1,0))</f>
        <v>1</v>
      </c>
      <c r="R362" s="269" t="str">
        <f>IF(VLOOKUP($B362,'Classificação ativ com agrop'!$B$7:$Z$632,COLUMN()-1,0)=0,"",VLOOKUP($B362,'Classificação ativ com agrop'!$B$7:$Z$632,COLUMN()-1,0))</f>
        <v/>
      </c>
      <c r="S362" s="270">
        <f>IF(VLOOKUP($B362,'Classificação ativ com agrop'!$B$7:$Z$632,COLUMN()-1,0)=0,"",VLOOKUP($B362,'Classificação ativ com agrop'!$B$7:$Z$632,COLUMN()-1,0))</f>
        <v>1424</v>
      </c>
      <c r="T362" s="270">
        <f>IF(VLOOKUP($B362,'Classificação ativ com agrop'!$B$7:$Z$632,COLUMN()-1,0)=0,"",VLOOKUP($B362,'Classificação ativ com agrop'!$B$7:$Z$632,COLUMN()-1,0))</f>
        <v>97</v>
      </c>
      <c r="U362" s="270">
        <f>IF(VLOOKUP($B362,'Classificação ativ com agrop'!$B$7:$Z$632,COLUMN()-1,0)=0,"",VLOOKUP($B362,'Classificação ativ com agrop'!$B$7:$Z$632,COLUMN()-1,0))</f>
        <v>52558</v>
      </c>
      <c r="V362" s="270">
        <f>IF(VLOOKUP($B362,'Classificação ativ com agrop'!$B$7:$Z$632,COLUMN()-1,0)=0,"",VLOOKUP($B362,'Classificação ativ com agrop'!$B$7:$Z$632,COLUMN()-1,0))</f>
        <v>2784</v>
      </c>
      <c r="W362" s="270" t="str">
        <f>IF(VLOOKUP($B362,'Classificação ativ com agrop'!$B$7:$Z$632,COLUMN()-1,0)=0,"",VLOOKUP($B362,'Classificação ativ com agrop'!$B$7:$Z$632,COLUMN()-1,0))</f>
        <v/>
      </c>
      <c r="X362" s="270" t="str">
        <f>IF(VLOOKUP($B362,'Classificação ativ com agrop'!$B$7:$Z$632,COLUMN()-1,0)=0,"",VLOOKUP($B362,'Classificação ativ com agrop'!$B$7:$Z$632,COLUMN()-1,0))</f>
        <v/>
      </c>
      <c r="Y362" s="270" t="str">
        <f>IF(VLOOKUP($B362,'Classificação ativ com agrop'!$B$7:$Z$632,COLUMN()-1,0)=0,"",VLOOKUP($B362,'Classificação ativ com agrop'!$B$7:$Z$632,COLUMN()-1,0))</f>
        <v/>
      </c>
      <c r="Z362" s="270" t="str">
        <f>IF(VLOOKUP($B362,'Classificação ativ com agrop'!$B$7:$Z$632,COLUMN()-1,0)=0,"",VLOOKUP($B362,'Classificação ativ com agrop'!$B$7:$Z$632,COLUMN()-1,0))</f>
        <v/>
      </c>
    </row>
    <row r="363" spans="1:26">
      <c r="A363" s="48">
        <v>466</v>
      </c>
      <c r="B363" s="49" t="s">
        <v>438</v>
      </c>
      <c r="C363" s="65">
        <f>VLOOKUP($B363,'Panorama Especialização Brasil'!$K$4:$BU$679,58,0)</f>
        <v>1291</v>
      </c>
      <c r="D363" s="46">
        <f t="shared" si="5"/>
        <v>0.47833871430749553</v>
      </c>
      <c r="E363" s="201">
        <f>VLOOKUP($B363,'Panorama Especialização Brasil'!$K$4:$BU$679,60,0)</f>
        <v>90</v>
      </c>
      <c r="F363" s="98">
        <v>437</v>
      </c>
      <c r="G363" s="196">
        <v>28</v>
      </c>
      <c r="H363" s="98">
        <f>VLOOKUP($B363,'Panorama Especialização Brasil'!$K$4:$BU$679,63,0)</f>
        <v>47757</v>
      </c>
      <c r="I363" s="201">
        <f>VLOOKUP($B363,'Panorama Especialização Brasil'!$K$4:$BV$680,64,0)</f>
        <v>2126</v>
      </c>
      <c r="J363" s="270" t="str">
        <f>IF(VLOOKUP($B363,'Classificação ativ com agrop'!$B$7:$Z$632,COLUMN()-1,0)=0,"",VLOOKUP($B363,'Classificação ativ com agrop'!$B$7:$Z$632,COLUMN()-1,0))</f>
        <v/>
      </c>
      <c r="K363" s="270" t="str">
        <f>IF(VLOOKUP($B363,'Classificação ativ com agrop'!$B$7:$Z$632,COLUMN()-1,0)=0,"",VLOOKUP($B363,'Classificação ativ com agrop'!$B$7:$Z$632,COLUMN()-1,0))</f>
        <v>Multicadeia</v>
      </c>
      <c r="L363" s="270" t="str">
        <f>IF(VLOOKUP($B363,'Classificação ativ com agrop'!$B$7:$Z$632,COLUMN()-1,0)=0,"",VLOOKUP($B363,'Classificação ativ com agrop'!$B$7:$Z$632,COLUMN()-1,0))</f>
        <v/>
      </c>
      <c r="M363" s="270" t="str">
        <f>IF(VLOOKUP($B363,'Classificação ativ com agrop'!$B$7:$Z$632,COLUMN()-1,0)=0,"",VLOOKUP($B363,'Classificação ativ com agrop'!$B$7:$Z$632,COLUMN()-1,0))</f>
        <v>Multifunção</v>
      </c>
      <c r="N363" s="270" t="str">
        <f>IF(VLOOKUP($B363,'Classificação ativ com agrop'!$B$7:$Z$632,COLUMN()-1,0)=0,"",VLOOKUP($B363,'Classificação ativ com agrop'!$B$7:$Z$632,COLUMN()-1,0))</f>
        <v/>
      </c>
      <c r="O363" s="270" t="str">
        <f>IF(VLOOKUP($B363,'Classificação ativ com agrop'!$B$7:$Z$632,COLUMN()-1,0)=0,"",VLOOKUP($B363,'Classificação ativ com agrop'!$B$7:$Z$632,COLUMN()-1,0))</f>
        <v/>
      </c>
      <c r="P363" s="270" t="str">
        <f>IF(VLOOKUP($B363,'Classificação ativ com agrop'!$B$7:$Z$632,COLUMN()-1,0)=0,"",VLOOKUP($B363,'Classificação ativ com agrop'!$B$7:$Z$632,COLUMN()-1,0))</f>
        <v/>
      </c>
      <c r="Q363" s="269">
        <f>IF(VLOOKUP($B363,'Classificação ativ com agrop'!$B$7:$Z$632,COLUMN()-1,0)=0,"",VLOOKUP($B363,'Classificação ativ com agrop'!$B$7:$Z$632,COLUMN()-1,0))</f>
        <v>1</v>
      </c>
      <c r="R363" s="269" t="str">
        <f>IF(VLOOKUP($B363,'Classificação ativ com agrop'!$B$7:$Z$632,COLUMN()-1,0)=0,"",VLOOKUP($B363,'Classificação ativ com agrop'!$B$7:$Z$632,COLUMN()-1,0))</f>
        <v/>
      </c>
      <c r="S363" s="270">
        <f>IF(VLOOKUP($B363,'Classificação ativ com agrop'!$B$7:$Z$632,COLUMN()-1,0)=0,"",VLOOKUP($B363,'Classificação ativ com agrop'!$B$7:$Z$632,COLUMN()-1,0))</f>
        <v>1291</v>
      </c>
      <c r="T363" s="270">
        <f>IF(VLOOKUP($B363,'Classificação ativ com agrop'!$B$7:$Z$632,COLUMN()-1,0)=0,"",VLOOKUP($B363,'Classificação ativ com agrop'!$B$7:$Z$632,COLUMN()-1,0))</f>
        <v>90</v>
      </c>
      <c r="U363" s="270">
        <f>IF(VLOOKUP($B363,'Classificação ativ com agrop'!$B$7:$Z$632,COLUMN()-1,0)=0,"",VLOOKUP($B363,'Classificação ativ com agrop'!$B$7:$Z$632,COLUMN()-1,0))</f>
        <v>47757</v>
      </c>
      <c r="V363" s="270">
        <f>IF(VLOOKUP($B363,'Classificação ativ com agrop'!$B$7:$Z$632,COLUMN()-1,0)=0,"",VLOOKUP($B363,'Classificação ativ com agrop'!$B$7:$Z$632,COLUMN()-1,0))</f>
        <v>2126</v>
      </c>
      <c r="W363" s="270" t="str">
        <f>IF(VLOOKUP($B363,'Classificação ativ com agrop'!$B$7:$Z$632,COLUMN()-1,0)=0,"",VLOOKUP($B363,'Classificação ativ com agrop'!$B$7:$Z$632,COLUMN()-1,0))</f>
        <v/>
      </c>
      <c r="X363" s="270" t="str">
        <f>IF(VLOOKUP($B363,'Classificação ativ com agrop'!$B$7:$Z$632,COLUMN()-1,0)=0,"",VLOOKUP($B363,'Classificação ativ com agrop'!$B$7:$Z$632,COLUMN()-1,0))</f>
        <v/>
      </c>
      <c r="Y363" s="270" t="str">
        <f>IF(VLOOKUP($B363,'Classificação ativ com agrop'!$B$7:$Z$632,COLUMN()-1,0)=0,"",VLOOKUP($B363,'Classificação ativ com agrop'!$B$7:$Z$632,COLUMN()-1,0))</f>
        <v/>
      </c>
      <c r="Z363" s="270" t="str">
        <f>IF(VLOOKUP($B363,'Classificação ativ com agrop'!$B$7:$Z$632,COLUMN()-1,0)=0,"",VLOOKUP($B363,'Classificação ativ com agrop'!$B$7:$Z$632,COLUMN()-1,0))</f>
        <v/>
      </c>
    </row>
    <row r="364" spans="1:26">
      <c r="A364" s="48">
        <v>83</v>
      </c>
      <c r="B364" s="49" t="s">
        <v>53</v>
      </c>
      <c r="C364" s="65">
        <f>VLOOKUP($B364,'Panorama Especialização Brasil'!$K$4:$BU$679,58,0)</f>
        <v>329</v>
      </c>
      <c r="D364" s="46">
        <f t="shared" si="5"/>
        <v>0.47523250327392014</v>
      </c>
      <c r="E364" s="201">
        <f>VLOOKUP($B364,'Panorama Especialização Brasil'!$K$4:$BU$679,60,0)</f>
        <v>39</v>
      </c>
      <c r="F364" s="98">
        <v>30</v>
      </c>
      <c r="G364" s="196">
        <v>3</v>
      </c>
      <c r="H364" s="98">
        <f>VLOOKUP($B364,'Panorama Especialização Brasil'!$K$4:$BU$679,63,0)</f>
        <v>12250</v>
      </c>
      <c r="I364" s="201">
        <f>VLOOKUP($B364,'Panorama Especialização Brasil'!$K$4:$BV$680,64,0)</f>
        <v>826</v>
      </c>
      <c r="J364" s="270" t="str">
        <f>IF(VLOOKUP($B364,'Classificação ativ com agrop'!$B$7:$Z$632,COLUMN()-1,0)=0,"",VLOOKUP($B364,'Classificação ativ com agrop'!$B$7:$Z$632,COLUMN()-1,0))</f>
        <v/>
      </c>
      <c r="K364" s="270" t="str">
        <f>IF(VLOOKUP($B364,'Classificação ativ com agrop'!$B$7:$Z$632,COLUMN()-1,0)=0,"",VLOOKUP($B364,'Classificação ativ com agrop'!$B$7:$Z$632,COLUMN()-1,0))</f>
        <v>SPF</v>
      </c>
      <c r="L364" s="270" t="str">
        <f>IF(VLOOKUP($B364,'Classificação ativ com agrop'!$B$7:$Z$632,COLUMN()-1,0)=0,"",VLOOKUP($B364,'Classificação ativ com agrop'!$B$7:$Z$632,COLUMN()-1,0))</f>
        <v/>
      </c>
      <c r="M364" s="270" t="str">
        <f>IF(VLOOKUP($B364,'Classificação ativ com agrop'!$B$7:$Z$632,COLUMN()-1,0)=0,"",VLOOKUP($B364,'Classificação ativ com agrop'!$B$7:$Z$632,COLUMN()-1,0))</f>
        <v>Cons Reflexo</v>
      </c>
      <c r="N364" s="270" t="str">
        <f>IF(VLOOKUP($B364,'Classificação ativ com agrop'!$B$7:$Z$632,COLUMN()-1,0)=0,"",VLOOKUP($B364,'Classificação ativ com agrop'!$B$7:$Z$632,COLUMN()-1,0))</f>
        <v/>
      </c>
      <c r="O364" s="270" t="str">
        <f>IF(VLOOKUP($B364,'Classificação ativ com agrop'!$B$7:$Z$632,COLUMN()-1,0)=0,"",VLOOKUP($B364,'Classificação ativ com agrop'!$B$7:$Z$632,COLUMN()-1,0))</f>
        <v/>
      </c>
      <c r="P364" s="270" t="str">
        <f>IF(VLOOKUP($B364,'Classificação ativ com agrop'!$B$7:$Z$632,COLUMN()-1,0)=0,"",VLOOKUP($B364,'Classificação ativ com agrop'!$B$7:$Z$632,COLUMN()-1,0))</f>
        <v/>
      </c>
      <c r="Q364" s="269">
        <f>IF(VLOOKUP($B364,'Classificação ativ com agrop'!$B$7:$Z$632,COLUMN()-1,0)=0,"",VLOOKUP($B364,'Classificação ativ com agrop'!$B$7:$Z$632,COLUMN()-1,0))</f>
        <v>1</v>
      </c>
      <c r="R364" s="269" t="str">
        <f>IF(VLOOKUP($B364,'Classificação ativ com agrop'!$B$7:$Z$632,COLUMN()-1,0)=0,"",VLOOKUP($B364,'Classificação ativ com agrop'!$B$7:$Z$632,COLUMN()-1,0))</f>
        <v/>
      </c>
      <c r="S364" s="270">
        <f>IF(VLOOKUP($B364,'Classificação ativ com agrop'!$B$7:$Z$632,COLUMN()-1,0)=0,"",VLOOKUP($B364,'Classificação ativ com agrop'!$B$7:$Z$632,COLUMN()-1,0))</f>
        <v>329</v>
      </c>
      <c r="T364" s="270">
        <f>IF(VLOOKUP($B364,'Classificação ativ com agrop'!$B$7:$Z$632,COLUMN()-1,0)=0,"",VLOOKUP($B364,'Classificação ativ com agrop'!$B$7:$Z$632,COLUMN()-1,0))</f>
        <v>39</v>
      </c>
      <c r="U364" s="270">
        <f>IF(VLOOKUP($B364,'Classificação ativ com agrop'!$B$7:$Z$632,COLUMN()-1,0)=0,"",VLOOKUP($B364,'Classificação ativ com agrop'!$B$7:$Z$632,COLUMN()-1,0))</f>
        <v>12250</v>
      </c>
      <c r="V364" s="270">
        <f>IF(VLOOKUP($B364,'Classificação ativ com agrop'!$B$7:$Z$632,COLUMN()-1,0)=0,"",VLOOKUP($B364,'Classificação ativ com agrop'!$B$7:$Z$632,COLUMN()-1,0))</f>
        <v>826</v>
      </c>
      <c r="W364" s="270" t="str">
        <f>IF(VLOOKUP($B364,'Classificação ativ com agrop'!$B$7:$Z$632,COLUMN()-1,0)=0,"",VLOOKUP($B364,'Classificação ativ com agrop'!$B$7:$Z$632,COLUMN()-1,0))</f>
        <v/>
      </c>
      <c r="X364" s="270" t="str">
        <f>IF(VLOOKUP($B364,'Classificação ativ com agrop'!$B$7:$Z$632,COLUMN()-1,0)=0,"",VLOOKUP($B364,'Classificação ativ com agrop'!$B$7:$Z$632,COLUMN()-1,0))</f>
        <v/>
      </c>
      <c r="Y364" s="270" t="str">
        <f>IF(VLOOKUP($B364,'Classificação ativ com agrop'!$B$7:$Z$632,COLUMN()-1,0)=0,"",VLOOKUP($B364,'Classificação ativ com agrop'!$B$7:$Z$632,COLUMN()-1,0))</f>
        <v/>
      </c>
      <c r="Z364" s="270" t="str">
        <f>IF(VLOOKUP($B364,'Classificação ativ com agrop'!$B$7:$Z$632,COLUMN()-1,0)=0,"",VLOOKUP($B364,'Classificação ativ com agrop'!$B$7:$Z$632,COLUMN()-1,0))</f>
        <v/>
      </c>
    </row>
    <row r="365" spans="1:26">
      <c r="A365" s="48">
        <v>470</v>
      </c>
      <c r="B365" s="49" t="s">
        <v>442</v>
      </c>
      <c r="C365" s="65">
        <f>VLOOKUP($B365,'Panorama Especialização Brasil'!$K$4:$BU$679,58,0)</f>
        <v>860</v>
      </c>
      <c r="D365" s="46">
        <f t="shared" si="5"/>
        <v>0.473344472133576</v>
      </c>
      <c r="E365" s="201">
        <f>VLOOKUP($B365,'Panorama Especialização Brasil'!$K$4:$BU$679,60,0)</f>
        <v>157</v>
      </c>
      <c r="F365" s="98">
        <v>306</v>
      </c>
      <c r="G365" s="196">
        <v>32</v>
      </c>
      <c r="H365" s="98">
        <f>VLOOKUP($B365,'Panorama Especialização Brasil'!$K$4:$BU$679,63,0)</f>
        <v>32149</v>
      </c>
      <c r="I365" s="201">
        <f>VLOOKUP($B365,'Panorama Especialização Brasil'!$K$4:$BV$680,64,0)</f>
        <v>4345</v>
      </c>
      <c r="J365" s="270" t="str">
        <f>IF(VLOOKUP($B365,'Classificação ativ com agrop'!$B$7:$Z$632,COLUMN()-1,0)=0,"",VLOOKUP($B365,'Classificação ativ com agrop'!$B$7:$Z$632,COLUMN()-1,0))</f>
        <v/>
      </c>
      <c r="K365" s="270" t="str">
        <f>IF(VLOOKUP($B365,'Classificação ativ com agrop'!$B$7:$Z$632,COLUMN()-1,0)=0,"",VLOOKUP($B365,'Classificação ativ com agrop'!$B$7:$Z$632,COLUMN()-1,0))</f>
        <v>Multicadeia</v>
      </c>
      <c r="L365" s="270" t="str">
        <f>IF(VLOOKUP($B365,'Classificação ativ com agrop'!$B$7:$Z$632,COLUMN()-1,0)=0,"",VLOOKUP($B365,'Classificação ativ com agrop'!$B$7:$Z$632,COLUMN()-1,0))</f>
        <v/>
      </c>
      <c r="M365" s="270" t="str">
        <f>IF(VLOOKUP($B365,'Classificação ativ com agrop'!$B$7:$Z$632,COLUMN()-1,0)=0,"",VLOOKUP($B365,'Classificação ativ com agrop'!$B$7:$Z$632,COLUMN()-1,0))</f>
        <v>Multifunção</v>
      </c>
      <c r="N365" s="270" t="str">
        <f>IF(VLOOKUP($B365,'Classificação ativ com agrop'!$B$7:$Z$632,COLUMN()-1,0)=0,"",VLOOKUP($B365,'Classificação ativ com agrop'!$B$7:$Z$632,COLUMN()-1,0))</f>
        <v/>
      </c>
      <c r="O365" s="270" t="str">
        <f>IF(VLOOKUP($B365,'Classificação ativ com agrop'!$B$7:$Z$632,COLUMN()-1,0)=0,"",VLOOKUP($B365,'Classificação ativ com agrop'!$B$7:$Z$632,COLUMN()-1,0))</f>
        <v/>
      </c>
      <c r="P365" s="270" t="str">
        <f>IF(VLOOKUP($B365,'Classificação ativ com agrop'!$B$7:$Z$632,COLUMN()-1,0)=0,"",VLOOKUP($B365,'Classificação ativ com agrop'!$B$7:$Z$632,COLUMN()-1,0))</f>
        <v/>
      </c>
      <c r="Q365" s="269">
        <f>IF(VLOOKUP($B365,'Classificação ativ com agrop'!$B$7:$Z$632,COLUMN()-1,0)=0,"",VLOOKUP($B365,'Classificação ativ com agrop'!$B$7:$Z$632,COLUMN()-1,0))</f>
        <v>1</v>
      </c>
      <c r="R365" s="269" t="str">
        <f>IF(VLOOKUP($B365,'Classificação ativ com agrop'!$B$7:$Z$632,COLUMN()-1,0)=0,"",VLOOKUP($B365,'Classificação ativ com agrop'!$B$7:$Z$632,COLUMN()-1,0))</f>
        <v/>
      </c>
      <c r="S365" s="270">
        <f>IF(VLOOKUP($B365,'Classificação ativ com agrop'!$B$7:$Z$632,COLUMN()-1,0)=0,"",VLOOKUP($B365,'Classificação ativ com agrop'!$B$7:$Z$632,COLUMN()-1,0))</f>
        <v>860</v>
      </c>
      <c r="T365" s="270">
        <f>IF(VLOOKUP($B365,'Classificação ativ com agrop'!$B$7:$Z$632,COLUMN()-1,0)=0,"",VLOOKUP($B365,'Classificação ativ com agrop'!$B$7:$Z$632,COLUMN()-1,0))</f>
        <v>157</v>
      </c>
      <c r="U365" s="270">
        <f>IF(VLOOKUP($B365,'Classificação ativ com agrop'!$B$7:$Z$632,COLUMN()-1,0)=0,"",VLOOKUP($B365,'Classificação ativ com agrop'!$B$7:$Z$632,COLUMN()-1,0))</f>
        <v>32149</v>
      </c>
      <c r="V365" s="270">
        <f>IF(VLOOKUP($B365,'Classificação ativ com agrop'!$B$7:$Z$632,COLUMN()-1,0)=0,"",VLOOKUP($B365,'Classificação ativ com agrop'!$B$7:$Z$632,COLUMN()-1,0))</f>
        <v>4345</v>
      </c>
      <c r="W365" s="270" t="str">
        <f>IF(VLOOKUP($B365,'Classificação ativ com agrop'!$B$7:$Z$632,COLUMN()-1,0)=0,"",VLOOKUP($B365,'Classificação ativ com agrop'!$B$7:$Z$632,COLUMN()-1,0))</f>
        <v/>
      </c>
      <c r="X365" s="270" t="str">
        <f>IF(VLOOKUP($B365,'Classificação ativ com agrop'!$B$7:$Z$632,COLUMN()-1,0)=0,"",VLOOKUP($B365,'Classificação ativ com agrop'!$B$7:$Z$632,COLUMN()-1,0))</f>
        <v/>
      </c>
      <c r="Y365" s="270" t="str">
        <f>IF(VLOOKUP($B365,'Classificação ativ com agrop'!$B$7:$Z$632,COLUMN()-1,0)=0,"",VLOOKUP($B365,'Classificação ativ com agrop'!$B$7:$Z$632,COLUMN()-1,0))</f>
        <v/>
      </c>
      <c r="Z365" s="270" t="str">
        <f>IF(VLOOKUP($B365,'Classificação ativ com agrop'!$B$7:$Z$632,COLUMN()-1,0)=0,"",VLOOKUP($B365,'Classificação ativ com agrop'!$B$7:$Z$632,COLUMN()-1,0))</f>
        <v/>
      </c>
    </row>
    <row r="366" spans="1:26">
      <c r="A366" s="48">
        <v>301</v>
      </c>
      <c r="B366" s="49" t="s">
        <v>272</v>
      </c>
      <c r="C366" s="65">
        <f>VLOOKUP($B366,'Panorama Especialização Brasil'!$K$4:$BU$679,58,0)</f>
        <v>960</v>
      </c>
      <c r="D366" s="46">
        <f t="shared" si="5"/>
        <v>0.47068534662173517</v>
      </c>
      <c r="E366" s="201">
        <f>VLOOKUP($B366,'Panorama Especialização Brasil'!$K$4:$BU$679,60,0)</f>
        <v>173</v>
      </c>
      <c r="F366" s="98">
        <v>268</v>
      </c>
      <c r="G366" s="196">
        <v>11</v>
      </c>
      <c r="H366" s="98">
        <f>VLOOKUP($B366,'Panorama Especialização Brasil'!$K$4:$BU$679,63,0)</f>
        <v>36090</v>
      </c>
      <c r="I366" s="201">
        <f>VLOOKUP($B366,'Panorama Especialização Brasil'!$K$4:$BV$680,64,0)</f>
        <v>4721</v>
      </c>
      <c r="J366" s="270" t="str">
        <f>IF(VLOOKUP($B366,'Classificação ativ com agrop'!$B$7:$Z$632,COLUMN()-1,0)=0,"",VLOOKUP($B366,'Classificação ativ com agrop'!$B$7:$Z$632,COLUMN()-1,0))</f>
        <v/>
      </c>
      <c r="K366" s="270" t="str">
        <f>IF(VLOOKUP($B366,'Classificação ativ com agrop'!$B$7:$Z$632,COLUMN()-1,0)=0,"",VLOOKUP($B366,'Classificação ativ com agrop'!$B$7:$Z$632,COLUMN()-1,0))</f>
        <v>SPF</v>
      </c>
      <c r="L366" s="270" t="str">
        <f>IF(VLOOKUP($B366,'Classificação ativ com agrop'!$B$7:$Z$632,COLUMN()-1,0)=0,"",VLOOKUP($B366,'Classificação ativ com agrop'!$B$7:$Z$632,COLUMN()-1,0))</f>
        <v/>
      </c>
      <c r="M366" s="270" t="str">
        <f>IF(VLOOKUP($B366,'Classificação ativ com agrop'!$B$7:$Z$632,COLUMN()-1,0)=0,"",VLOOKUP($B366,'Classificação ativ com agrop'!$B$7:$Z$632,COLUMN()-1,0))</f>
        <v>Cons Reflexo</v>
      </c>
      <c r="N366" s="270" t="str">
        <f>IF(VLOOKUP($B366,'Classificação ativ com agrop'!$B$7:$Z$632,COLUMN()-1,0)=0,"",VLOOKUP($B366,'Classificação ativ com agrop'!$B$7:$Z$632,COLUMN()-1,0))</f>
        <v/>
      </c>
      <c r="O366" s="270" t="str">
        <f>IF(VLOOKUP($B366,'Classificação ativ com agrop'!$B$7:$Z$632,COLUMN()-1,0)=0,"",VLOOKUP($B366,'Classificação ativ com agrop'!$B$7:$Z$632,COLUMN()-1,0))</f>
        <v/>
      </c>
      <c r="P366" s="270" t="str">
        <f>IF(VLOOKUP($B366,'Classificação ativ com agrop'!$B$7:$Z$632,COLUMN()-1,0)=0,"",VLOOKUP($B366,'Classificação ativ com agrop'!$B$7:$Z$632,COLUMN()-1,0))</f>
        <v/>
      </c>
      <c r="Q366" s="269">
        <f>IF(VLOOKUP($B366,'Classificação ativ com agrop'!$B$7:$Z$632,COLUMN()-1,0)=0,"",VLOOKUP($B366,'Classificação ativ com agrop'!$B$7:$Z$632,COLUMN()-1,0))</f>
        <v>1</v>
      </c>
      <c r="R366" s="269" t="str">
        <f>IF(VLOOKUP($B366,'Classificação ativ com agrop'!$B$7:$Z$632,COLUMN()-1,0)=0,"",VLOOKUP($B366,'Classificação ativ com agrop'!$B$7:$Z$632,COLUMN()-1,0))</f>
        <v/>
      </c>
      <c r="S366" s="270">
        <f>IF(VLOOKUP($B366,'Classificação ativ com agrop'!$B$7:$Z$632,COLUMN()-1,0)=0,"",VLOOKUP($B366,'Classificação ativ com agrop'!$B$7:$Z$632,COLUMN()-1,0))</f>
        <v>960</v>
      </c>
      <c r="T366" s="270">
        <f>IF(VLOOKUP($B366,'Classificação ativ com agrop'!$B$7:$Z$632,COLUMN()-1,0)=0,"",VLOOKUP($B366,'Classificação ativ com agrop'!$B$7:$Z$632,COLUMN()-1,0))</f>
        <v>173</v>
      </c>
      <c r="U366" s="270">
        <f>IF(VLOOKUP($B366,'Classificação ativ com agrop'!$B$7:$Z$632,COLUMN()-1,0)=0,"",VLOOKUP($B366,'Classificação ativ com agrop'!$B$7:$Z$632,COLUMN()-1,0))</f>
        <v>36090</v>
      </c>
      <c r="V366" s="270">
        <f>IF(VLOOKUP($B366,'Classificação ativ com agrop'!$B$7:$Z$632,COLUMN()-1,0)=0,"",VLOOKUP($B366,'Classificação ativ com agrop'!$B$7:$Z$632,COLUMN()-1,0))</f>
        <v>4721</v>
      </c>
      <c r="W366" s="270" t="str">
        <f>IF(VLOOKUP($B366,'Classificação ativ com agrop'!$B$7:$Z$632,COLUMN()-1,0)=0,"",VLOOKUP($B366,'Classificação ativ com agrop'!$B$7:$Z$632,COLUMN()-1,0))</f>
        <v/>
      </c>
      <c r="X366" s="270" t="str">
        <f>IF(VLOOKUP($B366,'Classificação ativ com agrop'!$B$7:$Z$632,COLUMN()-1,0)=0,"",VLOOKUP($B366,'Classificação ativ com agrop'!$B$7:$Z$632,COLUMN()-1,0))</f>
        <v/>
      </c>
      <c r="Y366" s="270" t="str">
        <f>IF(VLOOKUP($B366,'Classificação ativ com agrop'!$B$7:$Z$632,COLUMN()-1,0)=0,"",VLOOKUP($B366,'Classificação ativ com agrop'!$B$7:$Z$632,COLUMN()-1,0))</f>
        <v/>
      </c>
      <c r="Z366" s="270" t="str">
        <f>IF(VLOOKUP($B366,'Classificação ativ com agrop'!$B$7:$Z$632,COLUMN()-1,0)=0,"",VLOOKUP($B366,'Classificação ativ com agrop'!$B$7:$Z$632,COLUMN()-1,0))</f>
        <v/>
      </c>
    </row>
    <row r="367" spans="1:26">
      <c r="A367" s="48">
        <v>85</v>
      </c>
      <c r="B367" s="49" t="s">
        <v>55</v>
      </c>
      <c r="C367" s="65">
        <f>VLOOKUP($B367,'Panorama Especialização Brasil'!$K$4:$BU$679,58,0)</f>
        <v>2610</v>
      </c>
      <c r="D367" s="46">
        <f t="shared" si="5"/>
        <v>0.46828799985149189</v>
      </c>
      <c r="E367" s="201">
        <f>VLOOKUP($B367,'Panorama Especialização Brasil'!$K$4:$BU$679,60,0)</f>
        <v>194</v>
      </c>
      <c r="F367" s="98">
        <v>351</v>
      </c>
      <c r="G367" s="196">
        <v>18</v>
      </c>
      <c r="H367" s="98">
        <f>VLOOKUP($B367,'Panorama Especialização Brasil'!$K$4:$BU$679,63,0)</f>
        <v>98622</v>
      </c>
      <c r="I367" s="201">
        <f>VLOOKUP($B367,'Panorama Especialização Brasil'!$K$4:$BV$680,64,0)</f>
        <v>4419</v>
      </c>
      <c r="J367" s="270" t="str">
        <f>IF(VLOOKUP($B367,'Classificação ativ com agrop'!$B$7:$Z$632,COLUMN()-1,0)=0,"",VLOOKUP($B367,'Classificação ativ com agrop'!$B$7:$Z$632,COLUMN()-1,0))</f>
        <v/>
      </c>
      <c r="K367" s="270" t="str">
        <f>IF(VLOOKUP($B367,'Classificação ativ com agrop'!$B$7:$Z$632,COLUMN()-1,0)=0,"",VLOOKUP($B367,'Classificação ativ com agrop'!$B$7:$Z$632,COLUMN()-1,0))</f>
        <v>SPF</v>
      </c>
      <c r="L367" s="270" t="str">
        <f>IF(VLOOKUP($B367,'Classificação ativ com agrop'!$B$7:$Z$632,COLUMN()-1,0)=0,"",VLOOKUP($B367,'Classificação ativ com agrop'!$B$7:$Z$632,COLUMN()-1,0))</f>
        <v/>
      </c>
      <c r="M367" s="270" t="str">
        <f>IF(VLOOKUP($B367,'Classificação ativ com agrop'!$B$7:$Z$632,COLUMN()-1,0)=0,"",VLOOKUP($B367,'Classificação ativ com agrop'!$B$7:$Z$632,COLUMN()-1,0))</f>
        <v>Cons Reflexo</v>
      </c>
      <c r="N367" s="270" t="str">
        <f>IF(VLOOKUP($B367,'Classificação ativ com agrop'!$B$7:$Z$632,COLUMN()-1,0)=0,"",VLOOKUP($B367,'Classificação ativ com agrop'!$B$7:$Z$632,COLUMN()-1,0))</f>
        <v/>
      </c>
      <c r="O367" s="270" t="str">
        <f>IF(VLOOKUP($B367,'Classificação ativ com agrop'!$B$7:$Z$632,COLUMN()-1,0)=0,"",VLOOKUP($B367,'Classificação ativ com agrop'!$B$7:$Z$632,COLUMN()-1,0))</f>
        <v/>
      </c>
      <c r="P367" s="270" t="str">
        <f>IF(VLOOKUP($B367,'Classificação ativ com agrop'!$B$7:$Z$632,COLUMN()-1,0)=0,"",VLOOKUP($B367,'Classificação ativ com agrop'!$B$7:$Z$632,COLUMN()-1,0))</f>
        <v/>
      </c>
      <c r="Q367" s="269">
        <f>IF(VLOOKUP($B367,'Classificação ativ com agrop'!$B$7:$Z$632,COLUMN()-1,0)=0,"",VLOOKUP($B367,'Classificação ativ com agrop'!$B$7:$Z$632,COLUMN()-1,0))</f>
        <v>1</v>
      </c>
      <c r="R367" s="269" t="str">
        <f>IF(VLOOKUP($B367,'Classificação ativ com agrop'!$B$7:$Z$632,COLUMN()-1,0)=0,"",VLOOKUP($B367,'Classificação ativ com agrop'!$B$7:$Z$632,COLUMN()-1,0))</f>
        <v/>
      </c>
      <c r="S367" s="270">
        <f>IF(VLOOKUP($B367,'Classificação ativ com agrop'!$B$7:$Z$632,COLUMN()-1,0)=0,"",VLOOKUP($B367,'Classificação ativ com agrop'!$B$7:$Z$632,COLUMN()-1,0))</f>
        <v>2610</v>
      </c>
      <c r="T367" s="270">
        <f>IF(VLOOKUP($B367,'Classificação ativ com agrop'!$B$7:$Z$632,COLUMN()-1,0)=0,"",VLOOKUP($B367,'Classificação ativ com agrop'!$B$7:$Z$632,COLUMN()-1,0))</f>
        <v>194</v>
      </c>
      <c r="U367" s="270">
        <f>IF(VLOOKUP($B367,'Classificação ativ com agrop'!$B$7:$Z$632,COLUMN()-1,0)=0,"",VLOOKUP($B367,'Classificação ativ com agrop'!$B$7:$Z$632,COLUMN()-1,0))</f>
        <v>98622</v>
      </c>
      <c r="V367" s="270">
        <f>IF(VLOOKUP($B367,'Classificação ativ com agrop'!$B$7:$Z$632,COLUMN()-1,0)=0,"",VLOOKUP($B367,'Classificação ativ com agrop'!$B$7:$Z$632,COLUMN()-1,0))</f>
        <v>4419</v>
      </c>
      <c r="W367" s="270" t="str">
        <f>IF(VLOOKUP($B367,'Classificação ativ com agrop'!$B$7:$Z$632,COLUMN()-1,0)=0,"",VLOOKUP($B367,'Classificação ativ com agrop'!$B$7:$Z$632,COLUMN()-1,0))</f>
        <v/>
      </c>
      <c r="X367" s="270" t="str">
        <f>IF(VLOOKUP($B367,'Classificação ativ com agrop'!$B$7:$Z$632,COLUMN()-1,0)=0,"",VLOOKUP($B367,'Classificação ativ com agrop'!$B$7:$Z$632,COLUMN()-1,0))</f>
        <v/>
      </c>
      <c r="Y367" s="270" t="str">
        <f>IF(VLOOKUP($B367,'Classificação ativ com agrop'!$B$7:$Z$632,COLUMN()-1,0)=0,"",VLOOKUP($B367,'Classificação ativ com agrop'!$B$7:$Z$632,COLUMN()-1,0))</f>
        <v/>
      </c>
      <c r="Z367" s="270" t="str">
        <f>IF(VLOOKUP($B367,'Classificação ativ com agrop'!$B$7:$Z$632,COLUMN()-1,0)=0,"",VLOOKUP($B367,'Classificação ativ com agrop'!$B$7:$Z$632,COLUMN()-1,0))</f>
        <v/>
      </c>
    </row>
    <row r="368" spans="1:26">
      <c r="A368" s="48">
        <v>138</v>
      </c>
      <c r="B368" s="49" t="s">
        <v>108</v>
      </c>
      <c r="C368" s="65">
        <f>VLOOKUP($B368,'Panorama Especialização Brasil'!$K$4:$BU$679,58,0)</f>
        <v>581</v>
      </c>
      <c r="D368" s="46">
        <f t="shared" si="5"/>
        <v>0.46122452364265842</v>
      </c>
      <c r="E368" s="201">
        <f>VLOOKUP($B368,'Panorama Especialização Brasil'!$K$4:$BU$679,60,0)</f>
        <v>92</v>
      </c>
      <c r="F368" s="98">
        <v>254</v>
      </c>
      <c r="G368" s="196">
        <v>32</v>
      </c>
      <c r="H368" s="98">
        <f>VLOOKUP($B368,'Panorama Especialização Brasil'!$K$4:$BU$679,63,0)</f>
        <v>22290</v>
      </c>
      <c r="I368" s="201">
        <f>VLOOKUP($B368,'Panorama Especialização Brasil'!$K$4:$BV$680,64,0)</f>
        <v>2745</v>
      </c>
      <c r="J368" s="270" t="str">
        <f>IF(VLOOKUP($B368,'Classificação ativ com agrop'!$B$7:$Z$632,COLUMN()-1,0)=0,"",VLOOKUP($B368,'Classificação ativ com agrop'!$B$7:$Z$632,COLUMN()-1,0))</f>
        <v/>
      </c>
      <c r="K368" s="270" t="str">
        <f>IF(VLOOKUP($B368,'Classificação ativ com agrop'!$B$7:$Z$632,COLUMN()-1,0)=0,"",VLOOKUP($B368,'Classificação ativ com agrop'!$B$7:$Z$632,COLUMN()-1,0))</f>
        <v>SPF&amp;E</v>
      </c>
      <c r="L368" s="270" t="str">
        <f>IF(VLOOKUP($B368,'Classificação ativ com agrop'!$B$7:$Z$632,COLUMN()-1,0)=0,"",VLOOKUP($B368,'Classificação ativ com agrop'!$B$7:$Z$632,COLUMN()-1,0))</f>
        <v/>
      </c>
      <c r="M368" s="270" t="str">
        <f>IF(VLOOKUP($B368,'Classificação ativ com agrop'!$B$7:$Z$632,COLUMN()-1,0)=0,"",VLOOKUP($B368,'Classificação ativ com agrop'!$B$7:$Z$632,COLUMN()-1,0))</f>
        <v>Gen Reflexo</v>
      </c>
      <c r="N368" s="270" t="str">
        <f>IF(VLOOKUP($B368,'Classificação ativ com agrop'!$B$7:$Z$632,COLUMN()-1,0)=0,"",VLOOKUP($B368,'Classificação ativ com agrop'!$B$7:$Z$632,COLUMN()-1,0))</f>
        <v/>
      </c>
      <c r="O368" s="270" t="str">
        <f>IF(VLOOKUP($B368,'Classificação ativ com agrop'!$B$7:$Z$632,COLUMN()-1,0)=0,"",VLOOKUP($B368,'Classificação ativ com agrop'!$B$7:$Z$632,COLUMN()-1,0))</f>
        <v/>
      </c>
      <c r="P368" s="270" t="str">
        <f>IF(VLOOKUP($B368,'Classificação ativ com agrop'!$B$7:$Z$632,COLUMN()-1,0)=0,"",VLOOKUP($B368,'Classificação ativ com agrop'!$B$7:$Z$632,COLUMN()-1,0))</f>
        <v/>
      </c>
      <c r="Q368" s="269">
        <f>IF(VLOOKUP($B368,'Classificação ativ com agrop'!$B$7:$Z$632,COLUMN()-1,0)=0,"",VLOOKUP($B368,'Classificação ativ com agrop'!$B$7:$Z$632,COLUMN()-1,0))</f>
        <v>1</v>
      </c>
      <c r="R368" s="269" t="str">
        <f>IF(VLOOKUP($B368,'Classificação ativ com agrop'!$B$7:$Z$632,COLUMN()-1,0)=0,"",VLOOKUP($B368,'Classificação ativ com agrop'!$B$7:$Z$632,COLUMN()-1,0))</f>
        <v/>
      </c>
      <c r="S368" s="270">
        <f>IF(VLOOKUP($B368,'Classificação ativ com agrop'!$B$7:$Z$632,COLUMN()-1,0)=0,"",VLOOKUP($B368,'Classificação ativ com agrop'!$B$7:$Z$632,COLUMN()-1,0))</f>
        <v>581</v>
      </c>
      <c r="T368" s="270">
        <f>IF(VLOOKUP($B368,'Classificação ativ com agrop'!$B$7:$Z$632,COLUMN()-1,0)=0,"",VLOOKUP($B368,'Classificação ativ com agrop'!$B$7:$Z$632,COLUMN()-1,0))</f>
        <v>92</v>
      </c>
      <c r="U368" s="270">
        <f>IF(VLOOKUP($B368,'Classificação ativ com agrop'!$B$7:$Z$632,COLUMN()-1,0)=0,"",VLOOKUP($B368,'Classificação ativ com agrop'!$B$7:$Z$632,COLUMN()-1,0))</f>
        <v>22290</v>
      </c>
      <c r="V368" s="270">
        <f>IF(VLOOKUP($B368,'Classificação ativ com agrop'!$B$7:$Z$632,COLUMN()-1,0)=0,"",VLOOKUP($B368,'Classificação ativ com agrop'!$B$7:$Z$632,COLUMN()-1,0))</f>
        <v>2745</v>
      </c>
      <c r="W368" s="270" t="str">
        <f>IF(VLOOKUP($B368,'Classificação ativ com agrop'!$B$7:$Z$632,COLUMN()-1,0)=0,"",VLOOKUP($B368,'Classificação ativ com agrop'!$B$7:$Z$632,COLUMN()-1,0))</f>
        <v/>
      </c>
      <c r="X368" s="270" t="str">
        <f>IF(VLOOKUP($B368,'Classificação ativ com agrop'!$B$7:$Z$632,COLUMN()-1,0)=0,"",VLOOKUP($B368,'Classificação ativ com agrop'!$B$7:$Z$632,COLUMN()-1,0))</f>
        <v/>
      </c>
      <c r="Y368" s="270" t="str">
        <f>IF(VLOOKUP($B368,'Classificação ativ com agrop'!$B$7:$Z$632,COLUMN()-1,0)=0,"",VLOOKUP($B368,'Classificação ativ com agrop'!$B$7:$Z$632,COLUMN()-1,0))</f>
        <v/>
      </c>
      <c r="Z368" s="270" t="str">
        <f>IF(VLOOKUP($B368,'Classificação ativ com agrop'!$B$7:$Z$632,COLUMN()-1,0)=0,"",VLOOKUP($B368,'Classificação ativ com agrop'!$B$7:$Z$632,COLUMN()-1,0))</f>
        <v/>
      </c>
    </row>
    <row r="369" spans="1:26">
      <c r="A369" s="48">
        <v>492</v>
      </c>
      <c r="B369" s="49" t="s">
        <v>464</v>
      </c>
      <c r="C369" s="65">
        <f>VLOOKUP($B369,'Panorama Especialização Brasil'!$K$4:$BU$679,58,0)</f>
        <v>43</v>
      </c>
      <c r="D369" s="46">
        <f t="shared" si="5"/>
        <v>0.46030101133158907</v>
      </c>
      <c r="E369" s="201">
        <f>VLOOKUP($B369,'Panorama Especialização Brasil'!$K$4:$BU$679,60,0)</f>
        <v>6</v>
      </c>
      <c r="F369" s="98">
        <v>40</v>
      </c>
      <c r="G369" s="196">
        <v>4</v>
      </c>
      <c r="H369" s="98">
        <f>VLOOKUP($B369,'Panorama Especialização Brasil'!$K$4:$BU$679,63,0)</f>
        <v>1653</v>
      </c>
      <c r="I369" s="201">
        <f>VLOOKUP($B369,'Panorama Especialização Brasil'!$K$4:$BV$680,64,0)</f>
        <v>421</v>
      </c>
      <c r="J369" s="270" t="str">
        <f>IF(VLOOKUP($B369,'Classificação ativ com agrop'!$B$7:$Z$632,COLUMN()-1,0)=0,"",VLOOKUP($B369,'Classificação ativ com agrop'!$B$7:$Z$632,COLUMN()-1,0))</f>
        <v/>
      </c>
      <c r="K369" s="270" t="str">
        <f>IF(VLOOKUP($B369,'Classificação ativ com agrop'!$B$7:$Z$632,COLUMN()-1,0)=0,"",VLOOKUP($B369,'Classificação ativ com agrop'!$B$7:$Z$632,COLUMN()-1,0))</f>
        <v>SPF&amp;E</v>
      </c>
      <c r="L369" s="270" t="str">
        <f>IF(VLOOKUP($B369,'Classificação ativ com agrop'!$B$7:$Z$632,COLUMN()-1,0)=0,"",VLOOKUP($B369,'Classificação ativ com agrop'!$B$7:$Z$632,COLUMN()-1,0))</f>
        <v/>
      </c>
      <c r="M369" s="270" t="str">
        <f>IF(VLOOKUP($B369,'Classificação ativ com agrop'!$B$7:$Z$632,COLUMN()-1,0)=0,"",VLOOKUP($B369,'Classificação ativ com agrop'!$B$7:$Z$632,COLUMN()-1,0))</f>
        <v>Gen Reflexo</v>
      </c>
      <c r="N369" s="270" t="str">
        <f>IF(VLOOKUP($B369,'Classificação ativ com agrop'!$B$7:$Z$632,COLUMN()-1,0)=0,"",VLOOKUP($B369,'Classificação ativ com agrop'!$B$7:$Z$632,COLUMN()-1,0))</f>
        <v/>
      </c>
      <c r="O369" s="270" t="str">
        <f>IF(VLOOKUP($B369,'Classificação ativ com agrop'!$B$7:$Z$632,COLUMN()-1,0)=0,"",VLOOKUP($B369,'Classificação ativ com agrop'!$B$7:$Z$632,COLUMN()-1,0))</f>
        <v/>
      </c>
      <c r="P369" s="270" t="str">
        <f>IF(VLOOKUP($B369,'Classificação ativ com agrop'!$B$7:$Z$632,COLUMN()-1,0)=0,"",VLOOKUP($B369,'Classificação ativ com agrop'!$B$7:$Z$632,COLUMN()-1,0))</f>
        <v/>
      </c>
      <c r="Q369" s="269">
        <f>IF(VLOOKUP($B369,'Classificação ativ com agrop'!$B$7:$Z$632,COLUMN()-1,0)=0,"",VLOOKUP($B369,'Classificação ativ com agrop'!$B$7:$Z$632,COLUMN()-1,0))</f>
        <v>1</v>
      </c>
      <c r="R369" s="269" t="str">
        <f>IF(VLOOKUP($B369,'Classificação ativ com agrop'!$B$7:$Z$632,COLUMN()-1,0)=0,"",VLOOKUP($B369,'Classificação ativ com agrop'!$B$7:$Z$632,COLUMN()-1,0))</f>
        <v/>
      </c>
      <c r="S369" s="270">
        <f>IF(VLOOKUP($B369,'Classificação ativ com agrop'!$B$7:$Z$632,COLUMN()-1,0)=0,"",VLOOKUP($B369,'Classificação ativ com agrop'!$B$7:$Z$632,COLUMN()-1,0))</f>
        <v>43</v>
      </c>
      <c r="T369" s="270">
        <f>IF(VLOOKUP($B369,'Classificação ativ com agrop'!$B$7:$Z$632,COLUMN()-1,0)=0,"",VLOOKUP($B369,'Classificação ativ com agrop'!$B$7:$Z$632,COLUMN()-1,0))</f>
        <v>6</v>
      </c>
      <c r="U369" s="270">
        <f>IF(VLOOKUP($B369,'Classificação ativ com agrop'!$B$7:$Z$632,COLUMN()-1,0)=0,"",VLOOKUP($B369,'Classificação ativ com agrop'!$B$7:$Z$632,COLUMN()-1,0))</f>
        <v>1653</v>
      </c>
      <c r="V369" s="270">
        <f>IF(VLOOKUP($B369,'Classificação ativ com agrop'!$B$7:$Z$632,COLUMN()-1,0)=0,"",VLOOKUP($B369,'Classificação ativ com agrop'!$B$7:$Z$632,COLUMN()-1,0))</f>
        <v>421</v>
      </c>
      <c r="W369" s="270" t="str">
        <f>IF(VLOOKUP($B369,'Classificação ativ com agrop'!$B$7:$Z$632,COLUMN()-1,0)=0,"",VLOOKUP($B369,'Classificação ativ com agrop'!$B$7:$Z$632,COLUMN()-1,0))</f>
        <v/>
      </c>
      <c r="X369" s="270" t="str">
        <f>IF(VLOOKUP($B369,'Classificação ativ com agrop'!$B$7:$Z$632,COLUMN()-1,0)=0,"",VLOOKUP($B369,'Classificação ativ com agrop'!$B$7:$Z$632,COLUMN()-1,0))</f>
        <v/>
      </c>
      <c r="Y369" s="270" t="str">
        <f>IF(VLOOKUP($B369,'Classificação ativ com agrop'!$B$7:$Z$632,COLUMN()-1,0)=0,"",VLOOKUP($B369,'Classificação ativ com agrop'!$B$7:$Z$632,COLUMN()-1,0))</f>
        <v/>
      </c>
      <c r="Z369" s="270" t="str">
        <f>IF(VLOOKUP($B369,'Classificação ativ com agrop'!$B$7:$Z$632,COLUMN()-1,0)=0,"",VLOOKUP($B369,'Classificação ativ com agrop'!$B$7:$Z$632,COLUMN()-1,0))</f>
        <v/>
      </c>
    </row>
    <row r="370" spans="1:26">
      <c r="A370" s="48">
        <v>161</v>
      </c>
      <c r="B370" s="49" t="s">
        <v>131</v>
      </c>
      <c r="C370" s="65">
        <f>VLOOKUP($B370,'Panorama Especialização Brasil'!$K$4:$BU$679,58,0)</f>
        <v>575</v>
      </c>
      <c r="D370" s="46">
        <f t="shared" si="5"/>
        <v>0.45899425580807018</v>
      </c>
      <c r="E370" s="201">
        <f>VLOOKUP($B370,'Panorama Especialização Brasil'!$K$4:$BU$679,60,0)</f>
        <v>32</v>
      </c>
      <c r="F370" s="98">
        <v>97</v>
      </c>
      <c r="G370" s="196">
        <v>5</v>
      </c>
      <c r="H370" s="98">
        <f>VLOOKUP($B370,'Panorama Especialização Brasil'!$K$4:$BU$679,63,0)</f>
        <v>22167</v>
      </c>
      <c r="I370" s="201">
        <f>VLOOKUP($B370,'Panorama Especialização Brasil'!$K$4:$BV$680,64,0)</f>
        <v>1215</v>
      </c>
      <c r="J370" s="270" t="str">
        <f>IF(VLOOKUP($B370,'Classificação ativ com agrop'!$B$7:$Z$632,COLUMN()-1,0)=0,"",VLOOKUP($B370,'Classificação ativ com agrop'!$B$7:$Z$632,COLUMN()-1,0))</f>
        <v/>
      </c>
      <c r="K370" s="270" t="str">
        <f>IF(VLOOKUP($B370,'Classificação ativ com agrop'!$B$7:$Z$632,COLUMN()-1,0)=0,"",VLOOKUP($B370,'Classificação ativ com agrop'!$B$7:$Z$632,COLUMN()-1,0))</f>
        <v>Multicadeia</v>
      </c>
      <c r="L370" s="270" t="str">
        <f>IF(VLOOKUP($B370,'Classificação ativ com agrop'!$B$7:$Z$632,COLUMN()-1,0)=0,"",VLOOKUP($B370,'Classificação ativ com agrop'!$B$7:$Z$632,COLUMN()-1,0))</f>
        <v/>
      </c>
      <c r="M370" s="270" t="str">
        <f>IF(VLOOKUP($B370,'Classificação ativ com agrop'!$B$7:$Z$632,COLUMN()-1,0)=0,"",VLOOKUP($B370,'Classificação ativ com agrop'!$B$7:$Z$632,COLUMN()-1,0))</f>
        <v>Multifunção</v>
      </c>
      <c r="N370" s="270" t="str">
        <f>IF(VLOOKUP($B370,'Classificação ativ com agrop'!$B$7:$Z$632,COLUMN()-1,0)=0,"",VLOOKUP($B370,'Classificação ativ com agrop'!$B$7:$Z$632,COLUMN()-1,0))</f>
        <v/>
      </c>
      <c r="O370" s="270" t="str">
        <f>IF(VLOOKUP($B370,'Classificação ativ com agrop'!$B$7:$Z$632,COLUMN()-1,0)=0,"",VLOOKUP($B370,'Classificação ativ com agrop'!$B$7:$Z$632,COLUMN()-1,0))</f>
        <v/>
      </c>
      <c r="P370" s="270" t="str">
        <f>IF(VLOOKUP($B370,'Classificação ativ com agrop'!$B$7:$Z$632,COLUMN()-1,0)=0,"",VLOOKUP($B370,'Classificação ativ com agrop'!$B$7:$Z$632,COLUMN()-1,0))</f>
        <v/>
      </c>
      <c r="Q370" s="269">
        <f>IF(VLOOKUP($B370,'Classificação ativ com agrop'!$B$7:$Z$632,COLUMN()-1,0)=0,"",VLOOKUP($B370,'Classificação ativ com agrop'!$B$7:$Z$632,COLUMN()-1,0))</f>
        <v>1</v>
      </c>
      <c r="R370" s="269" t="str">
        <f>IF(VLOOKUP($B370,'Classificação ativ com agrop'!$B$7:$Z$632,COLUMN()-1,0)=0,"",VLOOKUP($B370,'Classificação ativ com agrop'!$B$7:$Z$632,COLUMN()-1,0))</f>
        <v/>
      </c>
      <c r="S370" s="270">
        <f>IF(VLOOKUP($B370,'Classificação ativ com agrop'!$B$7:$Z$632,COLUMN()-1,0)=0,"",VLOOKUP($B370,'Classificação ativ com agrop'!$B$7:$Z$632,COLUMN()-1,0))</f>
        <v>575</v>
      </c>
      <c r="T370" s="270">
        <f>IF(VLOOKUP($B370,'Classificação ativ com agrop'!$B$7:$Z$632,COLUMN()-1,0)=0,"",VLOOKUP($B370,'Classificação ativ com agrop'!$B$7:$Z$632,COLUMN()-1,0))</f>
        <v>32</v>
      </c>
      <c r="U370" s="270">
        <f>IF(VLOOKUP($B370,'Classificação ativ com agrop'!$B$7:$Z$632,COLUMN()-1,0)=0,"",VLOOKUP($B370,'Classificação ativ com agrop'!$B$7:$Z$632,COLUMN()-1,0))</f>
        <v>22167</v>
      </c>
      <c r="V370" s="270">
        <f>IF(VLOOKUP($B370,'Classificação ativ com agrop'!$B$7:$Z$632,COLUMN()-1,0)=0,"",VLOOKUP($B370,'Classificação ativ com agrop'!$B$7:$Z$632,COLUMN()-1,0))</f>
        <v>1215</v>
      </c>
      <c r="W370" s="270" t="str">
        <f>IF(VLOOKUP($B370,'Classificação ativ com agrop'!$B$7:$Z$632,COLUMN()-1,0)=0,"",VLOOKUP($B370,'Classificação ativ com agrop'!$B$7:$Z$632,COLUMN()-1,0))</f>
        <v/>
      </c>
      <c r="X370" s="270" t="str">
        <f>IF(VLOOKUP($B370,'Classificação ativ com agrop'!$B$7:$Z$632,COLUMN()-1,0)=0,"",VLOOKUP($B370,'Classificação ativ com agrop'!$B$7:$Z$632,COLUMN()-1,0))</f>
        <v/>
      </c>
      <c r="Y370" s="270" t="str">
        <f>IF(VLOOKUP($B370,'Classificação ativ com agrop'!$B$7:$Z$632,COLUMN()-1,0)=0,"",VLOOKUP($B370,'Classificação ativ com agrop'!$B$7:$Z$632,COLUMN()-1,0))</f>
        <v/>
      </c>
      <c r="Z370" s="270" t="str">
        <f>IF(VLOOKUP($B370,'Classificação ativ com agrop'!$B$7:$Z$632,COLUMN()-1,0)=0,"",VLOOKUP($B370,'Classificação ativ com agrop'!$B$7:$Z$632,COLUMN()-1,0))</f>
        <v/>
      </c>
    </row>
    <row r="371" spans="1:26">
      <c r="A371" s="48">
        <v>291</v>
      </c>
      <c r="B371" s="49" t="s">
        <v>262</v>
      </c>
      <c r="C371" s="65">
        <f>VLOOKUP($B371,'Panorama Especialização Brasil'!$K$4:$BU$679,58,0)</f>
        <v>264</v>
      </c>
      <c r="D371" s="46">
        <f t="shared" si="5"/>
        <v>0.45888353574499663</v>
      </c>
      <c r="E371" s="201">
        <f>VLOOKUP($B371,'Panorama Especialização Brasil'!$K$4:$BU$679,60,0)</f>
        <v>31</v>
      </c>
      <c r="F371" s="98">
        <v>1</v>
      </c>
      <c r="G371" s="196">
        <v>1</v>
      </c>
      <c r="H371" s="98">
        <f>VLOOKUP($B371,'Panorama Especialização Brasil'!$K$4:$BU$679,63,0)</f>
        <v>10180</v>
      </c>
      <c r="I371" s="201">
        <f>VLOOKUP($B371,'Panorama Especialização Brasil'!$K$4:$BV$680,64,0)</f>
        <v>943</v>
      </c>
      <c r="J371" s="270" t="str">
        <f>IF(VLOOKUP($B371,'Classificação ativ com agrop'!$B$7:$Z$632,COLUMN()-1,0)=0,"",VLOOKUP($B371,'Classificação ativ com agrop'!$B$7:$Z$632,COLUMN()-1,0))</f>
        <v/>
      </c>
      <c r="K371" s="270" t="str">
        <f>IF(VLOOKUP($B371,'Classificação ativ com agrop'!$B$7:$Z$632,COLUMN()-1,0)=0,"",VLOOKUP($B371,'Classificação ativ com agrop'!$B$7:$Z$632,COLUMN()-1,0))</f>
        <v>Multicadeia</v>
      </c>
      <c r="L371" s="270" t="str">
        <f>IF(VLOOKUP($B371,'Classificação ativ com agrop'!$B$7:$Z$632,COLUMN()-1,0)=0,"",VLOOKUP($B371,'Classificação ativ com agrop'!$B$7:$Z$632,COLUMN()-1,0))</f>
        <v/>
      </c>
      <c r="M371" s="270" t="str">
        <f>IF(VLOOKUP($B371,'Classificação ativ com agrop'!$B$7:$Z$632,COLUMN()-1,0)=0,"",VLOOKUP($B371,'Classificação ativ com agrop'!$B$7:$Z$632,COLUMN()-1,0))</f>
        <v>Multifunção</v>
      </c>
      <c r="N371" s="270" t="str">
        <f>IF(VLOOKUP($B371,'Classificação ativ com agrop'!$B$7:$Z$632,COLUMN()-1,0)=0,"",VLOOKUP($B371,'Classificação ativ com agrop'!$B$7:$Z$632,COLUMN()-1,0))</f>
        <v/>
      </c>
      <c r="O371" s="270" t="str">
        <f>IF(VLOOKUP($B371,'Classificação ativ com agrop'!$B$7:$Z$632,COLUMN()-1,0)=0,"",VLOOKUP($B371,'Classificação ativ com agrop'!$B$7:$Z$632,COLUMN()-1,0))</f>
        <v/>
      </c>
      <c r="P371" s="270" t="str">
        <f>IF(VLOOKUP($B371,'Classificação ativ com agrop'!$B$7:$Z$632,COLUMN()-1,0)=0,"",VLOOKUP($B371,'Classificação ativ com agrop'!$B$7:$Z$632,COLUMN()-1,0))</f>
        <v/>
      </c>
      <c r="Q371" s="269">
        <f>IF(VLOOKUP($B371,'Classificação ativ com agrop'!$B$7:$Z$632,COLUMN()-1,0)=0,"",VLOOKUP($B371,'Classificação ativ com agrop'!$B$7:$Z$632,COLUMN()-1,0))</f>
        <v>1</v>
      </c>
      <c r="R371" s="269" t="str">
        <f>IF(VLOOKUP($B371,'Classificação ativ com agrop'!$B$7:$Z$632,COLUMN()-1,0)=0,"",VLOOKUP($B371,'Classificação ativ com agrop'!$B$7:$Z$632,COLUMN()-1,0))</f>
        <v/>
      </c>
      <c r="S371" s="270">
        <f>IF(VLOOKUP($B371,'Classificação ativ com agrop'!$B$7:$Z$632,COLUMN()-1,0)=0,"",VLOOKUP($B371,'Classificação ativ com agrop'!$B$7:$Z$632,COLUMN()-1,0))</f>
        <v>264</v>
      </c>
      <c r="T371" s="270">
        <f>IF(VLOOKUP($B371,'Classificação ativ com agrop'!$B$7:$Z$632,COLUMN()-1,0)=0,"",VLOOKUP($B371,'Classificação ativ com agrop'!$B$7:$Z$632,COLUMN()-1,0))</f>
        <v>31</v>
      </c>
      <c r="U371" s="270">
        <f>IF(VLOOKUP($B371,'Classificação ativ com agrop'!$B$7:$Z$632,COLUMN()-1,0)=0,"",VLOOKUP($B371,'Classificação ativ com agrop'!$B$7:$Z$632,COLUMN()-1,0))</f>
        <v>10180</v>
      </c>
      <c r="V371" s="270">
        <f>IF(VLOOKUP($B371,'Classificação ativ com agrop'!$B$7:$Z$632,COLUMN()-1,0)=0,"",VLOOKUP($B371,'Classificação ativ com agrop'!$B$7:$Z$632,COLUMN()-1,0))</f>
        <v>943</v>
      </c>
      <c r="W371" s="270" t="str">
        <f>IF(VLOOKUP($B371,'Classificação ativ com agrop'!$B$7:$Z$632,COLUMN()-1,0)=0,"",VLOOKUP($B371,'Classificação ativ com agrop'!$B$7:$Z$632,COLUMN()-1,0))</f>
        <v/>
      </c>
      <c r="X371" s="270" t="str">
        <f>IF(VLOOKUP($B371,'Classificação ativ com agrop'!$B$7:$Z$632,COLUMN()-1,0)=0,"",VLOOKUP($B371,'Classificação ativ com agrop'!$B$7:$Z$632,COLUMN()-1,0))</f>
        <v/>
      </c>
      <c r="Y371" s="270" t="str">
        <f>IF(VLOOKUP($B371,'Classificação ativ com agrop'!$B$7:$Z$632,COLUMN()-1,0)=0,"",VLOOKUP($B371,'Classificação ativ com agrop'!$B$7:$Z$632,COLUMN()-1,0))</f>
        <v/>
      </c>
      <c r="Z371" s="270" t="str">
        <f>IF(VLOOKUP($B371,'Classificação ativ com agrop'!$B$7:$Z$632,COLUMN()-1,0)=0,"",VLOOKUP($B371,'Classificação ativ com agrop'!$B$7:$Z$632,COLUMN()-1,0))</f>
        <v/>
      </c>
    </row>
    <row r="372" spans="1:26">
      <c r="A372" s="48">
        <v>54</v>
      </c>
      <c r="B372" s="49" t="s">
        <v>24</v>
      </c>
      <c r="C372" s="65">
        <f>VLOOKUP($B372,'Panorama Especialização Brasil'!$K$4:$BU$679,58,0)</f>
        <v>121</v>
      </c>
      <c r="D372" s="46">
        <f t="shared" si="5"/>
        <v>0.45265837150039395</v>
      </c>
      <c r="E372" s="201">
        <f>VLOOKUP($B372,'Panorama Especialização Brasil'!$K$4:$BU$679,60,0)</f>
        <v>17</v>
      </c>
      <c r="F372" s="98">
        <v>0</v>
      </c>
      <c r="G372" s="196">
        <v>0</v>
      </c>
      <c r="H372" s="98">
        <f>VLOOKUP($B372,'Panorama Especialização Brasil'!$K$4:$BU$679,63,0)</f>
        <v>4730</v>
      </c>
      <c r="I372" s="201">
        <f>VLOOKUP($B372,'Panorama Especialização Brasil'!$K$4:$BV$680,64,0)</f>
        <v>284</v>
      </c>
      <c r="J372" s="270" t="str">
        <f>IF(VLOOKUP($B372,'Classificação ativ com agrop'!$B$7:$Z$632,COLUMN()-1,0)=0,"",VLOOKUP($B372,'Classificação ativ com agrop'!$B$7:$Z$632,COLUMN()-1,0))</f>
        <v/>
      </c>
      <c r="K372" s="270" t="str">
        <f>IF(VLOOKUP($B372,'Classificação ativ com agrop'!$B$7:$Z$632,COLUMN()-1,0)=0,"",VLOOKUP($B372,'Classificação ativ com agrop'!$B$7:$Z$632,COLUMN()-1,0))</f>
        <v>Min&amp;Met</v>
      </c>
      <c r="L372" s="270" t="str">
        <f>IF(VLOOKUP($B372,'Classificação ativ com agrop'!$B$7:$Z$632,COLUMN()-1,0)=0,"",VLOOKUP($B372,'Classificação ativ com agrop'!$B$7:$Z$632,COLUMN()-1,0))</f>
        <v/>
      </c>
      <c r="M372" s="270" t="str">
        <f>IF(VLOOKUP($B372,'Classificação ativ com agrop'!$B$7:$Z$632,COLUMN()-1,0)=0,"",VLOOKUP($B372,'Classificação ativ com agrop'!$B$7:$Z$632,COLUMN()-1,0))</f>
        <v>X Prop</v>
      </c>
      <c r="N372" s="270" t="str">
        <f>IF(VLOOKUP($B372,'Classificação ativ com agrop'!$B$7:$Z$632,COLUMN()-1,0)=0,"",VLOOKUP($B372,'Classificação ativ com agrop'!$B$7:$Z$632,COLUMN()-1,0))</f>
        <v/>
      </c>
      <c r="O372" s="270" t="str">
        <f>IF(VLOOKUP($B372,'Classificação ativ com agrop'!$B$7:$Z$632,COLUMN()-1,0)=0,"",VLOOKUP($B372,'Classificação ativ com agrop'!$B$7:$Z$632,COLUMN()-1,0))</f>
        <v/>
      </c>
      <c r="P372" s="270" t="str">
        <f>IF(VLOOKUP($B372,'Classificação ativ com agrop'!$B$7:$Z$632,COLUMN()-1,0)=0,"",VLOOKUP($B372,'Classificação ativ com agrop'!$B$7:$Z$632,COLUMN()-1,0))</f>
        <v/>
      </c>
      <c r="Q372" s="269">
        <f>IF(VLOOKUP($B372,'Classificação ativ com agrop'!$B$7:$Z$632,COLUMN()-1,0)=0,"",VLOOKUP($B372,'Classificação ativ com agrop'!$B$7:$Z$632,COLUMN()-1,0))</f>
        <v>1</v>
      </c>
      <c r="R372" s="269" t="str">
        <f>IF(VLOOKUP($B372,'Classificação ativ com agrop'!$B$7:$Z$632,COLUMN()-1,0)=0,"",VLOOKUP($B372,'Classificação ativ com agrop'!$B$7:$Z$632,COLUMN()-1,0))</f>
        <v/>
      </c>
      <c r="S372" s="270">
        <f>IF(VLOOKUP($B372,'Classificação ativ com agrop'!$B$7:$Z$632,COLUMN()-1,0)=0,"",VLOOKUP($B372,'Classificação ativ com agrop'!$B$7:$Z$632,COLUMN()-1,0))</f>
        <v>121</v>
      </c>
      <c r="T372" s="270">
        <f>IF(VLOOKUP($B372,'Classificação ativ com agrop'!$B$7:$Z$632,COLUMN()-1,0)=0,"",VLOOKUP($B372,'Classificação ativ com agrop'!$B$7:$Z$632,COLUMN()-1,0))</f>
        <v>17</v>
      </c>
      <c r="U372" s="270">
        <f>IF(VLOOKUP($B372,'Classificação ativ com agrop'!$B$7:$Z$632,COLUMN()-1,0)=0,"",VLOOKUP($B372,'Classificação ativ com agrop'!$B$7:$Z$632,COLUMN()-1,0))</f>
        <v>4730</v>
      </c>
      <c r="V372" s="270">
        <f>IF(VLOOKUP($B372,'Classificação ativ com agrop'!$B$7:$Z$632,COLUMN()-1,0)=0,"",VLOOKUP($B372,'Classificação ativ com agrop'!$B$7:$Z$632,COLUMN()-1,0))</f>
        <v>284</v>
      </c>
      <c r="W372" s="270" t="str">
        <f>IF(VLOOKUP($B372,'Classificação ativ com agrop'!$B$7:$Z$632,COLUMN()-1,0)=0,"",VLOOKUP($B372,'Classificação ativ com agrop'!$B$7:$Z$632,COLUMN()-1,0))</f>
        <v/>
      </c>
      <c r="X372" s="270" t="str">
        <f>IF(VLOOKUP($B372,'Classificação ativ com agrop'!$B$7:$Z$632,COLUMN()-1,0)=0,"",VLOOKUP($B372,'Classificação ativ com agrop'!$B$7:$Z$632,COLUMN()-1,0))</f>
        <v/>
      </c>
      <c r="Y372" s="270" t="str">
        <f>IF(VLOOKUP($B372,'Classificação ativ com agrop'!$B$7:$Z$632,COLUMN()-1,0)=0,"",VLOOKUP($B372,'Classificação ativ com agrop'!$B$7:$Z$632,COLUMN()-1,0))</f>
        <v/>
      </c>
      <c r="Z372" s="270" t="str">
        <f>IF(VLOOKUP($B372,'Classificação ativ com agrop'!$B$7:$Z$632,COLUMN()-1,0)=0,"",VLOOKUP($B372,'Classificação ativ com agrop'!$B$7:$Z$632,COLUMN()-1,0))</f>
        <v/>
      </c>
    </row>
    <row r="373" spans="1:26">
      <c r="A373" s="48">
        <v>669</v>
      </c>
      <c r="B373" s="49" t="s">
        <v>643</v>
      </c>
      <c r="C373" s="65">
        <f>VLOOKUP($B373,'Panorama Especialização Brasil'!$K$4:$BU$679,58,0)</f>
        <v>1460</v>
      </c>
      <c r="D373" s="46">
        <f t="shared" si="5"/>
        <v>0.45113852762348466</v>
      </c>
      <c r="E373" s="201">
        <f>VLOOKUP($B373,'Panorama Especialização Brasil'!$K$4:$BU$679,60,0)</f>
        <v>185</v>
      </c>
      <c r="F373" s="98">
        <v>433</v>
      </c>
      <c r="G373" s="196">
        <v>44</v>
      </c>
      <c r="H373" s="98">
        <f>VLOOKUP($B373,'Panorama Especialização Brasil'!$K$4:$BU$679,63,0)</f>
        <v>57265</v>
      </c>
      <c r="I373" s="201">
        <f>VLOOKUP($B373,'Panorama Especialização Brasil'!$K$4:$BV$680,64,0)</f>
        <v>6329</v>
      </c>
      <c r="J373" s="270" t="str">
        <f>IF(VLOOKUP($B373,'Classificação ativ com agrop'!$B$7:$Z$632,COLUMN()-1,0)=0,"",VLOOKUP($B373,'Classificação ativ com agrop'!$B$7:$Z$632,COLUMN()-1,0))</f>
        <v/>
      </c>
      <c r="K373" s="270" t="str">
        <f>IF(VLOOKUP($B373,'Classificação ativ com agrop'!$B$7:$Z$632,COLUMN()-1,0)=0,"",VLOOKUP($B373,'Classificação ativ com agrop'!$B$7:$Z$632,COLUMN()-1,0))</f>
        <v>SPF&amp;E</v>
      </c>
      <c r="L373" s="270" t="str">
        <f>IF(VLOOKUP($B373,'Classificação ativ com agrop'!$B$7:$Z$632,COLUMN()-1,0)=0,"",VLOOKUP($B373,'Classificação ativ com agrop'!$B$7:$Z$632,COLUMN()-1,0))</f>
        <v/>
      </c>
      <c r="M373" s="270" t="str">
        <f>IF(VLOOKUP($B373,'Classificação ativ com agrop'!$B$7:$Z$632,COLUMN()-1,0)=0,"",VLOOKUP($B373,'Classificação ativ com agrop'!$B$7:$Z$632,COLUMN()-1,0))</f>
        <v>Gen Reflexo</v>
      </c>
      <c r="N373" s="270" t="str">
        <f>IF(VLOOKUP($B373,'Classificação ativ com agrop'!$B$7:$Z$632,COLUMN()-1,0)=0,"",VLOOKUP($B373,'Classificação ativ com agrop'!$B$7:$Z$632,COLUMN()-1,0))</f>
        <v/>
      </c>
      <c r="O373" s="270" t="str">
        <f>IF(VLOOKUP($B373,'Classificação ativ com agrop'!$B$7:$Z$632,COLUMN()-1,0)=0,"",VLOOKUP($B373,'Classificação ativ com agrop'!$B$7:$Z$632,COLUMN()-1,0))</f>
        <v/>
      </c>
      <c r="P373" s="270" t="str">
        <f>IF(VLOOKUP($B373,'Classificação ativ com agrop'!$B$7:$Z$632,COLUMN()-1,0)=0,"",VLOOKUP($B373,'Classificação ativ com agrop'!$B$7:$Z$632,COLUMN()-1,0))</f>
        <v/>
      </c>
      <c r="Q373" s="269">
        <f>IF(VLOOKUP($B373,'Classificação ativ com agrop'!$B$7:$Z$632,COLUMN()-1,0)=0,"",VLOOKUP($B373,'Classificação ativ com agrop'!$B$7:$Z$632,COLUMN()-1,0))</f>
        <v>1</v>
      </c>
      <c r="R373" s="269" t="str">
        <f>IF(VLOOKUP($B373,'Classificação ativ com agrop'!$B$7:$Z$632,COLUMN()-1,0)=0,"",VLOOKUP($B373,'Classificação ativ com agrop'!$B$7:$Z$632,COLUMN()-1,0))</f>
        <v/>
      </c>
      <c r="S373" s="270">
        <f>IF(VLOOKUP($B373,'Classificação ativ com agrop'!$B$7:$Z$632,COLUMN()-1,0)=0,"",VLOOKUP($B373,'Classificação ativ com agrop'!$B$7:$Z$632,COLUMN()-1,0))</f>
        <v>1460</v>
      </c>
      <c r="T373" s="270">
        <f>IF(VLOOKUP($B373,'Classificação ativ com agrop'!$B$7:$Z$632,COLUMN()-1,0)=0,"",VLOOKUP($B373,'Classificação ativ com agrop'!$B$7:$Z$632,COLUMN()-1,0))</f>
        <v>185</v>
      </c>
      <c r="U373" s="270">
        <f>IF(VLOOKUP($B373,'Classificação ativ com agrop'!$B$7:$Z$632,COLUMN()-1,0)=0,"",VLOOKUP($B373,'Classificação ativ com agrop'!$B$7:$Z$632,COLUMN()-1,0))</f>
        <v>57265</v>
      </c>
      <c r="V373" s="270">
        <f>IF(VLOOKUP($B373,'Classificação ativ com agrop'!$B$7:$Z$632,COLUMN()-1,0)=0,"",VLOOKUP($B373,'Classificação ativ com agrop'!$B$7:$Z$632,COLUMN()-1,0))</f>
        <v>6329</v>
      </c>
      <c r="W373" s="270" t="str">
        <f>IF(VLOOKUP($B373,'Classificação ativ com agrop'!$B$7:$Z$632,COLUMN()-1,0)=0,"",VLOOKUP($B373,'Classificação ativ com agrop'!$B$7:$Z$632,COLUMN()-1,0))</f>
        <v/>
      </c>
      <c r="X373" s="270" t="str">
        <f>IF(VLOOKUP($B373,'Classificação ativ com agrop'!$B$7:$Z$632,COLUMN()-1,0)=0,"",VLOOKUP($B373,'Classificação ativ com agrop'!$B$7:$Z$632,COLUMN()-1,0))</f>
        <v/>
      </c>
      <c r="Y373" s="270" t="str">
        <f>IF(VLOOKUP($B373,'Classificação ativ com agrop'!$B$7:$Z$632,COLUMN()-1,0)=0,"",VLOOKUP($B373,'Classificação ativ com agrop'!$B$7:$Z$632,COLUMN()-1,0))</f>
        <v/>
      </c>
      <c r="Z373" s="270" t="str">
        <f>IF(VLOOKUP($B373,'Classificação ativ com agrop'!$B$7:$Z$632,COLUMN()-1,0)=0,"",VLOOKUP($B373,'Classificação ativ com agrop'!$B$7:$Z$632,COLUMN()-1,0))</f>
        <v/>
      </c>
    </row>
    <row r="374" spans="1:26">
      <c r="A374" s="48">
        <v>554</v>
      </c>
      <c r="B374" s="49" t="s">
        <v>526</v>
      </c>
      <c r="C374" s="65">
        <f>VLOOKUP($B374,'Panorama Especialização Brasil'!$K$4:$BU$679,58,0)</f>
        <v>1209</v>
      </c>
      <c r="D374" s="46">
        <f t="shared" si="5"/>
        <v>0.44719775376727866</v>
      </c>
      <c r="E374" s="201">
        <f>VLOOKUP($B374,'Panorama Especialização Brasil'!$K$4:$BU$679,60,0)</f>
        <v>279</v>
      </c>
      <c r="F374" s="98">
        <v>149</v>
      </c>
      <c r="G374" s="196">
        <v>36</v>
      </c>
      <c r="H374" s="98">
        <f>VLOOKUP($B374,'Panorama Especialização Brasil'!$K$4:$BU$679,63,0)</f>
        <v>47838</v>
      </c>
      <c r="I374" s="201">
        <f>VLOOKUP($B374,'Panorama Especialização Brasil'!$K$4:$BV$680,64,0)</f>
        <v>11879</v>
      </c>
      <c r="J374" s="270" t="str">
        <f>IF(VLOOKUP($B374,'Classificação ativ com agrop'!$B$7:$Z$632,COLUMN()-1,0)=0,"",VLOOKUP($B374,'Classificação ativ com agrop'!$B$7:$Z$632,COLUMN()-1,0))</f>
        <v/>
      </c>
      <c r="K374" s="270" t="str">
        <f>IF(VLOOKUP($B374,'Classificação ativ com agrop'!$B$7:$Z$632,COLUMN()-1,0)=0,"",VLOOKUP($B374,'Classificação ativ com agrop'!$B$7:$Z$632,COLUMN()-1,0))</f>
        <v>SPF&amp;E</v>
      </c>
      <c r="L374" s="270" t="str">
        <f>IF(VLOOKUP($B374,'Classificação ativ com agrop'!$B$7:$Z$632,COLUMN()-1,0)=0,"",VLOOKUP($B374,'Classificação ativ com agrop'!$B$7:$Z$632,COLUMN()-1,0))</f>
        <v/>
      </c>
      <c r="M374" s="270" t="str">
        <f>IF(VLOOKUP($B374,'Classificação ativ com agrop'!$B$7:$Z$632,COLUMN()-1,0)=0,"",VLOOKUP($B374,'Classificação ativ com agrop'!$B$7:$Z$632,COLUMN()-1,0))</f>
        <v>Gen Reflexo</v>
      </c>
      <c r="N374" s="270" t="str">
        <f>IF(VLOOKUP($B374,'Classificação ativ com agrop'!$B$7:$Z$632,COLUMN()-1,0)=0,"",VLOOKUP($B374,'Classificação ativ com agrop'!$B$7:$Z$632,COLUMN()-1,0))</f>
        <v/>
      </c>
      <c r="O374" s="270" t="str">
        <f>IF(VLOOKUP($B374,'Classificação ativ com agrop'!$B$7:$Z$632,COLUMN()-1,0)=0,"",VLOOKUP($B374,'Classificação ativ com agrop'!$B$7:$Z$632,COLUMN()-1,0))</f>
        <v/>
      </c>
      <c r="P374" s="270" t="str">
        <f>IF(VLOOKUP($B374,'Classificação ativ com agrop'!$B$7:$Z$632,COLUMN()-1,0)=0,"",VLOOKUP($B374,'Classificação ativ com agrop'!$B$7:$Z$632,COLUMN()-1,0))</f>
        <v/>
      </c>
      <c r="Q374" s="269">
        <f>IF(VLOOKUP($B374,'Classificação ativ com agrop'!$B$7:$Z$632,COLUMN()-1,0)=0,"",VLOOKUP($B374,'Classificação ativ com agrop'!$B$7:$Z$632,COLUMN()-1,0))</f>
        <v>1</v>
      </c>
      <c r="R374" s="269" t="str">
        <f>IF(VLOOKUP($B374,'Classificação ativ com agrop'!$B$7:$Z$632,COLUMN()-1,0)=0,"",VLOOKUP($B374,'Classificação ativ com agrop'!$B$7:$Z$632,COLUMN()-1,0))</f>
        <v/>
      </c>
      <c r="S374" s="270">
        <f>IF(VLOOKUP($B374,'Classificação ativ com agrop'!$B$7:$Z$632,COLUMN()-1,0)=0,"",VLOOKUP($B374,'Classificação ativ com agrop'!$B$7:$Z$632,COLUMN()-1,0))</f>
        <v>1209</v>
      </c>
      <c r="T374" s="270">
        <f>IF(VLOOKUP($B374,'Classificação ativ com agrop'!$B$7:$Z$632,COLUMN()-1,0)=0,"",VLOOKUP($B374,'Classificação ativ com agrop'!$B$7:$Z$632,COLUMN()-1,0))</f>
        <v>279</v>
      </c>
      <c r="U374" s="270">
        <f>IF(VLOOKUP($B374,'Classificação ativ com agrop'!$B$7:$Z$632,COLUMN()-1,0)=0,"",VLOOKUP($B374,'Classificação ativ com agrop'!$B$7:$Z$632,COLUMN()-1,0))</f>
        <v>47838</v>
      </c>
      <c r="V374" s="270">
        <f>IF(VLOOKUP($B374,'Classificação ativ com agrop'!$B$7:$Z$632,COLUMN()-1,0)=0,"",VLOOKUP($B374,'Classificação ativ com agrop'!$B$7:$Z$632,COLUMN()-1,0))</f>
        <v>11879</v>
      </c>
      <c r="W374" s="270" t="str">
        <f>IF(VLOOKUP($B374,'Classificação ativ com agrop'!$B$7:$Z$632,COLUMN()-1,0)=0,"",VLOOKUP($B374,'Classificação ativ com agrop'!$B$7:$Z$632,COLUMN()-1,0))</f>
        <v/>
      </c>
      <c r="X374" s="270" t="str">
        <f>IF(VLOOKUP($B374,'Classificação ativ com agrop'!$B$7:$Z$632,COLUMN()-1,0)=0,"",VLOOKUP($B374,'Classificação ativ com agrop'!$B$7:$Z$632,COLUMN()-1,0))</f>
        <v/>
      </c>
      <c r="Y374" s="270" t="str">
        <f>IF(VLOOKUP($B374,'Classificação ativ com agrop'!$B$7:$Z$632,COLUMN()-1,0)=0,"",VLOOKUP($B374,'Classificação ativ com agrop'!$B$7:$Z$632,COLUMN()-1,0))</f>
        <v/>
      </c>
      <c r="Z374" s="270" t="str">
        <f>IF(VLOOKUP($B374,'Classificação ativ com agrop'!$B$7:$Z$632,COLUMN()-1,0)=0,"",VLOOKUP($B374,'Classificação ativ com agrop'!$B$7:$Z$632,COLUMN()-1,0))</f>
        <v/>
      </c>
    </row>
    <row r="375" spans="1:26">
      <c r="A375" s="48">
        <v>391</v>
      </c>
      <c r="B375" s="49" t="s">
        <v>709</v>
      </c>
      <c r="C375" s="65">
        <f>VLOOKUP($B375,'Panorama Especialização Brasil'!$K$4:$BU$679,58,0)</f>
        <v>250</v>
      </c>
      <c r="D375" s="46">
        <f t="shared" si="5"/>
        <v>0.44647828142816043</v>
      </c>
      <c r="E375" s="201">
        <f>VLOOKUP($B375,'Panorama Especialização Brasil'!$K$4:$BU$679,60,0)</f>
        <v>43</v>
      </c>
      <c r="F375" s="98">
        <v>42</v>
      </c>
      <c r="G375" s="196">
        <v>5</v>
      </c>
      <c r="H375" s="98">
        <f>VLOOKUP($B375,'Panorama Especialização Brasil'!$K$4:$BU$679,63,0)</f>
        <v>9908</v>
      </c>
      <c r="I375" s="201">
        <f>VLOOKUP($B375,'Panorama Especialização Brasil'!$K$4:$BV$680,64,0)</f>
        <v>1208</v>
      </c>
      <c r="J375" s="270" t="str">
        <f>IF(VLOOKUP($B375,'Classificação ativ com agrop'!$B$7:$Z$632,COLUMN()-1,0)=0,"",VLOOKUP($B375,'Classificação ativ com agrop'!$B$7:$Z$632,COLUMN()-1,0))</f>
        <v/>
      </c>
      <c r="K375" s="270" t="str">
        <f>IF(VLOOKUP($B375,'Classificação ativ com agrop'!$B$7:$Z$632,COLUMN()-1,0)=0,"",VLOOKUP($B375,'Classificação ativ com agrop'!$B$7:$Z$632,COLUMN()-1,0))</f>
        <v>SPE</v>
      </c>
      <c r="L375" s="270" t="str">
        <f>IF(VLOOKUP($B375,'Classificação ativ com agrop'!$B$7:$Z$632,COLUMN()-1,0)=0,"",VLOOKUP($B375,'Classificação ativ com agrop'!$B$7:$Z$632,COLUMN()-1,0))</f>
        <v/>
      </c>
      <c r="M375" s="270" t="str">
        <f>IF(VLOOKUP($B375,'Classificação ativ com agrop'!$B$7:$Z$632,COLUMN()-1,0)=0,"",VLOOKUP($B375,'Classificação ativ com agrop'!$B$7:$Z$632,COLUMN()-1,0))</f>
        <v>Multifunção</v>
      </c>
      <c r="N375" s="270" t="str">
        <f>IF(VLOOKUP($B375,'Classificação ativ com agrop'!$B$7:$Z$632,COLUMN()-1,0)=0,"",VLOOKUP($B375,'Classificação ativ com agrop'!$B$7:$Z$632,COLUMN()-1,0))</f>
        <v/>
      </c>
      <c r="O375" s="270" t="str">
        <f>IF(VLOOKUP($B375,'Classificação ativ com agrop'!$B$7:$Z$632,COLUMN()-1,0)=0,"",VLOOKUP($B375,'Classificação ativ com agrop'!$B$7:$Z$632,COLUMN()-1,0))</f>
        <v/>
      </c>
      <c r="P375" s="270" t="str">
        <f>IF(VLOOKUP($B375,'Classificação ativ com agrop'!$B$7:$Z$632,COLUMN()-1,0)=0,"",VLOOKUP($B375,'Classificação ativ com agrop'!$B$7:$Z$632,COLUMN()-1,0))</f>
        <v/>
      </c>
      <c r="Q375" s="269">
        <f>IF(VLOOKUP($B375,'Classificação ativ com agrop'!$B$7:$Z$632,COLUMN()-1,0)=0,"",VLOOKUP($B375,'Classificação ativ com agrop'!$B$7:$Z$632,COLUMN()-1,0))</f>
        <v>1</v>
      </c>
      <c r="R375" s="269" t="str">
        <f>IF(VLOOKUP($B375,'Classificação ativ com agrop'!$B$7:$Z$632,COLUMN()-1,0)=0,"",VLOOKUP($B375,'Classificação ativ com agrop'!$B$7:$Z$632,COLUMN()-1,0))</f>
        <v/>
      </c>
      <c r="S375" s="270">
        <f>IF(VLOOKUP($B375,'Classificação ativ com agrop'!$B$7:$Z$632,COLUMN()-1,0)=0,"",VLOOKUP($B375,'Classificação ativ com agrop'!$B$7:$Z$632,COLUMN()-1,0))</f>
        <v>250</v>
      </c>
      <c r="T375" s="270">
        <f>IF(VLOOKUP($B375,'Classificação ativ com agrop'!$B$7:$Z$632,COLUMN()-1,0)=0,"",VLOOKUP($B375,'Classificação ativ com agrop'!$B$7:$Z$632,COLUMN()-1,0))</f>
        <v>43</v>
      </c>
      <c r="U375" s="270">
        <f>IF(VLOOKUP($B375,'Classificação ativ com agrop'!$B$7:$Z$632,COLUMN()-1,0)=0,"",VLOOKUP($B375,'Classificação ativ com agrop'!$B$7:$Z$632,COLUMN()-1,0))</f>
        <v>9908</v>
      </c>
      <c r="V375" s="270">
        <f>IF(VLOOKUP($B375,'Classificação ativ com agrop'!$B$7:$Z$632,COLUMN()-1,0)=0,"",VLOOKUP($B375,'Classificação ativ com agrop'!$B$7:$Z$632,COLUMN()-1,0))</f>
        <v>1208</v>
      </c>
      <c r="W375" s="270" t="str">
        <f>IF(VLOOKUP($B375,'Classificação ativ com agrop'!$B$7:$Z$632,COLUMN()-1,0)=0,"",VLOOKUP($B375,'Classificação ativ com agrop'!$B$7:$Z$632,COLUMN()-1,0))</f>
        <v/>
      </c>
      <c r="X375" s="270" t="str">
        <f>IF(VLOOKUP($B375,'Classificação ativ com agrop'!$B$7:$Z$632,COLUMN()-1,0)=0,"",VLOOKUP($B375,'Classificação ativ com agrop'!$B$7:$Z$632,COLUMN()-1,0))</f>
        <v/>
      </c>
      <c r="Y375" s="270" t="str">
        <f>IF(VLOOKUP($B375,'Classificação ativ com agrop'!$B$7:$Z$632,COLUMN()-1,0)=0,"",VLOOKUP($B375,'Classificação ativ com agrop'!$B$7:$Z$632,COLUMN()-1,0))</f>
        <v/>
      </c>
      <c r="Z375" s="270" t="str">
        <f>IF(VLOOKUP($B375,'Classificação ativ com agrop'!$B$7:$Z$632,COLUMN()-1,0)=0,"",VLOOKUP($B375,'Classificação ativ com agrop'!$B$7:$Z$632,COLUMN()-1,0))</f>
        <v/>
      </c>
    </row>
    <row r="376" spans="1:26">
      <c r="A376" s="48">
        <v>577</v>
      </c>
      <c r="B376" s="49" t="s">
        <v>550</v>
      </c>
      <c r="C376" s="65">
        <f>VLOOKUP($B376,'Panorama Especialização Brasil'!$K$4:$BU$679,58,0)</f>
        <v>122</v>
      </c>
      <c r="D376" s="46">
        <f t="shared" si="5"/>
        <v>0.44364342878060509</v>
      </c>
      <c r="E376" s="201">
        <f>VLOOKUP($B376,'Panorama Especialização Brasil'!$K$4:$BU$679,60,0)</f>
        <v>68</v>
      </c>
      <c r="F376" s="98">
        <v>3</v>
      </c>
      <c r="G376" s="196">
        <v>4</v>
      </c>
      <c r="H376" s="98">
        <f>VLOOKUP($B376,'Panorama Especialização Brasil'!$K$4:$BU$679,63,0)</f>
        <v>4866</v>
      </c>
      <c r="I376" s="201">
        <f>VLOOKUP($B376,'Panorama Especialização Brasil'!$K$4:$BV$680,64,0)</f>
        <v>2020</v>
      </c>
      <c r="J376" s="270" t="str">
        <f>IF(VLOOKUP($B376,'Classificação ativ com agrop'!$B$7:$Z$632,COLUMN()-1,0)=0,"",VLOOKUP($B376,'Classificação ativ com agrop'!$B$7:$Z$632,COLUMN()-1,0))</f>
        <v/>
      </c>
      <c r="K376" s="270" t="str">
        <f>IF(VLOOKUP($B376,'Classificação ativ com agrop'!$B$7:$Z$632,COLUMN()-1,0)=0,"",VLOOKUP($B376,'Classificação ativ com agrop'!$B$7:$Z$632,COLUMN()-1,0))</f>
        <v>SPF</v>
      </c>
      <c r="L376" s="270" t="str">
        <f>IF(VLOOKUP($B376,'Classificação ativ com agrop'!$B$7:$Z$632,COLUMN()-1,0)=0,"",VLOOKUP($B376,'Classificação ativ com agrop'!$B$7:$Z$632,COLUMN()-1,0))</f>
        <v/>
      </c>
      <c r="M376" s="270" t="str">
        <f>IF(VLOOKUP($B376,'Classificação ativ com agrop'!$B$7:$Z$632,COLUMN()-1,0)=0,"",VLOOKUP($B376,'Classificação ativ com agrop'!$B$7:$Z$632,COLUMN()-1,0))</f>
        <v>Cons Reflexo</v>
      </c>
      <c r="N376" s="270" t="str">
        <f>IF(VLOOKUP($B376,'Classificação ativ com agrop'!$B$7:$Z$632,COLUMN()-1,0)=0,"",VLOOKUP($B376,'Classificação ativ com agrop'!$B$7:$Z$632,COLUMN()-1,0))</f>
        <v/>
      </c>
      <c r="O376" s="270" t="str">
        <f>IF(VLOOKUP($B376,'Classificação ativ com agrop'!$B$7:$Z$632,COLUMN()-1,0)=0,"",VLOOKUP($B376,'Classificação ativ com agrop'!$B$7:$Z$632,COLUMN()-1,0))</f>
        <v/>
      </c>
      <c r="P376" s="270" t="str">
        <f>IF(VLOOKUP($B376,'Classificação ativ com agrop'!$B$7:$Z$632,COLUMN()-1,0)=0,"",VLOOKUP($B376,'Classificação ativ com agrop'!$B$7:$Z$632,COLUMN()-1,0))</f>
        <v/>
      </c>
      <c r="Q376" s="269">
        <f>IF(VLOOKUP($B376,'Classificação ativ com agrop'!$B$7:$Z$632,COLUMN()-1,0)=0,"",VLOOKUP($B376,'Classificação ativ com agrop'!$B$7:$Z$632,COLUMN()-1,0))</f>
        <v>1</v>
      </c>
      <c r="R376" s="269" t="str">
        <f>IF(VLOOKUP($B376,'Classificação ativ com agrop'!$B$7:$Z$632,COLUMN()-1,0)=0,"",VLOOKUP($B376,'Classificação ativ com agrop'!$B$7:$Z$632,COLUMN()-1,0))</f>
        <v/>
      </c>
      <c r="S376" s="270">
        <f>IF(VLOOKUP($B376,'Classificação ativ com agrop'!$B$7:$Z$632,COLUMN()-1,0)=0,"",VLOOKUP($B376,'Classificação ativ com agrop'!$B$7:$Z$632,COLUMN()-1,0))</f>
        <v>122</v>
      </c>
      <c r="T376" s="270">
        <f>IF(VLOOKUP($B376,'Classificação ativ com agrop'!$B$7:$Z$632,COLUMN()-1,0)=0,"",VLOOKUP($B376,'Classificação ativ com agrop'!$B$7:$Z$632,COLUMN()-1,0))</f>
        <v>68</v>
      </c>
      <c r="U376" s="270">
        <f>IF(VLOOKUP($B376,'Classificação ativ com agrop'!$B$7:$Z$632,COLUMN()-1,0)=0,"",VLOOKUP($B376,'Classificação ativ com agrop'!$B$7:$Z$632,COLUMN()-1,0))</f>
        <v>4866</v>
      </c>
      <c r="V376" s="270">
        <f>IF(VLOOKUP($B376,'Classificação ativ com agrop'!$B$7:$Z$632,COLUMN()-1,0)=0,"",VLOOKUP($B376,'Classificação ativ com agrop'!$B$7:$Z$632,COLUMN()-1,0))</f>
        <v>2020</v>
      </c>
      <c r="W376" s="270" t="str">
        <f>IF(VLOOKUP($B376,'Classificação ativ com agrop'!$B$7:$Z$632,COLUMN()-1,0)=0,"",VLOOKUP($B376,'Classificação ativ com agrop'!$B$7:$Z$632,COLUMN()-1,0))</f>
        <v/>
      </c>
      <c r="X376" s="270" t="str">
        <f>IF(VLOOKUP($B376,'Classificação ativ com agrop'!$B$7:$Z$632,COLUMN()-1,0)=0,"",VLOOKUP($B376,'Classificação ativ com agrop'!$B$7:$Z$632,COLUMN()-1,0))</f>
        <v/>
      </c>
      <c r="Y376" s="270" t="str">
        <f>IF(VLOOKUP($B376,'Classificação ativ com agrop'!$B$7:$Z$632,COLUMN()-1,0)=0,"",VLOOKUP($B376,'Classificação ativ com agrop'!$B$7:$Z$632,COLUMN()-1,0))</f>
        <v/>
      </c>
      <c r="Z376" s="270" t="str">
        <f>IF(VLOOKUP($B376,'Classificação ativ com agrop'!$B$7:$Z$632,COLUMN()-1,0)=0,"",VLOOKUP($B376,'Classificação ativ com agrop'!$B$7:$Z$632,COLUMN()-1,0))</f>
        <v/>
      </c>
    </row>
    <row r="377" spans="1:26">
      <c r="A377" s="48">
        <v>604</v>
      </c>
      <c r="B377" s="49" t="s">
        <v>577</v>
      </c>
      <c r="C377" s="65">
        <f>VLOOKUP($B377,'Panorama Especialização Brasil'!$K$4:$BU$679,58,0)</f>
        <v>1090</v>
      </c>
      <c r="D377" s="46">
        <f t="shared" si="5"/>
        <v>0.4416009181706505</v>
      </c>
      <c r="E377" s="201">
        <f>VLOOKUP($B377,'Panorama Especialização Brasil'!$K$4:$BU$679,60,0)</f>
        <v>255</v>
      </c>
      <c r="F377" s="98">
        <v>207</v>
      </c>
      <c r="G377" s="196">
        <v>44</v>
      </c>
      <c r="H377" s="98">
        <f>VLOOKUP($B377,'Panorama Especialização Brasil'!$K$4:$BU$679,63,0)</f>
        <v>43676</v>
      </c>
      <c r="I377" s="201">
        <f>VLOOKUP($B377,'Panorama Especialização Brasil'!$K$4:$BV$680,64,0)</f>
        <v>9167</v>
      </c>
      <c r="J377" s="270" t="str">
        <f>IF(VLOOKUP($B377,'Classificação ativ com agrop'!$B$7:$Z$632,COLUMN()-1,0)=0,"",VLOOKUP($B377,'Classificação ativ com agrop'!$B$7:$Z$632,COLUMN()-1,0))</f>
        <v/>
      </c>
      <c r="K377" s="270" t="str">
        <f>IF(VLOOKUP($B377,'Classificação ativ com agrop'!$B$7:$Z$632,COLUMN()-1,0)=0,"",VLOOKUP($B377,'Classificação ativ com agrop'!$B$7:$Z$632,COLUMN()-1,0))</f>
        <v>SPE</v>
      </c>
      <c r="L377" s="270" t="str">
        <f>IF(VLOOKUP($B377,'Classificação ativ com agrop'!$B$7:$Z$632,COLUMN()-1,0)=0,"",VLOOKUP($B377,'Classificação ativ com agrop'!$B$7:$Z$632,COLUMN()-1,0))</f>
        <v/>
      </c>
      <c r="M377" s="270" t="str">
        <f>IF(VLOOKUP($B377,'Classificação ativ com agrop'!$B$7:$Z$632,COLUMN()-1,0)=0,"",VLOOKUP($B377,'Classificação ativ com agrop'!$B$7:$Z$632,COLUMN()-1,0))</f>
        <v>Multifunção</v>
      </c>
      <c r="N377" s="270" t="str">
        <f>IF(VLOOKUP($B377,'Classificação ativ com agrop'!$B$7:$Z$632,COLUMN()-1,0)=0,"",VLOOKUP($B377,'Classificação ativ com agrop'!$B$7:$Z$632,COLUMN()-1,0))</f>
        <v/>
      </c>
      <c r="O377" s="270" t="str">
        <f>IF(VLOOKUP($B377,'Classificação ativ com agrop'!$B$7:$Z$632,COLUMN()-1,0)=0,"",VLOOKUP($B377,'Classificação ativ com agrop'!$B$7:$Z$632,COLUMN()-1,0))</f>
        <v/>
      </c>
      <c r="P377" s="270" t="str">
        <f>IF(VLOOKUP($B377,'Classificação ativ com agrop'!$B$7:$Z$632,COLUMN()-1,0)=0,"",VLOOKUP($B377,'Classificação ativ com agrop'!$B$7:$Z$632,COLUMN()-1,0))</f>
        <v/>
      </c>
      <c r="Q377" s="269">
        <f>IF(VLOOKUP($B377,'Classificação ativ com agrop'!$B$7:$Z$632,COLUMN()-1,0)=0,"",VLOOKUP($B377,'Classificação ativ com agrop'!$B$7:$Z$632,COLUMN()-1,0))</f>
        <v>1</v>
      </c>
      <c r="R377" s="269" t="str">
        <f>IF(VLOOKUP($B377,'Classificação ativ com agrop'!$B$7:$Z$632,COLUMN()-1,0)=0,"",VLOOKUP($B377,'Classificação ativ com agrop'!$B$7:$Z$632,COLUMN()-1,0))</f>
        <v/>
      </c>
      <c r="S377" s="270">
        <f>IF(VLOOKUP($B377,'Classificação ativ com agrop'!$B$7:$Z$632,COLUMN()-1,0)=0,"",VLOOKUP($B377,'Classificação ativ com agrop'!$B$7:$Z$632,COLUMN()-1,0))</f>
        <v>1090</v>
      </c>
      <c r="T377" s="270">
        <f>IF(VLOOKUP($B377,'Classificação ativ com agrop'!$B$7:$Z$632,COLUMN()-1,0)=0,"",VLOOKUP($B377,'Classificação ativ com agrop'!$B$7:$Z$632,COLUMN()-1,0))</f>
        <v>255</v>
      </c>
      <c r="U377" s="270">
        <f>IF(VLOOKUP($B377,'Classificação ativ com agrop'!$B$7:$Z$632,COLUMN()-1,0)=0,"",VLOOKUP($B377,'Classificação ativ com agrop'!$B$7:$Z$632,COLUMN()-1,0))</f>
        <v>43676</v>
      </c>
      <c r="V377" s="270">
        <f>IF(VLOOKUP($B377,'Classificação ativ com agrop'!$B$7:$Z$632,COLUMN()-1,0)=0,"",VLOOKUP($B377,'Classificação ativ com agrop'!$B$7:$Z$632,COLUMN()-1,0))</f>
        <v>9167</v>
      </c>
      <c r="W377" s="270" t="str">
        <f>IF(VLOOKUP($B377,'Classificação ativ com agrop'!$B$7:$Z$632,COLUMN()-1,0)=0,"",VLOOKUP($B377,'Classificação ativ com agrop'!$B$7:$Z$632,COLUMN()-1,0))</f>
        <v/>
      </c>
      <c r="X377" s="270" t="str">
        <f>IF(VLOOKUP($B377,'Classificação ativ com agrop'!$B$7:$Z$632,COLUMN()-1,0)=0,"",VLOOKUP($B377,'Classificação ativ com agrop'!$B$7:$Z$632,COLUMN()-1,0))</f>
        <v/>
      </c>
      <c r="Y377" s="270" t="str">
        <f>IF(VLOOKUP($B377,'Classificação ativ com agrop'!$B$7:$Z$632,COLUMN()-1,0)=0,"",VLOOKUP($B377,'Classificação ativ com agrop'!$B$7:$Z$632,COLUMN()-1,0))</f>
        <v/>
      </c>
      <c r="Z377" s="270" t="str">
        <f>IF(VLOOKUP($B377,'Classificação ativ com agrop'!$B$7:$Z$632,COLUMN()-1,0)=0,"",VLOOKUP($B377,'Classificação ativ com agrop'!$B$7:$Z$632,COLUMN()-1,0))</f>
        <v/>
      </c>
    </row>
    <row r="378" spans="1:26">
      <c r="A378" s="48">
        <v>250</v>
      </c>
      <c r="B378" s="49" t="s">
        <v>220</v>
      </c>
      <c r="C378" s="65">
        <f>VLOOKUP($B378,'Panorama Especialização Brasil'!$K$4:$BU$679,58,0)</f>
        <v>653</v>
      </c>
      <c r="D378" s="46">
        <f t="shared" si="5"/>
        <v>0.44036442676791182</v>
      </c>
      <c r="E378" s="201">
        <f>VLOOKUP($B378,'Panorama Especialização Brasil'!$K$4:$BU$679,60,0)</f>
        <v>12</v>
      </c>
      <c r="F378" s="98">
        <v>20</v>
      </c>
      <c r="G378" s="196">
        <v>2</v>
      </c>
      <c r="H378" s="98">
        <f>VLOOKUP($B378,'Panorama Especialização Brasil'!$K$4:$BU$679,63,0)</f>
        <v>26239</v>
      </c>
      <c r="I378" s="201">
        <f>VLOOKUP($B378,'Panorama Especialização Brasil'!$K$4:$BV$680,64,0)</f>
        <v>696</v>
      </c>
      <c r="J378" s="270" t="str">
        <f>IF(VLOOKUP($B378,'Classificação ativ com agrop'!$B$7:$Z$632,COLUMN()-1,0)=0,"",VLOOKUP($B378,'Classificação ativ com agrop'!$B$7:$Z$632,COLUMN()-1,0))</f>
        <v/>
      </c>
      <c r="K378" s="270" t="str">
        <f>IF(VLOOKUP($B378,'Classificação ativ com agrop'!$B$7:$Z$632,COLUMN()-1,0)=0,"",VLOOKUP($B378,'Classificação ativ com agrop'!$B$7:$Z$632,COLUMN()-1,0))</f>
        <v>Multicadeia</v>
      </c>
      <c r="L378" s="270" t="str">
        <f>IF(VLOOKUP($B378,'Classificação ativ com agrop'!$B$7:$Z$632,COLUMN()-1,0)=0,"",VLOOKUP($B378,'Classificação ativ com agrop'!$B$7:$Z$632,COLUMN()-1,0))</f>
        <v/>
      </c>
      <c r="M378" s="270" t="str">
        <f>IF(VLOOKUP($B378,'Classificação ativ com agrop'!$B$7:$Z$632,COLUMN()-1,0)=0,"",VLOOKUP($B378,'Classificação ativ com agrop'!$B$7:$Z$632,COLUMN()-1,0))</f>
        <v>Multifunção</v>
      </c>
      <c r="N378" s="270" t="str">
        <f>IF(VLOOKUP($B378,'Classificação ativ com agrop'!$B$7:$Z$632,COLUMN()-1,0)=0,"",VLOOKUP($B378,'Classificação ativ com agrop'!$B$7:$Z$632,COLUMN()-1,0))</f>
        <v/>
      </c>
      <c r="O378" s="270" t="str">
        <f>IF(VLOOKUP($B378,'Classificação ativ com agrop'!$B$7:$Z$632,COLUMN()-1,0)=0,"",VLOOKUP($B378,'Classificação ativ com agrop'!$B$7:$Z$632,COLUMN()-1,0))</f>
        <v/>
      </c>
      <c r="P378" s="270" t="str">
        <f>IF(VLOOKUP($B378,'Classificação ativ com agrop'!$B$7:$Z$632,COLUMN()-1,0)=0,"",VLOOKUP($B378,'Classificação ativ com agrop'!$B$7:$Z$632,COLUMN()-1,0))</f>
        <v/>
      </c>
      <c r="Q378" s="269">
        <f>IF(VLOOKUP($B378,'Classificação ativ com agrop'!$B$7:$Z$632,COLUMN()-1,0)=0,"",VLOOKUP($B378,'Classificação ativ com agrop'!$B$7:$Z$632,COLUMN()-1,0))</f>
        <v>1</v>
      </c>
      <c r="R378" s="269" t="str">
        <f>IF(VLOOKUP($B378,'Classificação ativ com agrop'!$B$7:$Z$632,COLUMN()-1,0)=0,"",VLOOKUP($B378,'Classificação ativ com agrop'!$B$7:$Z$632,COLUMN()-1,0))</f>
        <v/>
      </c>
      <c r="S378" s="270">
        <f>IF(VLOOKUP($B378,'Classificação ativ com agrop'!$B$7:$Z$632,COLUMN()-1,0)=0,"",VLOOKUP($B378,'Classificação ativ com agrop'!$B$7:$Z$632,COLUMN()-1,0))</f>
        <v>653</v>
      </c>
      <c r="T378" s="270">
        <f>IF(VLOOKUP($B378,'Classificação ativ com agrop'!$B$7:$Z$632,COLUMN()-1,0)=0,"",VLOOKUP($B378,'Classificação ativ com agrop'!$B$7:$Z$632,COLUMN()-1,0))</f>
        <v>12</v>
      </c>
      <c r="U378" s="270">
        <f>IF(VLOOKUP($B378,'Classificação ativ com agrop'!$B$7:$Z$632,COLUMN()-1,0)=0,"",VLOOKUP($B378,'Classificação ativ com agrop'!$B$7:$Z$632,COLUMN()-1,0))</f>
        <v>26239</v>
      </c>
      <c r="V378" s="270">
        <f>IF(VLOOKUP($B378,'Classificação ativ com agrop'!$B$7:$Z$632,COLUMN()-1,0)=0,"",VLOOKUP($B378,'Classificação ativ com agrop'!$B$7:$Z$632,COLUMN()-1,0))</f>
        <v>696</v>
      </c>
      <c r="W378" s="270" t="str">
        <f>IF(VLOOKUP($B378,'Classificação ativ com agrop'!$B$7:$Z$632,COLUMN()-1,0)=0,"",VLOOKUP($B378,'Classificação ativ com agrop'!$B$7:$Z$632,COLUMN()-1,0))</f>
        <v/>
      </c>
      <c r="X378" s="270" t="str">
        <f>IF(VLOOKUP($B378,'Classificação ativ com agrop'!$B$7:$Z$632,COLUMN()-1,0)=0,"",VLOOKUP($B378,'Classificação ativ com agrop'!$B$7:$Z$632,COLUMN()-1,0))</f>
        <v/>
      </c>
      <c r="Y378" s="270" t="str">
        <f>IF(VLOOKUP($B378,'Classificação ativ com agrop'!$B$7:$Z$632,COLUMN()-1,0)=0,"",VLOOKUP($B378,'Classificação ativ com agrop'!$B$7:$Z$632,COLUMN()-1,0))</f>
        <v/>
      </c>
      <c r="Z378" s="270" t="str">
        <f>IF(VLOOKUP($B378,'Classificação ativ com agrop'!$B$7:$Z$632,COLUMN()-1,0)=0,"",VLOOKUP($B378,'Classificação ativ com agrop'!$B$7:$Z$632,COLUMN()-1,0))</f>
        <v/>
      </c>
    </row>
    <row r="379" spans="1:26">
      <c r="A379" s="48">
        <v>655</v>
      </c>
      <c r="B379" s="49" t="s">
        <v>629</v>
      </c>
      <c r="C379" s="65">
        <f>VLOOKUP($B379,'Panorama Especialização Brasil'!$K$4:$BU$679,58,0)</f>
        <v>279</v>
      </c>
      <c r="D379" s="46">
        <f t="shared" si="5"/>
        <v>0.43953497174389944</v>
      </c>
      <c r="E379" s="201">
        <f>VLOOKUP($B379,'Panorama Especialização Brasil'!$K$4:$BU$679,60,0)</f>
        <v>29</v>
      </c>
      <c r="F379" s="98">
        <v>59</v>
      </c>
      <c r="G379" s="196">
        <v>4</v>
      </c>
      <c r="H379" s="98">
        <f>VLOOKUP($B379,'Panorama Especialização Brasil'!$K$4:$BU$679,63,0)</f>
        <v>11232</v>
      </c>
      <c r="I379" s="201">
        <f>VLOOKUP($B379,'Panorama Especialização Brasil'!$K$4:$BV$680,64,0)</f>
        <v>509</v>
      </c>
      <c r="J379" s="270" t="str">
        <f>IF(VLOOKUP($B379,'Classificação ativ com agrop'!$B$7:$Z$632,COLUMN()-1,0)=0,"",VLOOKUP($B379,'Classificação ativ com agrop'!$B$7:$Z$632,COLUMN()-1,0))</f>
        <v>Tur e Laz</v>
      </c>
      <c r="K379" s="270" t="str">
        <f>IF(VLOOKUP($B379,'Classificação ativ com agrop'!$B$7:$Z$632,COLUMN()-1,0)=0,"",VLOOKUP($B379,'Classificação ativ com agrop'!$B$7:$Z$632,COLUMN()-1,0))</f>
        <v>SPF</v>
      </c>
      <c r="L379" s="270" t="str">
        <f>IF(VLOOKUP($B379,'Classificação ativ com agrop'!$B$7:$Z$632,COLUMN()-1,0)=0,"",VLOOKUP($B379,'Classificação ativ com agrop'!$B$7:$Z$632,COLUMN()-1,0))</f>
        <v/>
      </c>
      <c r="M379" s="270" t="str">
        <f>IF(VLOOKUP($B379,'Classificação ativ com agrop'!$B$7:$Z$632,COLUMN()-1,0)=0,"",VLOOKUP($B379,'Classificação ativ com agrop'!$B$7:$Z$632,COLUMN()-1,0))</f>
        <v>Cons Reflexo</v>
      </c>
      <c r="N379" s="270" t="str">
        <f>IF(VLOOKUP($B379,'Classificação ativ com agrop'!$B$7:$Z$632,COLUMN()-1,0)=0,"",VLOOKUP($B379,'Classificação ativ com agrop'!$B$7:$Z$632,COLUMN()-1,0))</f>
        <v>Turismo &amp; Lazer</v>
      </c>
      <c r="O379" s="270" t="str">
        <f>IF(VLOOKUP($B379,'Classificação ativ com agrop'!$B$7:$Z$632,COLUMN()-1,0)=0,"",VLOOKUP($B379,'Classificação ativ com agrop'!$B$7:$Z$632,COLUMN()-1,0))</f>
        <v/>
      </c>
      <c r="P379" s="270" t="str">
        <f>IF(VLOOKUP($B379,'Classificação ativ com agrop'!$B$7:$Z$632,COLUMN()-1,0)=0,"",VLOOKUP($B379,'Classificação ativ com agrop'!$B$7:$Z$632,COLUMN()-1,0))</f>
        <v>TrS Prop</v>
      </c>
      <c r="Q379" s="269">
        <f>IF(VLOOKUP($B379,'Classificação ativ com agrop'!$B$7:$Z$632,COLUMN()-1,0)=0,"",VLOOKUP($B379,'Classificação ativ com agrop'!$B$7:$Z$632,COLUMN()-1,0))</f>
        <v>0.7</v>
      </c>
      <c r="R379" s="269">
        <f>IF(VLOOKUP($B379,'Classificação ativ com agrop'!$B$7:$Z$632,COLUMN()-1,0)=0,"",VLOOKUP($B379,'Classificação ativ com agrop'!$B$7:$Z$632,COLUMN()-1,0))</f>
        <v>0.3</v>
      </c>
      <c r="S379" s="270">
        <f>IF(VLOOKUP($B379,'Classificação ativ com agrop'!$B$7:$Z$632,COLUMN()-1,0)=0,"",VLOOKUP($B379,'Classificação ativ com agrop'!$B$7:$Z$632,COLUMN()-1,0))</f>
        <v>195.29999999999998</v>
      </c>
      <c r="T379" s="270">
        <f>IF(VLOOKUP($B379,'Classificação ativ com agrop'!$B$7:$Z$632,COLUMN()-1,0)=0,"",VLOOKUP($B379,'Classificação ativ com agrop'!$B$7:$Z$632,COLUMN()-1,0))</f>
        <v>20.299999999999997</v>
      </c>
      <c r="U379" s="270">
        <f>IF(VLOOKUP($B379,'Classificação ativ com agrop'!$B$7:$Z$632,COLUMN()-1,0)=0,"",VLOOKUP($B379,'Classificação ativ com agrop'!$B$7:$Z$632,COLUMN()-1,0))</f>
        <v>7862.4</v>
      </c>
      <c r="V379" s="270">
        <f>IF(VLOOKUP($B379,'Classificação ativ com agrop'!$B$7:$Z$632,COLUMN()-1,0)=0,"",VLOOKUP($B379,'Classificação ativ com agrop'!$B$7:$Z$632,COLUMN()-1,0))</f>
        <v>356.29999999999995</v>
      </c>
      <c r="W379" s="270">
        <f>IF(VLOOKUP($B379,'Classificação ativ com agrop'!$B$7:$Z$632,COLUMN()-1,0)=0,"",VLOOKUP($B379,'Classificação ativ com agrop'!$B$7:$Z$632,COLUMN()-1,0))</f>
        <v>83.7</v>
      </c>
      <c r="X379" s="270">
        <f>IF(VLOOKUP($B379,'Classificação ativ com agrop'!$B$7:$Z$632,COLUMN()-1,0)=0,"",VLOOKUP($B379,'Classificação ativ com agrop'!$B$7:$Z$632,COLUMN()-1,0))</f>
        <v>8.6999999999999993</v>
      </c>
      <c r="Y379" s="270">
        <f>IF(VLOOKUP($B379,'Classificação ativ com agrop'!$B$7:$Z$632,COLUMN()-1,0)=0,"",VLOOKUP($B379,'Classificação ativ com agrop'!$B$7:$Z$632,COLUMN()-1,0))</f>
        <v>3369.6</v>
      </c>
      <c r="Z379" s="270">
        <f>IF(VLOOKUP($B379,'Classificação ativ com agrop'!$B$7:$Z$632,COLUMN()-1,0)=0,"",VLOOKUP($B379,'Classificação ativ com agrop'!$B$7:$Z$632,COLUMN()-1,0))</f>
        <v>152.69999999999999</v>
      </c>
    </row>
    <row r="380" spans="1:26">
      <c r="A380" s="48">
        <v>178</v>
      </c>
      <c r="B380" s="49" t="s">
        <v>148</v>
      </c>
      <c r="C380" s="65">
        <f>VLOOKUP($B380,'Panorama Especialização Brasil'!$K$4:$BU$679,58,0)</f>
        <v>506</v>
      </c>
      <c r="D380" s="46">
        <f t="shared" si="5"/>
        <v>0.43780659079154038</v>
      </c>
      <c r="E380" s="201">
        <f>VLOOKUP($B380,'Panorama Especialização Brasil'!$K$4:$BU$679,60,0)</f>
        <v>15</v>
      </c>
      <c r="F380" s="98">
        <v>420</v>
      </c>
      <c r="G380" s="196">
        <v>11</v>
      </c>
      <c r="H380" s="98">
        <f>VLOOKUP($B380,'Panorama Especialização Brasil'!$K$4:$BU$679,63,0)</f>
        <v>20451</v>
      </c>
      <c r="I380" s="201">
        <f>VLOOKUP($B380,'Panorama Especialização Brasil'!$K$4:$BV$680,64,0)</f>
        <v>480</v>
      </c>
      <c r="J380" s="270" t="str">
        <f>IF(VLOOKUP($B380,'Classificação ativ com agrop'!$B$7:$Z$632,COLUMN()-1,0)=0,"",VLOOKUP($B380,'Classificação ativ com agrop'!$B$7:$Z$632,COLUMN()-1,0))</f>
        <v/>
      </c>
      <c r="K380" s="270" t="str">
        <f>IF(VLOOKUP($B380,'Classificação ativ com agrop'!$B$7:$Z$632,COLUMN()-1,0)=0,"",VLOOKUP($B380,'Classificação ativ com agrop'!$B$7:$Z$632,COLUMN()-1,0))</f>
        <v>Multicadeia</v>
      </c>
      <c r="L380" s="270" t="str">
        <f>IF(VLOOKUP($B380,'Classificação ativ com agrop'!$B$7:$Z$632,COLUMN()-1,0)=0,"",VLOOKUP($B380,'Classificação ativ com agrop'!$B$7:$Z$632,COLUMN()-1,0))</f>
        <v/>
      </c>
      <c r="M380" s="270" t="str">
        <f>IF(VLOOKUP($B380,'Classificação ativ com agrop'!$B$7:$Z$632,COLUMN()-1,0)=0,"",VLOOKUP($B380,'Classificação ativ com agrop'!$B$7:$Z$632,COLUMN()-1,0))</f>
        <v>Multifunção</v>
      </c>
      <c r="N380" s="270" t="str">
        <f>IF(VLOOKUP($B380,'Classificação ativ com agrop'!$B$7:$Z$632,COLUMN()-1,0)=0,"",VLOOKUP($B380,'Classificação ativ com agrop'!$B$7:$Z$632,COLUMN()-1,0))</f>
        <v/>
      </c>
      <c r="O380" s="270" t="str">
        <f>IF(VLOOKUP($B380,'Classificação ativ com agrop'!$B$7:$Z$632,COLUMN()-1,0)=0,"",VLOOKUP($B380,'Classificação ativ com agrop'!$B$7:$Z$632,COLUMN()-1,0))</f>
        <v/>
      </c>
      <c r="P380" s="270" t="str">
        <f>IF(VLOOKUP($B380,'Classificação ativ com agrop'!$B$7:$Z$632,COLUMN()-1,0)=0,"",VLOOKUP($B380,'Classificação ativ com agrop'!$B$7:$Z$632,COLUMN()-1,0))</f>
        <v/>
      </c>
      <c r="Q380" s="269">
        <f>IF(VLOOKUP($B380,'Classificação ativ com agrop'!$B$7:$Z$632,COLUMN()-1,0)=0,"",VLOOKUP($B380,'Classificação ativ com agrop'!$B$7:$Z$632,COLUMN()-1,0))</f>
        <v>1</v>
      </c>
      <c r="R380" s="269" t="str">
        <f>IF(VLOOKUP($B380,'Classificação ativ com agrop'!$B$7:$Z$632,COLUMN()-1,0)=0,"",VLOOKUP($B380,'Classificação ativ com agrop'!$B$7:$Z$632,COLUMN()-1,0))</f>
        <v/>
      </c>
      <c r="S380" s="270">
        <f>IF(VLOOKUP($B380,'Classificação ativ com agrop'!$B$7:$Z$632,COLUMN()-1,0)=0,"",VLOOKUP($B380,'Classificação ativ com agrop'!$B$7:$Z$632,COLUMN()-1,0))</f>
        <v>506</v>
      </c>
      <c r="T380" s="270">
        <f>IF(VLOOKUP($B380,'Classificação ativ com agrop'!$B$7:$Z$632,COLUMN()-1,0)=0,"",VLOOKUP($B380,'Classificação ativ com agrop'!$B$7:$Z$632,COLUMN()-1,0))</f>
        <v>15</v>
      </c>
      <c r="U380" s="270">
        <f>IF(VLOOKUP($B380,'Classificação ativ com agrop'!$B$7:$Z$632,COLUMN()-1,0)=0,"",VLOOKUP($B380,'Classificação ativ com agrop'!$B$7:$Z$632,COLUMN()-1,0))</f>
        <v>20451</v>
      </c>
      <c r="V380" s="270">
        <f>IF(VLOOKUP($B380,'Classificação ativ com agrop'!$B$7:$Z$632,COLUMN()-1,0)=0,"",VLOOKUP($B380,'Classificação ativ com agrop'!$B$7:$Z$632,COLUMN()-1,0))</f>
        <v>480</v>
      </c>
      <c r="W380" s="270" t="str">
        <f>IF(VLOOKUP($B380,'Classificação ativ com agrop'!$B$7:$Z$632,COLUMN()-1,0)=0,"",VLOOKUP($B380,'Classificação ativ com agrop'!$B$7:$Z$632,COLUMN()-1,0))</f>
        <v/>
      </c>
      <c r="X380" s="270" t="str">
        <f>IF(VLOOKUP($B380,'Classificação ativ com agrop'!$B$7:$Z$632,COLUMN()-1,0)=0,"",VLOOKUP($B380,'Classificação ativ com agrop'!$B$7:$Z$632,COLUMN()-1,0))</f>
        <v/>
      </c>
      <c r="Y380" s="270" t="str">
        <f>IF(VLOOKUP($B380,'Classificação ativ com agrop'!$B$7:$Z$632,COLUMN()-1,0)=0,"",VLOOKUP($B380,'Classificação ativ com agrop'!$B$7:$Z$632,COLUMN()-1,0))</f>
        <v/>
      </c>
      <c r="Z380" s="270" t="str">
        <f>IF(VLOOKUP($B380,'Classificação ativ com agrop'!$B$7:$Z$632,COLUMN()-1,0)=0,"",VLOOKUP($B380,'Classificação ativ com agrop'!$B$7:$Z$632,COLUMN()-1,0))</f>
        <v/>
      </c>
    </row>
    <row r="381" spans="1:26">
      <c r="A381" s="48">
        <v>243</v>
      </c>
      <c r="B381" s="49" t="s">
        <v>213</v>
      </c>
      <c r="C381" s="65">
        <f>VLOOKUP($B381,'Panorama Especialização Brasil'!$K$4:$BU$679,58,0)</f>
        <v>779</v>
      </c>
      <c r="D381" s="46">
        <f t="shared" si="5"/>
        <v>0.43628012113967107</v>
      </c>
      <c r="E381" s="201">
        <f>VLOOKUP($B381,'Panorama Especialização Brasil'!$K$4:$BU$679,60,0)</f>
        <v>7</v>
      </c>
      <c r="F381" s="98">
        <v>773</v>
      </c>
      <c r="G381" s="196">
        <v>4</v>
      </c>
      <c r="H381" s="98">
        <f>VLOOKUP($B381,'Panorama Especialização Brasil'!$K$4:$BU$679,63,0)</f>
        <v>31595</v>
      </c>
      <c r="I381" s="201">
        <f>VLOOKUP($B381,'Panorama Especialização Brasil'!$K$4:$BV$680,64,0)</f>
        <v>1268</v>
      </c>
      <c r="J381" s="270" t="str">
        <f>IF(VLOOKUP($B381,'Classificação ativ com agrop'!$B$7:$Z$632,COLUMN()-1,0)=0,"",VLOOKUP($B381,'Classificação ativ com agrop'!$B$7:$Z$632,COLUMN()-1,0))</f>
        <v/>
      </c>
      <c r="K381" s="270" t="str">
        <f>IF(VLOOKUP($B381,'Classificação ativ com agrop'!$B$7:$Z$632,COLUMN()-1,0)=0,"",VLOOKUP($B381,'Classificação ativ com agrop'!$B$7:$Z$632,COLUMN()-1,0))</f>
        <v>Eletroeletron</v>
      </c>
      <c r="L381" s="270" t="str">
        <f>IF(VLOOKUP($B381,'Classificação ativ com agrop'!$B$7:$Z$632,COLUMN()-1,0)=0,"",VLOOKUP($B381,'Classificação ativ com agrop'!$B$7:$Z$632,COLUMN()-1,0))</f>
        <v/>
      </c>
      <c r="M381" s="270" t="str">
        <f>IF(VLOOKUP($B381,'Classificação ativ com agrop'!$B$7:$Z$632,COLUMN()-1,0)=0,"",VLOOKUP($B381,'Classificação ativ com agrop'!$B$7:$Z$632,COLUMN()-1,0))</f>
        <v>X Prop</v>
      </c>
      <c r="N381" s="270" t="str">
        <f>IF(VLOOKUP($B381,'Classificação ativ com agrop'!$B$7:$Z$632,COLUMN()-1,0)=0,"",VLOOKUP($B381,'Classificação ativ com agrop'!$B$7:$Z$632,COLUMN()-1,0))</f>
        <v/>
      </c>
      <c r="O381" s="270" t="str">
        <f>IF(VLOOKUP($B381,'Classificação ativ com agrop'!$B$7:$Z$632,COLUMN()-1,0)=0,"",VLOOKUP($B381,'Classificação ativ com agrop'!$B$7:$Z$632,COLUMN()-1,0))</f>
        <v/>
      </c>
      <c r="P381" s="270" t="str">
        <f>IF(VLOOKUP($B381,'Classificação ativ com agrop'!$B$7:$Z$632,COLUMN()-1,0)=0,"",VLOOKUP($B381,'Classificação ativ com agrop'!$B$7:$Z$632,COLUMN()-1,0))</f>
        <v/>
      </c>
      <c r="Q381" s="269">
        <f>IF(VLOOKUP($B381,'Classificação ativ com agrop'!$B$7:$Z$632,COLUMN()-1,0)=0,"",VLOOKUP($B381,'Classificação ativ com agrop'!$B$7:$Z$632,COLUMN()-1,0))</f>
        <v>1</v>
      </c>
      <c r="R381" s="269" t="str">
        <f>IF(VLOOKUP($B381,'Classificação ativ com agrop'!$B$7:$Z$632,COLUMN()-1,0)=0,"",VLOOKUP($B381,'Classificação ativ com agrop'!$B$7:$Z$632,COLUMN()-1,0))</f>
        <v/>
      </c>
      <c r="S381" s="270">
        <f>IF(VLOOKUP($B381,'Classificação ativ com agrop'!$B$7:$Z$632,COLUMN()-1,0)=0,"",VLOOKUP($B381,'Classificação ativ com agrop'!$B$7:$Z$632,COLUMN()-1,0))</f>
        <v>779</v>
      </c>
      <c r="T381" s="270">
        <f>IF(VLOOKUP($B381,'Classificação ativ com agrop'!$B$7:$Z$632,COLUMN()-1,0)=0,"",VLOOKUP($B381,'Classificação ativ com agrop'!$B$7:$Z$632,COLUMN()-1,0))</f>
        <v>7</v>
      </c>
      <c r="U381" s="270">
        <f>IF(VLOOKUP($B381,'Classificação ativ com agrop'!$B$7:$Z$632,COLUMN()-1,0)=0,"",VLOOKUP($B381,'Classificação ativ com agrop'!$B$7:$Z$632,COLUMN()-1,0))</f>
        <v>31595</v>
      </c>
      <c r="V381" s="270">
        <f>IF(VLOOKUP($B381,'Classificação ativ com agrop'!$B$7:$Z$632,COLUMN()-1,0)=0,"",VLOOKUP($B381,'Classificação ativ com agrop'!$B$7:$Z$632,COLUMN()-1,0))</f>
        <v>1268</v>
      </c>
      <c r="W381" s="270" t="str">
        <f>IF(VLOOKUP($B381,'Classificação ativ com agrop'!$B$7:$Z$632,COLUMN()-1,0)=0,"",VLOOKUP($B381,'Classificação ativ com agrop'!$B$7:$Z$632,COLUMN()-1,0))</f>
        <v/>
      </c>
      <c r="X381" s="270" t="str">
        <f>IF(VLOOKUP($B381,'Classificação ativ com agrop'!$B$7:$Z$632,COLUMN()-1,0)=0,"",VLOOKUP($B381,'Classificação ativ com agrop'!$B$7:$Z$632,COLUMN()-1,0))</f>
        <v/>
      </c>
      <c r="Y381" s="270" t="str">
        <f>IF(VLOOKUP($B381,'Classificação ativ com agrop'!$B$7:$Z$632,COLUMN()-1,0)=0,"",VLOOKUP($B381,'Classificação ativ com agrop'!$B$7:$Z$632,COLUMN()-1,0))</f>
        <v/>
      </c>
      <c r="Z381" s="270" t="str">
        <f>IF(VLOOKUP($B381,'Classificação ativ com agrop'!$B$7:$Z$632,COLUMN()-1,0)=0,"",VLOOKUP($B381,'Classificação ativ com agrop'!$B$7:$Z$632,COLUMN()-1,0))</f>
        <v/>
      </c>
    </row>
    <row r="382" spans="1:26">
      <c r="A382" s="48">
        <v>590</v>
      </c>
      <c r="B382" s="49" t="s">
        <v>563</v>
      </c>
      <c r="C382" s="65">
        <f>VLOOKUP($B382,'Panorama Especialização Brasil'!$K$4:$BU$679,58,0)</f>
        <v>129</v>
      </c>
      <c r="D382" s="46">
        <f t="shared" si="5"/>
        <v>0.43611630018978803</v>
      </c>
      <c r="E382" s="201">
        <f>VLOOKUP($B382,'Panorama Especialização Brasil'!$K$4:$BU$679,60,0)</f>
        <v>30</v>
      </c>
      <c r="F382" s="98">
        <v>31</v>
      </c>
      <c r="G382" s="196">
        <v>3</v>
      </c>
      <c r="H382" s="98">
        <f>VLOOKUP($B382,'Panorama Especialização Brasil'!$K$4:$BU$679,63,0)</f>
        <v>5234</v>
      </c>
      <c r="I382" s="201">
        <f>VLOOKUP($B382,'Panorama Especialização Brasil'!$K$4:$BV$680,64,0)</f>
        <v>788</v>
      </c>
      <c r="J382" s="270" t="str">
        <f>IF(VLOOKUP($B382,'Classificação ativ com agrop'!$B$7:$Z$632,COLUMN()-1,0)=0,"",VLOOKUP($B382,'Classificação ativ com agrop'!$B$7:$Z$632,COLUMN()-1,0))</f>
        <v/>
      </c>
      <c r="K382" s="270" t="str">
        <f>IF(VLOOKUP($B382,'Classificação ativ com agrop'!$B$7:$Z$632,COLUMN()-1,0)=0,"",VLOOKUP($B382,'Classificação ativ com agrop'!$B$7:$Z$632,COLUMN()-1,0))</f>
        <v>SPF</v>
      </c>
      <c r="L382" s="270" t="str">
        <f>IF(VLOOKUP($B382,'Classificação ativ com agrop'!$B$7:$Z$632,COLUMN()-1,0)=0,"",VLOOKUP($B382,'Classificação ativ com agrop'!$B$7:$Z$632,COLUMN()-1,0))</f>
        <v/>
      </c>
      <c r="M382" s="270" t="str">
        <f>IF(VLOOKUP($B382,'Classificação ativ com agrop'!$B$7:$Z$632,COLUMN()-1,0)=0,"",VLOOKUP($B382,'Classificação ativ com agrop'!$B$7:$Z$632,COLUMN()-1,0))</f>
        <v>Cons Reflexo</v>
      </c>
      <c r="N382" s="270" t="str">
        <f>IF(VLOOKUP($B382,'Classificação ativ com agrop'!$B$7:$Z$632,COLUMN()-1,0)=0,"",VLOOKUP($B382,'Classificação ativ com agrop'!$B$7:$Z$632,COLUMN()-1,0))</f>
        <v/>
      </c>
      <c r="O382" s="270" t="str">
        <f>IF(VLOOKUP($B382,'Classificação ativ com agrop'!$B$7:$Z$632,COLUMN()-1,0)=0,"",VLOOKUP($B382,'Classificação ativ com agrop'!$B$7:$Z$632,COLUMN()-1,0))</f>
        <v/>
      </c>
      <c r="P382" s="270" t="str">
        <f>IF(VLOOKUP($B382,'Classificação ativ com agrop'!$B$7:$Z$632,COLUMN()-1,0)=0,"",VLOOKUP($B382,'Classificação ativ com agrop'!$B$7:$Z$632,COLUMN()-1,0))</f>
        <v/>
      </c>
      <c r="Q382" s="269">
        <f>IF(VLOOKUP($B382,'Classificação ativ com agrop'!$B$7:$Z$632,COLUMN()-1,0)=0,"",VLOOKUP($B382,'Classificação ativ com agrop'!$B$7:$Z$632,COLUMN()-1,0))</f>
        <v>1</v>
      </c>
      <c r="R382" s="269" t="str">
        <f>IF(VLOOKUP($B382,'Classificação ativ com agrop'!$B$7:$Z$632,COLUMN()-1,0)=0,"",VLOOKUP($B382,'Classificação ativ com agrop'!$B$7:$Z$632,COLUMN()-1,0))</f>
        <v/>
      </c>
      <c r="S382" s="270">
        <f>IF(VLOOKUP($B382,'Classificação ativ com agrop'!$B$7:$Z$632,COLUMN()-1,0)=0,"",VLOOKUP($B382,'Classificação ativ com agrop'!$B$7:$Z$632,COLUMN()-1,0))</f>
        <v>129</v>
      </c>
      <c r="T382" s="270">
        <f>IF(VLOOKUP($B382,'Classificação ativ com agrop'!$B$7:$Z$632,COLUMN()-1,0)=0,"",VLOOKUP($B382,'Classificação ativ com agrop'!$B$7:$Z$632,COLUMN()-1,0))</f>
        <v>30</v>
      </c>
      <c r="U382" s="270">
        <f>IF(VLOOKUP($B382,'Classificação ativ com agrop'!$B$7:$Z$632,COLUMN()-1,0)=0,"",VLOOKUP($B382,'Classificação ativ com agrop'!$B$7:$Z$632,COLUMN()-1,0))</f>
        <v>5234</v>
      </c>
      <c r="V382" s="270">
        <f>IF(VLOOKUP($B382,'Classificação ativ com agrop'!$B$7:$Z$632,COLUMN()-1,0)=0,"",VLOOKUP($B382,'Classificação ativ com agrop'!$B$7:$Z$632,COLUMN()-1,0))</f>
        <v>788</v>
      </c>
      <c r="W382" s="270" t="str">
        <f>IF(VLOOKUP($B382,'Classificação ativ com agrop'!$B$7:$Z$632,COLUMN()-1,0)=0,"",VLOOKUP($B382,'Classificação ativ com agrop'!$B$7:$Z$632,COLUMN()-1,0))</f>
        <v/>
      </c>
      <c r="X382" s="270" t="str">
        <f>IF(VLOOKUP($B382,'Classificação ativ com agrop'!$B$7:$Z$632,COLUMN()-1,0)=0,"",VLOOKUP($B382,'Classificação ativ com agrop'!$B$7:$Z$632,COLUMN()-1,0))</f>
        <v/>
      </c>
      <c r="Y382" s="270" t="str">
        <f>IF(VLOOKUP($B382,'Classificação ativ com agrop'!$B$7:$Z$632,COLUMN()-1,0)=0,"",VLOOKUP($B382,'Classificação ativ com agrop'!$B$7:$Z$632,COLUMN()-1,0))</f>
        <v/>
      </c>
      <c r="Z382" s="270" t="str">
        <f>IF(VLOOKUP($B382,'Classificação ativ com agrop'!$B$7:$Z$632,COLUMN()-1,0)=0,"",VLOOKUP($B382,'Classificação ativ com agrop'!$B$7:$Z$632,COLUMN()-1,0))</f>
        <v/>
      </c>
    </row>
    <row r="383" spans="1:26">
      <c r="A383" s="48">
        <v>596</v>
      </c>
      <c r="B383" s="49" t="s">
        <v>569</v>
      </c>
      <c r="C383" s="65">
        <f>VLOOKUP($B383,'Panorama Especialização Brasil'!$K$4:$BU$679,58,0)</f>
        <v>13928</v>
      </c>
      <c r="D383" s="46">
        <f t="shared" si="5"/>
        <v>0.43261145386928213</v>
      </c>
      <c r="E383" s="201">
        <f>VLOOKUP($B383,'Panorama Especialização Brasil'!$K$4:$BU$679,60,0)</f>
        <v>1926</v>
      </c>
      <c r="F383" s="98">
        <v>3830</v>
      </c>
      <c r="G383" s="196">
        <v>380</v>
      </c>
      <c r="H383" s="98">
        <f>VLOOKUP($B383,'Panorama Especialização Brasil'!$K$4:$BU$679,63,0)</f>
        <v>569688</v>
      </c>
      <c r="I383" s="201">
        <f>VLOOKUP($B383,'Panorama Especialização Brasil'!$K$4:$BV$680,64,0)</f>
        <v>133517</v>
      </c>
      <c r="J383" s="270" t="str">
        <f>IF(VLOOKUP($B383,'Classificação ativ com agrop'!$B$7:$Z$632,COLUMN()-1,0)=0,"",VLOOKUP($B383,'Classificação ativ com agrop'!$B$7:$Z$632,COLUMN()-1,0))</f>
        <v/>
      </c>
      <c r="K383" s="270" t="str">
        <f>IF(VLOOKUP($B383,'Classificação ativ com agrop'!$B$7:$Z$632,COLUMN()-1,0)=0,"",VLOOKUP($B383,'Classificação ativ com agrop'!$B$7:$Z$632,COLUMN()-1,0))</f>
        <v>SPF</v>
      </c>
      <c r="L383" s="270" t="str">
        <f>IF(VLOOKUP($B383,'Classificação ativ com agrop'!$B$7:$Z$632,COLUMN()-1,0)=0,"",VLOOKUP($B383,'Classificação ativ com agrop'!$B$7:$Z$632,COLUMN()-1,0))</f>
        <v/>
      </c>
      <c r="M383" s="270" t="str">
        <f>IF(VLOOKUP($B383,'Classificação ativ com agrop'!$B$7:$Z$632,COLUMN()-1,0)=0,"",VLOOKUP($B383,'Classificação ativ com agrop'!$B$7:$Z$632,COLUMN()-1,0))</f>
        <v>Cons Reflexo</v>
      </c>
      <c r="N383" s="270" t="str">
        <f>IF(VLOOKUP($B383,'Classificação ativ com agrop'!$B$7:$Z$632,COLUMN()-1,0)=0,"",VLOOKUP($B383,'Classificação ativ com agrop'!$B$7:$Z$632,COLUMN()-1,0))</f>
        <v/>
      </c>
      <c r="O383" s="270" t="str">
        <f>IF(VLOOKUP($B383,'Classificação ativ com agrop'!$B$7:$Z$632,COLUMN()-1,0)=0,"",VLOOKUP($B383,'Classificação ativ com agrop'!$B$7:$Z$632,COLUMN()-1,0))</f>
        <v/>
      </c>
      <c r="P383" s="270" t="str">
        <f>IF(VLOOKUP($B383,'Classificação ativ com agrop'!$B$7:$Z$632,COLUMN()-1,0)=0,"",VLOOKUP($B383,'Classificação ativ com agrop'!$B$7:$Z$632,COLUMN()-1,0))</f>
        <v/>
      </c>
      <c r="Q383" s="269">
        <f>IF(VLOOKUP($B383,'Classificação ativ com agrop'!$B$7:$Z$632,COLUMN()-1,0)=0,"",VLOOKUP($B383,'Classificação ativ com agrop'!$B$7:$Z$632,COLUMN()-1,0))</f>
        <v>1</v>
      </c>
      <c r="R383" s="269" t="str">
        <f>IF(VLOOKUP($B383,'Classificação ativ com agrop'!$B$7:$Z$632,COLUMN()-1,0)=0,"",VLOOKUP($B383,'Classificação ativ com agrop'!$B$7:$Z$632,COLUMN()-1,0))</f>
        <v/>
      </c>
      <c r="S383" s="270">
        <f>IF(VLOOKUP($B383,'Classificação ativ com agrop'!$B$7:$Z$632,COLUMN()-1,0)=0,"",VLOOKUP($B383,'Classificação ativ com agrop'!$B$7:$Z$632,COLUMN()-1,0))</f>
        <v>13928</v>
      </c>
      <c r="T383" s="270">
        <f>IF(VLOOKUP($B383,'Classificação ativ com agrop'!$B$7:$Z$632,COLUMN()-1,0)=0,"",VLOOKUP($B383,'Classificação ativ com agrop'!$B$7:$Z$632,COLUMN()-1,0))</f>
        <v>1926</v>
      </c>
      <c r="U383" s="270">
        <f>IF(VLOOKUP($B383,'Classificação ativ com agrop'!$B$7:$Z$632,COLUMN()-1,0)=0,"",VLOOKUP($B383,'Classificação ativ com agrop'!$B$7:$Z$632,COLUMN()-1,0))</f>
        <v>569688</v>
      </c>
      <c r="V383" s="270">
        <f>IF(VLOOKUP($B383,'Classificação ativ com agrop'!$B$7:$Z$632,COLUMN()-1,0)=0,"",VLOOKUP($B383,'Classificação ativ com agrop'!$B$7:$Z$632,COLUMN()-1,0))</f>
        <v>133517</v>
      </c>
      <c r="W383" s="270" t="str">
        <f>IF(VLOOKUP($B383,'Classificação ativ com agrop'!$B$7:$Z$632,COLUMN()-1,0)=0,"",VLOOKUP($B383,'Classificação ativ com agrop'!$B$7:$Z$632,COLUMN()-1,0))</f>
        <v/>
      </c>
      <c r="X383" s="270" t="str">
        <f>IF(VLOOKUP($B383,'Classificação ativ com agrop'!$B$7:$Z$632,COLUMN()-1,0)=0,"",VLOOKUP($B383,'Classificação ativ com agrop'!$B$7:$Z$632,COLUMN()-1,0))</f>
        <v/>
      </c>
      <c r="Y383" s="270" t="str">
        <f>IF(VLOOKUP($B383,'Classificação ativ com agrop'!$B$7:$Z$632,COLUMN()-1,0)=0,"",VLOOKUP($B383,'Classificação ativ com agrop'!$B$7:$Z$632,COLUMN()-1,0))</f>
        <v/>
      </c>
      <c r="Z383" s="270" t="str">
        <f>IF(VLOOKUP($B383,'Classificação ativ com agrop'!$B$7:$Z$632,COLUMN()-1,0)=0,"",VLOOKUP($B383,'Classificação ativ com agrop'!$B$7:$Z$632,COLUMN()-1,0))</f>
        <v/>
      </c>
    </row>
    <row r="384" spans="1:26">
      <c r="A384" s="48">
        <v>601</v>
      </c>
      <c r="B384" s="49" t="s">
        <v>574</v>
      </c>
      <c r="C384" s="65">
        <f>VLOOKUP($B384,'Panorama Especialização Brasil'!$K$4:$BU$679,58,0)</f>
        <v>5881</v>
      </c>
      <c r="D384" s="46">
        <f t="shared" si="5"/>
        <v>0.42714532192782922</v>
      </c>
      <c r="E384" s="201">
        <f>VLOOKUP($B384,'Panorama Especialização Brasil'!$K$4:$BU$679,60,0)</f>
        <v>429</v>
      </c>
      <c r="F384" s="98">
        <v>2022</v>
      </c>
      <c r="G384" s="196">
        <v>107</v>
      </c>
      <c r="H384" s="98">
        <f>VLOOKUP($B384,'Panorama Especialização Brasil'!$K$4:$BU$679,63,0)</f>
        <v>243625</v>
      </c>
      <c r="I384" s="201">
        <f>VLOOKUP($B384,'Panorama Especialização Brasil'!$K$4:$BV$680,64,0)</f>
        <v>16311</v>
      </c>
      <c r="J384" s="270" t="str">
        <f>IF(VLOOKUP($B384,'Classificação ativ com agrop'!$B$7:$Z$632,COLUMN()-1,0)=0,"",VLOOKUP($B384,'Classificação ativ com agrop'!$B$7:$Z$632,COLUMN()-1,0))</f>
        <v/>
      </c>
      <c r="K384" s="270" t="str">
        <f>IF(VLOOKUP($B384,'Classificação ativ com agrop'!$B$7:$Z$632,COLUMN()-1,0)=0,"",VLOOKUP($B384,'Classificação ativ com agrop'!$B$7:$Z$632,COLUMN()-1,0))</f>
        <v>SPE</v>
      </c>
      <c r="L384" s="270" t="str">
        <f>IF(VLOOKUP($B384,'Classificação ativ com agrop'!$B$7:$Z$632,COLUMN()-1,0)=0,"",VLOOKUP($B384,'Classificação ativ com agrop'!$B$7:$Z$632,COLUMN()-1,0))</f>
        <v/>
      </c>
      <c r="M384" s="270" t="str">
        <f>IF(VLOOKUP($B384,'Classificação ativ com agrop'!$B$7:$Z$632,COLUMN()-1,0)=0,"",VLOOKUP($B384,'Classificação ativ com agrop'!$B$7:$Z$632,COLUMN()-1,0))</f>
        <v>Multifunção</v>
      </c>
      <c r="N384" s="270" t="str">
        <f>IF(VLOOKUP($B384,'Classificação ativ com agrop'!$B$7:$Z$632,COLUMN()-1,0)=0,"",VLOOKUP($B384,'Classificação ativ com agrop'!$B$7:$Z$632,COLUMN()-1,0))</f>
        <v/>
      </c>
      <c r="O384" s="270" t="str">
        <f>IF(VLOOKUP($B384,'Classificação ativ com agrop'!$B$7:$Z$632,COLUMN()-1,0)=0,"",VLOOKUP($B384,'Classificação ativ com agrop'!$B$7:$Z$632,COLUMN()-1,0))</f>
        <v/>
      </c>
      <c r="P384" s="270" t="str">
        <f>IF(VLOOKUP($B384,'Classificação ativ com agrop'!$B$7:$Z$632,COLUMN()-1,0)=0,"",VLOOKUP($B384,'Classificação ativ com agrop'!$B$7:$Z$632,COLUMN()-1,0))</f>
        <v/>
      </c>
      <c r="Q384" s="269">
        <f>IF(VLOOKUP($B384,'Classificação ativ com agrop'!$B$7:$Z$632,COLUMN()-1,0)=0,"",VLOOKUP($B384,'Classificação ativ com agrop'!$B$7:$Z$632,COLUMN()-1,0))</f>
        <v>1</v>
      </c>
      <c r="R384" s="269" t="str">
        <f>IF(VLOOKUP($B384,'Classificação ativ com agrop'!$B$7:$Z$632,COLUMN()-1,0)=0,"",VLOOKUP($B384,'Classificação ativ com agrop'!$B$7:$Z$632,COLUMN()-1,0))</f>
        <v/>
      </c>
      <c r="S384" s="270">
        <f>IF(VLOOKUP($B384,'Classificação ativ com agrop'!$B$7:$Z$632,COLUMN()-1,0)=0,"",VLOOKUP($B384,'Classificação ativ com agrop'!$B$7:$Z$632,COLUMN()-1,0))</f>
        <v>5881</v>
      </c>
      <c r="T384" s="270">
        <f>IF(VLOOKUP($B384,'Classificação ativ com agrop'!$B$7:$Z$632,COLUMN()-1,0)=0,"",VLOOKUP($B384,'Classificação ativ com agrop'!$B$7:$Z$632,COLUMN()-1,0))</f>
        <v>429</v>
      </c>
      <c r="U384" s="270">
        <f>IF(VLOOKUP($B384,'Classificação ativ com agrop'!$B$7:$Z$632,COLUMN()-1,0)=0,"",VLOOKUP($B384,'Classificação ativ com agrop'!$B$7:$Z$632,COLUMN()-1,0))</f>
        <v>243625</v>
      </c>
      <c r="V384" s="270">
        <f>IF(VLOOKUP($B384,'Classificação ativ com agrop'!$B$7:$Z$632,COLUMN()-1,0)=0,"",VLOOKUP($B384,'Classificação ativ com agrop'!$B$7:$Z$632,COLUMN()-1,0))</f>
        <v>16311</v>
      </c>
      <c r="W384" s="270" t="str">
        <f>IF(VLOOKUP($B384,'Classificação ativ com agrop'!$B$7:$Z$632,COLUMN()-1,0)=0,"",VLOOKUP($B384,'Classificação ativ com agrop'!$B$7:$Z$632,COLUMN()-1,0))</f>
        <v/>
      </c>
      <c r="X384" s="270" t="str">
        <f>IF(VLOOKUP($B384,'Classificação ativ com agrop'!$B$7:$Z$632,COLUMN()-1,0)=0,"",VLOOKUP($B384,'Classificação ativ com agrop'!$B$7:$Z$632,COLUMN()-1,0))</f>
        <v/>
      </c>
      <c r="Y384" s="270" t="str">
        <f>IF(VLOOKUP($B384,'Classificação ativ com agrop'!$B$7:$Z$632,COLUMN()-1,0)=0,"",VLOOKUP($B384,'Classificação ativ com agrop'!$B$7:$Z$632,COLUMN()-1,0))</f>
        <v/>
      </c>
      <c r="Z384" s="270" t="str">
        <f>IF(VLOOKUP($B384,'Classificação ativ com agrop'!$B$7:$Z$632,COLUMN()-1,0)=0,"",VLOOKUP($B384,'Classificação ativ com agrop'!$B$7:$Z$632,COLUMN()-1,0))</f>
        <v/>
      </c>
    </row>
    <row r="385" spans="1:26">
      <c r="A385" s="48">
        <v>670</v>
      </c>
      <c r="B385" s="49" t="s">
        <v>644</v>
      </c>
      <c r="C385" s="65">
        <f>VLOOKUP($B385,'Panorama Especialização Brasil'!$K$4:$BU$679,58,0)</f>
        <v>2491</v>
      </c>
      <c r="D385" s="46">
        <f t="shared" si="5"/>
        <v>0.4269575314921597</v>
      </c>
      <c r="E385" s="201">
        <f>VLOOKUP($B385,'Panorama Especialização Brasil'!$K$4:$BU$679,60,0)</f>
        <v>821</v>
      </c>
      <c r="F385" s="98">
        <v>393</v>
      </c>
      <c r="G385" s="196">
        <v>100</v>
      </c>
      <c r="H385" s="98">
        <f>VLOOKUP($B385,'Panorama Especialização Brasil'!$K$4:$BU$679,63,0)</f>
        <v>103237</v>
      </c>
      <c r="I385" s="201">
        <f>VLOOKUP($B385,'Panorama Especialização Brasil'!$K$4:$BV$680,64,0)</f>
        <v>31082</v>
      </c>
      <c r="J385" s="270" t="str">
        <f>IF(VLOOKUP($B385,'Classificação ativ com agrop'!$B$7:$Z$632,COLUMN()-1,0)=0,"",VLOOKUP($B385,'Classificação ativ com agrop'!$B$7:$Z$632,COLUMN()-1,0))</f>
        <v/>
      </c>
      <c r="K385" s="270" t="str">
        <f>IF(VLOOKUP($B385,'Classificação ativ com agrop'!$B$7:$Z$632,COLUMN()-1,0)=0,"",VLOOKUP($B385,'Classificação ativ com agrop'!$B$7:$Z$632,COLUMN()-1,0))</f>
        <v>SPF</v>
      </c>
      <c r="L385" s="270" t="str">
        <f>IF(VLOOKUP($B385,'Classificação ativ com agrop'!$B$7:$Z$632,COLUMN()-1,0)=0,"",VLOOKUP($B385,'Classificação ativ com agrop'!$B$7:$Z$632,COLUMN()-1,0))</f>
        <v/>
      </c>
      <c r="M385" s="270" t="str">
        <f>IF(VLOOKUP($B385,'Classificação ativ com agrop'!$B$7:$Z$632,COLUMN()-1,0)=0,"",VLOOKUP($B385,'Classificação ativ com agrop'!$B$7:$Z$632,COLUMN()-1,0))</f>
        <v>Cons Reflexo</v>
      </c>
      <c r="N385" s="270" t="str">
        <f>IF(VLOOKUP($B385,'Classificação ativ com agrop'!$B$7:$Z$632,COLUMN()-1,0)=0,"",VLOOKUP($B385,'Classificação ativ com agrop'!$B$7:$Z$632,COLUMN()-1,0))</f>
        <v/>
      </c>
      <c r="O385" s="270" t="str">
        <f>IF(VLOOKUP($B385,'Classificação ativ com agrop'!$B$7:$Z$632,COLUMN()-1,0)=0,"",VLOOKUP($B385,'Classificação ativ com agrop'!$B$7:$Z$632,COLUMN()-1,0))</f>
        <v/>
      </c>
      <c r="P385" s="270" t="str">
        <f>IF(VLOOKUP($B385,'Classificação ativ com agrop'!$B$7:$Z$632,COLUMN()-1,0)=0,"",VLOOKUP($B385,'Classificação ativ com agrop'!$B$7:$Z$632,COLUMN()-1,0))</f>
        <v/>
      </c>
      <c r="Q385" s="269">
        <f>IF(VLOOKUP($B385,'Classificação ativ com agrop'!$B$7:$Z$632,COLUMN()-1,0)=0,"",VLOOKUP($B385,'Classificação ativ com agrop'!$B$7:$Z$632,COLUMN()-1,0))</f>
        <v>1</v>
      </c>
      <c r="R385" s="269" t="str">
        <f>IF(VLOOKUP($B385,'Classificação ativ com agrop'!$B$7:$Z$632,COLUMN()-1,0)=0,"",VLOOKUP($B385,'Classificação ativ com agrop'!$B$7:$Z$632,COLUMN()-1,0))</f>
        <v/>
      </c>
      <c r="S385" s="270">
        <f>IF(VLOOKUP($B385,'Classificação ativ com agrop'!$B$7:$Z$632,COLUMN()-1,0)=0,"",VLOOKUP($B385,'Classificação ativ com agrop'!$B$7:$Z$632,COLUMN()-1,0))</f>
        <v>2491</v>
      </c>
      <c r="T385" s="270">
        <f>IF(VLOOKUP($B385,'Classificação ativ com agrop'!$B$7:$Z$632,COLUMN()-1,0)=0,"",VLOOKUP($B385,'Classificação ativ com agrop'!$B$7:$Z$632,COLUMN()-1,0))</f>
        <v>821</v>
      </c>
      <c r="U385" s="270">
        <f>IF(VLOOKUP($B385,'Classificação ativ com agrop'!$B$7:$Z$632,COLUMN()-1,0)=0,"",VLOOKUP($B385,'Classificação ativ com agrop'!$B$7:$Z$632,COLUMN()-1,0))</f>
        <v>103237</v>
      </c>
      <c r="V385" s="270">
        <f>IF(VLOOKUP($B385,'Classificação ativ com agrop'!$B$7:$Z$632,COLUMN()-1,0)=0,"",VLOOKUP($B385,'Classificação ativ com agrop'!$B$7:$Z$632,COLUMN()-1,0))</f>
        <v>31082</v>
      </c>
      <c r="W385" s="270" t="str">
        <f>IF(VLOOKUP($B385,'Classificação ativ com agrop'!$B$7:$Z$632,COLUMN()-1,0)=0,"",VLOOKUP($B385,'Classificação ativ com agrop'!$B$7:$Z$632,COLUMN()-1,0))</f>
        <v/>
      </c>
      <c r="X385" s="270" t="str">
        <f>IF(VLOOKUP($B385,'Classificação ativ com agrop'!$B$7:$Z$632,COLUMN()-1,0)=0,"",VLOOKUP($B385,'Classificação ativ com agrop'!$B$7:$Z$632,COLUMN()-1,0))</f>
        <v/>
      </c>
      <c r="Y385" s="270" t="str">
        <f>IF(VLOOKUP($B385,'Classificação ativ com agrop'!$B$7:$Z$632,COLUMN()-1,0)=0,"",VLOOKUP($B385,'Classificação ativ com agrop'!$B$7:$Z$632,COLUMN()-1,0))</f>
        <v/>
      </c>
      <c r="Z385" s="270" t="str">
        <f>IF(VLOOKUP($B385,'Classificação ativ com agrop'!$B$7:$Z$632,COLUMN()-1,0)=0,"",VLOOKUP($B385,'Classificação ativ com agrop'!$B$7:$Z$632,COLUMN()-1,0))</f>
        <v/>
      </c>
    </row>
    <row r="386" spans="1:26">
      <c r="A386" s="48">
        <v>585</v>
      </c>
      <c r="B386" s="49" t="s">
        <v>558</v>
      </c>
      <c r="C386" s="65">
        <f>VLOOKUP($B386,'Panorama Especialização Brasil'!$K$4:$BU$679,58,0)</f>
        <v>3135</v>
      </c>
      <c r="D386" s="46">
        <f t="shared" si="5"/>
        <v>0.42407849175036338</v>
      </c>
      <c r="E386" s="201">
        <f>VLOOKUP($B386,'Panorama Especialização Brasil'!$K$4:$BU$679,60,0)</f>
        <v>59</v>
      </c>
      <c r="F386" s="98">
        <v>1285</v>
      </c>
      <c r="G386" s="196">
        <v>27</v>
      </c>
      <c r="H386" s="98">
        <f>VLOOKUP($B386,'Panorama Especialização Brasil'!$K$4:$BU$679,63,0)</f>
        <v>130809</v>
      </c>
      <c r="I386" s="201">
        <f>VLOOKUP($B386,'Panorama Especialização Brasil'!$K$4:$BV$680,64,0)</f>
        <v>1529</v>
      </c>
      <c r="J386" s="270" t="str">
        <f>IF(VLOOKUP($B386,'Classificação ativ com agrop'!$B$7:$Z$632,COLUMN()-1,0)=0,"",VLOOKUP($B386,'Classificação ativ com agrop'!$B$7:$Z$632,COLUMN()-1,0))</f>
        <v/>
      </c>
      <c r="K386" s="270" t="str">
        <f>IF(VLOOKUP($B386,'Classificação ativ com agrop'!$B$7:$Z$632,COLUMN()-1,0)=0,"",VLOOKUP($B386,'Classificação ativ com agrop'!$B$7:$Z$632,COLUMN()-1,0))</f>
        <v>SPE</v>
      </c>
      <c r="L386" s="270" t="str">
        <f>IF(VLOOKUP($B386,'Classificação ativ com agrop'!$B$7:$Z$632,COLUMN()-1,0)=0,"",VLOOKUP($B386,'Classificação ativ com agrop'!$B$7:$Z$632,COLUMN()-1,0))</f>
        <v/>
      </c>
      <c r="M386" s="270" t="str">
        <f>IF(VLOOKUP($B386,'Classificação ativ com agrop'!$B$7:$Z$632,COLUMN()-1,0)=0,"",VLOOKUP($B386,'Classificação ativ com agrop'!$B$7:$Z$632,COLUMN()-1,0))</f>
        <v>Multifunção</v>
      </c>
      <c r="N386" s="270" t="str">
        <f>IF(VLOOKUP($B386,'Classificação ativ com agrop'!$B$7:$Z$632,COLUMN()-1,0)=0,"",VLOOKUP($B386,'Classificação ativ com agrop'!$B$7:$Z$632,COLUMN()-1,0))</f>
        <v/>
      </c>
      <c r="O386" s="270" t="str">
        <f>IF(VLOOKUP($B386,'Classificação ativ com agrop'!$B$7:$Z$632,COLUMN()-1,0)=0,"",VLOOKUP($B386,'Classificação ativ com agrop'!$B$7:$Z$632,COLUMN()-1,0))</f>
        <v/>
      </c>
      <c r="P386" s="270" t="str">
        <f>IF(VLOOKUP($B386,'Classificação ativ com agrop'!$B$7:$Z$632,COLUMN()-1,0)=0,"",VLOOKUP($B386,'Classificação ativ com agrop'!$B$7:$Z$632,COLUMN()-1,0))</f>
        <v/>
      </c>
      <c r="Q386" s="269">
        <f>IF(VLOOKUP($B386,'Classificação ativ com agrop'!$B$7:$Z$632,COLUMN()-1,0)=0,"",VLOOKUP($B386,'Classificação ativ com agrop'!$B$7:$Z$632,COLUMN()-1,0))</f>
        <v>1</v>
      </c>
      <c r="R386" s="269" t="str">
        <f>IF(VLOOKUP($B386,'Classificação ativ com agrop'!$B$7:$Z$632,COLUMN()-1,0)=0,"",VLOOKUP($B386,'Classificação ativ com agrop'!$B$7:$Z$632,COLUMN()-1,0))</f>
        <v/>
      </c>
      <c r="S386" s="270">
        <f>IF(VLOOKUP($B386,'Classificação ativ com agrop'!$B$7:$Z$632,COLUMN()-1,0)=0,"",VLOOKUP($B386,'Classificação ativ com agrop'!$B$7:$Z$632,COLUMN()-1,0))</f>
        <v>3135</v>
      </c>
      <c r="T386" s="270">
        <f>IF(VLOOKUP($B386,'Classificação ativ com agrop'!$B$7:$Z$632,COLUMN()-1,0)=0,"",VLOOKUP($B386,'Classificação ativ com agrop'!$B$7:$Z$632,COLUMN()-1,0))</f>
        <v>59</v>
      </c>
      <c r="U386" s="270">
        <f>IF(VLOOKUP($B386,'Classificação ativ com agrop'!$B$7:$Z$632,COLUMN()-1,0)=0,"",VLOOKUP($B386,'Classificação ativ com agrop'!$B$7:$Z$632,COLUMN()-1,0))</f>
        <v>130809</v>
      </c>
      <c r="V386" s="270">
        <f>IF(VLOOKUP($B386,'Classificação ativ com agrop'!$B$7:$Z$632,COLUMN()-1,0)=0,"",VLOOKUP($B386,'Classificação ativ com agrop'!$B$7:$Z$632,COLUMN()-1,0))</f>
        <v>1529</v>
      </c>
      <c r="W386" s="270" t="str">
        <f>IF(VLOOKUP($B386,'Classificação ativ com agrop'!$B$7:$Z$632,COLUMN()-1,0)=0,"",VLOOKUP($B386,'Classificação ativ com agrop'!$B$7:$Z$632,COLUMN()-1,0))</f>
        <v/>
      </c>
      <c r="X386" s="270" t="str">
        <f>IF(VLOOKUP($B386,'Classificação ativ com agrop'!$B$7:$Z$632,COLUMN()-1,0)=0,"",VLOOKUP($B386,'Classificação ativ com agrop'!$B$7:$Z$632,COLUMN()-1,0))</f>
        <v/>
      </c>
      <c r="Y386" s="270" t="str">
        <f>IF(VLOOKUP($B386,'Classificação ativ com agrop'!$B$7:$Z$632,COLUMN()-1,0)=0,"",VLOOKUP($B386,'Classificação ativ com agrop'!$B$7:$Z$632,COLUMN()-1,0))</f>
        <v/>
      </c>
      <c r="Z386" s="270" t="str">
        <f>IF(VLOOKUP($B386,'Classificação ativ com agrop'!$B$7:$Z$632,COLUMN()-1,0)=0,"",VLOOKUP($B386,'Classificação ativ com agrop'!$B$7:$Z$632,COLUMN()-1,0))</f>
        <v/>
      </c>
    </row>
    <row r="387" spans="1:26">
      <c r="A387" s="48">
        <v>374</v>
      </c>
      <c r="B387" s="49" t="s">
        <v>345</v>
      </c>
      <c r="C387" s="65">
        <f>VLOOKUP($B387,'Panorama Especialização Brasil'!$K$4:$BU$679,58,0)</f>
        <v>129</v>
      </c>
      <c r="D387" s="46">
        <f t="shared" si="5"/>
        <v>0.42192841315958418</v>
      </c>
      <c r="E387" s="201">
        <f>VLOOKUP($B387,'Panorama Especialização Brasil'!$K$4:$BU$679,60,0)</f>
        <v>24</v>
      </c>
      <c r="F387" s="98">
        <v>10</v>
      </c>
      <c r="G387" s="196">
        <v>2</v>
      </c>
      <c r="H387" s="98">
        <f>VLOOKUP($B387,'Panorama Especialização Brasil'!$K$4:$BU$679,63,0)</f>
        <v>5410</v>
      </c>
      <c r="I387" s="201">
        <f>VLOOKUP($B387,'Panorama Especialização Brasil'!$K$4:$BV$680,64,0)</f>
        <v>322</v>
      </c>
      <c r="J387" s="270" t="str">
        <f>IF(VLOOKUP($B387,'Classificação ativ com agrop'!$B$7:$Z$632,COLUMN()-1,0)=0,"",VLOOKUP($B387,'Classificação ativ com agrop'!$B$7:$Z$632,COLUMN()-1,0))</f>
        <v/>
      </c>
      <c r="K387" s="270" t="str">
        <f>IF(VLOOKUP($B387,'Classificação ativ com agrop'!$B$7:$Z$632,COLUMN()-1,0)=0,"",VLOOKUP($B387,'Classificação ativ com agrop'!$B$7:$Z$632,COLUMN()-1,0))</f>
        <v>SPF</v>
      </c>
      <c r="L387" s="270" t="str">
        <f>IF(VLOOKUP($B387,'Classificação ativ com agrop'!$B$7:$Z$632,COLUMN()-1,0)=0,"",VLOOKUP($B387,'Classificação ativ com agrop'!$B$7:$Z$632,COLUMN()-1,0))</f>
        <v/>
      </c>
      <c r="M387" s="270" t="str">
        <f>IF(VLOOKUP($B387,'Classificação ativ com agrop'!$B$7:$Z$632,COLUMN()-1,0)=0,"",VLOOKUP($B387,'Classificação ativ com agrop'!$B$7:$Z$632,COLUMN()-1,0))</f>
        <v>Cons Reflexo</v>
      </c>
      <c r="N387" s="270" t="str">
        <f>IF(VLOOKUP($B387,'Classificação ativ com agrop'!$B$7:$Z$632,COLUMN()-1,0)=0,"",VLOOKUP($B387,'Classificação ativ com agrop'!$B$7:$Z$632,COLUMN()-1,0))</f>
        <v/>
      </c>
      <c r="O387" s="270" t="str">
        <f>IF(VLOOKUP($B387,'Classificação ativ com agrop'!$B$7:$Z$632,COLUMN()-1,0)=0,"",VLOOKUP($B387,'Classificação ativ com agrop'!$B$7:$Z$632,COLUMN()-1,0))</f>
        <v/>
      </c>
      <c r="P387" s="270" t="str">
        <f>IF(VLOOKUP($B387,'Classificação ativ com agrop'!$B$7:$Z$632,COLUMN()-1,0)=0,"",VLOOKUP($B387,'Classificação ativ com agrop'!$B$7:$Z$632,COLUMN()-1,0))</f>
        <v/>
      </c>
      <c r="Q387" s="269">
        <f>IF(VLOOKUP($B387,'Classificação ativ com agrop'!$B$7:$Z$632,COLUMN()-1,0)=0,"",VLOOKUP($B387,'Classificação ativ com agrop'!$B$7:$Z$632,COLUMN()-1,0))</f>
        <v>1</v>
      </c>
      <c r="R387" s="269" t="str">
        <f>IF(VLOOKUP($B387,'Classificação ativ com agrop'!$B$7:$Z$632,COLUMN()-1,0)=0,"",VLOOKUP($B387,'Classificação ativ com agrop'!$B$7:$Z$632,COLUMN()-1,0))</f>
        <v/>
      </c>
      <c r="S387" s="270">
        <f>IF(VLOOKUP($B387,'Classificação ativ com agrop'!$B$7:$Z$632,COLUMN()-1,0)=0,"",VLOOKUP($B387,'Classificação ativ com agrop'!$B$7:$Z$632,COLUMN()-1,0))</f>
        <v>129</v>
      </c>
      <c r="T387" s="270">
        <f>IF(VLOOKUP($B387,'Classificação ativ com agrop'!$B$7:$Z$632,COLUMN()-1,0)=0,"",VLOOKUP($B387,'Classificação ativ com agrop'!$B$7:$Z$632,COLUMN()-1,0))</f>
        <v>24</v>
      </c>
      <c r="U387" s="270">
        <f>IF(VLOOKUP($B387,'Classificação ativ com agrop'!$B$7:$Z$632,COLUMN()-1,0)=0,"",VLOOKUP($B387,'Classificação ativ com agrop'!$B$7:$Z$632,COLUMN()-1,0))</f>
        <v>5410</v>
      </c>
      <c r="V387" s="270">
        <f>IF(VLOOKUP($B387,'Classificação ativ com agrop'!$B$7:$Z$632,COLUMN()-1,0)=0,"",VLOOKUP($B387,'Classificação ativ com agrop'!$B$7:$Z$632,COLUMN()-1,0))</f>
        <v>322</v>
      </c>
      <c r="W387" s="270" t="str">
        <f>IF(VLOOKUP($B387,'Classificação ativ com agrop'!$B$7:$Z$632,COLUMN()-1,0)=0,"",VLOOKUP($B387,'Classificação ativ com agrop'!$B$7:$Z$632,COLUMN()-1,0))</f>
        <v/>
      </c>
      <c r="X387" s="270" t="str">
        <f>IF(VLOOKUP($B387,'Classificação ativ com agrop'!$B$7:$Z$632,COLUMN()-1,0)=0,"",VLOOKUP($B387,'Classificação ativ com agrop'!$B$7:$Z$632,COLUMN()-1,0))</f>
        <v/>
      </c>
      <c r="Y387" s="270" t="str">
        <f>IF(VLOOKUP($B387,'Classificação ativ com agrop'!$B$7:$Z$632,COLUMN()-1,0)=0,"",VLOOKUP($B387,'Classificação ativ com agrop'!$B$7:$Z$632,COLUMN()-1,0))</f>
        <v/>
      </c>
      <c r="Z387" s="270" t="str">
        <f>IF(VLOOKUP($B387,'Classificação ativ com agrop'!$B$7:$Z$632,COLUMN()-1,0)=0,"",VLOOKUP($B387,'Classificação ativ com agrop'!$B$7:$Z$632,COLUMN()-1,0))</f>
        <v/>
      </c>
    </row>
    <row r="388" spans="1:26">
      <c r="A388" s="48">
        <v>298</v>
      </c>
      <c r="B388" s="49" t="s">
        <v>269</v>
      </c>
      <c r="C388" s="65">
        <f>VLOOKUP($B388,'Panorama Especialização Brasil'!$K$4:$BU$679,58,0)</f>
        <v>1387</v>
      </c>
      <c r="D388" s="46">
        <f t="shared" si="5"/>
        <v>0.41670586609064819</v>
      </c>
      <c r="E388" s="201">
        <f>VLOOKUP($B388,'Panorama Especialização Brasil'!$K$4:$BU$679,60,0)</f>
        <v>114</v>
      </c>
      <c r="F388" s="98">
        <v>899</v>
      </c>
      <c r="G388" s="196">
        <v>18</v>
      </c>
      <c r="H388" s="98">
        <f>VLOOKUP($B388,'Panorama Especialização Brasil'!$K$4:$BU$679,63,0)</f>
        <v>58897</v>
      </c>
      <c r="I388" s="201">
        <f>VLOOKUP($B388,'Panorama Especialização Brasil'!$K$4:$BV$680,64,0)</f>
        <v>4037</v>
      </c>
      <c r="J388" s="270" t="str">
        <f>IF(VLOOKUP($B388,'Classificação ativ com agrop'!$B$7:$Z$632,COLUMN()-1,0)=0,"",VLOOKUP($B388,'Classificação ativ com agrop'!$B$7:$Z$632,COLUMN()-1,0))</f>
        <v/>
      </c>
      <c r="K388" s="270" t="str">
        <f>IF(VLOOKUP($B388,'Classificação ativ com agrop'!$B$7:$Z$632,COLUMN()-1,0)=0,"",VLOOKUP($B388,'Classificação ativ com agrop'!$B$7:$Z$632,COLUMN()-1,0))</f>
        <v>SPB - Saúde</v>
      </c>
      <c r="L388" s="270" t="str">
        <f>IF(VLOOKUP($B388,'Classificação ativ com agrop'!$B$7:$Z$632,COLUMN()-1,0)=0,"",VLOOKUP($B388,'Classificação ativ com agrop'!$B$7:$Z$632,COLUMN()-1,0))</f>
        <v/>
      </c>
      <c r="M388" s="270" t="str">
        <f>IF(VLOOKUP($B388,'Classificação ativ com agrop'!$B$7:$Z$632,COLUMN()-1,0)=0,"",VLOOKUP($B388,'Classificação ativ com agrop'!$B$7:$Z$632,COLUMN()-1,0))</f>
        <v>Multifunção</v>
      </c>
      <c r="N388" s="270" t="str">
        <f>IF(VLOOKUP($B388,'Classificação ativ com agrop'!$B$7:$Z$632,COLUMN()-1,0)=0,"",VLOOKUP($B388,'Classificação ativ com agrop'!$B$7:$Z$632,COLUMN()-1,0))</f>
        <v/>
      </c>
      <c r="O388" s="270" t="str">
        <f>IF(VLOOKUP($B388,'Classificação ativ com agrop'!$B$7:$Z$632,COLUMN()-1,0)=0,"",VLOOKUP($B388,'Classificação ativ com agrop'!$B$7:$Z$632,COLUMN()-1,0))</f>
        <v/>
      </c>
      <c r="P388" s="270" t="str">
        <f>IF(VLOOKUP($B388,'Classificação ativ com agrop'!$B$7:$Z$632,COLUMN()-1,0)=0,"",VLOOKUP($B388,'Classificação ativ com agrop'!$B$7:$Z$632,COLUMN()-1,0))</f>
        <v/>
      </c>
      <c r="Q388" s="269">
        <f>IF(VLOOKUP($B388,'Classificação ativ com agrop'!$B$7:$Z$632,COLUMN()-1,0)=0,"",VLOOKUP($B388,'Classificação ativ com agrop'!$B$7:$Z$632,COLUMN()-1,0))</f>
        <v>1</v>
      </c>
      <c r="R388" s="269" t="str">
        <f>IF(VLOOKUP($B388,'Classificação ativ com agrop'!$B$7:$Z$632,COLUMN()-1,0)=0,"",VLOOKUP($B388,'Classificação ativ com agrop'!$B$7:$Z$632,COLUMN()-1,0))</f>
        <v/>
      </c>
      <c r="S388" s="270">
        <f>IF(VLOOKUP($B388,'Classificação ativ com agrop'!$B$7:$Z$632,COLUMN()-1,0)=0,"",VLOOKUP($B388,'Classificação ativ com agrop'!$B$7:$Z$632,COLUMN()-1,0))</f>
        <v>1387</v>
      </c>
      <c r="T388" s="270">
        <f>IF(VLOOKUP($B388,'Classificação ativ com agrop'!$B$7:$Z$632,COLUMN()-1,0)=0,"",VLOOKUP($B388,'Classificação ativ com agrop'!$B$7:$Z$632,COLUMN()-1,0))</f>
        <v>114</v>
      </c>
      <c r="U388" s="270">
        <f>IF(VLOOKUP($B388,'Classificação ativ com agrop'!$B$7:$Z$632,COLUMN()-1,0)=0,"",VLOOKUP($B388,'Classificação ativ com agrop'!$B$7:$Z$632,COLUMN()-1,0))</f>
        <v>58897</v>
      </c>
      <c r="V388" s="270">
        <f>IF(VLOOKUP($B388,'Classificação ativ com agrop'!$B$7:$Z$632,COLUMN()-1,0)=0,"",VLOOKUP($B388,'Classificação ativ com agrop'!$B$7:$Z$632,COLUMN()-1,0))</f>
        <v>4037</v>
      </c>
      <c r="W388" s="270" t="str">
        <f>IF(VLOOKUP($B388,'Classificação ativ com agrop'!$B$7:$Z$632,COLUMN()-1,0)=0,"",VLOOKUP($B388,'Classificação ativ com agrop'!$B$7:$Z$632,COLUMN()-1,0))</f>
        <v/>
      </c>
      <c r="X388" s="270" t="str">
        <f>IF(VLOOKUP($B388,'Classificação ativ com agrop'!$B$7:$Z$632,COLUMN()-1,0)=0,"",VLOOKUP($B388,'Classificação ativ com agrop'!$B$7:$Z$632,COLUMN()-1,0))</f>
        <v/>
      </c>
      <c r="Y388" s="270" t="str">
        <f>IF(VLOOKUP($B388,'Classificação ativ com agrop'!$B$7:$Z$632,COLUMN()-1,0)=0,"",VLOOKUP($B388,'Classificação ativ com agrop'!$B$7:$Z$632,COLUMN()-1,0))</f>
        <v/>
      </c>
      <c r="Z388" s="270" t="str">
        <f>IF(VLOOKUP($B388,'Classificação ativ com agrop'!$B$7:$Z$632,COLUMN()-1,0)=0,"",VLOOKUP($B388,'Classificação ativ com agrop'!$B$7:$Z$632,COLUMN()-1,0))</f>
        <v/>
      </c>
    </row>
    <row r="389" spans="1:26">
      <c r="A389" s="48">
        <v>69</v>
      </c>
      <c r="B389" s="49" t="s">
        <v>39</v>
      </c>
      <c r="C389" s="65">
        <f>VLOOKUP($B389,'Panorama Especialização Brasil'!$K$4:$BU$679,58,0)</f>
        <v>573</v>
      </c>
      <c r="D389" s="46">
        <f t="shared" si="5"/>
        <v>0.41627195524893745</v>
      </c>
      <c r="E389" s="201">
        <f>VLOOKUP($B389,'Panorama Especialização Brasil'!$K$4:$BU$679,60,0)</f>
        <v>13</v>
      </c>
      <c r="F389" s="98">
        <v>221</v>
      </c>
      <c r="G389" s="196">
        <v>4</v>
      </c>
      <c r="H389" s="98">
        <f>VLOOKUP($B389,'Panorama Especialização Brasil'!$K$4:$BU$679,63,0)</f>
        <v>24357</v>
      </c>
      <c r="I389" s="201">
        <f>VLOOKUP($B389,'Panorama Especialização Brasil'!$K$4:$BV$680,64,0)</f>
        <v>425</v>
      </c>
      <c r="J389" s="270" t="str">
        <f>IF(VLOOKUP($B389,'Classificação ativ com agrop'!$B$7:$Z$632,COLUMN()-1,0)=0,"",VLOOKUP($B389,'Classificação ativ com agrop'!$B$7:$Z$632,COLUMN()-1,0))</f>
        <v/>
      </c>
      <c r="K389" s="270" t="str">
        <f>IF(VLOOKUP($B389,'Classificação ativ com agrop'!$B$7:$Z$632,COLUMN()-1,0)=0,"",VLOOKUP($B389,'Classificação ativ com agrop'!$B$7:$Z$632,COLUMN()-1,0))</f>
        <v>SPF</v>
      </c>
      <c r="L389" s="270" t="str">
        <f>IF(VLOOKUP($B389,'Classificação ativ com agrop'!$B$7:$Z$632,COLUMN()-1,0)=0,"",VLOOKUP($B389,'Classificação ativ com agrop'!$B$7:$Z$632,COLUMN()-1,0))</f>
        <v/>
      </c>
      <c r="M389" s="270" t="str">
        <f>IF(VLOOKUP($B389,'Classificação ativ com agrop'!$B$7:$Z$632,COLUMN()-1,0)=0,"",VLOOKUP($B389,'Classificação ativ com agrop'!$B$7:$Z$632,COLUMN()-1,0))</f>
        <v>Cons Reflexo</v>
      </c>
      <c r="N389" s="270" t="str">
        <f>IF(VLOOKUP($B389,'Classificação ativ com agrop'!$B$7:$Z$632,COLUMN()-1,0)=0,"",VLOOKUP($B389,'Classificação ativ com agrop'!$B$7:$Z$632,COLUMN()-1,0))</f>
        <v/>
      </c>
      <c r="O389" s="270" t="str">
        <f>IF(VLOOKUP($B389,'Classificação ativ com agrop'!$B$7:$Z$632,COLUMN()-1,0)=0,"",VLOOKUP($B389,'Classificação ativ com agrop'!$B$7:$Z$632,COLUMN()-1,0))</f>
        <v/>
      </c>
      <c r="P389" s="270" t="str">
        <f>IF(VLOOKUP($B389,'Classificação ativ com agrop'!$B$7:$Z$632,COLUMN()-1,0)=0,"",VLOOKUP($B389,'Classificação ativ com agrop'!$B$7:$Z$632,COLUMN()-1,0))</f>
        <v/>
      </c>
      <c r="Q389" s="269">
        <f>IF(VLOOKUP($B389,'Classificação ativ com agrop'!$B$7:$Z$632,COLUMN()-1,0)=0,"",VLOOKUP($B389,'Classificação ativ com agrop'!$B$7:$Z$632,COLUMN()-1,0))</f>
        <v>1</v>
      </c>
      <c r="R389" s="269" t="str">
        <f>IF(VLOOKUP($B389,'Classificação ativ com agrop'!$B$7:$Z$632,COLUMN()-1,0)=0,"",VLOOKUP($B389,'Classificação ativ com agrop'!$B$7:$Z$632,COLUMN()-1,0))</f>
        <v/>
      </c>
      <c r="S389" s="270">
        <f>IF(VLOOKUP($B389,'Classificação ativ com agrop'!$B$7:$Z$632,COLUMN()-1,0)=0,"",VLOOKUP($B389,'Classificação ativ com agrop'!$B$7:$Z$632,COLUMN()-1,0))</f>
        <v>573</v>
      </c>
      <c r="T389" s="270">
        <f>IF(VLOOKUP($B389,'Classificação ativ com agrop'!$B$7:$Z$632,COLUMN()-1,0)=0,"",VLOOKUP($B389,'Classificação ativ com agrop'!$B$7:$Z$632,COLUMN()-1,0))</f>
        <v>13</v>
      </c>
      <c r="U389" s="270">
        <f>IF(VLOOKUP($B389,'Classificação ativ com agrop'!$B$7:$Z$632,COLUMN()-1,0)=0,"",VLOOKUP($B389,'Classificação ativ com agrop'!$B$7:$Z$632,COLUMN()-1,0))</f>
        <v>24357</v>
      </c>
      <c r="V389" s="270">
        <f>IF(VLOOKUP($B389,'Classificação ativ com agrop'!$B$7:$Z$632,COLUMN()-1,0)=0,"",VLOOKUP($B389,'Classificação ativ com agrop'!$B$7:$Z$632,COLUMN()-1,0))</f>
        <v>425</v>
      </c>
      <c r="W389" s="270" t="str">
        <f>IF(VLOOKUP($B389,'Classificação ativ com agrop'!$B$7:$Z$632,COLUMN()-1,0)=0,"",VLOOKUP($B389,'Classificação ativ com agrop'!$B$7:$Z$632,COLUMN()-1,0))</f>
        <v/>
      </c>
      <c r="X389" s="270" t="str">
        <f>IF(VLOOKUP($B389,'Classificação ativ com agrop'!$B$7:$Z$632,COLUMN()-1,0)=0,"",VLOOKUP($B389,'Classificação ativ com agrop'!$B$7:$Z$632,COLUMN()-1,0))</f>
        <v/>
      </c>
      <c r="Y389" s="270" t="str">
        <f>IF(VLOOKUP($B389,'Classificação ativ com agrop'!$B$7:$Z$632,COLUMN()-1,0)=0,"",VLOOKUP($B389,'Classificação ativ com agrop'!$B$7:$Z$632,COLUMN()-1,0))</f>
        <v/>
      </c>
      <c r="Z389" s="270" t="str">
        <f>IF(VLOOKUP($B389,'Classificação ativ com agrop'!$B$7:$Z$632,COLUMN()-1,0)=0,"",VLOOKUP($B389,'Classificação ativ com agrop'!$B$7:$Z$632,COLUMN()-1,0))</f>
        <v/>
      </c>
    </row>
    <row r="390" spans="1:26">
      <c r="A390" s="48">
        <v>454</v>
      </c>
      <c r="B390" s="49" t="s">
        <v>426</v>
      </c>
      <c r="C390" s="65">
        <f>VLOOKUP($B390,'Panorama Especialização Brasil'!$K$4:$BU$679,58,0)</f>
        <v>192</v>
      </c>
      <c r="D390" s="46">
        <f t="shared" ref="D390:D453" si="6">(C390/H390)/($C$4/$H$4)</f>
        <v>0.4154832862805044</v>
      </c>
      <c r="E390" s="201">
        <f>VLOOKUP($B390,'Panorama Especialização Brasil'!$K$4:$BU$679,60,0)</f>
        <v>10</v>
      </c>
      <c r="F390" s="98">
        <v>162</v>
      </c>
      <c r="G390" s="196">
        <v>4</v>
      </c>
      <c r="H390" s="98">
        <f>VLOOKUP($B390,'Panorama Especialização Brasil'!$K$4:$BU$679,63,0)</f>
        <v>8177</v>
      </c>
      <c r="I390" s="201">
        <f>VLOOKUP($B390,'Panorama Especialização Brasil'!$K$4:$BV$680,64,0)</f>
        <v>113</v>
      </c>
      <c r="J390" s="270" t="str">
        <f>IF(VLOOKUP($B390,'Classificação ativ com agrop'!$B$7:$Z$632,COLUMN()-1,0)=0,"",VLOOKUP($B390,'Classificação ativ com agrop'!$B$7:$Z$632,COLUMN()-1,0))</f>
        <v/>
      </c>
      <c r="K390" s="270" t="str">
        <f>IF(VLOOKUP($B390,'Classificação ativ com agrop'!$B$7:$Z$632,COLUMN()-1,0)=0,"",VLOOKUP($B390,'Classificação ativ com agrop'!$B$7:$Z$632,COLUMN()-1,0))</f>
        <v>Multicadeia</v>
      </c>
      <c r="L390" s="270" t="str">
        <f>IF(VLOOKUP($B390,'Classificação ativ com agrop'!$B$7:$Z$632,COLUMN()-1,0)=0,"",VLOOKUP($B390,'Classificação ativ com agrop'!$B$7:$Z$632,COLUMN()-1,0))</f>
        <v/>
      </c>
      <c r="M390" s="270" t="str">
        <f>IF(VLOOKUP($B390,'Classificação ativ com agrop'!$B$7:$Z$632,COLUMN()-1,0)=0,"",VLOOKUP($B390,'Classificação ativ com agrop'!$B$7:$Z$632,COLUMN()-1,0))</f>
        <v>Multifunção</v>
      </c>
      <c r="N390" s="270" t="str">
        <f>IF(VLOOKUP($B390,'Classificação ativ com agrop'!$B$7:$Z$632,COLUMN()-1,0)=0,"",VLOOKUP($B390,'Classificação ativ com agrop'!$B$7:$Z$632,COLUMN()-1,0))</f>
        <v/>
      </c>
      <c r="O390" s="270" t="str">
        <f>IF(VLOOKUP($B390,'Classificação ativ com agrop'!$B$7:$Z$632,COLUMN()-1,0)=0,"",VLOOKUP($B390,'Classificação ativ com agrop'!$B$7:$Z$632,COLUMN()-1,0))</f>
        <v/>
      </c>
      <c r="P390" s="270" t="str">
        <f>IF(VLOOKUP($B390,'Classificação ativ com agrop'!$B$7:$Z$632,COLUMN()-1,0)=0,"",VLOOKUP($B390,'Classificação ativ com agrop'!$B$7:$Z$632,COLUMN()-1,0))</f>
        <v/>
      </c>
      <c r="Q390" s="269">
        <f>IF(VLOOKUP($B390,'Classificação ativ com agrop'!$B$7:$Z$632,COLUMN()-1,0)=0,"",VLOOKUP($B390,'Classificação ativ com agrop'!$B$7:$Z$632,COLUMN()-1,0))</f>
        <v>1</v>
      </c>
      <c r="R390" s="269" t="str">
        <f>IF(VLOOKUP($B390,'Classificação ativ com agrop'!$B$7:$Z$632,COLUMN()-1,0)=0,"",VLOOKUP($B390,'Classificação ativ com agrop'!$B$7:$Z$632,COLUMN()-1,0))</f>
        <v/>
      </c>
      <c r="S390" s="270">
        <f>IF(VLOOKUP($B390,'Classificação ativ com agrop'!$B$7:$Z$632,COLUMN()-1,0)=0,"",VLOOKUP($B390,'Classificação ativ com agrop'!$B$7:$Z$632,COLUMN()-1,0))</f>
        <v>192</v>
      </c>
      <c r="T390" s="270">
        <f>IF(VLOOKUP($B390,'Classificação ativ com agrop'!$B$7:$Z$632,COLUMN()-1,0)=0,"",VLOOKUP($B390,'Classificação ativ com agrop'!$B$7:$Z$632,COLUMN()-1,0))</f>
        <v>10</v>
      </c>
      <c r="U390" s="270">
        <f>IF(VLOOKUP($B390,'Classificação ativ com agrop'!$B$7:$Z$632,COLUMN()-1,0)=0,"",VLOOKUP($B390,'Classificação ativ com agrop'!$B$7:$Z$632,COLUMN()-1,0))</f>
        <v>8177</v>
      </c>
      <c r="V390" s="270">
        <f>IF(VLOOKUP($B390,'Classificação ativ com agrop'!$B$7:$Z$632,COLUMN()-1,0)=0,"",VLOOKUP($B390,'Classificação ativ com agrop'!$B$7:$Z$632,COLUMN()-1,0))</f>
        <v>113</v>
      </c>
      <c r="W390" s="270" t="str">
        <f>IF(VLOOKUP($B390,'Classificação ativ com agrop'!$B$7:$Z$632,COLUMN()-1,0)=0,"",VLOOKUP($B390,'Classificação ativ com agrop'!$B$7:$Z$632,COLUMN()-1,0))</f>
        <v/>
      </c>
      <c r="X390" s="270" t="str">
        <f>IF(VLOOKUP($B390,'Classificação ativ com agrop'!$B$7:$Z$632,COLUMN()-1,0)=0,"",VLOOKUP($B390,'Classificação ativ com agrop'!$B$7:$Z$632,COLUMN()-1,0))</f>
        <v/>
      </c>
      <c r="Y390" s="270" t="str">
        <f>IF(VLOOKUP($B390,'Classificação ativ com agrop'!$B$7:$Z$632,COLUMN()-1,0)=0,"",VLOOKUP($B390,'Classificação ativ com agrop'!$B$7:$Z$632,COLUMN()-1,0))</f>
        <v/>
      </c>
      <c r="Z390" s="270" t="str">
        <f>IF(VLOOKUP($B390,'Classificação ativ com agrop'!$B$7:$Z$632,COLUMN()-1,0)=0,"",VLOOKUP($B390,'Classificação ativ com agrop'!$B$7:$Z$632,COLUMN()-1,0))</f>
        <v/>
      </c>
    </row>
    <row r="391" spans="1:26">
      <c r="A391" s="48">
        <v>335</v>
      </c>
      <c r="B391" s="49" t="s">
        <v>306</v>
      </c>
      <c r="C391" s="65">
        <f>VLOOKUP($B391,'Panorama Especialização Brasil'!$K$4:$BU$679,58,0)</f>
        <v>845</v>
      </c>
      <c r="D391" s="46">
        <f t="shared" si="6"/>
        <v>0.41356776638487919</v>
      </c>
      <c r="E391" s="201">
        <f>VLOOKUP($B391,'Panorama Especialização Brasil'!$K$4:$BU$679,60,0)</f>
        <v>57</v>
      </c>
      <c r="F391" s="98">
        <v>28</v>
      </c>
      <c r="G391" s="196">
        <v>8</v>
      </c>
      <c r="H391" s="98">
        <f>VLOOKUP($B391,'Panorama Especialização Brasil'!$K$4:$BU$679,63,0)</f>
        <v>36154</v>
      </c>
      <c r="I391" s="201">
        <f>VLOOKUP($B391,'Panorama Especialização Brasil'!$K$4:$BV$680,64,0)</f>
        <v>1741</v>
      </c>
      <c r="J391" s="270" t="str">
        <f>IF(VLOOKUP($B391,'Classificação ativ com agrop'!$B$7:$Z$632,COLUMN()-1,0)=0,"",VLOOKUP($B391,'Classificação ativ com agrop'!$B$7:$Z$632,COLUMN()-1,0))</f>
        <v/>
      </c>
      <c r="K391" s="270" t="str">
        <f>IF(VLOOKUP($B391,'Classificação ativ com agrop'!$B$7:$Z$632,COLUMN()-1,0)=0,"",VLOOKUP($B391,'Classificação ativ com agrop'!$B$7:$Z$632,COLUMN()-1,0))</f>
        <v>SPF&amp;E</v>
      </c>
      <c r="L391" s="270" t="str">
        <f>IF(VLOOKUP($B391,'Classificação ativ com agrop'!$B$7:$Z$632,COLUMN()-1,0)=0,"",VLOOKUP($B391,'Classificação ativ com agrop'!$B$7:$Z$632,COLUMN()-1,0))</f>
        <v/>
      </c>
      <c r="M391" s="270" t="str">
        <f>IF(VLOOKUP($B391,'Classificação ativ com agrop'!$B$7:$Z$632,COLUMN()-1,0)=0,"",VLOOKUP($B391,'Classificação ativ com agrop'!$B$7:$Z$632,COLUMN()-1,0))</f>
        <v>Gen Reflexo</v>
      </c>
      <c r="N391" s="270" t="str">
        <f>IF(VLOOKUP($B391,'Classificação ativ com agrop'!$B$7:$Z$632,COLUMN()-1,0)=0,"",VLOOKUP($B391,'Classificação ativ com agrop'!$B$7:$Z$632,COLUMN()-1,0))</f>
        <v/>
      </c>
      <c r="O391" s="270" t="str">
        <f>IF(VLOOKUP($B391,'Classificação ativ com agrop'!$B$7:$Z$632,COLUMN()-1,0)=0,"",VLOOKUP($B391,'Classificação ativ com agrop'!$B$7:$Z$632,COLUMN()-1,0))</f>
        <v/>
      </c>
      <c r="P391" s="270" t="str">
        <f>IF(VLOOKUP($B391,'Classificação ativ com agrop'!$B$7:$Z$632,COLUMN()-1,0)=0,"",VLOOKUP($B391,'Classificação ativ com agrop'!$B$7:$Z$632,COLUMN()-1,0))</f>
        <v/>
      </c>
      <c r="Q391" s="269">
        <f>IF(VLOOKUP($B391,'Classificação ativ com agrop'!$B$7:$Z$632,COLUMN()-1,0)=0,"",VLOOKUP($B391,'Classificação ativ com agrop'!$B$7:$Z$632,COLUMN()-1,0))</f>
        <v>1</v>
      </c>
      <c r="R391" s="269" t="str">
        <f>IF(VLOOKUP($B391,'Classificação ativ com agrop'!$B$7:$Z$632,COLUMN()-1,0)=0,"",VLOOKUP($B391,'Classificação ativ com agrop'!$B$7:$Z$632,COLUMN()-1,0))</f>
        <v/>
      </c>
      <c r="S391" s="270">
        <f>IF(VLOOKUP($B391,'Classificação ativ com agrop'!$B$7:$Z$632,COLUMN()-1,0)=0,"",VLOOKUP($B391,'Classificação ativ com agrop'!$B$7:$Z$632,COLUMN()-1,0))</f>
        <v>845</v>
      </c>
      <c r="T391" s="270">
        <f>IF(VLOOKUP($B391,'Classificação ativ com agrop'!$B$7:$Z$632,COLUMN()-1,0)=0,"",VLOOKUP($B391,'Classificação ativ com agrop'!$B$7:$Z$632,COLUMN()-1,0))</f>
        <v>57</v>
      </c>
      <c r="U391" s="270">
        <f>IF(VLOOKUP($B391,'Classificação ativ com agrop'!$B$7:$Z$632,COLUMN()-1,0)=0,"",VLOOKUP($B391,'Classificação ativ com agrop'!$B$7:$Z$632,COLUMN()-1,0))</f>
        <v>36154</v>
      </c>
      <c r="V391" s="270">
        <f>IF(VLOOKUP($B391,'Classificação ativ com agrop'!$B$7:$Z$632,COLUMN()-1,0)=0,"",VLOOKUP($B391,'Classificação ativ com agrop'!$B$7:$Z$632,COLUMN()-1,0))</f>
        <v>1741</v>
      </c>
      <c r="W391" s="270" t="str">
        <f>IF(VLOOKUP($B391,'Classificação ativ com agrop'!$B$7:$Z$632,COLUMN()-1,0)=0,"",VLOOKUP($B391,'Classificação ativ com agrop'!$B$7:$Z$632,COLUMN()-1,0))</f>
        <v/>
      </c>
      <c r="X391" s="270" t="str">
        <f>IF(VLOOKUP($B391,'Classificação ativ com agrop'!$B$7:$Z$632,COLUMN()-1,0)=0,"",VLOOKUP($B391,'Classificação ativ com agrop'!$B$7:$Z$632,COLUMN()-1,0))</f>
        <v/>
      </c>
      <c r="Y391" s="270" t="str">
        <f>IF(VLOOKUP($B391,'Classificação ativ com agrop'!$B$7:$Z$632,COLUMN()-1,0)=0,"",VLOOKUP($B391,'Classificação ativ com agrop'!$B$7:$Z$632,COLUMN()-1,0))</f>
        <v/>
      </c>
      <c r="Z391" s="270" t="str">
        <f>IF(VLOOKUP($B391,'Classificação ativ com agrop'!$B$7:$Z$632,COLUMN()-1,0)=0,"",VLOOKUP($B391,'Classificação ativ com agrop'!$B$7:$Z$632,COLUMN()-1,0))</f>
        <v/>
      </c>
    </row>
    <row r="392" spans="1:26">
      <c r="A392" s="48">
        <v>134</v>
      </c>
      <c r="B392" s="49" t="s">
        <v>104</v>
      </c>
      <c r="C392" s="65">
        <f>VLOOKUP($B392,'Panorama Especialização Brasil'!$K$4:$BU$679,58,0)</f>
        <v>303</v>
      </c>
      <c r="D392" s="46">
        <f t="shared" si="6"/>
        <v>0.40747322211711046</v>
      </c>
      <c r="E392" s="201">
        <f>VLOOKUP($B392,'Panorama Especialização Brasil'!$K$4:$BU$679,60,0)</f>
        <v>10</v>
      </c>
      <c r="F392" s="98">
        <v>280</v>
      </c>
      <c r="G392" s="196">
        <v>6</v>
      </c>
      <c r="H392" s="98">
        <f>VLOOKUP($B392,'Panorama Especialização Brasil'!$K$4:$BU$679,63,0)</f>
        <v>13158</v>
      </c>
      <c r="I392" s="201">
        <f>VLOOKUP($B392,'Panorama Especialização Brasil'!$K$4:$BV$680,64,0)</f>
        <v>485</v>
      </c>
      <c r="J392" s="270" t="str">
        <f>IF(VLOOKUP($B392,'Classificação ativ com agrop'!$B$7:$Z$632,COLUMN()-1,0)=0,"",VLOOKUP($B392,'Classificação ativ com agrop'!$B$7:$Z$632,COLUMN()-1,0))</f>
        <v/>
      </c>
      <c r="K392" s="270" t="str">
        <f>IF(VLOOKUP($B392,'Classificação ativ com agrop'!$B$7:$Z$632,COLUMN()-1,0)=0,"",VLOOKUP($B392,'Classificação ativ com agrop'!$B$7:$Z$632,COLUMN()-1,0))</f>
        <v>Agroind Veg</v>
      </c>
      <c r="L392" s="270" t="str">
        <f>IF(VLOOKUP($B392,'Classificação ativ com agrop'!$B$7:$Z$632,COLUMN()-1,0)=0,"",VLOOKUP($B392,'Classificação ativ com agrop'!$B$7:$Z$632,COLUMN()-1,0))</f>
        <v>Madeira</v>
      </c>
      <c r="M392" s="270" t="str">
        <f>IF(VLOOKUP($B392,'Classificação ativ com agrop'!$B$7:$Z$632,COLUMN()-1,0)=0,"",VLOOKUP($B392,'Classificação ativ com agrop'!$B$7:$Z$632,COLUMN()-1,0))</f>
        <v>X Prop</v>
      </c>
      <c r="N392" s="270" t="str">
        <f>IF(VLOOKUP($B392,'Classificação ativ com agrop'!$B$7:$Z$632,COLUMN()-1,0)=0,"",VLOOKUP($B392,'Classificação ativ com agrop'!$B$7:$Z$632,COLUMN()-1,0))</f>
        <v/>
      </c>
      <c r="O392" s="270" t="str">
        <f>IF(VLOOKUP($B392,'Classificação ativ com agrop'!$B$7:$Z$632,COLUMN()-1,0)=0,"",VLOOKUP($B392,'Classificação ativ com agrop'!$B$7:$Z$632,COLUMN()-1,0))</f>
        <v/>
      </c>
      <c r="P392" s="270" t="str">
        <f>IF(VLOOKUP($B392,'Classificação ativ com agrop'!$B$7:$Z$632,COLUMN()-1,0)=0,"",VLOOKUP($B392,'Classificação ativ com agrop'!$B$7:$Z$632,COLUMN()-1,0))</f>
        <v/>
      </c>
      <c r="Q392" s="269">
        <f>IF(VLOOKUP($B392,'Classificação ativ com agrop'!$B$7:$Z$632,COLUMN()-1,0)=0,"",VLOOKUP($B392,'Classificação ativ com agrop'!$B$7:$Z$632,COLUMN()-1,0))</f>
        <v>1</v>
      </c>
      <c r="R392" s="269" t="str">
        <f>IF(VLOOKUP($B392,'Classificação ativ com agrop'!$B$7:$Z$632,COLUMN()-1,0)=0,"",VLOOKUP($B392,'Classificação ativ com agrop'!$B$7:$Z$632,COLUMN()-1,0))</f>
        <v/>
      </c>
      <c r="S392" s="270">
        <f>IF(VLOOKUP($B392,'Classificação ativ com agrop'!$B$7:$Z$632,COLUMN()-1,0)=0,"",VLOOKUP($B392,'Classificação ativ com agrop'!$B$7:$Z$632,COLUMN()-1,0))</f>
        <v>303</v>
      </c>
      <c r="T392" s="270">
        <f>IF(VLOOKUP($B392,'Classificação ativ com agrop'!$B$7:$Z$632,COLUMN()-1,0)=0,"",VLOOKUP($B392,'Classificação ativ com agrop'!$B$7:$Z$632,COLUMN()-1,0))</f>
        <v>10</v>
      </c>
      <c r="U392" s="270">
        <f>IF(VLOOKUP($B392,'Classificação ativ com agrop'!$B$7:$Z$632,COLUMN()-1,0)=0,"",VLOOKUP($B392,'Classificação ativ com agrop'!$B$7:$Z$632,COLUMN()-1,0))</f>
        <v>13158</v>
      </c>
      <c r="V392" s="270">
        <f>IF(VLOOKUP($B392,'Classificação ativ com agrop'!$B$7:$Z$632,COLUMN()-1,0)=0,"",VLOOKUP($B392,'Classificação ativ com agrop'!$B$7:$Z$632,COLUMN()-1,0))</f>
        <v>485</v>
      </c>
      <c r="W392" s="270" t="str">
        <f>IF(VLOOKUP($B392,'Classificação ativ com agrop'!$B$7:$Z$632,COLUMN()-1,0)=0,"",VLOOKUP($B392,'Classificação ativ com agrop'!$B$7:$Z$632,COLUMN()-1,0))</f>
        <v/>
      </c>
      <c r="X392" s="270" t="str">
        <f>IF(VLOOKUP($B392,'Classificação ativ com agrop'!$B$7:$Z$632,COLUMN()-1,0)=0,"",VLOOKUP($B392,'Classificação ativ com agrop'!$B$7:$Z$632,COLUMN()-1,0))</f>
        <v/>
      </c>
      <c r="Y392" s="270" t="str">
        <f>IF(VLOOKUP($B392,'Classificação ativ com agrop'!$B$7:$Z$632,COLUMN()-1,0)=0,"",VLOOKUP($B392,'Classificação ativ com agrop'!$B$7:$Z$632,COLUMN()-1,0))</f>
        <v/>
      </c>
      <c r="Z392" s="270" t="str">
        <f>IF(VLOOKUP($B392,'Classificação ativ com agrop'!$B$7:$Z$632,COLUMN()-1,0)=0,"",VLOOKUP($B392,'Classificação ativ com agrop'!$B$7:$Z$632,COLUMN()-1,0))</f>
        <v/>
      </c>
    </row>
    <row r="393" spans="1:26">
      <c r="A393" s="48">
        <v>672</v>
      </c>
      <c r="B393" s="49" t="s">
        <v>646</v>
      </c>
      <c r="C393" s="65">
        <f>VLOOKUP($B393,'Panorama Especialização Brasil'!$K$4:$BU$679,58,0)</f>
        <v>829</v>
      </c>
      <c r="D393" s="46">
        <f t="shared" si="6"/>
        <v>0.40651272800016486</v>
      </c>
      <c r="E393" s="201">
        <f>VLOOKUP($B393,'Panorama Especialização Brasil'!$K$4:$BU$679,60,0)</f>
        <v>354</v>
      </c>
      <c r="F393" s="98">
        <v>117</v>
      </c>
      <c r="G393" s="196">
        <v>27</v>
      </c>
      <c r="H393" s="98">
        <f>VLOOKUP($B393,'Panorama Especialização Brasil'!$K$4:$BU$679,63,0)</f>
        <v>36085</v>
      </c>
      <c r="I393" s="201">
        <f>VLOOKUP($B393,'Panorama Especialização Brasil'!$K$4:$BV$680,64,0)</f>
        <v>11614</v>
      </c>
      <c r="J393" s="270" t="str">
        <f>IF(VLOOKUP($B393,'Classificação ativ com agrop'!$B$7:$Z$632,COLUMN()-1,0)=0,"",VLOOKUP($B393,'Classificação ativ com agrop'!$B$7:$Z$632,COLUMN()-1,0))</f>
        <v/>
      </c>
      <c r="K393" s="270" t="str">
        <f>IF(VLOOKUP($B393,'Classificação ativ com agrop'!$B$7:$Z$632,COLUMN()-1,0)=0,"",VLOOKUP($B393,'Classificação ativ com agrop'!$B$7:$Z$632,COLUMN()-1,0))</f>
        <v>SPF</v>
      </c>
      <c r="L393" s="270" t="str">
        <f>IF(VLOOKUP($B393,'Classificação ativ com agrop'!$B$7:$Z$632,COLUMN()-1,0)=0,"",VLOOKUP($B393,'Classificação ativ com agrop'!$B$7:$Z$632,COLUMN()-1,0))</f>
        <v/>
      </c>
      <c r="M393" s="270" t="str">
        <f>IF(VLOOKUP($B393,'Classificação ativ com agrop'!$B$7:$Z$632,COLUMN()-1,0)=0,"",VLOOKUP($B393,'Classificação ativ com agrop'!$B$7:$Z$632,COLUMN()-1,0))</f>
        <v>Cons Reflexo</v>
      </c>
      <c r="N393" s="270" t="str">
        <f>IF(VLOOKUP($B393,'Classificação ativ com agrop'!$B$7:$Z$632,COLUMN()-1,0)=0,"",VLOOKUP($B393,'Classificação ativ com agrop'!$B$7:$Z$632,COLUMN()-1,0))</f>
        <v/>
      </c>
      <c r="O393" s="270" t="str">
        <f>IF(VLOOKUP($B393,'Classificação ativ com agrop'!$B$7:$Z$632,COLUMN()-1,0)=0,"",VLOOKUP($B393,'Classificação ativ com agrop'!$B$7:$Z$632,COLUMN()-1,0))</f>
        <v/>
      </c>
      <c r="P393" s="270" t="str">
        <f>IF(VLOOKUP($B393,'Classificação ativ com agrop'!$B$7:$Z$632,COLUMN()-1,0)=0,"",VLOOKUP($B393,'Classificação ativ com agrop'!$B$7:$Z$632,COLUMN()-1,0))</f>
        <v/>
      </c>
      <c r="Q393" s="269">
        <f>IF(VLOOKUP($B393,'Classificação ativ com agrop'!$B$7:$Z$632,COLUMN()-1,0)=0,"",VLOOKUP($B393,'Classificação ativ com agrop'!$B$7:$Z$632,COLUMN()-1,0))</f>
        <v>1</v>
      </c>
      <c r="R393" s="269" t="str">
        <f>IF(VLOOKUP($B393,'Classificação ativ com agrop'!$B$7:$Z$632,COLUMN()-1,0)=0,"",VLOOKUP($B393,'Classificação ativ com agrop'!$B$7:$Z$632,COLUMN()-1,0))</f>
        <v/>
      </c>
      <c r="S393" s="270">
        <f>IF(VLOOKUP($B393,'Classificação ativ com agrop'!$B$7:$Z$632,COLUMN()-1,0)=0,"",VLOOKUP($B393,'Classificação ativ com agrop'!$B$7:$Z$632,COLUMN()-1,0))</f>
        <v>829</v>
      </c>
      <c r="T393" s="270">
        <f>IF(VLOOKUP($B393,'Classificação ativ com agrop'!$B$7:$Z$632,COLUMN()-1,0)=0,"",VLOOKUP($B393,'Classificação ativ com agrop'!$B$7:$Z$632,COLUMN()-1,0))</f>
        <v>354</v>
      </c>
      <c r="U393" s="270">
        <f>IF(VLOOKUP($B393,'Classificação ativ com agrop'!$B$7:$Z$632,COLUMN()-1,0)=0,"",VLOOKUP($B393,'Classificação ativ com agrop'!$B$7:$Z$632,COLUMN()-1,0))</f>
        <v>36085</v>
      </c>
      <c r="V393" s="270">
        <f>IF(VLOOKUP($B393,'Classificação ativ com agrop'!$B$7:$Z$632,COLUMN()-1,0)=0,"",VLOOKUP($B393,'Classificação ativ com agrop'!$B$7:$Z$632,COLUMN()-1,0))</f>
        <v>11614</v>
      </c>
      <c r="W393" s="270" t="str">
        <f>IF(VLOOKUP($B393,'Classificação ativ com agrop'!$B$7:$Z$632,COLUMN()-1,0)=0,"",VLOOKUP($B393,'Classificação ativ com agrop'!$B$7:$Z$632,COLUMN()-1,0))</f>
        <v/>
      </c>
      <c r="X393" s="270" t="str">
        <f>IF(VLOOKUP($B393,'Classificação ativ com agrop'!$B$7:$Z$632,COLUMN()-1,0)=0,"",VLOOKUP($B393,'Classificação ativ com agrop'!$B$7:$Z$632,COLUMN()-1,0))</f>
        <v/>
      </c>
      <c r="Y393" s="270" t="str">
        <f>IF(VLOOKUP($B393,'Classificação ativ com agrop'!$B$7:$Z$632,COLUMN()-1,0)=0,"",VLOOKUP($B393,'Classificação ativ com agrop'!$B$7:$Z$632,COLUMN()-1,0))</f>
        <v/>
      </c>
      <c r="Z393" s="270" t="str">
        <f>IF(VLOOKUP($B393,'Classificação ativ com agrop'!$B$7:$Z$632,COLUMN()-1,0)=0,"",VLOOKUP($B393,'Classificação ativ com agrop'!$B$7:$Z$632,COLUMN()-1,0))</f>
        <v/>
      </c>
    </row>
    <row r="394" spans="1:26">
      <c r="A394" s="48">
        <v>415</v>
      </c>
      <c r="B394" s="49" t="s">
        <v>386</v>
      </c>
      <c r="C394" s="65">
        <f>VLOOKUP($B394,'Panorama Especialização Brasil'!$K$4:$BU$679,58,0)</f>
        <v>1370</v>
      </c>
      <c r="D394" s="46">
        <f t="shared" si="6"/>
        <v>0.40192179941802825</v>
      </c>
      <c r="E394" s="201">
        <f>VLOOKUP($B394,'Panorama Especialização Brasil'!$K$4:$BU$679,60,0)</f>
        <v>299</v>
      </c>
      <c r="F394" s="98">
        <v>188</v>
      </c>
      <c r="G394" s="196">
        <v>44</v>
      </c>
      <c r="H394" s="98">
        <f>VLOOKUP($B394,'Panorama Especialização Brasil'!$K$4:$BU$679,63,0)</f>
        <v>60315</v>
      </c>
      <c r="I394" s="201">
        <f>VLOOKUP($B394,'Panorama Especialização Brasil'!$K$4:$BV$680,64,0)</f>
        <v>11340</v>
      </c>
      <c r="J394" s="270" t="str">
        <f>IF(VLOOKUP($B394,'Classificação ativ com agrop'!$B$7:$Z$632,COLUMN()-1,0)=0,"",VLOOKUP($B394,'Classificação ativ com agrop'!$B$7:$Z$632,COLUMN()-1,0))</f>
        <v/>
      </c>
      <c r="K394" s="270" t="str">
        <f>IF(VLOOKUP($B394,'Classificação ativ com agrop'!$B$7:$Z$632,COLUMN()-1,0)=0,"",VLOOKUP($B394,'Classificação ativ com agrop'!$B$7:$Z$632,COLUMN()-1,0))</f>
        <v>SPF</v>
      </c>
      <c r="L394" s="270" t="str">
        <f>IF(VLOOKUP($B394,'Classificação ativ com agrop'!$B$7:$Z$632,COLUMN()-1,0)=0,"",VLOOKUP($B394,'Classificação ativ com agrop'!$B$7:$Z$632,COLUMN()-1,0))</f>
        <v/>
      </c>
      <c r="M394" s="270" t="str">
        <f>IF(VLOOKUP($B394,'Classificação ativ com agrop'!$B$7:$Z$632,COLUMN()-1,0)=0,"",VLOOKUP($B394,'Classificação ativ com agrop'!$B$7:$Z$632,COLUMN()-1,0))</f>
        <v>Cons Reflexo</v>
      </c>
      <c r="N394" s="270" t="str">
        <f>IF(VLOOKUP($B394,'Classificação ativ com agrop'!$B$7:$Z$632,COLUMN()-1,0)=0,"",VLOOKUP($B394,'Classificação ativ com agrop'!$B$7:$Z$632,COLUMN()-1,0))</f>
        <v/>
      </c>
      <c r="O394" s="270" t="str">
        <f>IF(VLOOKUP($B394,'Classificação ativ com agrop'!$B$7:$Z$632,COLUMN()-1,0)=0,"",VLOOKUP($B394,'Classificação ativ com agrop'!$B$7:$Z$632,COLUMN()-1,0))</f>
        <v/>
      </c>
      <c r="P394" s="270" t="str">
        <f>IF(VLOOKUP($B394,'Classificação ativ com agrop'!$B$7:$Z$632,COLUMN()-1,0)=0,"",VLOOKUP($B394,'Classificação ativ com agrop'!$B$7:$Z$632,COLUMN()-1,0))</f>
        <v/>
      </c>
      <c r="Q394" s="269">
        <f>IF(VLOOKUP($B394,'Classificação ativ com agrop'!$B$7:$Z$632,COLUMN()-1,0)=0,"",VLOOKUP($B394,'Classificação ativ com agrop'!$B$7:$Z$632,COLUMN()-1,0))</f>
        <v>1</v>
      </c>
      <c r="R394" s="269" t="str">
        <f>IF(VLOOKUP($B394,'Classificação ativ com agrop'!$B$7:$Z$632,COLUMN()-1,0)=0,"",VLOOKUP($B394,'Classificação ativ com agrop'!$B$7:$Z$632,COLUMN()-1,0))</f>
        <v/>
      </c>
      <c r="S394" s="270">
        <f>IF(VLOOKUP($B394,'Classificação ativ com agrop'!$B$7:$Z$632,COLUMN()-1,0)=0,"",VLOOKUP($B394,'Classificação ativ com agrop'!$B$7:$Z$632,COLUMN()-1,0))</f>
        <v>1370</v>
      </c>
      <c r="T394" s="270">
        <f>IF(VLOOKUP($B394,'Classificação ativ com agrop'!$B$7:$Z$632,COLUMN()-1,0)=0,"",VLOOKUP($B394,'Classificação ativ com agrop'!$B$7:$Z$632,COLUMN()-1,0))</f>
        <v>299</v>
      </c>
      <c r="U394" s="270">
        <f>IF(VLOOKUP($B394,'Classificação ativ com agrop'!$B$7:$Z$632,COLUMN()-1,0)=0,"",VLOOKUP($B394,'Classificação ativ com agrop'!$B$7:$Z$632,COLUMN()-1,0))</f>
        <v>60315</v>
      </c>
      <c r="V394" s="270">
        <f>IF(VLOOKUP($B394,'Classificação ativ com agrop'!$B$7:$Z$632,COLUMN()-1,0)=0,"",VLOOKUP($B394,'Classificação ativ com agrop'!$B$7:$Z$632,COLUMN()-1,0))</f>
        <v>11340</v>
      </c>
      <c r="W394" s="270" t="str">
        <f>IF(VLOOKUP($B394,'Classificação ativ com agrop'!$B$7:$Z$632,COLUMN()-1,0)=0,"",VLOOKUP($B394,'Classificação ativ com agrop'!$B$7:$Z$632,COLUMN()-1,0))</f>
        <v/>
      </c>
      <c r="X394" s="270" t="str">
        <f>IF(VLOOKUP($B394,'Classificação ativ com agrop'!$B$7:$Z$632,COLUMN()-1,0)=0,"",VLOOKUP($B394,'Classificação ativ com agrop'!$B$7:$Z$632,COLUMN()-1,0))</f>
        <v/>
      </c>
      <c r="Y394" s="270" t="str">
        <f>IF(VLOOKUP($B394,'Classificação ativ com agrop'!$B$7:$Z$632,COLUMN()-1,0)=0,"",VLOOKUP($B394,'Classificação ativ com agrop'!$B$7:$Z$632,COLUMN()-1,0))</f>
        <v/>
      </c>
      <c r="Z394" s="270" t="str">
        <f>IF(VLOOKUP($B394,'Classificação ativ com agrop'!$B$7:$Z$632,COLUMN()-1,0)=0,"",VLOOKUP($B394,'Classificação ativ com agrop'!$B$7:$Z$632,COLUMN()-1,0))</f>
        <v/>
      </c>
    </row>
    <row r="395" spans="1:26">
      <c r="A395" s="48">
        <v>175</v>
      </c>
      <c r="B395" s="49" t="s">
        <v>145</v>
      </c>
      <c r="C395" s="65">
        <f>VLOOKUP($B395,'Panorama Especialização Brasil'!$K$4:$BU$679,58,0)</f>
        <v>678</v>
      </c>
      <c r="D395" s="46">
        <f t="shared" si="6"/>
        <v>0.40180497271090693</v>
      </c>
      <c r="E395" s="201">
        <f>VLOOKUP($B395,'Panorama Especialização Brasil'!$K$4:$BU$679,60,0)</f>
        <v>4</v>
      </c>
      <c r="F395" s="98">
        <v>662</v>
      </c>
      <c r="G395" s="196">
        <v>1</v>
      </c>
      <c r="H395" s="98">
        <f>VLOOKUP($B395,'Panorama Especialização Brasil'!$K$4:$BU$679,63,0)</f>
        <v>29858</v>
      </c>
      <c r="I395" s="201">
        <f>VLOOKUP($B395,'Panorama Especialização Brasil'!$K$4:$BV$680,64,0)</f>
        <v>82</v>
      </c>
      <c r="J395" s="270" t="str">
        <f>IF(VLOOKUP($B395,'Classificação ativ com agrop'!$B$7:$Z$632,COLUMN()-1,0)=0,"",VLOOKUP($B395,'Classificação ativ com agrop'!$B$7:$Z$632,COLUMN()-1,0))</f>
        <v/>
      </c>
      <c r="K395" s="270" t="str">
        <f>IF(VLOOKUP($B395,'Classificação ativ com agrop'!$B$7:$Z$632,COLUMN()-1,0)=0,"",VLOOKUP($B395,'Classificação ativ com agrop'!$B$7:$Z$632,COLUMN()-1,0))</f>
        <v>Mat Transp</v>
      </c>
      <c r="L395" s="270" t="str">
        <f>IF(VLOOKUP($B395,'Classificação ativ com agrop'!$B$7:$Z$632,COLUMN()-1,0)=0,"",VLOOKUP($B395,'Classificação ativ com agrop'!$B$7:$Z$632,COLUMN()-1,0))</f>
        <v>Transp ZFM</v>
      </c>
      <c r="M395" s="270" t="str">
        <f>IF(VLOOKUP($B395,'Classificação ativ com agrop'!$B$7:$Z$632,COLUMN()-1,0)=0,"",VLOOKUP($B395,'Classificação ativ com agrop'!$B$7:$Z$632,COLUMN()-1,0))</f>
        <v>X Prop</v>
      </c>
      <c r="N395" s="270" t="str">
        <f>IF(VLOOKUP($B395,'Classificação ativ com agrop'!$B$7:$Z$632,COLUMN()-1,0)=0,"",VLOOKUP($B395,'Classificação ativ com agrop'!$B$7:$Z$632,COLUMN()-1,0))</f>
        <v/>
      </c>
      <c r="O395" s="270" t="str">
        <f>IF(VLOOKUP($B395,'Classificação ativ com agrop'!$B$7:$Z$632,COLUMN()-1,0)=0,"",VLOOKUP($B395,'Classificação ativ com agrop'!$B$7:$Z$632,COLUMN()-1,0))</f>
        <v/>
      </c>
      <c r="P395" s="270" t="str">
        <f>IF(VLOOKUP($B395,'Classificação ativ com agrop'!$B$7:$Z$632,COLUMN()-1,0)=0,"",VLOOKUP($B395,'Classificação ativ com agrop'!$B$7:$Z$632,COLUMN()-1,0))</f>
        <v/>
      </c>
      <c r="Q395" s="269">
        <f>IF(VLOOKUP($B395,'Classificação ativ com agrop'!$B$7:$Z$632,COLUMN()-1,0)=0,"",VLOOKUP($B395,'Classificação ativ com agrop'!$B$7:$Z$632,COLUMN()-1,0))</f>
        <v>1</v>
      </c>
      <c r="R395" s="269" t="str">
        <f>IF(VLOOKUP($B395,'Classificação ativ com agrop'!$B$7:$Z$632,COLUMN()-1,0)=0,"",VLOOKUP($B395,'Classificação ativ com agrop'!$B$7:$Z$632,COLUMN()-1,0))</f>
        <v/>
      </c>
      <c r="S395" s="270">
        <f>IF(VLOOKUP($B395,'Classificação ativ com agrop'!$B$7:$Z$632,COLUMN()-1,0)=0,"",VLOOKUP($B395,'Classificação ativ com agrop'!$B$7:$Z$632,COLUMN()-1,0))</f>
        <v>678</v>
      </c>
      <c r="T395" s="270">
        <f>IF(VLOOKUP($B395,'Classificação ativ com agrop'!$B$7:$Z$632,COLUMN()-1,0)=0,"",VLOOKUP($B395,'Classificação ativ com agrop'!$B$7:$Z$632,COLUMN()-1,0))</f>
        <v>4</v>
      </c>
      <c r="U395" s="270">
        <f>IF(VLOOKUP($B395,'Classificação ativ com agrop'!$B$7:$Z$632,COLUMN()-1,0)=0,"",VLOOKUP($B395,'Classificação ativ com agrop'!$B$7:$Z$632,COLUMN()-1,0))</f>
        <v>29858</v>
      </c>
      <c r="V395" s="270">
        <f>IF(VLOOKUP($B395,'Classificação ativ com agrop'!$B$7:$Z$632,COLUMN()-1,0)=0,"",VLOOKUP($B395,'Classificação ativ com agrop'!$B$7:$Z$632,COLUMN()-1,0))</f>
        <v>82</v>
      </c>
      <c r="W395" s="270" t="str">
        <f>IF(VLOOKUP($B395,'Classificação ativ com agrop'!$B$7:$Z$632,COLUMN()-1,0)=0,"",VLOOKUP($B395,'Classificação ativ com agrop'!$B$7:$Z$632,COLUMN()-1,0))</f>
        <v/>
      </c>
      <c r="X395" s="270" t="str">
        <f>IF(VLOOKUP($B395,'Classificação ativ com agrop'!$B$7:$Z$632,COLUMN()-1,0)=0,"",VLOOKUP($B395,'Classificação ativ com agrop'!$B$7:$Z$632,COLUMN()-1,0))</f>
        <v/>
      </c>
      <c r="Y395" s="270" t="str">
        <f>IF(VLOOKUP($B395,'Classificação ativ com agrop'!$B$7:$Z$632,COLUMN()-1,0)=0,"",VLOOKUP($B395,'Classificação ativ com agrop'!$B$7:$Z$632,COLUMN()-1,0))</f>
        <v/>
      </c>
      <c r="Z395" s="270" t="str">
        <f>IF(VLOOKUP($B395,'Classificação ativ com agrop'!$B$7:$Z$632,COLUMN()-1,0)=0,"",VLOOKUP($B395,'Classificação ativ com agrop'!$B$7:$Z$632,COLUMN()-1,0))</f>
        <v/>
      </c>
    </row>
    <row r="396" spans="1:26">
      <c r="A396" s="48">
        <v>617</v>
      </c>
      <c r="B396" s="49" t="s">
        <v>591</v>
      </c>
      <c r="C396" s="65">
        <f>VLOOKUP($B396,'Panorama Especialização Brasil'!$K$4:$BU$679,58,0)</f>
        <v>1740</v>
      </c>
      <c r="D396" s="46">
        <f t="shared" si="6"/>
        <v>0.40163580811432298</v>
      </c>
      <c r="E396" s="201">
        <f>VLOOKUP($B396,'Panorama Especialização Brasil'!$K$4:$BU$679,60,0)</f>
        <v>155</v>
      </c>
      <c r="F396" s="98">
        <v>276</v>
      </c>
      <c r="G396" s="196">
        <v>23</v>
      </c>
      <c r="H396" s="98">
        <f>VLOOKUP($B396,'Panorama Especialização Brasil'!$K$4:$BU$679,63,0)</f>
        <v>76659</v>
      </c>
      <c r="I396" s="201">
        <f>VLOOKUP($B396,'Panorama Especialização Brasil'!$K$4:$BV$680,64,0)</f>
        <v>5803</v>
      </c>
      <c r="J396" s="270" t="str">
        <f>IF(VLOOKUP($B396,'Classificação ativ com agrop'!$B$7:$Z$632,COLUMN()-1,0)=0,"",VLOOKUP($B396,'Classificação ativ com agrop'!$B$7:$Z$632,COLUMN()-1,0))</f>
        <v/>
      </c>
      <c r="K396" s="270" t="str">
        <f>IF(VLOOKUP($B396,'Classificação ativ com agrop'!$B$7:$Z$632,COLUMN()-1,0)=0,"",VLOOKUP($B396,'Classificação ativ com agrop'!$B$7:$Z$632,COLUMN()-1,0))</f>
        <v>SPF</v>
      </c>
      <c r="L396" s="270" t="str">
        <f>IF(VLOOKUP($B396,'Classificação ativ com agrop'!$B$7:$Z$632,COLUMN()-1,0)=0,"",VLOOKUP($B396,'Classificação ativ com agrop'!$B$7:$Z$632,COLUMN()-1,0))</f>
        <v/>
      </c>
      <c r="M396" s="270" t="str">
        <f>IF(VLOOKUP($B396,'Classificação ativ com agrop'!$B$7:$Z$632,COLUMN()-1,0)=0,"",VLOOKUP($B396,'Classificação ativ com agrop'!$B$7:$Z$632,COLUMN()-1,0))</f>
        <v>Cons Reflexo</v>
      </c>
      <c r="N396" s="270" t="str">
        <f>IF(VLOOKUP($B396,'Classificação ativ com agrop'!$B$7:$Z$632,COLUMN()-1,0)=0,"",VLOOKUP($B396,'Classificação ativ com agrop'!$B$7:$Z$632,COLUMN()-1,0))</f>
        <v/>
      </c>
      <c r="O396" s="270" t="str">
        <f>IF(VLOOKUP($B396,'Classificação ativ com agrop'!$B$7:$Z$632,COLUMN()-1,0)=0,"",VLOOKUP($B396,'Classificação ativ com agrop'!$B$7:$Z$632,COLUMN()-1,0))</f>
        <v/>
      </c>
      <c r="P396" s="270" t="str">
        <f>IF(VLOOKUP($B396,'Classificação ativ com agrop'!$B$7:$Z$632,COLUMN()-1,0)=0,"",VLOOKUP($B396,'Classificação ativ com agrop'!$B$7:$Z$632,COLUMN()-1,0))</f>
        <v/>
      </c>
      <c r="Q396" s="269">
        <f>IF(VLOOKUP($B396,'Classificação ativ com agrop'!$B$7:$Z$632,COLUMN()-1,0)=0,"",VLOOKUP($B396,'Classificação ativ com agrop'!$B$7:$Z$632,COLUMN()-1,0))</f>
        <v>1</v>
      </c>
      <c r="R396" s="269" t="str">
        <f>IF(VLOOKUP($B396,'Classificação ativ com agrop'!$B$7:$Z$632,COLUMN()-1,0)=0,"",VLOOKUP($B396,'Classificação ativ com agrop'!$B$7:$Z$632,COLUMN()-1,0))</f>
        <v/>
      </c>
      <c r="S396" s="270">
        <f>IF(VLOOKUP($B396,'Classificação ativ com agrop'!$B$7:$Z$632,COLUMN()-1,0)=0,"",VLOOKUP($B396,'Classificação ativ com agrop'!$B$7:$Z$632,COLUMN()-1,0))</f>
        <v>1740</v>
      </c>
      <c r="T396" s="270">
        <f>IF(VLOOKUP($B396,'Classificação ativ com agrop'!$B$7:$Z$632,COLUMN()-1,0)=0,"",VLOOKUP($B396,'Classificação ativ com agrop'!$B$7:$Z$632,COLUMN()-1,0))</f>
        <v>155</v>
      </c>
      <c r="U396" s="270">
        <f>IF(VLOOKUP($B396,'Classificação ativ com agrop'!$B$7:$Z$632,COLUMN()-1,0)=0,"",VLOOKUP($B396,'Classificação ativ com agrop'!$B$7:$Z$632,COLUMN()-1,0))</f>
        <v>76659</v>
      </c>
      <c r="V396" s="270">
        <f>IF(VLOOKUP($B396,'Classificação ativ com agrop'!$B$7:$Z$632,COLUMN()-1,0)=0,"",VLOOKUP($B396,'Classificação ativ com agrop'!$B$7:$Z$632,COLUMN()-1,0))</f>
        <v>5803</v>
      </c>
      <c r="W396" s="270" t="str">
        <f>IF(VLOOKUP($B396,'Classificação ativ com agrop'!$B$7:$Z$632,COLUMN()-1,0)=0,"",VLOOKUP($B396,'Classificação ativ com agrop'!$B$7:$Z$632,COLUMN()-1,0))</f>
        <v/>
      </c>
      <c r="X396" s="270" t="str">
        <f>IF(VLOOKUP($B396,'Classificação ativ com agrop'!$B$7:$Z$632,COLUMN()-1,0)=0,"",VLOOKUP($B396,'Classificação ativ com agrop'!$B$7:$Z$632,COLUMN()-1,0))</f>
        <v/>
      </c>
      <c r="Y396" s="270" t="str">
        <f>IF(VLOOKUP($B396,'Classificação ativ com agrop'!$B$7:$Z$632,COLUMN()-1,0)=0,"",VLOOKUP($B396,'Classificação ativ com agrop'!$B$7:$Z$632,COLUMN()-1,0))</f>
        <v/>
      </c>
      <c r="Z396" s="270" t="str">
        <f>IF(VLOOKUP($B396,'Classificação ativ com agrop'!$B$7:$Z$632,COLUMN()-1,0)=0,"",VLOOKUP($B396,'Classificação ativ com agrop'!$B$7:$Z$632,COLUMN()-1,0))</f>
        <v/>
      </c>
    </row>
    <row r="397" spans="1:26">
      <c r="A397" s="48">
        <v>561</v>
      </c>
      <c r="B397" s="49" t="s">
        <v>534</v>
      </c>
      <c r="C397" s="65">
        <f>VLOOKUP($B397,'Panorama Especialização Brasil'!$K$4:$BU$679,58,0)</f>
        <v>4976</v>
      </c>
      <c r="D397" s="46">
        <f t="shared" si="6"/>
        <v>0.39952565008423807</v>
      </c>
      <c r="E397" s="201">
        <f>VLOOKUP($B397,'Panorama Especialização Brasil'!$K$4:$BU$679,60,0)</f>
        <v>417</v>
      </c>
      <c r="F397" s="98">
        <v>871</v>
      </c>
      <c r="G397" s="196">
        <v>72</v>
      </c>
      <c r="H397" s="98">
        <f>VLOOKUP($B397,'Panorama Especialização Brasil'!$K$4:$BU$679,63,0)</f>
        <v>220385</v>
      </c>
      <c r="I397" s="201">
        <f>VLOOKUP($B397,'Panorama Especialização Brasil'!$K$4:$BV$680,64,0)</f>
        <v>11893</v>
      </c>
      <c r="J397" s="270" t="str">
        <f>IF(VLOOKUP($B397,'Classificação ativ com agrop'!$B$7:$Z$632,COLUMN()-1,0)=0,"",VLOOKUP($B397,'Classificação ativ com agrop'!$B$7:$Z$632,COLUMN()-1,0))</f>
        <v/>
      </c>
      <c r="K397" s="270" t="str">
        <f>IF(VLOOKUP($B397,'Classificação ativ com agrop'!$B$7:$Z$632,COLUMN()-1,0)=0,"",VLOOKUP($B397,'Classificação ativ com agrop'!$B$7:$Z$632,COLUMN()-1,0))</f>
        <v>Const Civil</v>
      </c>
      <c r="L397" s="270" t="str">
        <f>IF(VLOOKUP($B397,'Classificação ativ com agrop'!$B$7:$Z$632,COLUMN()-1,0)=0,"",VLOOKUP($B397,'Classificação ativ com agrop'!$B$7:$Z$632,COLUMN()-1,0))</f>
        <v/>
      </c>
      <c r="M397" s="270" t="str">
        <f>IF(VLOOKUP($B397,'Classificação ativ com agrop'!$B$7:$Z$632,COLUMN()-1,0)=0,"",VLOOKUP($B397,'Classificação ativ com agrop'!$B$7:$Z$632,COLUMN()-1,0))</f>
        <v>Multifunção</v>
      </c>
      <c r="N397" s="270" t="str">
        <f>IF(VLOOKUP($B397,'Classificação ativ com agrop'!$B$7:$Z$632,COLUMN()-1,0)=0,"",VLOOKUP($B397,'Classificação ativ com agrop'!$B$7:$Z$632,COLUMN()-1,0))</f>
        <v/>
      </c>
      <c r="O397" s="270" t="str">
        <f>IF(VLOOKUP($B397,'Classificação ativ com agrop'!$B$7:$Z$632,COLUMN()-1,0)=0,"",VLOOKUP($B397,'Classificação ativ com agrop'!$B$7:$Z$632,COLUMN()-1,0))</f>
        <v/>
      </c>
      <c r="P397" s="270" t="str">
        <f>IF(VLOOKUP($B397,'Classificação ativ com agrop'!$B$7:$Z$632,COLUMN()-1,0)=0,"",VLOOKUP($B397,'Classificação ativ com agrop'!$B$7:$Z$632,COLUMN()-1,0))</f>
        <v/>
      </c>
      <c r="Q397" s="269">
        <f>IF(VLOOKUP($B397,'Classificação ativ com agrop'!$B$7:$Z$632,COLUMN()-1,0)=0,"",VLOOKUP($B397,'Classificação ativ com agrop'!$B$7:$Z$632,COLUMN()-1,0))</f>
        <v>1</v>
      </c>
      <c r="R397" s="269" t="str">
        <f>IF(VLOOKUP($B397,'Classificação ativ com agrop'!$B$7:$Z$632,COLUMN()-1,0)=0,"",VLOOKUP($B397,'Classificação ativ com agrop'!$B$7:$Z$632,COLUMN()-1,0))</f>
        <v/>
      </c>
      <c r="S397" s="270">
        <f>IF(VLOOKUP($B397,'Classificação ativ com agrop'!$B$7:$Z$632,COLUMN()-1,0)=0,"",VLOOKUP($B397,'Classificação ativ com agrop'!$B$7:$Z$632,COLUMN()-1,0))</f>
        <v>4976</v>
      </c>
      <c r="T397" s="270">
        <f>IF(VLOOKUP($B397,'Classificação ativ com agrop'!$B$7:$Z$632,COLUMN()-1,0)=0,"",VLOOKUP($B397,'Classificação ativ com agrop'!$B$7:$Z$632,COLUMN()-1,0))</f>
        <v>417</v>
      </c>
      <c r="U397" s="270">
        <f>IF(VLOOKUP($B397,'Classificação ativ com agrop'!$B$7:$Z$632,COLUMN()-1,0)=0,"",VLOOKUP($B397,'Classificação ativ com agrop'!$B$7:$Z$632,COLUMN()-1,0))</f>
        <v>220385</v>
      </c>
      <c r="V397" s="270">
        <f>IF(VLOOKUP($B397,'Classificação ativ com agrop'!$B$7:$Z$632,COLUMN()-1,0)=0,"",VLOOKUP($B397,'Classificação ativ com agrop'!$B$7:$Z$632,COLUMN()-1,0))</f>
        <v>11893</v>
      </c>
      <c r="W397" s="270" t="str">
        <f>IF(VLOOKUP($B397,'Classificação ativ com agrop'!$B$7:$Z$632,COLUMN()-1,0)=0,"",VLOOKUP($B397,'Classificação ativ com agrop'!$B$7:$Z$632,COLUMN()-1,0))</f>
        <v/>
      </c>
      <c r="X397" s="270" t="str">
        <f>IF(VLOOKUP($B397,'Classificação ativ com agrop'!$B$7:$Z$632,COLUMN()-1,0)=0,"",VLOOKUP($B397,'Classificação ativ com agrop'!$B$7:$Z$632,COLUMN()-1,0))</f>
        <v/>
      </c>
      <c r="Y397" s="270" t="str">
        <f>IF(VLOOKUP($B397,'Classificação ativ com agrop'!$B$7:$Z$632,COLUMN()-1,0)=0,"",VLOOKUP($B397,'Classificação ativ com agrop'!$B$7:$Z$632,COLUMN()-1,0))</f>
        <v/>
      </c>
      <c r="Z397" s="270" t="str">
        <f>IF(VLOOKUP($B397,'Classificação ativ com agrop'!$B$7:$Z$632,COLUMN()-1,0)=0,"",VLOOKUP($B397,'Classificação ativ com agrop'!$B$7:$Z$632,COLUMN()-1,0))</f>
        <v/>
      </c>
    </row>
    <row r="398" spans="1:26">
      <c r="A398" s="48">
        <v>70</v>
      </c>
      <c r="B398" s="49" t="s">
        <v>40</v>
      </c>
      <c r="C398" s="65">
        <f>VLOOKUP($B398,'Panorama Especialização Brasil'!$K$4:$BU$679,58,0)</f>
        <v>86</v>
      </c>
      <c r="D398" s="46">
        <f t="shared" si="6"/>
        <v>0.39878279440834213</v>
      </c>
      <c r="E398" s="201">
        <f>VLOOKUP($B398,'Panorama Especialização Brasil'!$K$4:$BU$679,60,0)</f>
        <v>13</v>
      </c>
      <c r="F398" s="98">
        <v>4</v>
      </c>
      <c r="G398" s="196">
        <v>1</v>
      </c>
      <c r="H398" s="98">
        <f>VLOOKUP($B398,'Panorama Especialização Brasil'!$K$4:$BU$679,63,0)</f>
        <v>3816</v>
      </c>
      <c r="I398" s="201">
        <f>VLOOKUP($B398,'Panorama Especialização Brasil'!$K$4:$BV$680,64,0)</f>
        <v>355</v>
      </c>
      <c r="J398" s="270" t="str">
        <f>IF(VLOOKUP($B398,'Classificação ativ com agrop'!$B$7:$Z$632,COLUMN()-1,0)=0,"",VLOOKUP($B398,'Classificação ativ com agrop'!$B$7:$Z$632,COLUMN()-1,0))</f>
        <v/>
      </c>
      <c r="K398" s="270" t="str">
        <f>IF(VLOOKUP($B398,'Classificação ativ com agrop'!$B$7:$Z$632,COLUMN()-1,0)=0,"",VLOOKUP($B398,'Classificação ativ com agrop'!$B$7:$Z$632,COLUMN()-1,0))</f>
        <v>SPF</v>
      </c>
      <c r="L398" s="270" t="str">
        <f>IF(VLOOKUP($B398,'Classificação ativ com agrop'!$B$7:$Z$632,COLUMN()-1,0)=0,"",VLOOKUP($B398,'Classificação ativ com agrop'!$B$7:$Z$632,COLUMN()-1,0))</f>
        <v/>
      </c>
      <c r="M398" s="270" t="str">
        <f>IF(VLOOKUP($B398,'Classificação ativ com agrop'!$B$7:$Z$632,COLUMN()-1,0)=0,"",VLOOKUP($B398,'Classificação ativ com agrop'!$B$7:$Z$632,COLUMN()-1,0))</f>
        <v>Cons Reflexo</v>
      </c>
      <c r="N398" s="270" t="str">
        <f>IF(VLOOKUP($B398,'Classificação ativ com agrop'!$B$7:$Z$632,COLUMN()-1,0)=0,"",VLOOKUP($B398,'Classificação ativ com agrop'!$B$7:$Z$632,COLUMN()-1,0))</f>
        <v/>
      </c>
      <c r="O398" s="270" t="str">
        <f>IF(VLOOKUP($B398,'Classificação ativ com agrop'!$B$7:$Z$632,COLUMN()-1,0)=0,"",VLOOKUP($B398,'Classificação ativ com agrop'!$B$7:$Z$632,COLUMN()-1,0))</f>
        <v/>
      </c>
      <c r="P398" s="270" t="str">
        <f>IF(VLOOKUP($B398,'Classificação ativ com agrop'!$B$7:$Z$632,COLUMN()-1,0)=0,"",VLOOKUP($B398,'Classificação ativ com agrop'!$B$7:$Z$632,COLUMN()-1,0))</f>
        <v/>
      </c>
      <c r="Q398" s="269">
        <f>IF(VLOOKUP($B398,'Classificação ativ com agrop'!$B$7:$Z$632,COLUMN()-1,0)=0,"",VLOOKUP($B398,'Classificação ativ com agrop'!$B$7:$Z$632,COLUMN()-1,0))</f>
        <v>1</v>
      </c>
      <c r="R398" s="269" t="str">
        <f>IF(VLOOKUP($B398,'Classificação ativ com agrop'!$B$7:$Z$632,COLUMN()-1,0)=0,"",VLOOKUP($B398,'Classificação ativ com agrop'!$B$7:$Z$632,COLUMN()-1,0))</f>
        <v/>
      </c>
      <c r="S398" s="270">
        <f>IF(VLOOKUP($B398,'Classificação ativ com agrop'!$B$7:$Z$632,COLUMN()-1,0)=0,"",VLOOKUP($B398,'Classificação ativ com agrop'!$B$7:$Z$632,COLUMN()-1,0))</f>
        <v>86</v>
      </c>
      <c r="T398" s="270">
        <f>IF(VLOOKUP($B398,'Classificação ativ com agrop'!$B$7:$Z$632,COLUMN()-1,0)=0,"",VLOOKUP($B398,'Classificação ativ com agrop'!$B$7:$Z$632,COLUMN()-1,0))</f>
        <v>13</v>
      </c>
      <c r="U398" s="270">
        <f>IF(VLOOKUP($B398,'Classificação ativ com agrop'!$B$7:$Z$632,COLUMN()-1,0)=0,"",VLOOKUP($B398,'Classificação ativ com agrop'!$B$7:$Z$632,COLUMN()-1,0))</f>
        <v>3816</v>
      </c>
      <c r="V398" s="270">
        <f>IF(VLOOKUP($B398,'Classificação ativ com agrop'!$B$7:$Z$632,COLUMN()-1,0)=0,"",VLOOKUP($B398,'Classificação ativ com agrop'!$B$7:$Z$632,COLUMN()-1,0))</f>
        <v>355</v>
      </c>
      <c r="W398" s="270" t="str">
        <f>IF(VLOOKUP($B398,'Classificação ativ com agrop'!$B$7:$Z$632,COLUMN()-1,0)=0,"",VLOOKUP($B398,'Classificação ativ com agrop'!$B$7:$Z$632,COLUMN()-1,0))</f>
        <v/>
      </c>
      <c r="X398" s="270" t="str">
        <f>IF(VLOOKUP($B398,'Classificação ativ com agrop'!$B$7:$Z$632,COLUMN()-1,0)=0,"",VLOOKUP($B398,'Classificação ativ com agrop'!$B$7:$Z$632,COLUMN()-1,0))</f>
        <v/>
      </c>
      <c r="Y398" s="270" t="str">
        <f>IF(VLOOKUP($B398,'Classificação ativ com agrop'!$B$7:$Z$632,COLUMN()-1,0)=0,"",VLOOKUP($B398,'Classificação ativ com agrop'!$B$7:$Z$632,COLUMN()-1,0))</f>
        <v/>
      </c>
      <c r="Z398" s="270" t="str">
        <f>IF(VLOOKUP($B398,'Classificação ativ com agrop'!$B$7:$Z$632,COLUMN()-1,0)=0,"",VLOOKUP($B398,'Classificação ativ com agrop'!$B$7:$Z$632,COLUMN()-1,0))</f>
        <v/>
      </c>
    </row>
    <row r="399" spans="1:26">
      <c r="A399" s="48">
        <v>607</v>
      </c>
      <c r="B399" s="49" t="s">
        <v>580</v>
      </c>
      <c r="C399" s="65">
        <f>VLOOKUP($B399,'Panorama Especialização Brasil'!$K$4:$BU$679,58,0)</f>
        <v>8845</v>
      </c>
      <c r="D399" s="46">
        <f t="shared" si="6"/>
        <v>0.39681541876330323</v>
      </c>
      <c r="E399" s="201">
        <f>VLOOKUP($B399,'Panorama Especialização Brasil'!$K$4:$BU$679,60,0)</f>
        <v>1208</v>
      </c>
      <c r="F399" s="98">
        <v>2593</v>
      </c>
      <c r="G399" s="196">
        <v>198</v>
      </c>
      <c r="H399" s="98">
        <f>VLOOKUP($B399,'Panorama Especialização Brasil'!$K$4:$BU$679,63,0)</f>
        <v>394417</v>
      </c>
      <c r="I399" s="201">
        <f>VLOOKUP($B399,'Panorama Especialização Brasil'!$K$4:$BV$680,64,0)</f>
        <v>32180</v>
      </c>
      <c r="J399" s="270" t="str">
        <f>IF(VLOOKUP($B399,'Classificação ativ com agrop'!$B$7:$Z$632,COLUMN()-1,0)=0,"",VLOOKUP($B399,'Classificação ativ com agrop'!$B$7:$Z$632,COLUMN()-1,0))</f>
        <v/>
      </c>
      <c r="K399" s="270" t="str">
        <f>IF(VLOOKUP($B399,'Classificação ativ com agrop'!$B$7:$Z$632,COLUMN()-1,0)=0,"",VLOOKUP($B399,'Classificação ativ com agrop'!$B$7:$Z$632,COLUMN()-1,0))</f>
        <v>SPE</v>
      </c>
      <c r="L399" s="270" t="str">
        <f>IF(VLOOKUP($B399,'Classificação ativ com agrop'!$B$7:$Z$632,COLUMN()-1,0)=0,"",VLOOKUP($B399,'Classificação ativ com agrop'!$B$7:$Z$632,COLUMN()-1,0))</f>
        <v/>
      </c>
      <c r="M399" s="270" t="str">
        <f>IF(VLOOKUP($B399,'Classificação ativ com agrop'!$B$7:$Z$632,COLUMN()-1,0)=0,"",VLOOKUP($B399,'Classificação ativ com agrop'!$B$7:$Z$632,COLUMN()-1,0))</f>
        <v>Multifunção</v>
      </c>
      <c r="N399" s="270" t="str">
        <f>IF(VLOOKUP($B399,'Classificação ativ com agrop'!$B$7:$Z$632,COLUMN()-1,0)=0,"",VLOOKUP($B399,'Classificação ativ com agrop'!$B$7:$Z$632,COLUMN()-1,0))</f>
        <v/>
      </c>
      <c r="O399" s="270" t="str">
        <f>IF(VLOOKUP($B399,'Classificação ativ com agrop'!$B$7:$Z$632,COLUMN()-1,0)=0,"",VLOOKUP($B399,'Classificação ativ com agrop'!$B$7:$Z$632,COLUMN()-1,0))</f>
        <v/>
      </c>
      <c r="P399" s="270" t="str">
        <f>IF(VLOOKUP($B399,'Classificação ativ com agrop'!$B$7:$Z$632,COLUMN()-1,0)=0,"",VLOOKUP($B399,'Classificação ativ com agrop'!$B$7:$Z$632,COLUMN()-1,0))</f>
        <v/>
      </c>
      <c r="Q399" s="269">
        <f>IF(VLOOKUP($B399,'Classificação ativ com agrop'!$B$7:$Z$632,COLUMN()-1,0)=0,"",VLOOKUP($B399,'Classificação ativ com agrop'!$B$7:$Z$632,COLUMN()-1,0))</f>
        <v>1</v>
      </c>
      <c r="R399" s="269" t="str">
        <f>IF(VLOOKUP($B399,'Classificação ativ com agrop'!$B$7:$Z$632,COLUMN()-1,0)=0,"",VLOOKUP($B399,'Classificação ativ com agrop'!$B$7:$Z$632,COLUMN()-1,0))</f>
        <v/>
      </c>
      <c r="S399" s="270">
        <f>IF(VLOOKUP($B399,'Classificação ativ com agrop'!$B$7:$Z$632,COLUMN()-1,0)=0,"",VLOOKUP($B399,'Classificação ativ com agrop'!$B$7:$Z$632,COLUMN()-1,0))</f>
        <v>8845</v>
      </c>
      <c r="T399" s="270">
        <f>IF(VLOOKUP($B399,'Classificação ativ com agrop'!$B$7:$Z$632,COLUMN()-1,0)=0,"",VLOOKUP($B399,'Classificação ativ com agrop'!$B$7:$Z$632,COLUMN()-1,0))</f>
        <v>1208</v>
      </c>
      <c r="U399" s="270">
        <f>IF(VLOOKUP($B399,'Classificação ativ com agrop'!$B$7:$Z$632,COLUMN()-1,0)=0,"",VLOOKUP($B399,'Classificação ativ com agrop'!$B$7:$Z$632,COLUMN()-1,0))</f>
        <v>394417</v>
      </c>
      <c r="V399" s="270">
        <f>IF(VLOOKUP($B399,'Classificação ativ com agrop'!$B$7:$Z$632,COLUMN()-1,0)=0,"",VLOOKUP($B399,'Classificação ativ com agrop'!$B$7:$Z$632,COLUMN()-1,0))</f>
        <v>32180</v>
      </c>
      <c r="W399" s="270" t="str">
        <f>IF(VLOOKUP($B399,'Classificação ativ com agrop'!$B$7:$Z$632,COLUMN()-1,0)=0,"",VLOOKUP($B399,'Classificação ativ com agrop'!$B$7:$Z$632,COLUMN()-1,0))</f>
        <v/>
      </c>
      <c r="X399" s="270" t="str">
        <f>IF(VLOOKUP($B399,'Classificação ativ com agrop'!$B$7:$Z$632,COLUMN()-1,0)=0,"",VLOOKUP($B399,'Classificação ativ com agrop'!$B$7:$Z$632,COLUMN()-1,0))</f>
        <v/>
      </c>
      <c r="Y399" s="270" t="str">
        <f>IF(VLOOKUP($B399,'Classificação ativ com agrop'!$B$7:$Z$632,COLUMN()-1,0)=0,"",VLOOKUP($B399,'Classificação ativ com agrop'!$B$7:$Z$632,COLUMN()-1,0))</f>
        <v/>
      </c>
      <c r="Z399" s="270" t="str">
        <f>IF(VLOOKUP($B399,'Classificação ativ com agrop'!$B$7:$Z$632,COLUMN()-1,0)=0,"",VLOOKUP($B399,'Classificação ativ com agrop'!$B$7:$Z$632,COLUMN()-1,0))</f>
        <v/>
      </c>
    </row>
    <row r="400" spans="1:26">
      <c r="A400" s="48">
        <v>403</v>
      </c>
      <c r="B400" s="49" t="s">
        <v>374</v>
      </c>
      <c r="C400" s="65">
        <f>VLOOKUP($B400,'Panorama Especialização Brasil'!$K$4:$BU$679,58,0)</f>
        <v>443</v>
      </c>
      <c r="D400" s="46">
        <f t="shared" si="6"/>
        <v>0.39375168131180727</v>
      </c>
      <c r="E400" s="201">
        <f>VLOOKUP($B400,'Panorama Especialização Brasil'!$K$4:$BU$679,60,0)</f>
        <v>77</v>
      </c>
      <c r="F400" s="98">
        <v>202</v>
      </c>
      <c r="G400" s="196">
        <v>14</v>
      </c>
      <c r="H400" s="98">
        <f>VLOOKUP($B400,'Panorama Especialização Brasil'!$K$4:$BU$679,63,0)</f>
        <v>19908</v>
      </c>
      <c r="I400" s="201">
        <f>VLOOKUP($B400,'Panorama Especialização Brasil'!$K$4:$BV$680,64,0)</f>
        <v>2778</v>
      </c>
      <c r="J400" s="270" t="str">
        <f>IF(VLOOKUP($B400,'Classificação ativ com agrop'!$B$7:$Z$632,COLUMN()-1,0)=0,"",VLOOKUP($B400,'Classificação ativ com agrop'!$B$7:$Z$632,COLUMN()-1,0))</f>
        <v/>
      </c>
      <c r="K400" s="270" t="str">
        <f>IF(VLOOKUP($B400,'Classificação ativ com agrop'!$B$7:$Z$632,COLUMN()-1,0)=0,"",VLOOKUP($B400,'Classificação ativ com agrop'!$B$7:$Z$632,COLUMN()-1,0))</f>
        <v>Multicadeia</v>
      </c>
      <c r="L400" s="270" t="str">
        <f>IF(VLOOKUP($B400,'Classificação ativ com agrop'!$B$7:$Z$632,COLUMN()-1,0)=0,"",VLOOKUP($B400,'Classificação ativ com agrop'!$B$7:$Z$632,COLUMN()-1,0))</f>
        <v/>
      </c>
      <c r="M400" s="270" t="str">
        <f>IF(VLOOKUP($B400,'Classificação ativ com agrop'!$B$7:$Z$632,COLUMN()-1,0)=0,"",VLOOKUP($B400,'Classificação ativ com agrop'!$B$7:$Z$632,COLUMN()-1,0))</f>
        <v>Multifunção</v>
      </c>
      <c r="N400" s="270" t="str">
        <f>IF(VLOOKUP($B400,'Classificação ativ com agrop'!$B$7:$Z$632,COLUMN()-1,0)=0,"",VLOOKUP($B400,'Classificação ativ com agrop'!$B$7:$Z$632,COLUMN()-1,0))</f>
        <v/>
      </c>
      <c r="O400" s="270" t="str">
        <f>IF(VLOOKUP($B400,'Classificação ativ com agrop'!$B$7:$Z$632,COLUMN()-1,0)=0,"",VLOOKUP($B400,'Classificação ativ com agrop'!$B$7:$Z$632,COLUMN()-1,0))</f>
        <v/>
      </c>
      <c r="P400" s="270" t="str">
        <f>IF(VLOOKUP($B400,'Classificação ativ com agrop'!$B$7:$Z$632,COLUMN()-1,0)=0,"",VLOOKUP($B400,'Classificação ativ com agrop'!$B$7:$Z$632,COLUMN()-1,0))</f>
        <v/>
      </c>
      <c r="Q400" s="269">
        <f>IF(VLOOKUP($B400,'Classificação ativ com agrop'!$B$7:$Z$632,COLUMN()-1,0)=0,"",VLOOKUP($B400,'Classificação ativ com agrop'!$B$7:$Z$632,COLUMN()-1,0))</f>
        <v>1</v>
      </c>
      <c r="R400" s="269" t="str">
        <f>IF(VLOOKUP($B400,'Classificação ativ com agrop'!$B$7:$Z$632,COLUMN()-1,0)=0,"",VLOOKUP($B400,'Classificação ativ com agrop'!$B$7:$Z$632,COLUMN()-1,0))</f>
        <v/>
      </c>
      <c r="S400" s="270">
        <f>IF(VLOOKUP($B400,'Classificação ativ com agrop'!$B$7:$Z$632,COLUMN()-1,0)=0,"",VLOOKUP($B400,'Classificação ativ com agrop'!$B$7:$Z$632,COLUMN()-1,0))</f>
        <v>443</v>
      </c>
      <c r="T400" s="270">
        <f>IF(VLOOKUP($B400,'Classificação ativ com agrop'!$B$7:$Z$632,COLUMN()-1,0)=0,"",VLOOKUP($B400,'Classificação ativ com agrop'!$B$7:$Z$632,COLUMN()-1,0))</f>
        <v>77</v>
      </c>
      <c r="U400" s="270">
        <f>IF(VLOOKUP($B400,'Classificação ativ com agrop'!$B$7:$Z$632,COLUMN()-1,0)=0,"",VLOOKUP($B400,'Classificação ativ com agrop'!$B$7:$Z$632,COLUMN()-1,0))</f>
        <v>19908</v>
      </c>
      <c r="V400" s="270">
        <f>IF(VLOOKUP($B400,'Classificação ativ com agrop'!$B$7:$Z$632,COLUMN()-1,0)=0,"",VLOOKUP($B400,'Classificação ativ com agrop'!$B$7:$Z$632,COLUMN()-1,0))</f>
        <v>2778</v>
      </c>
      <c r="W400" s="270" t="str">
        <f>IF(VLOOKUP($B400,'Classificação ativ com agrop'!$B$7:$Z$632,COLUMN()-1,0)=0,"",VLOOKUP($B400,'Classificação ativ com agrop'!$B$7:$Z$632,COLUMN()-1,0))</f>
        <v/>
      </c>
      <c r="X400" s="270" t="str">
        <f>IF(VLOOKUP($B400,'Classificação ativ com agrop'!$B$7:$Z$632,COLUMN()-1,0)=0,"",VLOOKUP($B400,'Classificação ativ com agrop'!$B$7:$Z$632,COLUMN()-1,0))</f>
        <v/>
      </c>
      <c r="Y400" s="270" t="str">
        <f>IF(VLOOKUP($B400,'Classificação ativ com agrop'!$B$7:$Z$632,COLUMN()-1,0)=0,"",VLOOKUP($B400,'Classificação ativ com agrop'!$B$7:$Z$632,COLUMN()-1,0))</f>
        <v/>
      </c>
      <c r="Z400" s="270" t="str">
        <f>IF(VLOOKUP($B400,'Classificação ativ com agrop'!$B$7:$Z$632,COLUMN()-1,0)=0,"",VLOOKUP($B400,'Classificação ativ com agrop'!$B$7:$Z$632,COLUMN()-1,0))</f>
        <v/>
      </c>
    </row>
    <row r="401" spans="1:26">
      <c r="A401" s="48">
        <v>637</v>
      </c>
      <c r="B401" s="49" t="s">
        <v>611</v>
      </c>
      <c r="C401" s="65">
        <f>VLOOKUP($B401,'Panorama Especialização Brasil'!$K$4:$BU$679,58,0)</f>
        <v>1144</v>
      </c>
      <c r="D401" s="46">
        <f t="shared" si="6"/>
        <v>0.38104966443599159</v>
      </c>
      <c r="E401" s="201">
        <f>VLOOKUP($B401,'Panorama Especialização Brasil'!$K$4:$BU$679,60,0)</f>
        <v>42</v>
      </c>
      <c r="F401" s="98">
        <v>106</v>
      </c>
      <c r="G401" s="196">
        <v>3</v>
      </c>
      <c r="H401" s="98">
        <f>VLOOKUP($B401,'Panorama Especialização Brasil'!$K$4:$BU$679,63,0)</f>
        <v>53124</v>
      </c>
      <c r="I401" s="201">
        <f>VLOOKUP($B401,'Panorama Especialização Brasil'!$K$4:$BV$680,64,0)</f>
        <v>1024</v>
      </c>
      <c r="J401" s="270" t="str">
        <f>IF(VLOOKUP($B401,'Classificação ativ com agrop'!$B$7:$Z$632,COLUMN()-1,0)=0,"",VLOOKUP($B401,'Classificação ativ com agrop'!$B$7:$Z$632,COLUMN()-1,0))</f>
        <v/>
      </c>
      <c r="K401" s="270" t="str">
        <f>IF(VLOOKUP($B401,'Classificação ativ com agrop'!$B$7:$Z$632,COLUMN()-1,0)=0,"",VLOOKUP($B401,'Classificação ativ com agrop'!$B$7:$Z$632,COLUMN()-1,0))</f>
        <v>SPB - Saúde</v>
      </c>
      <c r="L401" s="270" t="str">
        <f>IF(VLOOKUP($B401,'Classificação ativ com agrop'!$B$7:$Z$632,COLUMN()-1,0)=0,"",VLOOKUP($B401,'Classificação ativ com agrop'!$B$7:$Z$632,COLUMN()-1,0))</f>
        <v/>
      </c>
      <c r="M401" s="270" t="str">
        <f>IF(VLOOKUP($B401,'Classificação ativ com agrop'!$B$7:$Z$632,COLUMN()-1,0)=0,"",VLOOKUP($B401,'Classificação ativ com agrop'!$B$7:$Z$632,COLUMN()-1,0))</f>
        <v>Multifunção</v>
      </c>
      <c r="N401" s="270" t="str">
        <f>IF(VLOOKUP($B401,'Classificação ativ com agrop'!$B$7:$Z$632,COLUMN()-1,0)=0,"",VLOOKUP($B401,'Classificação ativ com agrop'!$B$7:$Z$632,COLUMN()-1,0))</f>
        <v/>
      </c>
      <c r="O401" s="270" t="str">
        <f>IF(VLOOKUP($B401,'Classificação ativ com agrop'!$B$7:$Z$632,COLUMN()-1,0)=0,"",VLOOKUP($B401,'Classificação ativ com agrop'!$B$7:$Z$632,COLUMN()-1,0))</f>
        <v/>
      </c>
      <c r="P401" s="270" t="str">
        <f>IF(VLOOKUP($B401,'Classificação ativ com agrop'!$B$7:$Z$632,COLUMN()-1,0)=0,"",VLOOKUP($B401,'Classificação ativ com agrop'!$B$7:$Z$632,COLUMN()-1,0))</f>
        <v/>
      </c>
      <c r="Q401" s="269">
        <f>IF(VLOOKUP($B401,'Classificação ativ com agrop'!$B$7:$Z$632,COLUMN()-1,0)=0,"",VLOOKUP($B401,'Classificação ativ com agrop'!$B$7:$Z$632,COLUMN()-1,0))</f>
        <v>1</v>
      </c>
      <c r="R401" s="269" t="str">
        <f>IF(VLOOKUP($B401,'Classificação ativ com agrop'!$B$7:$Z$632,COLUMN()-1,0)=0,"",VLOOKUP($B401,'Classificação ativ com agrop'!$B$7:$Z$632,COLUMN()-1,0))</f>
        <v/>
      </c>
      <c r="S401" s="270">
        <f>IF(VLOOKUP($B401,'Classificação ativ com agrop'!$B$7:$Z$632,COLUMN()-1,0)=0,"",VLOOKUP($B401,'Classificação ativ com agrop'!$B$7:$Z$632,COLUMN()-1,0))</f>
        <v>1144</v>
      </c>
      <c r="T401" s="270">
        <f>IF(VLOOKUP($B401,'Classificação ativ com agrop'!$B$7:$Z$632,COLUMN()-1,0)=0,"",VLOOKUP($B401,'Classificação ativ com agrop'!$B$7:$Z$632,COLUMN()-1,0))</f>
        <v>42</v>
      </c>
      <c r="U401" s="270">
        <f>IF(VLOOKUP($B401,'Classificação ativ com agrop'!$B$7:$Z$632,COLUMN()-1,0)=0,"",VLOOKUP($B401,'Classificação ativ com agrop'!$B$7:$Z$632,COLUMN()-1,0))</f>
        <v>53124</v>
      </c>
      <c r="V401" s="270">
        <f>IF(VLOOKUP($B401,'Classificação ativ com agrop'!$B$7:$Z$632,COLUMN()-1,0)=0,"",VLOOKUP($B401,'Classificação ativ com agrop'!$B$7:$Z$632,COLUMN()-1,0))</f>
        <v>1024</v>
      </c>
      <c r="W401" s="270" t="str">
        <f>IF(VLOOKUP($B401,'Classificação ativ com agrop'!$B$7:$Z$632,COLUMN()-1,0)=0,"",VLOOKUP($B401,'Classificação ativ com agrop'!$B$7:$Z$632,COLUMN()-1,0))</f>
        <v/>
      </c>
      <c r="X401" s="270" t="str">
        <f>IF(VLOOKUP($B401,'Classificação ativ com agrop'!$B$7:$Z$632,COLUMN()-1,0)=0,"",VLOOKUP($B401,'Classificação ativ com agrop'!$B$7:$Z$632,COLUMN()-1,0))</f>
        <v/>
      </c>
      <c r="Y401" s="270" t="str">
        <f>IF(VLOOKUP($B401,'Classificação ativ com agrop'!$B$7:$Z$632,COLUMN()-1,0)=0,"",VLOOKUP($B401,'Classificação ativ com agrop'!$B$7:$Z$632,COLUMN()-1,0))</f>
        <v/>
      </c>
      <c r="Z401" s="270" t="str">
        <f>IF(VLOOKUP($B401,'Classificação ativ com agrop'!$B$7:$Z$632,COLUMN()-1,0)=0,"",VLOOKUP($B401,'Classificação ativ com agrop'!$B$7:$Z$632,COLUMN()-1,0))</f>
        <v/>
      </c>
    </row>
    <row r="402" spans="1:26">
      <c r="A402" s="48">
        <v>347</v>
      </c>
      <c r="B402" s="49" t="s">
        <v>318</v>
      </c>
      <c r="C402" s="65">
        <f>VLOOKUP($B402,'Panorama Especialização Brasil'!$K$4:$BU$679,58,0)</f>
        <v>3867</v>
      </c>
      <c r="D402" s="46">
        <f t="shared" si="6"/>
        <v>0.38023048013187349</v>
      </c>
      <c r="E402" s="201">
        <f>VLOOKUP($B402,'Panorama Especialização Brasil'!$K$4:$BU$679,60,0)</f>
        <v>454</v>
      </c>
      <c r="F402" s="98">
        <v>1605</v>
      </c>
      <c r="G402" s="196">
        <v>133</v>
      </c>
      <c r="H402" s="98">
        <f>VLOOKUP($B402,'Panorama Especialização Brasil'!$K$4:$BU$679,63,0)</f>
        <v>179959</v>
      </c>
      <c r="I402" s="201">
        <f>VLOOKUP($B402,'Panorama Especialização Brasil'!$K$4:$BV$680,64,0)</f>
        <v>24047</v>
      </c>
      <c r="J402" s="270" t="str">
        <f>IF(VLOOKUP($B402,'Classificação ativ com agrop'!$B$7:$Z$632,COLUMN()-1,0)=0,"",VLOOKUP($B402,'Classificação ativ com agrop'!$B$7:$Z$632,COLUMN()-1,0))</f>
        <v/>
      </c>
      <c r="K402" s="270" t="str">
        <f>IF(VLOOKUP($B402,'Classificação ativ com agrop'!$B$7:$Z$632,COLUMN()-1,0)=0,"",VLOOKUP($B402,'Classificação ativ com agrop'!$B$7:$Z$632,COLUMN()-1,0))</f>
        <v>Const Civil</v>
      </c>
      <c r="L402" s="270" t="str">
        <f>IF(VLOOKUP($B402,'Classificação ativ com agrop'!$B$7:$Z$632,COLUMN()-1,0)=0,"",VLOOKUP($B402,'Classificação ativ com agrop'!$B$7:$Z$632,COLUMN()-1,0))</f>
        <v/>
      </c>
      <c r="M402" s="270" t="str">
        <f>IF(VLOOKUP($B402,'Classificação ativ com agrop'!$B$7:$Z$632,COLUMN()-1,0)=0,"",VLOOKUP($B402,'Classificação ativ com agrop'!$B$7:$Z$632,COLUMN()-1,0))</f>
        <v>Multifunção</v>
      </c>
      <c r="N402" s="270" t="str">
        <f>IF(VLOOKUP($B402,'Classificação ativ com agrop'!$B$7:$Z$632,COLUMN()-1,0)=0,"",VLOOKUP($B402,'Classificação ativ com agrop'!$B$7:$Z$632,COLUMN()-1,0))</f>
        <v/>
      </c>
      <c r="O402" s="270" t="str">
        <f>IF(VLOOKUP($B402,'Classificação ativ com agrop'!$B$7:$Z$632,COLUMN()-1,0)=0,"",VLOOKUP($B402,'Classificação ativ com agrop'!$B$7:$Z$632,COLUMN()-1,0))</f>
        <v/>
      </c>
      <c r="P402" s="270" t="str">
        <f>IF(VLOOKUP($B402,'Classificação ativ com agrop'!$B$7:$Z$632,COLUMN()-1,0)=0,"",VLOOKUP($B402,'Classificação ativ com agrop'!$B$7:$Z$632,COLUMN()-1,0))</f>
        <v/>
      </c>
      <c r="Q402" s="269">
        <f>IF(VLOOKUP($B402,'Classificação ativ com agrop'!$B$7:$Z$632,COLUMN()-1,0)=0,"",VLOOKUP($B402,'Classificação ativ com agrop'!$B$7:$Z$632,COLUMN()-1,0))</f>
        <v>1</v>
      </c>
      <c r="R402" s="269" t="str">
        <f>IF(VLOOKUP($B402,'Classificação ativ com agrop'!$B$7:$Z$632,COLUMN()-1,0)=0,"",VLOOKUP($B402,'Classificação ativ com agrop'!$B$7:$Z$632,COLUMN()-1,0))</f>
        <v/>
      </c>
      <c r="S402" s="270">
        <f>IF(VLOOKUP($B402,'Classificação ativ com agrop'!$B$7:$Z$632,COLUMN()-1,0)=0,"",VLOOKUP($B402,'Classificação ativ com agrop'!$B$7:$Z$632,COLUMN()-1,0))</f>
        <v>3867</v>
      </c>
      <c r="T402" s="270">
        <f>IF(VLOOKUP($B402,'Classificação ativ com agrop'!$B$7:$Z$632,COLUMN()-1,0)=0,"",VLOOKUP($B402,'Classificação ativ com agrop'!$B$7:$Z$632,COLUMN()-1,0))</f>
        <v>454</v>
      </c>
      <c r="U402" s="270">
        <f>IF(VLOOKUP($B402,'Classificação ativ com agrop'!$B$7:$Z$632,COLUMN()-1,0)=0,"",VLOOKUP($B402,'Classificação ativ com agrop'!$B$7:$Z$632,COLUMN()-1,0))</f>
        <v>179959</v>
      </c>
      <c r="V402" s="270">
        <f>IF(VLOOKUP($B402,'Classificação ativ com agrop'!$B$7:$Z$632,COLUMN()-1,0)=0,"",VLOOKUP($B402,'Classificação ativ com agrop'!$B$7:$Z$632,COLUMN()-1,0))</f>
        <v>24047</v>
      </c>
      <c r="W402" s="270" t="str">
        <f>IF(VLOOKUP($B402,'Classificação ativ com agrop'!$B$7:$Z$632,COLUMN()-1,0)=0,"",VLOOKUP($B402,'Classificação ativ com agrop'!$B$7:$Z$632,COLUMN()-1,0))</f>
        <v/>
      </c>
      <c r="X402" s="270" t="str">
        <f>IF(VLOOKUP($B402,'Classificação ativ com agrop'!$B$7:$Z$632,COLUMN()-1,0)=0,"",VLOOKUP($B402,'Classificação ativ com agrop'!$B$7:$Z$632,COLUMN()-1,0))</f>
        <v/>
      </c>
      <c r="Y402" s="270" t="str">
        <f>IF(VLOOKUP($B402,'Classificação ativ com agrop'!$B$7:$Z$632,COLUMN()-1,0)=0,"",VLOOKUP($B402,'Classificação ativ com agrop'!$B$7:$Z$632,COLUMN()-1,0))</f>
        <v/>
      </c>
      <c r="Z402" s="270" t="str">
        <f>IF(VLOOKUP($B402,'Classificação ativ com agrop'!$B$7:$Z$632,COLUMN()-1,0)=0,"",VLOOKUP($B402,'Classificação ativ com agrop'!$B$7:$Z$632,COLUMN()-1,0))</f>
        <v/>
      </c>
    </row>
    <row r="403" spans="1:26">
      <c r="A403" s="48">
        <v>472</v>
      </c>
      <c r="B403" s="49" t="s">
        <v>444</v>
      </c>
      <c r="C403" s="65">
        <f>VLOOKUP($B403,'Panorama Especialização Brasil'!$K$4:$BU$679,58,0)</f>
        <v>207</v>
      </c>
      <c r="D403" s="46">
        <f t="shared" si="6"/>
        <v>0.37886111301811098</v>
      </c>
      <c r="E403" s="201">
        <f>VLOOKUP($B403,'Panorama Especialização Brasil'!$K$4:$BU$679,60,0)</f>
        <v>41</v>
      </c>
      <c r="F403" s="98">
        <v>61</v>
      </c>
      <c r="G403" s="196">
        <v>11</v>
      </c>
      <c r="H403" s="98">
        <f>VLOOKUP($B403,'Panorama Especialização Brasil'!$K$4:$BU$679,63,0)</f>
        <v>9668</v>
      </c>
      <c r="I403" s="201">
        <f>VLOOKUP($B403,'Panorama Especialização Brasil'!$K$4:$BV$680,64,0)</f>
        <v>698</v>
      </c>
      <c r="J403" s="270" t="str">
        <f>IF(VLOOKUP($B403,'Classificação ativ com agrop'!$B$7:$Z$632,COLUMN()-1,0)=0,"",VLOOKUP($B403,'Classificação ativ com agrop'!$B$7:$Z$632,COLUMN()-1,0))</f>
        <v/>
      </c>
      <c r="K403" s="270" t="str">
        <f>IF(VLOOKUP($B403,'Classificação ativ com agrop'!$B$7:$Z$632,COLUMN()-1,0)=0,"",VLOOKUP($B403,'Classificação ativ com agrop'!$B$7:$Z$632,COLUMN()-1,0))</f>
        <v>Multicadeia</v>
      </c>
      <c r="L403" s="270" t="str">
        <f>IF(VLOOKUP($B403,'Classificação ativ com agrop'!$B$7:$Z$632,COLUMN()-1,0)=0,"",VLOOKUP($B403,'Classificação ativ com agrop'!$B$7:$Z$632,COLUMN()-1,0))</f>
        <v/>
      </c>
      <c r="M403" s="270" t="str">
        <f>IF(VLOOKUP($B403,'Classificação ativ com agrop'!$B$7:$Z$632,COLUMN()-1,0)=0,"",VLOOKUP($B403,'Classificação ativ com agrop'!$B$7:$Z$632,COLUMN()-1,0))</f>
        <v>Multifunção</v>
      </c>
      <c r="N403" s="270" t="str">
        <f>IF(VLOOKUP($B403,'Classificação ativ com agrop'!$B$7:$Z$632,COLUMN()-1,0)=0,"",VLOOKUP($B403,'Classificação ativ com agrop'!$B$7:$Z$632,COLUMN()-1,0))</f>
        <v/>
      </c>
      <c r="O403" s="270" t="str">
        <f>IF(VLOOKUP($B403,'Classificação ativ com agrop'!$B$7:$Z$632,COLUMN()-1,0)=0,"",VLOOKUP($B403,'Classificação ativ com agrop'!$B$7:$Z$632,COLUMN()-1,0))</f>
        <v/>
      </c>
      <c r="P403" s="270" t="str">
        <f>IF(VLOOKUP($B403,'Classificação ativ com agrop'!$B$7:$Z$632,COLUMN()-1,0)=0,"",VLOOKUP($B403,'Classificação ativ com agrop'!$B$7:$Z$632,COLUMN()-1,0))</f>
        <v/>
      </c>
      <c r="Q403" s="269">
        <f>IF(VLOOKUP($B403,'Classificação ativ com agrop'!$B$7:$Z$632,COLUMN()-1,0)=0,"",VLOOKUP($B403,'Classificação ativ com agrop'!$B$7:$Z$632,COLUMN()-1,0))</f>
        <v>1</v>
      </c>
      <c r="R403" s="269" t="str">
        <f>IF(VLOOKUP($B403,'Classificação ativ com agrop'!$B$7:$Z$632,COLUMN()-1,0)=0,"",VLOOKUP($B403,'Classificação ativ com agrop'!$B$7:$Z$632,COLUMN()-1,0))</f>
        <v/>
      </c>
      <c r="S403" s="270">
        <f>IF(VLOOKUP($B403,'Classificação ativ com agrop'!$B$7:$Z$632,COLUMN()-1,0)=0,"",VLOOKUP($B403,'Classificação ativ com agrop'!$B$7:$Z$632,COLUMN()-1,0))</f>
        <v>207</v>
      </c>
      <c r="T403" s="270">
        <f>IF(VLOOKUP($B403,'Classificação ativ com agrop'!$B$7:$Z$632,COLUMN()-1,0)=0,"",VLOOKUP($B403,'Classificação ativ com agrop'!$B$7:$Z$632,COLUMN()-1,0))</f>
        <v>41</v>
      </c>
      <c r="U403" s="270">
        <f>IF(VLOOKUP($B403,'Classificação ativ com agrop'!$B$7:$Z$632,COLUMN()-1,0)=0,"",VLOOKUP($B403,'Classificação ativ com agrop'!$B$7:$Z$632,COLUMN()-1,0))</f>
        <v>9668</v>
      </c>
      <c r="V403" s="270">
        <f>IF(VLOOKUP($B403,'Classificação ativ com agrop'!$B$7:$Z$632,COLUMN()-1,0)=0,"",VLOOKUP($B403,'Classificação ativ com agrop'!$B$7:$Z$632,COLUMN()-1,0))</f>
        <v>698</v>
      </c>
      <c r="W403" s="270" t="str">
        <f>IF(VLOOKUP($B403,'Classificação ativ com agrop'!$B$7:$Z$632,COLUMN()-1,0)=0,"",VLOOKUP($B403,'Classificação ativ com agrop'!$B$7:$Z$632,COLUMN()-1,0))</f>
        <v/>
      </c>
      <c r="X403" s="270" t="str">
        <f>IF(VLOOKUP($B403,'Classificação ativ com agrop'!$B$7:$Z$632,COLUMN()-1,0)=0,"",VLOOKUP($B403,'Classificação ativ com agrop'!$B$7:$Z$632,COLUMN()-1,0))</f>
        <v/>
      </c>
      <c r="Y403" s="270" t="str">
        <f>IF(VLOOKUP($B403,'Classificação ativ com agrop'!$B$7:$Z$632,COLUMN()-1,0)=0,"",VLOOKUP($B403,'Classificação ativ com agrop'!$B$7:$Z$632,COLUMN()-1,0))</f>
        <v/>
      </c>
      <c r="Z403" s="270" t="str">
        <f>IF(VLOOKUP($B403,'Classificação ativ com agrop'!$B$7:$Z$632,COLUMN()-1,0)=0,"",VLOOKUP($B403,'Classificação ativ com agrop'!$B$7:$Z$632,COLUMN()-1,0))</f>
        <v/>
      </c>
    </row>
    <row r="404" spans="1:26">
      <c r="A404" s="48">
        <v>254</v>
      </c>
      <c r="B404" s="49" t="s">
        <v>224</v>
      </c>
      <c r="C404" s="65">
        <f>VLOOKUP($B404,'Panorama Especialização Brasil'!$K$4:$BU$679,58,0)</f>
        <v>1357</v>
      </c>
      <c r="D404" s="46">
        <f t="shared" si="6"/>
        <v>0.37420335023148737</v>
      </c>
      <c r="E404" s="201">
        <f>VLOOKUP($B404,'Panorama Especialização Brasil'!$K$4:$BU$679,60,0)</f>
        <v>23</v>
      </c>
      <c r="F404" s="98">
        <v>951</v>
      </c>
      <c r="G404" s="196">
        <v>11</v>
      </c>
      <c r="H404" s="98">
        <f>VLOOKUP($B404,'Panorama Especialização Brasil'!$K$4:$BU$679,63,0)</f>
        <v>64168</v>
      </c>
      <c r="I404" s="201">
        <f>VLOOKUP($B404,'Panorama Especialização Brasil'!$K$4:$BV$680,64,0)</f>
        <v>3010</v>
      </c>
      <c r="J404" s="270" t="str">
        <f>IF(VLOOKUP($B404,'Classificação ativ com agrop'!$B$7:$Z$632,COLUMN()-1,0)=0,"",VLOOKUP($B404,'Classificação ativ com agrop'!$B$7:$Z$632,COLUMN()-1,0))</f>
        <v/>
      </c>
      <c r="K404" s="270" t="str">
        <f>IF(VLOOKUP($B404,'Classificação ativ com agrop'!$B$7:$Z$632,COLUMN()-1,0)=0,"",VLOOKUP($B404,'Classificação ativ com agrop'!$B$7:$Z$632,COLUMN()-1,0))</f>
        <v>Multicadeia</v>
      </c>
      <c r="L404" s="270" t="str">
        <f>IF(VLOOKUP($B404,'Classificação ativ com agrop'!$B$7:$Z$632,COLUMN()-1,0)=0,"",VLOOKUP($B404,'Classificação ativ com agrop'!$B$7:$Z$632,COLUMN()-1,0))</f>
        <v/>
      </c>
      <c r="M404" s="270" t="str">
        <f>IF(VLOOKUP($B404,'Classificação ativ com agrop'!$B$7:$Z$632,COLUMN()-1,0)=0,"",VLOOKUP($B404,'Classificação ativ com agrop'!$B$7:$Z$632,COLUMN()-1,0))</f>
        <v>Multifunção</v>
      </c>
      <c r="N404" s="270" t="str">
        <f>IF(VLOOKUP($B404,'Classificação ativ com agrop'!$B$7:$Z$632,COLUMN()-1,0)=0,"",VLOOKUP($B404,'Classificação ativ com agrop'!$B$7:$Z$632,COLUMN()-1,0))</f>
        <v/>
      </c>
      <c r="O404" s="270" t="str">
        <f>IF(VLOOKUP($B404,'Classificação ativ com agrop'!$B$7:$Z$632,COLUMN()-1,0)=0,"",VLOOKUP($B404,'Classificação ativ com agrop'!$B$7:$Z$632,COLUMN()-1,0))</f>
        <v/>
      </c>
      <c r="P404" s="270" t="str">
        <f>IF(VLOOKUP($B404,'Classificação ativ com agrop'!$B$7:$Z$632,COLUMN()-1,0)=0,"",VLOOKUP($B404,'Classificação ativ com agrop'!$B$7:$Z$632,COLUMN()-1,0))</f>
        <v/>
      </c>
      <c r="Q404" s="269">
        <f>IF(VLOOKUP($B404,'Classificação ativ com agrop'!$B$7:$Z$632,COLUMN()-1,0)=0,"",VLOOKUP($B404,'Classificação ativ com agrop'!$B$7:$Z$632,COLUMN()-1,0))</f>
        <v>1</v>
      </c>
      <c r="R404" s="269" t="str">
        <f>IF(VLOOKUP($B404,'Classificação ativ com agrop'!$B$7:$Z$632,COLUMN()-1,0)=0,"",VLOOKUP($B404,'Classificação ativ com agrop'!$B$7:$Z$632,COLUMN()-1,0))</f>
        <v/>
      </c>
      <c r="S404" s="270">
        <f>IF(VLOOKUP($B404,'Classificação ativ com agrop'!$B$7:$Z$632,COLUMN()-1,0)=0,"",VLOOKUP($B404,'Classificação ativ com agrop'!$B$7:$Z$632,COLUMN()-1,0))</f>
        <v>1357</v>
      </c>
      <c r="T404" s="270">
        <f>IF(VLOOKUP($B404,'Classificação ativ com agrop'!$B$7:$Z$632,COLUMN()-1,0)=0,"",VLOOKUP($B404,'Classificação ativ com agrop'!$B$7:$Z$632,COLUMN()-1,0))</f>
        <v>23</v>
      </c>
      <c r="U404" s="270">
        <f>IF(VLOOKUP($B404,'Classificação ativ com agrop'!$B$7:$Z$632,COLUMN()-1,0)=0,"",VLOOKUP($B404,'Classificação ativ com agrop'!$B$7:$Z$632,COLUMN()-1,0))</f>
        <v>64168</v>
      </c>
      <c r="V404" s="270">
        <f>IF(VLOOKUP($B404,'Classificação ativ com agrop'!$B$7:$Z$632,COLUMN()-1,0)=0,"",VLOOKUP($B404,'Classificação ativ com agrop'!$B$7:$Z$632,COLUMN()-1,0))</f>
        <v>3010</v>
      </c>
      <c r="W404" s="270" t="str">
        <f>IF(VLOOKUP($B404,'Classificação ativ com agrop'!$B$7:$Z$632,COLUMN()-1,0)=0,"",VLOOKUP($B404,'Classificação ativ com agrop'!$B$7:$Z$632,COLUMN()-1,0))</f>
        <v/>
      </c>
      <c r="X404" s="270" t="str">
        <f>IF(VLOOKUP($B404,'Classificação ativ com agrop'!$B$7:$Z$632,COLUMN()-1,0)=0,"",VLOOKUP($B404,'Classificação ativ com agrop'!$B$7:$Z$632,COLUMN()-1,0))</f>
        <v/>
      </c>
      <c r="Y404" s="270" t="str">
        <f>IF(VLOOKUP($B404,'Classificação ativ com agrop'!$B$7:$Z$632,COLUMN()-1,0)=0,"",VLOOKUP($B404,'Classificação ativ com agrop'!$B$7:$Z$632,COLUMN()-1,0))</f>
        <v/>
      </c>
      <c r="Z404" s="270" t="str">
        <f>IF(VLOOKUP($B404,'Classificação ativ com agrop'!$B$7:$Z$632,COLUMN()-1,0)=0,"",VLOOKUP($B404,'Classificação ativ com agrop'!$B$7:$Z$632,COLUMN()-1,0))</f>
        <v/>
      </c>
    </row>
    <row r="405" spans="1:26">
      <c r="A405" s="48">
        <v>589</v>
      </c>
      <c r="B405" s="49" t="s">
        <v>562</v>
      </c>
      <c r="C405" s="65">
        <f>VLOOKUP($B405,'Panorama Especialização Brasil'!$K$4:$BU$679,58,0)</f>
        <v>64</v>
      </c>
      <c r="D405" s="46">
        <f t="shared" si="6"/>
        <v>0.37387551798345819</v>
      </c>
      <c r="E405" s="201">
        <f>VLOOKUP($B405,'Panorama Especialização Brasil'!$K$4:$BU$679,60,0)</f>
        <v>18</v>
      </c>
      <c r="F405" s="98">
        <v>24</v>
      </c>
      <c r="G405" s="196">
        <v>4</v>
      </c>
      <c r="H405" s="98">
        <f>VLOOKUP($B405,'Panorama Especialização Brasil'!$K$4:$BU$679,63,0)</f>
        <v>3029</v>
      </c>
      <c r="I405" s="201">
        <f>VLOOKUP($B405,'Panorama Especialização Brasil'!$K$4:$BV$680,64,0)</f>
        <v>513</v>
      </c>
      <c r="J405" s="270" t="str">
        <f>IF(VLOOKUP($B405,'Classificação ativ com agrop'!$B$7:$Z$632,COLUMN()-1,0)=0,"",VLOOKUP($B405,'Classificação ativ com agrop'!$B$7:$Z$632,COLUMN()-1,0))</f>
        <v>Tur e Laz</v>
      </c>
      <c r="K405" s="270" t="str">
        <f>IF(VLOOKUP($B405,'Classificação ativ com agrop'!$B$7:$Z$632,COLUMN()-1,0)=0,"",VLOOKUP($B405,'Classificação ativ com agrop'!$B$7:$Z$632,COLUMN()-1,0))</f>
        <v>SPF</v>
      </c>
      <c r="L405" s="270" t="str">
        <f>IF(VLOOKUP($B405,'Classificação ativ com agrop'!$B$7:$Z$632,COLUMN()-1,0)=0,"",VLOOKUP($B405,'Classificação ativ com agrop'!$B$7:$Z$632,COLUMN()-1,0))</f>
        <v/>
      </c>
      <c r="M405" s="270" t="str">
        <f>IF(VLOOKUP($B405,'Classificação ativ com agrop'!$B$7:$Z$632,COLUMN()-1,0)=0,"",VLOOKUP($B405,'Classificação ativ com agrop'!$B$7:$Z$632,COLUMN()-1,0))</f>
        <v>Cons Reflexo</v>
      </c>
      <c r="N405" s="270" t="str">
        <f>IF(VLOOKUP($B405,'Classificação ativ com agrop'!$B$7:$Z$632,COLUMN()-1,0)=0,"",VLOOKUP($B405,'Classificação ativ com agrop'!$B$7:$Z$632,COLUMN()-1,0))</f>
        <v>Turismo &amp; Lazer</v>
      </c>
      <c r="O405" s="270" t="str">
        <f>IF(VLOOKUP($B405,'Classificação ativ com agrop'!$B$7:$Z$632,COLUMN()-1,0)=0,"",VLOOKUP($B405,'Classificação ativ com agrop'!$B$7:$Z$632,COLUMN()-1,0))</f>
        <v/>
      </c>
      <c r="P405" s="270" t="str">
        <f>IF(VLOOKUP($B405,'Classificação ativ com agrop'!$B$7:$Z$632,COLUMN()-1,0)=0,"",VLOOKUP($B405,'Classificação ativ com agrop'!$B$7:$Z$632,COLUMN()-1,0))</f>
        <v>TrS Prop</v>
      </c>
      <c r="Q405" s="269">
        <f>IF(VLOOKUP($B405,'Classificação ativ com agrop'!$B$7:$Z$632,COLUMN()-1,0)=0,"",VLOOKUP($B405,'Classificação ativ com agrop'!$B$7:$Z$632,COLUMN()-1,0))</f>
        <v>0.7</v>
      </c>
      <c r="R405" s="269">
        <f>IF(VLOOKUP($B405,'Classificação ativ com agrop'!$B$7:$Z$632,COLUMN()-1,0)=0,"",VLOOKUP($B405,'Classificação ativ com agrop'!$B$7:$Z$632,COLUMN()-1,0))</f>
        <v>0.3</v>
      </c>
      <c r="S405" s="270">
        <f>IF(VLOOKUP($B405,'Classificação ativ com agrop'!$B$7:$Z$632,COLUMN()-1,0)=0,"",VLOOKUP($B405,'Classificação ativ com agrop'!$B$7:$Z$632,COLUMN()-1,0))</f>
        <v>44.8</v>
      </c>
      <c r="T405" s="270">
        <f>IF(VLOOKUP($B405,'Classificação ativ com agrop'!$B$7:$Z$632,COLUMN()-1,0)=0,"",VLOOKUP($B405,'Classificação ativ com agrop'!$B$7:$Z$632,COLUMN()-1,0))</f>
        <v>12.6</v>
      </c>
      <c r="U405" s="270">
        <f>IF(VLOOKUP($B405,'Classificação ativ com agrop'!$B$7:$Z$632,COLUMN()-1,0)=0,"",VLOOKUP($B405,'Classificação ativ com agrop'!$B$7:$Z$632,COLUMN()-1,0))</f>
        <v>2120.2999999999997</v>
      </c>
      <c r="V405" s="270">
        <f>IF(VLOOKUP($B405,'Classificação ativ com agrop'!$B$7:$Z$632,COLUMN()-1,0)=0,"",VLOOKUP($B405,'Classificação ativ com agrop'!$B$7:$Z$632,COLUMN()-1,0))</f>
        <v>359.09999999999997</v>
      </c>
      <c r="W405" s="270">
        <f>IF(VLOOKUP($B405,'Classificação ativ com agrop'!$B$7:$Z$632,COLUMN()-1,0)=0,"",VLOOKUP($B405,'Classificação ativ com agrop'!$B$7:$Z$632,COLUMN()-1,0))</f>
        <v>19.2</v>
      </c>
      <c r="X405" s="270">
        <f>IF(VLOOKUP($B405,'Classificação ativ com agrop'!$B$7:$Z$632,COLUMN()-1,0)=0,"",VLOOKUP($B405,'Classificação ativ com agrop'!$B$7:$Z$632,COLUMN()-1,0))</f>
        <v>5.3999999999999995</v>
      </c>
      <c r="Y405" s="270">
        <f>IF(VLOOKUP($B405,'Classificação ativ com agrop'!$B$7:$Z$632,COLUMN()-1,0)=0,"",VLOOKUP($B405,'Classificação ativ com agrop'!$B$7:$Z$632,COLUMN()-1,0))</f>
        <v>908.69999999999993</v>
      </c>
      <c r="Z405" s="270">
        <f>IF(VLOOKUP($B405,'Classificação ativ com agrop'!$B$7:$Z$632,COLUMN()-1,0)=0,"",VLOOKUP($B405,'Classificação ativ com agrop'!$B$7:$Z$632,COLUMN()-1,0))</f>
        <v>153.9</v>
      </c>
    </row>
    <row r="406" spans="1:26">
      <c r="A406" s="48">
        <v>505</v>
      </c>
      <c r="B406" s="49" t="s">
        <v>477</v>
      </c>
      <c r="C406" s="65">
        <f>VLOOKUP($B406,'Panorama Especialização Brasil'!$K$4:$BU$679,58,0)</f>
        <v>1722</v>
      </c>
      <c r="D406" s="46">
        <f t="shared" si="6"/>
        <v>0.36890109353427197</v>
      </c>
      <c r="E406" s="201">
        <f>VLOOKUP($B406,'Panorama Especialização Brasil'!$K$4:$BU$679,60,0)</f>
        <v>180</v>
      </c>
      <c r="F406" s="98">
        <v>139</v>
      </c>
      <c r="G406" s="196">
        <v>13</v>
      </c>
      <c r="H406" s="98">
        <f>VLOOKUP($B406,'Panorama Especialização Brasil'!$K$4:$BU$679,63,0)</f>
        <v>82598</v>
      </c>
      <c r="I406" s="201">
        <f>VLOOKUP($B406,'Panorama Especialização Brasil'!$K$4:$BV$680,64,0)</f>
        <v>4085</v>
      </c>
      <c r="J406" s="270" t="str">
        <f>IF(VLOOKUP($B406,'Classificação ativ com agrop'!$B$7:$Z$632,COLUMN()-1,0)=0,"",VLOOKUP($B406,'Classificação ativ com agrop'!$B$7:$Z$632,COLUMN()-1,0))</f>
        <v>SIUP</v>
      </c>
      <c r="K406" s="270" t="str">
        <f>IF(VLOOKUP($B406,'Classificação ativ com agrop'!$B$7:$Z$632,COLUMN()-1,0)=0,"",VLOOKUP($B406,'Classificação ativ com agrop'!$B$7:$Z$632,COLUMN()-1,0))</f>
        <v>SPF&amp;E</v>
      </c>
      <c r="L406" s="270" t="str">
        <f>IF(VLOOKUP($B406,'Classificação ativ com agrop'!$B$7:$Z$632,COLUMN()-1,0)=0,"",VLOOKUP($B406,'Classificação ativ com agrop'!$B$7:$Z$632,COLUMN()-1,0))</f>
        <v/>
      </c>
      <c r="M406" s="270" t="str">
        <f>IF(VLOOKUP($B406,'Classificação ativ com agrop'!$B$7:$Z$632,COLUMN()-1,0)=0,"",VLOOKUP($B406,'Classificação ativ com agrop'!$B$7:$Z$632,COLUMN()-1,0))</f>
        <v>Gen Reflexo</v>
      </c>
      <c r="N406" s="270" t="str">
        <f>IF(VLOOKUP($B406,'Classificação ativ com agrop'!$B$7:$Z$632,COLUMN()-1,0)=0,"",VLOOKUP($B406,'Classificação ativ com agrop'!$B$7:$Z$632,COLUMN()-1,0))</f>
        <v>Const Civil</v>
      </c>
      <c r="O406" s="270" t="str">
        <f>IF(VLOOKUP($B406,'Classificação ativ com agrop'!$B$7:$Z$632,COLUMN()-1,0)=0,"",VLOOKUP($B406,'Classificação ativ com agrop'!$B$7:$Z$632,COLUMN()-1,0))</f>
        <v/>
      </c>
      <c r="P406" s="270" t="str">
        <f>IF(VLOOKUP($B406,'Classificação ativ com agrop'!$B$7:$Z$632,COLUMN()-1,0)=0,"",VLOOKUP($B406,'Classificação ativ com agrop'!$B$7:$Z$632,COLUMN()-1,0))</f>
        <v>Multifunção</v>
      </c>
      <c r="Q406" s="269">
        <f>IF(VLOOKUP($B406,'Classificação ativ com agrop'!$B$7:$Z$632,COLUMN()-1,0)=0,"",VLOOKUP($B406,'Classificação ativ com agrop'!$B$7:$Z$632,COLUMN()-1,0))</f>
        <v>0.5</v>
      </c>
      <c r="R406" s="269">
        <f>IF(VLOOKUP($B406,'Classificação ativ com agrop'!$B$7:$Z$632,COLUMN()-1,0)=0,"",VLOOKUP($B406,'Classificação ativ com agrop'!$B$7:$Z$632,COLUMN()-1,0))</f>
        <v>0.5</v>
      </c>
      <c r="S406" s="270">
        <f>IF(VLOOKUP($B406,'Classificação ativ com agrop'!$B$7:$Z$632,COLUMN()-1,0)=0,"",VLOOKUP($B406,'Classificação ativ com agrop'!$B$7:$Z$632,COLUMN()-1,0))</f>
        <v>861</v>
      </c>
      <c r="T406" s="270">
        <f>IF(VLOOKUP($B406,'Classificação ativ com agrop'!$B$7:$Z$632,COLUMN()-1,0)=0,"",VLOOKUP($B406,'Classificação ativ com agrop'!$B$7:$Z$632,COLUMN()-1,0))</f>
        <v>90</v>
      </c>
      <c r="U406" s="270">
        <f>IF(VLOOKUP($B406,'Classificação ativ com agrop'!$B$7:$Z$632,COLUMN()-1,0)=0,"",VLOOKUP($B406,'Classificação ativ com agrop'!$B$7:$Z$632,COLUMN()-1,0))</f>
        <v>41299</v>
      </c>
      <c r="V406" s="270">
        <f>IF(VLOOKUP($B406,'Classificação ativ com agrop'!$B$7:$Z$632,COLUMN()-1,0)=0,"",VLOOKUP($B406,'Classificação ativ com agrop'!$B$7:$Z$632,COLUMN()-1,0))</f>
        <v>2042.5</v>
      </c>
      <c r="W406" s="270">
        <f>IF(VLOOKUP($B406,'Classificação ativ com agrop'!$B$7:$Z$632,COLUMN()-1,0)=0,"",VLOOKUP($B406,'Classificação ativ com agrop'!$B$7:$Z$632,COLUMN()-1,0))</f>
        <v>861</v>
      </c>
      <c r="X406" s="270">
        <f>IF(VLOOKUP($B406,'Classificação ativ com agrop'!$B$7:$Z$632,COLUMN()-1,0)=0,"",VLOOKUP($B406,'Classificação ativ com agrop'!$B$7:$Z$632,COLUMN()-1,0))</f>
        <v>90</v>
      </c>
      <c r="Y406" s="270">
        <f>IF(VLOOKUP($B406,'Classificação ativ com agrop'!$B$7:$Z$632,COLUMN()-1,0)=0,"",VLOOKUP($B406,'Classificação ativ com agrop'!$B$7:$Z$632,COLUMN()-1,0))</f>
        <v>41299</v>
      </c>
      <c r="Z406" s="270">
        <f>IF(VLOOKUP($B406,'Classificação ativ com agrop'!$B$7:$Z$632,COLUMN()-1,0)=0,"",VLOOKUP($B406,'Classificação ativ com agrop'!$B$7:$Z$632,COLUMN()-1,0))</f>
        <v>2042.5</v>
      </c>
    </row>
    <row r="407" spans="1:26">
      <c r="A407" s="48">
        <v>209</v>
      </c>
      <c r="B407" s="49" t="s">
        <v>179</v>
      </c>
      <c r="C407" s="65">
        <f>VLOOKUP($B407,'Panorama Especialização Brasil'!$K$4:$BU$679,58,0)</f>
        <v>368</v>
      </c>
      <c r="D407" s="46">
        <f t="shared" si="6"/>
        <v>0.36814204137485268</v>
      </c>
      <c r="E407" s="201">
        <f>VLOOKUP($B407,'Panorama Especialização Brasil'!$K$4:$BU$679,60,0)</f>
        <v>14</v>
      </c>
      <c r="F407" s="98">
        <v>0</v>
      </c>
      <c r="G407" s="196">
        <v>0</v>
      </c>
      <c r="H407" s="98">
        <f>VLOOKUP($B407,'Panorama Especialização Brasil'!$K$4:$BU$679,63,0)</f>
        <v>17688</v>
      </c>
      <c r="I407" s="201">
        <f>VLOOKUP($B407,'Panorama Especialização Brasil'!$K$4:$BV$680,64,0)</f>
        <v>550</v>
      </c>
      <c r="J407" s="270" t="str">
        <f>IF(VLOOKUP($B407,'Classificação ativ com agrop'!$B$7:$Z$632,COLUMN()-1,0)=0,"",VLOOKUP($B407,'Classificação ativ com agrop'!$B$7:$Z$632,COLUMN()-1,0))</f>
        <v/>
      </c>
      <c r="K407" s="270" t="str">
        <f>IF(VLOOKUP($B407,'Classificação ativ com agrop'!$B$7:$Z$632,COLUMN()-1,0)=0,"",VLOOKUP($B407,'Classificação ativ com agrop'!$B$7:$Z$632,COLUMN()-1,0))</f>
        <v>Multicadeia</v>
      </c>
      <c r="L407" s="270" t="str">
        <f>IF(VLOOKUP($B407,'Classificação ativ com agrop'!$B$7:$Z$632,COLUMN()-1,0)=0,"",VLOOKUP($B407,'Classificação ativ com agrop'!$B$7:$Z$632,COLUMN()-1,0))</f>
        <v/>
      </c>
      <c r="M407" s="270" t="str">
        <f>IF(VLOOKUP($B407,'Classificação ativ com agrop'!$B$7:$Z$632,COLUMN()-1,0)=0,"",VLOOKUP($B407,'Classificação ativ com agrop'!$B$7:$Z$632,COLUMN()-1,0))</f>
        <v>Multifunção</v>
      </c>
      <c r="N407" s="270" t="str">
        <f>IF(VLOOKUP($B407,'Classificação ativ com agrop'!$B$7:$Z$632,COLUMN()-1,0)=0,"",VLOOKUP($B407,'Classificação ativ com agrop'!$B$7:$Z$632,COLUMN()-1,0))</f>
        <v/>
      </c>
      <c r="O407" s="270" t="str">
        <f>IF(VLOOKUP($B407,'Classificação ativ com agrop'!$B$7:$Z$632,COLUMN()-1,0)=0,"",VLOOKUP($B407,'Classificação ativ com agrop'!$B$7:$Z$632,COLUMN()-1,0))</f>
        <v/>
      </c>
      <c r="P407" s="270" t="str">
        <f>IF(VLOOKUP($B407,'Classificação ativ com agrop'!$B$7:$Z$632,COLUMN()-1,0)=0,"",VLOOKUP($B407,'Classificação ativ com agrop'!$B$7:$Z$632,COLUMN()-1,0))</f>
        <v/>
      </c>
      <c r="Q407" s="269">
        <f>IF(VLOOKUP($B407,'Classificação ativ com agrop'!$B$7:$Z$632,COLUMN()-1,0)=0,"",VLOOKUP($B407,'Classificação ativ com agrop'!$B$7:$Z$632,COLUMN()-1,0))</f>
        <v>1</v>
      </c>
      <c r="R407" s="269" t="str">
        <f>IF(VLOOKUP($B407,'Classificação ativ com agrop'!$B$7:$Z$632,COLUMN()-1,0)=0,"",VLOOKUP($B407,'Classificação ativ com agrop'!$B$7:$Z$632,COLUMN()-1,0))</f>
        <v/>
      </c>
      <c r="S407" s="270">
        <f>IF(VLOOKUP($B407,'Classificação ativ com agrop'!$B$7:$Z$632,COLUMN()-1,0)=0,"",VLOOKUP($B407,'Classificação ativ com agrop'!$B$7:$Z$632,COLUMN()-1,0))</f>
        <v>368</v>
      </c>
      <c r="T407" s="270">
        <f>IF(VLOOKUP($B407,'Classificação ativ com agrop'!$B$7:$Z$632,COLUMN()-1,0)=0,"",VLOOKUP($B407,'Classificação ativ com agrop'!$B$7:$Z$632,COLUMN()-1,0))</f>
        <v>14</v>
      </c>
      <c r="U407" s="270">
        <f>IF(VLOOKUP($B407,'Classificação ativ com agrop'!$B$7:$Z$632,COLUMN()-1,0)=0,"",VLOOKUP($B407,'Classificação ativ com agrop'!$B$7:$Z$632,COLUMN()-1,0))</f>
        <v>17688</v>
      </c>
      <c r="V407" s="270">
        <f>IF(VLOOKUP($B407,'Classificação ativ com agrop'!$B$7:$Z$632,COLUMN()-1,0)=0,"",VLOOKUP($B407,'Classificação ativ com agrop'!$B$7:$Z$632,COLUMN()-1,0))</f>
        <v>550</v>
      </c>
      <c r="W407" s="270" t="str">
        <f>IF(VLOOKUP($B407,'Classificação ativ com agrop'!$B$7:$Z$632,COLUMN()-1,0)=0,"",VLOOKUP($B407,'Classificação ativ com agrop'!$B$7:$Z$632,COLUMN()-1,0))</f>
        <v/>
      </c>
      <c r="X407" s="270" t="str">
        <f>IF(VLOOKUP($B407,'Classificação ativ com agrop'!$B$7:$Z$632,COLUMN()-1,0)=0,"",VLOOKUP($B407,'Classificação ativ com agrop'!$B$7:$Z$632,COLUMN()-1,0))</f>
        <v/>
      </c>
      <c r="Y407" s="270" t="str">
        <f>IF(VLOOKUP($B407,'Classificação ativ com agrop'!$B$7:$Z$632,COLUMN()-1,0)=0,"",VLOOKUP($B407,'Classificação ativ com agrop'!$B$7:$Z$632,COLUMN()-1,0))</f>
        <v/>
      </c>
      <c r="Z407" s="270" t="str">
        <f>IF(VLOOKUP($B407,'Classificação ativ com agrop'!$B$7:$Z$632,COLUMN()-1,0)=0,"",VLOOKUP($B407,'Classificação ativ com agrop'!$B$7:$Z$632,COLUMN()-1,0))</f>
        <v/>
      </c>
    </row>
    <row r="408" spans="1:26">
      <c r="A408" s="48">
        <v>605</v>
      </c>
      <c r="B408" s="49" t="s">
        <v>578</v>
      </c>
      <c r="C408" s="65">
        <f>VLOOKUP($B408,'Panorama Especialização Brasil'!$K$4:$BU$679,58,0)</f>
        <v>1990</v>
      </c>
      <c r="D408" s="46">
        <f t="shared" si="6"/>
        <v>0.36360235251152478</v>
      </c>
      <c r="E408" s="201">
        <f>VLOOKUP($B408,'Panorama Especialização Brasil'!$K$4:$BU$679,60,0)</f>
        <v>359</v>
      </c>
      <c r="F408" s="98">
        <v>468</v>
      </c>
      <c r="G408" s="196">
        <v>49</v>
      </c>
      <c r="H408" s="98">
        <f>VLOOKUP($B408,'Panorama Especialização Brasil'!$K$4:$BU$679,63,0)</f>
        <v>96844</v>
      </c>
      <c r="I408" s="201">
        <f>VLOOKUP($B408,'Panorama Especialização Brasil'!$K$4:$BV$680,64,0)</f>
        <v>10626</v>
      </c>
      <c r="J408" s="270" t="str">
        <f>IF(VLOOKUP($B408,'Classificação ativ com agrop'!$B$7:$Z$632,COLUMN()-1,0)=0,"",VLOOKUP($B408,'Classificação ativ com agrop'!$B$7:$Z$632,COLUMN()-1,0))</f>
        <v/>
      </c>
      <c r="K408" s="270" t="str">
        <f>IF(VLOOKUP($B408,'Classificação ativ com agrop'!$B$7:$Z$632,COLUMN()-1,0)=0,"",VLOOKUP($B408,'Classificação ativ com agrop'!$B$7:$Z$632,COLUMN()-1,0))</f>
        <v>SPE</v>
      </c>
      <c r="L408" s="270" t="str">
        <f>IF(VLOOKUP($B408,'Classificação ativ com agrop'!$B$7:$Z$632,COLUMN()-1,0)=0,"",VLOOKUP($B408,'Classificação ativ com agrop'!$B$7:$Z$632,COLUMN()-1,0))</f>
        <v/>
      </c>
      <c r="M408" s="270" t="str">
        <f>IF(VLOOKUP($B408,'Classificação ativ com agrop'!$B$7:$Z$632,COLUMN()-1,0)=0,"",VLOOKUP($B408,'Classificação ativ com agrop'!$B$7:$Z$632,COLUMN()-1,0))</f>
        <v>Multifunção</v>
      </c>
      <c r="N408" s="270" t="str">
        <f>IF(VLOOKUP($B408,'Classificação ativ com agrop'!$B$7:$Z$632,COLUMN()-1,0)=0,"",VLOOKUP($B408,'Classificação ativ com agrop'!$B$7:$Z$632,COLUMN()-1,0))</f>
        <v/>
      </c>
      <c r="O408" s="270" t="str">
        <f>IF(VLOOKUP($B408,'Classificação ativ com agrop'!$B$7:$Z$632,COLUMN()-1,0)=0,"",VLOOKUP($B408,'Classificação ativ com agrop'!$B$7:$Z$632,COLUMN()-1,0))</f>
        <v/>
      </c>
      <c r="P408" s="270" t="str">
        <f>IF(VLOOKUP($B408,'Classificação ativ com agrop'!$B$7:$Z$632,COLUMN()-1,0)=0,"",VLOOKUP($B408,'Classificação ativ com agrop'!$B$7:$Z$632,COLUMN()-1,0))</f>
        <v/>
      </c>
      <c r="Q408" s="269">
        <f>IF(VLOOKUP($B408,'Classificação ativ com agrop'!$B$7:$Z$632,COLUMN()-1,0)=0,"",VLOOKUP($B408,'Classificação ativ com agrop'!$B$7:$Z$632,COLUMN()-1,0))</f>
        <v>1</v>
      </c>
      <c r="R408" s="269" t="str">
        <f>IF(VLOOKUP($B408,'Classificação ativ com agrop'!$B$7:$Z$632,COLUMN()-1,0)=0,"",VLOOKUP($B408,'Classificação ativ com agrop'!$B$7:$Z$632,COLUMN()-1,0))</f>
        <v/>
      </c>
      <c r="S408" s="270">
        <f>IF(VLOOKUP($B408,'Classificação ativ com agrop'!$B$7:$Z$632,COLUMN()-1,0)=0,"",VLOOKUP($B408,'Classificação ativ com agrop'!$B$7:$Z$632,COLUMN()-1,0))</f>
        <v>1990</v>
      </c>
      <c r="T408" s="270">
        <f>IF(VLOOKUP($B408,'Classificação ativ com agrop'!$B$7:$Z$632,COLUMN()-1,0)=0,"",VLOOKUP($B408,'Classificação ativ com agrop'!$B$7:$Z$632,COLUMN()-1,0))</f>
        <v>359</v>
      </c>
      <c r="U408" s="270">
        <f>IF(VLOOKUP($B408,'Classificação ativ com agrop'!$B$7:$Z$632,COLUMN()-1,0)=0,"",VLOOKUP($B408,'Classificação ativ com agrop'!$B$7:$Z$632,COLUMN()-1,0))</f>
        <v>96844</v>
      </c>
      <c r="V408" s="270">
        <f>IF(VLOOKUP($B408,'Classificação ativ com agrop'!$B$7:$Z$632,COLUMN()-1,0)=0,"",VLOOKUP($B408,'Classificação ativ com agrop'!$B$7:$Z$632,COLUMN()-1,0))</f>
        <v>10626</v>
      </c>
      <c r="W408" s="270" t="str">
        <f>IF(VLOOKUP($B408,'Classificação ativ com agrop'!$B$7:$Z$632,COLUMN()-1,0)=0,"",VLOOKUP($B408,'Classificação ativ com agrop'!$B$7:$Z$632,COLUMN()-1,0))</f>
        <v/>
      </c>
      <c r="X408" s="270" t="str">
        <f>IF(VLOOKUP($B408,'Classificação ativ com agrop'!$B$7:$Z$632,COLUMN()-1,0)=0,"",VLOOKUP($B408,'Classificação ativ com agrop'!$B$7:$Z$632,COLUMN()-1,0))</f>
        <v/>
      </c>
      <c r="Y408" s="270" t="str">
        <f>IF(VLOOKUP($B408,'Classificação ativ com agrop'!$B$7:$Z$632,COLUMN()-1,0)=0,"",VLOOKUP($B408,'Classificação ativ com agrop'!$B$7:$Z$632,COLUMN()-1,0))</f>
        <v/>
      </c>
      <c r="Z408" s="270" t="str">
        <f>IF(VLOOKUP($B408,'Classificação ativ com agrop'!$B$7:$Z$632,COLUMN()-1,0)=0,"",VLOOKUP($B408,'Classificação ativ com agrop'!$B$7:$Z$632,COLUMN()-1,0))</f>
        <v/>
      </c>
    </row>
    <row r="409" spans="1:26">
      <c r="A409" s="48">
        <v>623</v>
      </c>
      <c r="B409" s="49" t="s">
        <v>597</v>
      </c>
      <c r="C409" s="65">
        <f>VLOOKUP($B409,'Panorama Especialização Brasil'!$K$4:$BU$679,58,0)</f>
        <v>791</v>
      </c>
      <c r="D409" s="46">
        <f t="shared" si="6"/>
        <v>0.36115619544323668</v>
      </c>
      <c r="E409" s="201">
        <f>VLOOKUP($B409,'Panorama Especialização Brasil'!$K$4:$BU$679,60,0)</f>
        <v>30</v>
      </c>
      <c r="F409" s="98">
        <v>315</v>
      </c>
      <c r="G409" s="196">
        <v>10</v>
      </c>
      <c r="H409" s="98">
        <f>VLOOKUP($B409,'Panorama Especialização Brasil'!$K$4:$BU$679,63,0)</f>
        <v>38755</v>
      </c>
      <c r="I409" s="201">
        <f>VLOOKUP($B409,'Panorama Especialização Brasil'!$K$4:$BV$680,64,0)</f>
        <v>439</v>
      </c>
      <c r="J409" s="270" t="str">
        <f>IF(VLOOKUP($B409,'Classificação ativ com agrop'!$B$7:$Z$632,COLUMN()-1,0)=0,"",VLOOKUP($B409,'Classificação ativ com agrop'!$B$7:$Z$632,COLUMN()-1,0))</f>
        <v/>
      </c>
      <c r="K409" s="270" t="str">
        <f>IF(VLOOKUP($B409,'Classificação ativ com agrop'!$B$7:$Z$632,COLUMN()-1,0)=0,"",VLOOKUP($B409,'Classificação ativ com agrop'!$B$7:$Z$632,COLUMN()-1,0))</f>
        <v>SPB - Edu</v>
      </c>
      <c r="L409" s="270" t="str">
        <f>IF(VLOOKUP($B409,'Classificação ativ com agrop'!$B$7:$Z$632,COLUMN()-1,0)=0,"",VLOOKUP($B409,'Classificação ativ com agrop'!$B$7:$Z$632,COLUMN()-1,0))</f>
        <v/>
      </c>
      <c r="M409" s="270" t="str">
        <f>IF(VLOOKUP($B409,'Classificação ativ com agrop'!$B$7:$Z$632,COLUMN()-1,0)=0,"",VLOOKUP($B409,'Classificação ativ com agrop'!$B$7:$Z$632,COLUMN()-1,0))</f>
        <v>Multifunção</v>
      </c>
      <c r="N409" s="270" t="str">
        <f>IF(VLOOKUP($B409,'Classificação ativ com agrop'!$B$7:$Z$632,COLUMN()-1,0)=0,"",VLOOKUP($B409,'Classificação ativ com agrop'!$B$7:$Z$632,COLUMN()-1,0))</f>
        <v/>
      </c>
      <c r="O409" s="270" t="str">
        <f>IF(VLOOKUP($B409,'Classificação ativ com agrop'!$B$7:$Z$632,COLUMN()-1,0)=0,"",VLOOKUP($B409,'Classificação ativ com agrop'!$B$7:$Z$632,COLUMN()-1,0))</f>
        <v/>
      </c>
      <c r="P409" s="270" t="str">
        <f>IF(VLOOKUP($B409,'Classificação ativ com agrop'!$B$7:$Z$632,COLUMN()-1,0)=0,"",VLOOKUP($B409,'Classificação ativ com agrop'!$B$7:$Z$632,COLUMN()-1,0))</f>
        <v/>
      </c>
      <c r="Q409" s="269">
        <f>IF(VLOOKUP($B409,'Classificação ativ com agrop'!$B$7:$Z$632,COLUMN()-1,0)=0,"",VLOOKUP($B409,'Classificação ativ com agrop'!$B$7:$Z$632,COLUMN()-1,0))</f>
        <v>1</v>
      </c>
      <c r="R409" s="269" t="str">
        <f>IF(VLOOKUP($B409,'Classificação ativ com agrop'!$B$7:$Z$632,COLUMN()-1,0)=0,"",VLOOKUP($B409,'Classificação ativ com agrop'!$B$7:$Z$632,COLUMN()-1,0))</f>
        <v/>
      </c>
      <c r="S409" s="270">
        <f>IF(VLOOKUP($B409,'Classificação ativ com agrop'!$B$7:$Z$632,COLUMN()-1,0)=0,"",VLOOKUP($B409,'Classificação ativ com agrop'!$B$7:$Z$632,COLUMN()-1,0))</f>
        <v>791</v>
      </c>
      <c r="T409" s="270">
        <f>IF(VLOOKUP($B409,'Classificação ativ com agrop'!$B$7:$Z$632,COLUMN()-1,0)=0,"",VLOOKUP($B409,'Classificação ativ com agrop'!$B$7:$Z$632,COLUMN()-1,0))</f>
        <v>30</v>
      </c>
      <c r="U409" s="270">
        <f>IF(VLOOKUP($B409,'Classificação ativ com agrop'!$B$7:$Z$632,COLUMN()-1,0)=0,"",VLOOKUP($B409,'Classificação ativ com agrop'!$B$7:$Z$632,COLUMN()-1,0))</f>
        <v>38755</v>
      </c>
      <c r="V409" s="270">
        <f>IF(VLOOKUP($B409,'Classificação ativ com agrop'!$B$7:$Z$632,COLUMN()-1,0)=0,"",VLOOKUP($B409,'Classificação ativ com agrop'!$B$7:$Z$632,COLUMN()-1,0))</f>
        <v>439</v>
      </c>
      <c r="W409" s="270" t="str">
        <f>IF(VLOOKUP($B409,'Classificação ativ com agrop'!$B$7:$Z$632,COLUMN()-1,0)=0,"",VLOOKUP($B409,'Classificação ativ com agrop'!$B$7:$Z$632,COLUMN()-1,0))</f>
        <v/>
      </c>
      <c r="X409" s="270" t="str">
        <f>IF(VLOOKUP($B409,'Classificação ativ com agrop'!$B$7:$Z$632,COLUMN()-1,0)=0,"",VLOOKUP($B409,'Classificação ativ com agrop'!$B$7:$Z$632,COLUMN()-1,0))</f>
        <v/>
      </c>
      <c r="Y409" s="270" t="str">
        <f>IF(VLOOKUP($B409,'Classificação ativ com agrop'!$B$7:$Z$632,COLUMN()-1,0)=0,"",VLOOKUP($B409,'Classificação ativ com agrop'!$B$7:$Z$632,COLUMN()-1,0))</f>
        <v/>
      </c>
      <c r="Z409" s="270" t="str">
        <f>IF(VLOOKUP($B409,'Classificação ativ com agrop'!$B$7:$Z$632,COLUMN()-1,0)=0,"",VLOOKUP($B409,'Classificação ativ com agrop'!$B$7:$Z$632,COLUMN()-1,0))</f>
        <v/>
      </c>
    </row>
    <row r="410" spans="1:26">
      <c r="A410" s="48">
        <v>602</v>
      </c>
      <c r="B410" s="49" t="s">
        <v>575</v>
      </c>
      <c r="C410" s="65">
        <f>VLOOKUP($B410,'Panorama Especialização Brasil'!$K$4:$BU$679,58,0)</f>
        <v>1728</v>
      </c>
      <c r="D410" s="46">
        <f t="shared" si="6"/>
        <v>0.35769289200473964</v>
      </c>
      <c r="E410" s="201">
        <f>VLOOKUP($B410,'Panorama Especialização Brasil'!$K$4:$BU$679,60,0)</f>
        <v>378</v>
      </c>
      <c r="F410" s="98">
        <v>213</v>
      </c>
      <c r="G410" s="196">
        <v>54</v>
      </c>
      <c r="H410" s="98">
        <f>VLOOKUP($B410,'Panorama Especialização Brasil'!$K$4:$BU$679,63,0)</f>
        <v>85483</v>
      </c>
      <c r="I410" s="201">
        <f>VLOOKUP($B410,'Panorama Especialização Brasil'!$K$4:$BV$680,64,0)</f>
        <v>15425</v>
      </c>
      <c r="J410" s="270" t="str">
        <f>IF(VLOOKUP($B410,'Classificação ativ com agrop'!$B$7:$Z$632,COLUMN()-1,0)=0,"",VLOOKUP($B410,'Classificação ativ com agrop'!$B$7:$Z$632,COLUMN()-1,0))</f>
        <v/>
      </c>
      <c r="K410" s="270" t="str">
        <f>IF(VLOOKUP($B410,'Classificação ativ com agrop'!$B$7:$Z$632,COLUMN()-1,0)=0,"",VLOOKUP($B410,'Classificação ativ com agrop'!$B$7:$Z$632,COLUMN()-1,0))</f>
        <v>SPF&amp;E</v>
      </c>
      <c r="L410" s="270" t="str">
        <f>IF(VLOOKUP($B410,'Classificação ativ com agrop'!$B$7:$Z$632,COLUMN()-1,0)=0,"",VLOOKUP($B410,'Classificação ativ com agrop'!$B$7:$Z$632,COLUMN()-1,0))</f>
        <v/>
      </c>
      <c r="M410" s="270" t="str">
        <f>IF(VLOOKUP($B410,'Classificação ativ com agrop'!$B$7:$Z$632,COLUMN()-1,0)=0,"",VLOOKUP($B410,'Classificação ativ com agrop'!$B$7:$Z$632,COLUMN()-1,0))</f>
        <v>Gen Reflexo</v>
      </c>
      <c r="N410" s="270" t="str">
        <f>IF(VLOOKUP($B410,'Classificação ativ com agrop'!$B$7:$Z$632,COLUMN()-1,0)=0,"",VLOOKUP($B410,'Classificação ativ com agrop'!$B$7:$Z$632,COLUMN()-1,0))</f>
        <v/>
      </c>
      <c r="O410" s="270" t="str">
        <f>IF(VLOOKUP($B410,'Classificação ativ com agrop'!$B$7:$Z$632,COLUMN()-1,0)=0,"",VLOOKUP($B410,'Classificação ativ com agrop'!$B$7:$Z$632,COLUMN()-1,0))</f>
        <v/>
      </c>
      <c r="P410" s="270" t="str">
        <f>IF(VLOOKUP($B410,'Classificação ativ com agrop'!$B$7:$Z$632,COLUMN()-1,0)=0,"",VLOOKUP($B410,'Classificação ativ com agrop'!$B$7:$Z$632,COLUMN()-1,0))</f>
        <v/>
      </c>
      <c r="Q410" s="269">
        <f>IF(VLOOKUP($B410,'Classificação ativ com agrop'!$B$7:$Z$632,COLUMN()-1,0)=0,"",VLOOKUP($B410,'Classificação ativ com agrop'!$B$7:$Z$632,COLUMN()-1,0))</f>
        <v>1</v>
      </c>
      <c r="R410" s="269" t="str">
        <f>IF(VLOOKUP($B410,'Classificação ativ com agrop'!$B$7:$Z$632,COLUMN()-1,0)=0,"",VLOOKUP($B410,'Classificação ativ com agrop'!$B$7:$Z$632,COLUMN()-1,0))</f>
        <v/>
      </c>
      <c r="S410" s="270">
        <f>IF(VLOOKUP($B410,'Classificação ativ com agrop'!$B$7:$Z$632,COLUMN()-1,0)=0,"",VLOOKUP($B410,'Classificação ativ com agrop'!$B$7:$Z$632,COLUMN()-1,0))</f>
        <v>1728</v>
      </c>
      <c r="T410" s="270">
        <f>IF(VLOOKUP($B410,'Classificação ativ com agrop'!$B$7:$Z$632,COLUMN()-1,0)=0,"",VLOOKUP($B410,'Classificação ativ com agrop'!$B$7:$Z$632,COLUMN()-1,0))</f>
        <v>378</v>
      </c>
      <c r="U410" s="270">
        <f>IF(VLOOKUP($B410,'Classificação ativ com agrop'!$B$7:$Z$632,COLUMN()-1,0)=0,"",VLOOKUP($B410,'Classificação ativ com agrop'!$B$7:$Z$632,COLUMN()-1,0))</f>
        <v>85483</v>
      </c>
      <c r="V410" s="270">
        <f>IF(VLOOKUP($B410,'Classificação ativ com agrop'!$B$7:$Z$632,COLUMN()-1,0)=0,"",VLOOKUP($B410,'Classificação ativ com agrop'!$B$7:$Z$632,COLUMN()-1,0))</f>
        <v>15425</v>
      </c>
      <c r="W410" s="270" t="str">
        <f>IF(VLOOKUP($B410,'Classificação ativ com agrop'!$B$7:$Z$632,COLUMN()-1,0)=0,"",VLOOKUP($B410,'Classificação ativ com agrop'!$B$7:$Z$632,COLUMN()-1,0))</f>
        <v/>
      </c>
      <c r="X410" s="270" t="str">
        <f>IF(VLOOKUP($B410,'Classificação ativ com agrop'!$B$7:$Z$632,COLUMN()-1,0)=0,"",VLOOKUP($B410,'Classificação ativ com agrop'!$B$7:$Z$632,COLUMN()-1,0))</f>
        <v/>
      </c>
      <c r="Y410" s="270" t="str">
        <f>IF(VLOOKUP($B410,'Classificação ativ com agrop'!$B$7:$Z$632,COLUMN()-1,0)=0,"",VLOOKUP($B410,'Classificação ativ com agrop'!$B$7:$Z$632,COLUMN()-1,0))</f>
        <v/>
      </c>
      <c r="Z410" s="270" t="str">
        <f>IF(VLOOKUP($B410,'Classificação ativ com agrop'!$B$7:$Z$632,COLUMN()-1,0)=0,"",VLOOKUP($B410,'Classificação ativ com agrop'!$B$7:$Z$632,COLUMN()-1,0))</f>
        <v/>
      </c>
    </row>
    <row r="411" spans="1:26">
      <c r="A411" s="48">
        <v>651</v>
      </c>
      <c r="B411" s="49" t="s">
        <v>625</v>
      </c>
      <c r="C411" s="65">
        <f>VLOOKUP($B411,'Panorama Especialização Brasil'!$K$4:$BU$679,58,0)</f>
        <v>43</v>
      </c>
      <c r="D411" s="46">
        <f t="shared" si="6"/>
        <v>0.35738730471165658</v>
      </c>
      <c r="E411" s="201">
        <f>VLOOKUP($B411,'Panorama Especialização Brasil'!$K$4:$BU$679,60,0)</f>
        <v>15</v>
      </c>
      <c r="F411" s="98">
        <v>22</v>
      </c>
      <c r="G411" s="196">
        <v>4</v>
      </c>
      <c r="H411" s="98">
        <f>VLOOKUP($B411,'Panorama Especialização Brasil'!$K$4:$BU$679,63,0)</f>
        <v>2129</v>
      </c>
      <c r="I411" s="201">
        <f>VLOOKUP($B411,'Panorama Especialização Brasil'!$K$4:$BV$680,64,0)</f>
        <v>320</v>
      </c>
      <c r="J411" s="270" t="str">
        <f>IF(VLOOKUP($B411,'Classificação ativ com agrop'!$B$7:$Z$632,COLUMN()-1,0)=0,"",VLOOKUP($B411,'Classificação ativ com agrop'!$B$7:$Z$632,COLUMN()-1,0))</f>
        <v/>
      </c>
      <c r="K411" s="270" t="str">
        <f>IF(VLOOKUP($B411,'Classificação ativ com agrop'!$B$7:$Z$632,COLUMN()-1,0)=0,"",VLOOKUP($B411,'Classificação ativ com agrop'!$B$7:$Z$632,COLUMN()-1,0))</f>
        <v>SPF</v>
      </c>
      <c r="L411" s="270" t="str">
        <f>IF(VLOOKUP($B411,'Classificação ativ com agrop'!$B$7:$Z$632,COLUMN()-1,0)=0,"",VLOOKUP($B411,'Classificação ativ com agrop'!$B$7:$Z$632,COLUMN()-1,0))</f>
        <v/>
      </c>
      <c r="M411" s="270" t="str">
        <f>IF(VLOOKUP($B411,'Classificação ativ com agrop'!$B$7:$Z$632,COLUMN()-1,0)=0,"",VLOOKUP($B411,'Classificação ativ com agrop'!$B$7:$Z$632,COLUMN()-1,0))</f>
        <v>Cons Reflexo</v>
      </c>
      <c r="N411" s="270" t="str">
        <f>IF(VLOOKUP($B411,'Classificação ativ com agrop'!$B$7:$Z$632,COLUMN()-1,0)=0,"",VLOOKUP($B411,'Classificação ativ com agrop'!$B$7:$Z$632,COLUMN()-1,0))</f>
        <v/>
      </c>
      <c r="O411" s="270" t="str">
        <f>IF(VLOOKUP($B411,'Classificação ativ com agrop'!$B$7:$Z$632,COLUMN()-1,0)=0,"",VLOOKUP($B411,'Classificação ativ com agrop'!$B$7:$Z$632,COLUMN()-1,0))</f>
        <v/>
      </c>
      <c r="P411" s="270" t="str">
        <f>IF(VLOOKUP($B411,'Classificação ativ com agrop'!$B$7:$Z$632,COLUMN()-1,0)=0,"",VLOOKUP($B411,'Classificação ativ com agrop'!$B$7:$Z$632,COLUMN()-1,0))</f>
        <v/>
      </c>
      <c r="Q411" s="269">
        <f>IF(VLOOKUP($B411,'Classificação ativ com agrop'!$B$7:$Z$632,COLUMN()-1,0)=0,"",VLOOKUP($B411,'Classificação ativ com agrop'!$B$7:$Z$632,COLUMN()-1,0))</f>
        <v>1</v>
      </c>
      <c r="R411" s="269" t="str">
        <f>IF(VLOOKUP($B411,'Classificação ativ com agrop'!$B$7:$Z$632,COLUMN()-1,0)=0,"",VLOOKUP($B411,'Classificação ativ com agrop'!$B$7:$Z$632,COLUMN()-1,0))</f>
        <v/>
      </c>
      <c r="S411" s="270">
        <f>IF(VLOOKUP($B411,'Classificação ativ com agrop'!$B$7:$Z$632,COLUMN()-1,0)=0,"",VLOOKUP($B411,'Classificação ativ com agrop'!$B$7:$Z$632,COLUMN()-1,0))</f>
        <v>43</v>
      </c>
      <c r="T411" s="270">
        <f>IF(VLOOKUP($B411,'Classificação ativ com agrop'!$B$7:$Z$632,COLUMN()-1,0)=0,"",VLOOKUP($B411,'Classificação ativ com agrop'!$B$7:$Z$632,COLUMN()-1,0))</f>
        <v>15</v>
      </c>
      <c r="U411" s="270">
        <f>IF(VLOOKUP($B411,'Classificação ativ com agrop'!$B$7:$Z$632,COLUMN()-1,0)=0,"",VLOOKUP($B411,'Classificação ativ com agrop'!$B$7:$Z$632,COLUMN()-1,0))</f>
        <v>2129</v>
      </c>
      <c r="V411" s="270">
        <f>IF(VLOOKUP($B411,'Classificação ativ com agrop'!$B$7:$Z$632,COLUMN()-1,0)=0,"",VLOOKUP($B411,'Classificação ativ com agrop'!$B$7:$Z$632,COLUMN()-1,0))</f>
        <v>320</v>
      </c>
      <c r="W411" s="270" t="str">
        <f>IF(VLOOKUP($B411,'Classificação ativ com agrop'!$B$7:$Z$632,COLUMN()-1,0)=0,"",VLOOKUP($B411,'Classificação ativ com agrop'!$B$7:$Z$632,COLUMN()-1,0))</f>
        <v/>
      </c>
      <c r="X411" s="270" t="str">
        <f>IF(VLOOKUP($B411,'Classificação ativ com agrop'!$B$7:$Z$632,COLUMN()-1,0)=0,"",VLOOKUP($B411,'Classificação ativ com agrop'!$B$7:$Z$632,COLUMN()-1,0))</f>
        <v/>
      </c>
      <c r="Y411" s="270" t="str">
        <f>IF(VLOOKUP($B411,'Classificação ativ com agrop'!$B$7:$Z$632,COLUMN()-1,0)=0,"",VLOOKUP($B411,'Classificação ativ com agrop'!$B$7:$Z$632,COLUMN()-1,0))</f>
        <v/>
      </c>
      <c r="Z411" s="270" t="str">
        <f>IF(VLOOKUP($B411,'Classificação ativ com agrop'!$B$7:$Z$632,COLUMN()-1,0)=0,"",VLOOKUP($B411,'Classificação ativ com agrop'!$B$7:$Z$632,COLUMN()-1,0))</f>
        <v/>
      </c>
    </row>
    <row r="412" spans="1:26">
      <c r="A412" s="48">
        <v>142</v>
      </c>
      <c r="B412" s="49" t="s">
        <v>112</v>
      </c>
      <c r="C412" s="65">
        <f>VLOOKUP($B412,'Panorama Especialização Brasil'!$K$4:$BU$679,58,0)</f>
        <v>643</v>
      </c>
      <c r="D412" s="46">
        <f t="shared" si="6"/>
        <v>0.35516697117114499</v>
      </c>
      <c r="E412" s="201">
        <f>VLOOKUP($B412,'Panorama Especialização Brasil'!$K$4:$BU$679,60,0)</f>
        <v>5</v>
      </c>
      <c r="F412" s="98">
        <v>412</v>
      </c>
      <c r="G412" s="196">
        <v>1</v>
      </c>
      <c r="H412" s="98">
        <f>VLOOKUP($B412,'Panorama Especialização Brasil'!$K$4:$BU$679,63,0)</f>
        <v>32035</v>
      </c>
      <c r="I412" s="201">
        <f>VLOOKUP($B412,'Panorama Especialização Brasil'!$K$4:$BV$680,64,0)</f>
        <v>121</v>
      </c>
      <c r="J412" s="270" t="str">
        <f>IF(VLOOKUP($B412,'Classificação ativ com agrop'!$B$7:$Z$632,COLUMN()-1,0)=0,"",VLOOKUP($B412,'Classificação ativ com agrop'!$B$7:$Z$632,COLUMN()-1,0))</f>
        <v/>
      </c>
      <c r="K412" s="270" t="str">
        <f>IF(VLOOKUP($B412,'Classificação ativ com agrop'!$B$7:$Z$632,COLUMN()-1,0)=0,"",VLOOKUP($B412,'Classificação ativ com agrop'!$B$7:$Z$632,COLUMN()-1,0))</f>
        <v>Multicadeia</v>
      </c>
      <c r="L412" s="270" t="str">
        <f>IF(VLOOKUP($B412,'Classificação ativ com agrop'!$B$7:$Z$632,COLUMN()-1,0)=0,"",VLOOKUP($B412,'Classificação ativ com agrop'!$B$7:$Z$632,COLUMN()-1,0))</f>
        <v/>
      </c>
      <c r="M412" s="270" t="str">
        <f>IF(VLOOKUP($B412,'Classificação ativ com agrop'!$B$7:$Z$632,COLUMN()-1,0)=0,"",VLOOKUP($B412,'Classificação ativ com agrop'!$B$7:$Z$632,COLUMN()-1,0))</f>
        <v>Multifunção</v>
      </c>
      <c r="N412" s="270" t="str">
        <f>IF(VLOOKUP($B412,'Classificação ativ com agrop'!$B$7:$Z$632,COLUMN()-1,0)=0,"",VLOOKUP($B412,'Classificação ativ com agrop'!$B$7:$Z$632,COLUMN()-1,0))</f>
        <v/>
      </c>
      <c r="O412" s="270" t="str">
        <f>IF(VLOOKUP($B412,'Classificação ativ com agrop'!$B$7:$Z$632,COLUMN()-1,0)=0,"",VLOOKUP($B412,'Classificação ativ com agrop'!$B$7:$Z$632,COLUMN()-1,0))</f>
        <v/>
      </c>
      <c r="P412" s="270" t="str">
        <f>IF(VLOOKUP($B412,'Classificação ativ com agrop'!$B$7:$Z$632,COLUMN()-1,0)=0,"",VLOOKUP($B412,'Classificação ativ com agrop'!$B$7:$Z$632,COLUMN()-1,0))</f>
        <v/>
      </c>
      <c r="Q412" s="269">
        <f>IF(VLOOKUP($B412,'Classificação ativ com agrop'!$B$7:$Z$632,COLUMN()-1,0)=0,"",VLOOKUP($B412,'Classificação ativ com agrop'!$B$7:$Z$632,COLUMN()-1,0))</f>
        <v>1</v>
      </c>
      <c r="R412" s="269" t="str">
        <f>IF(VLOOKUP($B412,'Classificação ativ com agrop'!$B$7:$Z$632,COLUMN()-1,0)=0,"",VLOOKUP($B412,'Classificação ativ com agrop'!$B$7:$Z$632,COLUMN()-1,0))</f>
        <v/>
      </c>
      <c r="S412" s="270">
        <f>IF(VLOOKUP($B412,'Classificação ativ com agrop'!$B$7:$Z$632,COLUMN()-1,0)=0,"",VLOOKUP($B412,'Classificação ativ com agrop'!$B$7:$Z$632,COLUMN()-1,0))</f>
        <v>643</v>
      </c>
      <c r="T412" s="270">
        <f>IF(VLOOKUP($B412,'Classificação ativ com agrop'!$B$7:$Z$632,COLUMN()-1,0)=0,"",VLOOKUP($B412,'Classificação ativ com agrop'!$B$7:$Z$632,COLUMN()-1,0))</f>
        <v>5</v>
      </c>
      <c r="U412" s="270">
        <f>IF(VLOOKUP($B412,'Classificação ativ com agrop'!$B$7:$Z$632,COLUMN()-1,0)=0,"",VLOOKUP($B412,'Classificação ativ com agrop'!$B$7:$Z$632,COLUMN()-1,0))</f>
        <v>32035</v>
      </c>
      <c r="V412" s="270">
        <f>IF(VLOOKUP($B412,'Classificação ativ com agrop'!$B$7:$Z$632,COLUMN()-1,0)=0,"",VLOOKUP($B412,'Classificação ativ com agrop'!$B$7:$Z$632,COLUMN()-1,0))</f>
        <v>121</v>
      </c>
      <c r="W412" s="270" t="str">
        <f>IF(VLOOKUP($B412,'Classificação ativ com agrop'!$B$7:$Z$632,COLUMN()-1,0)=0,"",VLOOKUP($B412,'Classificação ativ com agrop'!$B$7:$Z$632,COLUMN()-1,0))</f>
        <v/>
      </c>
      <c r="X412" s="270" t="str">
        <f>IF(VLOOKUP($B412,'Classificação ativ com agrop'!$B$7:$Z$632,COLUMN()-1,0)=0,"",VLOOKUP($B412,'Classificação ativ com agrop'!$B$7:$Z$632,COLUMN()-1,0))</f>
        <v/>
      </c>
      <c r="Y412" s="270" t="str">
        <f>IF(VLOOKUP($B412,'Classificação ativ com agrop'!$B$7:$Z$632,COLUMN()-1,0)=0,"",VLOOKUP($B412,'Classificação ativ com agrop'!$B$7:$Z$632,COLUMN()-1,0))</f>
        <v/>
      </c>
      <c r="Z412" s="270" t="str">
        <f>IF(VLOOKUP($B412,'Classificação ativ com agrop'!$B$7:$Z$632,COLUMN()-1,0)=0,"",VLOOKUP($B412,'Classificação ativ com agrop'!$B$7:$Z$632,COLUMN()-1,0))</f>
        <v/>
      </c>
    </row>
    <row r="413" spans="1:26">
      <c r="A413" s="48">
        <v>595</v>
      </c>
      <c r="B413" s="49" t="s">
        <v>568</v>
      </c>
      <c r="C413" s="65">
        <f>VLOOKUP($B413,'Panorama Especialização Brasil'!$K$4:$BU$679,58,0)</f>
        <v>3005</v>
      </c>
      <c r="D413" s="46">
        <f t="shared" si="6"/>
        <v>0.3546731671008756</v>
      </c>
      <c r="E413" s="201">
        <f>VLOOKUP($B413,'Panorama Especialização Brasil'!$K$4:$BU$679,60,0)</f>
        <v>115</v>
      </c>
      <c r="F413" s="98">
        <v>1495</v>
      </c>
      <c r="G413" s="196">
        <v>54</v>
      </c>
      <c r="H413" s="98">
        <f>VLOOKUP($B413,'Panorama Especialização Brasil'!$K$4:$BU$679,63,0)</f>
        <v>149921</v>
      </c>
      <c r="I413" s="201">
        <f>VLOOKUP($B413,'Panorama Especialização Brasil'!$K$4:$BV$680,64,0)</f>
        <v>4551</v>
      </c>
      <c r="J413" s="270" t="str">
        <f>IF(VLOOKUP($B413,'Classificação ativ com agrop'!$B$7:$Z$632,COLUMN()-1,0)=0,"",VLOOKUP($B413,'Classificação ativ com agrop'!$B$7:$Z$632,COLUMN()-1,0))</f>
        <v/>
      </c>
      <c r="K413" s="270" t="str">
        <f>IF(VLOOKUP($B413,'Classificação ativ com agrop'!$B$7:$Z$632,COLUMN()-1,0)=0,"",VLOOKUP($B413,'Classificação ativ com agrop'!$B$7:$Z$632,COLUMN()-1,0))</f>
        <v>SPF</v>
      </c>
      <c r="L413" s="270" t="str">
        <f>IF(VLOOKUP($B413,'Classificação ativ com agrop'!$B$7:$Z$632,COLUMN()-1,0)=0,"",VLOOKUP($B413,'Classificação ativ com agrop'!$B$7:$Z$632,COLUMN()-1,0))</f>
        <v/>
      </c>
      <c r="M413" s="270" t="str">
        <f>IF(VLOOKUP($B413,'Classificação ativ com agrop'!$B$7:$Z$632,COLUMN()-1,0)=0,"",VLOOKUP($B413,'Classificação ativ com agrop'!$B$7:$Z$632,COLUMN()-1,0))</f>
        <v>Cons Reflexo</v>
      </c>
      <c r="N413" s="270" t="str">
        <f>IF(VLOOKUP($B413,'Classificação ativ com agrop'!$B$7:$Z$632,COLUMN()-1,0)=0,"",VLOOKUP($B413,'Classificação ativ com agrop'!$B$7:$Z$632,COLUMN()-1,0))</f>
        <v/>
      </c>
      <c r="O413" s="270" t="str">
        <f>IF(VLOOKUP($B413,'Classificação ativ com agrop'!$B$7:$Z$632,COLUMN()-1,0)=0,"",VLOOKUP($B413,'Classificação ativ com agrop'!$B$7:$Z$632,COLUMN()-1,0))</f>
        <v/>
      </c>
      <c r="P413" s="270" t="str">
        <f>IF(VLOOKUP($B413,'Classificação ativ com agrop'!$B$7:$Z$632,COLUMN()-1,0)=0,"",VLOOKUP($B413,'Classificação ativ com agrop'!$B$7:$Z$632,COLUMN()-1,0))</f>
        <v/>
      </c>
      <c r="Q413" s="269">
        <f>IF(VLOOKUP($B413,'Classificação ativ com agrop'!$B$7:$Z$632,COLUMN()-1,0)=0,"",VLOOKUP($B413,'Classificação ativ com agrop'!$B$7:$Z$632,COLUMN()-1,0))</f>
        <v>1</v>
      </c>
      <c r="R413" s="269" t="str">
        <f>IF(VLOOKUP($B413,'Classificação ativ com agrop'!$B$7:$Z$632,COLUMN()-1,0)=0,"",VLOOKUP($B413,'Classificação ativ com agrop'!$B$7:$Z$632,COLUMN()-1,0))</f>
        <v/>
      </c>
      <c r="S413" s="270">
        <f>IF(VLOOKUP($B413,'Classificação ativ com agrop'!$B$7:$Z$632,COLUMN()-1,0)=0,"",VLOOKUP($B413,'Classificação ativ com agrop'!$B$7:$Z$632,COLUMN()-1,0))</f>
        <v>3005</v>
      </c>
      <c r="T413" s="270">
        <f>IF(VLOOKUP($B413,'Classificação ativ com agrop'!$B$7:$Z$632,COLUMN()-1,0)=0,"",VLOOKUP($B413,'Classificação ativ com agrop'!$B$7:$Z$632,COLUMN()-1,0))</f>
        <v>115</v>
      </c>
      <c r="U413" s="270">
        <f>IF(VLOOKUP($B413,'Classificação ativ com agrop'!$B$7:$Z$632,COLUMN()-1,0)=0,"",VLOOKUP($B413,'Classificação ativ com agrop'!$B$7:$Z$632,COLUMN()-1,0))</f>
        <v>149921</v>
      </c>
      <c r="V413" s="270">
        <f>IF(VLOOKUP($B413,'Classificação ativ com agrop'!$B$7:$Z$632,COLUMN()-1,0)=0,"",VLOOKUP($B413,'Classificação ativ com agrop'!$B$7:$Z$632,COLUMN()-1,0))</f>
        <v>4551</v>
      </c>
      <c r="W413" s="270" t="str">
        <f>IF(VLOOKUP($B413,'Classificação ativ com agrop'!$B$7:$Z$632,COLUMN()-1,0)=0,"",VLOOKUP($B413,'Classificação ativ com agrop'!$B$7:$Z$632,COLUMN()-1,0))</f>
        <v/>
      </c>
      <c r="X413" s="270" t="str">
        <f>IF(VLOOKUP($B413,'Classificação ativ com agrop'!$B$7:$Z$632,COLUMN()-1,0)=0,"",VLOOKUP($B413,'Classificação ativ com agrop'!$B$7:$Z$632,COLUMN()-1,0))</f>
        <v/>
      </c>
      <c r="Y413" s="270" t="str">
        <f>IF(VLOOKUP($B413,'Classificação ativ com agrop'!$B$7:$Z$632,COLUMN()-1,0)=0,"",VLOOKUP($B413,'Classificação ativ com agrop'!$B$7:$Z$632,COLUMN()-1,0))</f>
        <v/>
      </c>
      <c r="Z413" s="270" t="str">
        <f>IF(VLOOKUP($B413,'Classificação ativ com agrop'!$B$7:$Z$632,COLUMN()-1,0)=0,"",VLOOKUP($B413,'Classificação ativ com agrop'!$B$7:$Z$632,COLUMN()-1,0))</f>
        <v/>
      </c>
    </row>
    <row r="414" spans="1:26">
      <c r="A414" s="48">
        <v>214</v>
      </c>
      <c r="B414" s="49" t="s">
        <v>184</v>
      </c>
      <c r="C414" s="65">
        <f>VLOOKUP($B414,'Panorama Especialização Brasil'!$K$4:$BU$679,58,0)</f>
        <v>900</v>
      </c>
      <c r="D414" s="46">
        <f t="shared" si="6"/>
        <v>0.35267394199231045</v>
      </c>
      <c r="E414" s="201">
        <f>VLOOKUP($B414,'Panorama Especialização Brasil'!$K$4:$BU$679,60,0)</f>
        <v>150</v>
      </c>
      <c r="F414" s="98">
        <v>121</v>
      </c>
      <c r="G414" s="196">
        <v>20</v>
      </c>
      <c r="H414" s="98">
        <f>VLOOKUP($B414,'Panorama Especialização Brasil'!$K$4:$BU$679,63,0)</f>
        <v>45156</v>
      </c>
      <c r="I414" s="201">
        <f>VLOOKUP($B414,'Panorama Especialização Brasil'!$K$4:$BV$680,64,0)</f>
        <v>5412</v>
      </c>
      <c r="J414" s="270" t="str">
        <f>IF(VLOOKUP($B414,'Classificação ativ com agrop'!$B$7:$Z$632,COLUMN()-1,0)=0,"",VLOOKUP($B414,'Classificação ativ com agrop'!$B$7:$Z$632,COLUMN()-1,0))</f>
        <v/>
      </c>
      <c r="K414" s="270" t="str">
        <f>IF(VLOOKUP($B414,'Classificação ativ com agrop'!$B$7:$Z$632,COLUMN()-1,0)=0,"",VLOOKUP($B414,'Classificação ativ com agrop'!$B$7:$Z$632,COLUMN()-1,0))</f>
        <v>Min&amp;Met</v>
      </c>
      <c r="L414" s="270" t="str">
        <f>IF(VLOOKUP($B414,'Classificação ativ com agrop'!$B$7:$Z$632,COLUMN()-1,0)=0,"",VLOOKUP($B414,'Classificação ativ com agrop'!$B$7:$Z$632,COLUMN()-1,0))</f>
        <v/>
      </c>
      <c r="M414" s="270" t="str">
        <f>IF(VLOOKUP($B414,'Classificação ativ com agrop'!$B$7:$Z$632,COLUMN()-1,0)=0,"",VLOOKUP($B414,'Classificação ativ com agrop'!$B$7:$Z$632,COLUMN()-1,0))</f>
        <v>X Prop</v>
      </c>
      <c r="N414" s="270" t="str">
        <f>IF(VLOOKUP($B414,'Classificação ativ com agrop'!$B$7:$Z$632,COLUMN()-1,0)=0,"",VLOOKUP($B414,'Classificação ativ com agrop'!$B$7:$Z$632,COLUMN()-1,0))</f>
        <v/>
      </c>
      <c r="O414" s="270" t="str">
        <f>IF(VLOOKUP($B414,'Classificação ativ com agrop'!$B$7:$Z$632,COLUMN()-1,0)=0,"",VLOOKUP($B414,'Classificação ativ com agrop'!$B$7:$Z$632,COLUMN()-1,0))</f>
        <v/>
      </c>
      <c r="P414" s="270" t="str">
        <f>IF(VLOOKUP($B414,'Classificação ativ com agrop'!$B$7:$Z$632,COLUMN()-1,0)=0,"",VLOOKUP($B414,'Classificação ativ com agrop'!$B$7:$Z$632,COLUMN()-1,0))</f>
        <v/>
      </c>
      <c r="Q414" s="269">
        <f>IF(VLOOKUP($B414,'Classificação ativ com agrop'!$B$7:$Z$632,COLUMN()-1,0)=0,"",VLOOKUP($B414,'Classificação ativ com agrop'!$B$7:$Z$632,COLUMN()-1,0))</f>
        <v>1</v>
      </c>
      <c r="R414" s="269" t="str">
        <f>IF(VLOOKUP($B414,'Classificação ativ com agrop'!$B$7:$Z$632,COLUMN()-1,0)=0,"",VLOOKUP($B414,'Classificação ativ com agrop'!$B$7:$Z$632,COLUMN()-1,0))</f>
        <v/>
      </c>
      <c r="S414" s="270">
        <f>IF(VLOOKUP($B414,'Classificação ativ com agrop'!$B$7:$Z$632,COLUMN()-1,0)=0,"",VLOOKUP($B414,'Classificação ativ com agrop'!$B$7:$Z$632,COLUMN()-1,0))</f>
        <v>900</v>
      </c>
      <c r="T414" s="270">
        <f>IF(VLOOKUP($B414,'Classificação ativ com agrop'!$B$7:$Z$632,COLUMN()-1,0)=0,"",VLOOKUP($B414,'Classificação ativ com agrop'!$B$7:$Z$632,COLUMN()-1,0))</f>
        <v>150</v>
      </c>
      <c r="U414" s="270">
        <f>IF(VLOOKUP($B414,'Classificação ativ com agrop'!$B$7:$Z$632,COLUMN()-1,0)=0,"",VLOOKUP($B414,'Classificação ativ com agrop'!$B$7:$Z$632,COLUMN()-1,0))</f>
        <v>45156</v>
      </c>
      <c r="V414" s="270">
        <f>IF(VLOOKUP($B414,'Classificação ativ com agrop'!$B$7:$Z$632,COLUMN()-1,0)=0,"",VLOOKUP($B414,'Classificação ativ com agrop'!$B$7:$Z$632,COLUMN()-1,0))</f>
        <v>5412</v>
      </c>
      <c r="W414" s="270" t="str">
        <f>IF(VLOOKUP($B414,'Classificação ativ com agrop'!$B$7:$Z$632,COLUMN()-1,0)=0,"",VLOOKUP($B414,'Classificação ativ com agrop'!$B$7:$Z$632,COLUMN()-1,0))</f>
        <v/>
      </c>
      <c r="X414" s="270" t="str">
        <f>IF(VLOOKUP($B414,'Classificação ativ com agrop'!$B$7:$Z$632,COLUMN()-1,0)=0,"",VLOOKUP($B414,'Classificação ativ com agrop'!$B$7:$Z$632,COLUMN()-1,0))</f>
        <v/>
      </c>
      <c r="Y414" s="270" t="str">
        <f>IF(VLOOKUP($B414,'Classificação ativ com agrop'!$B$7:$Z$632,COLUMN()-1,0)=0,"",VLOOKUP($B414,'Classificação ativ com agrop'!$B$7:$Z$632,COLUMN()-1,0))</f>
        <v/>
      </c>
      <c r="Z414" s="270" t="str">
        <f>IF(VLOOKUP($B414,'Classificação ativ com agrop'!$B$7:$Z$632,COLUMN()-1,0)=0,"",VLOOKUP($B414,'Classificação ativ com agrop'!$B$7:$Z$632,COLUMN()-1,0))</f>
        <v/>
      </c>
    </row>
    <row r="415" spans="1:26">
      <c r="A415" s="48">
        <v>53</v>
      </c>
      <c r="B415" s="49" t="s">
        <v>23</v>
      </c>
      <c r="C415" s="65">
        <f>VLOOKUP($B415,'Panorama Especialização Brasil'!$K$4:$BU$679,58,0)</f>
        <v>592</v>
      </c>
      <c r="D415" s="46">
        <f t="shared" si="6"/>
        <v>0.34899179543376957</v>
      </c>
      <c r="E415" s="201">
        <f>VLOOKUP($B415,'Panorama Especialização Brasil'!$K$4:$BU$679,60,0)</f>
        <v>8</v>
      </c>
      <c r="F415" s="98">
        <v>562</v>
      </c>
      <c r="G415" s="196">
        <v>7</v>
      </c>
      <c r="H415" s="98">
        <f>VLOOKUP($B415,'Panorama Especialização Brasil'!$K$4:$BU$679,63,0)</f>
        <v>30016</v>
      </c>
      <c r="I415" s="201">
        <f>VLOOKUP($B415,'Panorama Especialização Brasil'!$K$4:$BV$680,64,0)</f>
        <v>282</v>
      </c>
      <c r="J415" s="270" t="str">
        <f>IF(VLOOKUP($B415,'Classificação ativ com agrop'!$B$7:$Z$632,COLUMN()-1,0)=0,"",VLOOKUP($B415,'Classificação ativ com agrop'!$B$7:$Z$632,COLUMN()-1,0))</f>
        <v/>
      </c>
      <c r="K415" s="270" t="str">
        <f>IF(VLOOKUP($B415,'Classificação ativ com agrop'!$B$7:$Z$632,COLUMN()-1,0)=0,"",VLOOKUP($B415,'Classificação ativ com agrop'!$B$7:$Z$632,COLUMN()-1,0))</f>
        <v>Energia</v>
      </c>
      <c r="L415" s="270" t="str">
        <f>IF(VLOOKUP($B415,'Classificação ativ com agrop'!$B$7:$Z$632,COLUMN()-1,0)=0,"",VLOOKUP($B415,'Classificação ativ com agrop'!$B$7:$Z$632,COLUMN()-1,0))</f>
        <v/>
      </c>
      <c r="M415" s="270" t="str">
        <f>IF(VLOOKUP($B415,'Classificação ativ com agrop'!$B$7:$Z$632,COLUMN()-1,0)=0,"",VLOOKUP($B415,'Classificação ativ com agrop'!$B$7:$Z$632,COLUMN()-1,0))</f>
        <v>X Prop</v>
      </c>
      <c r="N415" s="270" t="str">
        <f>IF(VLOOKUP($B415,'Classificação ativ com agrop'!$B$7:$Z$632,COLUMN()-1,0)=0,"",VLOOKUP($B415,'Classificação ativ com agrop'!$B$7:$Z$632,COLUMN()-1,0))</f>
        <v/>
      </c>
      <c r="O415" s="270" t="str">
        <f>IF(VLOOKUP($B415,'Classificação ativ com agrop'!$B$7:$Z$632,COLUMN()-1,0)=0,"",VLOOKUP($B415,'Classificação ativ com agrop'!$B$7:$Z$632,COLUMN()-1,0))</f>
        <v/>
      </c>
      <c r="P415" s="270" t="str">
        <f>IF(VLOOKUP($B415,'Classificação ativ com agrop'!$B$7:$Z$632,COLUMN()-1,0)=0,"",VLOOKUP($B415,'Classificação ativ com agrop'!$B$7:$Z$632,COLUMN()-1,0))</f>
        <v/>
      </c>
      <c r="Q415" s="269">
        <f>IF(VLOOKUP($B415,'Classificação ativ com agrop'!$B$7:$Z$632,COLUMN()-1,0)=0,"",VLOOKUP($B415,'Classificação ativ com agrop'!$B$7:$Z$632,COLUMN()-1,0))</f>
        <v>1</v>
      </c>
      <c r="R415" s="269" t="str">
        <f>IF(VLOOKUP($B415,'Classificação ativ com agrop'!$B$7:$Z$632,COLUMN()-1,0)=0,"",VLOOKUP($B415,'Classificação ativ com agrop'!$B$7:$Z$632,COLUMN()-1,0))</f>
        <v/>
      </c>
      <c r="S415" s="270">
        <f>IF(VLOOKUP($B415,'Classificação ativ com agrop'!$B$7:$Z$632,COLUMN()-1,0)=0,"",VLOOKUP($B415,'Classificação ativ com agrop'!$B$7:$Z$632,COLUMN()-1,0))</f>
        <v>592</v>
      </c>
      <c r="T415" s="270">
        <f>IF(VLOOKUP($B415,'Classificação ativ com agrop'!$B$7:$Z$632,COLUMN()-1,0)=0,"",VLOOKUP($B415,'Classificação ativ com agrop'!$B$7:$Z$632,COLUMN()-1,0))</f>
        <v>8</v>
      </c>
      <c r="U415" s="270">
        <f>IF(VLOOKUP($B415,'Classificação ativ com agrop'!$B$7:$Z$632,COLUMN()-1,0)=0,"",VLOOKUP($B415,'Classificação ativ com agrop'!$B$7:$Z$632,COLUMN()-1,0))</f>
        <v>30016</v>
      </c>
      <c r="V415" s="270">
        <f>IF(VLOOKUP($B415,'Classificação ativ com agrop'!$B$7:$Z$632,COLUMN()-1,0)=0,"",VLOOKUP($B415,'Classificação ativ com agrop'!$B$7:$Z$632,COLUMN()-1,0))</f>
        <v>282</v>
      </c>
      <c r="W415" s="270" t="str">
        <f>IF(VLOOKUP($B415,'Classificação ativ com agrop'!$B$7:$Z$632,COLUMN()-1,0)=0,"",VLOOKUP($B415,'Classificação ativ com agrop'!$B$7:$Z$632,COLUMN()-1,0))</f>
        <v/>
      </c>
      <c r="X415" s="270" t="str">
        <f>IF(VLOOKUP($B415,'Classificação ativ com agrop'!$B$7:$Z$632,COLUMN()-1,0)=0,"",VLOOKUP($B415,'Classificação ativ com agrop'!$B$7:$Z$632,COLUMN()-1,0))</f>
        <v/>
      </c>
      <c r="Y415" s="270" t="str">
        <f>IF(VLOOKUP($B415,'Classificação ativ com agrop'!$B$7:$Z$632,COLUMN()-1,0)=0,"",VLOOKUP($B415,'Classificação ativ com agrop'!$B$7:$Z$632,COLUMN()-1,0))</f>
        <v/>
      </c>
      <c r="Z415" s="270" t="str">
        <f>IF(VLOOKUP($B415,'Classificação ativ com agrop'!$B$7:$Z$632,COLUMN()-1,0)=0,"",VLOOKUP($B415,'Classificação ativ com agrop'!$B$7:$Z$632,COLUMN()-1,0))</f>
        <v/>
      </c>
    </row>
    <row r="416" spans="1:26">
      <c r="A416" s="48">
        <v>383</v>
      </c>
      <c r="B416" s="49" t="s">
        <v>713</v>
      </c>
      <c r="C416" s="65">
        <f>VLOOKUP($B416,'Panorama Especialização Brasil'!$K$4:$BU$679,58,0)</f>
        <v>622</v>
      </c>
      <c r="D416" s="46">
        <f t="shared" si="6"/>
        <v>0.34724200369847463</v>
      </c>
      <c r="E416" s="201">
        <f>VLOOKUP($B416,'Panorama Especialização Brasil'!$K$4:$BU$679,60,0)</f>
        <v>113</v>
      </c>
      <c r="F416" s="98">
        <v>278</v>
      </c>
      <c r="G416" s="196">
        <v>24</v>
      </c>
      <c r="H416" s="98">
        <f>VLOOKUP($B416,'Panorama Especialização Brasil'!$K$4:$BU$679,63,0)</f>
        <v>31696</v>
      </c>
      <c r="I416" s="201">
        <f>VLOOKUP($B416,'Panorama Especialização Brasil'!$K$4:$BV$680,64,0)</f>
        <v>2723</v>
      </c>
      <c r="J416" s="270" t="str">
        <f>IF(VLOOKUP($B416,'Classificação ativ com agrop'!$B$7:$Z$632,COLUMN()-1,0)=0,"",VLOOKUP($B416,'Classificação ativ com agrop'!$B$7:$Z$632,COLUMN()-1,0))</f>
        <v/>
      </c>
      <c r="K416" s="270" t="str">
        <f>IF(VLOOKUP($B416,'Classificação ativ com agrop'!$B$7:$Z$632,COLUMN()-1,0)=0,"",VLOOKUP($B416,'Classificação ativ com agrop'!$B$7:$Z$632,COLUMN()-1,0))</f>
        <v>SPE</v>
      </c>
      <c r="L416" s="270" t="str">
        <f>IF(VLOOKUP($B416,'Classificação ativ com agrop'!$B$7:$Z$632,COLUMN()-1,0)=0,"",VLOOKUP($B416,'Classificação ativ com agrop'!$B$7:$Z$632,COLUMN()-1,0))</f>
        <v/>
      </c>
      <c r="M416" s="270" t="str">
        <f>IF(VLOOKUP($B416,'Classificação ativ com agrop'!$B$7:$Z$632,COLUMN()-1,0)=0,"",VLOOKUP($B416,'Classificação ativ com agrop'!$B$7:$Z$632,COLUMN()-1,0))</f>
        <v>Multifunção</v>
      </c>
      <c r="N416" s="270" t="str">
        <f>IF(VLOOKUP($B416,'Classificação ativ com agrop'!$B$7:$Z$632,COLUMN()-1,0)=0,"",VLOOKUP($B416,'Classificação ativ com agrop'!$B$7:$Z$632,COLUMN()-1,0))</f>
        <v/>
      </c>
      <c r="O416" s="270" t="str">
        <f>IF(VLOOKUP($B416,'Classificação ativ com agrop'!$B$7:$Z$632,COLUMN()-1,0)=0,"",VLOOKUP($B416,'Classificação ativ com agrop'!$B$7:$Z$632,COLUMN()-1,0))</f>
        <v/>
      </c>
      <c r="P416" s="270" t="str">
        <f>IF(VLOOKUP($B416,'Classificação ativ com agrop'!$B$7:$Z$632,COLUMN()-1,0)=0,"",VLOOKUP($B416,'Classificação ativ com agrop'!$B$7:$Z$632,COLUMN()-1,0))</f>
        <v/>
      </c>
      <c r="Q416" s="269">
        <f>IF(VLOOKUP($B416,'Classificação ativ com agrop'!$B$7:$Z$632,COLUMN()-1,0)=0,"",VLOOKUP($B416,'Classificação ativ com agrop'!$B$7:$Z$632,COLUMN()-1,0))</f>
        <v>1</v>
      </c>
      <c r="R416" s="269" t="str">
        <f>IF(VLOOKUP($B416,'Classificação ativ com agrop'!$B$7:$Z$632,COLUMN()-1,0)=0,"",VLOOKUP($B416,'Classificação ativ com agrop'!$B$7:$Z$632,COLUMN()-1,0))</f>
        <v/>
      </c>
      <c r="S416" s="270">
        <f>IF(VLOOKUP($B416,'Classificação ativ com agrop'!$B$7:$Z$632,COLUMN()-1,0)=0,"",VLOOKUP($B416,'Classificação ativ com agrop'!$B$7:$Z$632,COLUMN()-1,0))</f>
        <v>622</v>
      </c>
      <c r="T416" s="270">
        <f>IF(VLOOKUP($B416,'Classificação ativ com agrop'!$B$7:$Z$632,COLUMN()-1,0)=0,"",VLOOKUP($B416,'Classificação ativ com agrop'!$B$7:$Z$632,COLUMN()-1,0))</f>
        <v>113</v>
      </c>
      <c r="U416" s="270">
        <f>IF(VLOOKUP($B416,'Classificação ativ com agrop'!$B$7:$Z$632,COLUMN()-1,0)=0,"",VLOOKUP($B416,'Classificação ativ com agrop'!$B$7:$Z$632,COLUMN()-1,0))</f>
        <v>31696</v>
      </c>
      <c r="V416" s="270">
        <f>IF(VLOOKUP($B416,'Classificação ativ com agrop'!$B$7:$Z$632,COLUMN()-1,0)=0,"",VLOOKUP($B416,'Classificação ativ com agrop'!$B$7:$Z$632,COLUMN()-1,0))</f>
        <v>2723</v>
      </c>
      <c r="W416" s="270" t="str">
        <f>IF(VLOOKUP($B416,'Classificação ativ com agrop'!$B$7:$Z$632,COLUMN()-1,0)=0,"",VLOOKUP($B416,'Classificação ativ com agrop'!$B$7:$Z$632,COLUMN()-1,0))</f>
        <v/>
      </c>
      <c r="X416" s="270" t="str">
        <f>IF(VLOOKUP($B416,'Classificação ativ com agrop'!$B$7:$Z$632,COLUMN()-1,0)=0,"",VLOOKUP($B416,'Classificação ativ com agrop'!$B$7:$Z$632,COLUMN()-1,0))</f>
        <v/>
      </c>
      <c r="Y416" s="270" t="str">
        <f>IF(VLOOKUP($B416,'Classificação ativ com agrop'!$B$7:$Z$632,COLUMN()-1,0)=0,"",VLOOKUP($B416,'Classificação ativ com agrop'!$B$7:$Z$632,COLUMN()-1,0))</f>
        <v/>
      </c>
      <c r="Z416" s="270" t="str">
        <f>IF(VLOOKUP($B416,'Classificação ativ com agrop'!$B$7:$Z$632,COLUMN()-1,0)=0,"",VLOOKUP($B416,'Classificação ativ com agrop'!$B$7:$Z$632,COLUMN()-1,0))</f>
        <v/>
      </c>
    </row>
    <row r="417" spans="1:26">
      <c r="A417" s="48">
        <v>404</v>
      </c>
      <c r="B417" s="49" t="s">
        <v>375</v>
      </c>
      <c r="C417" s="65">
        <f>VLOOKUP($B417,'Panorama Especialização Brasil'!$K$4:$BU$679,58,0)</f>
        <v>835</v>
      </c>
      <c r="D417" s="46">
        <f t="shared" si="6"/>
        <v>0.34551319489706794</v>
      </c>
      <c r="E417" s="201">
        <f>VLOOKUP($B417,'Panorama Especialização Brasil'!$K$4:$BU$679,60,0)</f>
        <v>124</v>
      </c>
      <c r="F417" s="98">
        <v>211</v>
      </c>
      <c r="G417" s="196">
        <v>15</v>
      </c>
      <c r="H417" s="98">
        <f>VLOOKUP($B417,'Panorama Especialização Brasil'!$K$4:$BU$679,63,0)</f>
        <v>42763</v>
      </c>
      <c r="I417" s="201">
        <f>VLOOKUP($B417,'Panorama Especialização Brasil'!$K$4:$BV$680,64,0)</f>
        <v>5691</v>
      </c>
      <c r="J417" s="270" t="str">
        <f>IF(VLOOKUP($B417,'Classificação ativ com agrop'!$B$7:$Z$632,COLUMN()-1,0)=0,"",VLOOKUP($B417,'Classificação ativ com agrop'!$B$7:$Z$632,COLUMN()-1,0))</f>
        <v/>
      </c>
      <c r="K417" s="270" t="str">
        <f>IF(VLOOKUP($B417,'Classificação ativ com agrop'!$B$7:$Z$632,COLUMN()-1,0)=0,"",VLOOKUP($B417,'Classificação ativ com agrop'!$B$7:$Z$632,COLUMN()-1,0))</f>
        <v>Multicadeia</v>
      </c>
      <c r="L417" s="270" t="str">
        <f>IF(VLOOKUP($B417,'Classificação ativ com agrop'!$B$7:$Z$632,COLUMN()-1,0)=0,"",VLOOKUP($B417,'Classificação ativ com agrop'!$B$7:$Z$632,COLUMN()-1,0))</f>
        <v/>
      </c>
      <c r="M417" s="270" t="str">
        <f>IF(VLOOKUP($B417,'Classificação ativ com agrop'!$B$7:$Z$632,COLUMN()-1,0)=0,"",VLOOKUP($B417,'Classificação ativ com agrop'!$B$7:$Z$632,COLUMN()-1,0))</f>
        <v>Multifunção</v>
      </c>
      <c r="N417" s="270" t="str">
        <f>IF(VLOOKUP($B417,'Classificação ativ com agrop'!$B$7:$Z$632,COLUMN()-1,0)=0,"",VLOOKUP($B417,'Classificação ativ com agrop'!$B$7:$Z$632,COLUMN()-1,0))</f>
        <v/>
      </c>
      <c r="O417" s="270" t="str">
        <f>IF(VLOOKUP($B417,'Classificação ativ com agrop'!$B$7:$Z$632,COLUMN()-1,0)=0,"",VLOOKUP($B417,'Classificação ativ com agrop'!$B$7:$Z$632,COLUMN()-1,0))</f>
        <v/>
      </c>
      <c r="P417" s="270" t="str">
        <f>IF(VLOOKUP($B417,'Classificação ativ com agrop'!$B$7:$Z$632,COLUMN()-1,0)=0,"",VLOOKUP($B417,'Classificação ativ com agrop'!$B$7:$Z$632,COLUMN()-1,0))</f>
        <v/>
      </c>
      <c r="Q417" s="269">
        <f>IF(VLOOKUP($B417,'Classificação ativ com agrop'!$B$7:$Z$632,COLUMN()-1,0)=0,"",VLOOKUP($B417,'Classificação ativ com agrop'!$B$7:$Z$632,COLUMN()-1,0))</f>
        <v>1</v>
      </c>
      <c r="R417" s="269" t="str">
        <f>IF(VLOOKUP($B417,'Classificação ativ com agrop'!$B$7:$Z$632,COLUMN()-1,0)=0,"",VLOOKUP($B417,'Classificação ativ com agrop'!$B$7:$Z$632,COLUMN()-1,0))</f>
        <v/>
      </c>
      <c r="S417" s="270">
        <f>IF(VLOOKUP($B417,'Classificação ativ com agrop'!$B$7:$Z$632,COLUMN()-1,0)=0,"",VLOOKUP($B417,'Classificação ativ com agrop'!$B$7:$Z$632,COLUMN()-1,0))</f>
        <v>835</v>
      </c>
      <c r="T417" s="270">
        <f>IF(VLOOKUP($B417,'Classificação ativ com agrop'!$B$7:$Z$632,COLUMN()-1,0)=0,"",VLOOKUP($B417,'Classificação ativ com agrop'!$B$7:$Z$632,COLUMN()-1,0))</f>
        <v>124</v>
      </c>
      <c r="U417" s="270">
        <f>IF(VLOOKUP($B417,'Classificação ativ com agrop'!$B$7:$Z$632,COLUMN()-1,0)=0,"",VLOOKUP($B417,'Classificação ativ com agrop'!$B$7:$Z$632,COLUMN()-1,0))</f>
        <v>42763</v>
      </c>
      <c r="V417" s="270">
        <f>IF(VLOOKUP($B417,'Classificação ativ com agrop'!$B$7:$Z$632,COLUMN()-1,0)=0,"",VLOOKUP($B417,'Classificação ativ com agrop'!$B$7:$Z$632,COLUMN()-1,0))</f>
        <v>5691</v>
      </c>
      <c r="W417" s="270" t="str">
        <f>IF(VLOOKUP($B417,'Classificação ativ com agrop'!$B$7:$Z$632,COLUMN()-1,0)=0,"",VLOOKUP($B417,'Classificação ativ com agrop'!$B$7:$Z$632,COLUMN()-1,0))</f>
        <v/>
      </c>
      <c r="X417" s="270" t="str">
        <f>IF(VLOOKUP($B417,'Classificação ativ com agrop'!$B$7:$Z$632,COLUMN()-1,0)=0,"",VLOOKUP($B417,'Classificação ativ com agrop'!$B$7:$Z$632,COLUMN()-1,0))</f>
        <v/>
      </c>
      <c r="Y417" s="270" t="str">
        <f>IF(VLOOKUP($B417,'Classificação ativ com agrop'!$B$7:$Z$632,COLUMN()-1,0)=0,"",VLOOKUP($B417,'Classificação ativ com agrop'!$B$7:$Z$632,COLUMN()-1,0))</f>
        <v/>
      </c>
      <c r="Z417" s="270" t="str">
        <f>IF(VLOOKUP($B417,'Classificação ativ com agrop'!$B$7:$Z$632,COLUMN()-1,0)=0,"",VLOOKUP($B417,'Classificação ativ com agrop'!$B$7:$Z$632,COLUMN()-1,0))</f>
        <v/>
      </c>
    </row>
    <row r="418" spans="1:26">
      <c r="A418" s="48">
        <v>262</v>
      </c>
      <c r="B418" s="49" t="s">
        <v>232</v>
      </c>
      <c r="C418" s="65">
        <f>VLOOKUP($B418,'Panorama Especialização Brasil'!$K$4:$BU$679,58,0)</f>
        <v>160</v>
      </c>
      <c r="D418" s="46">
        <f t="shared" si="6"/>
        <v>0.34425733948561976</v>
      </c>
      <c r="E418" s="201">
        <f>VLOOKUP($B418,'Panorama Especialização Brasil'!$K$4:$BU$679,60,0)</f>
        <v>2</v>
      </c>
      <c r="F418" s="98">
        <v>0</v>
      </c>
      <c r="G418" s="196">
        <v>0</v>
      </c>
      <c r="H418" s="98">
        <f>VLOOKUP($B418,'Panorama Especialização Brasil'!$K$4:$BU$679,63,0)</f>
        <v>8224</v>
      </c>
      <c r="I418" s="201">
        <f>VLOOKUP($B418,'Panorama Especialização Brasil'!$K$4:$BV$680,64,0)</f>
        <v>151</v>
      </c>
      <c r="J418" s="270" t="str">
        <f>IF(VLOOKUP($B418,'Classificação ativ com agrop'!$B$7:$Z$632,COLUMN()-1,0)=0,"",VLOOKUP($B418,'Classificação ativ com agrop'!$B$7:$Z$632,COLUMN()-1,0))</f>
        <v/>
      </c>
      <c r="K418" s="270" t="str">
        <f>IF(VLOOKUP($B418,'Classificação ativ com agrop'!$B$7:$Z$632,COLUMN()-1,0)=0,"",VLOOKUP($B418,'Classificação ativ com agrop'!$B$7:$Z$632,COLUMN()-1,0))</f>
        <v>Const Civil</v>
      </c>
      <c r="L418" s="270" t="str">
        <f>IF(VLOOKUP($B418,'Classificação ativ com agrop'!$B$7:$Z$632,COLUMN()-1,0)=0,"",VLOOKUP($B418,'Classificação ativ com agrop'!$B$7:$Z$632,COLUMN()-1,0))</f>
        <v/>
      </c>
      <c r="M418" s="270" t="str">
        <f>IF(VLOOKUP($B418,'Classificação ativ com agrop'!$B$7:$Z$632,COLUMN()-1,0)=0,"",VLOOKUP($B418,'Classificação ativ com agrop'!$B$7:$Z$632,COLUMN()-1,0))</f>
        <v>Multifunção</v>
      </c>
      <c r="N418" s="270" t="str">
        <f>IF(VLOOKUP($B418,'Classificação ativ com agrop'!$B$7:$Z$632,COLUMN()-1,0)=0,"",VLOOKUP($B418,'Classificação ativ com agrop'!$B$7:$Z$632,COLUMN()-1,0))</f>
        <v/>
      </c>
      <c r="O418" s="270" t="str">
        <f>IF(VLOOKUP($B418,'Classificação ativ com agrop'!$B$7:$Z$632,COLUMN()-1,0)=0,"",VLOOKUP($B418,'Classificação ativ com agrop'!$B$7:$Z$632,COLUMN()-1,0))</f>
        <v/>
      </c>
      <c r="P418" s="270" t="str">
        <f>IF(VLOOKUP($B418,'Classificação ativ com agrop'!$B$7:$Z$632,COLUMN()-1,0)=0,"",VLOOKUP($B418,'Classificação ativ com agrop'!$B$7:$Z$632,COLUMN()-1,0))</f>
        <v/>
      </c>
      <c r="Q418" s="269">
        <f>IF(VLOOKUP($B418,'Classificação ativ com agrop'!$B$7:$Z$632,COLUMN()-1,0)=0,"",VLOOKUP($B418,'Classificação ativ com agrop'!$B$7:$Z$632,COLUMN()-1,0))</f>
        <v>1</v>
      </c>
      <c r="R418" s="269" t="str">
        <f>IF(VLOOKUP($B418,'Classificação ativ com agrop'!$B$7:$Z$632,COLUMN()-1,0)=0,"",VLOOKUP($B418,'Classificação ativ com agrop'!$B$7:$Z$632,COLUMN()-1,0))</f>
        <v/>
      </c>
      <c r="S418" s="270">
        <f>IF(VLOOKUP($B418,'Classificação ativ com agrop'!$B$7:$Z$632,COLUMN()-1,0)=0,"",VLOOKUP($B418,'Classificação ativ com agrop'!$B$7:$Z$632,COLUMN()-1,0))</f>
        <v>160</v>
      </c>
      <c r="T418" s="270">
        <f>IF(VLOOKUP($B418,'Classificação ativ com agrop'!$B$7:$Z$632,COLUMN()-1,0)=0,"",VLOOKUP($B418,'Classificação ativ com agrop'!$B$7:$Z$632,COLUMN()-1,0))</f>
        <v>2</v>
      </c>
      <c r="U418" s="270">
        <f>IF(VLOOKUP($B418,'Classificação ativ com agrop'!$B$7:$Z$632,COLUMN()-1,0)=0,"",VLOOKUP($B418,'Classificação ativ com agrop'!$B$7:$Z$632,COLUMN()-1,0))</f>
        <v>8224</v>
      </c>
      <c r="V418" s="270">
        <f>IF(VLOOKUP($B418,'Classificação ativ com agrop'!$B$7:$Z$632,COLUMN()-1,0)=0,"",VLOOKUP($B418,'Classificação ativ com agrop'!$B$7:$Z$632,COLUMN()-1,0))</f>
        <v>151</v>
      </c>
      <c r="W418" s="270" t="str">
        <f>IF(VLOOKUP($B418,'Classificação ativ com agrop'!$B$7:$Z$632,COLUMN()-1,0)=0,"",VLOOKUP($B418,'Classificação ativ com agrop'!$B$7:$Z$632,COLUMN()-1,0))</f>
        <v/>
      </c>
      <c r="X418" s="270" t="str">
        <f>IF(VLOOKUP($B418,'Classificação ativ com agrop'!$B$7:$Z$632,COLUMN()-1,0)=0,"",VLOOKUP($B418,'Classificação ativ com agrop'!$B$7:$Z$632,COLUMN()-1,0))</f>
        <v/>
      </c>
      <c r="Y418" s="270" t="str">
        <f>IF(VLOOKUP($B418,'Classificação ativ com agrop'!$B$7:$Z$632,COLUMN()-1,0)=0,"",VLOOKUP($B418,'Classificação ativ com agrop'!$B$7:$Z$632,COLUMN()-1,0))</f>
        <v/>
      </c>
      <c r="Z418" s="270" t="str">
        <f>IF(VLOOKUP($B418,'Classificação ativ com agrop'!$B$7:$Z$632,COLUMN()-1,0)=0,"",VLOOKUP($B418,'Classificação ativ com agrop'!$B$7:$Z$632,COLUMN()-1,0))</f>
        <v/>
      </c>
    </row>
    <row r="419" spans="1:26">
      <c r="A419" s="48">
        <v>513</v>
      </c>
      <c r="B419" s="49" t="s">
        <v>485</v>
      </c>
      <c r="C419" s="65">
        <f>VLOOKUP($B419,'Panorama Especialização Brasil'!$K$4:$BU$679,58,0)</f>
        <v>30</v>
      </c>
      <c r="D419" s="46">
        <f t="shared" si="6"/>
        <v>0.34358887863224957</v>
      </c>
      <c r="E419" s="201">
        <f>VLOOKUP($B419,'Panorama Especialização Brasil'!$K$4:$BU$679,60,0)</f>
        <v>8</v>
      </c>
      <c r="F419" s="98">
        <v>2</v>
      </c>
      <c r="G419" s="196">
        <v>1</v>
      </c>
      <c r="H419" s="98">
        <f>VLOOKUP($B419,'Panorama Especialização Brasil'!$K$4:$BU$679,63,0)</f>
        <v>1545</v>
      </c>
      <c r="I419" s="201">
        <f>VLOOKUP($B419,'Panorama Especialização Brasil'!$K$4:$BV$680,64,0)</f>
        <v>338</v>
      </c>
      <c r="J419" s="270" t="str">
        <f>IF(VLOOKUP($B419,'Classificação ativ com agrop'!$B$7:$Z$632,COLUMN()-1,0)=0,"",VLOOKUP($B419,'Classificação ativ com agrop'!$B$7:$Z$632,COLUMN()-1,0))</f>
        <v/>
      </c>
      <c r="K419" s="270" t="str">
        <f>IF(VLOOKUP($B419,'Classificação ativ com agrop'!$B$7:$Z$632,COLUMN()-1,0)=0,"",VLOOKUP($B419,'Classificação ativ com agrop'!$B$7:$Z$632,COLUMN()-1,0))</f>
        <v>SPF&amp;E</v>
      </c>
      <c r="L419" s="270" t="str">
        <f>IF(VLOOKUP($B419,'Classificação ativ com agrop'!$B$7:$Z$632,COLUMN()-1,0)=0,"",VLOOKUP($B419,'Classificação ativ com agrop'!$B$7:$Z$632,COLUMN()-1,0))</f>
        <v/>
      </c>
      <c r="M419" s="270" t="str">
        <f>IF(VLOOKUP($B419,'Classificação ativ com agrop'!$B$7:$Z$632,COLUMN()-1,0)=0,"",VLOOKUP($B419,'Classificação ativ com agrop'!$B$7:$Z$632,COLUMN()-1,0))</f>
        <v>Gen Reflexo</v>
      </c>
      <c r="N419" s="270" t="str">
        <f>IF(VLOOKUP($B419,'Classificação ativ com agrop'!$B$7:$Z$632,COLUMN()-1,0)=0,"",VLOOKUP($B419,'Classificação ativ com agrop'!$B$7:$Z$632,COLUMN()-1,0))</f>
        <v/>
      </c>
      <c r="O419" s="270" t="str">
        <f>IF(VLOOKUP($B419,'Classificação ativ com agrop'!$B$7:$Z$632,COLUMN()-1,0)=0,"",VLOOKUP($B419,'Classificação ativ com agrop'!$B$7:$Z$632,COLUMN()-1,0))</f>
        <v/>
      </c>
      <c r="P419" s="270" t="str">
        <f>IF(VLOOKUP($B419,'Classificação ativ com agrop'!$B$7:$Z$632,COLUMN()-1,0)=0,"",VLOOKUP($B419,'Classificação ativ com agrop'!$B$7:$Z$632,COLUMN()-1,0))</f>
        <v/>
      </c>
      <c r="Q419" s="269">
        <f>IF(VLOOKUP($B419,'Classificação ativ com agrop'!$B$7:$Z$632,COLUMN()-1,0)=0,"",VLOOKUP($B419,'Classificação ativ com agrop'!$B$7:$Z$632,COLUMN()-1,0))</f>
        <v>1</v>
      </c>
      <c r="R419" s="269" t="str">
        <f>IF(VLOOKUP($B419,'Classificação ativ com agrop'!$B$7:$Z$632,COLUMN()-1,0)=0,"",VLOOKUP($B419,'Classificação ativ com agrop'!$B$7:$Z$632,COLUMN()-1,0))</f>
        <v/>
      </c>
      <c r="S419" s="270">
        <f>IF(VLOOKUP($B419,'Classificação ativ com agrop'!$B$7:$Z$632,COLUMN()-1,0)=0,"",VLOOKUP($B419,'Classificação ativ com agrop'!$B$7:$Z$632,COLUMN()-1,0))</f>
        <v>30</v>
      </c>
      <c r="T419" s="270">
        <f>IF(VLOOKUP($B419,'Classificação ativ com agrop'!$B$7:$Z$632,COLUMN()-1,0)=0,"",VLOOKUP($B419,'Classificação ativ com agrop'!$B$7:$Z$632,COLUMN()-1,0))</f>
        <v>8</v>
      </c>
      <c r="U419" s="270">
        <f>IF(VLOOKUP($B419,'Classificação ativ com agrop'!$B$7:$Z$632,COLUMN()-1,0)=0,"",VLOOKUP($B419,'Classificação ativ com agrop'!$B$7:$Z$632,COLUMN()-1,0))</f>
        <v>1545</v>
      </c>
      <c r="V419" s="270">
        <f>IF(VLOOKUP($B419,'Classificação ativ com agrop'!$B$7:$Z$632,COLUMN()-1,0)=0,"",VLOOKUP($B419,'Classificação ativ com agrop'!$B$7:$Z$632,COLUMN()-1,0))</f>
        <v>338</v>
      </c>
      <c r="W419" s="270" t="str">
        <f>IF(VLOOKUP($B419,'Classificação ativ com agrop'!$B$7:$Z$632,COLUMN()-1,0)=0,"",VLOOKUP($B419,'Classificação ativ com agrop'!$B$7:$Z$632,COLUMN()-1,0))</f>
        <v/>
      </c>
      <c r="X419" s="270" t="str">
        <f>IF(VLOOKUP($B419,'Classificação ativ com agrop'!$B$7:$Z$632,COLUMN()-1,0)=0,"",VLOOKUP($B419,'Classificação ativ com agrop'!$B$7:$Z$632,COLUMN()-1,0))</f>
        <v/>
      </c>
      <c r="Y419" s="270" t="str">
        <f>IF(VLOOKUP($B419,'Classificação ativ com agrop'!$B$7:$Z$632,COLUMN()-1,0)=0,"",VLOOKUP($B419,'Classificação ativ com agrop'!$B$7:$Z$632,COLUMN()-1,0))</f>
        <v/>
      </c>
      <c r="Z419" s="270" t="str">
        <f>IF(VLOOKUP($B419,'Classificação ativ com agrop'!$B$7:$Z$632,COLUMN()-1,0)=0,"",VLOOKUP($B419,'Classificação ativ com agrop'!$B$7:$Z$632,COLUMN()-1,0))</f>
        <v/>
      </c>
    </row>
    <row r="420" spans="1:26">
      <c r="A420" s="48">
        <v>510</v>
      </c>
      <c r="B420" s="49" t="s">
        <v>482</v>
      </c>
      <c r="C420" s="65">
        <f>VLOOKUP($B420,'Panorama Especialização Brasil'!$K$4:$BU$679,58,0)</f>
        <v>1701</v>
      </c>
      <c r="D420" s="46">
        <f t="shared" si="6"/>
        <v>0.34333216776555625</v>
      </c>
      <c r="E420" s="201">
        <f>VLOOKUP($B420,'Panorama Especialização Brasil'!$K$4:$BU$679,60,0)</f>
        <v>206</v>
      </c>
      <c r="F420" s="98">
        <v>564</v>
      </c>
      <c r="G420" s="196">
        <v>42</v>
      </c>
      <c r="H420" s="98">
        <f>VLOOKUP($B420,'Panorama Especialização Brasil'!$K$4:$BU$679,63,0)</f>
        <v>87667</v>
      </c>
      <c r="I420" s="201">
        <f>VLOOKUP($B420,'Panorama Especialização Brasil'!$K$4:$BV$680,64,0)</f>
        <v>6186</v>
      </c>
      <c r="J420" s="270" t="str">
        <f>IF(VLOOKUP($B420,'Classificação ativ com agrop'!$B$7:$Z$632,COLUMN()-1,0)=0,"",VLOOKUP($B420,'Classificação ativ com agrop'!$B$7:$Z$632,COLUMN()-1,0))</f>
        <v/>
      </c>
      <c r="K420" s="270" t="str">
        <f>IF(VLOOKUP($B420,'Classificação ativ com agrop'!$B$7:$Z$632,COLUMN()-1,0)=0,"",VLOOKUP($B420,'Classificação ativ com agrop'!$B$7:$Z$632,COLUMN()-1,0))</f>
        <v>SPE</v>
      </c>
      <c r="L420" s="270" t="str">
        <f>IF(VLOOKUP($B420,'Classificação ativ com agrop'!$B$7:$Z$632,COLUMN()-1,0)=0,"",VLOOKUP($B420,'Classificação ativ com agrop'!$B$7:$Z$632,COLUMN()-1,0))</f>
        <v/>
      </c>
      <c r="M420" s="270" t="str">
        <f>IF(VLOOKUP($B420,'Classificação ativ com agrop'!$B$7:$Z$632,COLUMN()-1,0)=0,"",VLOOKUP($B420,'Classificação ativ com agrop'!$B$7:$Z$632,COLUMN()-1,0))</f>
        <v>Multifunção</v>
      </c>
      <c r="N420" s="270" t="str">
        <f>IF(VLOOKUP($B420,'Classificação ativ com agrop'!$B$7:$Z$632,COLUMN()-1,0)=0,"",VLOOKUP($B420,'Classificação ativ com agrop'!$B$7:$Z$632,COLUMN()-1,0))</f>
        <v/>
      </c>
      <c r="O420" s="270" t="str">
        <f>IF(VLOOKUP($B420,'Classificação ativ com agrop'!$B$7:$Z$632,COLUMN()-1,0)=0,"",VLOOKUP($B420,'Classificação ativ com agrop'!$B$7:$Z$632,COLUMN()-1,0))</f>
        <v/>
      </c>
      <c r="P420" s="270" t="str">
        <f>IF(VLOOKUP($B420,'Classificação ativ com agrop'!$B$7:$Z$632,COLUMN()-1,0)=0,"",VLOOKUP($B420,'Classificação ativ com agrop'!$B$7:$Z$632,COLUMN()-1,0))</f>
        <v/>
      </c>
      <c r="Q420" s="269">
        <f>IF(VLOOKUP($B420,'Classificação ativ com agrop'!$B$7:$Z$632,COLUMN()-1,0)=0,"",VLOOKUP($B420,'Classificação ativ com agrop'!$B$7:$Z$632,COLUMN()-1,0))</f>
        <v>1</v>
      </c>
      <c r="R420" s="269" t="str">
        <f>IF(VLOOKUP($B420,'Classificação ativ com agrop'!$B$7:$Z$632,COLUMN()-1,0)=0,"",VLOOKUP($B420,'Classificação ativ com agrop'!$B$7:$Z$632,COLUMN()-1,0))</f>
        <v/>
      </c>
      <c r="S420" s="270">
        <f>IF(VLOOKUP($B420,'Classificação ativ com agrop'!$B$7:$Z$632,COLUMN()-1,0)=0,"",VLOOKUP($B420,'Classificação ativ com agrop'!$B$7:$Z$632,COLUMN()-1,0))</f>
        <v>1701</v>
      </c>
      <c r="T420" s="270">
        <f>IF(VLOOKUP($B420,'Classificação ativ com agrop'!$B$7:$Z$632,COLUMN()-1,0)=0,"",VLOOKUP($B420,'Classificação ativ com agrop'!$B$7:$Z$632,COLUMN()-1,0))</f>
        <v>206</v>
      </c>
      <c r="U420" s="270">
        <f>IF(VLOOKUP($B420,'Classificação ativ com agrop'!$B$7:$Z$632,COLUMN()-1,0)=0,"",VLOOKUP($B420,'Classificação ativ com agrop'!$B$7:$Z$632,COLUMN()-1,0))</f>
        <v>87667</v>
      </c>
      <c r="V420" s="270">
        <f>IF(VLOOKUP($B420,'Classificação ativ com agrop'!$B$7:$Z$632,COLUMN()-1,0)=0,"",VLOOKUP($B420,'Classificação ativ com agrop'!$B$7:$Z$632,COLUMN()-1,0))</f>
        <v>6186</v>
      </c>
      <c r="W420" s="270" t="str">
        <f>IF(VLOOKUP($B420,'Classificação ativ com agrop'!$B$7:$Z$632,COLUMN()-1,0)=0,"",VLOOKUP($B420,'Classificação ativ com agrop'!$B$7:$Z$632,COLUMN()-1,0))</f>
        <v/>
      </c>
      <c r="X420" s="270" t="str">
        <f>IF(VLOOKUP($B420,'Classificação ativ com agrop'!$B$7:$Z$632,COLUMN()-1,0)=0,"",VLOOKUP($B420,'Classificação ativ com agrop'!$B$7:$Z$632,COLUMN()-1,0))</f>
        <v/>
      </c>
      <c r="Y420" s="270" t="str">
        <f>IF(VLOOKUP($B420,'Classificação ativ com agrop'!$B$7:$Z$632,COLUMN()-1,0)=0,"",VLOOKUP($B420,'Classificação ativ com agrop'!$B$7:$Z$632,COLUMN()-1,0))</f>
        <v/>
      </c>
      <c r="Z420" s="270" t="str">
        <f>IF(VLOOKUP($B420,'Classificação ativ com agrop'!$B$7:$Z$632,COLUMN()-1,0)=0,"",VLOOKUP($B420,'Classificação ativ com agrop'!$B$7:$Z$632,COLUMN()-1,0))</f>
        <v/>
      </c>
    </row>
    <row r="421" spans="1:26">
      <c r="A421" s="48">
        <v>251</v>
      </c>
      <c r="B421" s="49" t="s">
        <v>221</v>
      </c>
      <c r="C421" s="65">
        <f>VLOOKUP($B421,'Panorama Especialização Brasil'!$K$4:$BU$679,58,0)</f>
        <v>417</v>
      </c>
      <c r="D421" s="46">
        <f t="shared" si="6"/>
        <v>0.34254412344212787</v>
      </c>
      <c r="E421" s="201">
        <f>VLOOKUP($B421,'Panorama Especialização Brasil'!$K$4:$BU$679,60,0)</f>
        <v>22</v>
      </c>
      <c r="F421" s="98">
        <v>292</v>
      </c>
      <c r="G421" s="196">
        <v>4</v>
      </c>
      <c r="H421" s="98">
        <f>VLOOKUP($B421,'Panorama Especialização Brasil'!$K$4:$BU$679,63,0)</f>
        <v>21541</v>
      </c>
      <c r="I421" s="201">
        <f>VLOOKUP($B421,'Panorama Especialização Brasil'!$K$4:$BV$680,64,0)</f>
        <v>1008</v>
      </c>
      <c r="J421" s="270" t="str">
        <f>IF(VLOOKUP($B421,'Classificação ativ com agrop'!$B$7:$Z$632,COLUMN()-1,0)=0,"",VLOOKUP($B421,'Classificação ativ com agrop'!$B$7:$Z$632,COLUMN()-1,0))</f>
        <v/>
      </c>
      <c r="K421" s="270" t="str">
        <f>IF(VLOOKUP($B421,'Classificação ativ com agrop'!$B$7:$Z$632,COLUMN()-1,0)=0,"",VLOOKUP($B421,'Classificação ativ com agrop'!$B$7:$Z$632,COLUMN()-1,0))</f>
        <v>Multicadeia</v>
      </c>
      <c r="L421" s="270" t="str">
        <f>IF(VLOOKUP($B421,'Classificação ativ com agrop'!$B$7:$Z$632,COLUMN()-1,0)=0,"",VLOOKUP($B421,'Classificação ativ com agrop'!$B$7:$Z$632,COLUMN()-1,0))</f>
        <v/>
      </c>
      <c r="M421" s="270" t="str">
        <f>IF(VLOOKUP($B421,'Classificação ativ com agrop'!$B$7:$Z$632,COLUMN()-1,0)=0,"",VLOOKUP($B421,'Classificação ativ com agrop'!$B$7:$Z$632,COLUMN()-1,0))</f>
        <v>Multifunção</v>
      </c>
      <c r="N421" s="270" t="str">
        <f>IF(VLOOKUP($B421,'Classificação ativ com agrop'!$B$7:$Z$632,COLUMN()-1,0)=0,"",VLOOKUP($B421,'Classificação ativ com agrop'!$B$7:$Z$632,COLUMN()-1,0))</f>
        <v/>
      </c>
      <c r="O421" s="270" t="str">
        <f>IF(VLOOKUP($B421,'Classificação ativ com agrop'!$B$7:$Z$632,COLUMN()-1,0)=0,"",VLOOKUP($B421,'Classificação ativ com agrop'!$B$7:$Z$632,COLUMN()-1,0))</f>
        <v/>
      </c>
      <c r="P421" s="270" t="str">
        <f>IF(VLOOKUP($B421,'Classificação ativ com agrop'!$B$7:$Z$632,COLUMN()-1,0)=0,"",VLOOKUP($B421,'Classificação ativ com agrop'!$B$7:$Z$632,COLUMN()-1,0))</f>
        <v/>
      </c>
      <c r="Q421" s="269">
        <f>IF(VLOOKUP($B421,'Classificação ativ com agrop'!$B$7:$Z$632,COLUMN()-1,0)=0,"",VLOOKUP($B421,'Classificação ativ com agrop'!$B$7:$Z$632,COLUMN()-1,0))</f>
        <v>1</v>
      </c>
      <c r="R421" s="269" t="str">
        <f>IF(VLOOKUP($B421,'Classificação ativ com agrop'!$B$7:$Z$632,COLUMN()-1,0)=0,"",VLOOKUP($B421,'Classificação ativ com agrop'!$B$7:$Z$632,COLUMN()-1,0))</f>
        <v/>
      </c>
      <c r="S421" s="270">
        <f>IF(VLOOKUP($B421,'Classificação ativ com agrop'!$B$7:$Z$632,COLUMN()-1,0)=0,"",VLOOKUP($B421,'Classificação ativ com agrop'!$B$7:$Z$632,COLUMN()-1,0))</f>
        <v>417</v>
      </c>
      <c r="T421" s="270">
        <f>IF(VLOOKUP($B421,'Classificação ativ com agrop'!$B$7:$Z$632,COLUMN()-1,0)=0,"",VLOOKUP($B421,'Classificação ativ com agrop'!$B$7:$Z$632,COLUMN()-1,0))</f>
        <v>22</v>
      </c>
      <c r="U421" s="270">
        <f>IF(VLOOKUP($B421,'Classificação ativ com agrop'!$B$7:$Z$632,COLUMN()-1,0)=0,"",VLOOKUP($B421,'Classificação ativ com agrop'!$B$7:$Z$632,COLUMN()-1,0))</f>
        <v>21541</v>
      </c>
      <c r="V421" s="270">
        <f>IF(VLOOKUP($B421,'Classificação ativ com agrop'!$B$7:$Z$632,COLUMN()-1,0)=0,"",VLOOKUP($B421,'Classificação ativ com agrop'!$B$7:$Z$632,COLUMN()-1,0))</f>
        <v>1008</v>
      </c>
      <c r="W421" s="270" t="str">
        <f>IF(VLOOKUP($B421,'Classificação ativ com agrop'!$B$7:$Z$632,COLUMN()-1,0)=0,"",VLOOKUP($B421,'Classificação ativ com agrop'!$B$7:$Z$632,COLUMN()-1,0))</f>
        <v/>
      </c>
      <c r="X421" s="270" t="str">
        <f>IF(VLOOKUP($B421,'Classificação ativ com agrop'!$B$7:$Z$632,COLUMN()-1,0)=0,"",VLOOKUP($B421,'Classificação ativ com agrop'!$B$7:$Z$632,COLUMN()-1,0))</f>
        <v/>
      </c>
      <c r="Y421" s="270" t="str">
        <f>IF(VLOOKUP($B421,'Classificação ativ com agrop'!$B$7:$Z$632,COLUMN()-1,0)=0,"",VLOOKUP($B421,'Classificação ativ com agrop'!$B$7:$Z$632,COLUMN()-1,0))</f>
        <v/>
      </c>
      <c r="Z421" s="270" t="str">
        <f>IF(VLOOKUP($B421,'Classificação ativ com agrop'!$B$7:$Z$632,COLUMN()-1,0)=0,"",VLOOKUP($B421,'Classificação ativ com agrop'!$B$7:$Z$632,COLUMN()-1,0))</f>
        <v/>
      </c>
    </row>
    <row r="422" spans="1:26">
      <c r="A422" s="48">
        <v>532</v>
      </c>
      <c r="B422" s="49" t="s">
        <v>504</v>
      </c>
      <c r="C422" s="65">
        <f>VLOOKUP($B422,'Panorama Especialização Brasil'!$K$4:$BU$679,58,0)</f>
        <v>123</v>
      </c>
      <c r="D422" s="46">
        <f t="shared" si="6"/>
        <v>0.3389602478891115</v>
      </c>
      <c r="E422" s="201">
        <f>VLOOKUP($B422,'Panorama Especialização Brasil'!$K$4:$BU$679,60,0)</f>
        <v>13</v>
      </c>
      <c r="F422" s="98">
        <v>20</v>
      </c>
      <c r="G422" s="196">
        <v>4</v>
      </c>
      <c r="H422" s="98">
        <f>VLOOKUP($B422,'Panorama Especialização Brasil'!$K$4:$BU$679,63,0)</f>
        <v>6421</v>
      </c>
      <c r="I422" s="201">
        <f>VLOOKUP($B422,'Panorama Especialização Brasil'!$K$4:$BV$680,64,0)</f>
        <v>890</v>
      </c>
      <c r="J422" s="270" t="str">
        <f>IF(VLOOKUP($B422,'Classificação ativ com agrop'!$B$7:$Z$632,COLUMN()-1,0)=0,"",VLOOKUP($B422,'Classificação ativ com agrop'!$B$7:$Z$632,COLUMN()-1,0))</f>
        <v/>
      </c>
      <c r="K422" s="270" t="str">
        <f>IF(VLOOKUP($B422,'Classificação ativ com agrop'!$B$7:$Z$632,COLUMN()-1,0)=0,"",VLOOKUP($B422,'Classificação ativ com agrop'!$B$7:$Z$632,COLUMN()-1,0))</f>
        <v>SPE</v>
      </c>
      <c r="L422" s="270" t="str">
        <f>IF(VLOOKUP($B422,'Classificação ativ com agrop'!$B$7:$Z$632,COLUMN()-1,0)=0,"",VLOOKUP($B422,'Classificação ativ com agrop'!$B$7:$Z$632,COLUMN()-1,0))</f>
        <v/>
      </c>
      <c r="M422" s="270" t="str">
        <f>IF(VLOOKUP($B422,'Classificação ativ com agrop'!$B$7:$Z$632,COLUMN()-1,0)=0,"",VLOOKUP($B422,'Classificação ativ com agrop'!$B$7:$Z$632,COLUMN()-1,0))</f>
        <v>Multifunção</v>
      </c>
      <c r="N422" s="270" t="str">
        <f>IF(VLOOKUP($B422,'Classificação ativ com agrop'!$B$7:$Z$632,COLUMN()-1,0)=0,"",VLOOKUP($B422,'Classificação ativ com agrop'!$B$7:$Z$632,COLUMN()-1,0))</f>
        <v/>
      </c>
      <c r="O422" s="270" t="str">
        <f>IF(VLOOKUP($B422,'Classificação ativ com agrop'!$B$7:$Z$632,COLUMN()-1,0)=0,"",VLOOKUP($B422,'Classificação ativ com agrop'!$B$7:$Z$632,COLUMN()-1,0))</f>
        <v/>
      </c>
      <c r="P422" s="270" t="str">
        <f>IF(VLOOKUP($B422,'Classificação ativ com agrop'!$B$7:$Z$632,COLUMN()-1,0)=0,"",VLOOKUP($B422,'Classificação ativ com agrop'!$B$7:$Z$632,COLUMN()-1,0))</f>
        <v/>
      </c>
      <c r="Q422" s="269">
        <f>IF(VLOOKUP($B422,'Classificação ativ com agrop'!$B$7:$Z$632,COLUMN()-1,0)=0,"",VLOOKUP($B422,'Classificação ativ com agrop'!$B$7:$Z$632,COLUMN()-1,0))</f>
        <v>1</v>
      </c>
      <c r="R422" s="269" t="str">
        <f>IF(VLOOKUP($B422,'Classificação ativ com agrop'!$B$7:$Z$632,COLUMN()-1,0)=0,"",VLOOKUP($B422,'Classificação ativ com agrop'!$B$7:$Z$632,COLUMN()-1,0))</f>
        <v/>
      </c>
      <c r="S422" s="270">
        <f>IF(VLOOKUP($B422,'Classificação ativ com agrop'!$B$7:$Z$632,COLUMN()-1,0)=0,"",VLOOKUP($B422,'Classificação ativ com agrop'!$B$7:$Z$632,COLUMN()-1,0))</f>
        <v>123</v>
      </c>
      <c r="T422" s="270">
        <f>IF(VLOOKUP($B422,'Classificação ativ com agrop'!$B$7:$Z$632,COLUMN()-1,0)=0,"",VLOOKUP($B422,'Classificação ativ com agrop'!$B$7:$Z$632,COLUMN()-1,0))</f>
        <v>13</v>
      </c>
      <c r="U422" s="270">
        <f>IF(VLOOKUP($B422,'Classificação ativ com agrop'!$B$7:$Z$632,COLUMN()-1,0)=0,"",VLOOKUP($B422,'Classificação ativ com agrop'!$B$7:$Z$632,COLUMN()-1,0))</f>
        <v>6421</v>
      </c>
      <c r="V422" s="270">
        <f>IF(VLOOKUP($B422,'Classificação ativ com agrop'!$B$7:$Z$632,COLUMN()-1,0)=0,"",VLOOKUP($B422,'Classificação ativ com agrop'!$B$7:$Z$632,COLUMN()-1,0))</f>
        <v>890</v>
      </c>
      <c r="W422" s="270" t="str">
        <f>IF(VLOOKUP($B422,'Classificação ativ com agrop'!$B$7:$Z$632,COLUMN()-1,0)=0,"",VLOOKUP($B422,'Classificação ativ com agrop'!$B$7:$Z$632,COLUMN()-1,0))</f>
        <v/>
      </c>
      <c r="X422" s="270" t="str">
        <f>IF(VLOOKUP($B422,'Classificação ativ com agrop'!$B$7:$Z$632,COLUMN()-1,0)=0,"",VLOOKUP($B422,'Classificação ativ com agrop'!$B$7:$Z$632,COLUMN()-1,0))</f>
        <v/>
      </c>
      <c r="Y422" s="270" t="str">
        <f>IF(VLOOKUP($B422,'Classificação ativ com agrop'!$B$7:$Z$632,COLUMN()-1,0)=0,"",VLOOKUP($B422,'Classificação ativ com agrop'!$B$7:$Z$632,COLUMN()-1,0))</f>
        <v/>
      </c>
      <c r="Z422" s="270" t="str">
        <f>IF(VLOOKUP($B422,'Classificação ativ com agrop'!$B$7:$Z$632,COLUMN()-1,0)=0,"",VLOOKUP($B422,'Classificação ativ com agrop'!$B$7:$Z$632,COLUMN()-1,0))</f>
        <v/>
      </c>
    </row>
    <row r="423" spans="1:26">
      <c r="A423" s="48">
        <v>190</v>
      </c>
      <c r="B423" s="49" t="s">
        <v>160</v>
      </c>
      <c r="C423" s="65">
        <f>VLOOKUP($B423,'Panorama Especialização Brasil'!$K$4:$BU$679,58,0)</f>
        <v>984</v>
      </c>
      <c r="D423" s="46">
        <f t="shared" si="6"/>
        <v>0.33889427407777417</v>
      </c>
      <c r="E423" s="201">
        <f>VLOOKUP($B423,'Panorama Especialização Brasil'!$K$4:$BU$679,60,0)</f>
        <v>129</v>
      </c>
      <c r="F423" s="98">
        <v>117</v>
      </c>
      <c r="G423" s="196">
        <v>13</v>
      </c>
      <c r="H423" s="98">
        <f>VLOOKUP($B423,'Panorama Especialização Brasil'!$K$4:$BU$679,63,0)</f>
        <v>51378</v>
      </c>
      <c r="I423" s="201">
        <f>VLOOKUP($B423,'Panorama Especialização Brasil'!$K$4:$BV$680,64,0)</f>
        <v>6254</v>
      </c>
      <c r="J423" s="270" t="str">
        <f>IF(VLOOKUP($B423,'Classificação ativ com agrop'!$B$7:$Z$632,COLUMN()-1,0)=0,"",VLOOKUP($B423,'Classificação ativ com agrop'!$B$7:$Z$632,COLUMN()-1,0))</f>
        <v/>
      </c>
      <c r="K423" s="270" t="str">
        <f>IF(VLOOKUP($B423,'Classificação ativ com agrop'!$B$7:$Z$632,COLUMN()-1,0)=0,"",VLOOKUP($B423,'Classificação ativ com agrop'!$B$7:$Z$632,COLUMN()-1,0))</f>
        <v>Const Civil</v>
      </c>
      <c r="L423" s="270" t="str">
        <f>IF(VLOOKUP($B423,'Classificação ativ com agrop'!$B$7:$Z$632,COLUMN()-1,0)=0,"",VLOOKUP($B423,'Classificação ativ com agrop'!$B$7:$Z$632,COLUMN()-1,0))</f>
        <v/>
      </c>
      <c r="M423" s="270" t="str">
        <f>IF(VLOOKUP($B423,'Classificação ativ com agrop'!$B$7:$Z$632,COLUMN()-1,0)=0,"",VLOOKUP($B423,'Classificação ativ com agrop'!$B$7:$Z$632,COLUMN()-1,0))</f>
        <v>Multifunção</v>
      </c>
      <c r="N423" s="270" t="str">
        <f>IF(VLOOKUP($B423,'Classificação ativ com agrop'!$B$7:$Z$632,COLUMN()-1,0)=0,"",VLOOKUP($B423,'Classificação ativ com agrop'!$B$7:$Z$632,COLUMN()-1,0))</f>
        <v/>
      </c>
      <c r="O423" s="270" t="str">
        <f>IF(VLOOKUP($B423,'Classificação ativ com agrop'!$B$7:$Z$632,COLUMN()-1,0)=0,"",VLOOKUP($B423,'Classificação ativ com agrop'!$B$7:$Z$632,COLUMN()-1,0))</f>
        <v/>
      </c>
      <c r="P423" s="270" t="str">
        <f>IF(VLOOKUP($B423,'Classificação ativ com agrop'!$B$7:$Z$632,COLUMN()-1,0)=0,"",VLOOKUP($B423,'Classificação ativ com agrop'!$B$7:$Z$632,COLUMN()-1,0))</f>
        <v/>
      </c>
      <c r="Q423" s="269">
        <f>IF(VLOOKUP($B423,'Classificação ativ com agrop'!$B$7:$Z$632,COLUMN()-1,0)=0,"",VLOOKUP($B423,'Classificação ativ com agrop'!$B$7:$Z$632,COLUMN()-1,0))</f>
        <v>1</v>
      </c>
      <c r="R423" s="269" t="str">
        <f>IF(VLOOKUP($B423,'Classificação ativ com agrop'!$B$7:$Z$632,COLUMN()-1,0)=0,"",VLOOKUP($B423,'Classificação ativ com agrop'!$B$7:$Z$632,COLUMN()-1,0))</f>
        <v/>
      </c>
      <c r="S423" s="270">
        <f>IF(VLOOKUP($B423,'Classificação ativ com agrop'!$B$7:$Z$632,COLUMN()-1,0)=0,"",VLOOKUP($B423,'Classificação ativ com agrop'!$B$7:$Z$632,COLUMN()-1,0))</f>
        <v>984</v>
      </c>
      <c r="T423" s="270">
        <f>IF(VLOOKUP($B423,'Classificação ativ com agrop'!$B$7:$Z$632,COLUMN()-1,0)=0,"",VLOOKUP($B423,'Classificação ativ com agrop'!$B$7:$Z$632,COLUMN()-1,0))</f>
        <v>129</v>
      </c>
      <c r="U423" s="270">
        <f>IF(VLOOKUP($B423,'Classificação ativ com agrop'!$B$7:$Z$632,COLUMN()-1,0)=0,"",VLOOKUP($B423,'Classificação ativ com agrop'!$B$7:$Z$632,COLUMN()-1,0))</f>
        <v>51378</v>
      </c>
      <c r="V423" s="270">
        <f>IF(VLOOKUP($B423,'Classificação ativ com agrop'!$B$7:$Z$632,COLUMN()-1,0)=0,"",VLOOKUP($B423,'Classificação ativ com agrop'!$B$7:$Z$632,COLUMN()-1,0))</f>
        <v>6254</v>
      </c>
      <c r="W423" s="270" t="str">
        <f>IF(VLOOKUP($B423,'Classificação ativ com agrop'!$B$7:$Z$632,COLUMN()-1,0)=0,"",VLOOKUP($B423,'Classificação ativ com agrop'!$B$7:$Z$632,COLUMN()-1,0))</f>
        <v/>
      </c>
      <c r="X423" s="270" t="str">
        <f>IF(VLOOKUP($B423,'Classificação ativ com agrop'!$B$7:$Z$632,COLUMN()-1,0)=0,"",VLOOKUP($B423,'Classificação ativ com agrop'!$B$7:$Z$632,COLUMN()-1,0))</f>
        <v/>
      </c>
      <c r="Y423" s="270" t="str">
        <f>IF(VLOOKUP($B423,'Classificação ativ com agrop'!$B$7:$Z$632,COLUMN()-1,0)=0,"",VLOOKUP($B423,'Classificação ativ com agrop'!$B$7:$Z$632,COLUMN()-1,0))</f>
        <v/>
      </c>
      <c r="Z423" s="270" t="str">
        <f>IF(VLOOKUP($B423,'Classificação ativ com agrop'!$B$7:$Z$632,COLUMN()-1,0)=0,"",VLOOKUP($B423,'Classificação ativ com agrop'!$B$7:$Z$632,COLUMN()-1,0))</f>
        <v/>
      </c>
    </row>
    <row r="424" spans="1:26">
      <c r="A424" s="48">
        <v>606</v>
      </c>
      <c r="B424" s="49" t="s">
        <v>579</v>
      </c>
      <c r="C424" s="65">
        <f>VLOOKUP($B424,'Panorama Especialização Brasil'!$K$4:$BU$679,58,0)</f>
        <v>243</v>
      </c>
      <c r="D424" s="46">
        <f t="shared" si="6"/>
        <v>0.33859697784418363</v>
      </c>
      <c r="E424" s="201">
        <f>VLOOKUP($B424,'Panorama Especialização Brasil'!$K$4:$BU$679,60,0)</f>
        <v>9</v>
      </c>
      <c r="F424" s="98">
        <v>0</v>
      </c>
      <c r="G424" s="196">
        <v>0</v>
      </c>
      <c r="H424" s="98">
        <f>VLOOKUP($B424,'Panorama Especialização Brasil'!$K$4:$BU$679,63,0)</f>
        <v>12699</v>
      </c>
      <c r="I424" s="201">
        <f>VLOOKUP($B424,'Panorama Especialização Brasil'!$K$4:$BV$680,64,0)</f>
        <v>665</v>
      </c>
      <c r="J424" s="270" t="str">
        <f>IF(VLOOKUP($B424,'Classificação ativ com agrop'!$B$7:$Z$632,COLUMN()-1,0)=0,"",VLOOKUP($B424,'Classificação ativ com agrop'!$B$7:$Z$632,COLUMN()-1,0))</f>
        <v/>
      </c>
      <c r="K424" s="270" t="str">
        <f>IF(VLOOKUP($B424,'Classificação ativ com agrop'!$B$7:$Z$632,COLUMN()-1,0)=0,"",VLOOKUP($B424,'Classificação ativ com agrop'!$B$7:$Z$632,COLUMN()-1,0))</f>
        <v>Multicadeia</v>
      </c>
      <c r="L424" s="270" t="str">
        <f>IF(VLOOKUP($B424,'Classificação ativ com agrop'!$B$7:$Z$632,COLUMN()-1,0)=0,"",VLOOKUP($B424,'Classificação ativ com agrop'!$B$7:$Z$632,COLUMN()-1,0))</f>
        <v/>
      </c>
      <c r="M424" s="270" t="str">
        <f>IF(VLOOKUP($B424,'Classificação ativ com agrop'!$B$7:$Z$632,COLUMN()-1,0)=0,"",VLOOKUP($B424,'Classificação ativ com agrop'!$B$7:$Z$632,COLUMN()-1,0))</f>
        <v>Multifunção</v>
      </c>
      <c r="N424" s="270" t="str">
        <f>IF(VLOOKUP($B424,'Classificação ativ com agrop'!$B$7:$Z$632,COLUMN()-1,0)=0,"",VLOOKUP($B424,'Classificação ativ com agrop'!$B$7:$Z$632,COLUMN()-1,0))</f>
        <v/>
      </c>
      <c r="O424" s="270" t="str">
        <f>IF(VLOOKUP($B424,'Classificação ativ com agrop'!$B$7:$Z$632,COLUMN()-1,0)=0,"",VLOOKUP($B424,'Classificação ativ com agrop'!$B$7:$Z$632,COLUMN()-1,0))</f>
        <v/>
      </c>
      <c r="P424" s="270" t="str">
        <f>IF(VLOOKUP($B424,'Classificação ativ com agrop'!$B$7:$Z$632,COLUMN()-1,0)=0,"",VLOOKUP($B424,'Classificação ativ com agrop'!$B$7:$Z$632,COLUMN()-1,0))</f>
        <v/>
      </c>
      <c r="Q424" s="269">
        <f>IF(VLOOKUP($B424,'Classificação ativ com agrop'!$B$7:$Z$632,COLUMN()-1,0)=0,"",VLOOKUP($B424,'Classificação ativ com agrop'!$B$7:$Z$632,COLUMN()-1,0))</f>
        <v>1</v>
      </c>
      <c r="R424" s="269" t="str">
        <f>IF(VLOOKUP($B424,'Classificação ativ com agrop'!$B$7:$Z$632,COLUMN()-1,0)=0,"",VLOOKUP($B424,'Classificação ativ com agrop'!$B$7:$Z$632,COLUMN()-1,0))</f>
        <v/>
      </c>
      <c r="S424" s="270">
        <f>IF(VLOOKUP($B424,'Classificação ativ com agrop'!$B$7:$Z$632,COLUMN()-1,0)=0,"",VLOOKUP($B424,'Classificação ativ com agrop'!$B$7:$Z$632,COLUMN()-1,0))</f>
        <v>243</v>
      </c>
      <c r="T424" s="270">
        <f>IF(VLOOKUP($B424,'Classificação ativ com agrop'!$B$7:$Z$632,COLUMN()-1,0)=0,"",VLOOKUP($B424,'Classificação ativ com agrop'!$B$7:$Z$632,COLUMN()-1,0))</f>
        <v>9</v>
      </c>
      <c r="U424" s="270">
        <f>IF(VLOOKUP($B424,'Classificação ativ com agrop'!$B$7:$Z$632,COLUMN()-1,0)=0,"",VLOOKUP($B424,'Classificação ativ com agrop'!$B$7:$Z$632,COLUMN()-1,0))</f>
        <v>12699</v>
      </c>
      <c r="V424" s="270">
        <f>IF(VLOOKUP($B424,'Classificação ativ com agrop'!$B$7:$Z$632,COLUMN()-1,0)=0,"",VLOOKUP($B424,'Classificação ativ com agrop'!$B$7:$Z$632,COLUMN()-1,0))</f>
        <v>665</v>
      </c>
      <c r="W424" s="270" t="str">
        <f>IF(VLOOKUP($B424,'Classificação ativ com agrop'!$B$7:$Z$632,COLUMN()-1,0)=0,"",VLOOKUP($B424,'Classificação ativ com agrop'!$B$7:$Z$632,COLUMN()-1,0))</f>
        <v/>
      </c>
      <c r="X424" s="270" t="str">
        <f>IF(VLOOKUP($B424,'Classificação ativ com agrop'!$B$7:$Z$632,COLUMN()-1,0)=0,"",VLOOKUP($B424,'Classificação ativ com agrop'!$B$7:$Z$632,COLUMN()-1,0))</f>
        <v/>
      </c>
      <c r="Y424" s="270" t="str">
        <f>IF(VLOOKUP($B424,'Classificação ativ com agrop'!$B$7:$Z$632,COLUMN()-1,0)=0,"",VLOOKUP($B424,'Classificação ativ com agrop'!$B$7:$Z$632,COLUMN()-1,0))</f>
        <v/>
      </c>
      <c r="Z424" s="270" t="str">
        <f>IF(VLOOKUP($B424,'Classificação ativ com agrop'!$B$7:$Z$632,COLUMN()-1,0)=0,"",VLOOKUP($B424,'Classificação ativ com agrop'!$B$7:$Z$632,COLUMN()-1,0))</f>
        <v/>
      </c>
    </row>
    <row r="425" spans="1:26">
      <c r="A425" s="48">
        <v>405</v>
      </c>
      <c r="B425" s="49" t="s">
        <v>376</v>
      </c>
      <c r="C425" s="65">
        <f>VLOOKUP($B425,'Panorama Especialização Brasil'!$K$4:$BU$679,58,0)</f>
        <v>1065</v>
      </c>
      <c r="D425" s="46">
        <f t="shared" si="6"/>
        <v>0.33843347198933804</v>
      </c>
      <c r="E425" s="201">
        <f>VLOOKUP($B425,'Panorama Especialização Brasil'!$K$4:$BU$679,60,0)</f>
        <v>87</v>
      </c>
      <c r="F425" s="98">
        <v>339</v>
      </c>
      <c r="G425" s="196">
        <v>16</v>
      </c>
      <c r="H425" s="98">
        <f>VLOOKUP($B425,'Panorama Especialização Brasil'!$K$4:$BU$679,63,0)</f>
        <v>55683</v>
      </c>
      <c r="I425" s="201">
        <f>VLOOKUP($B425,'Panorama Especialização Brasil'!$K$4:$BV$680,64,0)</f>
        <v>5488</v>
      </c>
      <c r="J425" s="270" t="str">
        <f>IF(VLOOKUP($B425,'Classificação ativ com agrop'!$B$7:$Z$632,COLUMN()-1,0)=0,"",VLOOKUP($B425,'Classificação ativ com agrop'!$B$7:$Z$632,COLUMN()-1,0))</f>
        <v/>
      </c>
      <c r="K425" s="270" t="str">
        <f>IF(VLOOKUP($B425,'Classificação ativ com agrop'!$B$7:$Z$632,COLUMN()-1,0)=0,"",VLOOKUP($B425,'Classificação ativ com agrop'!$B$7:$Z$632,COLUMN()-1,0))</f>
        <v>Multicadeia</v>
      </c>
      <c r="L425" s="270" t="str">
        <f>IF(VLOOKUP($B425,'Classificação ativ com agrop'!$B$7:$Z$632,COLUMN()-1,0)=0,"",VLOOKUP($B425,'Classificação ativ com agrop'!$B$7:$Z$632,COLUMN()-1,0))</f>
        <v/>
      </c>
      <c r="M425" s="270" t="str">
        <f>IF(VLOOKUP($B425,'Classificação ativ com agrop'!$B$7:$Z$632,COLUMN()-1,0)=0,"",VLOOKUP($B425,'Classificação ativ com agrop'!$B$7:$Z$632,COLUMN()-1,0))</f>
        <v>Multifunção</v>
      </c>
      <c r="N425" s="270" t="str">
        <f>IF(VLOOKUP($B425,'Classificação ativ com agrop'!$B$7:$Z$632,COLUMN()-1,0)=0,"",VLOOKUP($B425,'Classificação ativ com agrop'!$B$7:$Z$632,COLUMN()-1,0))</f>
        <v/>
      </c>
      <c r="O425" s="270" t="str">
        <f>IF(VLOOKUP($B425,'Classificação ativ com agrop'!$B$7:$Z$632,COLUMN()-1,0)=0,"",VLOOKUP($B425,'Classificação ativ com agrop'!$B$7:$Z$632,COLUMN()-1,0))</f>
        <v/>
      </c>
      <c r="P425" s="270" t="str">
        <f>IF(VLOOKUP($B425,'Classificação ativ com agrop'!$B$7:$Z$632,COLUMN()-1,0)=0,"",VLOOKUP($B425,'Classificação ativ com agrop'!$B$7:$Z$632,COLUMN()-1,0))</f>
        <v/>
      </c>
      <c r="Q425" s="269">
        <f>IF(VLOOKUP($B425,'Classificação ativ com agrop'!$B$7:$Z$632,COLUMN()-1,0)=0,"",VLOOKUP($B425,'Classificação ativ com agrop'!$B$7:$Z$632,COLUMN()-1,0))</f>
        <v>1</v>
      </c>
      <c r="R425" s="269" t="str">
        <f>IF(VLOOKUP($B425,'Classificação ativ com agrop'!$B$7:$Z$632,COLUMN()-1,0)=0,"",VLOOKUP($B425,'Classificação ativ com agrop'!$B$7:$Z$632,COLUMN()-1,0))</f>
        <v/>
      </c>
      <c r="S425" s="270">
        <f>IF(VLOOKUP($B425,'Classificação ativ com agrop'!$B$7:$Z$632,COLUMN()-1,0)=0,"",VLOOKUP($B425,'Classificação ativ com agrop'!$B$7:$Z$632,COLUMN()-1,0))</f>
        <v>1065</v>
      </c>
      <c r="T425" s="270">
        <f>IF(VLOOKUP($B425,'Classificação ativ com agrop'!$B$7:$Z$632,COLUMN()-1,0)=0,"",VLOOKUP($B425,'Classificação ativ com agrop'!$B$7:$Z$632,COLUMN()-1,0))</f>
        <v>87</v>
      </c>
      <c r="U425" s="270">
        <f>IF(VLOOKUP($B425,'Classificação ativ com agrop'!$B$7:$Z$632,COLUMN()-1,0)=0,"",VLOOKUP($B425,'Classificação ativ com agrop'!$B$7:$Z$632,COLUMN()-1,0))</f>
        <v>55683</v>
      </c>
      <c r="V425" s="270">
        <f>IF(VLOOKUP($B425,'Classificação ativ com agrop'!$B$7:$Z$632,COLUMN()-1,0)=0,"",VLOOKUP($B425,'Classificação ativ com agrop'!$B$7:$Z$632,COLUMN()-1,0))</f>
        <v>5488</v>
      </c>
      <c r="W425" s="270" t="str">
        <f>IF(VLOOKUP($B425,'Classificação ativ com agrop'!$B$7:$Z$632,COLUMN()-1,0)=0,"",VLOOKUP($B425,'Classificação ativ com agrop'!$B$7:$Z$632,COLUMN()-1,0))</f>
        <v/>
      </c>
      <c r="X425" s="270" t="str">
        <f>IF(VLOOKUP($B425,'Classificação ativ com agrop'!$B$7:$Z$632,COLUMN()-1,0)=0,"",VLOOKUP($B425,'Classificação ativ com agrop'!$B$7:$Z$632,COLUMN()-1,0))</f>
        <v/>
      </c>
      <c r="Y425" s="270" t="str">
        <f>IF(VLOOKUP($B425,'Classificação ativ com agrop'!$B$7:$Z$632,COLUMN()-1,0)=0,"",VLOOKUP($B425,'Classificação ativ com agrop'!$B$7:$Z$632,COLUMN()-1,0))</f>
        <v/>
      </c>
      <c r="Z425" s="270" t="str">
        <f>IF(VLOOKUP($B425,'Classificação ativ com agrop'!$B$7:$Z$632,COLUMN()-1,0)=0,"",VLOOKUP($B425,'Classificação ativ com agrop'!$B$7:$Z$632,COLUMN()-1,0))</f>
        <v/>
      </c>
    </row>
    <row r="426" spans="1:26">
      <c r="A426" s="48">
        <v>550</v>
      </c>
      <c r="B426" s="49" t="s">
        <v>522</v>
      </c>
      <c r="C426" s="65">
        <f>VLOOKUP($B426,'Panorama Especialização Brasil'!$K$4:$BU$679,58,0)</f>
        <v>816</v>
      </c>
      <c r="D426" s="46">
        <f t="shared" si="6"/>
        <v>0.3346616997483291</v>
      </c>
      <c r="E426" s="201">
        <f>VLOOKUP($B426,'Panorama Especialização Brasil'!$K$4:$BU$679,60,0)</f>
        <v>238</v>
      </c>
      <c r="F426" s="98">
        <v>171</v>
      </c>
      <c r="G426" s="196">
        <v>45</v>
      </c>
      <c r="H426" s="98">
        <f>VLOOKUP($B426,'Panorama Especialização Brasil'!$K$4:$BU$679,63,0)</f>
        <v>43145</v>
      </c>
      <c r="I426" s="201">
        <f>VLOOKUP($B426,'Panorama Especialização Brasil'!$K$4:$BV$680,64,0)</f>
        <v>9807</v>
      </c>
      <c r="J426" s="270" t="str">
        <f>IF(VLOOKUP($B426,'Classificação ativ com agrop'!$B$7:$Z$632,COLUMN()-1,0)=0,"",VLOOKUP($B426,'Classificação ativ com agrop'!$B$7:$Z$632,COLUMN()-1,0))</f>
        <v/>
      </c>
      <c r="K426" s="270" t="str">
        <f>IF(VLOOKUP($B426,'Classificação ativ com agrop'!$B$7:$Z$632,COLUMN()-1,0)=0,"",VLOOKUP($B426,'Classificação ativ com agrop'!$B$7:$Z$632,COLUMN()-1,0))</f>
        <v>SPF</v>
      </c>
      <c r="L426" s="270" t="str">
        <f>IF(VLOOKUP($B426,'Classificação ativ com agrop'!$B$7:$Z$632,COLUMN()-1,0)=0,"",VLOOKUP($B426,'Classificação ativ com agrop'!$B$7:$Z$632,COLUMN()-1,0))</f>
        <v/>
      </c>
      <c r="M426" s="270" t="str">
        <f>IF(VLOOKUP($B426,'Classificação ativ com agrop'!$B$7:$Z$632,COLUMN()-1,0)=0,"",VLOOKUP($B426,'Classificação ativ com agrop'!$B$7:$Z$632,COLUMN()-1,0))</f>
        <v>Cons Reflexo</v>
      </c>
      <c r="N426" s="270" t="str">
        <f>IF(VLOOKUP($B426,'Classificação ativ com agrop'!$B$7:$Z$632,COLUMN()-1,0)=0,"",VLOOKUP($B426,'Classificação ativ com agrop'!$B$7:$Z$632,COLUMN()-1,0))</f>
        <v/>
      </c>
      <c r="O426" s="270" t="str">
        <f>IF(VLOOKUP($B426,'Classificação ativ com agrop'!$B$7:$Z$632,COLUMN()-1,0)=0,"",VLOOKUP($B426,'Classificação ativ com agrop'!$B$7:$Z$632,COLUMN()-1,0))</f>
        <v/>
      </c>
      <c r="P426" s="270" t="str">
        <f>IF(VLOOKUP($B426,'Classificação ativ com agrop'!$B$7:$Z$632,COLUMN()-1,0)=0,"",VLOOKUP($B426,'Classificação ativ com agrop'!$B$7:$Z$632,COLUMN()-1,0))</f>
        <v/>
      </c>
      <c r="Q426" s="269">
        <f>IF(VLOOKUP($B426,'Classificação ativ com agrop'!$B$7:$Z$632,COLUMN()-1,0)=0,"",VLOOKUP($B426,'Classificação ativ com agrop'!$B$7:$Z$632,COLUMN()-1,0))</f>
        <v>1</v>
      </c>
      <c r="R426" s="269" t="str">
        <f>IF(VLOOKUP($B426,'Classificação ativ com agrop'!$B$7:$Z$632,COLUMN()-1,0)=0,"",VLOOKUP($B426,'Classificação ativ com agrop'!$B$7:$Z$632,COLUMN()-1,0))</f>
        <v/>
      </c>
      <c r="S426" s="270">
        <f>IF(VLOOKUP($B426,'Classificação ativ com agrop'!$B$7:$Z$632,COLUMN()-1,0)=0,"",VLOOKUP($B426,'Classificação ativ com agrop'!$B$7:$Z$632,COLUMN()-1,0))</f>
        <v>816</v>
      </c>
      <c r="T426" s="270">
        <f>IF(VLOOKUP($B426,'Classificação ativ com agrop'!$B$7:$Z$632,COLUMN()-1,0)=0,"",VLOOKUP($B426,'Classificação ativ com agrop'!$B$7:$Z$632,COLUMN()-1,0))</f>
        <v>238</v>
      </c>
      <c r="U426" s="270">
        <f>IF(VLOOKUP($B426,'Classificação ativ com agrop'!$B$7:$Z$632,COLUMN()-1,0)=0,"",VLOOKUP($B426,'Classificação ativ com agrop'!$B$7:$Z$632,COLUMN()-1,0))</f>
        <v>43145</v>
      </c>
      <c r="V426" s="270">
        <f>IF(VLOOKUP($B426,'Classificação ativ com agrop'!$B$7:$Z$632,COLUMN()-1,0)=0,"",VLOOKUP($B426,'Classificação ativ com agrop'!$B$7:$Z$632,COLUMN()-1,0))</f>
        <v>9807</v>
      </c>
      <c r="W426" s="270" t="str">
        <f>IF(VLOOKUP($B426,'Classificação ativ com agrop'!$B$7:$Z$632,COLUMN()-1,0)=0,"",VLOOKUP($B426,'Classificação ativ com agrop'!$B$7:$Z$632,COLUMN()-1,0))</f>
        <v/>
      </c>
      <c r="X426" s="270" t="str">
        <f>IF(VLOOKUP($B426,'Classificação ativ com agrop'!$B$7:$Z$632,COLUMN()-1,0)=0,"",VLOOKUP($B426,'Classificação ativ com agrop'!$B$7:$Z$632,COLUMN()-1,0))</f>
        <v/>
      </c>
      <c r="Y426" s="270" t="str">
        <f>IF(VLOOKUP($B426,'Classificação ativ com agrop'!$B$7:$Z$632,COLUMN()-1,0)=0,"",VLOOKUP($B426,'Classificação ativ com agrop'!$B$7:$Z$632,COLUMN()-1,0))</f>
        <v/>
      </c>
      <c r="Z426" s="270" t="str">
        <f>IF(VLOOKUP($B426,'Classificação ativ com agrop'!$B$7:$Z$632,COLUMN()-1,0)=0,"",VLOOKUP($B426,'Classificação ativ com agrop'!$B$7:$Z$632,COLUMN()-1,0))</f>
        <v/>
      </c>
    </row>
    <row r="427" spans="1:26">
      <c r="A427" s="48">
        <v>531</v>
      </c>
      <c r="B427" s="49" t="s">
        <v>503</v>
      </c>
      <c r="C427" s="65">
        <f>VLOOKUP($B427,'Panorama Especialização Brasil'!$K$4:$BU$679,58,0)</f>
        <v>646</v>
      </c>
      <c r="D427" s="46">
        <f t="shared" si="6"/>
        <v>0.33449970453914823</v>
      </c>
      <c r="E427" s="201">
        <f>VLOOKUP($B427,'Panorama Especialização Brasil'!$K$4:$BU$679,60,0)</f>
        <v>55</v>
      </c>
      <c r="F427" s="98">
        <v>152</v>
      </c>
      <c r="G427" s="196">
        <v>20</v>
      </c>
      <c r="H427" s="98">
        <f>VLOOKUP($B427,'Panorama Especialização Brasil'!$K$4:$BU$679,63,0)</f>
        <v>34173</v>
      </c>
      <c r="I427" s="201">
        <f>VLOOKUP($B427,'Panorama Especialização Brasil'!$K$4:$BV$680,64,0)</f>
        <v>2980</v>
      </c>
      <c r="J427" s="270" t="str">
        <f>IF(VLOOKUP($B427,'Classificação ativ com agrop'!$B$7:$Z$632,COLUMN()-1,0)=0,"",VLOOKUP($B427,'Classificação ativ com agrop'!$B$7:$Z$632,COLUMN()-1,0))</f>
        <v/>
      </c>
      <c r="K427" s="270" t="str">
        <f>IF(VLOOKUP($B427,'Classificação ativ com agrop'!$B$7:$Z$632,COLUMN()-1,0)=0,"",VLOOKUP($B427,'Classificação ativ com agrop'!$B$7:$Z$632,COLUMN()-1,0))</f>
        <v>SPE</v>
      </c>
      <c r="L427" s="270" t="str">
        <f>IF(VLOOKUP($B427,'Classificação ativ com agrop'!$B$7:$Z$632,COLUMN()-1,0)=0,"",VLOOKUP($B427,'Classificação ativ com agrop'!$B$7:$Z$632,COLUMN()-1,0))</f>
        <v/>
      </c>
      <c r="M427" s="270" t="str">
        <f>IF(VLOOKUP($B427,'Classificação ativ com agrop'!$B$7:$Z$632,COLUMN()-1,0)=0,"",VLOOKUP($B427,'Classificação ativ com agrop'!$B$7:$Z$632,COLUMN()-1,0))</f>
        <v>Multifunção</v>
      </c>
      <c r="N427" s="270" t="str">
        <f>IF(VLOOKUP($B427,'Classificação ativ com agrop'!$B$7:$Z$632,COLUMN()-1,0)=0,"",VLOOKUP($B427,'Classificação ativ com agrop'!$B$7:$Z$632,COLUMN()-1,0))</f>
        <v/>
      </c>
      <c r="O427" s="270" t="str">
        <f>IF(VLOOKUP($B427,'Classificação ativ com agrop'!$B$7:$Z$632,COLUMN()-1,0)=0,"",VLOOKUP($B427,'Classificação ativ com agrop'!$B$7:$Z$632,COLUMN()-1,0))</f>
        <v/>
      </c>
      <c r="P427" s="270" t="str">
        <f>IF(VLOOKUP($B427,'Classificação ativ com agrop'!$B$7:$Z$632,COLUMN()-1,0)=0,"",VLOOKUP($B427,'Classificação ativ com agrop'!$B$7:$Z$632,COLUMN()-1,0))</f>
        <v/>
      </c>
      <c r="Q427" s="269">
        <f>IF(VLOOKUP($B427,'Classificação ativ com agrop'!$B$7:$Z$632,COLUMN()-1,0)=0,"",VLOOKUP($B427,'Classificação ativ com agrop'!$B$7:$Z$632,COLUMN()-1,0))</f>
        <v>1</v>
      </c>
      <c r="R427" s="269" t="str">
        <f>IF(VLOOKUP($B427,'Classificação ativ com agrop'!$B$7:$Z$632,COLUMN()-1,0)=0,"",VLOOKUP($B427,'Classificação ativ com agrop'!$B$7:$Z$632,COLUMN()-1,0))</f>
        <v/>
      </c>
      <c r="S427" s="270">
        <f>IF(VLOOKUP($B427,'Classificação ativ com agrop'!$B$7:$Z$632,COLUMN()-1,0)=0,"",VLOOKUP($B427,'Classificação ativ com agrop'!$B$7:$Z$632,COLUMN()-1,0))</f>
        <v>646</v>
      </c>
      <c r="T427" s="270">
        <f>IF(VLOOKUP($B427,'Classificação ativ com agrop'!$B$7:$Z$632,COLUMN()-1,0)=0,"",VLOOKUP($B427,'Classificação ativ com agrop'!$B$7:$Z$632,COLUMN()-1,0))</f>
        <v>55</v>
      </c>
      <c r="U427" s="270">
        <f>IF(VLOOKUP($B427,'Classificação ativ com agrop'!$B$7:$Z$632,COLUMN()-1,0)=0,"",VLOOKUP($B427,'Classificação ativ com agrop'!$B$7:$Z$632,COLUMN()-1,0))</f>
        <v>34173</v>
      </c>
      <c r="V427" s="270">
        <f>IF(VLOOKUP($B427,'Classificação ativ com agrop'!$B$7:$Z$632,COLUMN()-1,0)=0,"",VLOOKUP($B427,'Classificação ativ com agrop'!$B$7:$Z$632,COLUMN()-1,0))</f>
        <v>2980</v>
      </c>
      <c r="W427" s="270" t="str">
        <f>IF(VLOOKUP($B427,'Classificação ativ com agrop'!$B$7:$Z$632,COLUMN()-1,0)=0,"",VLOOKUP($B427,'Classificação ativ com agrop'!$B$7:$Z$632,COLUMN()-1,0))</f>
        <v/>
      </c>
      <c r="X427" s="270" t="str">
        <f>IF(VLOOKUP($B427,'Classificação ativ com agrop'!$B$7:$Z$632,COLUMN()-1,0)=0,"",VLOOKUP($B427,'Classificação ativ com agrop'!$B$7:$Z$632,COLUMN()-1,0))</f>
        <v/>
      </c>
      <c r="Y427" s="270" t="str">
        <f>IF(VLOOKUP($B427,'Classificação ativ com agrop'!$B$7:$Z$632,COLUMN()-1,0)=0,"",VLOOKUP($B427,'Classificação ativ com agrop'!$B$7:$Z$632,COLUMN()-1,0))</f>
        <v/>
      </c>
      <c r="Z427" s="270" t="str">
        <f>IF(VLOOKUP($B427,'Classificação ativ com agrop'!$B$7:$Z$632,COLUMN()-1,0)=0,"",VLOOKUP($B427,'Classificação ativ com agrop'!$B$7:$Z$632,COLUMN()-1,0))</f>
        <v/>
      </c>
    </row>
    <row r="428" spans="1:26">
      <c r="A428" s="48">
        <v>124</v>
      </c>
      <c r="B428" s="49" t="s">
        <v>94</v>
      </c>
      <c r="C428" s="65">
        <f>VLOOKUP($B428,'Panorama Especialização Brasil'!$K$4:$BU$679,58,0)</f>
        <v>262</v>
      </c>
      <c r="D428" s="46">
        <f t="shared" si="6"/>
        <v>0.33178592566985932</v>
      </c>
      <c r="E428" s="201">
        <f>VLOOKUP($B428,'Panorama Especialização Brasil'!$K$4:$BU$679,60,0)</f>
        <v>13</v>
      </c>
      <c r="F428" s="98">
        <v>197</v>
      </c>
      <c r="G428" s="196">
        <v>7</v>
      </c>
      <c r="H428" s="98">
        <f>VLOOKUP($B428,'Panorama Especialização Brasil'!$K$4:$BU$679,63,0)</f>
        <v>13973</v>
      </c>
      <c r="I428" s="201">
        <f>VLOOKUP($B428,'Panorama Especialização Brasil'!$K$4:$BV$680,64,0)</f>
        <v>1033</v>
      </c>
      <c r="J428" s="270" t="str">
        <f>IF(VLOOKUP($B428,'Classificação ativ com agrop'!$B$7:$Z$632,COLUMN()-1,0)=0,"",VLOOKUP($B428,'Classificação ativ com agrop'!$B$7:$Z$632,COLUMN()-1,0))</f>
        <v/>
      </c>
      <c r="K428" s="270" t="str">
        <f>IF(VLOOKUP($B428,'Classificação ativ com agrop'!$B$7:$Z$632,COLUMN()-1,0)=0,"",VLOOKUP($B428,'Classificação ativ com agrop'!$B$7:$Z$632,COLUMN()-1,0))</f>
        <v>Multicadeia</v>
      </c>
      <c r="L428" s="270" t="str">
        <f>IF(VLOOKUP($B428,'Classificação ativ com agrop'!$B$7:$Z$632,COLUMN()-1,0)=0,"",VLOOKUP($B428,'Classificação ativ com agrop'!$B$7:$Z$632,COLUMN()-1,0))</f>
        <v/>
      </c>
      <c r="M428" s="270" t="str">
        <f>IF(VLOOKUP($B428,'Classificação ativ com agrop'!$B$7:$Z$632,COLUMN()-1,0)=0,"",VLOOKUP($B428,'Classificação ativ com agrop'!$B$7:$Z$632,COLUMN()-1,0))</f>
        <v>Multifunção</v>
      </c>
      <c r="N428" s="270" t="str">
        <f>IF(VLOOKUP($B428,'Classificação ativ com agrop'!$B$7:$Z$632,COLUMN()-1,0)=0,"",VLOOKUP($B428,'Classificação ativ com agrop'!$B$7:$Z$632,COLUMN()-1,0))</f>
        <v/>
      </c>
      <c r="O428" s="270" t="str">
        <f>IF(VLOOKUP($B428,'Classificação ativ com agrop'!$B$7:$Z$632,COLUMN()-1,0)=0,"",VLOOKUP($B428,'Classificação ativ com agrop'!$B$7:$Z$632,COLUMN()-1,0))</f>
        <v/>
      </c>
      <c r="P428" s="270" t="str">
        <f>IF(VLOOKUP($B428,'Classificação ativ com agrop'!$B$7:$Z$632,COLUMN()-1,0)=0,"",VLOOKUP($B428,'Classificação ativ com agrop'!$B$7:$Z$632,COLUMN()-1,0))</f>
        <v/>
      </c>
      <c r="Q428" s="269">
        <f>IF(VLOOKUP($B428,'Classificação ativ com agrop'!$B$7:$Z$632,COLUMN()-1,0)=0,"",VLOOKUP($B428,'Classificação ativ com agrop'!$B$7:$Z$632,COLUMN()-1,0))</f>
        <v>1</v>
      </c>
      <c r="R428" s="269" t="str">
        <f>IF(VLOOKUP($B428,'Classificação ativ com agrop'!$B$7:$Z$632,COLUMN()-1,0)=0,"",VLOOKUP($B428,'Classificação ativ com agrop'!$B$7:$Z$632,COLUMN()-1,0))</f>
        <v/>
      </c>
      <c r="S428" s="270">
        <f>IF(VLOOKUP($B428,'Classificação ativ com agrop'!$B$7:$Z$632,COLUMN()-1,0)=0,"",VLOOKUP($B428,'Classificação ativ com agrop'!$B$7:$Z$632,COLUMN()-1,0))</f>
        <v>262</v>
      </c>
      <c r="T428" s="270">
        <f>IF(VLOOKUP($B428,'Classificação ativ com agrop'!$B$7:$Z$632,COLUMN()-1,0)=0,"",VLOOKUP($B428,'Classificação ativ com agrop'!$B$7:$Z$632,COLUMN()-1,0))</f>
        <v>13</v>
      </c>
      <c r="U428" s="270">
        <f>IF(VLOOKUP($B428,'Classificação ativ com agrop'!$B$7:$Z$632,COLUMN()-1,0)=0,"",VLOOKUP($B428,'Classificação ativ com agrop'!$B$7:$Z$632,COLUMN()-1,0))</f>
        <v>13973</v>
      </c>
      <c r="V428" s="270">
        <f>IF(VLOOKUP($B428,'Classificação ativ com agrop'!$B$7:$Z$632,COLUMN()-1,0)=0,"",VLOOKUP($B428,'Classificação ativ com agrop'!$B$7:$Z$632,COLUMN()-1,0))</f>
        <v>1033</v>
      </c>
      <c r="W428" s="270" t="str">
        <f>IF(VLOOKUP($B428,'Classificação ativ com agrop'!$B$7:$Z$632,COLUMN()-1,0)=0,"",VLOOKUP($B428,'Classificação ativ com agrop'!$B$7:$Z$632,COLUMN()-1,0))</f>
        <v/>
      </c>
      <c r="X428" s="270" t="str">
        <f>IF(VLOOKUP($B428,'Classificação ativ com agrop'!$B$7:$Z$632,COLUMN()-1,0)=0,"",VLOOKUP($B428,'Classificação ativ com agrop'!$B$7:$Z$632,COLUMN()-1,0))</f>
        <v/>
      </c>
      <c r="Y428" s="270" t="str">
        <f>IF(VLOOKUP($B428,'Classificação ativ com agrop'!$B$7:$Z$632,COLUMN()-1,0)=0,"",VLOOKUP($B428,'Classificação ativ com agrop'!$B$7:$Z$632,COLUMN()-1,0))</f>
        <v/>
      </c>
      <c r="Z428" s="270" t="str">
        <f>IF(VLOOKUP($B428,'Classificação ativ com agrop'!$B$7:$Z$632,COLUMN()-1,0)=0,"",VLOOKUP($B428,'Classificação ativ com agrop'!$B$7:$Z$632,COLUMN()-1,0))</f>
        <v/>
      </c>
    </row>
    <row r="429" spans="1:26">
      <c r="A429" s="48">
        <v>231</v>
      </c>
      <c r="B429" s="49" t="s">
        <v>201</v>
      </c>
      <c r="C429" s="65">
        <f>VLOOKUP($B429,'Panorama Especialização Brasil'!$K$4:$BU$679,58,0)</f>
        <v>104</v>
      </c>
      <c r="D429" s="46">
        <f t="shared" si="6"/>
        <v>0.32997346852327936</v>
      </c>
      <c r="E429" s="201">
        <f>VLOOKUP($B429,'Panorama Especialização Brasil'!$K$4:$BU$679,60,0)</f>
        <v>1</v>
      </c>
      <c r="F429" s="98">
        <v>104</v>
      </c>
      <c r="G429" s="196">
        <v>1</v>
      </c>
      <c r="H429" s="98">
        <f>VLOOKUP($B429,'Panorama Especialização Brasil'!$K$4:$BU$679,63,0)</f>
        <v>5577</v>
      </c>
      <c r="I429" s="201">
        <f>VLOOKUP($B429,'Panorama Especialização Brasil'!$K$4:$BV$680,64,0)</f>
        <v>253</v>
      </c>
      <c r="J429" s="270" t="str">
        <f>IF(VLOOKUP($B429,'Classificação ativ com agrop'!$B$7:$Z$632,COLUMN()-1,0)=0,"",VLOOKUP($B429,'Classificação ativ com agrop'!$B$7:$Z$632,COLUMN()-1,0))</f>
        <v/>
      </c>
      <c r="K429" s="270" t="str">
        <f>IF(VLOOKUP($B429,'Classificação ativ com agrop'!$B$7:$Z$632,COLUMN()-1,0)=0,"",VLOOKUP($B429,'Classificação ativ com agrop'!$B$7:$Z$632,COLUMN()-1,0))</f>
        <v>SPB - Saúde</v>
      </c>
      <c r="L429" s="270" t="str">
        <f>IF(VLOOKUP($B429,'Classificação ativ com agrop'!$B$7:$Z$632,COLUMN()-1,0)=0,"",VLOOKUP($B429,'Classificação ativ com agrop'!$B$7:$Z$632,COLUMN()-1,0))</f>
        <v/>
      </c>
      <c r="M429" s="270" t="str">
        <f>IF(VLOOKUP($B429,'Classificação ativ com agrop'!$B$7:$Z$632,COLUMN()-1,0)=0,"",VLOOKUP($B429,'Classificação ativ com agrop'!$B$7:$Z$632,COLUMN()-1,0))</f>
        <v>Multifunção</v>
      </c>
      <c r="N429" s="270" t="str">
        <f>IF(VLOOKUP($B429,'Classificação ativ com agrop'!$B$7:$Z$632,COLUMN()-1,0)=0,"",VLOOKUP($B429,'Classificação ativ com agrop'!$B$7:$Z$632,COLUMN()-1,0))</f>
        <v>Eletroeletron</v>
      </c>
      <c r="O429" s="270" t="str">
        <f>IF(VLOOKUP($B429,'Classificação ativ com agrop'!$B$7:$Z$632,COLUMN()-1,0)=0,"",VLOOKUP($B429,'Classificação ativ com agrop'!$B$7:$Z$632,COLUMN()-1,0))</f>
        <v/>
      </c>
      <c r="P429" s="270" t="str">
        <f>IF(VLOOKUP($B429,'Classificação ativ com agrop'!$B$7:$Z$632,COLUMN()-1,0)=0,"",VLOOKUP($B429,'Classificação ativ com agrop'!$B$7:$Z$632,COLUMN()-1,0))</f>
        <v>X Prop</v>
      </c>
      <c r="Q429" s="269">
        <f>IF(VLOOKUP($B429,'Classificação ativ com agrop'!$B$7:$Z$632,COLUMN()-1,0)=0,"",VLOOKUP($B429,'Classificação ativ com agrop'!$B$7:$Z$632,COLUMN()-1,0))</f>
        <v>0.5</v>
      </c>
      <c r="R429" s="269">
        <f>IF(VLOOKUP($B429,'Classificação ativ com agrop'!$B$7:$Z$632,COLUMN()-1,0)=0,"",VLOOKUP($B429,'Classificação ativ com agrop'!$B$7:$Z$632,COLUMN()-1,0))</f>
        <v>0.5</v>
      </c>
      <c r="S429" s="270">
        <f>IF(VLOOKUP($B429,'Classificação ativ com agrop'!$B$7:$Z$632,COLUMN()-1,0)=0,"",VLOOKUP($B429,'Classificação ativ com agrop'!$B$7:$Z$632,COLUMN()-1,0))</f>
        <v>52</v>
      </c>
      <c r="T429" s="270">
        <f>IF(VLOOKUP($B429,'Classificação ativ com agrop'!$B$7:$Z$632,COLUMN()-1,0)=0,"",VLOOKUP($B429,'Classificação ativ com agrop'!$B$7:$Z$632,COLUMN()-1,0))</f>
        <v>0.5</v>
      </c>
      <c r="U429" s="270">
        <f>IF(VLOOKUP($B429,'Classificação ativ com agrop'!$B$7:$Z$632,COLUMN()-1,0)=0,"",VLOOKUP($B429,'Classificação ativ com agrop'!$B$7:$Z$632,COLUMN()-1,0))</f>
        <v>2788.5</v>
      </c>
      <c r="V429" s="270">
        <f>IF(VLOOKUP($B429,'Classificação ativ com agrop'!$B$7:$Z$632,COLUMN()-1,0)=0,"",VLOOKUP($B429,'Classificação ativ com agrop'!$B$7:$Z$632,COLUMN()-1,0))</f>
        <v>126.5</v>
      </c>
      <c r="W429" s="270">
        <f>IF(VLOOKUP($B429,'Classificação ativ com agrop'!$B$7:$Z$632,COLUMN()-1,0)=0,"",VLOOKUP($B429,'Classificação ativ com agrop'!$B$7:$Z$632,COLUMN()-1,0))</f>
        <v>52</v>
      </c>
      <c r="X429" s="270">
        <f>IF(VLOOKUP($B429,'Classificação ativ com agrop'!$B$7:$Z$632,COLUMN()-1,0)=0,"",VLOOKUP($B429,'Classificação ativ com agrop'!$B$7:$Z$632,COLUMN()-1,0))</f>
        <v>0.5</v>
      </c>
      <c r="Y429" s="270">
        <f>IF(VLOOKUP($B429,'Classificação ativ com agrop'!$B$7:$Z$632,COLUMN()-1,0)=0,"",VLOOKUP($B429,'Classificação ativ com agrop'!$B$7:$Z$632,COLUMN()-1,0))</f>
        <v>2788.5</v>
      </c>
      <c r="Z429" s="270">
        <f>IF(VLOOKUP($B429,'Classificação ativ com agrop'!$B$7:$Z$632,COLUMN()-1,0)=0,"",VLOOKUP($B429,'Classificação ativ com agrop'!$B$7:$Z$632,COLUMN()-1,0))</f>
        <v>126.5</v>
      </c>
    </row>
    <row r="430" spans="1:26">
      <c r="A430" s="48">
        <v>568</v>
      </c>
      <c r="B430" s="49" t="s">
        <v>541</v>
      </c>
      <c r="C430" s="65">
        <f>VLOOKUP($B430,'Panorama Especialização Brasil'!$K$4:$BU$679,58,0)</f>
        <v>857</v>
      </c>
      <c r="D430" s="46">
        <f t="shared" si="6"/>
        <v>0.32813578034521251</v>
      </c>
      <c r="E430" s="201">
        <f>VLOOKUP($B430,'Panorama Especialização Brasil'!$K$4:$BU$679,60,0)</f>
        <v>175</v>
      </c>
      <c r="F430" s="98">
        <v>179</v>
      </c>
      <c r="G430" s="196">
        <v>30</v>
      </c>
      <c r="H430" s="98">
        <f>VLOOKUP($B430,'Panorama Especialização Brasil'!$K$4:$BU$679,63,0)</f>
        <v>46214</v>
      </c>
      <c r="I430" s="201">
        <f>VLOOKUP($B430,'Panorama Especialização Brasil'!$K$4:$BV$680,64,0)</f>
        <v>6203</v>
      </c>
      <c r="J430" s="270" t="str">
        <f>IF(VLOOKUP($B430,'Classificação ativ com agrop'!$B$7:$Z$632,COLUMN()-1,0)=0,"",VLOOKUP($B430,'Classificação ativ com agrop'!$B$7:$Z$632,COLUMN()-1,0))</f>
        <v/>
      </c>
      <c r="K430" s="270" t="str">
        <f>IF(VLOOKUP($B430,'Classificação ativ com agrop'!$B$7:$Z$632,COLUMN()-1,0)=0,"",VLOOKUP($B430,'Classificação ativ com agrop'!$B$7:$Z$632,COLUMN()-1,0))</f>
        <v>SPE</v>
      </c>
      <c r="L430" s="270" t="str">
        <f>IF(VLOOKUP($B430,'Classificação ativ com agrop'!$B$7:$Z$632,COLUMN()-1,0)=0,"",VLOOKUP($B430,'Classificação ativ com agrop'!$B$7:$Z$632,COLUMN()-1,0))</f>
        <v/>
      </c>
      <c r="M430" s="270" t="str">
        <f>IF(VLOOKUP($B430,'Classificação ativ com agrop'!$B$7:$Z$632,COLUMN()-1,0)=0,"",VLOOKUP($B430,'Classificação ativ com agrop'!$B$7:$Z$632,COLUMN()-1,0))</f>
        <v>Multifunção</v>
      </c>
      <c r="N430" s="270" t="str">
        <f>IF(VLOOKUP($B430,'Classificação ativ com agrop'!$B$7:$Z$632,COLUMN()-1,0)=0,"",VLOOKUP($B430,'Classificação ativ com agrop'!$B$7:$Z$632,COLUMN()-1,0))</f>
        <v/>
      </c>
      <c r="O430" s="270" t="str">
        <f>IF(VLOOKUP($B430,'Classificação ativ com agrop'!$B$7:$Z$632,COLUMN()-1,0)=0,"",VLOOKUP($B430,'Classificação ativ com agrop'!$B$7:$Z$632,COLUMN()-1,0))</f>
        <v/>
      </c>
      <c r="P430" s="270" t="str">
        <f>IF(VLOOKUP($B430,'Classificação ativ com agrop'!$B$7:$Z$632,COLUMN()-1,0)=0,"",VLOOKUP($B430,'Classificação ativ com agrop'!$B$7:$Z$632,COLUMN()-1,0))</f>
        <v/>
      </c>
      <c r="Q430" s="269">
        <f>IF(VLOOKUP($B430,'Classificação ativ com agrop'!$B$7:$Z$632,COLUMN()-1,0)=0,"",VLOOKUP($B430,'Classificação ativ com agrop'!$B$7:$Z$632,COLUMN()-1,0))</f>
        <v>1</v>
      </c>
      <c r="R430" s="269" t="str">
        <f>IF(VLOOKUP($B430,'Classificação ativ com agrop'!$B$7:$Z$632,COLUMN()-1,0)=0,"",VLOOKUP($B430,'Classificação ativ com agrop'!$B$7:$Z$632,COLUMN()-1,0))</f>
        <v/>
      </c>
      <c r="S430" s="270">
        <f>IF(VLOOKUP($B430,'Classificação ativ com agrop'!$B$7:$Z$632,COLUMN()-1,0)=0,"",VLOOKUP($B430,'Classificação ativ com agrop'!$B$7:$Z$632,COLUMN()-1,0))</f>
        <v>857</v>
      </c>
      <c r="T430" s="270">
        <f>IF(VLOOKUP($B430,'Classificação ativ com agrop'!$B$7:$Z$632,COLUMN()-1,0)=0,"",VLOOKUP($B430,'Classificação ativ com agrop'!$B$7:$Z$632,COLUMN()-1,0))</f>
        <v>175</v>
      </c>
      <c r="U430" s="270">
        <f>IF(VLOOKUP($B430,'Classificação ativ com agrop'!$B$7:$Z$632,COLUMN()-1,0)=0,"",VLOOKUP($B430,'Classificação ativ com agrop'!$B$7:$Z$632,COLUMN()-1,0))</f>
        <v>46214</v>
      </c>
      <c r="V430" s="270">
        <f>IF(VLOOKUP($B430,'Classificação ativ com agrop'!$B$7:$Z$632,COLUMN()-1,0)=0,"",VLOOKUP($B430,'Classificação ativ com agrop'!$B$7:$Z$632,COLUMN()-1,0))</f>
        <v>6203</v>
      </c>
      <c r="W430" s="270" t="str">
        <f>IF(VLOOKUP($B430,'Classificação ativ com agrop'!$B$7:$Z$632,COLUMN()-1,0)=0,"",VLOOKUP($B430,'Classificação ativ com agrop'!$B$7:$Z$632,COLUMN()-1,0))</f>
        <v/>
      </c>
      <c r="X430" s="270" t="str">
        <f>IF(VLOOKUP($B430,'Classificação ativ com agrop'!$B$7:$Z$632,COLUMN()-1,0)=0,"",VLOOKUP($B430,'Classificação ativ com agrop'!$B$7:$Z$632,COLUMN()-1,0))</f>
        <v/>
      </c>
      <c r="Y430" s="270" t="str">
        <f>IF(VLOOKUP($B430,'Classificação ativ com agrop'!$B$7:$Z$632,COLUMN()-1,0)=0,"",VLOOKUP($B430,'Classificação ativ com agrop'!$B$7:$Z$632,COLUMN()-1,0))</f>
        <v/>
      </c>
      <c r="Z430" s="270" t="str">
        <f>IF(VLOOKUP($B430,'Classificação ativ com agrop'!$B$7:$Z$632,COLUMN()-1,0)=0,"",VLOOKUP($B430,'Classificação ativ com agrop'!$B$7:$Z$632,COLUMN()-1,0))</f>
        <v/>
      </c>
    </row>
    <row r="431" spans="1:26">
      <c r="A431" s="48">
        <v>163</v>
      </c>
      <c r="B431" s="49" t="s">
        <v>133</v>
      </c>
      <c r="C431" s="65">
        <f>VLOOKUP($B431,'Panorama Especialização Brasil'!$K$4:$BU$679,58,0)</f>
        <v>526</v>
      </c>
      <c r="D431" s="46">
        <f t="shared" si="6"/>
        <v>0.32786667370963118</v>
      </c>
      <c r="E431" s="201">
        <f>VLOOKUP($B431,'Panorama Especialização Brasil'!$K$4:$BU$679,60,0)</f>
        <v>20</v>
      </c>
      <c r="F431" s="98">
        <v>74</v>
      </c>
      <c r="G431" s="196">
        <v>3</v>
      </c>
      <c r="H431" s="98">
        <f>VLOOKUP($B431,'Panorama Especialização Brasil'!$K$4:$BU$679,63,0)</f>
        <v>28388</v>
      </c>
      <c r="I431" s="201">
        <f>VLOOKUP($B431,'Panorama Especialização Brasil'!$K$4:$BV$680,64,0)</f>
        <v>1085</v>
      </c>
      <c r="J431" s="270" t="str">
        <f>IF(VLOOKUP($B431,'Classificação ativ com agrop'!$B$7:$Z$632,COLUMN()-1,0)=0,"",VLOOKUP($B431,'Classificação ativ com agrop'!$B$7:$Z$632,COLUMN()-1,0))</f>
        <v/>
      </c>
      <c r="K431" s="270" t="str">
        <f>IF(VLOOKUP($B431,'Classificação ativ com agrop'!$B$7:$Z$632,COLUMN()-1,0)=0,"",VLOOKUP($B431,'Classificação ativ com agrop'!$B$7:$Z$632,COLUMN()-1,0))</f>
        <v>Multicadeia</v>
      </c>
      <c r="L431" s="270" t="str">
        <f>IF(VLOOKUP($B431,'Classificação ativ com agrop'!$B$7:$Z$632,COLUMN()-1,0)=0,"",VLOOKUP($B431,'Classificação ativ com agrop'!$B$7:$Z$632,COLUMN()-1,0))</f>
        <v/>
      </c>
      <c r="M431" s="270" t="str">
        <f>IF(VLOOKUP($B431,'Classificação ativ com agrop'!$B$7:$Z$632,COLUMN()-1,0)=0,"",VLOOKUP($B431,'Classificação ativ com agrop'!$B$7:$Z$632,COLUMN()-1,0))</f>
        <v>Multifunção</v>
      </c>
      <c r="N431" s="270" t="str">
        <f>IF(VLOOKUP($B431,'Classificação ativ com agrop'!$B$7:$Z$632,COLUMN()-1,0)=0,"",VLOOKUP($B431,'Classificação ativ com agrop'!$B$7:$Z$632,COLUMN()-1,0))</f>
        <v/>
      </c>
      <c r="O431" s="270" t="str">
        <f>IF(VLOOKUP($B431,'Classificação ativ com agrop'!$B$7:$Z$632,COLUMN()-1,0)=0,"",VLOOKUP($B431,'Classificação ativ com agrop'!$B$7:$Z$632,COLUMN()-1,0))</f>
        <v/>
      </c>
      <c r="P431" s="270" t="str">
        <f>IF(VLOOKUP($B431,'Classificação ativ com agrop'!$B$7:$Z$632,COLUMN()-1,0)=0,"",VLOOKUP($B431,'Classificação ativ com agrop'!$B$7:$Z$632,COLUMN()-1,0))</f>
        <v/>
      </c>
      <c r="Q431" s="269">
        <f>IF(VLOOKUP($B431,'Classificação ativ com agrop'!$B$7:$Z$632,COLUMN()-1,0)=0,"",VLOOKUP($B431,'Classificação ativ com agrop'!$B$7:$Z$632,COLUMN()-1,0))</f>
        <v>1</v>
      </c>
      <c r="R431" s="269" t="str">
        <f>IF(VLOOKUP($B431,'Classificação ativ com agrop'!$B$7:$Z$632,COLUMN()-1,0)=0,"",VLOOKUP($B431,'Classificação ativ com agrop'!$B$7:$Z$632,COLUMN()-1,0))</f>
        <v/>
      </c>
      <c r="S431" s="270">
        <f>IF(VLOOKUP($B431,'Classificação ativ com agrop'!$B$7:$Z$632,COLUMN()-1,0)=0,"",VLOOKUP($B431,'Classificação ativ com agrop'!$B$7:$Z$632,COLUMN()-1,0))</f>
        <v>526</v>
      </c>
      <c r="T431" s="270">
        <f>IF(VLOOKUP($B431,'Classificação ativ com agrop'!$B$7:$Z$632,COLUMN()-1,0)=0,"",VLOOKUP($B431,'Classificação ativ com agrop'!$B$7:$Z$632,COLUMN()-1,0))</f>
        <v>20</v>
      </c>
      <c r="U431" s="270">
        <f>IF(VLOOKUP($B431,'Classificação ativ com agrop'!$B$7:$Z$632,COLUMN()-1,0)=0,"",VLOOKUP($B431,'Classificação ativ com agrop'!$B$7:$Z$632,COLUMN()-1,0))</f>
        <v>28388</v>
      </c>
      <c r="V431" s="270">
        <f>IF(VLOOKUP($B431,'Classificação ativ com agrop'!$B$7:$Z$632,COLUMN()-1,0)=0,"",VLOOKUP($B431,'Classificação ativ com agrop'!$B$7:$Z$632,COLUMN()-1,0))</f>
        <v>1085</v>
      </c>
      <c r="W431" s="270" t="str">
        <f>IF(VLOOKUP($B431,'Classificação ativ com agrop'!$B$7:$Z$632,COLUMN()-1,0)=0,"",VLOOKUP($B431,'Classificação ativ com agrop'!$B$7:$Z$632,COLUMN()-1,0))</f>
        <v/>
      </c>
      <c r="X431" s="270" t="str">
        <f>IF(VLOOKUP($B431,'Classificação ativ com agrop'!$B$7:$Z$632,COLUMN()-1,0)=0,"",VLOOKUP($B431,'Classificação ativ com agrop'!$B$7:$Z$632,COLUMN()-1,0))</f>
        <v/>
      </c>
      <c r="Y431" s="270" t="str">
        <f>IF(VLOOKUP($B431,'Classificação ativ com agrop'!$B$7:$Z$632,COLUMN()-1,0)=0,"",VLOOKUP($B431,'Classificação ativ com agrop'!$B$7:$Z$632,COLUMN()-1,0))</f>
        <v/>
      </c>
      <c r="Z431" s="270" t="str">
        <f>IF(VLOOKUP($B431,'Classificação ativ com agrop'!$B$7:$Z$632,COLUMN()-1,0)=0,"",VLOOKUP($B431,'Classificação ativ com agrop'!$B$7:$Z$632,COLUMN()-1,0))</f>
        <v/>
      </c>
    </row>
    <row r="432" spans="1:26">
      <c r="A432" s="48">
        <v>578</v>
      </c>
      <c r="B432" s="49" t="s">
        <v>551</v>
      </c>
      <c r="C432" s="65">
        <f>VLOOKUP($B432,'Panorama Especialização Brasil'!$K$4:$BU$679,58,0)</f>
        <v>234</v>
      </c>
      <c r="D432" s="46">
        <f t="shared" si="6"/>
        <v>0.32597933997773892</v>
      </c>
      <c r="E432" s="201">
        <f>VLOOKUP($B432,'Panorama Especialização Brasil'!$K$4:$BU$679,60,0)</f>
        <v>75</v>
      </c>
      <c r="F432" s="98">
        <v>29</v>
      </c>
      <c r="G432" s="196">
        <v>8</v>
      </c>
      <c r="H432" s="98">
        <f>VLOOKUP($B432,'Panorama Especialização Brasil'!$K$4:$BU$679,63,0)</f>
        <v>12702</v>
      </c>
      <c r="I432" s="201">
        <f>VLOOKUP($B432,'Panorama Especialização Brasil'!$K$4:$BV$680,64,0)</f>
        <v>2970</v>
      </c>
      <c r="J432" s="270" t="str">
        <f>IF(VLOOKUP($B432,'Classificação ativ com agrop'!$B$7:$Z$632,COLUMN()-1,0)=0,"",VLOOKUP($B432,'Classificação ativ com agrop'!$B$7:$Z$632,COLUMN()-1,0))</f>
        <v/>
      </c>
      <c r="K432" s="270" t="str">
        <f>IF(VLOOKUP($B432,'Classificação ativ com agrop'!$B$7:$Z$632,COLUMN()-1,0)=0,"",VLOOKUP($B432,'Classificação ativ com agrop'!$B$7:$Z$632,COLUMN()-1,0))</f>
        <v>SPF</v>
      </c>
      <c r="L432" s="270" t="str">
        <f>IF(VLOOKUP($B432,'Classificação ativ com agrop'!$B$7:$Z$632,COLUMN()-1,0)=0,"",VLOOKUP($B432,'Classificação ativ com agrop'!$B$7:$Z$632,COLUMN()-1,0))</f>
        <v/>
      </c>
      <c r="M432" s="270" t="str">
        <f>IF(VLOOKUP($B432,'Classificação ativ com agrop'!$B$7:$Z$632,COLUMN()-1,0)=0,"",VLOOKUP($B432,'Classificação ativ com agrop'!$B$7:$Z$632,COLUMN()-1,0))</f>
        <v>Cons Reflexo</v>
      </c>
      <c r="N432" s="270" t="str">
        <f>IF(VLOOKUP($B432,'Classificação ativ com agrop'!$B$7:$Z$632,COLUMN()-1,0)=0,"",VLOOKUP($B432,'Classificação ativ com agrop'!$B$7:$Z$632,COLUMN()-1,0))</f>
        <v/>
      </c>
      <c r="O432" s="270" t="str">
        <f>IF(VLOOKUP($B432,'Classificação ativ com agrop'!$B$7:$Z$632,COLUMN()-1,0)=0,"",VLOOKUP($B432,'Classificação ativ com agrop'!$B$7:$Z$632,COLUMN()-1,0))</f>
        <v/>
      </c>
      <c r="P432" s="270" t="str">
        <f>IF(VLOOKUP($B432,'Classificação ativ com agrop'!$B$7:$Z$632,COLUMN()-1,0)=0,"",VLOOKUP($B432,'Classificação ativ com agrop'!$B$7:$Z$632,COLUMN()-1,0))</f>
        <v/>
      </c>
      <c r="Q432" s="269">
        <f>IF(VLOOKUP($B432,'Classificação ativ com agrop'!$B$7:$Z$632,COLUMN()-1,0)=0,"",VLOOKUP($B432,'Classificação ativ com agrop'!$B$7:$Z$632,COLUMN()-1,0))</f>
        <v>1</v>
      </c>
      <c r="R432" s="269" t="str">
        <f>IF(VLOOKUP($B432,'Classificação ativ com agrop'!$B$7:$Z$632,COLUMN()-1,0)=0,"",VLOOKUP($B432,'Classificação ativ com agrop'!$B$7:$Z$632,COLUMN()-1,0))</f>
        <v/>
      </c>
      <c r="S432" s="270">
        <f>IF(VLOOKUP($B432,'Classificação ativ com agrop'!$B$7:$Z$632,COLUMN()-1,0)=0,"",VLOOKUP($B432,'Classificação ativ com agrop'!$B$7:$Z$632,COLUMN()-1,0))</f>
        <v>234</v>
      </c>
      <c r="T432" s="270">
        <f>IF(VLOOKUP($B432,'Classificação ativ com agrop'!$B$7:$Z$632,COLUMN()-1,0)=0,"",VLOOKUP($B432,'Classificação ativ com agrop'!$B$7:$Z$632,COLUMN()-1,0))</f>
        <v>75</v>
      </c>
      <c r="U432" s="270">
        <f>IF(VLOOKUP($B432,'Classificação ativ com agrop'!$B$7:$Z$632,COLUMN()-1,0)=0,"",VLOOKUP($B432,'Classificação ativ com agrop'!$B$7:$Z$632,COLUMN()-1,0))</f>
        <v>12702</v>
      </c>
      <c r="V432" s="270">
        <f>IF(VLOOKUP($B432,'Classificação ativ com agrop'!$B$7:$Z$632,COLUMN()-1,0)=0,"",VLOOKUP($B432,'Classificação ativ com agrop'!$B$7:$Z$632,COLUMN()-1,0))</f>
        <v>2970</v>
      </c>
      <c r="W432" s="270" t="str">
        <f>IF(VLOOKUP($B432,'Classificação ativ com agrop'!$B$7:$Z$632,COLUMN()-1,0)=0,"",VLOOKUP($B432,'Classificação ativ com agrop'!$B$7:$Z$632,COLUMN()-1,0))</f>
        <v/>
      </c>
      <c r="X432" s="270" t="str">
        <f>IF(VLOOKUP($B432,'Classificação ativ com agrop'!$B$7:$Z$632,COLUMN()-1,0)=0,"",VLOOKUP($B432,'Classificação ativ com agrop'!$B$7:$Z$632,COLUMN()-1,0))</f>
        <v/>
      </c>
      <c r="Y432" s="270" t="str">
        <f>IF(VLOOKUP($B432,'Classificação ativ com agrop'!$B$7:$Z$632,COLUMN()-1,0)=0,"",VLOOKUP($B432,'Classificação ativ com agrop'!$B$7:$Z$632,COLUMN()-1,0))</f>
        <v/>
      </c>
      <c r="Z432" s="270" t="str">
        <f>IF(VLOOKUP($B432,'Classificação ativ com agrop'!$B$7:$Z$632,COLUMN()-1,0)=0,"",VLOOKUP($B432,'Classificação ativ com agrop'!$B$7:$Z$632,COLUMN()-1,0))</f>
        <v/>
      </c>
    </row>
    <row r="433" spans="1:26">
      <c r="A433" s="48">
        <v>143</v>
      </c>
      <c r="B433" s="49" t="s">
        <v>113</v>
      </c>
      <c r="C433" s="65">
        <f>VLOOKUP($B433,'Panorama Especialização Brasil'!$K$4:$BU$679,58,0)</f>
        <v>97</v>
      </c>
      <c r="D433" s="46">
        <f t="shared" si="6"/>
        <v>0.30942820321027636</v>
      </c>
      <c r="E433" s="201">
        <f>VLOOKUP($B433,'Panorama Especialização Brasil'!$K$4:$BU$679,60,0)</f>
        <v>2</v>
      </c>
      <c r="F433" s="98">
        <v>92</v>
      </c>
      <c r="G433" s="196">
        <v>1</v>
      </c>
      <c r="H433" s="98">
        <f>VLOOKUP($B433,'Panorama Especialização Brasil'!$K$4:$BU$679,63,0)</f>
        <v>5547</v>
      </c>
      <c r="I433" s="201">
        <f>VLOOKUP($B433,'Panorama Especialização Brasil'!$K$4:$BV$680,64,0)</f>
        <v>134</v>
      </c>
      <c r="J433" s="270" t="str">
        <f>IF(VLOOKUP($B433,'Classificação ativ com agrop'!$B$7:$Z$632,COLUMN()-1,0)=0,"",VLOOKUP($B433,'Classificação ativ com agrop'!$B$7:$Z$632,COLUMN()-1,0))</f>
        <v/>
      </c>
      <c r="K433" s="270" t="str">
        <f>IF(VLOOKUP($B433,'Classificação ativ com agrop'!$B$7:$Z$632,COLUMN()-1,0)=0,"",VLOOKUP($B433,'Classificação ativ com agrop'!$B$7:$Z$632,COLUMN()-1,0))</f>
        <v>Energia</v>
      </c>
      <c r="L433" s="270" t="str">
        <f>IF(VLOOKUP($B433,'Classificação ativ com agrop'!$B$7:$Z$632,COLUMN()-1,0)=0,"",VLOOKUP($B433,'Classificação ativ com agrop'!$B$7:$Z$632,COLUMN()-1,0))</f>
        <v/>
      </c>
      <c r="M433" s="270" t="str">
        <f>IF(VLOOKUP($B433,'Classificação ativ com agrop'!$B$7:$Z$632,COLUMN()-1,0)=0,"",VLOOKUP($B433,'Classificação ativ com agrop'!$B$7:$Z$632,COLUMN()-1,0))</f>
        <v>X Prop</v>
      </c>
      <c r="N433" s="270" t="str">
        <f>IF(VLOOKUP($B433,'Classificação ativ com agrop'!$B$7:$Z$632,COLUMN()-1,0)=0,"",VLOOKUP($B433,'Classificação ativ com agrop'!$B$7:$Z$632,COLUMN()-1,0))</f>
        <v/>
      </c>
      <c r="O433" s="270" t="str">
        <f>IF(VLOOKUP($B433,'Classificação ativ com agrop'!$B$7:$Z$632,COLUMN()-1,0)=0,"",VLOOKUP($B433,'Classificação ativ com agrop'!$B$7:$Z$632,COLUMN()-1,0))</f>
        <v/>
      </c>
      <c r="P433" s="270" t="str">
        <f>IF(VLOOKUP($B433,'Classificação ativ com agrop'!$B$7:$Z$632,COLUMN()-1,0)=0,"",VLOOKUP($B433,'Classificação ativ com agrop'!$B$7:$Z$632,COLUMN()-1,0))</f>
        <v/>
      </c>
      <c r="Q433" s="269">
        <f>IF(VLOOKUP($B433,'Classificação ativ com agrop'!$B$7:$Z$632,COLUMN()-1,0)=0,"",VLOOKUP($B433,'Classificação ativ com agrop'!$B$7:$Z$632,COLUMN()-1,0))</f>
        <v>1</v>
      </c>
      <c r="R433" s="269" t="str">
        <f>IF(VLOOKUP($B433,'Classificação ativ com agrop'!$B$7:$Z$632,COLUMN()-1,0)=0,"",VLOOKUP($B433,'Classificação ativ com agrop'!$B$7:$Z$632,COLUMN()-1,0))</f>
        <v/>
      </c>
      <c r="S433" s="270">
        <f>IF(VLOOKUP($B433,'Classificação ativ com agrop'!$B$7:$Z$632,COLUMN()-1,0)=0,"",VLOOKUP($B433,'Classificação ativ com agrop'!$B$7:$Z$632,COLUMN()-1,0))</f>
        <v>97</v>
      </c>
      <c r="T433" s="270">
        <f>IF(VLOOKUP($B433,'Classificação ativ com agrop'!$B$7:$Z$632,COLUMN()-1,0)=0,"",VLOOKUP($B433,'Classificação ativ com agrop'!$B$7:$Z$632,COLUMN()-1,0))</f>
        <v>2</v>
      </c>
      <c r="U433" s="270">
        <f>IF(VLOOKUP($B433,'Classificação ativ com agrop'!$B$7:$Z$632,COLUMN()-1,0)=0,"",VLOOKUP($B433,'Classificação ativ com agrop'!$B$7:$Z$632,COLUMN()-1,0))</f>
        <v>5547</v>
      </c>
      <c r="V433" s="270">
        <f>IF(VLOOKUP($B433,'Classificação ativ com agrop'!$B$7:$Z$632,COLUMN()-1,0)=0,"",VLOOKUP($B433,'Classificação ativ com agrop'!$B$7:$Z$632,COLUMN()-1,0))</f>
        <v>134</v>
      </c>
      <c r="W433" s="270" t="str">
        <f>IF(VLOOKUP($B433,'Classificação ativ com agrop'!$B$7:$Z$632,COLUMN()-1,0)=0,"",VLOOKUP($B433,'Classificação ativ com agrop'!$B$7:$Z$632,COLUMN()-1,0))</f>
        <v/>
      </c>
      <c r="X433" s="270" t="str">
        <f>IF(VLOOKUP($B433,'Classificação ativ com agrop'!$B$7:$Z$632,COLUMN()-1,0)=0,"",VLOOKUP($B433,'Classificação ativ com agrop'!$B$7:$Z$632,COLUMN()-1,0))</f>
        <v/>
      </c>
      <c r="Y433" s="270" t="str">
        <f>IF(VLOOKUP($B433,'Classificação ativ com agrop'!$B$7:$Z$632,COLUMN()-1,0)=0,"",VLOOKUP($B433,'Classificação ativ com agrop'!$B$7:$Z$632,COLUMN()-1,0))</f>
        <v/>
      </c>
      <c r="Z433" s="270" t="str">
        <f>IF(VLOOKUP($B433,'Classificação ativ com agrop'!$B$7:$Z$632,COLUMN()-1,0)=0,"",VLOOKUP($B433,'Classificação ativ com agrop'!$B$7:$Z$632,COLUMN()-1,0))</f>
        <v/>
      </c>
    </row>
    <row r="434" spans="1:26">
      <c r="A434" s="48">
        <v>162</v>
      </c>
      <c r="B434" s="49" t="s">
        <v>132</v>
      </c>
      <c r="C434" s="65">
        <f>VLOOKUP($B434,'Panorama Especialização Brasil'!$K$4:$BU$679,58,0)</f>
        <v>768</v>
      </c>
      <c r="D434" s="46">
        <f t="shared" si="6"/>
        <v>0.30334666683771372</v>
      </c>
      <c r="E434" s="201">
        <f>VLOOKUP($B434,'Panorama Especialização Brasil'!$K$4:$BU$679,60,0)</f>
        <v>31</v>
      </c>
      <c r="F434" s="98">
        <v>40</v>
      </c>
      <c r="G434" s="196">
        <v>4</v>
      </c>
      <c r="H434" s="98">
        <f>VLOOKUP($B434,'Panorama Especialização Brasil'!$K$4:$BU$679,63,0)</f>
        <v>44799</v>
      </c>
      <c r="I434" s="201">
        <f>VLOOKUP($B434,'Panorama Especialização Brasil'!$K$4:$BV$680,64,0)</f>
        <v>1484</v>
      </c>
      <c r="J434" s="270" t="str">
        <f>IF(VLOOKUP($B434,'Classificação ativ com agrop'!$B$7:$Z$632,COLUMN()-1,0)=0,"",VLOOKUP($B434,'Classificação ativ com agrop'!$B$7:$Z$632,COLUMN()-1,0))</f>
        <v/>
      </c>
      <c r="K434" s="270" t="str">
        <f>IF(VLOOKUP($B434,'Classificação ativ com agrop'!$B$7:$Z$632,COLUMN()-1,0)=0,"",VLOOKUP($B434,'Classificação ativ com agrop'!$B$7:$Z$632,COLUMN()-1,0))</f>
        <v>SPF</v>
      </c>
      <c r="L434" s="270" t="str">
        <f>IF(VLOOKUP($B434,'Classificação ativ com agrop'!$B$7:$Z$632,COLUMN()-1,0)=0,"",VLOOKUP($B434,'Classificação ativ com agrop'!$B$7:$Z$632,COLUMN()-1,0))</f>
        <v/>
      </c>
      <c r="M434" s="270" t="str">
        <f>IF(VLOOKUP($B434,'Classificação ativ com agrop'!$B$7:$Z$632,COLUMN()-1,0)=0,"",VLOOKUP($B434,'Classificação ativ com agrop'!$B$7:$Z$632,COLUMN()-1,0))</f>
        <v>Cons Reflexo</v>
      </c>
      <c r="N434" s="270" t="str">
        <f>IF(VLOOKUP($B434,'Classificação ativ com agrop'!$B$7:$Z$632,COLUMN()-1,0)=0,"",VLOOKUP($B434,'Classificação ativ com agrop'!$B$7:$Z$632,COLUMN()-1,0))</f>
        <v/>
      </c>
      <c r="O434" s="270" t="str">
        <f>IF(VLOOKUP($B434,'Classificação ativ com agrop'!$B$7:$Z$632,COLUMN()-1,0)=0,"",VLOOKUP($B434,'Classificação ativ com agrop'!$B$7:$Z$632,COLUMN()-1,0))</f>
        <v/>
      </c>
      <c r="P434" s="270" t="str">
        <f>IF(VLOOKUP($B434,'Classificação ativ com agrop'!$B$7:$Z$632,COLUMN()-1,0)=0,"",VLOOKUP($B434,'Classificação ativ com agrop'!$B$7:$Z$632,COLUMN()-1,0))</f>
        <v/>
      </c>
      <c r="Q434" s="269">
        <f>IF(VLOOKUP($B434,'Classificação ativ com agrop'!$B$7:$Z$632,COLUMN()-1,0)=0,"",VLOOKUP($B434,'Classificação ativ com agrop'!$B$7:$Z$632,COLUMN()-1,0))</f>
        <v>1</v>
      </c>
      <c r="R434" s="269" t="str">
        <f>IF(VLOOKUP($B434,'Classificação ativ com agrop'!$B$7:$Z$632,COLUMN()-1,0)=0,"",VLOOKUP($B434,'Classificação ativ com agrop'!$B$7:$Z$632,COLUMN()-1,0))</f>
        <v/>
      </c>
      <c r="S434" s="270">
        <f>IF(VLOOKUP($B434,'Classificação ativ com agrop'!$B$7:$Z$632,COLUMN()-1,0)=0,"",VLOOKUP($B434,'Classificação ativ com agrop'!$B$7:$Z$632,COLUMN()-1,0))</f>
        <v>768</v>
      </c>
      <c r="T434" s="270">
        <f>IF(VLOOKUP($B434,'Classificação ativ com agrop'!$B$7:$Z$632,COLUMN()-1,0)=0,"",VLOOKUP($B434,'Classificação ativ com agrop'!$B$7:$Z$632,COLUMN()-1,0))</f>
        <v>31</v>
      </c>
      <c r="U434" s="270">
        <f>IF(VLOOKUP($B434,'Classificação ativ com agrop'!$B$7:$Z$632,COLUMN()-1,0)=0,"",VLOOKUP($B434,'Classificação ativ com agrop'!$B$7:$Z$632,COLUMN()-1,0))</f>
        <v>44799</v>
      </c>
      <c r="V434" s="270">
        <f>IF(VLOOKUP($B434,'Classificação ativ com agrop'!$B$7:$Z$632,COLUMN()-1,0)=0,"",VLOOKUP($B434,'Classificação ativ com agrop'!$B$7:$Z$632,COLUMN()-1,0))</f>
        <v>1484</v>
      </c>
      <c r="W434" s="270" t="str">
        <f>IF(VLOOKUP($B434,'Classificação ativ com agrop'!$B$7:$Z$632,COLUMN()-1,0)=0,"",VLOOKUP($B434,'Classificação ativ com agrop'!$B$7:$Z$632,COLUMN()-1,0))</f>
        <v/>
      </c>
      <c r="X434" s="270" t="str">
        <f>IF(VLOOKUP($B434,'Classificação ativ com agrop'!$B$7:$Z$632,COLUMN()-1,0)=0,"",VLOOKUP($B434,'Classificação ativ com agrop'!$B$7:$Z$632,COLUMN()-1,0))</f>
        <v/>
      </c>
      <c r="Y434" s="270" t="str">
        <f>IF(VLOOKUP($B434,'Classificação ativ com agrop'!$B$7:$Z$632,COLUMN()-1,0)=0,"",VLOOKUP($B434,'Classificação ativ com agrop'!$B$7:$Z$632,COLUMN()-1,0))</f>
        <v/>
      </c>
      <c r="Z434" s="270" t="str">
        <f>IF(VLOOKUP($B434,'Classificação ativ com agrop'!$B$7:$Z$632,COLUMN()-1,0)=0,"",VLOOKUP($B434,'Classificação ativ com agrop'!$B$7:$Z$632,COLUMN()-1,0))</f>
        <v/>
      </c>
    </row>
    <row r="435" spans="1:26">
      <c r="A435" s="48">
        <v>219</v>
      </c>
      <c r="B435" s="49" t="s">
        <v>189</v>
      </c>
      <c r="C435" s="65">
        <f>VLOOKUP($B435,'Panorama Especialização Brasil'!$K$4:$BU$679,58,0)</f>
        <v>316</v>
      </c>
      <c r="D435" s="46">
        <f t="shared" si="6"/>
        <v>0.30154588852188047</v>
      </c>
      <c r="E435" s="201">
        <f>VLOOKUP($B435,'Panorama Especialização Brasil'!$K$4:$BU$679,60,0)</f>
        <v>3</v>
      </c>
      <c r="F435" s="98">
        <v>238</v>
      </c>
      <c r="G435" s="196">
        <v>2</v>
      </c>
      <c r="H435" s="98">
        <f>VLOOKUP($B435,'Panorama Especialização Brasil'!$K$4:$BU$679,63,0)</f>
        <v>18543</v>
      </c>
      <c r="I435" s="201">
        <f>VLOOKUP($B435,'Panorama Especialização Brasil'!$K$4:$BV$680,64,0)</f>
        <v>233</v>
      </c>
      <c r="J435" s="270" t="str">
        <f>IF(VLOOKUP($B435,'Classificação ativ com agrop'!$B$7:$Z$632,COLUMN()-1,0)=0,"",VLOOKUP($B435,'Classificação ativ com agrop'!$B$7:$Z$632,COLUMN()-1,0))</f>
        <v/>
      </c>
      <c r="K435" s="270" t="str">
        <f>IF(VLOOKUP($B435,'Classificação ativ com agrop'!$B$7:$Z$632,COLUMN()-1,0)=0,"",VLOOKUP($B435,'Classificação ativ com agrop'!$B$7:$Z$632,COLUMN()-1,0))</f>
        <v>Multicadeia</v>
      </c>
      <c r="L435" s="270" t="str">
        <f>IF(VLOOKUP($B435,'Classificação ativ com agrop'!$B$7:$Z$632,COLUMN()-1,0)=0,"",VLOOKUP($B435,'Classificação ativ com agrop'!$B$7:$Z$632,COLUMN()-1,0))</f>
        <v/>
      </c>
      <c r="M435" s="270" t="str">
        <f>IF(VLOOKUP($B435,'Classificação ativ com agrop'!$B$7:$Z$632,COLUMN()-1,0)=0,"",VLOOKUP($B435,'Classificação ativ com agrop'!$B$7:$Z$632,COLUMN()-1,0))</f>
        <v>Multifunção</v>
      </c>
      <c r="N435" s="270" t="str">
        <f>IF(VLOOKUP($B435,'Classificação ativ com agrop'!$B$7:$Z$632,COLUMN()-1,0)=0,"",VLOOKUP($B435,'Classificação ativ com agrop'!$B$7:$Z$632,COLUMN()-1,0))</f>
        <v/>
      </c>
      <c r="O435" s="270" t="str">
        <f>IF(VLOOKUP($B435,'Classificação ativ com agrop'!$B$7:$Z$632,COLUMN()-1,0)=0,"",VLOOKUP($B435,'Classificação ativ com agrop'!$B$7:$Z$632,COLUMN()-1,0))</f>
        <v/>
      </c>
      <c r="P435" s="270" t="str">
        <f>IF(VLOOKUP($B435,'Classificação ativ com agrop'!$B$7:$Z$632,COLUMN()-1,0)=0,"",VLOOKUP($B435,'Classificação ativ com agrop'!$B$7:$Z$632,COLUMN()-1,0))</f>
        <v/>
      </c>
      <c r="Q435" s="269">
        <f>IF(VLOOKUP($B435,'Classificação ativ com agrop'!$B$7:$Z$632,COLUMN()-1,0)=0,"",VLOOKUP($B435,'Classificação ativ com agrop'!$B$7:$Z$632,COLUMN()-1,0))</f>
        <v>1</v>
      </c>
      <c r="R435" s="269" t="str">
        <f>IF(VLOOKUP($B435,'Classificação ativ com agrop'!$B$7:$Z$632,COLUMN()-1,0)=0,"",VLOOKUP($B435,'Classificação ativ com agrop'!$B$7:$Z$632,COLUMN()-1,0))</f>
        <v/>
      </c>
      <c r="S435" s="270">
        <f>IF(VLOOKUP($B435,'Classificação ativ com agrop'!$B$7:$Z$632,COLUMN()-1,0)=0,"",VLOOKUP($B435,'Classificação ativ com agrop'!$B$7:$Z$632,COLUMN()-1,0))</f>
        <v>316</v>
      </c>
      <c r="T435" s="270">
        <f>IF(VLOOKUP($B435,'Classificação ativ com agrop'!$B$7:$Z$632,COLUMN()-1,0)=0,"",VLOOKUP($B435,'Classificação ativ com agrop'!$B$7:$Z$632,COLUMN()-1,0))</f>
        <v>3</v>
      </c>
      <c r="U435" s="270">
        <f>IF(VLOOKUP($B435,'Classificação ativ com agrop'!$B$7:$Z$632,COLUMN()-1,0)=0,"",VLOOKUP($B435,'Classificação ativ com agrop'!$B$7:$Z$632,COLUMN()-1,0))</f>
        <v>18543</v>
      </c>
      <c r="V435" s="270">
        <f>IF(VLOOKUP($B435,'Classificação ativ com agrop'!$B$7:$Z$632,COLUMN()-1,0)=0,"",VLOOKUP($B435,'Classificação ativ com agrop'!$B$7:$Z$632,COLUMN()-1,0))</f>
        <v>233</v>
      </c>
      <c r="W435" s="270" t="str">
        <f>IF(VLOOKUP($B435,'Classificação ativ com agrop'!$B$7:$Z$632,COLUMN()-1,0)=0,"",VLOOKUP($B435,'Classificação ativ com agrop'!$B$7:$Z$632,COLUMN()-1,0))</f>
        <v/>
      </c>
      <c r="X435" s="270" t="str">
        <f>IF(VLOOKUP($B435,'Classificação ativ com agrop'!$B$7:$Z$632,COLUMN()-1,0)=0,"",VLOOKUP($B435,'Classificação ativ com agrop'!$B$7:$Z$632,COLUMN()-1,0))</f>
        <v/>
      </c>
      <c r="Y435" s="270" t="str">
        <f>IF(VLOOKUP($B435,'Classificação ativ com agrop'!$B$7:$Z$632,COLUMN()-1,0)=0,"",VLOOKUP($B435,'Classificação ativ com agrop'!$B$7:$Z$632,COLUMN()-1,0))</f>
        <v/>
      </c>
      <c r="Z435" s="270" t="str">
        <f>IF(VLOOKUP($B435,'Classificação ativ com agrop'!$B$7:$Z$632,COLUMN()-1,0)=0,"",VLOOKUP($B435,'Classificação ativ com agrop'!$B$7:$Z$632,COLUMN()-1,0))</f>
        <v/>
      </c>
    </row>
    <row r="436" spans="1:26">
      <c r="A436" s="48">
        <v>343</v>
      </c>
      <c r="B436" s="49" t="s">
        <v>314</v>
      </c>
      <c r="C436" s="65">
        <f>VLOOKUP($B436,'Panorama Especialização Brasil'!$K$4:$BU$679,58,0)</f>
        <v>129</v>
      </c>
      <c r="D436" s="46">
        <f t="shared" si="6"/>
        <v>0.28643904068181081</v>
      </c>
      <c r="E436" s="201">
        <f>VLOOKUP($B436,'Panorama Especialização Brasil'!$K$4:$BU$679,60,0)</f>
        <v>14</v>
      </c>
      <c r="F436" s="98">
        <v>0</v>
      </c>
      <c r="G436" s="196">
        <v>0</v>
      </c>
      <c r="H436" s="98">
        <f>VLOOKUP($B436,'Panorama Especialização Brasil'!$K$4:$BU$679,63,0)</f>
        <v>7969</v>
      </c>
      <c r="I436" s="201">
        <f>VLOOKUP($B436,'Panorama Especialização Brasil'!$K$4:$BV$680,64,0)</f>
        <v>389</v>
      </c>
      <c r="J436" s="270" t="str">
        <f>IF(VLOOKUP($B436,'Classificação ativ com agrop'!$B$7:$Z$632,COLUMN()-1,0)=0,"",VLOOKUP($B436,'Classificação ativ com agrop'!$B$7:$Z$632,COLUMN()-1,0))</f>
        <v/>
      </c>
      <c r="K436" s="270" t="str">
        <f>IF(VLOOKUP($B436,'Classificação ativ com agrop'!$B$7:$Z$632,COLUMN()-1,0)=0,"",VLOOKUP($B436,'Classificação ativ com agrop'!$B$7:$Z$632,COLUMN()-1,0))</f>
        <v>Const Civil</v>
      </c>
      <c r="L436" s="270" t="str">
        <f>IF(VLOOKUP($B436,'Classificação ativ com agrop'!$B$7:$Z$632,COLUMN()-1,0)=0,"",VLOOKUP($B436,'Classificação ativ com agrop'!$B$7:$Z$632,COLUMN()-1,0))</f>
        <v/>
      </c>
      <c r="M436" s="270" t="str">
        <f>IF(VLOOKUP($B436,'Classificação ativ com agrop'!$B$7:$Z$632,COLUMN()-1,0)=0,"",VLOOKUP($B436,'Classificação ativ com agrop'!$B$7:$Z$632,COLUMN()-1,0))</f>
        <v>Multifunção</v>
      </c>
      <c r="N436" s="270" t="str">
        <f>IF(VLOOKUP($B436,'Classificação ativ com agrop'!$B$7:$Z$632,COLUMN()-1,0)=0,"",VLOOKUP($B436,'Classificação ativ com agrop'!$B$7:$Z$632,COLUMN()-1,0))</f>
        <v/>
      </c>
      <c r="O436" s="270" t="str">
        <f>IF(VLOOKUP($B436,'Classificação ativ com agrop'!$B$7:$Z$632,COLUMN()-1,0)=0,"",VLOOKUP($B436,'Classificação ativ com agrop'!$B$7:$Z$632,COLUMN()-1,0))</f>
        <v/>
      </c>
      <c r="P436" s="270" t="str">
        <f>IF(VLOOKUP($B436,'Classificação ativ com agrop'!$B$7:$Z$632,COLUMN()-1,0)=0,"",VLOOKUP($B436,'Classificação ativ com agrop'!$B$7:$Z$632,COLUMN()-1,0))</f>
        <v/>
      </c>
      <c r="Q436" s="269">
        <f>IF(VLOOKUP($B436,'Classificação ativ com agrop'!$B$7:$Z$632,COLUMN()-1,0)=0,"",VLOOKUP($B436,'Classificação ativ com agrop'!$B$7:$Z$632,COLUMN()-1,0))</f>
        <v>1</v>
      </c>
      <c r="R436" s="269" t="str">
        <f>IF(VLOOKUP($B436,'Classificação ativ com agrop'!$B$7:$Z$632,COLUMN()-1,0)=0,"",VLOOKUP($B436,'Classificação ativ com agrop'!$B$7:$Z$632,COLUMN()-1,0))</f>
        <v/>
      </c>
      <c r="S436" s="270">
        <f>IF(VLOOKUP($B436,'Classificação ativ com agrop'!$B$7:$Z$632,COLUMN()-1,0)=0,"",VLOOKUP($B436,'Classificação ativ com agrop'!$B$7:$Z$632,COLUMN()-1,0))</f>
        <v>129</v>
      </c>
      <c r="T436" s="270">
        <f>IF(VLOOKUP($B436,'Classificação ativ com agrop'!$B$7:$Z$632,COLUMN()-1,0)=0,"",VLOOKUP($B436,'Classificação ativ com agrop'!$B$7:$Z$632,COLUMN()-1,0))</f>
        <v>14</v>
      </c>
      <c r="U436" s="270">
        <f>IF(VLOOKUP($B436,'Classificação ativ com agrop'!$B$7:$Z$632,COLUMN()-1,0)=0,"",VLOOKUP($B436,'Classificação ativ com agrop'!$B$7:$Z$632,COLUMN()-1,0))</f>
        <v>7969</v>
      </c>
      <c r="V436" s="270">
        <f>IF(VLOOKUP($B436,'Classificação ativ com agrop'!$B$7:$Z$632,COLUMN()-1,0)=0,"",VLOOKUP($B436,'Classificação ativ com agrop'!$B$7:$Z$632,COLUMN()-1,0))</f>
        <v>389</v>
      </c>
      <c r="W436" s="270" t="str">
        <f>IF(VLOOKUP($B436,'Classificação ativ com agrop'!$B$7:$Z$632,COLUMN()-1,0)=0,"",VLOOKUP($B436,'Classificação ativ com agrop'!$B$7:$Z$632,COLUMN()-1,0))</f>
        <v/>
      </c>
      <c r="X436" s="270" t="str">
        <f>IF(VLOOKUP($B436,'Classificação ativ com agrop'!$B$7:$Z$632,COLUMN()-1,0)=0,"",VLOOKUP($B436,'Classificação ativ com agrop'!$B$7:$Z$632,COLUMN()-1,0))</f>
        <v/>
      </c>
      <c r="Y436" s="270" t="str">
        <f>IF(VLOOKUP($B436,'Classificação ativ com agrop'!$B$7:$Z$632,COLUMN()-1,0)=0,"",VLOOKUP($B436,'Classificação ativ com agrop'!$B$7:$Z$632,COLUMN()-1,0))</f>
        <v/>
      </c>
      <c r="Z436" s="270" t="str">
        <f>IF(VLOOKUP($B436,'Classificação ativ com agrop'!$B$7:$Z$632,COLUMN()-1,0)=0,"",VLOOKUP($B436,'Classificação ativ com agrop'!$B$7:$Z$632,COLUMN()-1,0))</f>
        <v/>
      </c>
    </row>
    <row r="437" spans="1:26">
      <c r="A437" s="48">
        <v>401</v>
      </c>
      <c r="B437" s="49" t="s">
        <v>372</v>
      </c>
      <c r="C437" s="65">
        <f>VLOOKUP($B437,'Panorama Especialização Brasil'!$K$4:$BU$679,58,0)</f>
        <v>229</v>
      </c>
      <c r="D437" s="46">
        <f t="shared" si="6"/>
        <v>0.28489878648312145</v>
      </c>
      <c r="E437" s="201">
        <f>VLOOKUP($B437,'Panorama Especialização Brasil'!$K$4:$BU$679,60,0)</f>
        <v>45</v>
      </c>
      <c r="F437" s="98">
        <v>43</v>
      </c>
      <c r="G437" s="196">
        <v>4</v>
      </c>
      <c r="H437" s="98">
        <f>VLOOKUP($B437,'Panorama Especialização Brasil'!$K$4:$BU$679,63,0)</f>
        <v>14223</v>
      </c>
      <c r="I437" s="201">
        <f>VLOOKUP($B437,'Panorama Especialização Brasil'!$K$4:$BV$680,64,0)</f>
        <v>1540</v>
      </c>
      <c r="J437" s="270" t="str">
        <f>IF(VLOOKUP($B437,'Classificação ativ com agrop'!$B$7:$Z$632,COLUMN()-1,0)=0,"",VLOOKUP($B437,'Classificação ativ com agrop'!$B$7:$Z$632,COLUMN()-1,0))</f>
        <v/>
      </c>
      <c r="K437" s="270" t="str">
        <f>IF(VLOOKUP($B437,'Classificação ativ com agrop'!$B$7:$Z$632,COLUMN()-1,0)=0,"",VLOOKUP($B437,'Classificação ativ com agrop'!$B$7:$Z$632,COLUMN()-1,0))</f>
        <v>Multicadeia</v>
      </c>
      <c r="L437" s="270" t="str">
        <f>IF(VLOOKUP($B437,'Classificação ativ com agrop'!$B$7:$Z$632,COLUMN()-1,0)=0,"",VLOOKUP($B437,'Classificação ativ com agrop'!$B$7:$Z$632,COLUMN()-1,0))</f>
        <v/>
      </c>
      <c r="M437" s="270" t="str">
        <f>IF(VLOOKUP($B437,'Classificação ativ com agrop'!$B$7:$Z$632,COLUMN()-1,0)=0,"",VLOOKUP($B437,'Classificação ativ com agrop'!$B$7:$Z$632,COLUMN()-1,0))</f>
        <v>Multifunção</v>
      </c>
      <c r="N437" s="270" t="str">
        <f>IF(VLOOKUP($B437,'Classificação ativ com agrop'!$B$7:$Z$632,COLUMN()-1,0)=0,"",VLOOKUP($B437,'Classificação ativ com agrop'!$B$7:$Z$632,COLUMN()-1,0))</f>
        <v/>
      </c>
      <c r="O437" s="270" t="str">
        <f>IF(VLOOKUP($B437,'Classificação ativ com agrop'!$B$7:$Z$632,COLUMN()-1,0)=0,"",VLOOKUP($B437,'Classificação ativ com agrop'!$B$7:$Z$632,COLUMN()-1,0))</f>
        <v/>
      </c>
      <c r="P437" s="270" t="str">
        <f>IF(VLOOKUP($B437,'Classificação ativ com agrop'!$B$7:$Z$632,COLUMN()-1,0)=0,"",VLOOKUP($B437,'Classificação ativ com agrop'!$B$7:$Z$632,COLUMN()-1,0))</f>
        <v/>
      </c>
      <c r="Q437" s="269">
        <f>IF(VLOOKUP($B437,'Classificação ativ com agrop'!$B$7:$Z$632,COLUMN()-1,0)=0,"",VLOOKUP($B437,'Classificação ativ com agrop'!$B$7:$Z$632,COLUMN()-1,0))</f>
        <v>1</v>
      </c>
      <c r="R437" s="269" t="str">
        <f>IF(VLOOKUP($B437,'Classificação ativ com agrop'!$B$7:$Z$632,COLUMN()-1,0)=0,"",VLOOKUP($B437,'Classificação ativ com agrop'!$B$7:$Z$632,COLUMN()-1,0))</f>
        <v/>
      </c>
      <c r="S437" s="270">
        <f>IF(VLOOKUP($B437,'Classificação ativ com agrop'!$B$7:$Z$632,COLUMN()-1,0)=0,"",VLOOKUP($B437,'Classificação ativ com agrop'!$B$7:$Z$632,COLUMN()-1,0))</f>
        <v>229</v>
      </c>
      <c r="T437" s="270">
        <f>IF(VLOOKUP($B437,'Classificação ativ com agrop'!$B$7:$Z$632,COLUMN()-1,0)=0,"",VLOOKUP($B437,'Classificação ativ com agrop'!$B$7:$Z$632,COLUMN()-1,0))</f>
        <v>45</v>
      </c>
      <c r="U437" s="270">
        <f>IF(VLOOKUP($B437,'Classificação ativ com agrop'!$B$7:$Z$632,COLUMN()-1,0)=0,"",VLOOKUP($B437,'Classificação ativ com agrop'!$B$7:$Z$632,COLUMN()-1,0))</f>
        <v>14223</v>
      </c>
      <c r="V437" s="270">
        <f>IF(VLOOKUP($B437,'Classificação ativ com agrop'!$B$7:$Z$632,COLUMN()-1,0)=0,"",VLOOKUP($B437,'Classificação ativ com agrop'!$B$7:$Z$632,COLUMN()-1,0))</f>
        <v>1540</v>
      </c>
      <c r="W437" s="270" t="str">
        <f>IF(VLOOKUP($B437,'Classificação ativ com agrop'!$B$7:$Z$632,COLUMN()-1,0)=0,"",VLOOKUP($B437,'Classificação ativ com agrop'!$B$7:$Z$632,COLUMN()-1,0))</f>
        <v/>
      </c>
      <c r="X437" s="270" t="str">
        <f>IF(VLOOKUP($B437,'Classificação ativ com agrop'!$B$7:$Z$632,COLUMN()-1,0)=0,"",VLOOKUP($B437,'Classificação ativ com agrop'!$B$7:$Z$632,COLUMN()-1,0))</f>
        <v/>
      </c>
      <c r="Y437" s="270" t="str">
        <f>IF(VLOOKUP($B437,'Classificação ativ com agrop'!$B$7:$Z$632,COLUMN()-1,0)=0,"",VLOOKUP($B437,'Classificação ativ com agrop'!$B$7:$Z$632,COLUMN()-1,0))</f>
        <v/>
      </c>
      <c r="Z437" s="270" t="str">
        <f>IF(VLOOKUP($B437,'Classificação ativ com agrop'!$B$7:$Z$632,COLUMN()-1,0)=0,"",VLOOKUP($B437,'Classificação ativ com agrop'!$B$7:$Z$632,COLUMN()-1,0))</f>
        <v/>
      </c>
    </row>
    <row r="438" spans="1:26">
      <c r="A438" s="48">
        <v>542</v>
      </c>
      <c r="B438" s="49" t="s">
        <v>514</v>
      </c>
      <c r="C438" s="65">
        <f>VLOOKUP($B438,'Panorama Especialização Brasil'!$K$4:$BU$679,58,0)</f>
        <v>134</v>
      </c>
      <c r="D438" s="46">
        <f t="shared" si="6"/>
        <v>0.28461251367676804</v>
      </c>
      <c r="E438" s="201">
        <f>VLOOKUP($B438,'Panorama Especialização Brasil'!$K$4:$BU$679,60,0)</f>
        <v>13</v>
      </c>
      <c r="F438" s="98">
        <v>4</v>
      </c>
      <c r="G438" s="196">
        <v>1</v>
      </c>
      <c r="H438" s="98">
        <f>VLOOKUP($B438,'Panorama Especialização Brasil'!$K$4:$BU$679,63,0)</f>
        <v>8331</v>
      </c>
      <c r="I438" s="201">
        <f>VLOOKUP($B438,'Panorama Especialização Brasil'!$K$4:$BV$680,64,0)</f>
        <v>295</v>
      </c>
      <c r="J438" s="270" t="str">
        <f>IF(VLOOKUP($B438,'Classificação ativ com agrop'!$B$7:$Z$632,COLUMN()-1,0)=0,"",VLOOKUP($B438,'Classificação ativ com agrop'!$B$7:$Z$632,COLUMN()-1,0))</f>
        <v/>
      </c>
      <c r="K438" s="270" t="str">
        <f>IF(VLOOKUP($B438,'Classificação ativ com agrop'!$B$7:$Z$632,COLUMN()-1,0)=0,"",VLOOKUP($B438,'Classificação ativ com agrop'!$B$7:$Z$632,COLUMN()-1,0))</f>
        <v>SPF&amp;E</v>
      </c>
      <c r="L438" s="270" t="str">
        <f>IF(VLOOKUP($B438,'Classificação ativ com agrop'!$B$7:$Z$632,COLUMN()-1,0)=0,"",VLOOKUP($B438,'Classificação ativ com agrop'!$B$7:$Z$632,COLUMN()-1,0))</f>
        <v/>
      </c>
      <c r="M438" s="270" t="str">
        <f>IF(VLOOKUP($B438,'Classificação ativ com agrop'!$B$7:$Z$632,COLUMN()-1,0)=0,"",VLOOKUP($B438,'Classificação ativ com agrop'!$B$7:$Z$632,COLUMN()-1,0))</f>
        <v>Gen Reflexo</v>
      </c>
      <c r="N438" s="270" t="str">
        <f>IF(VLOOKUP($B438,'Classificação ativ com agrop'!$B$7:$Z$632,COLUMN()-1,0)=0,"",VLOOKUP($B438,'Classificação ativ com agrop'!$B$7:$Z$632,COLUMN()-1,0))</f>
        <v/>
      </c>
      <c r="O438" s="270" t="str">
        <f>IF(VLOOKUP($B438,'Classificação ativ com agrop'!$B$7:$Z$632,COLUMN()-1,0)=0,"",VLOOKUP($B438,'Classificação ativ com agrop'!$B$7:$Z$632,COLUMN()-1,0))</f>
        <v/>
      </c>
      <c r="P438" s="270" t="str">
        <f>IF(VLOOKUP($B438,'Classificação ativ com agrop'!$B$7:$Z$632,COLUMN()-1,0)=0,"",VLOOKUP($B438,'Classificação ativ com agrop'!$B$7:$Z$632,COLUMN()-1,0))</f>
        <v/>
      </c>
      <c r="Q438" s="269">
        <f>IF(VLOOKUP($B438,'Classificação ativ com agrop'!$B$7:$Z$632,COLUMN()-1,0)=0,"",VLOOKUP($B438,'Classificação ativ com agrop'!$B$7:$Z$632,COLUMN()-1,0))</f>
        <v>1</v>
      </c>
      <c r="R438" s="269" t="str">
        <f>IF(VLOOKUP($B438,'Classificação ativ com agrop'!$B$7:$Z$632,COLUMN()-1,0)=0,"",VLOOKUP($B438,'Classificação ativ com agrop'!$B$7:$Z$632,COLUMN()-1,0))</f>
        <v/>
      </c>
      <c r="S438" s="270">
        <f>IF(VLOOKUP($B438,'Classificação ativ com agrop'!$B$7:$Z$632,COLUMN()-1,0)=0,"",VLOOKUP($B438,'Classificação ativ com agrop'!$B$7:$Z$632,COLUMN()-1,0))</f>
        <v>134</v>
      </c>
      <c r="T438" s="270">
        <f>IF(VLOOKUP($B438,'Classificação ativ com agrop'!$B$7:$Z$632,COLUMN()-1,0)=0,"",VLOOKUP($B438,'Classificação ativ com agrop'!$B$7:$Z$632,COLUMN()-1,0))</f>
        <v>13</v>
      </c>
      <c r="U438" s="270">
        <f>IF(VLOOKUP($B438,'Classificação ativ com agrop'!$B$7:$Z$632,COLUMN()-1,0)=0,"",VLOOKUP($B438,'Classificação ativ com agrop'!$B$7:$Z$632,COLUMN()-1,0))</f>
        <v>8331</v>
      </c>
      <c r="V438" s="270">
        <f>IF(VLOOKUP($B438,'Classificação ativ com agrop'!$B$7:$Z$632,COLUMN()-1,0)=0,"",VLOOKUP($B438,'Classificação ativ com agrop'!$B$7:$Z$632,COLUMN()-1,0))</f>
        <v>295</v>
      </c>
      <c r="W438" s="270" t="str">
        <f>IF(VLOOKUP($B438,'Classificação ativ com agrop'!$B$7:$Z$632,COLUMN()-1,0)=0,"",VLOOKUP($B438,'Classificação ativ com agrop'!$B$7:$Z$632,COLUMN()-1,0))</f>
        <v/>
      </c>
      <c r="X438" s="270" t="str">
        <f>IF(VLOOKUP($B438,'Classificação ativ com agrop'!$B$7:$Z$632,COLUMN()-1,0)=0,"",VLOOKUP($B438,'Classificação ativ com agrop'!$B$7:$Z$632,COLUMN()-1,0))</f>
        <v/>
      </c>
      <c r="Y438" s="270" t="str">
        <f>IF(VLOOKUP($B438,'Classificação ativ com agrop'!$B$7:$Z$632,COLUMN()-1,0)=0,"",VLOOKUP($B438,'Classificação ativ com agrop'!$B$7:$Z$632,COLUMN()-1,0))</f>
        <v/>
      </c>
      <c r="Z438" s="270" t="str">
        <f>IF(VLOOKUP($B438,'Classificação ativ com agrop'!$B$7:$Z$632,COLUMN()-1,0)=0,"",VLOOKUP($B438,'Classificação ativ com agrop'!$B$7:$Z$632,COLUMN()-1,0))</f>
        <v/>
      </c>
    </row>
    <row r="439" spans="1:26">
      <c r="A439" s="36">
        <v>144</v>
      </c>
      <c r="B439" s="37" t="s">
        <v>114</v>
      </c>
      <c r="C439" s="65">
        <f>VLOOKUP($B439,'Panorama Especialização Brasil'!$K$4:$BU$679,58,0)</f>
        <v>1891</v>
      </c>
      <c r="D439" s="46">
        <f t="shared" si="6"/>
        <v>0.28324065762273631</v>
      </c>
      <c r="E439" s="201">
        <f>VLOOKUP($B439,'Panorama Especialização Brasil'!$K$4:$BU$679,60,0)</f>
        <v>11</v>
      </c>
      <c r="F439" s="98">
        <v>0</v>
      </c>
      <c r="G439" s="196">
        <v>0</v>
      </c>
      <c r="H439" s="98">
        <f>VLOOKUP($B439,'Panorama Especialização Brasil'!$K$4:$BU$679,63,0)</f>
        <v>118136</v>
      </c>
      <c r="I439" s="201">
        <f>VLOOKUP($B439,'Panorama Especialização Brasil'!$K$4:$BV$680,64,0)</f>
        <v>248</v>
      </c>
      <c r="J439" s="270" t="str">
        <f>IF(VLOOKUP($B439,'Classificação ativ com agrop'!$B$7:$Z$632,COLUMN()-1,0)=0,"",VLOOKUP($B439,'Classificação ativ com agrop'!$B$7:$Z$632,COLUMN()-1,0))</f>
        <v/>
      </c>
      <c r="K439" s="270" t="str">
        <f>IF(VLOOKUP($B439,'Classificação ativ com agrop'!$B$7:$Z$632,COLUMN()-1,0)=0,"",VLOOKUP($B439,'Classificação ativ com agrop'!$B$7:$Z$632,COLUMN()-1,0))</f>
        <v>Energia</v>
      </c>
      <c r="L439" s="270" t="str">
        <f>IF(VLOOKUP($B439,'Classificação ativ com agrop'!$B$7:$Z$632,COLUMN()-1,0)=0,"",VLOOKUP($B439,'Classificação ativ com agrop'!$B$7:$Z$632,COLUMN()-1,0))</f>
        <v/>
      </c>
      <c r="M439" s="270" t="str">
        <f>IF(VLOOKUP($B439,'Classificação ativ com agrop'!$B$7:$Z$632,COLUMN()-1,0)=0,"",VLOOKUP($B439,'Classificação ativ com agrop'!$B$7:$Z$632,COLUMN()-1,0))</f>
        <v>X Prop</v>
      </c>
      <c r="N439" s="270" t="str">
        <f>IF(VLOOKUP($B439,'Classificação ativ com agrop'!$B$7:$Z$632,COLUMN()-1,0)=0,"",VLOOKUP($B439,'Classificação ativ com agrop'!$B$7:$Z$632,COLUMN()-1,0))</f>
        <v/>
      </c>
      <c r="O439" s="270" t="str">
        <f>IF(VLOOKUP($B439,'Classificação ativ com agrop'!$B$7:$Z$632,COLUMN()-1,0)=0,"",VLOOKUP($B439,'Classificação ativ com agrop'!$B$7:$Z$632,COLUMN()-1,0))</f>
        <v/>
      </c>
      <c r="P439" s="270" t="str">
        <f>IF(VLOOKUP($B439,'Classificação ativ com agrop'!$B$7:$Z$632,COLUMN()-1,0)=0,"",VLOOKUP($B439,'Classificação ativ com agrop'!$B$7:$Z$632,COLUMN()-1,0))</f>
        <v/>
      </c>
      <c r="Q439" s="269">
        <f>IF(VLOOKUP($B439,'Classificação ativ com agrop'!$B$7:$Z$632,COLUMN()-1,0)=0,"",VLOOKUP($B439,'Classificação ativ com agrop'!$B$7:$Z$632,COLUMN()-1,0))</f>
        <v>1</v>
      </c>
      <c r="R439" s="269" t="str">
        <f>IF(VLOOKUP($B439,'Classificação ativ com agrop'!$B$7:$Z$632,COLUMN()-1,0)=0,"",VLOOKUP($B439,'Classificação ativ com agrop'!$B$7:$Z$632,COLUMN()-1,0))</f>
        <v/>
      </c>
      <c r="S439" s="270">
        <f>IF(VLOOKUP($B439,'Classificação ativ com agrop'!$B$7:$Z$632,COLUMN()-1,0)=0,"",VLOOKUP($B439,'Classificação ativ com agrop'!$B$7:$Z$632,COLUMN()-1,0))</f>
        <v>1891</v>
      </c>
      <c r="T439" s="270">
        <f>IF(VLOOKUP($B439,'Classificação ativ com agrop'!$B$7:$Z$632,COLUMN()-1,0)=0,"",VLOOKUP($B439,'Classificação ativ com agrop'!$B$7:$Z$632,COLUMN()-1,0))</f>
        <v>11</v>
      </c>
      <c r="U439" s="270">
        <f>IF(VLOOKUP($B439,'Classificação ativ com agrop'!$B$7:$Z$632,COLUMN()-1,0)=0,"",VLOOKUP($B439,'Classificação ativ com agrop'!$B$7:$Z$632,COLUMN()-1,0))</f>
        <v>118136</v>
      </c>
      <c r="V439" s="270">
        <f>IF(VLOOKUP($B439,'Classificação ativ com agrop'!$B$7:$Z$632,COLUMN()-1,0)=0,"",VLOOKUP($B439,'Classificação ativ com agrop'!$B$7:$Z$632,COLUMN()-1,0))</f>
        <v>248</v>
      </c>
      <c r="W439" s="270" t="str">
        <f>IF(VLOOKUP($B439,'Classificação ativ com agrop'!$B$7:$Z$632,COLUMN()-1,0)=0,"",VLOOKUP($B439,'Classificação ativ com agrop'!$B$7:$Z$632,COLUMN()-1,0))</f>
        <v/>
      </c>
      <c r="X439" s="270" t="str">
        <f>IF(VLOOKUP($B439,'Classificação ativ com agrop'!$B$7:$Z$632,COLUMN()-1,0)=0,"",VLOOKUP($B439,'Classificação ativ com agrop'!$B$7:$Z$632,COLUMN()-1,0))</f>
        <v/>
      </c>
      <c r="Y439" s="270" t="str">
        <f>IF(VLOOKUP($B439,'Classificação ativ com agrop'!$B$7:$Z$632,COLUMN()-1,0)=0,"",VLOOKUP($B439,'Classificação ativ com agrop'!$B$7:$Z$632,COLUMN()-1,0))</f>
        <v/>
      </c>
      <c r="Z439" s="270" t="str">
        <f>IF(VLOOKUP($B439,'Classificação ativ com agrop'!$B$7:$Z$632,COLUMN()-1,0)=0,"",VLOOKUP($B439,'Classificação ativ com agrop'!$B$7:$Z$632,COLUMN()-1,0))</f>
        <v/>
      </c>
    </row>
    <row r="440" spans="1:26">
      <c r="A440" s="48">
        <v>511</v>
      </c>
      <c r="B440" s="49" t="s">
        <v>483</v>
      </c>
      <c r="C440" s="65">
        <f>VLOOKUP($B440,'Panorama Especialização Brasil'!$K$4:$BU$679,58,0)</f>
        <v>1254</v>
      </c>
      <c r="D440" s="46">
        <f t="shared" si="6"/>
        <v>0.28204483585155404</v>
      </c>
      <c r="E440" s="201">
        <f>VLOOKUP($B440,'Panorama Especialização Brasil'!$K$4:$BU$679,60,0)</f>
        <v>58</v>
      </c>
      <c r="F440" s="98">
        <v>450</v>
      </c>
      <c r="G440" s="196">
        <v>9</v>
      </c>
      <c r="H440" s="98">
        <f>VLOOKUP($B440,'Panorama Especialização Brasil'!$K$4:$BU$679,63,0)</f>
        <v>78673</v>
      </c>
      <c r="I440" s="201">
        <f>VLOOKUP($B440,'Panorama Especialização Brasil'!$K$4:$BV$680,64,0)</f>
        <v>4275</v>
      </c>
      <c r="J440" s="270" t="str">
        <f>IF(VLOOKUP($B440,'Classificação ativ com agrop'!$B$7:$Z$632,COLUMN()-1,0)=0,"",VLOOKUP($B440,'Classificação ativ com agrop'!$B$7:$Z$632,COLUMN()-1,0))</f>
        <v/>
      </c>
      <c r="K440" s="270" t="str">
        <f>IF(VLOOKUP($B440,'Classificação ativ com agrop'!$B$7:$Z$632,COLUMN()-1,0)=0,"",VLOOKUP($B440,'Classificação ativ com agrop'!$B$7:$Z$632,COLUMN()-1,0))</f>
        <v>SPE</v>
      </c>
      <c r="L440" s="270" t="str">
        <f>IF(VLOOKUP($B440,'Classificação ativ com agrop'!$B$7:$Z$632,COLUMN()-1,0)=0,"",VLOOKUP($B440,'Classificação ativ com agrop'!$B$7:$Z$632,COLUMN()-1,0))</f>
        <v/>
      </c>
      <c r="M440" s="270" t="str">
        <f>IF(VLOOKUP($B440,'Classificação ativ com agrop'!$B$7:$Z$632,COLUMN()-1,0)=0,"",VLOOKUP($B440,'Classificação ativ com agrop'!$B$7:$Z$632,COLUMN()-1,0))</f>
        <v>Multifunção</v>
      </c>
      <c r="N440" s="270" t="str">
        <f>IF(VLOOKUP($B440,'Classificação ativ com agrop'!$B$7:$Z$632,COLUMN()-1,0)=0,"",VLOOKUP($B440,'Classificação ativ com agrop'!$B$7:$Z$632,COLUMN()-1,0))</f>
        <v/>
      </c>
      <c r="O440" s="270" t="str">
        <f>IF(VLOOKUP($B440,'Classificação ativ com agrop'!$B$7:$Z$632,COLUMN()-1,0)=0,"",VLOOKUP($B440,'Classificação ativ com agrop'!$B$7:$Z$632,COLUMN()-1,0))</f>
        <v/>
      </c>
      <c r="P440" s="270" t="str">
        <f>IF(VLOOKUP($B440,'Classificação ativ com agrop'!$B$7:$Z$632,COLUMN()-1,0)=0,"",VLOOKUP($B440,'Classificação ativ com agrop'!$B$7:$Z$632,COLUMN()-1,0))</f>
        <v/>
      </c>
      <c r="Q440" s="269">
        <f>IF(VLOOKUP($B440,'Classificação ativ com agrop'!$B$7:$Z$632,COLUMN()-1,0)=0,"",VLOOKUP($B440,'Classificação ativ com agrop'!$B$7:$Z$632,COLUMN()-1,0))</f>
        <v>1</v>
      </c>
      <c r="R440" s="269" t="str">
        <f>IF(VLOOKUP($B440,'Classificação ativ com agrop'!$B$7:$Z$632,COLUMN()-1,0)=0,"",VLOOKUP($B440,'Classificação ativ com agrop'!$B$7:$Z$632,COLUMN()-1,0))</f>
        <v/>
      </c>
      <c r="S440" s="270">
        <f>IF(VLOOKUP($B440,'Classificação ativ com agrop'!$B$7:$Z$632,COLUMN()-1,0)=0,"",VLOOKUP($B440,'Classificação ativ com agrop'!$B$7:$Z$632,COLUMN()-1,0))</f>
        <v>1254</v>
      </c>
      <c r="T440" s="270">
        <f>IF(VLOOKUP($B440,'Classificação ativ com agrop'!$B$7:$Z$632,COLUMN()-1,0)=0,"",VLOOKUP($B440,'Classificação ativ com agrop'!$B$7:$Z$632,COLUMN()-1,0))</f>
        <v>58</v>
      </c>
      <c r="U440" s="270">
        <f>IF(VLOOKUP($B440,'Classificação ativ com agrop'!$B$7:$Z$632,COLUMN()-1,0)=0,"",VLOOKUP($B440,'Classificação ativ com agrop'!$B$7:$Z$632,COLUMN()-1,0))</f>
        <v>78673</v>
      </c>
      <c r="V440" s="270">
        <f>IF(VLOOKUP($B440,'Classificação ativ com agrop'!$B$7:$Z$632,COLUMN()-1,0)=0,"",VLOOKUP($B440,'Classificação ativ com agrop'!$B$7:$Z$632,COLUMN()-1,0))</f>
        <v>4275</v>
      </c>
      <c r="W440" s="270" t="str">
        <f>IF(VLOOKUP($B440,'Classificação ativ com agrop'!$B$7:$Z$632,COLUMN()-1,0)=0,"",VLOOKUP($B440,'Classificação ativ com agrop'!$B$7:$Z$632,COLUMN()-1,0))</f>
        <v/>
      </c>
      <c r="X440" s="270" t="str">
        <f>IF(VLOOKUP($B440,'Classificação ativ com agrop'!$B$7:$Z$632,COLUMN()-1,0)=0,"",VLOOKUP($B440,'Classificação ativ com agrop'!$B$7:$Z$632,COLUMN()-1,0))</f>
        <v/>
      </c>
      <c r="Y440" s="270" t="str">
        <f>IF(VLOOKUP($B440,'Classificação ativ com agrop'!$B$7:$Z$632,COLUMN()-1,0)=0,"",VLOOKUP($B440,'Classificação ativ com agrop'!$B$7:$Z$632,COLUMN()-1,0))</f>
        <v/>
      </c>
      <c r="Z440" s="270" t="str">
        <f>IF(VLOOKUP($B440,'Classificação ativ com agrop'!$B$7:$Z$632,COLUMN()-1,0)=0,"",VLOOKUP($B440,'Classificação ativ com agrop'!$B$7:$Z$632,COLUMN()-1,0))</f>
        <v/>
      </c>
    </row>
    <row r="441" spans="1:26">
      <c r="A441" s="48">
        <v>150</v>
      </c>
      <c r="B441" s="49" t="s">
        <v>120</v>
      </c>
      <c r="C441" s="65">
        <f>VLOOKUP($B441,'Panorama Especialização Brasil'!$K$4:$BU$679,58,0)</f>
        <v>123</v>
      </c>
      <c r="D441" s="46">
        <f t="shared" si="6"/>
        <v>0.2799670377792623</v>
      </c>
      <c r="E441" s="201">
        <f>VLOOKUP($B441,'Panorama Especialização Brasil'!$K$4:$BU$679,60,0)</f>
        <v>5</v>
      </c>
      <c r="F441" s="98">
        <v>105</v>
      </c>
      <c r="G441" s="196">
        <v>1</v>
      </c>
      <c r="H441" s="98">
        <f>VLOOKUP($B441,'Panorama Especialização Brasil'!$K$4:$BU$679,63,0)</f>
        <v>7774</v>
      </c>
      <c r="I441" s="201">
        <f>VLOOKUP($B441,'Panorama Especialização Brasil'!$K$4:$BV$680,64,0)</f>
        <v>217</v>
      </c>
      <c r="J441" s="270" t="str">
        <f>IF(VLOOKUP($B441,'Classificação ativ com agrop'!$B$7:$Z$632,COLUMN()-1,0)=0,"",VLOOKUP($B441,'Classificação ativ com agrop'!$B$7:$Z$632,COLUMN()-1,0))</f>
        <v/>
      </c>
      <c r="K441" s="270" t="str">
        <f>IF(VLOOKUP($B441,'Classificação ativ com agrop'!$B$7:$Z$632,COLUMN()-1,0)=0,"",VLOOKUP($B441,'Classificação ativ com agrop'!$B$7:$Z$632,COLUMN()-1,0))</f>
        <v>Multicadeia</v>
      </c>
      <c r="L441" s="270" t="str">
        <f>IF(VLOOKUP($B441,'Classificação ativ com agrop'!$B$7:$Z$632,COLUMN()-1,0)=0,"",VLOOKUP($B441,'Classificação ativ com agrop'!$B$7:$Z$632,COLUMN()-1,0))</f>
        <v/>
      </c>
      <c r="M441" s="270" t="str">
        <f>IF(VLOOKUP($B441,'Classificação ativ com agrop'!$B$7:$Z$632,COLUMN()-1,0)=0,"",VLOOKUP($B441,'Classificação ativ com agrop'!$B$7:$Z$632,COLUMN()-1,0))</f>
        <v>Multifunção</v>
      </c>
      <c r="N441" s="270" t="str">
        <f>IF(VLOOKUP($B441,'Classificação ativ com agrop'!$B$7:$Z$632,COLUMN()-1,0)=0,"",VLOOKUP($B441,'Classificação ativ com agrop'!$B$7:$Z$632,COLUMN()-1,0))</f>
        <v/>
      </c>
      <c r="O441" s="270" t="str">
        <f>IF(VLOOKUP($B441,'Classificação ativ com agrop'!$B$7:$Z$632,COLUMN()-1,0)=0,"",VLOOKUP($B441,'Classificação ativ com agrop'!$B$7:$Z$632,COLUMN()-1,0))</f>
        <v/>
      </c>
      <c r="P441" s="270" t="str">
        <f>IF(VLOOKUP($B441,'Classificação ativ com agrop'!$B$7:$Z$632,COLUMN()-1,0)=0,"",VLOOKUP($B441,'Classificação ativ com agrop'!$B$7:$Z$632,COLUMN()-1,0))</f>
        <v/>
      </c>
      <c r="Q441" s="269">
        <f>IF(VLOOKUP($B441,'Classificação ativ com agrop'!$B$7:$Z$632,COLUMN()-1,0)=0,"",VLOOKUP($B441,'Classificação ativ com agrop'!$B$7:$Z$632,COLUMN()-1,0))</f>
        <v>1</v>
      </c>
      <c r="R441" s="269" t="str">
        <f>IF(VLOOKUP($B441,'Classificação ativ com agrop'!$B$7:$Z$632,COLUMN()-1,0)=0,"",VLOOKUP($B441,'Classificação ativ com agrop'!$B$7:$Z$632,COLUMN()-1,0))</f>
        <v/>
      </c>
      <c r="S441" s="270">
        <f>IF(VLOOKUP($B441,'Classificação ativ com agrop'!$B$7:$Z$632,COLUMN()-1,0)=0,"",VLOOKUP($B441,'Classificação ativ com agrop'!$B$7:$Z$632,COLUMN()-1,0))</f>
        <v>123</v>
      </c>
      <c r="T441" s="270">
        <f>IF(VLOOKUP($B441,'Classificação ativ com agrop'!$B$7:$Z$632,COLUMN()-1,0)=0,"",VLOOKUP($B441,'Classificação ativ com agrop'!$B$7:$Z$632,COLUMN()-1,0))</f>
        <v>5</v>
      </c>
      <c r="U441" s="270">
        <f>IF(VLOOKUP($B441,'Classificação ativ com agrop'!$B$7:$Z$632,COLUMN()-1,0)=0,"",VLOOKUP($B441,'Classificação ativ com agrop'!$B$7:$Z$632,COLUMN()-1,0))</f>
        <v>7774</v>
      </c>
      <c r="V441" s="270">
        <f>IF(VLOOKUP($B441,'Classificação ativ com agrop'!$B$7:$Z$632,COLUMN()-1,0)=0,"",VLOOKUP($B441,'Classificação ativ com agrop'!$B$7:$Z$632,COLUMN()-1,0))</f>
        <v>217</v>
      </c>
      <c r="W441" s="270" t="str">
        <f>IF(VLOOKUP($B441,'Classificação ativ com agrop'!$B$7:$Z$632,COLUMN()-1,0)=0,"",VLOOKUP($B441,'Classificação ativ com agrop'!$B$7:$Z$632,COLUMN()-1,0))</f>
        <v/>
      </c>
      <c r="X441" s="270" t="str">
        <f>IF(VLOOKUP($B441,'Classificação ativ com agrop'!$B$7:$Z$632,COLUMN()-1,0)=0,"",VLOOKUP($B441,'Classificação ativ com agrop'!$B$7:$Z$632,COLUMN()-1,0))</f>
        <v/>
      </c>
      <c r="Y441" s="270" t="str">
        <f>IF(VLOOKUP($B441,'Classificação ativ com agrop'!$B$7:$Z$632,COLUMN()-1,0)=0,"",VLOOKUP($B441,'Classificação ativ com agrop'!$B$7:$Z$632,COLUMN()-1,0))</f>
        <v/>
      </c>
      <c r="Z441" s="270" t="str">
        <f>IF(VLOOKUP($B441,'Classificação ativ com agrop'!$B$7:$Z$632,COLUMN()-1,0)=0,"",VLOOKUP($B441,'Classificação ativ com agrop'!$B$7:$Z$632,COLUMN()-1,0))</f>
        <v/>
      </c>
    </row>
    <row r="442" spans="1:26">
      <c r="A442" s="48">
        <v>489</v>
      </c>
      <c r="B442" s="49" t="s">
        <v>461</v>
      </c>
      <c r="C442" s="65">
        <f>VLOOKUP($B442,'Panorama Especialização Brasil'!$K$4:$BU$679,58,0)</f>
        <v>64</v>
      </c>
      <c r="D442" s="46">
        <f t="shared" si="6"/>
        <v>0.27151017597024568</v>
      </c>
      <c r="E442" s="201">
        <f>VLOOKUP($B442,'Panorama Especialização Brasil'!$K$4:$BU$679,60,0)</f>
        <v>8</v>
      </c>
      <c r="F442" s="98">
        <v>0</v>
      </c>
      <c r="G442" s="196">
        <v>0</v>
      </c>
      <c r="H442" s="98">
        <f>VLOOKUP($B442,'Panorama Especialização Brasil'!$K$4:$BU$679,63,0)</f>
        <v>4171</v>
      </c>
      <c r="I442" s="201">
        <f>VLOOKUP($B442,'Panorama Especialização Brasil'!$K$4:$BV$680,64,0)</f>
        <v>266</v>
      </c>
      <c r="J442" s="270" t="str">
        <f>IF(VLOOKUP($B442,'Classificação ativ com agrop'!$B$7:$Z$632,COLUMN()-1,0)=0,"",VLOOKUP($B442,'Classificação ativ com agrop'!$B$7:$Z$632,COLUMN()-1,0))</f>
        <v/>
      </c>
      <c r="K442" s="270" t="str">
        <f>IF(VLOOKUP($B442,'Classificação ativ com agrop'!$B$7:$Z$632,COLUMN()-1,0)=0,"",VLOOKUP($B442,'Classificação ativ com agrop'!$B$7:$Z$632,COLUMN()-1,0))</f>
        <v>SPF&amp;E</v>
      </c>
      <c r="L442" s="270" t="str">
        <f>IF(VLOOKUP($B442,'Classificação ativ com agrop'!$B$7:$Z$632,COLUMN()-1,0)=0,"",VLOOKUP($B442,'Classificação ativ com agrop'!$B$7:$Z$632,COLUMN()-1,0))</f>
        <v/>
      </c>
      <c r="M442" s="270" t="str">
        <f>IF(VLOOKUP($B442,'Classificação ativ com agrop'!$B$7:$Z$632,COLUMN()-1,0)=0,"",VLOOKUP($B442,'Classificação ativ com agrop'!$B$7:$Z$632,COLUMN()-1,0))</f>
        <v>Gen Reflexo</v>
      </c>
      <c r="N442" s="270" t="str">
        <f>IF(VLOOKUP($B442,'Classificação ativ com agrop'!$B$7:$Z$632,COLUMN()-1,0)=0,"",VLOOKUP($B442,'Classificação ativ com agrop'!$B$7:$Z$632,COLUMN()-1,0))</f>
        <v/>
      </c>
      <c r="O442" s="270" t="str">
        <f>IF(VLOOKUP($B442,'Classificação ativ com agrop'!$B$7:$Z$632,COLUMN()-1,0)=0,"",VLOOKUP($B442,'Classificação ativ com agrop'!$B$7:$Z$632,COLUMN()-1,0))</f>
        <v/>
      </c>
      <c r="P442" s="270" t="str">
        <f>IF(VLOOKUP($B442,'Classificação ativ com agrop'!$B$7:$Z$632,COLUMN()-1,0)=0,"",VLOOKUP($B442,'Classificação ativ com agrop'!$B$7:$Z$632,COLUMN()-1,0))</f>
        <v/>
      </c>
      <c r="Q442" s="269">
        <f>IF(VLOOKUP($B442,'Classificação ativ com agrop'!$B$7:$Z$632,COLUMN()-1,0)=0,"",VLOOKUP($B442,'Classificação ativ com agrop'!$B$7:$Z$632,COLUMN()-1,0))</f>
        <v>1</v>
      </c>
      <c r="R442" s="269" t="str">
        <f>IF(VLOOKUP($B442,'Classificação ativ com agrop'!$B$7:$Z$632,COLUMN()-1,0)=0,"",VLOOKUP($B442,'Classificação ativ com agrop'!$B$7:$Z$632,COLUMN()-1,0))</f>
        <v/>
      </c>
      <c r="S442" s="270">
        <f>IF(VLOOKUP($B442,'Classificação ativ com agrop'!$B$7:$Z$632,COLUMN()-1,0)=0,"",VLOOKUP($B442,'Classificação ativ com agrop'!$B$7:$Z$632,COLUMN()-1,0))</f>
        <v>64</v>
      </c>
      <c r="T442" s="270">
        <f>IF(VLOOKUP($B442,'Classificação ativ com agrop'!$B$7:$Z$632,COLUMN()-1,0)=0,"",VLOOKUP($B442,'Classificação ativ com agrop'!$B$7:$Z$632,COLUMN()-1,0))</f>
        <v>8</v>
      </c>
      <c r="U442" s="270">
        <f>IF(VLOOKUP($B442,'Classificação ativ com agrop'!$B$7:$Z$632,COLUMN()-1,0)=0,"",VLOOKUP($B442,'Classificação ativ com agrop'!$B$7:$Z$632,COLUMN()-1,0))</f>
        <v>4171</v>
      </c>
      <c r="V442" s="270">
        <f>IF(VLOOKUP($B442,'Classificação ativ com agrop'!$B$7:$Z$632,COLUMN()-1,0)=0,"",VLOOKUP($B442,'Classificação ativ com agrop'!$B$7:$Z$632,COLUMN()-1,0))</f>
        <v>266</v>
      </c>
      <c r="W442" s="270" t="str">
        <f>IF(VLOOKUP($B442,'Classificação ativ com agrop'!$B$7:$Z$632,COLUMN()-1,0)=0,"",VLOOKUP($B442,'Classificação ativ com agrop'!$B$7:$Z$632,COLUMN()-1,0))</f>
        <v/>
      </c>
      <c r="X442" s="270" t="str">
        <f>IF(VLOOKUP($B442,'Classificação ativ com agrop'!$B$7:$Z$632,COLUMN()-1,0)=0,"",VLOOKUP($B442,'Classificação ativ com agrop'!$B$7:$Z$632,COLUMN()-1,0))</f>
        <v/>
      </c>
      <c r="Y442" s="270" t="str">
        <f>IF(VLOOKUP($B442,'Classificação ativ com agrop'!$B$7:$Z$632,COLUMN()-1,0)=0,"",VLOOKUP($B442,'Classificação ativ com agrop'!$B$7:$Z$632,COLUMN()-1,0))</f>
        <v/>
      </c>
      <c r="Z442" s="270" t="str">
        <f>IF(VLOOKUP($B442,'Classificação ativ com agrop'!$B$7:$Z$632,COLUMN()-1,0)=0,"",VLOOKUP($B442,'Classificação ativ com agrop'!$B$7:$Z$632,COLUMN()-1,0))</f>
        <v/>
      </c>
    </row>
    <row r="443" spans="1:26">
      <c r="A443" s="48">
        <v>515</v>
      </c>
      <c r="B443" s="49" t="s">
        <v>487</v>
      </c>
      <c r="C443" s="65">
        <f>VLOOKUP($B443,'Panorama Especialização Brasil'!$K$4:$BU$679,58,0)</f>
        <v>62</v>
      </c>
      <c r="D443" s="46">
        <f t="shared" si="6"/>
        <v>0.26975148499453483</v>
      </c>
      <c r="E443" s="201">
        <f>VLOOKUP($B443,'Panorama Especialização Brasil'!$K$4:$BU$679,60,0)</f>
        <v>1</v>
      </c>
      <c r="F443" s="98">
        <v>0</v>
      </c>
      <c r="G443" s="196">
        <v>0</v>
      </c>
      <c r="H443" s="98">
        <f>VLOOKUP($B443,'Panorama Especialização Brasil'!$K$4:$BU$679,63,0)</f>
        <v>4067</v>
      </c>
      <c r="I443" s="201">
        <f>VLOOKUP($B443,'Panorama Especialização Brasil'!$K$4:$BV$680,64,0)</f>
        <v>15</v>
      </c>
      <c r="J443" s="270" t="str">
        <f>IF(VLOOKUP($B443,'Classificação ativ com agrop'!$B$7:$Z$632,COLUMN()-1,0)=0,"",VLOOKUP($B443,'Classificação ativ com agrop'!$B$7:$Z$632,COLUMN()-1,0))</f>
        <v/>
      </c>
      <c r="K443" s="270" t="str">
        <f>IF(VLOOKUP($B443,'Classificação ativ com agrop'!$B$7:$Z$632,COLUMN()-1,0)=0,"",VLOOKUP($B443,'Classificação ativ com agrop'!$B$7:$Z$632,COLUMN()-1,0))</f>
        <v>Adm Pub</v>
      </c>
      <c r="L443" s="270" t="str">
        <f>IF(VLOOKUP($B443,'Classificação ativ com agrop'!$B$7:$Z$632,COLUMN()-1,0)=0,"",VLOOKUP($B443,'Classificação ativ com agrop'!$B$7:$Z$632,COLUMN()-1,0))</f>
        <v/>
      </c>
      <c r="M443" s="270" t="str">
        <f>IF(VLOOKUP($B443,'Classificação ativ com agrop'!$B$7:$Z$632,COLUMN()-1,0)=0,"",VLOOKUP($B443,'Classificação ativ com agrop'!$B$7:$Z$632,COLUMN()-1,0))</f>
        <v>G Prop</v>
      </c>
      <c r="N443" s="270" t="str">
        <f>IF(VLOOKUP($B443,'Classificação ativ com agrop'!$B$7:$Z$632,COLUMN()-1,0)=0,"",VLOOKUP($B443,'Classificação ativ com agrop'!$B$7:$Z$632,COLUMN()-1,0))</f>
        <v/>
      </c>
      <c r="O443" s="270" t="str">
        <f>IF(VLOOKUP($B443,'Classificação ativ com agrop'!$B$7:$Z$632,COLUMN()-1,0)=0,"",VLOOKUP($B443,'Classificação ativ com agrop'!$B$7:$Z$632,COLUMN()-1,0))</f>
        <v/>
      </c>
      <c r="P443" s="270" t="str">
        <f>IF(VLOOKUP($B443,'Classificação ativ com agrop'!$B$7:$Z$632,COLUMN()-1,0)=0,"",VLOOKUP($B443,'Classificação ativ com agrop'!$B$7:$Z$632,COLUMN()-1,0))</f>
        <v/>
      </c>
      <c r="Q443" s="269">
        <f>IF(VLOOKUP($B443,'Classificação ativ com agrop'!$B$7:$Z$632,COLUMN()-1,0)=0,"",VLOOKUP($B443,'Classificação ativ com agrop'!$B$7:$Z$632,COLUMN()-1,0))</f>
        <v>1</v>
      </c>
      <c r="R443" s="269" t="str">
        <f>IF(VLOOKUP($B443,'Classificação ativ com agrop'!$B$7:$Z$632,COLUMN()-1,0)=0,"",VLOOKUP($B443,'Classificação ativ com agrop'!$B$7:$Z$632,COLUMN()-1,0))</f>
        <v/>
      </c>
      <c r="S443" s="270">
        <f>IF(VLOOKUP($B443,'Classificação ativ com agrop'!$B$7:$Z$632,COLUMN()-1,0)=0,"",VLOOKUP($B443,'Classificação ativ com agrop'!$B$7:$Z$632,COLUMN()-1,0))</f>
        <v>62</v>
      </c>
      <c r="T443" s="270">
        <f>IF(VLOOKUP($B443,'Classificação ativ com agrop'!$B$7:$Z$632,COLUMN()-1,0)=0,"",VLOOKUP($B443,'Classificação ativ com agrop'!$B$7:$Z$632,COLUMN()-1,0))</f>
        <v>1</v>
      </c>
      <c r="U443" s="270">
        <f>IF(VLOOKUP($B443,'Classificação ativ com agrop'!$B$7:$Z$632,COLUMN()-1,0)=0,"",VLOOKUP($B443,'Classificação ativ com agrop'!$B$7:$Z$632,COLUMN()-1,0))</f>
        <v>4067</v>
      </c>
      <c r="V443" s="270">
        <f>IF(VLOOKUP($B443,'Classificação ativ com agrop'!$B$7:$Z$632,COLUMN()-1,0)=0,"",VLOOKUP($B443,'Classificação ativ com agrop'!$B$7:$Z$632,COLUMN()-1,0))</f>
        <v>15</v>
      </c>
      <c r="W443" s="270" t="str">
        <f>IF(VLOOKUP($B443,'Classificação ativ com agrop'!$B$7:$Z$632,COLUMN()-1,0)=0,"",VLOOKUP($B443,'Classificação ativ com agrop'!$B$7:$Z$632,COLUMN()-1,0))</f>
        <v/>
      </c>
      <c r="X443" s="270" t="str">
        <f>IF(VLOOKUP($B443,'Classificação ativ com agrop'!$B$7:$Z$632,COLUMN()-1,0)=0,"",VLOOKUP($B443,'Classificação ativ com agrop'!$B$7:$Z$632,COLUMN()-1,0))</f>
        <v/>
      </c>
      <c r="Y443" s="270" t="str">
        <f>IF(VLOOKUP($B443,'Classificação ativ com agrop'!$B$7:$Z$632,COLUMN()-1,0)=0,"",VLOOKUP($B443,'Classificação ativ com agrop'!$B$7:$Z$632,COLUMN()-1,0))</f>
        <v/>
      </c>
      <c r="Z443" s="270" t="str">
        <f>IF(VLOOKUP($B443,'Classificação ativ com agrop'!$B$7:$Z$632,COLUMN()-1,0)=0,"",VLOOKUP($B443,'Classificação ativ com agrop'!$B$7:$Z$632,COLUMN()-1,0))</f>
        <v/>
      </c>
    </row>
    <row r="444" spans="1:26">
      <c r="A444" s="48">
        <v>563</v>
      </c>
      <c r="B444" s="49" t="s">
        <v>536</v>
      </c>
      <c r="C444" s="65">
        <f>VLOOKUP($B444,'Panorama Especialização Brasil'!$K$4:$BU$679,58,0)</f>
        <v>368</v>
      </c>
      <c r="D444" s="46">
        <f t="shared" si="6"/>
        <v>0.26627259978893458</v>
      </c>
      <c r="E444" s="201">
        <f>VLOOKUP($B444,'Panorama Especialização Brasil'!$K$4:$BU$679,60,0)</f>
        <v>44</v>
      </c>
      <c r="F444" s="98">
        <v>167</v>
      </c>
      <c r="G444" s="196">
        <v>11</v>
      </c>
      <c r="H444" s="98">
        <f>VLOOKUP($B444,'Panorama Especialização Brasil'!$K$4:$BU$679,63,0)</f>
        <v>24455</v>
      </c>
      <c r="I444" s="201">
        <f>VLOOKUP($B444,'Panorama Especialização Brasil'!$K$4:$BV$680,64,0)</f>
        <v>1388</v>
      </c>
      <c r="J444" s="270" t="str">
        <f>IF(VLOOKUP($B444,'Classificação ativ com agrop'!$B$7:$Z$632,COLUMN()-1,0)=0,"",VLOOKUP($B444,'Classificação ativ com agrop'!$B$7:$Z$632,COLUMN()-1,0))</f>
        <v/>
      </c>
      <c r="K444" s="270" t="str">
        <f>IF(VLOOKUP($B444,'Classificação ativ com agrop'!$B$7:$Z$632,COLUMN()-1,0)=0,"",VLOOKUP($B444,'Classificação ativ com agrop'!$B$7:$Z$632,COLUMN()-1,0))</f>
        <v>SPE</v>
      </c>
      <c r="L444" s="270" t="str">
        <f>IF(VLOOKUP($B444,'Classificação ativ com agrop'!$B$7:$Z$632,COLUMN()-1,0)=0,"",VLOOKUP($B444,'Classificação ativ com agrop'!$B$7:$Z$632,COLUMN()-1,0))</f>
        <v/>
      </c>
      <c r="M444" s="270" t="str">
        <f>IF(VLOOKUP($B444,'Classificação ativ com agrop'!$B$7:$Z$632,COLUMN()-1,0)=0,"",VLOOKUP($B444,'Classificação ativ com agrop'!$B$7:$Z$632,COLUMN()-1,0))</f>
        <v>Multifunção</v>
      </c>
      <c r="N444" s="270" t="str">
        <f>IF(VLOOKUP($B444,'Classificação ativ com agrop'!$B$7:$Z$632,COLUMN()-1,0)=0,"",VLOOKUP($B444,'Classificação ativ com agrop'!$B$7:$Z$632,COLUMN()-1,0))</f>
        <v/>
      </c>
      <c r="O444" s="270" t="str">
        <f>IF(VLOOKUP($B444,'Classificação ativ com agrop'!$B$7:$Z$632,COLUMN()-1,0)=0,"",VLOOKUP($B444,'Classificação ativ com agrop'!$B$7:$Z$632,COLUMN()-1,0))</f>
        <v/>
      </c>
      <c r="P444" s="270" t="str">
        <f>IF(VLOOKUP($B444,'Classificação ativ com agrop'!$B$7:$Z$632,COLUMN()-1,0)=0,"",VLOOKUP($B444,'Classificação ativ com agrop'!$B$7:$Z$632,COLUMN()-1,0))</f>
        <v/>
      </c>
      <c r="Q444" s="269">
        <f>IF(VLOOKUP($B444,'Classificação ativ com agrop'!$B$7:$Z$632,COLUMN()-1,0)=0,"",VLOOKUP($B444,'Classificação ativ com agrop'!$B$7:$Z$632,COLUMN()-1,0))</f>
        <v>1</v>
      </c>
      <c r="R444" s="269" t="str">
        <f>IF(VLOOKUP($B444,'Classificação ativ com agrop'!$B$7:$Z$632,COLUMN()-1,0)=0,"",VLOOKUP($B444,'Classificação ativ com agrop'!$B$7:$Z$632,COLUMN()-1,0))</f>
        <v/>
      </c>
      <c r="S444" s="270">
        <f>IF(VLOOKUP($B444,'Classificação ativ com agrop'!$B$7:$Z$632,COLUMN()-1,0)=0,"",VLOOKUP($B444,'Classificação ativ com agrop'!$B$7:$Z$632,COLUMN()-1,0))</f>
        <v>368</v>
      </c>
      <c r="T444" s="270">
        <f>IF(VLOOKUP($B444,'Classificação ativ com agrop'!$B$7:$Z$632,COLUMN()-1,0)=0,"",VLOOKUP($B444,'Classificação ativ com agrop'!$B$7:$Z$632,COLUMN()-1,0))</f>
        <v>44</v>
      </c>
      <c r="U444" s="270">
        <f>IF(VLOOKUP($B444,'Classificação ativ com agrop'!$B$7:$Z$632,COLUMN()-1,0)=0,"",VLOOKUP($B444,'Classificação ativ com agrop'!$B$7:$Z$632,COLUMN()-1,0))</f>
        <v>24455</v>
      </c>
      <c r="V444" s="270">
        <f>IF(VLOOKUP($B444,'Classificação ativ com agrop'!$B$7:$Z$632,COLUMN()-1,0)=0,"",VLOOKUP($B444,'Classificação ativ com agrop'!$B$7:$Z$632,COLUMN()-1,0))</f>
        <v>1388</v>
      </c>
      <c r="W444" s="270" t="str">
        <f>IF(VLOOKUP($B444,'Classificação ativ com agrop'!$B$7:$Z$632,COLUMN()-1,0)=0,"",VLOOKUP($B444,'Classificação ativ com agrop'!$B$7:$Z$632,COLUMN()-1,0))</f>
        <v/>
      </c>
      <c r="X444" s="270" t="str">
        <f>IF(VLOOKUP($B444,'Classificação ativ com agrop'!$B$7:$Z$632,COLUMN()-1,0)=0,"",VLOOKUP($B444,'Classificação ativ com agrop'!$B$7:$Z$632,COLUMN()-1,0))</f>
        <v/>
      </c>
      <c r="Y444" s="270" t="str">
        <f>IF(VLOOKUP($B444,'Classificação ativ com agrop'!$B$7:$Z$632,COLUMN()-1,0)=0,"",VLOOKUP($B444,'Classificação ativ com agrop'!$B$7:$Z$632,COLUMN()-1,0))</f>
        <v/>
      </c>
      <c r="Z444" s="270" t="str">
        <f>IF(VLOOKUP($B444,'Classificação ativ com agrop'!$B$7:$Z$632,COLUMN()-1,0)=0,"",VLOOKUP($B444,'Classificação ativ com agrop'!$B$7:$Z$632,COLUMN()-1,0))</f>
        <v/>
      </c>
    </row>
    <row r="445" spans="1:26">
      <c r="A445" s="48">
        <v>652</v>
      </c>
      <c r="B445" s="49" t="s">
        <v>626</v>
      </c>
      <c r="C445" s="65">
        <f>VLOOKUP($B445,'Panorama Especialização Brasil'!$K$4:$BU$679,58,0)</f>
        <v>1193</v>
      </c>
      <c r="D445" s="46">
        <f t="shared" si="6"/>
        <v>0.26582794676781973</v>
      </c>
      <c r="E445" s="201">
        <f>VLOOKUP($B445,'Panorama Especialização Brasil'!$K$4:$BU$679,60,0)</f>
        <v>163</v>
      </c>
      <c r="F445" s="98">
        <v>60</v>
      </c>
      <c r="G445" s="196">
        <v>10</v>
      </c>
      <c r="H445" s="98">
        <f>VLOOKUP($B445,'Panorama Especialização Brasil'!$K$4:$BU$679,63,0)</f>
        <v>79412</v>
      </c>
      <c r="I445" s="201">
        <f>VLOOKUP($B445,'Panorama Especialização Brasil'!$K$4:$BV$680,64,0)</f>
        <v>5275</v>
      </c>
      <c r="J445" s="270" t="str">
        <f>IF(VLOOKUP($B445,'Classificação ativ com agrop'!$B$7:$Z$632,COLUMN()-1,0)=0,"",VLOOKUP($B445,'Classificação ativ com agrop'!$B$7:$Z$632,COLUMN()-1,0))</f>
        <v/>
      </c>
      <c r="K445" s="270" t="str">
        <f>IF(VLOOKUP($B445,'Classificação ativ com agrop'!$B$7:$Z$632,COLUMN()-1,0)=0,"",VLOOKUP($B445,'Classificação ativ com agrop'!$B$7:$Z$632,COLUMN()-1,0))</f>
        <v>SPF</v>
      </c>
      <c r="L445" s="270" t="str">
        <f>IF(VLOOKUP($B445,'Classificação ativ com agrop'!$B$7:$Z$632,COLUMN()-1,0)=0,"",VLOOKUP($B445,'Classificação ativ com agrop'!$B$7:$Z$632,COLUMN()-1,0))</f>
        <v/>
      </c>
      <c r="M445" s="270" t="str">
        <f>IF(VLOOKUP($B445,'Classificação ativ com agrop'!$B$7:$Z$632,COLUMN()-1,0)=0,"",VLOOKUP($B445,'Classificação ativ com agrop'!$B$7:$Z$632,COLUMN()-1,0))</f>
        <v>Cons Reflexo</v>
      </c>
      <c r="N445" s="270" t="str">
        <f>IF(VLOOKUP($B445,'Classificação ativ com agrop'!$B$7:$Z$632,COLUMN()-1,0)=0,"",VLOOKUP($B445,'Classificação ativ com agrop'!$B$7:$Z$632,COLUMN()-1,0))</f>
        <v/>
      </c>
      <c r="O445" s="270" t="str">
        <f>IF(VLOOKUP($B445,'Classificação ativ com agrop'!$B$7:$Z$632,COLUMN()-1,0)=0,"",VLOOKUP($B445,'Classificação ativ com agrop'!$B$7:$Z$632,COLUMN()-1,0))</f>
        <v/>
      </c>
      <c r="P445" s="270" t="str">
        <f>IF(VLOOKUP($B445,'Classificação ativ com agrop'!$B$7:$Z$632,COLUMN()-1,0)=0,"",VLOOKUP($B445,'Classificação ativ com agrop'!$B$7:$Z$632,COLUMN()-1,0))</f>
        <v/>
      </c>
      <c r="Q445" s="269">
        <f>IF(VLOOKUP($B445,'Classificação ativ com agrop'!$B$7:$Z$632,COLUMN()-1,0)=0,"",VLOOKUP($B445,'Classificação ativ com agrop'!$B$7:$Z$632,COLUMN()-1,0))</f>
        <v>1</v>
      </c>
      <c r="R445" s="269" t="str">
        <f>IF(VLOOKUP($B445,'Classificação ativ com agrop'!$B$7:$Z$632,COLUMN()-1,0)=0,"",VLOOKUP($B445,'Classificação ativ com agrop'!$B$7:$Z$632,COLUMN()-1,0))</f>
        <v/>
      </c>
      <c r="S445" s="270">
        <f>IF(VLOOKUP($B445,'Classificação ativ com agrop'!$B$7:$Z$632,COLUMN()-1,0)=0,"",VLOOKUP($B445,'Classificação ativ com agrop'!$B$7:$Z$632,COLUMN()-1,0))</f>
        <v>1193</v>
      </c>
      <c r="T445" s="270">
        <f>IF(VLOOKUP($B445,'Classificação ativ com agrop'!$B$7:$Z$632,COLUMN()-1,0)=0,"",VLOOKUP($B445,'Classificação ativ com agrop'!$B$7:$Z$632,COLUMN()-1,0))</f>
        <v>163</v>
      </c>
      <c r="U445" s="270">
        <f>IF(VLOOKUP($B445,'Classificação ativ com agrop'!$B$7:$Z$632,COLUMN()-1,0)=0,"",VLOOKUP($B445,'Classificação ativ com agrop'!$B$7:$Z$632,COLUMN()-1,0))</f>
        <v>79412</v>
      </c>
      <c r="V445" s="270">
        <f>IF(VLOOKUP($B445,'Classificação ativ com agrop'!$B$7:$Z$632,COLUMN()-1,0)=0,"",VLOOKUP($B445,'Classificação ativ com agrop'!$B$7:$Z$632,COLUMN()-1,0))</f>
        <v>5275</v>
      </c>
      <c r="W445" s="270" t="str">
        <f>IF(VLOOKUP($B445,'Classificação ativ com agrop'!$B$7:$Z$632,COLUMN()-1,0)=0,"",VLOOKUP($B445,'Classificação ativ com agrop'!$B$7:$Z$632,COLUMN()-1,0))</f>
        <v/>
      </c>
      <c r="X445" s="270" t="str">
        <f>IF(VLOOKUP($B445,'Classificação ativ com agrop'!$B$7:$Z$632,COLUMN()-1,0)=0,"",VLOOKUP($B445,'Classificação ativ com agrop'!$B$7:$Z$632,COLUMN()-1,0))</f>
        <v/>
      </c>
      <c r="Y445" s="270" t="str">
        <f>IF(VLOOKUP($B445,'Classificação ativ com agrop'!$B$7:$Z$632,COLUMN()-1,0)=0,"",VLOOKUP($B445,'Classificação ativ com agrop'!$B$7:$Z$632,COLUMN()-1,0))</f>
        <v/>
      </c>
      <c r="Z445" s="270" t="str">
        <f>IF(VLOOKUP($B445,'Classificação ativ com agrop'!$B$7:$Z$632,COLUMN()-1,0)=0,"",VLOOKUP($B445,'Classificação ativ com agrop'!$B$7:$Z$632,COLUMN()-1,0))</f>
        <v/>
      </c>
    </row>
    <row r="446" spans="1:26">
      <c r="A446" s="48">
        <v>536</v>
      </c>
      <c r="B446" s="49" t="s">
        <v>508</v>
      </c>
      <c r="C446" s="65">
        <f>VLOOKUP($B446,'Panorama Especialização Brasil'!$K$4:$BU$679,58,0)</f>
        <v>183</v>
      </c>
      <c r="D446" s="46">
        <f t="shared" si="6"/>
        <v>0.2644469895197743</v>
      </c>
      <c r="E446" s="201">
        <f>VLOOKUP($B446,'Panorama Especialização Brasil'!$K$4:$BU$679,60,0)</f>
        <v>17</v>
      </c>
      <c r="F446" s="98">
        <v>23</v>
      </c>
      <c r="G446" s="196">
        <v>1</v>
      </c>
      <c r="H446" s="98">
        <f>VLOOKUP($B446,'Panorama Especialização Brasil'!$K$4:$BU$679,63,0)</f>
        <v>12245</v>
      </c>
      <c r="I446" s="201">
        <f>VLOOKUP($B446,'Panorama Especialização Brasil'!$K$4:$BV$680,64,0)</f>
        <v>464</v>
      </c>
      <c r="J446" s="270" t="str">
        <f>IF(VLOOKUP($B446,'Classificação ativ com agrop'!$B$7:$Z$632,COLUMN()-1,0)=0,"",VLOOKUP($B446,'Classificação ativ com agrop'!$B$7:$Z$632,COLUMN()-1,0))</f>
        <v/>
      </c>
      <c r="K446" s="270" t="str">
        <f>IF(VLOOKUP($B446,'Classificação ativ com agrop'!$B$7:$Z$632,COLUMN()-1,0)=0,"",VLOOKUP($B446,'Classificação ativ com agrop'!$B$7:$Z$632,COLUMN()-1,0))</f>
        <v>SPF</v>
      </c>
      <c r="L446" s="270" t="str">
        <f>IF(VLOOKUP($B446,'Classificação ativ com agrop'!$B$7:$Z$632,COLUMN()-1,0)=0,"",VLOOKUP($B446,'Classificação ativ com agrop'!$B$7:$Z$632,COLUMN()-1,0))</f>
        <v/>
      </c>
      <c r="M446" s="270" t="str">
        <f>IF(VLOOKUP($B446,'Classificação ativ com agrop'!$B$7:$Z$632,COLUMN()-1,0)=0,"",VLOOKUP($B446,'Classificação ativ com agrop'!$B$7:$Z$632,COLUMN()-1,0))</f>
        <v>Cons Reflexo</v>
      </c>
      <c r="N446" s="270" t="str">
        <f>IF(VLOOKUP($B446,'Classificação ativ com agrop'!$B$7:$Z$632,COLUMN()-1,0)=0,"",VLOOKUP($B446,'Classificação ativ com agrop'!$B$7:$Z$632,COLUMN()-1,0))</f>
        <v/>
      </c>
      <c r="O446" s="270" t="str">
        <f>IF(VLOOKUP($B446,'Classificação ativ com agrop'!$B$7:$Z$632,COLUMN()-1,0)=0,"",VLOOKUP($B446,'Classificação ativ com agrop'!$B$7:$Z$632,COLUMN()-1,0))</f>
        <v/>
      </c>
      <c r="P446" s="270" t="str">
        <f>IF(VLOOKUP($B446,'Classificação ativ com agrop'!$B$7:$Z$632,COLUMN()-1,0)=0,"",VLOOKUP($B446,'Classificação ativ com agrop'!$B$7:$Z$632,COLUMN()-1,0))</f>
        <v/>
      </c>
      <c r="Q446" s="269">
        <f>IF(VLOOKUP($B446,'Classificação ativ com agrop'!$B$7:$Z$632,COLUMN()-1,0)=0,"",VLOOKUP($B446,'Classificação ativ com agrop'!$B$7:$Z$632,COLUMN()-1,0))</f>
        <v>1</v>
      </c>
      <c r="R446" s="269" t="str">
        <f>IF(VLOOKUP($B446,'Classificação ativ com agrop'!$B$7:$Z$632,COLUMN()-1,0)=0,"",VLOOKUP($B446,'Classificação ativ com agrop'!$B$7:$Z$632,COLUMN()-1,0))</f>
        <v/>
      </c>
      <c r="S446" s="270">
        <f>IF(VLOOKUP($B446,'Classificação ativ com agrop'!$B$7:$Z$632,COLUMN()-1,0)=0,"",VLOOKUP($B446,'Classificação ativ com agrop'!$B$7:$Z$632,COLUMN()-1,0))</f>
        <v>183</v>
      </c>
      <c r="T446" s="270">
        <f>IF(VLOOKUP($B446,'Classificação ativ com agrop'!$B$7:$Z$632,COLUMN()-1,0)=0,"",VLOOKUP($B446,'Classificação ativ com agrop'!$B$7:$Z$632,COLUMN()-1,0))</f>
        <v>17</v>
      </c>
      <c r="U446" s="270">
        <f>IF(VLOOKUP($B446,'Classificação ativ com agrop'!$B$7:$Z$632,COLUMN()-1,0)=0,"",VLOOKUP($B446,'Classificação ativ com agrop'!$B$7:$Z$632,COLUMN()-1,0))</f>
        <v>12245</v>
      </c>
      <c r="V446" s="270">
        <f>IF(VLOOKUP($B446,'Classificação ativ com agrop'!$B$7:$Z$632,COLUMN()-1,0)=0,"",VLOOKUP($B446,'Classificação ativ com agrop'!$B$7:$Z$632,COLUMN()-1,0))</f>
        <v>464</v>
      </c>
      <c r="W446" s="270" t="str">
        <f>IF(VLOOKUP($B446,'Classificação ativ com agrop'!$B$7:$Z$632,COLUMN()-1,0)=0,"",VLOOKUP($B446,'Classificação ativ com agrop'!$B$7:$Z$632,COLUMN()-1,0))</f>
        <v/>
      </c>
      <c r="X446" s="270" t="str">
        <f>IF(VLOOKUP($B446,'Classificação ativ com agrop'!$B$7:$Z$632,COLUMN()-1,0)=0,"",VLOOKUP($B446,'Classificação ativ com agrop'!$B$7:$Z$632,COLUMN()-1,0))</f>
        <v/>
      </c>
      <c r="Y446" s="270" t="str">
        <f>IF(VLOOKUP($B446,'Classificação ativ com agrop'!$B$7:$Z$632,COLUMN()-1,0)=0,"",VLOOKUP($B446,'Classificação ativ com agrop'!$B$7:$Z$632,COLUMN()-1,0))</f>
        <v/>
      </c>
      <c r="Z446" s="270" t="str">
        <f>IF(VLOOKUP($B446,'Classificação ativ com agrop'!$B$7:$Z$632,COLUMN()-1,0)=0,"",VLOOKUP($B446,'Classificação ativ com agrop'!$B$7:$Z$632,COLUMN()-1,0))</f>
        <v/>
      </c>
    </row>
    <row r="447" spans="1:26">
      <c r="A447" s="48">
        <v>82</v>
      </c>
      <c r="B447" s="49" t="s">
        <v>52</v>
      </c>
      <c r="C447" s="65">
        <f>VLOOKUP($B447,'Panorama Especialização Brasil'!$K$4:$BU$679,58,0)</f>
        <v>732</v>
      </c>
      <c r="D447" s="46">
        <f t="shared" si="6"/>
        <v>0.26183822969755288</v>
      </c>
      <c r="E447" s="201">
        <f>VLOOKUP($B447,'Panorama Especialização Brasil'!$K$4:$BU$679,60,0)</f>
        <v>32</v>
      </c>
      <c r="F447" s="98">
        <v>126</v>
      </c>
      <c r="G447" s="196">
        <v>7</v>
      </c>
      <c r="H447" s="98">
        <f>VLOOKUP($B447,'Panorama Especialização Brasil'!$K$4:$BU$679,63,0)</f>
        <v>49468</v>
      </c>
      <c r="I447" s="201">
        <f>VLOOKUP($B447,'Panorama Especialização Brasil'!$K$4:$BV$680,64,0)</f>
        <v>2492</v>
      </c>
      <c r="J447" s="270" t="str">
        <f>IF(VLOOKUP($B447,'Classificação ativ com agrop'!$B$7:$Z$632,COLUMN()-1,0)=0,"",VLOOKUP($B447,'Classificação ativ com agrop'!$B$7:$Z$632,COLUMN()-1,0))</f>
        <v/>
      </c>
      <c r="K447" s="270" t="str">
        <f>IF(VLOOKUP($B447,'Classificação ativ com agrop'!$B$7:$Z$632,COLUMN()-1,0)=0,"",VLOOKUP($B447,'Classificação ativ com agrop'!$B$7:$Z$632,COLUMN()-1,0))</f>
        <v>SPF</v>
      </c>
      <c r="L447" s="270" t="str">
        <f>IF(VLOOKUP($B447,'Classificação ativ com agrop'!$B$7:$Z$632,COLUMN()-1,0)=0,"",VLOOKUP($B447,'Classificação ativ com agrop'!$B$7:$Z$632,COLUMN()-1,0))</f>
        <v/>
      </c>
      <c r="M447" s="270" t="str">
        <f>IF(VLOOKUP($B447,'Classificação ativ com agrop'!$B$7:$Z$632,COLUMN()-1,0)=0,"",VLOOKUP($B447,'Classificação ativ com agrop'!$B$7:$Z$632,COLUMN()-1,0))</f>
        <v>Cons Reflexo</v>
      </c>
      <c r="N447" s="270" t="str">
        <f>IF(VLOOKUP($B447,'Classificação ativ com agrop'!$B$7:$Z$632,COLUMN()-1,0)=0,"",VLOOKUP($B447,'Classificação ativ com agrop'!$B$7:$Z$632,COLUMN()-1,0))</f>
        <v/>
      </c>
      <c r="O447" s="270" t="str">
        <f>IF(VLOOKUP($B447,'Classificação ativ com agrop'!$B$7:$Z$632,COLUMN()-1,0)=0,"",VLOOKUP($B447,'Classificação ativ com agrop'!$B$7:$Z$632,COLUMN()-1,0))</f>
        <v/>
      </c>
      <c r="P447" s="270" t="str">
        <f>IF(VLOOKUP($B447,'Classificação ativ com agrop'!$B$7:$Z$632,COLUMN()-1,0)=0,"",VLOOKUP($B447,'Classificação ativ com agrop'!$B$7:$Z$632,COLUMN()-1,0))</f>
        <v/>
      </c>
      <c r="Q447" s="269">
        <f>IF(VLOOKUP($B447,'Classificação ativ com agrop'!$B$7:$Z$632,COLUMN()-1,0)=0,"",VLOOKUP($B447,'Classificação ativ com agrop'!$B$7:$Z$632,COLUMN()-1,0))</f>
        <v>1</v>
      </c>
      <c r="R447" s="269" t="str">
        <f>IF(VLOOKUP($B447,'Classificação ativ com agrop'!$B$7:$Z$632,COLUMN()-1,0)=0,"",VLOOKUP($B447,'Classificação ativ com agrop'!$B$7:$Z$632,COLUMN()-1,0))</f>
        <v/>
      </c>
      <c r="S447" s="270">
        <f>IF(VLOOKUP($B447,'Classificação ativ com agrop'!$B$7:$Z$632,COLUMN()-1,0)=0,"",VLOOKUP($B447,'Classificação ativ com agrop'!$B$7:$Z$632,COLUMN()-1,0))</f>
        <v>732</v>
      </c>
      <c r="T447" s="270">
        <f>IF(VLOOKUP($B447,'Classificação ativ com agrop'!$B$7:$Z$632,COLUMN()-1,0)=0,"",VLOOKUP($B447,'Classificação ativ com agrop'!$B$7:$Z$632,COLUMN()-1,0))</f>
        <v>32</v>
      </c>
      <c r="U447" s="270">
        <f>IF(VLOOKUP($B447,'Classificação ativ com agrop'!$B$7:$Z$632,COLUMN()-1,0)=0,"",VLOOKUP($B447,'Classificação ativ com agrop'!$B$7:$Z$632,COLUMN()-1,0))</f>
        <v>49468</v>
      </c>
      <c r="V447" s="270">
        <f>IF(VLOOKUP($B447,'Classificação ativ com agrop'!$B$7:$Z$632,COLUMN()-1,0)=0,"",VLOOKUP($B447,'Classificação ativ com agrop'!$B$7:$Z$632,COLUMN()-1,0))</f>
        <v>2492</v>
      </c>
      <c r="W447" s="270" t="str">
        <f>IF(VLOOKUP($B447,'Classificação ativ com agrop'!$B$7:$Z$632,COLUMN()-1,0)=0,"",VLOOKUP($B447,'Classificação ativ com agrop'!$B$7:$Z$632,COLUMN()-1,0))</f>
        <v/>
      </c>
      <c r="X447" s="270" t="str">
        <f>IF(VLOOKUP($B447,'Classificação ativ com agrop'!$B$7:$Z$632,COLUMN()-1,0)=0,"",VLOOKUP($B447,'Classificação ativ com agrop'!$B$7:$Z$632,COLUMN()-1,0))</f>
        <v/>
      </c>
      <c r="Y447" s="270" t="str">
        <f>IF(VLOOKUP($B447,'Classificação ativ com agrop'!$B$7:$Z$632,COLUMN()-1,0)=0,"",VLOOKUP($B447,'Classificação ativ com agrop'!$B$7:$Z$632,COLUMN()-1,0))</f>
        <v/>
      </c>
      <c r="Z447" s="270" t="str">
        <f>IF(VLOOKUP($B447,'Classificação ativ com agrop'!$B$7:$Z$632,COLUMN()-1,0)=0,"",VLOOKUP($B447,'Classificação ativ com agrop'!$B$7:$Z$632,COLUMN()-1,0))</f>
        <v/>
      </c>
    </row>
    <row r="448" spans="1:26">
      <c r="A448" s="48">
        <v>609</v>
      </c>
      <c r="B448" s="49" t="s">
        <v>582</v>
      </c>
      <c r="C448" s="65">
        <f>VLOOKUP($B448,'Panorama Especialização Brasil'!$K$4:$BU$679,58,0)</f>
        <v>2820</v>
      </c>
      <c r="D448" s="46">
        <f t="shared" si="6"/>
        <v>0.26092424136958919</v>
      </c>
      <c r="E448" s="201">
        <f>VLOOKUP($B448,'Panorama Especialização Brasil'!$K$4:$BU$679,60,0)</f>
        <v>27</v>
      </c>
      <c r="F448" s="98">
        <v>355</v>
      </c>
      <c r="G448" s="196">
        <v>3</v>
      </c>
      <c r="H448" s="98">
        <f>VLOOKUP($B448,'Panorama Especialização Brasil'!$K$4:$BU$679,63,0)</f>
        <v>191241</v>
      </c>
      <c r="I448" s="201">
        <f>VLOOKUP($B448,'Panorama Especialização Brasil'!$K$4:$BV$680,64,0)</f>
        <v>273</v>
      </c>
      <c r="J448" s="270" t="str">
        <f>IF(VLOOKUP($B448,'Classificação ativ com agrop'!$B$7:$Z$632,COLUMN()-1,0)=0,"",VLOOKUP($B448,'Classificação ativ com agrop'!$B$7:$Z$632,COLUMN()-1,0))</f>
        <v/>
      </c>
      <c r="K448" s="270" t="str">
        <f>IF(VLOOKUP($B448,'Classificação ativ com agrop'!$B$7:$Z$632,COLUMN()-1,0)=0,"",VLOOKUP($B448,'Classificação ativ com agrop'!$B$7:$Z$632,COLUMN()-1,0))</f>
        <v>Adm Pub</v>
      </c>
      <c r="L448" s="270" t="str">
        <f>IF(VLOOKUP($B448,'Classificação ativ com agrop'!$B$7:$Z$632,COLUMN()-1,0)=0,"",VLOOKUP($B448,'Classificação ativ com agrop'!$B$7:$Z$632,COLUMN()-1,0))</f>
        <v/>
      </c>
      <c r="M448" s="270" t="str">
        <f>IF(VLOOKUP($B448,'Classificação ativ com agrop'!$B$7:$Z$632,COLUMN()-1,0)=0,"",VLOOKUP($B448,'Classificação ativ com agrop'!$B$7:$Z$632,COLUMN()-1,0))</f>
        <v>G Prop</v>
      </c>
      <c r="N448" s="270" t="str">
        <f>IF(VLOOKUP($B448,'Classificação ativ com agrop'!$B$7:$Z$632,COLUMN()-1,0)=0,"",VLOOKUP($B448,'Classificação ativ com agrop'!$B$7:$Z$632,COLUMN()-1,0))</f>
        <v/>
      </c>
      <c r="O448" s="270" t="str">
        <f>IF(VLOOKUP($B448,'Classificação ativ com agrop'!$B$7:$Z$632,COLUMN()-1,0)=0,"",VLOOKUP($B448,'Classificação ativ com agrop'!$B$7:$Z$632,COLUMN()-1,0))</f>
        <v/>
      </c>
      <c r="P448" s="270" t="str">
        <f>IF(VLOOKUP($B448,'Classificação ativ com agrop'!$B$7:$Z$632,COLUMN()-1,0)=0,"",VLOOKUP($B448,'Classificação ativ com agrop'!$B$7:$Z$632,COLUMN()-1,0))</f>
        <v/>
      </c>
      <c r="Q448" s="269">
        <f>IF(VLOOKUP($B448,'Classificação ativ com agrop'!$B$7:$Z$632,COLUMN()-1,0)=0,"",VLOOKUP($B448,'Classificação ativ com agrop'!$B$7:$Z$632,COLUMN()-1,0))</f>
        <v>1</v>
      </c>
      <c r="R448" s="269" t="str">
        <f>IF(VLOOKUP($B448,'Classificação ativ com agrop'!$B$7:$Z$632,COLUMN()-1,0)=0,"",VLOOKUP($B448,'Classificação ativ com agrop'!$B$7:$Z$632,COLUMN()-1,0))</f>
        <v/>
      </c>
      <c r="S448" s="270">
        <f>IF(VLOOKUP($B448,'Classificação ativ com agrop'!$B$7:$Z$632,COLUMN()-1,0)=0,"",VLOOKUP($B448,'Classificação ativ com agrop'!$B$7:$Z$632,COLUMN()-1,0))</f>
        <v>2820</v>
      </c>
      <c r="T448" s="270">
        <f>IF(VLOOKUP($B448,'Classificação ativ com agrop'!$B$7:$Z$632,COLUMN()-1,0)=0,"",VLOOKUP($B448,'Classificação ativ com agrop'!$B$7:$Z$632,COLUMN()-1,0))</f>
        <v>27</v>
      </c>
      <c r="U448" s="270">
        <f>IF(VLOOKUP($B448,'Classificação ativ com agrop'!$B$7:$Z$632,COLUMN()-1,0)=0,"",VLOOKUP($B448,'Classificação ativ com agrop'!$B$7:$Z$632,COLUMN()-1,0))</f>
        <v>191241</v>
      </c>
      <c r="V448" s="270">
        <f>IF(VLOOKUP($B448,'Classificação ativ com agrop'!$B$7:$Z$632,COLUMN()-1,0)=0,"",VLOOKUP($B448,'Classificação ativ com agrop'!$B$7:$Z$632,COLUMN()-1,0))</f>
        <v>273</v>
      </c>
      <c r="W448" s="270" t="str">
        <f>IF(VLOOKUP($B448,'Classificação ativ com agrop'!$B$7:$Z$632,COLUMN()-1,0)=0,"",VLOOKUP($B448,'Classificação ativ com agrop'!$B$7:$Z$632,COLUMN()-1,0))</f>
        <v/>
      </c>
      <c r="X448" s="270" t="str">
        <f>IF(VLOOKUP($B448,'Classificação ativ com agrop'!$B$7:$Z$632,COLUMN()-1,0)=0,"",VLOOKUP($B448,'Classificação ativ com agrop'!$B$7:$Z$632,COLUMN()-1,0))</f>
        <v/>
      </c>
      <c r="Y448" s="270" t="str">
        <f>IF(VLOOKUP($B448,'Classificação ativ com agrop'!$B$7:$Z$632,COLUMN()-1,0)=0,"",VLOOKUP($B448,'Classificação ativ com agrop'!$B$7:$Z$632,COLUMN()-1,0))</f>
        <v/>
      </c>
      <c r="Z448" s="270" t="str">
        <f>IF(VLOOKUP($B448,'Classificação ativ com agrop'!$B$7:$Z$632,COLUMN()-1,0)=0,"",VLOOKUP($B448,'Classificação ativ com agrop'!$B$7:$Z$632,COLUMN()-1,0))</f>
        <v/>
      </c>
    </row>
    <row r="449" spans="1:26">
      <c r="A449" s="48">
        <v>525</v>
      </c>
      <c r="B449" s="49" t="s">
        <v>497</v>
      </c>
      <c r="C449" s="65">
        <f>VLOOKUP($B449,'Panorama Especialização Brasil'!$K$4:$BU$679,58,0)</f>
        <v>113</v>
      </c>
      <c r="D449" s="46">
        <f t="shared" si="6"/>
        <v>0.25727167771492238</v>
      </c>
      <c r="E449" s="201">
        <f>VLOOKUP($B449,'Panorama Especialização Brasil'!$K$4:$BU$679,60,0)</f>
        <v>6</v>
      </c>
      <c r="F449" s="98">
        <v>61</v>
      </c>
      <c r="G449" s="196">
        <v>2</v>
      </c>
      <c r="H449" s="98">
        <f>VLOOKUP($B449,'Panorama Especialização Brasil'!$K$4:$BU$679,63,0)</f>
        <v>7772</v>
      </c>
      <c r="I449" s="201">
        <f>VLOOKUP($B449,'Panorama Especialização Brasil'!$K$4:$BV$680,64,0)</f>
        <v>307</v>
      </c>
      <c r="J449" s="270" t="str">
        <f>IF(VLOOKUP($B449,'Classificação ativ com agrop'!$B$7:$Z$632,COLUMN()-1,0)=0,"",VLOOKUP($B449,'Classificação ativ com agrop'!$B$7:$Z$632,COLUMN()-1,0))</f>
        <v/>
      </c>
      <c r="K449" s="270" t="str">
        <f>IF(VLOOKUP($B449,'Classificação ativ com agrop'!$B$7:$Z$632,COLUMN()-1,0)=0,"",VLOOKUP($B449,'Classificação ativ com agrop'!$B$7:$Z$632,COLUMN()-1,0))</f>
        <v>SPF&amp;E</v>
      </c>
      <c r="L449" s="270" t="str">
        <f>IF(VLOOKUP($B449,'Classificação ativ com agrop'!$B$7:$Z$632,COLUMN()-1,0)=0,"",VLOOKUP($B449,'Classificação ativ com agrop'!$B$7:$Z$632,COLUMN()-1,0))</f>
        <v/>
      </c>
      <c r="M449" s="270" t="str">
        <f>IF(VLOOKUP($B449,'Classificação ativ com agrop'!$B$7:$Z$632,COLUMN()-1,0)=0,"",VLOOKUP($B449,'Classificação ativ com agrop'!$B$7:$Z$632,COLUMN()-1,0))</f>
        <v>Gen Reflexo</v>
      </c>
      <c r="N449" s="270" t="str">
        <f>IF(VLOOKUP($B449,'Classificação ativ com agrop'!$B$7:$Z$632,COLUMN()-1,0)=0,"",VLOOKUP($B449,'Classificação ativ com agrop'!$B$7:$Z$632,COLUMN()-1,0))</f>
        <v/>
      </c>
      <c r="O449" s="270" t="str">
        <f>IF(VLOOKUP($B449,'Classificação ativ com agrop'!$B$7:$Z$632,COLUMN()-1,0)=0,"",VLOOKUP($B449,'Classificação ativ com agrop'!$B$7:$Z$632,COLUMN()-1,0))</f>
        <v/>
      </c>
      <c r="P449" s="270" t="str">
        <f>IF(VLOOKUP($B449,'Classificação ativ com agrop'!$B$7:$Z$632,COLUMN()-1,0)=0,"",VLOOKUP($B449,'Classificação ativ com agrop'!$B$7:$Z$632,COLUMN()-1,0))</f>
        <v/>
      </c>
      <c r="Q449" s="269">
        <f>IF(VLOOKUP($B449,'Classificação ativ com agrop'!$B$7:$Z$632,COLUMN()-1,0)=0,"",VLOOKUP($B449,'Classificação ativ com agrop'!$B$7:$Z$632,COLUMN()-1,0))</f>
        <v>1</v>
      </c>
      <c r="R449" s="269" t="str">
        <f>IF(VLOOKUP($B449,'Classificação ativ com agrop'!$B$7:$Z$632,COLUMN()-1,0)=0,"",VLOOKUP($B449,'Classificação ativ com agrop'!$B$7:$Z$632,COLUMN()-1,0))</f>
        <v/>
      </c>
      <c r="S449" s="270">
        <f>IF(VLOOKUP($B449,'Classificação ativ com agrop'!$B$7:$Z$632,COLUMN()-1,0)=0,"",VLOOKUP($B449,'Classificação ativ com agrop'!$B$7:$Z$632,COLUMN()-1,0))</f>
        <v>113</v>
      </c>
      <c r="T449" s="270">
        <f>IF(VLOOKUP($B449,'Classificação ativ com agrop'!$B$7:$Z$632,COLUMN()-1,0)=0,"",VLOOKUP($B449,'Classificação ativ com agrop'!$B$7:$Z$632,COLUMN()-1,0))</f>
        <v>6</v>
      </c>
      <c r="U449" s="270">
        <f>IF(VLOOKUP($B449,'Classificação ativ com agrop'!$B$7:$Z$632,COLUMN()-1,0)=0,"",VLOOKUP($B449,'Classificação ativ com agrop'!$B$7:$Z$632,COLUMN()-1,0))</f>
        <v>7772</v>
      </c>
      <c r="V449" s="270">
        <f>IF(VLOOKUP($B449,'Classificação ativ com agrop'!$B$7:$Z$632,COLUMN()-1,0)=0,"",VLOOKUP($B449,'Classificação ativ com agrop'!$B$7:$Z$632,COLUMN()-1,0))</f>
        <v>307</v>
      </c>
      <c r="W449" s="270" t="str">
        <f>IF(VLOOKUP($B449,'Classificação ativ com agrop'!$B$7:$Z$632,COLUMN()-1,0)=0,"",VLOOKUP($B449,'Classificação ativ com agrop'!$B$7:$Z$632,COLUMN()-1,0))</f>
        <v/>
      </c>
      <c r="X449" s="270" t="str">
        <f>IF(VLOOKUP($B449,'Classificação ativ com agrop'!$B$7:$Z$632,COLUMN()-1,0)=0,"",VLOOKUP($B449,'Classificação ativ com agrop'!$B$7:$Z$632,COLUMN()-1,0))</f>
        <v/>
      </c>
      <c r="Y449" s="270" t="str">
        <f>IF(VLOOKUP($B449,'Classificação ativ com agrop'!$B$7:$Z$632,COLUMN()-1,0)=0,"",VLOOKUP($B449,'Classificação ativ com agrop'!$B$7:$Z$632,COLUMN()-1,0))</f>
        <v/>
      </c>
      <c r="Z449" s="270" t="str">
        <f>IF(VLOOKUP($B449,'Classificação ativ com agrop'!$B$7:$Z$632,COLUMN()-1,0)=0,"",VLOOKUP($B449,'Classificação ativ com agrop'!$B$7:$Z$632,COLUMN()-1,0))</f>
        <v/>
      </c>
    </row>
    <row r="450" spans="1:26">
      <c r="A450" s="48">
        <v>389</v>
      </c>
      <c r="B450" s="49" t="s">
        <v>716</v>
      </c>
      <c r="C450" s="65">
        <f>VLOOKUP($B450,'Panorama Especialização Brasil'!$K$4:$BU$679,58,0)</f>
        <v>550</v>
      </c>
      <c r="D450" s="46">
        <f t="shared" si="6"/>
        <v>0.25721944675067321</v>
      </c>
      <c r="E450" s="201">
        <f>VLOOKUP($B450,'Panorama Especialização Brasil'!$K$4:$BU$679,60,0)</f>
        <v>72</v>
      </c>
      <c r="F450" s="98">
        <v>129</v>
      </c>
      <c r="G450" s="196">
        <v>26</v>
      </c>
      <c r="H450" s="98">
        <f>VLOOKUP($B450,'Panorama Especialização Brasil'!$K$4:$BU$679,63,0)</f>
        <v>37836</v>
      </c>
      <c r="I450" s="201">
        <f>VLOOKUP($B450,'Panorama Especialização Brasil'!$K$4:$BV$680,64,0)</f>
        <v>4502</v>
      </c>
      <c r="J450" s="270" t="str">
        <f>IF(VLOOKUP($B450,'Classificação ativ com agrop'!$B$7:$Z$632,COLUMN()-1,0)=0,"",VLOOKUP($B450,'Classificação ativ com agrop'!$B$7:$Z$632,COLUMN()-1,0))</f>
        <v/>
      </c>
      <c r="K450" s="270" t="str">
        <f>IF(VLOOKUP($B450,'Classificação ativ com agrop'!$B$7:$Z$632,COLUMN()-1,0)=0,"",VLOOKUP($B450,'Classificação ativ com agrop'!$B$7:$Z$632,COLUMN()-1,0))</f>
        <v>Multicadeia</v>
      </c>
      <c r="L450" s="270" t="str">
        <f>IF(VLOOKUP($B450,'Classificação ativ com agrop'!$B$7:$Z$632,COLUMN()-1,0)=0,"",VLOOKUP($B450,'Classificação ativ com agrop'!$B$7:$Z$632,COLUMN()-1,0))</f>
        <v/>
      </c>
      <c r="M450" s="270" t="str">
        <f>IF(VLOOKUP($B450,'Classificação ativ com agrop'!$B$7:$Z$632,COLUMN()-1,0)=0,"",VLOOKUP($B450,'Classificação ativ com agrop'!$B$7:$Z$632,COLUMN()-1,0))</f>
        <v>Multifunção</v>
      </c>
      <c r="N450" s="270" t="str">
        <f>IF(VLOOKUP($B450,'Classificação ativ com agrop'!$B$7:$Z$632,COLUMN()-1,0)=0,"",VLOOKUP($B450,'Classificação ativ com agrop'!$B$7:$Z$632,COLUMN()-1,0))</f>
        <v/>
      </c>
      <c r="O450" s="270" t="str">
        <f>IF(VLOOKUP($B450,'Classificação ativ com agrop'!$B$7:$Z$632,COLUMN()-1,0)=0,"",VLOOKUP($B450,'Classificação ativ com agrop'!$B$7:$Z$632,COLUMN()-1,0))</f>
        <v/>
      </c>
      <c r="P450" s="270" t="str">
        <f>IF(VLOOKUP($B450,'Classificação ativ com agrop'!$B$7:$Z$632,COLUMN()-1,0)=0,"",VLOOKUP($B450,'Classificação ativ com agrop'!$B$7:$Z$632,COLUMN()-1,0))</f>
        <v/>
      </c>
      <c r="Q450" s="269">
        <f>IF(VLOOKUP($B450,'Classificação ativ com agrop'!$B$7:$Z$632,COLUMN()-1,0)=0,"",VLOOKUP($B450,'Classificação ativ com agrop'!$B$7:$Z$632,COLUMN()-1,0))</f>
        <v>1</v>
      </c>
      <c r="R450" s="269" t="str">
        <f>IF(VLOOKUP($B450,'Classificação ativ com agrop'!$B$7:$Z$632,COLUMN()-1,0)=0,"",VLOOKUP($B450,'Classificação ativ com agrop'!$B$7:$Z$632,COLUMN()-1,0))</f>
        <v/>
      </c>
      <c r="S450" s="270">
        <f>IF(VLOOKUP($B450,'Classificação ativ com agrop'!$B$7:$Z$632,COLUMN()-1,0)=0,"",VLOOKUP($B450,'Classificação ativ com agrop'!$B$7:$Z$632,COLUMN()-1,0))</f>
        <v>550</v>
      </c>
      <c r="T450" s="270">
        <f>IF(VLOOKUP($B450,'Classificação ativ com agrop'!$B$7:$Z$632,COLUMN()-1,0)=0,"",VLOOKUP($B450,'Classificação ativ com agrop'!$B$7:$Z$632,COLUMN()-1,0))</f>
        <v>72</v>
      </c>
      <c r="U450" s="270">
        <f>IF(VLOOKUP($B450,'Classificação ativ com agrop'!$B$7:$Z$632,COLUMN()-1,0)=0,"",VLOOKUP($B450,'Classificação ativ com agrop'!$B$7:$Z$632,COLUMN()-1,0))</f>
        <v>37836</v>
      </c>
      <c r="V450" s="270">
        <f>IF(VLOOKUP($B450,'Classificação ativ com agrop'!$B$7:$Z$632,COLUMN()-1,0)=0,"",VLOOKUP($B450,'Classificação ativ com agrop'!$B$7:$Z$632,COLUMN()-1,0))</f>
        <v>4502</v>
      </c>
      <c r="W450" s="270" t="str">
        <f>IF(VLOOKUP($B450,'Classificação ativ com agrop'!$B$7:$Z$632,COLUMN()-1,0)=0,"",VLOOKUP($B450,'Classificação ativ com agrop'!$B$7:$Z$632,COLUMN()-1,0))</f>
        <v/>
      </c>
      <c r="X450" s="270" t="str">
        <f>IF(VLOOKUP($B450,'Classificação ativ com agrop'!$B$7:$Z$632,COLUMN()-1,0)=0,"",VLOOKUP($B450,'Classificação ativ com agrop'!$B$7:$Z$632,COLUMN()-1,0))</f>
        <v/>
      </c>
      <c r="Y450" s="270" t="str">
        <f>IF(VLOOKUP($B450,'Classificação ativ com agrop'!$B$7:$Z$632,COLUMN()-1,0)=0,"",VLOOKUP($B450,'Classificação ativ com agrop'!$B$7:$Z$632,COLUMN()-1,0))</f>
        <v/>
      </c>
      <c r="Z450" s="270" t="str">
        <f>IF(VLOOKUP($B450,'Classificação ativ com agrop'!$B$7:$Z$632,COLUMN()-1,0)=0,"",VLOOKUP($B450,'Classificação ativ com agrop'!$B$7:$Z$632,COLUMN()-1,0))</f>
        <v/>
      </c>
    </row>
    <row r="451" spans="1:26">
      <c r="A451" s="48">
        <v>289</v>
      </c>
      <c r="B451" s="49" t="s">
        <v>260</v>
      </c>
      <c r="C451" s="65">
        <f>VLOOKUP($B451,'Panorama Especialização Brasil'!$K$4:$BU$679,58,0)</f>
        <v>3011</v>
      </c>
      <c r="D451" s="46">
        <f t="shared" si="6"/>
        <v>0.25555865929474503</v>
      </c>
      <c r="E451" s="201">
        <f>VLOOKUP($B451,'Panorama Especialização Brasil'!$K$4:$BU$679,60,0)</f>
        <v>506</v>
      </c>
      <c r="F451" s="98">
        <v>218</v>
      </c>
      <c r="G451" s="196">
        <v>22</v>
      </c>
      <c r="H451" s="98">
        <f>VLOOKUP($B451,'Panorama Especialização Brasil'!$K$4:$BU$679,63,0)</f>
        <v>208481</v>
      </c>
      <c r="I451" s="201">
        <f>VLOOKUP($B451,'Panorama Especialização Brasil'!$K$4:$BV$680,64,0)</f>
        <v>19178</v>
      </c>
      <c r="J451" s="270" t="str">
        <f>IF(VLOOKUP($B451,'Classificação ativ com agrop'!$B$7:$Z$632,COLUMN()-1,0)=0,"",VLOOKUP($B451,'Classificação ativ com agrop'!$B$7:$Z$632,COLUMN()-1,0))</f>
        <v/>
      </c>
      <c r="K451" s="270" t="str">
        <f>IF(VLOOKUP($B451,'Classificação ativ com agrop'!$B$7:$Z$632,COLUMN()-1,0)=0,"",VLOOKUP($B451,'Classificação ativ com agrop'!$B$7:$Z$632,COLUMN()-1,0))</f>
        <v>SPF</v>
      </c>
      <c r="L451" s="270" t="str">
        <f>IF(VLOOKUP($B451,'Classificação ativ com agrop'!$B$7:$Z$632,COLUMN()-1,0)=0,"",VLOOKUP($B451,'Classificação ativ com agrop'!$B$7:$Z$632,COLUMN()-1,0))</f>
        <v/>
      </c>
      <c r="M451" s="270" t="str">
        <f>IF(VLOOKUP($B451,'Classificação ativ com agrop'!$B$7:$Z$632,COLUMN()-1,0)=0,"",VLOOKUP($B451,'Classificação ativ com agrop'!$B$7:$Z$632,COLUMN()-1,0))</f>
        <v>Cons Reflexo</v>
      </c>
      <c r="N451" s="270" t="str">
        <f>IF(VLOOKUP($B451,'Classificação ativ com agrop'!$B$7:$Z$632,COLUMN()-1,0)=0,"",VLOOKUP($B451,'Classificação ativ com agrop'!$B$7:$Z$632,COLUMN()-1,0))</f>
        <v/>
      </c>
      <c r="O451" s="270" t="str">
        <f>IF(VLOOKUP($B451,'Classificação ativ com agrop'!$B$7:$Z$632,COLUMN()-1,0)=0,"",VLOOKUP($B451,'Classificação ativ com agrop'!$B$7:$Z$632,COLUMN()-1,0))</f>
        <v/>
      </c>
      <c r="P451" s="270" t="str">
        <f>IF(VLOOKUP($B451,'Classificação ativ com agrop'!$B$7:$Z$632,COLUMN()-1,0)=0,"",VLOOKUP($B451,'Classificação ativ com agrop'!$B$7:$Z$632,COLUMN()-1,0))</f>
        <v/>
      </c>
      <c r="Q451" s="269">
        <f>IF(VLOOKUP($B451,'Classificação ativ com agrop'!$B$7:$Z$632,COLUMN()-1,0)=0,"",VLOOKUP($B451,'Classificação ativ com agrop'!$B$7:$Z$632,COLUMN()-1,0))</f>
        <v>1</v>
      </c>
      <c r="R451" s="269" t="str">
        <f>IF(VLOOKUP($B451,'Classificação ativ com agrop'!$B$7:$Z$632,COLUMN()-1,0)=0,"",VLOOKUP($B451,'Classificação ativ com agrop'!$B$7:$Z$632,COLUMN()-1,0))</f>
        <v/>
      </c>
      <c r="S451" s="270">
        <f>IF(VLOOKUP($B451,'Classificação ativ com agrop'!$B$7:$Z$632,COLUMN()-1,0)=0,"",VLOOKUP($B451,'Classificação ativ com agrop'!$B$7:$Z$632,COLUMN()-1,0))</f>
        <v>3011</v>
      </c>
      <c r="T451" s="270">
        <f>IF(VLOOKUP($B451,'Classificação ativ com agrop'!$B$7:$Z$632,COLUMN()-1,0)=0,"",VLOOKUP($B451,'Classificação ativ com agrop'!$B$7:$Z$632,COLUMN()-1,0))</f>
        <v>506</v>
      </c>
      <c r="U451" s="270">
        <f>IF(VLOOKUP($B451,'Classificação ativ com agrop'!$B$7:$Z$632,COLUMN()-1,0)=0,"",VLOOKUP($B451,'Classificação ativ com agrop'!$B$7:$Z$632,COLUMN()-1,0))</f>
        <v>208481</v>
      </c>
      <c r="V451" s="270">
        <f>IF(VLOOKUP($B451,'Classificação ativ com agrop'!$B$7:$Z$632,COLUMN()-1,0)=0,"",VLOOKUP($B451,'Classificação ativ com agrop'!$B$7:$Z$632,COLUMN()-1,0))</f>
        <v>19178</v>
      </c>
      <c r="W451" s="270" t="str">
        <f>IF(VLOOKUP($B451,'Classificação ativ com agrop'!$B$7:$Z$632,COLUMN()-1,0)=0,"",VLOOKUP($B451,'Classificação ativ com agrop'!$B$7:$Z$632,COLUMN()-1,0))</f>
        <v/>
      </c>
      <c r="X451" s="270" t="str">
        <f>IF(VLOOKUP($B451,'Classificação ativ com agrop'!$B$7:$Z$632,COLUMN()-1,0)=0,"",VLOOKUP($B451,'Classificação ativ com agrop'!$B$7:$Z$632,COLUMN()-1,0))</f>
        <v/>
      </c>
      <c r="Y451" s="270" t="str">
        <f>IF(VLOOKUP($B451,'Classificação ativ com agrop'!$B$7:$Z$632,COLUMN()-1,0)=0,"",VLOOKUP($B451,'Classificação ativ com agrop'!$B$7:$Z$632,COLUMN()-1,0))</f>
        <v/>
      </c>
      <c r="Z451" s="270" t="str">
        <f>IF(VLOOKUP($B451,'Classificação ativ com agrop'!$B$7:$Z$632,COLUMN()-1,0)=0,"",VLOOKUP($B451,'Classificação ativ com agrop'!$B$7:$Z$632,COLUMN()-1,0))</f>
        <v/>
      </c>
    </row>
    <row r="452" spans="1:26">
      <c r="A452" s="48">
        <v>464</v>
      </c>
      <c r="B452" s="49" t="s">
        <v>436</v>
      </c>
      <c r="C452" s="65">
        <f>VLOOKUP($B452,'Panorama Especialização Brasil'!$K$4:$BU$679,58,0)</f>
        <v>1</v>
      </c>
      <c r="D452" s="46">
        <f t="shared" si="6"/>
        <v>0.25278324642229794</v>
      </c>
      <c r="E452" s="201">
        <f>VLOOKUP($B452,'Panorama Especialização Brasil'!$K$4:$BU$679,60,0)</f>
        <v>1</v>
      </c>
      <c r="F452" s="98">
        <v>0</v>
      </c>
      <c r="G452" s="196">
        <v>0</v>
      </c>
      <c r="H452" s="98">
        <f>VLOOKUP($B452,'Panorama Especialização Brasil'!$K$4:$BU$679,63,0)</f>
        <v>70</v>
      </c>
      <c r="I452" s="201">
        <f>VLOOKUP($B452,'Panorama Especialização Brasil'!$K$4:$BV$680,64,0)</f>
        <v>4</v>
      </c>
      <c r="J452" s="270" t="str">
        <f>IF(VLOOKUP($B452,'Classificação ativ com agrop'!$B$7:$Z$632,COLUMN()-1,0)=0,"",VLOOKUP($B452,'Classificação ativ com agrop'!$B$7:$Z$632,COLUMN()-1,0))</f>
        <v/>
      </c>
      <c r="K452" s="270" t="str">
        <f>IF(VLOOKUP($B452,'Classificação ativ com agrop'!$B$7:$Z$632,COLUMN()-1,0)=0,"",VLOOKUP($B452,'Classificação ativ com agrop'!$B$7:$Z$632,COLUMN()-1,0))</f>
        <v>SPB - Edu</v>
      </c>
      <c r="L452" s="270" t="str">
        <f>IF(VLOOKUP($B452,'Classificação ativ com agrop'!$B$7:$Z$632,COLUMN()-1,0)=0,"",VLOOKUP($B452,'Classificação ativ com agrop'!$B$7:$Z$632,COLUMN()-1,0))</f>
        <v/>
      </c>
      <c r="M452" s="270" t="str">
        <f>IF(VLOOKUP($B452,'Classificação ativ com agrop'!$B$7:$Z$632,COLUMN()-1,0)=0,"",VLOOKUP($B452,'Classificação ativ com agrop'!$B$7:$Z$632,COLUMN()-1,0))</f>
        <v>Multifunção</v>
      </c>
      <c r="N452" s="270" t="str">
        <f>IF(VLOOKUP($B452,'Classificação ativ com agrop'!$B$7:$Z$632,COLUMN()-1,0)=0,"",VLOOKUP($B452,'Classificação ativ com agrop'!$B$7:$Z$632,COLUMN()-1,0))</f>
        <v/>
      </c>
      <c r="O452" s="270" t="str">
        <f>IF(VLOOKUP($B452,'Classificação ativ com agrop'!$B$7:$Z$632,COLUMN()-1,0)=0,"",VLOOKUP($B452,'Classificação ativ com agrop'!$B$7:$Z$632,COLUMN()-1,0))</f>
        <v/>
      </c>
      <c r="P452" s="270" t="str">
        <f>IF(VLOOKUP($B452,'Classificação ativ com agrop'!$B$7:$Z$632,COLUMN()-1,0)=0,"",VLOOKUP($B452,'Classificação ativ com agrop'!$B$7:$Z$632,COLUMN()-1,0))</f>
        <v/>
      </c>
      <c r="Q452" s="269">
        <f>IF(VLOOKUP($B452,'Classificação ativ com agrop'!$B$7:$Z$632,COLUMN()-1,0)=0,"",VLOOKUP($B452,'Classificação ativ com agrop'!$B$7:$Z$632,COLUMN()-1,0))</f>
        <v>1</v>
      </c>
      <c r="R452" s="269" t="str">
        <f>IF(VLOOKUP($B452,'Classificação ativ com agrop'!$B$7:$Z$632,COLUMN()-1,0)=0,"",VLOOKUP($B452,'Classificação ativ com agrop'!$B$7:$Z$632,COLUMN()-1,0))</f>
        <v/>
      </c>
      <c r="S452" s="270">
        <f>IF(VLOOKUP($B452,'Classificação ativ com agrop'!$B$7:$Z$632,COLUMN()-1,0)=0,"",VLOOKUP($B452,'Classificação ativ com agrop'!$B$7:$Z$632,COLUMN()-1,0))</f>
        <v>1</v>
      </c>
      <c r="T452" s="270">
        <f>IF(VLOOKUP($B452,'Classificação ativ com agrop'!$B$7:$Z$632,COLUMN()-1,0)=0,"",VLOOKUP($B452,'Classificação ativ com agrop'!$B$7:$Z$632,COLUMN()-1,0))</f>
        <v>1</v>
      </c>
      <c r="U452" s="270">
        <f>IF(VLOOKUP($B452,'Classificação ativ com agrop'!$B$7:$Z$632,COLUMN()-1,0)=0,"",VLOOKUP($B452,'Classificação ativ com agrop'!$B$7:$Z$632,COLUMN()-1,0))</f>
        <v>70</v>
      </c>
      <c r="V452" s="270">
        <f>IF(VLOOKUP($B452,'Classificação ativ com agrop'!$B$7:$Z$632,COLUMN()-1,0)=0,"",VLOOKUP($B452,'Classificação ativ com agrop'!$B$7:$Z$632,COLUMN()-1,0))</f>
        <v>4</v>
      </c>
      <c r="W452" s="270" t="str">
        <f>IF(VLOOKUP($B452,'Classificação ativ com agrop'!$B$7:$Z$632,COLUMN()-1,0)=0,"",VLOOKUP($B452,'Classificação ativ com agrop'!$B$7:$Z$632,COLUMN()-1,0))</f>
        <v/>
      </c>
      <c r="X452" s="270" t="str">
        <f>IF(VLOOKUP($B452,'Classificação ativ com agrop'!$B$7:$Z$632,COLUMN()-1,0)=0,"",VLOOKUP($B452,'Classificação ativ com agrop'!$B$7:$Z$632,COLUMN()-1,0))</f>
        <v/>
      </c>
      <c r="Y452" s="270" t="str">
        <f>IF(VLOOKUP($B452,'Classificação ativ com agrop'!$B$7:$Z$632,COLUMN()-1,0)=0,"",VLOOKUP($B452,'Classificação ativ com agrop'!$B$7:$Z$632,COLUMN()-1,0))</f>
        <v/>
      </c>
      <c r="Z452" s="270" t="str">
        <f>IF(VLOOKUP($B452,'Classificação ativ com agrop'!$B$7:$Z$632,COLUMN()-1,0)=0,"",VLOOKUP($B452,'Classificação ativ com agrop'!$B$7:$Z$632,COLUMN()-1,0))</f>
        <v/>
      </c>
    </row>
    <row r="453" spans="1:26">
      <c r="A453" s="48">
        <v>299</v>
      </c>
      <c r="B453" s="49" t="s">
        <v>270</v>
      </c>
      <c r="C453" s="65">
        <f>VLOOKUP($B453,'Panorama Especialização Brasil'!$K$4:$BU$679,58,0)</f>
        <v>115</v>
      </c>
      <c r="D453" s="46">
        <f t="shared" si="6"/>
        <v>0.2522505434113671</v>
      </c>
      <c r="E453" s="201">
        <f>VLOOKUP($B453,'Panorama Especialização Brasil'!$K$4:$BU$679,60,0)</f>
        <v>18</v>
      </c>
      <c r="F453" s="98">
        <v>2</v>
      </c>
      <c r="G453" s="196">
        <v>2</v>
      </c>
      <c r="H453" s="98">
        <f>VLOOKUP($B453,'Panorama Especialização Brasil'!$K$4:$BU$679,63,0)</f>
        <v>8067</v>
      </c>
      <c r="I453" s="201">
        <f>VLOOKUP($B453,'Panorama Especialização Brasil'!$K$4:$BV$680,64,0)</f>
        <v>518</v>
      </c>
      <c r="J453" s="270" t="str">
        <f>IF(VLOOKUP($B453,'Classificação ativ com agrop'!$B$7:$Z$632,COLUMN()-1,0)=0,"",VLOOKUP($B453,'Classificação ativ com agrop'!$B$7:$Z$632,COLUMN()-1,0))</f>
        <v/>
      </c>
      <c r="K453" s="270" t="str">
        <f>IF(VLOOKUP($B453,'Classificação ativ com agrop'!$B$7:$Z$632,COLUMN()-1,0)=0,"",VLOOKUP($B453,'Classificação ativ com agrop'!$B$7:$Z$632,COLUMN()-1,0))</f>
        <v>SPF</v>
      </c>
      <c r="L453" s="270" t="str">
        <f>IF(VLOOKUP($B453,'Classificação ativ com agrop'!$B$7:$Z$632,COLUMN()-1,0)=0,"",VLOOKUP($B453,'Classificação ativ com agrop'!$B$7:$Z$632,COLUMN()-1,0))</f>
        <v/>
      </c>
      <c r="M453" s="270" t="str">
        <f>IF(VLOOKUP($B453,'Classificação ativ com agrop'!$B$7:$Z$632,COLUMN()-1,0)=0,"",VLOOKUP($B453,'Classificação ativ com agrop'!$B$7:$Z$632,COLUMN()-1,0))</f>
        <v>Cons Reflexo</v>
      </c>
      <c r="N453" s="270" t="str">
        <f>IF(VLOOKUP($B453,'Classificação ativ com agrop'!$B$7:$Z$632,COLUMN()-1,0)=0,"",VLOOKUP($B453,'Classificação ativ com agrop'!$B$7:$Z$632,COLUMN()-1,0))</f>
        <v/>
      </c>
      <c r="O453" s="270" t="str">
        <f>IF(VLOOKUP($B453,'Classificação ativ com agrop'!$B$7:$Z$632,COLUMN()-1,0)=0,"",VLOOKUP($B453,'Classificação ativ com agrop'!$B$7:$Z$632,COLUMN()-1,0))</f>
        <v/>
      </c>
      <c r="P453" s="270" t="str">
        <f>IF(VLOOKUP($B453,'Classificação ativ com agrop'!$B$7:$Z$632,COLUMN()-1,0)=0,"",VLOOKUP($B453,'Classificação ativ com agrop'!$B$7:$Z$632,COLUMN()-1,0))</f>
        <v/>
      </c>
      <c r="Q453" s="269">
        <f>IF(VLOOKUP($B453,'Classificação ativ com agrop'!$B$7:$Z$632,COLUMN()-1,0)=0,"",VLOOKUP($B453,'Classificação ativ com agrop'!$B$7:$Z$632,COLUMN()-1,0))</f>
        <v>1</v>
      </c>
      <c r="R453" s="269" t="str">
        <f>IF(VLOOKUP($B453,'Classificação ativ com agrop'!$B$7:$Z$632,COLUMN()-1,0)=0,"",VLOOKUP($B453,'Classificação ativ com agrop'!$B$7:$Z$632,COLUMN()-1,0))</f>
        <v/>
      </c>
      <c r="S453" s="270">
        <f>IF(VLOOKUP($B453,'Classificação ativ com agrop'!$B$7:$Z$632,COLUMN()-1,0)=0,"",VLOOKUP($B453,'Classificação ativ com agrop'!$B$7:$Z$632,COLUMN()-1,0))</f>
        <v>115</v>
      </c>
      <c r="T453" s="270">
        <f>IF(VLOOKUP($B453,'Classificação ativ com agrop'!$B$7:$Z$632,COLUMN()-1,0)=0,"",VLOOKUP($B453,'Classificação ativ com agrop'!$B$7:$Z$632,COLUMN()-1,0))</f>
        <v>18</v>
      </c>
      <c r="U453" s="270">
        <f>IF(VLOOKUP($B453,'Classificação ativ com agrop'!$B$7:$Z$632,COLUMN()-1,0)=0,"",VLOOKUP($B453,'Classificação ativ com agrop'!$B$7:$Z$632,COLUMN()-1,0))</f>
        <v>8067</v>
      </c>
      <c r="V453" s="270">
        <f>IF(VLOOKUP($B453,'Classificação ativ com agrop'!$B$7:$Z$632,COLUMN()-1,0)=0,"",VLOOKUP($B453,'Classificação ativ com agrop'!$B$7:$Z$632,COLUMN()-1,0))</f>
        <v>518</v>
      </c>
      <c r="W453" s="270" t="str">
        <f>IF(VLOOKUP($B453,'Classificação ativ com agrop'!$B$7:$Z$632,COLUMN()-1,0)=0,"",VLOOKUP($B453,'Classificação ativ com agrop'!$B$7:$Z$632,COLUMN()-1,0))</f>
        <v/>
      </c>
      <c r="X453" s="270" t="str">
        <f>IF(VLOOKUP($B453,'Classificação ativ com agrop'!$B$7:$Z$632,COLUMN()-1,0)=0,"",VLOOKUP($B453,'Classificação ativ com agrop'!$B$7:$Z$632,COLUMN()-1,0))</f>
        <v/>
      </c>
      <c r="Y453" s="270" t="str">
        <f>IF(VLOOKUP($B453,'Classificação ativ com agrop'!$B$7:$Z$632,COLUMN()-1,0)=0,"",VLOOKUP($B453,'Classificação ativ com agrop'!$B$7:$Z$632,COLUMN()-1,0))</f>
        <v/>
      </c>
      <c r="Z453" s="270" t="str">
        <f>IF(VLOOKUP($B453,'Classificação ativ com agrop'!$B$7:$Z$632,COLUMN()-1,0)=0,"",VLOOKUP($B453,'Classificação ativ com agrop'!$B$7:$Z$632,COLUMN()-1,0))</f>
        <v/>
      </c>
    </row>
    <row r="454" spans="1:26">
      <c r="A454" s="48">
        <v>549</v>
      </c>
      <c r="B454" s="49" t="s">
        <v>521</v>
      </c>
      <c r="C454" s="65">
        <f>VLOOKUP($B454,'Panorama Especialização Brasil'!$K$4:$BU$679,58,0)</f>
        <v>35</v>
      </c>
      <c r="D454" s="46">
        <f t="shared" ref="D454:D517" si="7">(C454/H454)/($C$4/$H$4)</f>
        <v>0.25155115911235987</v>
      </c>
      <c r="E454" s="201">
        <f>VLOOKUP($B454,'Panorama Especialização Brasil'!$K$4:$BU$679,60,0)</f>
        <v>8</v>
      </c>
      <c r="F454" s="98">
        <v>0</v>
      </c>
      <c r="G454" s="196">
        <v>0</v>
      </c>
      <c r="H454" s="98">
        <f>VLOOKUP($B454,'Panorama Especialização Brasil'!$K$4:$BU$679,63,0)</f>
        <v>2462</v>
      </c>
      <c r="I454" s="201">
        <f>VLOOKUP($B454,'Panorama Especialização Brasil'!$K$4:$BV$680,64,0)</f>
        <v>293</v>
      </c>
      <c r="J454" s="270" t="str">
        <f>IF(VLOOKUP($B454,'Classificação ativ com agrop'!$B$7:$Z$632,COLUMN()-1,0)=0,"",VLOOKUP($B454,'Classificação ativ com agrop'!$B$7:$Z$632,COLUMN()-1,0))</f>
        <v/>
      </c>
      <c r="K454" s="270" t="str">
        <f>IF(VLOOKUP($B454,'Classificação ativ com agrop'!$B$7:$Z$632,COLUMN()-1,0)=0,"",VLOOKUP($B454,'Classificação ativ com agrop'!$B$7:$Z$632,COLUMN()-1,0))</f>
        <v>SPE</v>
      </c>
      <c r="L454" s="270" t="str">
        <f>IF(VLOOKUP($B454,'Classificação ativ com agrop'!$B$7:$Z$632,COLUMN()-1,0)=0,"",VLOOKUP($B454,'Classificação ativ com agrop'!$B$7:$Z$632,COLUMN()-1,0))</f>
        <v/>
      </c>
      <c r="M454" s="270" t="str">
        <f>IF(VLOOKUP($B454,'Classificação ativ com agrop'!$B$7:$Z$632,COLUMN()-1,0)=0,"",VLOOKUP($B454,'Classificação ativ com agrop'!$B$7:$Z$632,COLUMN()-1,0))</f>
        <v>Multifunção</v>
      </c>
      <c r="N454" s="270" t="str">
        <f>IF(VLOOKUP($B454,'Classificação ativ com agrop'!$B$7:$Z$632,COLUMN()-1,0)=0,"",VLOOKUP($B454,'Classificação ativ com agrop'!$B$7:$Z$632,COLUMN()-1,0))</f>
        <v/>
      </c>
      <c r="O454" s="270" t="str">
        <f>IF(VLOOKUP($B454,'Classificação ativ com agrop'!$B$7:$Z$632,COLUMN()-1,0)=0,"",VLOOKUP($B454,'Classificação ativ com agrop'!$B$7:$Z$632,COLUMN()-1,0))</f>
        <v/>
      </c>
      <c r="P454" s="270" t="str">
        <f>IF(VLOOKUP($B454,'Classificação ativ com agrop'!$B$7:$Z$632,COLUMN()-1,0)=0,"",VLOOKUP($B454,'Classificação ativ com agrop'!$B$7:$Z$632,COLUMN()-1,0))</f>
        <v/>
      </c>
      <c r="Q454" s="269">
        <f>IF(VLOOKUP($B454,'Classificação ativ com agrop'!$B$7:$Z$632,COLUMN()-1,0)=0,"",VLOOKUP($B454,'Classificação ativ com agrop'!$B$7:$Z$632,COLUMN()-1,0))</f>
        <v>1</v>
      </c>
      <c r="R454" s="269" t="str">
        <f>IF(VLOOKUP($B454,'Classificação ativ com agrop'!$B$7:$Z$632,COLUMN()-1,0)=0,"",VLOOKUP($B454,'Classificação ativ com agrop'!$B$7:$Z$632,COLUMN()-1,0))</f>
        <v/>
      </c>
      <c r="S454" s="270">
        <f>IF(VLOOKUP($B454,'Classificação ativ com agrop'!$B$7:$Z$632,COLUMN()-1,0)=0,"",VLOOKUP($B454,'Classificação ativ com agrop'!$B$7:$Z$632,COLUMN()-1,0))</f>
        <v>35</v>
      </c>
      <c r="T454" s="270">
        <f>IF(VLOOKUP($B454,'Classificação ativ com agrop'!$B$7:$Z$632,COLUMN()-1,0)=0,"",VLOOKUP($B454,'Classificação ativ com agrop'!$B$7:$Z$632,COLUMN()-1,0))</f>
        <v>8</v>
      </c>
      <c r="U454" s="270">
        <f>IF(VLOOKUP($B454,'Classificação ativ com agrop'!$B$7:$Z$632,COLUMN()-1,0)=0,"",VLOOKUP($B454,'Classificação ativ com agrop'!$B$7:$Z$632,COLUMN()-1,0))</f>
        <v>2462</v>
      </c>
      <c r="V454" s="270">
        <f>IF(VLOOKUP($B454,'Classificação ativ com agrop'!$B$7:$Z$632,COLUMN()-1,0)=0,"",VLOOKUP($B454,'Classificação ativ com agrop'!$B$7:$Z$632,COLUMN()-1,0))</f>
        <v>293</v>
      </c>
      <c r="W454" s="270" t="str">
        <f>IF(VLOOKUP($B454,'Classificação ativ com agrop'!$B$7:$Z$632,COLUMN()-1,0)=0,"",VLOOKUP($B454,'Classificação ativ com agrop'!$B$7:$Z$632,COLUMN()-1,0))</f>
        <v/>
      </c>
      <c r="X454" s="270" t="str">
        <f>IF(VLOOKUP($B454,'Classificação ativ com agrop'!$B$7:$Z$632,COLUMN()-1,0)=0,"",VLOOKUP($B454,'Classificação ativ com agrop'!$B$7:$Z$632,COLUMN()-1,0))</f>
        <v/>
      </c>
      <c r="Y454" s="270" t="str">
        <f>IF(VLOOKUP($B454,'Classificação ativ com agrop'!$B$7:$Z$632,COLUMN()-1,0)=0,"",VLOOKUP($B454,'Classificação ativ com agrop'!$B$7:$Z$632,COLUMN()-1,0))</f>
        <v/>
      </c>
      <c r="Z454" s="270" t="str">
        <f>IF(VLOOKUP($B454,'Classificação ativ com agrop'!$B$7:$Z$632,COLUMN()-1,0)=0,"",VLOOKUP($B454,'Classificação ativ com agrop'!$B$7:$Z$632,COLUMN()-1,0))</f>
        <v/>
      </c>
    </row>
    <row r="455" spans="1:26">
      <c r="A455" s="48">
        <v>249</v>
      </c>
      <c r="B455" s="49" t="s">
        <v>219</v>
      </c>
      <c r="C455" s="65">
        <f>VLOOKUP($B455,'Panorama Especialização Brasil'!$K$4:$BU$679,58,0)</f>
        <v>82</v>
      </c>
      <c r="D455" s="46">
        <f t="shared" si="7"/>
        <v>0.24866766657480552</v>
      </c>
      <c r="E455" s="201">
        <f>VLOOKUP($B455,'Panorama Especialização Brasil'!$K$4:$BU$679,60,0)</f>
        <v>4</v>
      </c>
      <c r="F455" s="98">
        <v>75</v>
      </c>
      <c r="G455" s="196">
        <v>1</v>
      </c>
      <c r="H455" s="98">
        <f>VLOOKUP($B455,'Panorama Especialização Brasil'!$K$4:$BU$679,63,0)</f>
        <v>5835</v>
      </c>
      <c r="I455" s="201">
        <f>VLOOKUP($B455,'Panorama Especialização Brasil'!$K$4:$BV$680,64,0)</f>
        <v>300</v>
      </c>
      <c r="J455" s="270" t="str">
        <f>IF(VLOOKUP($B455,'Classificação ativ com agrop'!$B$7:$Z$632,COLUMN()-1,0)=0,"",VLOOKUP($B455,'Classificação ativ com agrop'!$B$7:$Z$632,COLUMN()-1,0))</f>
        <v/>
      </c>
      <c r="K455" s="270" t="str">
        <f>IF(VLOOKUP($B455,'Classificação ativ com agrop'!$B$7:$Z$632,COLUMN()-1,0)=0,"",VLOOKUP($B455,'Classificação ativ com agrop'!$B$7:$Z$632,COLUMN()-1,0))</f>
        <v>Indeterminada</v>
      </c>
      <c r="L455" s="270" t="str">
        <f>IF(VLOOKUP($B455,'Classificação ativ com agrop'!$B$7:$Z$632,COLUMN()-1,0)=0,"",VLOOKUP($B455,'Classificação ativ com agrop'!$B$7:$Z$632,COLUMN()-1,0))</f>
        <v/>
      </c>
      <c r="M455" s="270" t="str">
        <f>IF(VLOOKUP($B455,'Classificação ativ com agrop'!$B$7:$Z$632,COLUMN()-1,0)=0,"",VLOOKUP($B455,'Classificação ativ com agrop'!$B$7:$Z$632,COLUMN()-1,0))</f>
        <v>Indeterminada</v>
      </c>
      <c r="N455" s="270" t="str">
        <f>IF(VLOOKUP($B455,'Classificação ativ com agrop'!$B$7:$Z$632,COLUMN()-1,0)=0,"",VLOOKUP($B455,'Classificação ativ com agrop'!$B$7:$Z$632,COLUMN()-1,0))</f>
        <v/>
      </c>
      <c r="O455" s="270" t="str">
        <f>IF(VLOOKUP($B455,'Classificação ativ com agrop'!$B$7:$Z$632,COLUMN()-1,0)=0,"",VLOOKUP($B455,'Classificação ativ com agrop'!$B$7:$Z$632,COLUMN()-1,0))</f>
        <v/>
      </c>
      <c r="P455" s="270" t="str">
        <f>IF(VLOOKUP($B455,'Classificação ativ com agrop'!$B$7:$Z$632,COLUMN()-1,0)=0,"",VLOOKUP($B455,'Classificação ativ com agrop'!$B$7:$Z$632,COLUMN()-1,0))</f>
        <v/>
      </c>
      <c r="Q455" s="269">
        <f>IF(VLOOKUP($B455,'Classificação ativ com agrop'!$B$7:$Z$632,COLUMN()-1,0)=0,"",VLOOKUP($B455,'Classificação ativ com agrop'!$B$7:$Z$632,COLUMN()-1,0))</f>
        <v>1</v>
      </c>
      <c r="R455" s="269" t="str">
        <f>IF(VLOOKUP($B455,'Classificação ativ com agrop'!$B$7:$Z$632,COLUMN()-1,0)=0,"",VLOOKUP($B455,'Classificação ativ com agrop'!$B$7:$Z$632,COLUMN()-1,0))</f>
        <v/>
      </c>
      <c r="S455" s="270">
        <f>IF(VLOOKUP($B455,'Classificação ativ com agrop'!$B$7:$Z$632,COLUMN()-1,0)=0,"",VLOOKUP($B455,'Classificação ativ com agrop'!$B$7:$Z$632,COLUMN()-1,0))</f>
        <v>82</v>
      </c>
      <c r="T455" s="270">
        <f>IF(VLOOKUP($B455,'Classificação ativ com agrop'!$B$7:$Z$632,COLUMN()-1,0)=0,"",VLOOKUP($B455,'Classificação ativ com agrop'!$B$7:$Z$632,COLUMN()-1,0))</f>
        <v>4</v>
      </c>
      <c r="U455" s="270">
        <f>IF(VLOOKUP($B455,'Classificação ativ com agrop'!$B$7:$Z$632,COLUMN()-1,0)=0,"",VLOOKUP($B455,'Classificação ativ com agrop'!$B$7:$Z$632,COLUMN()-1,0))</f>
        <v>5835</v>
      </c>
      <c r="V455" s="270">
        <f>IF(VLOOKUP($B455,'Classificação ativ com agrop'!$B$7:$Z$632,COLUMN()-1,0)=0,"",VLOOKUP($B455,'Classificação ativ com agrop'!$B$7:$Z$632,COLUMN()-1,0))</f>
        <v>300</v>
      </c>
      <c r="W455" s="270" t="str">
        <f>IF(VLOOKUP($B455,'Classificação ativ com agrop'!$B$7:$Z$632,COLUMN()-1,0)=0,"",VLOOKUP($B455,'Classificação ativ com agrop'!$B$7:$Z$632,COLUMN()-1,0))</f>
        <v/>
      </c>
      <c r="X455" s="270" t="str">
        <f>IF(VLOOKUP($B455,'Classificação ativ com agrop'!$B$7:$Z$632,COLUMN()-1,0)=0,"",VLOOKUP($B455,'Classificação ativ com agrop'!$B$7:$Z$632,COLUMN()-1,0))</f>
        <v/>
      </c>
      <c r="Y455" s="270" t="str">
        <f>IF(VLOOKUP($B455,'Classificação ativ com agrop'!$B$7:$Z$632,COLUMN()-1,0)=0,"",VLOOKUP($B455,'Classificação ativ com agrop'!$B$7:$Z$632,COLUMN()-1,0))</f>
        <v/>
      </c>
      <c r="Z455" s="270" t="str">
        <f>IF(VLOOKUP($B455,'Classificação ativ com agrop'!$B$7:$Z$632,COLUMN()-1,0)=0,"",VLOOKUP($B455,'Classificação ativ com agrop'!$B$7:$Z$632,COLUMN()-1,0))</f>
        <v/>
      </c>
    </row>
    <row r="456" spans="1:26">
      <c r="A456" s="48">
        <v>458</v>
      </c>
      <c r="B456" s="49" t="s">
        <v>430</v>
      </c>
      <c r="C456" s="65">
        <f>VLOOKUP($B456,'Panorama Especialização Brasil'!$K$4:$BU$679,58,0)</f>
        <v>275</v>
      </c>
      <c r="D456" s="46">
        <f t="shared" si="7"/>
        <v>0.2483833134413371</v>
      </c>
      <c r="E456" s="201">
        <f>VLOOKUP($B456,'Panorama Especialização Brasil'!$K$4:$BU$679,60,0)</f>
        <v>14</v>
      </c>
      <c r="F456" s="98">
        <v>9</v>
      </c>
      <c r="G456" s="196">
        <v>2</v>
      </c>
      <c r="H456" s="98">
        <f>VLOOKUP($B456,'Panorama Especialização Brasil'!$K$4:$BU$679,63,0)</f>
        <v>19591</v>
      </c>
      <c r="I456" s="201">
        <f>VLOOKUP($B456,'Panorama Especialização Brasil'!$K$4:$BV$680,64,0)</f>
        <v>289</v>
      </c>
      <c r="J456" s="270" t="str">
        <f>IF(VLOOKUP($B456,'Classificação ativ com agrop'!$B$7:$Z$632,COLUMN()-1,0)=0,"",VLOOKUP($B456,'Classificação ativ com agrop'!$B$7:$Z$632,COLUMN()-1,0))</f>
        <v/>
      </c>
      <c r="K456" s="270" t="str">
        <f>IF(VLOOKUP($B456,'Classificação ativ com agrop'!$B$7:$Z$632,COLUMN()-1,0)=0,"",VLOOKUP($B456,'Classificação ativ com agrop'!$B$7:$Z$632,COLUMN()-1,0))</f>
        <v>SPF&amp;E</v>
      </c>
      <c r="L456" s="270" t="str">
        <f>IF(VLOOKUP($B456,'Classificação ativ com agrop'!$B$7:$Z$632,COLUMN()-1,0)=0,"",VLOOKUP($B456,'Classificação ativ com agrop'!$B$7:$Z$632,COLUMN()-1,0))</f>
        <v/>
      </c>
      <c r="M456" s="270" t="str">
        <f>IF(VLOOKUP($B456,'Classificação ativ com agrop'!$B$7:$Z$632,COLUMN()-1,0)=0,"",VLOOKUP($B456,'Classificação ativ com agrop'!$B$7:$Z$632,COLUMN()-1,0))</f>
        <v>Gen Reflexo</v>
      </c>
      <c r="N456" s="270" t="str">
        <f>IF(VLOOKUP($B456,'Classificação ativ com agrop'!$B$7:$Z$632,COLUMN()-1,0)=0,"",VLOOKUP($B456,'Classificação ativ com agrop'!$B$7:$Z$632,COLUMN()-1,0))</f>
        <v/>
      </c>
      <c r="O456" s="270" t="str">
        <f>IF(VLOOKUP($B456,'Classificação ativ com agrop'!$B$7:$Z$632,COLUMN()-1,0)=0,"",VLOOKUP($B456,'Classificação ativ com agrop'!$B$7:$Z$632,COLUMN()-1,0))</f>
        <v/>
      </c>
      <c r="P456" s="270" t="str">
        <f>IF(VLOOKUP($B456,'Classificação ativ com agrop'!$B$7:$Z$632,COLUMN()-1,0)=0,"",VLOOKUP($B456,'Classificação ativ com agrop'!$B$7:$Z$632,COLUMN()-1,0))</f>
        <v/>
      </c>
      <c r="Q456" s="269">
        <f>IF(VLOOKUP($B456,'Classificação ativ com agrop'!$B$7:$Z$632,COLUMN()-1,0)=0,"",VLOOKUP($B456,'Classificação ativ com agrop'!$B$7:$Z$632,COLUMN()-1,0))</f>
        <v>1</v>
      </c>
      <c r="R456" s="269" t="str">
        <f>IF(VLOOKUP($B456,'Classificação ativ com agrop'!$B$7:$Z$632,COLUMN()-1,0)=0,"",VLOOKUP($B456,'Classificação ativ com agrop'!$B$7:$Z$632,COLUMN()-1,0))</f>
        <v/>
      </c>
      <c r="S456" s="270">
        <f>IF(VLOOKUP($B456,'Classificação ativ com agrop'!$B$7:$Z$632,COLUMN()-1,0)=0,"",VLOOKUP($B456,'Classificação ativ com agrop'!$B$7:$Z$632,COLUMN()-1,0))</f>
        <v>275</v>
      </c>
      <c r="T456" s="270">
        <f>IF(VLOOKUP($B456,'Classificação ativ com agrop'!$B$7:$Z$632,COLUMN()-1,0)=0,"",VLOOKUP($B456,'Classificação ativ com agrop'!$B$7:$Z$632,COLUMN()-1,0))</f>
        <v>14</v>
      </c>
      <c r="U456" s="270">
        <f>IF(VLOOKUP($B456,'Classificação ativ com agrop'!$B$7:$Z$632,COLUMN()-1,0)=0,"",VLOOKUP($B456,'Classificação ativ com agrop'!$B$7:$Z$632,COLUMN()-1,0))</f>
        <v>19591</v>
      </c>
      <c r="V456" s="270">
        <f>IF(VLOOKUP($B456,'Classificação ativ com agrop'!$B$7:$Z$632,COLUMN()-1,0)=0,"",VLOOKUP($B456,'Classificação ativ com agrop'!$B$7:$Z$632,COLUMN()-1,0))</f>
        <v>289</v>
      </c>
      <c r="W456" s="270" t="str">
        <f>IF(VLOOKUP($B456,'Classificação ativ com agrop'!$B$7:$Z$632,COLUMN()-1,0)=0,"",VLOOKUP($B456,'Classificação ativ com agrop'!$B$7:$Z$632,COLUMN()-1,0))</f>
        <v/>
      </c>
      <c r="X456" s="270" t="str">
        <f>IF(VLOOKUP($B456,'Classificação ativ com agrop'!$B$7:$Z$632,COLUMN()-1,0)=0,"",VLOOKUP($B456,'Classificação ativ com agrop'!$B$7:$Z$632,COLUMN()-1,0))</f>
        <v/>
      </c>
      <c r="Y456" s="270" t="str">
        <f>IF(VLOOKUP($B456,'Classificação ativ com agrop'!$B$7:$Z$632,COLUMN()-1,0)=0,"",VLOOKUP($B456,'Classificação ativ com agrop'!$B$7:$Z$632,COLUMN()-1,0))</f>
        <v/>
      </c>
      <c r="Z456" s="270" t="str">
        <f>IF(VLOOKUP($B456,'Classificação ativ com agrop'!$B$7:$Z$632,COLUMN()-1,0)=0,"",VLOOKUP($B456,'Classificação ativ com agrop'!$B$7:$Z$632,COLUMN()-1,0))</f>
        <v/>
      </c>
    </row>
    <row r="457" spans="1:26">
      <c r="A457" s="48">
        <v>222</v>
      </c>
      <c r="B457" s="49" t="s">
        <v>192</v>
      </c>
      <c r="C457" s="65">
        <f>VLOOKUP($B457,'Panorama Especialização Brasil'!$K$4:$BU$679,58,0)</f>
        <v>1419</v>
      </c>
      <c r="D457" s="46">
        <f t="shared" si="7"/>
        <v>0.2424627732007846</v>
      </c>
      <c r="E457" s="201">
        <f>VLOOKUP($B457,'Panorama Especialização Brasil'!$K$4:$BU$679,60,0)</f>
        <v>89</v>
      </c>
      <c r="F457" s="98">
        <v>1016</v>
      </c>
      <c r="G457" s="196">
        <v>34</v>
      </c>
      <c r="H457" s="98">
        <f>VLOOKUP($B457,'Panorama Especialização Brasil'!$K$4:$BU$679,63,0)</f>
        <v>103558</v>
      </c>
      <c r="I457" s="201">
        <f>VLOOKUP($B457,'Panorama Especialização Brasil'!$K$4:$BV$680,64,0)</f>
        <v>5865</v>
      </c>
      <c r="J457" s="270" t="str">
        <f>IF(VLOOKUP($B457,'Classificação ativ com agrop'!$B$7:$Z$632,COLUMN()-1,0)=0,"",VLOOKUP($B457,'Classificação ativ com agrop'!$B$7:$Z$632,COLUMN()-1,0))</f>
        <v/>
      </c>
      <c r="K457" s="270" t="str">
        <f>IF(VLOOKUP($B457,'Classificação ativ com agrop'!$B$7:$Z$632,COLUMN()-1,0)=0,"",VLOOKUP($B457,'Classificação ativ com agrop'!$B$7:$Z$632,COLUMN()-1,0))</f>
        <v>Min&amp;Met</v>
      </c>
      <c r="L457" s="270" t="str">
        <f>IF(VLOOKUP($B457,'Classificação ativ com agrop'!$B$7:$Z$632,COLUMN()-1,0)=0,"",VLOOKUP($B457,'Classificação ativ com agrop'!$B$7:$Z$632,COLUMN()-1,0))</f>
        <v/>
      </c>
      <c r="M457" s="270" t="str">
        <f>IF(VLOOKUP($B457,'Classificação ativ com agrop'!$B$7:$Z$632,COLUMN()-1,0)=0,"",VLOOKUP($B457,'Classificação ativ com agrop'!$B$7:$Z$632,COLUMN()-1,0))</f>
        <v>X Prop</v>
      </c>
      <c r="N457" s="270" t="str">
        <f>IF(VLOOKUP($B457,'Classificação ativ com agrop'!$B$7:$Z$632,COLUMN()-1,0)=0,"",VLOOKUP($B457,'Classificação ativ com agrop'!$B$7:$Z$632,COLUMN()-1,0))</f>
        <v/>
      </c>
      <c r="O457" s="270" t="str">
        <f>IF(VLOOKUP($B457,'Classificação ativ com agrop'!$B$7:$Z$632,COLUMN()-1,0)=0,"",VLOOKUP($B457,'Classificação ativ com agrop'!$B$7:$Z$632,COLUMN()-1,0))</f>
        <v/>
      </c>
      <c r="P457" s="270" t="str">
        <f>IF(VLOOKUP($B457,'Classificação ativ com agrop'!$B$7:$Z$632,COLUMN()-1,0)=0,"",VLOOKUP($B457,'Classificação ativ com agrop'!$B$7:$Z$632,COLUMN()-1,0))</f>
        <v/>
      </c>
      <c r="Q457" s="269">
        <f>IF(VLOOKUP($B457,'Classificação ativ com agrop'!$B$7:$Z$632,COLUMN()-1,0)=0,"",VLOOKUP($B457,'Classificação ativ com agrop'!$B$7:$Z$632,COLUMN()-1,0))</f>
        <v>1</v>
      </c>
      <c r="R457" s="269" t="str">
        <f>IF(VLOOKUP($B457,'Classificação ativ com agrop'!$B$7:$Z$632,COLUMN()-1,0)=0,"",VLOOKUP($B457,'Classificação ativ com agrop'!$B$7:$Z$632,COLUMN()-1,0))</f>
        <v/>
      </c>
      <c r="S457" s="270">
        <f>IF(VLOOKUP($B457,'Classificação ativ com agrop'!$B$7:$Z$632,COLUMN()-1,0)=0,"",VLOOKUP($B457,'Classificação ativ com agrop'!$B$7:$Z$632,COLUMN()-1,0))</f>
        <v>1419</v>
      </c>
      <c r="T457" s="270">
        <f>IF(VLOOKUP($B457,'Classificação ativ com agrop'!$B$7:$Z$632,COLUMN()-1,0)=0,"",VLOOKUP($B457,'Classificação ativ com agrop'!$B$7:$Z$632,COLUMN()-1,0))</f>
        <v>89</v>
      </c>
      <c r="U457" s="270">
        <f>IF(VLOOKUP($B457,'Classificação ativ com agrop'!$B$7:$Z$632,COLUMN()-1,0)=0,"",VLOOKUP($B457,'Classificação ativ com agrop'!$B$7:$Z$632,COLUMN()-1,0))</f>
        <v>103558</v>
      </c>
      <c r="V457" s="270">
        <f>IF(VLOOKUP($B457,'Classificação ativ com agrop'!$B$7:$Z$632,COLUMN()-1,0)=0,"",VLOOKUP($B457,'Classificação ativ com agrop'!$B$7:$Z$632,COLUMN()-1,0))</f>
        <v>5865</v>
      </c>
      <c r="W457" s="270" t="str">
        <f>IF(VLOOKUP($B457,'Classificação ativ com agrop'!$B$7:$Z$632,COLUMN()-1,0)=0,"",VLOOKUP($B457,'Classificação ativ com agrop'!$B$7:$Z$632,COLUMN()-1,0))</f>
        <v/>
      </c>
      <c r="X457" s="270" t="str">
        <f>IF(VLOOKUP($B457,'Classificação ativ com agrop'!$B$7:$Z$632,COLUMN()-1,0)=0,"",VLOOKUP($B457,'Classificação ativ com agrop'!$B$7:$Z$632,COLUMN()-1,0))</f>
        <v/>
      </c>
      <c r="Y457" s="270" t="str">
        <f>IF(VLOOKUP($B457,'Classificação ativ com agrop'!$B$7:$Z$632,COLUMN()-1,0)=0,"",VLOOKUP($B457,'Classificação ativ com agrop'!$B$7:$Z$632,COLUMN()-1,0))</f>
        <v/>
      </c>
      <c r="Z457" s="270" t="str">
        <f>IF(VLOOKUP($B457,'Classificação ativ com agrop'!$B$7:$Z$632,COLUMN()-1,0)=0,"",VLOOKUP($B457,'Classificação ativ com agrop'!$B$7:$Z$632,COLUMN()-1,0))</f>
        <v/>
      </c>
    </row>
    <row r="458" spans="1:26">
      <c r="A458" s="48">
        <v>537</v>
      </c>
      <c r="B458" s="49" t="s">
        <v>509</v>
      </c>
      <c r="C458" s="65">
        <f>VLOOKUP($B458,'Panorama Especialização Brasil'!$K$4:$BU$679,58,0)</f>
        <v>59</v>
      </c>
      <c r="D458" s="46">
        <f t="shared" si="7"/>
        <v>0.23988851280424875</v>
      </c>
      <c r="E458" s="201">
        <f>VLOOKUP($B458,'Panorama Especialização Brasil'!$K$4:$BU$679,60,0)</f>
        <v>13</v>
      </c>
      <c r="F458" s="98">
        <v>21</v>
      </c>
      <c r="G458" s="196">
        <v>4</v>
      </c>
      <c r="H458" s="98">
        <f>VLOOKUP($B458,'Panorama Especialização Brasil'!$K$4:$BU$679,63,0)</f>
        <v>4352</v>
      </c>
      <c r="I458" s="201">
        <f>VLOOKUP($B458,'Panorama Especialização Brasil'!$K$4:$BV$680,64,0)</f>
        <v>850</v>
      </c>
      <c r="J458" s="270" t="str">
        <f>IF(VLOOKUP($B458,'Classificação ativ com agrop'!$B$7:$Z$632,COLUMN()-1,0)=0,"",VLOOKUP($B458,'Classificação ativ com agrop'!$B$7:$Z$632,COLUMN()-1,0))</f>
        <v/>
      </c>
      <c r="K458" s="270" t="str">
        <f>IF(VLOOKUP($B458,'Classificação ativ com agrop'!$B$7:$Z$632,COLUMN()-1,0)=0,"",VLOOKUP($B458,'Classificação ativ com agrop'!$B$7:$Z$632,COLUMN()-1,0))</f>
        <v>SPF&amp;E</v>
      </c>
      <c r="L458" s="270" t="str">
        <f>IF(VLOOKUP($B458,'Classificação ativ com agrop'!$B$7:$Z$632,COLUMN()-1,0)=0,"",VLOOKUP($B458,'Classificação ativ com agrop'!$B$7:$Z$632,COLUMN()-1,0))</f>
        <v/>
      </c>
      <c r="M458" s="270" t="str">
        <f>IF(VLOOKUP($B458,'Classificação ativ com agrop'!$B$7:$Z$632,COLUMN()-1,0)=0,"",VLOOKUP($B458,'Classificação ativ com agrop'!$B$7:$Z$632,COLUMN()-1,0))</f>
        <v>Gen Reflexo</v>
      </c>
      <c r="N458" s="270" t="str">
        <f>IF(VLOOKUP($B458,'Classificação ativ com agrop'!$B$7:$Z$632,COLUMN()-1,0)=0,"",VLOOKUP($B458,'Classificação ativ com agrop'!$B$7:$Z$632,COLUMN()-1,0))</f>
        <v/>
      </c>
      <c r="O458" s="270" t="str">
        <f>IF(VLOOKUP($B458,'Classificação ativ com agrop'!$B$7:$Z$632,COLUMN()-1,0)=0,"",VLOOKUP($B458,'Classificação ativ com agrop'!$B$7:$Z$632,COLUMN()-1,0))</f>
        <v/>
      </c>
      <c r="P458" s="270" t="str">
        <f>IF(VLOOKUP($B458,'Classificação ativ com agrop'!$B$7:$Z$632,COLUMN()-1,0)=0,"",VLOOKUP($B458,'Classificação ativ com agrop'!$B$7:$Z$632,COLUMN()-1,0))</f>
        <v/>
      </c>
      <c r="Q458" s="269">
        <f>IF(VLOOKUP($B458,'Classificação ativ com agrop'!$B$7:$Z$632,COLUMN()-1,0)=0,"",VLOOKUP($B458,'Classificação ativ com agrop'!$B$7:$Z$632,COLUMN()-1,0))</f>
        <v>1</v>
      </c>
      <c r="R458" s="269" t="str">
        <f>IF(VLOOKUP($B458,'Classificação ativ com agrop'!$B$7:$Z$632,COLUMN()-1,0)=0,"",VLOOKUP($B458,'Classificação ativ com agrop'!$B$7:$Z$632,COLUMN()-1,0))</f>
        <v/>
      </c>
      <c r="S458" s="270">
        <f>IF(VLOOKUP($B458,'Classificação ativ com agrop'!$B$7:$Z$632,COLUMN()-1,0)=0,"",VLOOKUP($B458,'Classificação ativ com agrop'!$B$7:$Z$632,COLUMN()-1,0))</f>
        <v>59</v>
      </c>
      <c r="T458" s="270">
        <f>IF(VLOOKUP($B458,'Classificação ativ com agrop'!$B$7:$Z$632,COLUMN()-1,0)=0,"",VLOOKUP($B458,'Classificação ativ com agrop'!$B$7:$Z$632,COLUMN()-1,0))</f>
        <v>13</v>
      </c>
      <c r="U458" s="270">
        <f>IF(VLOOKUP($B458,'Classificação ativ com agrop'!$B$7:$Z$632,COLUMN()-1,0)=0,"",VLOOKUP($B458,'Classificação ativ com agrop'!$B$7:$Z$632,COLUMN()-1,0))</f>
        <v>4352</v>
      </c>
      <c r="V458" s="270">
        <f>IF(VLOOKUP($B458,'Classificação ativ com agrop'!$B$7:$Z$632,COLUMN()-1,0)=0,"",VLOOKUP($B458,'Classificação ativ com agrop'!$B$7:$Z$632,COLUMN()-1,0))</f>
        <v>850</v>
      </c>
      <c r="W458" s="270" t="str">
        <f>IF(VLOOKUP($B458,'Classificação ativ com agrop'!$B$7:$Z$632,COLUMN()-1,0)=0,"",VLOOKUP($B458,'Classificação ativ com agrop'!$B$7:$Z$632,COLUMN()-1,0))</f>
        <v/>
      </c>
      <c r="X458" s="270" t="str">
        <f>IF(VLOOKUP($B458,'Classificação ativ com agrop'!$B$7:$Z$632,COLUMN()-1,0)=0,"",VLOOKUP($B458,'Classificação ativ com agrop'!$B$7:$Z$632,COLUMN()-1,0))</f>
        <v/>
      </c>
      <c r="Y458" s="270" t="str">
        <f>IF(VLOOKUP($B458,'Classificação ativ com agrop'!$B$7:$Z$632,COLUMN()-1,0)=0,"",VLOOKUP($B458,'Classificação ativ com agrop'!$B$7:$Z$632,COLUMN()-1,0))</f>
        <v/>
      </c>
      <c r="Z458" s="270" t="str">
        <f>IF(VLOOKUP($B458,'Classificação ativ com agrop'!$B$7:$Z$632,COLUMN()-1,0)=0,"",VLOOKUP($B458,'Classificação ativ com agrop'!$B$7:$Z$632,COLUMN()-1,0))</f>
        <v/>
      </c>
    </row>
    <row r="459" spans="1:26">
      <c r="A459" s="48">
        <v>248</v>
      </c>
      <c r="B459" s="49" t="s">
        <v>218</v>
      </c>
      <c r="C459" s="65">
        <f>VLOOKUP($B459,'Panorama Especialização Brasil'!$K$4:$BU$679,58,0)</f>
        <v>150</v>
      </c>
      <c r="D459" s="46">
        <f t="shared" si="7"/>
        <v>0.23813243203248952</v>
      </c>
      <c r="E459" s="201">
        <f>VLOOKUP($B459,'Panorama Especialização Brasil'!$K$4:$BU$679,60,0)</f>
        <v>1</v>
      </c>
      <c r="F459" s="98">
        <v>150</v>
      </c>
      <c r="G459" s="196">
        <v>1</v>
      </c>
      <c r="H459" s="98">
        <f>VLOOKUP($B459,'Panorama Especialização Brasil'!$K$4:$BU$679,63,0)</f>
        <v>11146</v>
      </c>
      <c r="I459" s="201">
        <f>VLOOKUP($B459,'Panorama Especialização Brasil'!$K$4:$BV$680,64,0)</f>
        <v>285</v>
      </c>
      <c r="J459" s="270" t="str">
        <f>IF(VLOOKUP($B459,'Classificação ativ com agrop'!$B$7:$Z$632,COLUMN()-1,0)=0,"",VLOOKUP($B459,'Classificação ativ com agrop'!$B$7:$Z$632,COLUMN()-1,0))</f>
        <v/>
      </c>
      <c r="K459" s="270" t="str">
        <f>IF(VLOOKUP($B459,'Classificação ativ com agrop'!$B$7:$Z$632,COLUMN()-1,0)=0,"",VLOOKUP($B459,'Classificação ativ com agrop'!$B$7:$Z$632,COLUMN()-1,0))</f>
        <v>Multicadeia</v>
      </c>
      <c r="L459" s="270" t="str">
        <f>IF(VLOOKUP($B459,'Classificação ativ com agrop'!$B$7:$Z$632,COLUMN()-1,0)=0,"",VLOOKUP($B459,'Classificação ativ com agrop'!$B$7:$Z$632,COLUMN()-1,0))</f>
        <v/>
      </c>
      <c r="M459" s="270" t="str">
        <f>IF(VLOOKUP($B459,'Classificação ativ com agrop'!$B$7:$Z$632,COLUMN()-1,0)=0,"",VLOOKUP($B459,'Classificação ativ com agrop'!$B$7:$Z$632,COLUMN()-1,0))</f>
        <v>Multifunção</v>
      </c>
      <c r="N459" s="270" t="str">
        <f>IF(VLOOKUP($B459,'Classificação ativ com agrop'!$B$7:$Z$632,COLUMN()-1,0)=0,"",VLOOKUP($B459,'Classificação ativ com agrop'!$B$7:$Z$632,COLUMN()-1,0))</f>
        <v/>
      </c>
      <c r="O459" s="270" t="str">
        <f>IF(VLOOKUP($B459,'Classificação ativ com agrop'!$B$7:$Z$632,COLUMN()-1,0)=0,"",VLOOKUP($B459,'Classificação ativ com agrop'!$B$7:$Z$632,COLUMN()-1,0))</f>
        <v/>
      </c>
      <c r="P459" s="270" t="str">
        <f>IF(VLOOKUP($B459,'Classificação ativ com agrop'!$B$7:$Z$632,COLUMN()-1,0)=0,"",VLOOKUP($B459,'Classificação ativ com agrop'!$B$7:$Z$632,COLUMN()-1,0))</f>
        <v/>
      </c>
      <c r="Q459" s="269">
        <f>IF(VLOOKUP($B459,'Classificação ativ com agrop'!$B$7:$Z$632,COLUMN()-1,0)=0,"",VLOOKUP($B459,'Classificação ativ com agrop'!$B$7:$Z$632,COLUMN()-1,0))</f>
        <v>1</v>
      </c>
      <c r="R459" s="269" t="str">
        <f>IF(VLOOKUP($B459,'Classificação ativ com agrop'!$B$7:$Z$632,COLUMN()-1,0)=0,"",VLOOKUP($B459,'Classificação ativ com agrop'!$B$7:$Z$632,COLUMN()-1,0))</f>
        <v/>
      </c>
      <c r="S459" s="270">
        <f>IF(VLOOKUP($B459,'Classificação ativ com agrop'!$B$7:$Z$632,COLUMN()-1,0)=0,"",VLOOKUP($B459,'Classificação ativ com agrop'!$B$7:$Z$632,COLUMN()-1,0))</f>
        <v>150</v>
      </c>
      <c r="T459" s="270">
        <f>IF(VLOOKUP($B459,'Classificação ativ com agrop'!$B$7:$Z$632,COLUMN()-1,0)=0,"",VLOOKUP($B459,'Classificação ativ com agrop'!$B$7:$Z$632,COLUMN()-1,0))</f>
        <v>1</v>
      </c>
      <c r="U459" s="270">
        <f>IF(VLOOKUP($B459,'Classificação ativ com agrop'!$B$7:$Z$632,COLUMN()-1,0)=0,"",VLOOKUP($B459,'Classificação ativ com agrop'!$B$7:$Z$632,COLUMN()-1,0))</f>
        <v>11146</v>
      </c>
      <c r="V459" s="270">
        <f>IF(VLOOKUP($B459,'Classificação ativ com agrop'!$B$7:$Z$632,COLUMN()-1,0)=0,"",VLOOKUP($B459,'Classificação ativ com agrop'!$B$7:$Z$632,COLUMN()-1,0))</f>
        <v>285</v>
      </c>
      <c r="W459" s="270" t="str">
        <f>IF(VLOOKUP($B459,'Classificação ativ com agrop'!$B$7:$Z$632,COLUMN()-1,0)=0,"",VLOOKUP($B459,'Classificação ativ com agrop'!$B$7:$Z$632,COLUMN()-1,0))</f>
        <v/>
      </c>
      <c r="X459" s="270" t="str">
        <f>IF(VLOOKUP($B459,'Classificação ativ com agrop'!$B$7:$Z$632,COLUMN()-1,0)=0,"",VLOOKUP($B459,'Classificação ativ com agrop'!$B$7:$Z$632,COLUMN()-1,0))</f>
        <v/>
      </c>
      <c r="Y459" s="270" t="str">
        <f>IF(VLOOKUP($B459,'Classificação ativ com agrop'!$B$7:$Z$632,COLUMN()-1,0)=0,"",VLOOKUP($B459,'Classificação ativ com agrop'!$B$7:$Z$632,COLUMN()-1,0))</f>
        <v/>
      </c>
      <c r="Z459" s="270" t="str">
        <f>IF(VLOOKUP($B459,'Classificação ativ com agrop'!$B$7:$Z$632,COLUMN()-1,0)=0,"",VLOOKUP($B459,'Classificação ativ com agrop'!$B$7:$Z$632,COLUMN()-1,0))</f>
        <v/>
      </c>
    </row>
    <row r="460" spans="1:26">
      <c r="A460" s="48">
        <v>272</v>
      </c>
      <c r="B460" s="49" t="s">
        <v>242</v>
      </c>
      <c r="C460" s="65">
        <f>VLOOKUP($B460,'Panorama Especialização Brasil'!$K$4:$BU$679,58,0)</f>
        <v>827</v>
      </c>
      <c r="D460" s="46">
        <f t="shared" si="7"/>
        <v>0.2355626369947334</v>
      </c>
      <c r="E460" s="201">
        <f>VLOOKUP($B460,'Panorama Especialização Brasil'!$K$4:$BU$679,60,0)</f>
        <v>90</v>
      </c>
      <c r="F460" s="98">
        <v>122</v>
      </c>
      <c r="G460" s="196">
        <v>6</v>
      </c>
      <c r="H460" s="98">
        <f>VLOOKUP($B460,'Panorama Especialização Brasil'!$K$4:$BU$679,63,0)</f>
        <v>62122</v>
      </c>
      <c r="I460" s="201">
        <f>VLOOKUP($B460,'Panorama Especialização Brasil'!$K$4:$BV$680,64,0)</f>
        <v>1781</v>
      </c>
      <c r="J460" s="270" t="str">
        <f>IF(VLOOKUP($B460,'Classificação ativ com agrop'!$B$7:$Z$632,COLUMN()-1,0)=0,"",VLOOKUP($B460,'Classificação ativ com agrop'!$B$7:$Z$632,COLUMN()-1,0))</f>
        <v/>
      </c>
      <c r="K460" s="270" t="str">
        <f>IF(VLOOKUP($B460,'Classificação ativ com agrop'!$B$7:$Z$632,COLUMN()-1,0)=0,"",VLOOKUP($B460,'Classificação ativ com agrop'!$B$7:$Z$632,COLUMN()-1,0))</f>
        <v>Mat Transp</v>
      </c>
      <c r="L460" s="270" t="str">
        <f>IF(VLOOKUP($B460,'Classificação ativ com agrop'!$B$7:$Z$632,COLUMN()-1,0)=0,"",VLOOKUP($B460,'Classificação ativ com agrop'!$B$7:$Z$632,COLUMN()-1,0))</f>
        <v>Outros Transp</v>
      </c>
      <c r="M460" s="270" t="str">
        <f>IF(VLOOKUP($B460,'Classificação ativ com agrop'!$B$7:$Z$632,COLUMN()-1,0)=0,"",VLOOKUP($B460,'Classificação ativ com agrop'!$B$7:$Z$632,COLUMN()-1,0))</f>
        <v>X Prop</v>
      </c>
      <c r="N460" s="270" t="str">
        <f>IF(VLOOKUP($B460,'Classificação ativ com agrop'!$B$7:$Z$632,COLUMN()-1,0)=0,"",VLOOKUP($B460,'Classificação ativ com agrop'!$B$7:$Z$632,COLUMN()-1,0))</f>
        <v/>
      </c>
      <c r="O460" s="270" t="str">
        <f>IF(VLOOKUP($B460,'Classificação ativ com agrop'!$B$7:$Z$632,COLUMN()-1,0)=0,"",VLOOKUP($B460,'Classificação ativ com agrop'!$B$7:$Z$632,COLUMN()-1,0))</f>
        <v/>
      </c>
      <c r="P460" s="270" t="str">
        <f>IF(VLOOKUP($B460,'Classificação ativ com agrop'!$B$7:$Z$632,COLUMN()-1,0)=0,"",VLOOKUP($B460,'Classificação ativ com agrop'!$B$7:$Z$632,COLUMN()-1,0))</f>
        <v/>
      </c>
      <c r="Q460" s="269">
        <f>IF(VLOOKUP($B460,'Classificação ativ com agrop'!$B$7:$Z$632,COLUMN()-1,0)=0,"",VLOOKUP($B460,'Classificação ativ com agrop'!$B$7:$Z$632,COLUMN()-1,0))</f>
        <v>1</v>
      </c>
      <c r="R460" s="269" t="str">
        <f>IF(VLOOKUP($B460,'Classificação ativ com agrop'!$B$7:$Z$632,COLUMN()-1,0)=0,"",VLOOKUP($B460,'Classificação ativ com agrop'!$B$7:$Z$632,COLUMN()-1,0))</f>
        <v/>
      </c>
      <c r="S460" s="270">
        <f>IF(VLOOKUP($B460,'Classificação ativ com agrop'!$B$7:$Z$632,COLUMN()-1,0)=0,"",VLOOKUP($B460,'Classificação ativ com agrop'!$B$7:$Z$632,COLUMN()-1,0))</f>
        <v>827</v>
      </c>
      <c r="T460" s="270">
        <f>IF(VLOOKUP($B460,'Classificação ativ com agrop'!$B$7:$Z$632,COLUMN()-1,0)=0,"",VLOOKUP($B460,'Classificação ativ com agrop'!$B$7:$Z$632,COLUMN()-1,0))</f>
        <v>90</v>
      </c>
      <c r="U460" s="270">
        <f>IF(VLOOKUP($B460,'Classificação ativ com agrop'!$B$7:$Z$632,COLUMN()-1,0)=0,"",VLOOKUP($B460,'Classificação ativ com agrop'!$B$7:$Z$632,COLUMN()-1,0))</f>
        <v>62122</v>
      </c>
      <c r="V460" s="270">
        <f>IF(VLOOKUP($B460,'Classificação ativ com agrop'!$B$7:$Z$632,COLUMN()-1,0)=0,"",VLOOKUP($B460,'Classificação ativ com agrop'!$B$7:$Z$632,COLUMN()-1,0))</f>
        <v>1781</v>
      </c>
      <c r="W460" s="270" t="str">
        <f>IF(VLOOKUP($B460,'Classificação ativ com agrop'!$B$7:$Z$632,COLUMN()-1,0)=0,"",VLOOKUP($B460,'Classificação ativ com agrop'!$B$7:$Z$632,COLUMN()-1,0))</f>
        <v/>
      </c>
      <c r="X460" s="270" t="str">
        <f>IF(VLOOKUP($B460,'Classificação ativ com agrop'!$B$7:$Z$632,COLUMN()-1,0)=0,"",VLOOKUP($B460,'Classificação ativ com agrop'!$B$7:$Z$632,COLUMN()-1,0))</f>
        <v/>
      </c>
      <c r="Y460" s="270" t="str">
        <f>IF(VLOOKUP($B460,'Classificação ativ com agrop'!$B$7:$Z$632,COLUMN()-1,0)=0,"",VLOOKUP($B460,'Classificação ativ com agrop'!$B$7:$Z$632,COLUMN()-1,0))</f>
        <v/>
      </c>
      <c r="Z460" s="270" t="str">
        <f>IF(VLOOKUP($B460,'Classificação ativ com agrop'!$B$7:$Z$632,COLUMN()-1,0)=0,"",VLOOKUP($B460,'Classificação ativ com agrop'!$B$7:$Z$632,COLUMN()-1,0))</f>
        <v/>
      </c>
    </row>
    <row r="461" spans="1:26">
      <c r="A461" s="48">
        <v>189</v>
      </c>
      <c r="B461" s="49" t="s">
        <v>159</v>
      </c>
      <c r="C461" s="65">
        <f>VLOOKUP($B461,'Panorama Especialização Brasil'!$K$4:$BU$679,58,0)</f>
        <v>328</v>
      </c>
      <c r="D461" s="46">
        <f t="shared" si="7"/>
        <v>0.23333212743651849</v>
      </c>
      <c r="E461" s="201">
        <f>VLOOKUP($B461,'Panorama Especialização Brasil'!$K$4:$BU$679,60,0)</f>
        <v>12</v>
      </c>
      <c r="F461" s="98">
        <v>0</v>
      </c>
      <c r="G461" s="196">
        <v>0</v>
      </c>
      <c r="H461" s="98">
        <f>VLOOKUP($B461,'Panorama Especialização Brasil'!$K$4:$BU$679,63,0)</f>
        <v>24874</v>
      </c>
      <c r="I461" s="201">
        <f>VLOOKUP($B461,'Panorama Especialização Brasil'!$K$4:$BV$680,64,0)</f>
        <v>708</v>
      </c>
      <c r="J461" s="270" t="str">
        <f>IF(VLOOKUP($B461,'Classificação ativ com agrop'!$B$7:$Z$632,COLUMN()-1,0)=0,"",VLOOKUP($B461,'Classificação ativ com agrop'!$B$7:$Z$632,COLUMN()-1,0))</f>
        <v/>
      </c>
      <c r="K461" s="270" t="str">
        <f>IF(VLOOKUP($B461,'Classificação ativ com agrop'!$B$7:$Z$632,COLUMN()-1,0)=0,"",VLOOKUP($B461,'Classificação ativ com agrop'!$B$7:$Z$632,COLUMN()-1,0))</f>
        <v>Const Civil</v>
      </c>
      <c r="L461" s="270" t="str">
        <f>IF(VLOOKUP($B461,'Classificação ativ com agrop'!$B$7:$Z$632,COLUMN()-1,0)=0,"",VLOOKUP($B461,'Classificação ativ com agrop'!$B$7:$Z$632,COLUMN()-1,0))</f>
        <v/>
      </c>
      <c r="M461" s="270" t="str">
        <f>IF(VLOOKUP($B461,'Classificação ativ com agrop'!$B$7:$Z$632,COLUMN()-1,0)=0,"",VLOOKUP($B461,'Classificação ativ com agrop'!$B$7:$Z$632,COLUMN()-1,0))</f>
        <v>Multifunção</v>
      </c>
      <c r="N461" s="270" t="str">
        <f>IF(VLOOKUP($B461,'Classificação ativ com agrop'!$B$7:$Z$632,COLUMN()-1,0)=0,"",VLOOKUP($B461,'Classificação ativ com agrop'!$B$7:$Z$632,COLUMN()-1,0))</f>
        <v/>
      </c>
      <c r="O461" s="270" t="str">
        <f>IF(VLOOKUP($B461,'Classificação ativ com agrop'!$B$7:$Z$632,COLUMN()-1,0)=0,"",VLOOKUP($B461,'Classificação ativ com agrop'!$B$7:$Z$632,COLUMN()-1,0))</f>
        <v/>
      </c>
      <c r="P461" s="270" t="str">
        <f>IF(VLOOKUP($B461,'Classificação ativ com agrop'!$B$7:$Z$632,COLUMN()-1,0)=0,"",VLOOKUP($B461,'Classificação ativ com agrop'!$B$7:$Z$632,COLUMN()-1,0))</f>
        <v/>
      </c>
      <c r="Q461" s="269">
        <f>IF(VLOOKUP($B461,'Classificação ativ com agrop'!$B$7:$Z$632,COLUMN()-1,0)=0,"",VLOOKUP($B461,'Classificação ativ com agrop'!$B$7:$Z$632,COLUMN()-1,0))</f>
        <v>1</v>
      </c>
      <c r="R461" s="269" t="str">
        <f>IF(VLOOKUP($B461,'Classificação ativ com agrop'!$B$7:$Z$632,COLUMN()-1,0)=0,"",VLOOKUP($B461,'Classificação ativ com agrop'!$B$7:$Z$632,COLUMN()-1,0))</f>
        <v/>
      </c>
      <c r="S461" s="270">
        <f>IF(VLOOKUP($B461,'Classificação ativ com agrop'!$B$7:$Z$632,COLUMN()-1,0)=0,"",VLOOKUP($B461,'Classificação ativ com agrop'!$B$7:$Z$632,COLUMN()-1,0))</f>
        <v>328</v>
      </c>
      <c r="T461" s="270">
        <f>IF(VLOOKUP($B461,'Classificação ativ com agrop'!$B$7:$Z$632,COLUMN()-1,0)=0,"",VLOOKUP($B461,'Classificação ativ com agrop'!$B$7:$Z$632,COLUMN()-1,0))</f>
        <v>12</v>
      </c>
      <c r="U461" s="270">
        <f>IF(VLOOKUP($B461,'Classificação ativ com agrop'!$B$7:$Z$632,COLUMN()-1,0)=0,"",VLOOKUP($B461,'Classificação ativ com agrop'!$B$7:$Z$632,COLUMN()-1,0))</f>
        <v>24874</v>
      </c>
      <c r="V461" s="270">
        <f>IF(VLOOKUP($B461,'Classificação ativ com agrop'!$B$7:$Z$632,COLUMN()-1,0)=0,"",VLOOKUP($B461,'Classificação ativ com agrop'!$B$7:$Z$632,COLUMN()-1,0))</f>
        <v>708</v>
      </c>
      <c r="W461" s="270" t="str">
        <f>IF(VLOOKUP($B461,'Classificação ativ com agrop'!$B$7:$Z$632,COLUMN()-1,0)=0,"",VLOOKUP($B461,'Classificação ativ com agrop'!$B$7:$Z$632,COLUMN()-1,0))</f>
        <v/>
      </c>
      <c r="X461" s="270" t="str">
        <f>IF(VLOOKUP($B461,'Classificação ativ com agrop'!$B$7:$Z$632,COLUMN()-1,0)=0,"",VLOOKUP($B461,'Classificação ativ com agrop'!$B$7:$Z$632,COLUMN()-1,0))</f>
        <v/>
      </c>
      <c r="Y461" s="270" t="str">
        <f>IF(VLOOKUP($B461,'Classificação ativ com agrop'!$B$7:$Z$632,COLUMN()-1,0)=0,"",VLOOKUP($B461,'Classificação ativ com agrop'!$B$7:$Z$632,COLUMN()-1,0))</f>
        <v/>
      </c>
      <c r="Z461" s="270" t="str">
        <f>IF(VLOOKUP($B461,'Classificação ativ com agrop'!$B$7:$Z$632,COLUMN()-1,0)=0,"",VLOOKUP($B461,'Classificação ativ com agrop'!$B$7:$Z$632,COLUMN()-1,0))</f>
        <v/>
      </c>
    </row>
    <row r="462" spans="1:26">
      <c r="A462" s="48">
        <v>229</v>
      </c>
      <c r="B462" s="49" t="s">
        <v>199</v>
      </c>
      <c r="C462" s="65">
        <f>VLOOKUP($B462,'Panorama Especialização Brasil'!$K$4:$BU$679,58,0)</f>
        <v>329</v>
      </c>
      <c r="D462" s="46">
        <f t="shared" si="7"/>
        <v>0.23239912834752582</v>
      </c>
      <c r="E462" s="201">
        <f>VLOOKUP($B462,'Panorama Especialização Brasil'!$K$4:$BU$679,60,0)</f>
        <v>6</v>
      </c>
      <c r="F462" s="98">
        <v>313</v>
      </c>
      <c r="G462" s="196">
        <v>3</v>
      </c>
      <c r="H462" s="98">
        <f>VLOOKUP($B462,'Panorama Especialização Brasil'!$K$4:$BU$679,63,0)</f>
        <v>25050</v>
      </c>
      <c r="I462" s="201">
        <f>VLOOKUP($B462,'Panorama Especialização Brasil'!$K$4:$BV$680,64,0)</f>
        <v>945</v>
      </c>
      <c r="J462" s="270" t="str">
        <f>IF(VLOOKUP($B462,'Classificação ativ com agrop'!$B$7:$Z$632,COLUMN()-1,0)=0,"",VLOOKUP($B462,'Classificação ativ com agrop'!$B$7:$Z$632,COLUMN()-1,0))</f>
        <v/>
      </c>
      <c r="K462" s="270" t="str">
        <f>IF(VLOOKUP($B462,'Classificação ativ com agrop'!$B$7:$Z$632,COLUMN()-1,0)=0,"",VLOOKUP($B462,'Classificação ativ com agrop'!$B$7:$Z$632,COLUMN()-1,0))</f>
        <v>Eletroeletron</v>
      </c>
      <c r="L462" s="270" t="str">
        <f>IF(VLOOKUP($B462,'Classificação ativ com agrop'!$B$7:$Z$632,COLUMN()-1,0)=0,"",VLOOKUP($B462,'Classificação ativ com agrop'!$B$7:$Z$632,COLUMN()-1,0))</f>
        <v/>
      </c>
      <c r="M462" s="270" t="str">
        <f>IF(VLOOKUP($B462,'Classificação ativ com agrop'!$B$7:$Z$632,COLUMN()-1,0)=0,"",VLOOKUP($B462,'Classificação ativ com agrop'!$B$7:$Z$632,COLUMN()-1,0))</f>
        <v>X Prop</v>
      </c>
      <c r="N462" s="270" t="str">
        <f>IF(VLOOKUP($B462,'Classificação ativ com agrop'!$B$7:$Z$632,COLUMN()-1,0)=0,"",VLOOKUP($B462,'Classificação ativ com agrop'!$B$7:$Z$632,COLUMN()-1,0))</f>
        <v/>
      </c>
      <c r="O462" s="270" t="str">
        <f>IF(VLOOKUP($B462,'Classificação ativ com agrop'!$B$7:$Z$632,COLUMN()-1,0)=0,"",VLOOKUP($B462,'Classificação ativ com agrop'!$B$7:$Z$632,COLUMN()-1,0))</f>
        <v/>
      </c>
      <c r="P462" s="270" t="str">
        <f>IF(VLOOKUP($B462,'Classificação ativ com agrop'!$B$7:$Z$632,COLUMN()-1,0)=0,"",VLOOKUP($B462,'Classificação ativ com agrop'!$B$7:$Z$632,COLUMN()-1,0))</f>
        <v/>
      </c>
      <c r="Q462" s="269">
        <f>IF(VLOOKUP($B462,'Classificação ativ com agrop'!$B$7:$Z$632,COLUMN()-1,0)=0,"",VLOOKUP($B462,'Classificação ativ com agrop'!$B$7:$Z$632,COLUMN()-1,0))</f>
        <v>1</v>
      </c>
      <c r="R462" s="269" t="str">
        <f>IF(VLOOKUP($B462,'Classificação ativ com agrop'!$B$7:$Z$632,COLUMN()-1,0)=0,"",VLOOKUP($B462,'Classificação ativ com agrop'!$B$7:$Z$632,COLUMN()-1,0))</f>
        <v/>
      </c>
      <c r="S462" s="270">
        <f>IF(VLOOKUP($B462,'Classificação ativ com agrop'!$B$7:$Z$632,COLUMN()-1,0)=0,"",VLOOKUP($B462,'Classificação ativ com agrop'!$B$7:$Z$632,COLUMN()-1,0))</f>
        <v>329</v>
      </c>
      <c r="T462" s="270">
        <f>IF(VLOOKUP($B462,'Classificação ativ com agrop'!$B$7:$Z$632,COLUMN()-1,0)=0,"",VLOOKUP($B462,'Classificação ativ com agrop'!$B$7:$Z$632,COLUMN()-1,0))</f>
        <v>6</v>
      </c>
      <c r="U462" s="270">
        <f>IF(VLOOKUP($B462,'Classificação ativ com agrop'!$B$7:$Z$632,COLUMN()-1,0)=0,"",VLOOKUP($B462,'Classificação ativ com agrop'!$B$7:$Z$632,COLUMN()-1,0))</f>
        <v>25050</v>
      </c>
      <c r="V462" s="270">
        <f>IF(VLOOKUP($B462,'Classificação ativ com agrop'!$B$7:$Z$632,COLUMN()-1,0)=0,"",VLOOKUP($B462,'Classificação ativ com agrop'!$B$7:$Z$632,COLUMN()-1,0))</f>
        <v>945</v>
      </c>
      <c r="W462" s="270" t="str">
        <f>IF(VLOOKUP($B462,'Classificação ativ com agrop'!$B$7:$Z$632,COLUMN()-1,0)=0,"",VLOOKUP($B462,'Classificação ativ com agrop'!$B$7:$Z$632,COLUMN()-1,0))</f>
        <v/>
      </c>
      <c r="X462" s="270" t="str">
        <f>IF(VLOOKUP($B462,'Classificação ativ com agrop'!$B$7:$Z$632,COLUMN()-1,0)=0,"",VLOOKUP($B462,'Classificação ativ com agrop'!$B$7:$Z$632,COLUMN()-1,0))</f>
        <v/>
      </c>
      <c r="Y462" s="270" t="str">
        <f>IF(VLOOKUP($B462,'Classificação ativ com agrop'!$B$7:$Z$632,COLUMN()-1,0)=0,"",VLOOKUP($B462,'Classificação ativ com agrop'!$B$7:$Z$632,COLUMN()-1,0))</f>
        <v/>
      </c>
      <c r="Z462" s="270" t="str">
        <f>IF(VLOOKUP($B462,'Classificação ativ com agrop'!$B$7:$Z$632,COLUMN()-1,0)=0,"",VLOOKUP($B462,'Classificação ativ com agrop'!$B$7:$Z$632,COLUMN()-1,0))</f>
        <v/>
      </c>
    </row>
    <row r="463" spans="1:26">
      <c r="A463" s="48">
        <v>543</v>
      </c>
      <c r="B463" s="49" t="s">
        <v>515</v>
      </c>
      <c r="C463" s="65">
        <f>VLOOKUP($B463,'Panorama Especialização Brasil'!$K$4:$BU$679,58,0)</f>
        <v>34</v>
      </c>
      <c r="D463" s="46">
        <f t="shared" si="7"/>
        <v>0.23228730752319271</v>
      </c>
      <c r="E463" s="201">
        <f>VLOOKUP($B463,'Panorama Especialização Brasil'!$K$4:$BU$679,60,0)</f>
        <v>18</v>
      </c>
      <c r="F463" s="98">
        <v>4</v>
      </c>
      <c r="G463" s="196">
        <v>4</v>
      </c>
      <c r="H463" s="98">
        <f>VLOOKUP($B463,'Panorama Especialização Brasil'!$K$4:$BU$679,63,0)</f>
        <v>2590</v>
      </c>
      <c r="I463" s="201">
        <f>VLOOKUP($B463,'Panorama Especialização Brasil'!$K$4:$BV$680,64,0)</f>
        <v>215</v>
      </c>
      <c r="J463" s="270" t="str">
        <f>IF(VLOOKUP($B463,'Classificação ativ com agrop'!$B$7:$Z$632,COLUMN()-1,0)=0,"",VLOOKUP($B463,'Classificação ativ com agrop'!$B$7:$Z$632,COLUMN()-1,0))</f>
        <v/>
      </c>
      <c r="K463" s="270" t="str">
        <f>IF(VLOOKUP($B463,'Classificação ativ com agrop'!$B$7:$Z$632,COLUMN()-1,0)=0,"",VLOOKUP($B463,'Classificação ativ com agrop'!$B$7:$Z$632,COLUMN()-1,0))</f>
        <v>SPF&amp;E</v>
      </c>
      <c r="L463" s="270" t="str">
        <f>IF(VLOOKUP($B463,'Classificação ativ com agrop'!$B$7:$Z$632,COLUMN()-1,0)=0,"",VLOOKUP($B463,'Classificação ativ com agrop'!$B$7:$Z$632,COLUMN()-1,0))</f>
        <v/>
      </c>
      <c r="M463" s="270" t="str">
        <f>IF(VLOOKUP($B463,'Classificação ativ com agrop'!$B$7:$Z$632,COLUMN()-1,0)=0,"",VLOOKUP($B463,'Classificação ativ com agrop'!$B$7:$Z$632,COLUMN()-1,0))</f>
        <v>Gen Reflexo</v>
      </c>
      <c r="N463" s="270" t="str">
        <f>IF(VLOOKUP($B463,'Classificação ativ com agrop'!$B$7:$Z$632,COLUMN()-1,0)=0,"",VLOOKUP($B463,'Classificação ativ com agrop'!$B$7:$Z$632,COLUMN()-1,0))</f>
        <v/>
      </c>
      <c r="O463" s="270" t="str">
        <f>IF(VLOOKUP($B463,'Classificação ativ com agrop'!$B$7:$Z$632,COLUMN()-1,0)=0,"",VLOOKUP($B463,'Classificação ativ com agrop'!$B$7:$Z$632,COLUMN()-1,0))</f>
        <v/>
      </c>
      <c r="P463" s="270" t="str">
        <f>IF(VLOOKUP($B463,'Classificação ativ com agrop'!$B$7:$Z$632,COLUMN()-1,0)=0,"",VLOOKUP($B463,'Classificação ativ com agrop'!$B$7:$Z$632,COLUMN()-1,0))</f>
        <v/>
      </c>
      <c r="Q463" s="269">
        <f>IF(VLOOKUP($B463,'Classificação ativ com agrop'!$B$7:$Z$632,COLUMN()-1,0)=0,"",VLOOKUP($B463,'Classificação ativ com agrop'!$B$7:$Z$632,COLUMN()-1,0))</f>
        <v>1</v>
      </c>
      <c r="R463" s="269" t="str">
        <f>IF(VLOOKUP($B463,'Classificação ativ com agrop'!$B$7:$Z$632,COLUMN()-1,0)=0,"",VLOOKUP($B463,'Classificação ativ com agrop'!$B$7:$Z$632,COLUMN()-1,0))</f>
        <v/>
      </c>
      <c r="S463" s="270">
        <f>IF(VLOOKUP($B463,'Classificação ativ com agrop'!$B$7:$Z$632,COLUMN()-1,0)=0,"",VLOOKUP($B463,'Classificação ativ com agrop'!$B$7:$Z$632,COLUMN()-1,0))</f>
        <v>34</v>
      </c>
      <c r="T463" s="270">
        <f>IF(VLOOKUP($B463,'Classificação ativ com agrop'!$B$7:$Z$632,COLUMN()-1,0)=0,"",VLOOKUP($B463,'Classificação ativ com agrop'!$B$7:$Z$632,COLUMN()-1,0))</f>
        <v>18</v>
      </c>
      <c r="U463" s="270">
        <f>IF(VLOOKUP($B463,'Classificação ativ com agrop'!$B$7:$Z$632,COLUMN()-1,0)=0,"",VLOOKUP($B463,'Classificação ativ com agrop'!$B$7:$Z$632,COLUMN()-1,0))</f>
        <v>2590</v>
      </c>
      <c r="V463" s="270">
        <f>IF(VLOOKUP($B463,'Classificação ativ com agrop'!$B$7:$Z$632,COLUMN()-1,0)=0,"",VLOOKUP($B463,'Classificação ativ com agrop'!$B$7:$Z$632,COLUMN()-1,0))</f>
        <v>215</v>
      </c>
      <c r="W463" s="270" t="str">
        <f>IF(VLOOKUP($B463,'Classificação ativ com agrop'!$B$7:$Z$632,COLUMN()-1,0)=0,"",VLOOKUP($B463,'Classificação ativ com agrop'!$B$7:$Z$632,COLUMN()-1,0))</f>
        <v/>
      </c>
      <c r="X463" s="270" t="str">
        <f>IF(VLOOKUP($B463,'Classificação ativ com agrop'!$B$7:$Z$632,COLUMN()-1,0)=0,"",VLOOKUP($B463,'Classificação ativ com agrop'!$B$7:$Z$632,COLUMN()-1,0))</f>
        <v/>
      </c>
      <c r="Y463" s="270" t="str">
        <f>IF(VLOOKUP($B463,'Classificação ativ com agrop'!$B$7:$Z$632,COLUMN()-1,0)=0,"",VLOOKUP($B463,'Classificação ativ com agrop'!$B$7:$Z$632,COLUMN()-1,0))</f>
        <v/>
      </c>
      <c r="Z463" s="270" t="str">
        <f>IF(VLOOKUP($B463,'Classificação ativ com agrop'!$B$7:$Z$632,COLUMN()-1,0)=0,"",VLOOKUP($B463,'Classificação ativ com agrop'!$B$7:$Z$632,COLUMN()-1,0))</f>
        <v/>
      </c>
    </row>
    <row r="464" spans="1:26">
      <c r="A464" s="48">
        <v>170</v>
      </c>
      <c r="B464" s="49" t="s">
        <v>140</v>
      </c>
      <c r="C464" s="65">
        <f>VLOOKUP($B464,'Panorama Especialização Brasil'!$K$4:$BU$679,58,0)</f>
        <v>567</v>
      </c>
      <c r="D464" s="46">
        <f t="shared" si="7"/>
        <v>0.23221773059833364</v>
      </c>
      <c r="E464" s="201">
        <f>VLOOKUP($B464,'Panorama Especialização Brasil'!$K$4:$BU$679,60,0)</f>
        <v>27</v>
      </c>
      <c r="F464" s="98">
        <v>430</v>
      </c>
      <c r="G464" s="196">
        <v>16</v>
      </c>
      <c r="H464" s="98">
        <f>VLOOKUP($B464,'Panorama Especialização Brasil'!$K$4:$BU$679,63,0)</f>
        <v>43205</v>
      </c>
      <c r="I464" s="201">
        <f>VLOOKUP($B464,'Panorama Especialização Brasil'!$K$4:$BV$680,64,0)</f>
        <v>1319</v>
      </c>
      <c r="J464" s="270" t="str">
        <f>IF(VLOOKUP($B464,'Classificação ativ com agrop'!$B$7:$Z$632,COLUMN()-1,0)=0,"",VLOOKUP($B464,'Classificação ativ com agrop'!$B$7:$Z$632,COLUMN()-1,0))</f>
        <v/>
      </c>
      <c r="K464" s="270" t="str">
        <f>IF(VLOOKUP($B464,'Classificação ativ com agrop'!$B$7:$Z$632,COLUMN()-1,0)=0,"",VLOOKUP($B464,'Classificação ativ com agrop'!$B$7:$Z$632,COLUMN()-1,0))</f>
        <v>Multicadeia</v>
      </c>
      <c r="L464" s="270" t="str">
        <f>IF(VLOOKUP($B464,'Classificação ativ com agrop'!$B$7:$Z$632,COLUMN()-1,0)=0,"",VLOOKUP($B464,'Classificação ativ com agrop'!$B$7:$Z$632,COLUMN()-1,0))</f>
        <v/>
      </c>
      <c r="M464" s="270" t="str">
        <f>IF(VLOOKUP($B464,'Classificação ativ com agrop'!$B$7:$Z$632,COLUMN()-1,0)=0,"",VLOOKUP($B464,'Classificação ativ com agrop'!$B$7:$Z$632,COLUMN()-1,0))</f>
        <v>Multifunção</v>
      </c>
      <c r="N464" s="270" t="str">
        <f>IF(VLOOKUP($B464,'Classificação ativ com agrop'!$B$7:$Z$632,COLUMN()-1,0)=0,"",VLOOKUP($B464,'Classificação ativ com agrop'!$B$7:$Z$632,COLUMN()-1,0))</f>
        <v/>
      </c>
      <c r="O464" s="270" t="str">
        <f>IF(VLOOKUP($B464,'Classificação ativ com agrop'!$B$7:$Z$632,COLUMN()-1,0)=0,"",VLOOKUP($B464,'Classificação ativ com agrop'!$B$7:$Z$632,COLUMN()-1,0))</f>
        <v/>
      </c>
      <c r="P464" s="270" t="str">
        <f>IF(VLOOKUP($B464,'Classificação ativ com agrop'!$B$7:$Z$632,COLUMN()-1,0)=0,"",VLOOKUP($B464,'Classificação ativ com agrop'!$B$7:$Z$632,COLUMN()-1,0))</f>
        <v/>
      </c>
      <c r="Q464" s="269">
        <f>IF(VLOOKUP($B464,'Classificação ativ com agrop'!$B$7:$Z$632,COLUMN()-1,0)=0,"",VLOOKUP($B464,'Classificação ativ com agrop'!$B$7:$Z$632,COLUMN()-1,0))</f>
        <v>1</v>
      </c>
      <c r="R464" s="269" t="str">
        <f>IF(VLOOKUP($B464,'Classificação ativ com agrop'!$B$7:$Z$632,COLUMN()-1,0)=0,"",VLOOKUP($B464,'Classificação ativ com agrop'!$B$7:$Z$632,COLUMN()-1,0))</f>
        <v/>
      </c>
      <c r="S464" s="270">
        <f>IF(VLOOKUP($B464,'Classificação ativ com agrop'!$B$7:$Z$632,COLUMN()-1,0)=0,"",VLOOKUP($B464,'Classificação ativ com agrop'!$B$7:$Z$632,COLUMN()-1,0))</f>
        <v>567</v>
      </c>
      <c r="T464" s="270">
        <f>IF(VLOOKUP($B464,'Classificação ativ com agrop'!$B$7:$Z$632,COLUMN()-1,0)=0,"",VLOOKUP($B464,'Classificação ativ com agrop'!$B$7:$Z$632,COLUMN()-1,0))</f>
        <v>27</v>
      </c>
      <c r="U464" s="270">
        <f>IF(VLOOKUP($B464,'Classificação ativ com agrop'!$B$7:$Z$632,COLUMN()-1,0)=0,"",VLOOKUP($B464,'Classificação ativ com agrop'!$B$7:$Z$632,COLUMN()-1,0))</f>
        <v>43205</v>
      </c>
      <c r="V464" s="270">
        <f>IF(VLOOKUP($B464,'Classificação ativ com agrop'!$B$7:$Z$632,COLUMN()-1,0)=0,"",VLOOKUP($B464,'Classificação ativ com agrop'!$B$7:$Z$632,COLUMN()-1,0))</f>
        <v>1319</v>
      </c>
      <c r="W464" s="270" t="str">
        <f>IF(VLOOKUP($B464,'Classificação ativ com agrop'!$B$7:$Z$632,COLUMN()-1,0)=0,"",VLOOKUP($B464,'Classificação ativ com agrop'!$B$7:$Z$632,COLUMN()-1,0))</f>
        <v/>
      </c>
      <c r="X464" s="270" t="str">
        <f>IF(VLOOKUP($B464,'Classificação ativ com agrop'!$B$7:$Z$632,COLUMN()-1,0)=0,"",VLOOKUP($B464,'Classificação ativ com agrop'!$B$7:$Z$632,COLUMN()-1,0))</f>
        <v/>
      </c>
      <c r="Y464" s="270" t="str">
        <f>IF(VLOOKUP($B464,'Classificação ativ com agrop'!$B$7:$Z$632,COLUMN()-1,0)=0,"",VLOOKUP($B464,'Classificação ativ com agrop'!$B$7:$Z$632,COLUMN()-1,0))</f>
        <v/>
      </c>
      <c r="Z464" s="270" t="str">
        <f>IF(VLOOKUP($B464,'Classificação ativ com agrop'!$B$7:$Z$632,COLUMN()-1,0)=0,"",VLOOKUP($B464,'Classificação ativ com agrop'!$B$7:$Z$632,COLUMN()-1,0))</f>
        <v/>
      </c>
    </row>
    <row r="465" spans="1:26">
      <c r="A465" s="48">
        <v>469</v>
      </c>
      <c r="B465" s="49" t="s">
        <v>441</v>
      </c>
      <c r="C465" s="65">
        <f>VLOOKUP($B465,'Panorama Especialização Brasil'!$K$4:$BU$679,58,0)</f>
        <v>918</v>
      </c>
      <c r="D465" s="46">
        <f t="shared" si="7"/>
        <v>0.22488753326268313</v>
      </c>
      <c r="E465" s="201">
        <f>VLOOKUP($B465,'Panorama Especialização Brasil'!$K$4:$BU$679,60,0)</f>
        <v>115</v>
      </c>
      <c r="F465" s="98">
        <v>464</v>
      </c>
      <c r="G465" s="196">
        <v>36</v>
      </c>
      <c r="H465" s="98">
        <f>VLOOKUP($B465,'Panorama Especialização Brasil'!$K$4:$BU$679,63,0)</f>
        <v>72231</v>
      </c>
      <c r="I465" s="201">
        <f>VLOOKUP($B465,'Panorama Especialização Brasil'!$K$4:$BV$680,64,0)</f>
        <v>12836</v>
      </c>
      <c r="J465" s="270" t="str">
        <f>IF(VLOOKUP($B465,'Classificação ativ com agrop'!$B$7:$Z$632,COLUMN()-1,0)=0,"",VLOOKUP($B465,'Classificação ativ com agrop'!$B$7:$Z$632,COLUMN()-1,0))</f>
        <v/>
      </c>
      <c r="K465" s="270" t="str">
        <f>IF(VLOOKUP($B465,'Classificação ativ com agrop'!$B$7:$Z$632,COLUMN()-1,0)=0,"",VLOOKUP($B465,'Classificação ativ com agrop'!$B$7:$Z$632,COLUMN()-1,0))</f>
        <v>SPF</v>
      </c>
      <c r="L465" s="270" t="str">
        <f>IF(VLOOKUP($B465,'Classificação ativ com agrop'!$B$7:$Z$632,COLUMN()-1,0)=0,"",VLOOKUP($B465,'Classificação ativ com agrop'!$B$7:$Z$632,COLUMN()-1,0))</f>
        <v/>
      </c>
      <c r="M465" s="270" t="str">
        <f>IF(VLOOKUP($B465,'Classificação ativ com agrop'!$B$7:$Z$632,COLUMN()-1,0)=0,"",VLOOKUP($B465,'Classificação ativ com agrop'!$B$7:$Z$632,COLUMN()-1,0))</f>
        <v>Cons Reflexo</v>
      </c>
      <c r="N465" s="270" t="str">
        <f>IF(VLOOKUP($B465,'Classificação ativ com agrop'!$B$7:$Z$632,COLUMN()-1,0)=0,"",VLOOKUP($B465,'Classificação ativ com agrop'!$B$7:$Z$632,COLUMN()-1,0))</f>
        <v/>
      </c>
      <c r="O465" s="270" t="str">
        <f>IF(VLOOKUP($B465,'Classificação ativ com agrop'!$B$7:$Z$632,COLUMN()-1,0)=0,"",VLOOKUP($B465,'Classificação ativ com agrop'!$B$7:$Z$632,COLUMN()-1,0))</f>
        <v/>
      </c>
      <c r="P465" s="270" t="str">
        <f>IF(VLOOKUP($B465,'Classificação ativ com agrop'!$B$7:$Z$632,COLUMN()-1,0)=0,"",VLOOKUP($B465,'Classificação ativ com agrop'!$B$7:$Z$632,COLUMN()-1,0))</f>
        <v/>
      </c>
      <c r="Q465" s="269">
        <f>IF(VLOOKUP($B465,'Classificação ativ com agrop'!$B$7:$Z$632,COLUMN()-1,0)=0,"",VLOOKUP($B465,'Classificação ativ com agrop'!$B$7:$Z$632,COLUMN()-1,0))</f>
        <v>1</v>
      </c>
      <c r="R465" s="269" t="str">
        <f>IF(VLOOKUP($B465,'Classificação ativ com agrop'!$B$7:$Z$632,COLUMN()-1,0)=0,"",VLOOKUP($B465,'Classificação ativ com agrop'!$B$7:$Z$632,COLUMN()-1,0))</f>
        <v/>
      </c>
      <c r="S465" s="270">
        <f>IF(VLOOKUP($B465,'Classificação ativ com agrop'!$B$7:$Z$632,COLUMN()-1,0)=0,"",VLOOKUP($B465,'Classificação ativ com agrop'!$B$7:$Z$632,COLUMN()-1,0))</f>
        <v>918</v>
      </c>
      <c r="T465" s="270">
        <f>IF(VLOOKUP($B465,'Classificação ativ com agrop'!$B$7:$Z$632,COLUMN()-1,0)=0,"",VLOOKUP($B465,'Classificação ativ com agrop'!$B$7:$Z$632,COLUMN()-1,0))</f>
        <v>115</v>
      </c>
      <c r="U465" s="270">
        <f>IF(VLOOKUP($B465,'Classificação ativ com agrop'!$B$7:$Z$632,COLUMN()-1,0)=0,"",VLOOKUP($B465,'Classificação ativ com agrop'!$B$7:$Z$632,COLUMN()-1,0))</f>
        <v>72231</v>
      </c>
      <c r="V465" s="270">
        <f>IF(VLOOKUP($B465,'Classificação ativ com agrop'!$B$7:$Z$632,COLUMN()-1,0)=0,"",VLOOKUP($B465,'Classificação ativ com agrop'!$B$7:$Z$632,COLUMN()-1,0))</f>
        <v>12836</v>
      </c>
      <c r="W465" s="270" t="str">
        <f>IF(VLOOKUP($B465,'Classificação ativ com agrop'!$B$7:$Z$632,COLUMN()-1,0)=0,"",VLOOKUP($B465,'Classificação ativ com agrop'!$B$7:$Z$632,COLUMN()-1,0))</f>
        <v/>
      </c>
      <c r="X465" s="270" t="str">
        <f>IF(VLOOKUP($B465,'Classificação ativ com agrop'!$B$7:$Z$632,COLUMN()-1,0)=0,"",VLOOKUP($B465,'Classificação ativ com agrop'!$B$7:$Z$632,COLUMN()-1,0))</f>
        <v/>
      </c>
      <c r="Y465" s="270" t="str">
        <f>IF(VLOOKUP($B465,'Classificação ativ com agrop'!$B$7:$Z$632,COLUMN()-1,0)=0,"",VLOOKUP($B465,'Classificação ativ com agrop'!$B$7:$Z$632,COLUMN()-1,0))</f>
        <v/>
      </c>
      <c r="Z465" s="270" t="str">
        <f>IF(VLOOKUP($B465,'Classificação ativ com agrop'!$B$7:$Z$632,COLUMN()-1,0)=0,"",VLOOKUP($B465,'Classificação ativ com agrop'!$B$7:$Z$632,COLUMN()-1,0))</f>
        <v/>
      </c>
    </row>
    <row r="466" spans="1:26">
      <c r="A466" s="48">
        <v>136</v>
      </c>
      <c r="B466" s="49" t="s">
        <v>106</v>
      </c>
      <c r="C466" s="65">
        <f>VLOOKUP($B466,'Panorama Especialização Brasil'!$K$4:$BU$679,58,0)</f>
        <v>106</v>
      </c>
      <c r="D466" s="46">
        <f t="shared" si="7"/>
        <v>0.22438709037605584</v>
      </c>
      <c r="E466" s="201">
        <f>VLOOKUP($B466,'Panorama Especialização Brasil'!$K$4:$BU$679,60,0)</f>
        <v>14</v>
      </c>
      <c r="F466" s="98">
        <v>46</v>
      </c>
      <c r="G466" s="196">
        <v>1</v>
      </c>
      <c r="H466" s="98">
        <f>VLOOKUP($B466,'Panorama Especialização Brasil'!$K$4:$BU$679,63,0)</f>
        <v>8359</v>
      </c>
      <c r="I466" s="201">
        <f>VLOOKUP($B466,'Panorama Especialização Brasil'!$K$4:$BV$680,64,0)</f>
        <v>373</v>
      </c>
      <c r="J466" s="270" t="str">
        <f>IF(VLOOKUP($B466,'Classificação ativ com agrop'!$B$7:$Z$632,COLUMN()-1,0)=0,"",VLOOKUP($B466,'Classificação ativ com agrop'!$B$7:$Z$632,COLUMN()-1,0))</f>
        <v/>
      </c>
      <c r="K466" s="270" t="str">
        <f>IF(VLOOKUP($B466,'Classificação ativ com agrop'!$B$7:$Z$632,COLUMN()-1,0)=0,"",VLOOKUP($B466,'Classificação ativ com agrop'!$B$7:$Z$632,COLUMN()-1,0))</f>
        <v>SPE</v>
      </c>
      <c r="L466" s="270" t="str">
        <f>IF(VLOOKUP($B466,'Classificação ativ com agrop'!$B$7:$Z$632,COLUMN()-1,0)=0,"",VLOOKUP($B466,'Classificação ativ com agrop'!$B$7:$Z$632,COLUMN()-1,0))</f>
        <v/>
      </c>
      <c r="M466" s="270" t="str">
        <f>IF(VLOOKUP($B466,'Classificação ativ com agrop'!$B$7:$Z$632,COLUMN()-1,0)=0,"",VLOOKUP($B466,'Classificação ativ com agrop'!$B$7:$Z$632,COLUMN()-1,0))</f>
        <v>Multifunção</v>
      </c>
      <c r="N466" s="270" t="str">
        <f>IF(VLOOKUP($B466,'Classificação ativ com agrop'!$B$7:$Z$632,COLUMN()-1,0)=0,"",VLOOKUP($B466,'Classificação ativ com agrop'!$B$7:$Z$632,COLUMN()-1,0))</f>
        <v/>
      </c>
      <c r="O466" s="270" t="str">
        <f>IF(VLOOKUP($B466,'Classificação ativ com agrop'!$B$7:$Z$632,COLUMN()-1,0)=0,"",VLOOKUP($B466,'Classificação ativ com agrop'!$B$7:$Z$632,COLUMN()-1,0))</f>
        <v/>
      </c>
      <c r="P466" s="270" t="str">
        <f>IF(VLOOKUP($B466,'Classificação ativ com agrop'!$B$7:$Z$632,COLUMN()-1,0)=0,"",VLOOKUP($B466,'Classificação ativ com agrop'!$B$7:$Z$632,COLUMN()-1,0))</f>
        <v/>
      </c>
      <c r="Q466" s="269">
        <f>IF(VLOOKUP($B466,'Classificação ativ com agrop'!$B$7:$Z$632,COLUMN()-1,0)=0,"",VLOOKUP($B466,'Classificação ativ com agrop'!$B$7:$Z$632,COLUMN()-1,0))</f>
        <v>1</v>
      </c>
      <c r="R466" s="269" t="str">
        <f>IF(VLOOKUP($B466,'Classificação ativ com agrop'!$B$7:$Z$632,COLUMN()-1,0)=0,"",VLOOKUP($B466,'Classificação ativ com agrop'!$B$7:$Z$632,COLUMN()-1,0))</f>
        <v/>
      </c>
      <c r="S466" s="270">
        <f>IF(VLOOKUP($B466,'Classificação ativ com agrop'!$B$7:$Z$632,COLUMN()-1,0)=0,"",VLOOKUP($B466,'Classificação ativ com agrop'!$B$7:$Z$632,COLUMN()-1,0))</f>
        <v>106</v>
      </c>
      <c r="T466" s="270">
        <f>IF(VLOOKUP($B466,'Classificação ativ com agrop'!$B$7:$Z$632,COLUMN()-1,0)=0,"",VLOOKUP($B466,'Classificação ativ com agrop'!$B$7:$Z$632,COLUMN()-1,0))</f>
        <v>14</v>
      </c>
      <c r="U466" s="270">
        <f>IF(VLOOKUP($B466,'Classificação ativ com agrop'!$B$7:$Z$632,COLUMN()-1,0)=0,"",VLOOKUP($B466,'Classificação ativ com agrop'!$B$7:$Z$632,COLUMN()-1,0))</f>
        <v>8359</v>
      </c>
      <c r="V466" s="270">
        <f>IF(VLOOKUP($B466,'Classificação ativ com agrop'!$B$7:$Z$632,COLUMN()-1,0)=0,"",VLOOKUP($B466,'Classificação ativ com agrop'!$B$7:$Z$632,COLUMN()-1,0))</f>
        <v>373</v>
      </c>
      <c r="W466" s="270" t="str">
        <f>IF(VLOOKUP($B466,'Classificação ativ com agrop'!$B$7:$Z$632,COLUMN()-1,0)=0,"",VLOOKUP($B466,'Classificação ativ com agrop'!$B$7:$Z$632,COLUMN()-1,0))</f>
        <v/>
      </c>
      <c r="X466" s="270" t="str">
        <f>IF(VLOOKUP($B466,'Classificação ativ com agrop'!$B$7:$Z$632,COLUMN()-1,0)=0,"",VLOOKUP($B466,'Classificação ativ com agrop'!$B$7:$Z$632,COLUMN()-1,0))</f>
        <v/>
      </c>
      <c r="Y466" s="270" t="str">
        <f>IF(VLOOKUP($B466,'Classificação ativ com agrop'!$B$7:$Z$632,COLUMN()-1,0)=0,"",VLOOKUP($B466,'Classificação ativ com agrop'!$B$7:$Z$632,COLUMN()-1,0))</f>
        <v/>
      </c>
      <c r="Z466" s="270" t="str">
        <f>IF(VLOOKUP($B466,'Classificação ativ com agrop'!$B$7:$Z$632,COLUMN()-1,0)=0,"",VLOOKUP($B466,'Classificação ativ com agrop'!$B$7:$Z$632,COLUMN()-1,0))</f>
        <v/>
      </c>
    </row>
    <row r="467" spans="1:26">
      <c r="A467" s="48">
        <v>92</v>
      </c>
      <c r="B467" s="49" t="s">
        <v>62</v>
      </c>
      <c r="C467" s="65">
        <f>VLOOKUP($B467,'Panorama Especialização Brasil'!$K$4:$BU$679,58,0)</f>
        <v>137</v>
      </c>
      <c r="D467" s="46">
        <f t="shared" si="7"/>
        <v>0.22318093658532839</v>
      </c>
      <c r="E467" s="201">
        <f>VLOOKUP($B467,'Panorama Especialização Brasil'!$K$4:$BU$679,60,0)</f>
        <v>8</v>
      </c>
      <c r="F467" s="98">
        <v>54</v>
      </c>
      <c r="G467" s="196">
        <v>1</v>
      </c>
      <c r="H467" s="98">
        <f>VLOOKUP($B467,'Panorama Especialização Brasil'!$K$4:$BU$679,63,0)</f>
        <v>10862</v>
      </c>
      <c r="I467" s="201">
        <f>VLOOKUP($B467,'Panorama Especialização Brasil'!$K$4:$BV$680,64,0)</f>
        <v>189</v>
      </c>
      <c r="J467" s="270" t="str">
        <f>IF(VLOOKUP($B467,'Classificação ativ com agrop'!$B$7:$Z$632,COLUMN()-1,0)=0,"",VLOOKUP($B467,'Classificação ativ com agrop'!$B$7:$Z$632,COLUMN()-1,0))</f>
        <v/>
      </c>
      <c r="K467" s="270" t="str">
        <f>IF(VLOOKUP($B467,'Classificação ativ com agrop'!$B$7:$Z$632,COLUMN()-1,0)=0,"",VLOOKUP($B467,'Classificação ativ com agrop'!$B$7:$Z$632,COLUMN()-1,0))</f>
        <v>SPF</v>
      </c>
      <c r="L467" s="270" t="str">
        <f>IF(VLOOKUP($B467,'Classificação ativ com agrop'!$B$7:$Z$632,COLUMN()-1,0)=0,"",VLOOKUP($B467,'Classificação ativ com agrop'!$B$7:$Z$632,COLUMN()-1,0))</f>
        <v/>
      </c>
      <c r="M467" s="270" t="str">
        <f>IF(VLOOKUP($B467,'Classificação ativ com agrop'!$B$7:$Z$632,COLUMN()-1,0)=0,"",VLOOKUP($B467,'Classificação ativ com agrop'!$B$7:$Z$632,COLUMN()-1,0))</f>
        <v>Cons Reflexo</v>
      </c>
      <c r="N467" s="270" t="str">
        <f>IF(VLOOKUP($B467,'Classificação ativ com agrop'!$B$7:$Z$632,COLUMN()-1,0)=0,"",VLOOKUP($B467,'Classificação ativ com agrop'!$B$7:$Z$632,COLUMN()-1,0))</f>
        <v/>
      </c>
      <c r="O467" s="270" t="str">
        <f>IF(VLOOKUP($B467,'Classificação ativ com agrop'!$B$7:$Z$632,COLUMN()-1,0)=0,"",VLOOKUP($B467,'Classificação ativ com agrop'!$B$7:$Z$632,COLUMN()-1,0))</f>
        <v/>
      </c>
      <c r="P467" s="270" t="str">
        <f>IF(VLOOKUP($B467,'Classificação ativ com agrop'!$B$7:$Z$632,COLUMN()-1,0)=0,"",VLOOKUP($B467,'Classificação ativ com agrop'!$B$7:$Z$632,COLUMN()-1,0))</f>
        <v/>
      </c>
      <c r="Q467" s="269">
        <f>IF(VLOOKUP($B467,'Classificação ativ com agrop'!$B$7:$Z$632,COLUMN()-1,0)=0,"",VLOOKUP($B467,'Classificação ativ com agrop'!$B$7:$Z$632,COLUMN()-1,0))</f>
        <v>1</v>
      </c>
      <c r="R467" s="269" t="str">
        <f>IF(VLOOKUP($B467,'Classificação ativ com agrop'!$B$7:$Z$632,COLUMN()-1,0)=0,"",VLOOKUP($B467,'Classificação ativ com agrop'!$B$7:$Z$632,COLUMN()-1,0))</f>
        <v/>
      </c>
      <c r="S467" s="270">
        <f>IF(VLOOKUP($B467,'Classificação ativ com agrop'!$B$7:$Z$632,COLUMN()-1,0)=0,"",VLOOKUP($B467,'Classificação ativ com agrop'!$B$7:$Z$632,COLUMN()-1,0))</f>
        <v>137</v>
      </c>
      <c r="T467" s="270">
        <f>IF(VLOOKUP($B467,'Classificação ativ com agrop'!$B$7:$Z$632,COLUMN()-1,0)=0,"",VLOOKUP($B467,'Classificação ativ com agrop'!$B$7:$Z$632,COLUMN()-1,0))</f>
        <v>8</v>
      </c>
      <c r="U467" s="270">
        <f>IF(VLOOKUP($B467,'Classificação ativ com agrop'!$B$7:$Z$632,COLUMN()-1,0)=0,"",VLOOKUP($B467,'Classificação ativ com agrop'!$B$7:$Z$632,COLUMN()-1,0))</f>
        <v>10862</v>
      </c>
      <c r="V467" s="270">
        <f>IF(VLOOKUP($B467,'Classificação ativ com agrop'!$B$7:$Z$632,COLUMN()-1,0)=0,"",VLOOKUP($B467,'Classificação ativ com agrop'!$B$7:$Z$632,COLUMN()-1,0))</f>
        <v>189</v>
      </c>
      <c r="W467" s="270" t="str">
        <f>IF(VLOOKUP($B467,'Classificação ativ com agrop'!$B$7:$Z$632,COLUMN()-1,0)=0,"",VLOOKUP($B467,'Classificação ativ com agrop'!$B$7:$Z$632,COLUMN()-1,0))</f>
        <v/>
      </c>
      <c r="X467" s="270" t="str">
        <f>IF(VLOOKUP($B467,'Classificação ativ com agrop'!$B$7:$Z$632,COLUMN()-1,0)=0,"",VLOOKUP($B467,'Classificação ativ com agrop'!$B$7:$Z$632,COLUMN()-1,0))</f>
        <v/>
      </c>
      <c r="Y467" s="270" t="str">
        <f>IF(VLOOKUP($B467,'Classificação ativ com agrop'!$B$7:$Z$632,COLUMN()-1,0)=0,"",VLOOKUP($B467,'Classificação ativ com agrop'!$B$7:$Z$632,COLUMN()-1,0))</f>
        <v/>
      </c>
      <c r="Z467" s="270" t="str">
        <f>IF(VLOOKUP($B467,'Classificação ativ com agrop'!$B$7:$Z$632,COLUMN()-1,0)=0,"",VLOOKUP($B467,'Classificação ativ com agrop'!$B$7:$Z$632,COLUMN()-1,0))</f>
        <v/>
      </c>
    </row>
    <row r="468" spans="1:26">
      <c r="A468" s="48">
        <v>640</v>
      </c>
      <c r="B468" s="49" t="s">
        <v>614</v>
      </c>
      <c r="C468" s="65">
        <f>VLOOKUP($B468,'Panorama Especialização Brasil'!$K$4:$BU$679,58,0)</f>
        <v>124</v>
      </c>
      <c r="D468" s="46">
        <f t="shared" si="7"/>
        <v>0.21963549338794255</v>
      </c>
      <c r="E468" s="201">
        <f>VLOOKUP($B468,'Panorama Especialização Brasil'!$K$4:$BU$679,60,0)</f>
        <v>6</v>
      </c>
      <c r="F468" s="98">
        <v>0</v>
      </c>
      <c r="G468" s="196">
        <v>0</v>
      </c>
      <c r="H468" s="98">
        <f>VLOOKUP($B468,'Panorama Especialização Brasil'!$K$4:$BU$679,63,0)</f>
        <v>9990</v>
      </c>
      <c r="I468" s="201">
        <f>VLOOKUP($B468,'Panorama Especialização Brasil'!$K$4:$BV$680,64,0)</f>
        <v>534</v>
      </c>
      <c r="J468" s="270" t="str">
        <f>IF(VLOOKUP($B468,'Classificação ativ com agrop'!$B$7:$Z$632,COLUMN()-1,0)=0,"",VLOOKUP($B468,'Classificação ativ com agrop'!$B$7:$Z$632,COLUMN()-1,0))</f>
        <v/>
      </c>
      <c r="K468" s="270" t="str">
        <f>IF(VLOOKUP($B468,'Classificação ativ com agrop'!$B$7:$Z$632,COLUMN()-1,0)=0,"",VLOOKUP($B468,'Classificação ativ com agrop'!$B$7:$Z$632,COLUMN()-1,0))</f>
        <v>SPF</v>
      </c>
      <c r="L468" s="270" t="str">
        <f>IF(VLOOKUP($B468,'Classificação ativ com agrop'!$B$7:$Z$632,COLUMN()-1,0)=0,"",VLOOKUP($B468,'Classificação ativ com agrop'!$B$7:$Z$632,COLUMN()-1,0))</f>
        <v/>
      </c>
      <c r="M468" s="270" t="str">
        <f>IF(VLOOKUP($B468,'Classificação ativ com agrop'!$B$7:$Z$632,COLUMN()-1,0)=0,"",VLOOKUP($B468,'Classificação ativ com agrop'!$B$7:$Z$632,COLUMN()-1,0))</f>
        <v>Cons Reflexo</v>
      </c>
      <c r="N468" s="270" t="str">
        <f>IF(VLOOKUP($B468,'Classificação ativ com agrop'!$B$7:$Z$632,COLUMN()-1,0)=0,"",VLOOKUP($B468,'Classificação ativ com agrop'!$B$7:$Z$632,COLUMN()-1,0))</f>
        <v/>
      </c>
      <c r="O468" s="270" t="str">
        <f>IF(VLOOKUP($B468,'Classificação ativ com agrop'!$B$7:$Z$632,COLUMN()-1,0)=0,"",VLOOKUP($B468,'Classificação ativ com agrop'!$B$7:$Z$632,COLUMN()-1,0))</f>
        <v/>
      </c>
      <c r="P468" s="270" t="str">
        <f>IF(VLOOKUP($B468,'Classificação ativ com agrop'!$B$7:$Z$632,COLUMN()-1,0)=0,"",VLOOKUP($B468,'Classificação ativ com agrop'!$B$7:$Z$632,COLUMN()-1,0))</f>
        <v/>
      </c>
      <c r="Q468" s="269">
        <f>IF(VLOOKUP($B468,'Classificação ativ com agrop'!$B$7:$Z$632,COLUMN()-1,0)=0,"",VLOOKUP($B468,'Classificação ativ com agrop'!$B$7:$Z$632,COLUMN()-1,0))</f>
        <v>1</v>
      </c>
      <c r="R468" s="269" t="str">
        <f>IF(VLOOKUP($B468,'Classificação ativ com agrop'!$B$7:$Z$632,COLUMN()-1,0)=0,"",VLOOKUP($B468,'Classificação ativ com agrop'!$B$7:$Z$632,COLUMN()-1,0))</f>
        <v/>
      </c>
      <c r="S468" s="270">
        <f>IF(VLOOKUP($B468,'Classificação ativ com agrop'!$B$7:$Z$632,COLUMN()-1,0)=0,"",VLOOKUP($B468,'Classificação ativ com agrop'!$B$7:$Z$632,COLUMN()-1,0))</f>
        <v>124</v>
      </c>
      <c r="T468" s="270">
        <f>IF(VLOOKUP($B468,'Classificação ativ com agrop'!$B$7:$Z$632,COLUMN()-1,0)=0,"",VLOOKUP($B468,'Classificação ativ com agrop'!$B$7:$Z$632,COLUMN()-1,0))</f>
        <v>6</v>
      </c>
      <c r="U468" s="270">
        <f>IF(VLOOKUP($B468,'Classificação ativ com agrop'!$B$7:$Z$632,COLUMN()-1,0)=0,"",VLOOKUP($B468,'Classificação ativ com agrop'!$B$7:$Z$632,COLUMN()-1,0))</f>
        <v>9990</v>
      </c>
      <c r="V468" s="270">
        <f>IF(VLOOKUP($B468,'Classificação ativ com agrop'!$B$7:$Z$632,COLUMN()-1,0)=0,"",VLOOKUP($B468,'Classificação ativ com agrop'!$B$7:$Z$632,COLUMN()-1,0))</f>
        <v>534</v>
      </c>
      <c r="W468" s="270" t="str">
        <f>IF(VLOOKUP($B468,'Classificação ativ com agrop'!$B$7:$Z$632,COLUMN()-1,0)=0,"",VLOOKUP($B468,'Classificação ativ com agrop'!$B$7:$Z$632,COLUMN()-1,0))</f>
        <v/>
      </c>
      <c r="X468" s="270" t="str">
        <f>IF(VLOOKUP($B468,'Classificação ativ com agrop'!$B$7:$Z$632,COLUMN()-1,0)=0,"",VLOOKUP($B468,'Classificação ativ com agrop'!$B$7:$Z$632,COLUMN()-1,0))</f>
        <v/>
      </c>
      <c r="Y468" s="270" t="str">
        <f>IF(VLOOKUP($B468,'Classificação ativ com agrop'!$B$7:$Z$632,COLUMN()-1,0)=0,"",VLOOKUP($B468,'Classificação ativ com agrop'!$B$7:$Z$632,COLUMN()-1,0))</f>
        <v/>
      </c>
      <c r="Z468" s="270" t="str">
        <f>IF(VLOOKUP($B468,'Classificação ativ com agrop'!$B$7:$Z$632,COLUMN()-1,0)=0,"",VLOOKUP($B468,'Classificação ativ com agrop'!$B$7:$Z$632,COLUMN()-1,0))</f>
        <v/>
      </c>
    </row>
    <row r="469" spans="1:26">
      <c r="A469" s="48">
        <v>168</v>
      </c>
      <c r="B469" s="49" t="s">
        <v>138</v>
      </c>
      <c r="C469" s="65">
        <f>VLOOKUP($B469,'Panorama Especialização Brasil'!$K$4:$BU$679,58,0)</f>
        <v>107</v>
      </c>
      <c r="D469" s="46">
        <f t="shared" si="7"/>
        <v>0.21495759715065982</v>
      </c>
      <c r="E469" s="201">
        <f>VLOOKUP($B469,'Panorama Especialização Brasil'!$K$4:$BU$679,60,0)</f>
        <v>8</v>
      </c>
      <c r="F469" s="98">
        <v>106</v>
      </c>
      <c r="G469" s="196">
        <v>7</v>
      </c>
      <c r="H469" s="98">
        <f>VLOOKUP($B469,'Panorama Especialização Brasil'!$K$4:$BU$679,63,0)</f>
        <v>8808</v>
      </c>
      <c r="I469" s="201">
        <f>VLOOKUP($B469,'Panorama Especialização Brasil'!$K$4:$BV$680,64,0)</f>
        <v>449</v>
      </c>
      <c r="J469" s="270" t="str">
        <f>IF(VLOOKUP($B469,'Classificação ativ com agrop'!$B$7:$Z$632,COLUMN()-1,0)=0,"",VLOOKUP($B469,'Classificação ativ com agrop'!$B$7:$Z$632,COLUMN()-1,0))</f>
        <v/>
      </c>
      <c r="K469" s="270" t="str">
        <f>IF(VLOOKUP($B469,'Classificação ativ com agrop'!$B$7:$Z$632,COLUMN()-1,0)=0,"",VLOOKUP($B469,'Classificação ativ com agrop'!$B$7:$Z$632,COLUMN()-1,0))</f>
        <v>Multicadeia</v>
      </c>
      <c r="L469" s="270" t="str">
        <f>IF(VLOOKUP($B469,'Classificação ativ com agrop'!$B$7:$Z$632,COLUMN()-1,0)=0,"",VLOOKUP($B469,'Classificação ativ com agrop'!$B$7:$Z$632,COLUMN()-1,0))</f>
        <v/>
      </c>
      <c r="M469" s="270" t="str">
        <f>IF(VLOOKUP($B469,'Classificação ativ com agrop'!$B$7:$Z$632,COLUMN()-1,0)=0,"",VLOOKUP($B469,'Classificação ativ com agrop'!$B$7:$Z$632,COLUMN()-1,0))</f>
        <v>Multifunção</v>
      </c>
      <c r="N469" s="270" t="str">
        <f>IF(VLOOKUP($B469,'Classificação ativ com agrop'!$B$7:$Z$632,COLUMN()-1,0)=0,"",VLOOKUP($B469,'Classificação ativ com agrop'!$B$7:$Z$632,COLUMN()-1,0))</f>
        <v/>
      </c>
      <c r="O469" s="270" t="str">
        <f>IF(VLOOKUP($B469,'Classificação ativ com agrop'!$B$7:$Z$632,COLUMN()-1,0)=0,"",VLOOKUP($B469,'Classificação ativ com agrop'!$B$7:$Z$632,COLUMN()-1,0))</f>
        <v/>
      </c>
      <c r="P469" s="270" t="str">
        <f>IF(VLOOKUP($B469,'Classificação ativ com agrop'!$B$7:$Z$632,COLUMN()-1,0)=0,"",VLOOKUP($B469,'Classificação ativ com agrop'!$B$7:$Z$632,COLUMN()-1,0))</f>
        <v/>
      </c>
      <c r="Q469" s="269">
        <f>IF(VLOOKUP($B469,'Classificação ativ com agrop'!$B$7:$Z$632,COLUMN()-1,0)=0,"",VLOOKUP($B469,'Classificação ativ com agrop'!$B$7:$Z$632,COLUMN()-1,0))</f>
        <v>1</v>
      </c>
      <c r="R469" s="269" t="str">
        <f>IF(VLOOKUP($B469,'Classificação ativ com agrop'!$B$7:$Z$632,COLUMN()-1,0)=0,"",VLOOKUP($B469,'Classificação ativ com agrop'!$B$7:$Z$632,COLUMN()-1,0))</f>
        <v/>
      </c>
      <c r="S469" s="270">
        <f>IF(VLOOKUP($B469,'Classificação ativ com agrop'!$B$7:$Z$632,COLUMN()-1,0)=0,"",VLOOKUP($B469,'Classificação ativ com agrop'!$B$7:$Z$632,COLUMN()-1,0))</f>
        <v>107</v>
      </c>
      <c r="T469" s="270">
        <f>IF(VLOOKUP($B469,'Classificação ativ com agrop'!$B$7:$Z$632,COLUMN()-1,0)=0,"",VLOOKUP($B469,'Classificação ativ com agrop'!$B$7:$Z$632,COLUMN()-1,0))</f>
        <v>8</v>
      </c>
      <c r="U469" s="270">
        <f>IF(VLOOKUP($B469,'Classificação ativ com agrop'!$B$7:$Z$632,COLUMN()-1,0)=0,"",VLOOKUP($B469,'Classificação ativ com agrop'!$B$7:$Z$632,COLUMN()-1,0))</f>
        <v>8808</v>
      </c>
      <c r="V469" s="270">
        <f>IF(VLOOKUP($B469,'Classificação ativ com agrop'!$B$7:$Z$632,COLUMN()-1,0)=0,"",VLOOKUP($B469,'Classificação ativ com agrop'!$B$7:$Z$632,COLUMN()-1,0))</f>
        <v>449</v>
      </c>
      <c r="W469" s="270" t="str">
        <f>IF(VLOOKUP($B469,'Classificação ativ com agrop'!$B$7:$Z$632,COLUMN()-1,0)=0,"",VLOOKUP($B469,'Classificação ativ com agrop'!$B$7:$Z$632,COLUMN()-1,0))</f>
        <v/>
      </c>
      <c r="X469" s="270" t="str">
        <f>IF(VLOOKUP($B469,'Classificação ativ com agrop'!$B$7:$Z$632,COLUMN()-1,0)=0,"",VLOOKUP($B469,'Classificação ativ com agrop'!$B$7:$Z$632,COLUMN()-1,0))</f>
        <v/>
      </c>
      <c r="Y469" s="270" t="str">
        <f>IF(VLOOKUP($B469,'Classificação ativ com agrop'!$B$7:$Z$632,COLUMN()-1,0)=0,"",VLOOKUP($B469,'Classificação ativ com agrop'!$B$7:$Z$632,COLUMN()-1,0))</f>
        <v/>
      </c>
      <c r="Z469" s="270" t="str">
        <f>IF(VLOOKUP($B469,'Classificação ativ com agrop'!$B$7:$Z$632,COLUMN()-1,0)=0,"",VLOOKUP($B469,'Classificação ativ com agrop'!$B$7:$Z$632,COLUMN()-1,0))</f>
        <v/>
      </c>
    </row>
    <row r="470" spans="1:26">
      <c r="A470" s="48">
        <v>208</v>
      </c>
      <c r="B470" s="49" t="s">
        <v>178</v>
      </c>
      <c r="C470" s="65">
        <f>VLOOKUP($B470,'Panorama Especialização Brasil'!$K$4:$BU$679,58,0)</f>
        <v>803</v>
      </c>
      <c r="D470" s="46">
        <f t="shared" si="7"/>
        <v>0.21308838021921336</v>
      </c>
      <c r="E470" s="201">
        <f>VLOOKUP($B470,'Panorama Especialização Brasil'!$K$4:$BU$679,60,0)</f>
        <v>198</v>
      </c>
      <c r="F470" s="98">
        <v>153</v>
      </c>
      <c r="G470" s="196">
        <v>15</v>
      </c>
      <c r="H470" s="98">
        <f>VLOOKUP($B470,'Panorama Especialização Brasil'!$K$4:$BU$679,63,0)</f>
        <v>66681</v>
      </c>
      <c r="I470" s="201">
        <f>VLOOKUP($B470,'Panorama Especialização Brasil'!$K$4:$BV$680,64,0)</f>
        <v>9705</v>
      </c>
      <c r="J470" s="270" t="str">
        <f>IF(VLOOKUP($B470,'Classificação ativ com agrop'!$B$7:$Z$632,COLUMN()-1,0)=0,"",VLOOKUP($B470,'Classificação ativ com agrop'!$B$7:$Z$632,COLUMN()-1,0))</f>
        <v/>
      </c>
      <c r="K470" s="270" t="str">
        <f>IF(VLOOKUP($B470,'Classificação ativ com agrop'!$B$7:$Z$632,COLUMN()-1,0)=0,"",VLOOKUP($B470,'Classificação ativ com agrop'!$B$7:$Z$632,COLUMN()-1,0))</f>
        <v>Const Civil</v>
      </c>
      <c r="L470" s="270" t="str">
        <f>IF(VLOOKUP($B470,'Classificação ativ com agrop'!$B$7:$Z$632,COLUMN()-1,0)=0,"",VLOOKUP($B470,'Classificação ativ com agrop'!$B$7:$Z$632,COLUMN()-1,0))</f>
        <v/>
      </c>
      <c r="M470" s="270" t="str">
        <f>IF(VLOOKUP($B470,'Classificação ativ com agrop'!$B$7:$Z$632,COLUMN()-1,0)=0,"",VLOOKUP($B470,'Classificação ativ com agrop'!$B$7:$Z$632,COLUMN()-1,0))</f>
        <v>Multifunção</v>
      </c>
      <c r="N470" s="270" t="str">
        <f>IF(VLOOKUP($B470,'Classificação ativ com agrop'!$B$7:$Z$632,COLUMN()-1,0)=0,"",VLOOKUP($B470,'Classificação ativ com agrop'!$B$7:$Z$632,COLUMN()-1,0))</f>
        <v/>
      </c>
      <c r="O470" s="270" t="str">
        <f>IF(VLOOKUP($B470,'Classificação ativ com agrop'!$B$7:$Z$632,COLUMN()-1,0)=0,"",VLOOKUP($B470,'Classificação ativ com agrop'!$B$7:$Z$632,COLUMN()-1,0))</f>
        <v/>
      </c>
      <c r="P470" s="270" t="str">
        <f>IF(VLOOKUP($B470,'Classificação ativ com agrop'!$B$7:$Z$632,COLUMN()-1,0)=0,"",VLOOKUP($B470,'Classificação ativ com agrop'!$B$7:$Z$632,COLUMN()-1,0))</f>
        <v/>
      </c>
      <c r="Q470" s="269">
        <f>IF(VLOOKUP($B470,'Classificação ativ com agrop'!$B$7:$Z$632,COLUMN()-1,0)=0,"",VLOOKUP($B470,'Classificação ativ com agrop'!$B$7:$Z$632,COLUMN()-1,0))</f>
        <v>1</v>
      </c>
      <c r="R470" s="269" t="str">
        <f>IF(VLOOKUP($B470,'Classificação ativ com agrop'!$B$7:$Z$632,COLUMN()-1,0)=0,"",VLOOKUP($B470,'Classificação ativ com agrop'!$B$7:$Z$632,COLUMN()-1,0))</f>
        <v/>
      </c>
      <c r="S470" s="270">
        <f>IF(VLOOKUP($B470,'Classificação ativ com agrop'!$B$7:$Z$632,COLUMN()-1,0)=0,"",VLOOKUP($B470,'Classificação ativ com agrop'!$B$7:$Z$632,COLUMN()-1,0))</f>
        <v>803</v>
      </c>
      <c r="T470" s="270">
        <f>IF(VLOOKUP($B470,'Classificação ativ com agrop'!$B$7:$Z$632,COLUMN()-1,0)=0,"",VLOOKUP($B470,'Classificação ativ com agrop'!$B$7:$Z$632,COLUMN()-1,0))</f>
        <v>198</v>
      </c>
      <c r="U470" s="270">
        <f>IF(VLOOKUP($B470,'Classificação ativ com agrop'!$B$7:$Z$632,COLUMN()-1,0)=0,"",VLOOKUP($B470,'Classificação ativ com agrop'!$B$7:$Z$632,COLUMN()-1,0))</f>
        <v>66681</v>
      </c>
      <c r="V470" s="270">
        <f>IF(VLOOKUP($B470,'Classificação ativ com agrop'!$B$7:$Z$632,COLUMN()-1,0)=0,"",VLOOKUP($B470,'Classificação ativ com agrop'!$B$7:$Z$632,COLUMN()-1,0))</f>
        <v>9705</v>
      </c>
      <c r="W470" s="270" t="str">
        <f>IF(VLOOKUP($B470,'Classificação ativ com agrop'!$B$7:$Z$632,COLUMN()-1,0)=0,"",VLOOKUP($B470,'Classificação ativ com agrop'!$B$7:$Z$632,COLUMN()-1,0))</f>
        <v/>
      </c>
      <c r="X470" s="270" t="str">
        <f>IF(VLOOKUP($B470,'Classificação ativ com agrop'!$B$7:$Z$632,COLUMN()-1,0)=0,"",VLOOKUP($B470,'Classificação ativ com agrop'!$B$7:$Z$632,COLUMN()-1,0))</f>
        <v/>
      </c>
      <c r="Y470" s="270" t="str">
        <f>IF(VLOOKUP($B470,'Classificação ativ com agrop'!$B$7:$Z$632,COLUMN()-1,0)=0,"",VLOOKUP($B470,'Classificação ativ com agrop'!$B$7:$Z$632,COLUMN()-1,0))</f>
        <v/>
      </c>
      <c r="Z470" s="270" t="str">
        <f>IF(VLOOKUP($B470,'Classificação ativ com agrop'!$B$7:$Z$632,COLUMN()-1,0)=0,"",VLOOKUP($B470,'Classificação ativ com agrop'!$B$7:$Z$632,COLUMN()-1,0))</f>
        <v/>
      </c>
    </row>
    <row r="471" spans="1:26">
      <c r="A471" s="48">
        <v>260</v>
      </c>
      <c r="B471" s="49" t="s">
        <v>230</v>
      </c>
      <c r="C471" s="65">
        <f>VLOOKUP($B471,'Panorama Especialização Brasil'!$K$4:$BU$679,58,0)</f>
        <v>57</v>
      </c>
      <c r="D471" s="46">
        <f t="shared" si="7"/>
        <v>0.21292065721447512</v>
      </c>
      <c r="E471" s="201">
        <f>VLOOKUP($B471,'Panorama Especialização Brasil'!$K$4:$BU$679,60,0)</f>
        <v>4</v>
      </c>
      <c r="F471" s="98">
        <v>0</v>
      </c>
      <c r="G471" s="196">
        <v>0</v>
      </c>
      <c r="H471" s="98">
        <f>VLOOKUP($B471,'Panorama Especialização Brasil'!$K$4:$BU$679,63,0)</f>
        <v>4737</v>
      </c>
      <c r="I471" s="201">
        <f>VLOOKUP($B471,'Panorama Especialização Brasil'!$K$4:$BV$680,64,0)</f>
        <v>160</v>
      </c>
      <c r="J471" s="270" t="str">
        <f>IF(VLOOKUP($B471,'Classificação ativ com agrop'!$B$7:$Z$632,COLUMN()-1,0)=0,"",VLOOKUP($B471,'Classificação ativ com agrop'!$B$7:$Z$632,COLUMN()-1,0))</f>
        <v/>
      </c>
      <c r="K471" s="270" t="str">
        <f>IF(VLOOKUP($B471,'Classificação ativ com agrop'!$B$7:$Z$632,COLUMN()-1,0)=0,"",VLOOKUP($B471,'Classificação ativ com agrop'!$B$7:$Z$632,COLUMN()-1,0))</f>
        <v>SPF</v>
      </c>
      <c r="L471" s="270" t="str">
        <f>IF(VLOOKUP($B471,'Classificação ativ com agrop'!$B$7:$Z$632,COLUMN()-1,0)=0,"",VLOOKUP($B471,'Classificação ativ com agrop'!$B$7:$Z$632,COLUMN()-1,0))</f>
        <v/>
      </c>
      <c r="M471" s="270" t="str">
        <f>IF(VLOOKUP($B471,'Classificação ativ com agrop'!$B$7:$Z$632,COLUMN()-1,0)=0,"",VLOOKUP($B471,'Classificação ativ com agrop'!$B$7:$Z$632,COLUMN()-1,0))</f>
        <v>Cons Reflexo</v>
      </c>
      <c r="N471" s="270" t="str">
        <f>IF(VLOOKUP($B471,'Classificação ativ com agrop'!$B$7:$Z$632,COLUMN()-1,0)=0,"",VLOOKUP($B471,'Classificação ativ com agrop'!$B$7:$Z$632,COLUMN()-1,0))</f>
        <v/>
      </c>
      <c r="O471" s="270" t="str">
        <f>IF(VLOOKUP($B471,'Classificação ativ com agrop'!$B$7:$Z$632,COLUMN()-1,0)=0,"",VLOOKUP($B471,'Classificação ativ com agrop'!$B$7:$Z$632,COLUMN()-1,0))</f>
        <v/>
      </c>
      <c r="P471" s="270" t="str">
        <f>IF(VLOOKUP($B471,'Classificação ativ com agrop'!$B$7:$Z$632,COLUMN()-1,0)=0,"",VLOOKUP($B471,'Classificação ativ com agrop'!$B$7:$Z$632,COLUMN()-1,0))</f>
        <v/>
      </c>
      <c r="Q471" s="269">
        <f>IF(VLOOKUP($B471,'Classificação ativ com agrop'!$B$7:$Z$632,COLUMN()-1,0)=0,"",VLOOKUP($B471,'Classificação ativ com agrop'!$B$7:$Z$632,COLUMN()-1,0))</f>
        <v>1</v>
      </c>
      <c r="R471" s="269" t="str">
        <f>IF(VLOOKUP($B471,'Classificação ativ com agrop'!$B$7:$Z$632,COLUMN()-1,0)=0,"",VLOOKUP($B471,'Classificação ativ com agrop'!$B$7:$Z$632,COLUMN()-1,0))</f>
        <v/>
      </c>
      <c r="S471" s="270">
        <f>IF(VLOOKUP($B471,'Classificação ativ com agrop'!$B$7:$Z$632,COLUMN()-1,0)=0,"",VLOOKUP($B471,'Classificação ativ com agrop'!$B$7:$Z$632,COLUMN()-1,0))</f>
        <v>57</v>
      </c>
      <c r="T471" s="270">
        <f>IF(VLOOKUP($B471,'Classificação ativ com agrop'!$B$7:$Z$632,COLUMN()-1,0)=0,"",VLOOKUP($B471,'Classificação ativ com agrop'!$B$7:$Z$632,COLUMN()-1,0))</f>
        <v>4</v>
      </c>
      <c r="U471" s="270">
        <f>IF(VLOOKUP($B471,'Classificação ativ com agrop'!$B$7:$Z$632,COLUMN()-1,0)=0,"",VLOOKUP($B471,'Classificação ativ com agrop'!$B$7:$Z$632,COLUMN()-1,0))</f>
        <v>4737</v>
      </c>
      <c r="V471" s="270">
        <f>IF(VLOOKUP($B471,'Classificação ativ com agrop'!$B$7:$Z$632,COLUMN()-1,0)=0,"",VLOOKUP($B471,'Classificação ativ com agrop'!$B$7:$Z$632,COLUMN()-1,0))</f>
        <v>160</v>
      </c>
      <c r="W471" s="270" t="str">
        <f>IF(VLOOKUP($B471,'Classificação ativ com agrop'!$B$7:$Z$632,COLUMN()-1,0)=0,"",VLOOKUP($B471,'Classificação ativ com agrop'!$B$7:$Z$632,COLUMN()-1,0))</f>
        <v/>
      </c>
      <c r="X471" s="270" t="str">
        <f>IF(VLOOKUP($B471,'Classificação ativ com agrop'!$B$7:$Z$632,COLUMN()-1,0)=0,"",VLOOKUP($B471,'Classificação ativ com agrop'!$B$7:$Z$632,COLUMN()-1,0))</f>
        <v/>
      </c>
      <c r="Y471" s="270" t="str">
        <f>IF(VLOOKUP($B471,'Classificação ativ com agrop'!$B$7:$Z$632,COLUMN()-1,0)=0,"",VLOOKUP($B471,'Classificação ativ com agrop'!$B$7:$Z$632,COLUMN()-1,0))</f>
        <v/>
      </c>
      <c r="Z471" s="270" t="str">
        <f>IF(VLOOKUP($B471,'Classificação ativ com agrop'!$B$7:$Z$632,COLUMN()-1,0)=0,"",VLOOKUP($B471,'Classificação ativ com agrop'!$B$7:$Z$632,COLUMN()-1,0))</f>
        <v/>
      </c>
    </row>
    <row r="472" spans="1:26">
      <c r="A472" s="48">
        <v>174</v>
      </c>
      <c r="B472" s="49" t="s">
        <v>144</v>
      </c>
      <c r="C472" s="65">
        <f>VLOOKUP($B472,'Panorama Especialização Brasil'!$K$4:$BU$679,58,0)</f>
        <v>16</v>
      </c>
      <c r="D472" s="46">
        <f t="shared" si="7"/>
        <v>0.21096664380996549</v>
      </c>
      <c r="E472" s="201">
        <f>VLOOKUP($B472,'Panorama Especialização Brasil'!$K$4:$BU$679,60,0)</f>
        <v>1</v>
      </c>
      <c r="F472" s="98">
        <v>0</v>
      </c>
      <c r="G472" s="196">
        <v>0</v>
      </c>
      <c r="H472" s="98">
        <f>VLOOKUP($B472,'Panorama Especialização Brasil'!$K$4:$BU$679,63,0)</f>
        <v>1342</v>
      </c>
      <c r="I472" s="201">
        <f>VLOOKUP($B472,'Panorama Especialização Brasil'!$K$4:$BV$680,64,0)</f>
        <v>43</v>
      </c>
      <c r="J472" s="270" t="str">
        <f>IF(VLOOKUP($B472,'Classificação ativ com agrop'!$B$7:$Z$632,COLUMN()-1,0)=0,"",VLOOKUP($B472,'Classificação ativ com agrop'!$B$7:$Z$632,COLUMN()-1,0))</f>
        <v>Farmácia</v>
      </c>
      <c r="K472" s="270" t="str">
        <f>IF(VLOOKUP($B472,'Classificação ativ com agrop'!$B$7:$Z$632,COLUMN()-1,0)=0,"",VLOOKUP($B472,'Classificação ativ com agrop'!$B$7:$Z$632,COLUMN()-1,0))</f>
        <v>Indeterminada</v>
      </c>
      <c r="L472" s="270" t="str">
        <f>IF(VLOOKUP($B472,'Classificação ativ com agrop'!$B$7:$Z$632,COLUMN()-1,0)=0,"",VLOOKUP($B472,'Classificação ativ com agrop'!$B$7:$Z$632,COLUMN()-1,0))</f>
        <v/>
      </c>
      <c r="M472" s="270" t="str">
        <f>IF(VLOOKUP($B472,'Classificação ativ com agrop'!$B$7:$Z$632,COLUMN()-1,0)=0,"",VLOOKUP($B472,'Classificação ativ com agrop'!$B$7:$Z$632,COLUMN()-1,0))</f>
        <v>Indeterminada</v>
      </c>
      <c r="N472" s="270" t="str">
        <f>IF(VLOOKUP($B472,'Classificação ativ com agrop'!$B$7:$Z$632,COLUMN()-1,0)=0,"",VLOOKUP($B472,'Classificação ativ com agrop'!$B$7:$Z$632,COLUMN()-1,0))</f>
        <v/>
      </c>
      <c r="O472" s="270" t="str">
        <f>IF(VLOOKUP($B472,'Classificação ativ com agrop'!$B$7:$Z$632,COLUMN()-1,0)=0,"",VLOOKUP($B472,'Classificação ativ com agrop'!$B$7:$Z$632,COLUMN()-1,0))</f>
        <v/>
      </c>
      <c r="P472" s="270" t="str">
        <f>IF(VLOOKUP($B472,'Classificação ativ com agrop'!$B$7:$Z$632,COLUMN()-1,0)=0,"",VLOOKUP($B472,'Classificação ativ com agrop'!$B$7:$Z$632,COLUMN()-1,0))</f>
        <v/>
      </c>
      <c r="Q472" s="269">
        <f>IF(VLOOKUP($B472,'Classificação ativ com agrop'!$B$7:$Z$632,COLUMN()-1,0)=0,"",VLOOKUP($B472,'Classificação ativ com agrop'!$B$7:$Z$632,COLUMN()-1,0))</f>
        <v>1</v>
      </c>
      <c r="R472" s="269" t="str">
        <f>IF(VLOOKUP($B472,'Classificação ativ com agrop'!$B$7:$Z$632,COLUMN()-1,0)=0,"",VLOOKUP($B472,'Classificação ativ com agrop'!$B$7:$Z$632,COLUMN()-1,0))</f>
        <v/>
      </c>
      <c r="S472" s="270">
        <f>IF(VLOOKUP($B472,'Classificação ativ com agrop'!$B$7:$Z$632,COLUMN()-1,0)=0,"",VLOOKUP($B472,'Classificação ativ com agrop'!$B$7:$Z$632,COLUMN()-1,0))</f>
        <v>16</v>
      </c>
      <c r="T472" s="270">
        <f>IF(VLOOKUP($B472,'Classificação ativ com agrop'!$B$7:$Z$632,COLUMN()-1,0)=0,"",VLOOKUP($B472,'Classificação ativ com agrop'!$B$7:$Z$632,COLUMN()-1,0))</f>
        <v>1</v>
      </c>
      <c r="U472" s="270">
        <f>IF(VLOOKUP($B472,'Classificação ativ com agrop'!$B$7:$Z$632,COLUMN()-1,0)=0,"",VLOOKUP($B472,'Classificação ativ com agrop'!$B$7:$Z$632,COLUMN()-1,0))</f>
        <v>1342</v>
      </c>
      <c r="V472" s="270">
        <f>IF(VLOOKUP($B472,'Classificação ativ com agrop'!$B$7:$Z$632,COLUMN()-1,0)=0,"",VLOOKUP($B472,'Classificação ativ com agrop'!$B$7:$Z$632,COLUMN()-1,0))</f>
        <v>43</v>
      </c>
      <c r="W472" s="270" t="str">
        <f>IF(VLOOKUP($B472,'Classificação ativ com agrop'!$B$7:$Z$632,COLUMN()-1,0)=0,"",VLOOKUP($B472,'Classificação ativ com agrop'!$B$7:$Z$632,COLUMN()-1,0))</f>
        <v/>
      </c>
      <c r="X472" s="270" t="str">
        <f>IF(VLOOKUP($B472,'Classificação ativ com agrop'!$B$7:$Z$632,COLUMN()-1,0)=0,"",VLOOKUP($B472,'Classificação ativ com agrop'!$B$7:$Z$632,COLUMN()-1,0))</f>
        <v/>
      </c>
      <c r="Y472" s="270" t="str">
        <f>IF(VLOOKUP($B472,'Classificação ativ com agrop'!$B$7:$Z$632,COLUMN()-1,0)=0,"",VLOOKUP($B472,'Classificação ativ com agrop'!$B$7:$Z$632,COLUMN()-1,0))</f>
        <v/>
      </c>
      <c r="Z472" s="270" t="str">
        <f>IF(VLOOKUP($B472,'Classificação ativ com agrop'!$B$7:$Z$632,COLUMN()-1,0)=0,"",VLOOKUP($B472,'Classificação ativ com agrop'!$B$7:$Z$632,COLUMN()-1,0))</f>
        <v/>
      </c>
    </row>
    <row r="473" spans="1:26">
      <c r="A473" s="48">
        <v>112</v>
      </c>
      <c r="B473" s="49" t="s">
        <v>82</v>
      </c>
      <c r="C473" s="65">
        <f>VLOOKUP($B473,'Panorama Especialização Brasil'!$K$4:$BU$679,58,0)</f>
        <v>230</v>
      </c>
      <c r="D473" s="46">
        <f t="shared" si="7"/>
        <v>0.21042398363057738</v>
      </c>
      <c r="E473" s="201">
        <f>VLOOKUP($B473,'Panorama Especialização Brasil'!$K$4:$BU$679,60,0)</f>
        <v>42</v>
      </c>
      <c r="F473" s="98">
        <v>35</v>
      </c>
      <c r="G473" s="196">
        <v>3</v>
      </c>
      <c r="H473" s="98">
        <f>VLOOKUP($B473,'Panorama Especialização Brasil'!$K$4:$BU$679,63,0)</f>
        <v>19341</v>
      </c>
      <c r="I473" s="201">
        <f>VLOOKUP($B473,'Panorama Especialização Brasil'!$K$4:$BV$680,64,0)</f>
        <v>1946</v>
      </c>
      <c r="J473" s="270" t="str">
        <f>IF(VLOOKUP($B473,'Classificação ativ com agrop'!$B$7:$Z$632,COLUMN()-1,0)=0,"",VLOOKUP($B473,'Classificação ativ com agrop'!$B$7:$Z$632,COLUMN()-1,0))</f>
        <v/>
      </c>
      <c r="K473" s="270" t="str">
        <f>IF(VLOOKUP($B473,'Classificação ativ com agrop'!$B$7:$Z$632,COLUMN()-1,0)=0,"",VLOOKUP($B473,'Classificação ativ com agrop'!$B$7:$Z$632,COLUMN()-1,0))</f>
        <v>Tex-Vest e Similares</v>
      </c>
      <c r="L473" s="270" t="str">
        <f>IF(VLOOKUP($B473,'Classificação ativ com agrop'!$B$7:$Z$632,COLUMN()-1,0)=0,"",VLOOKUP($B473,'Classificação ativ com agrop'!$B$7:$Z$632,COLUMN()-1,0))</f>
        <v>Vestuário</v>
      </c>
      <c r="M473" s="270" t="str">
        <f>IF(VLOOKUP($B473,'Classificação ativ com agrop'!$B$7:$Z$632,COLUMN()-1,0)=0,"",VLOOKUP($B473,'Classificação ativ com agrop'!$B$7:$Z$632,COLUMN()-1,0))</f>
        <v>X Prop</v>
      </c>
      <c r="N473" s="270" t="str">
        <f>IF(VLOOKUP($B473,'Classificação ativ com agrop'!$B$7:$Z$632,COLUMN()-1,0)=0,"",VLOOKUP($B473,'Classificação ativ com agrop'!$B$7:$Z$632,COLUMN()-1,0))</f>
        <v/>
      </c>
      <c r="O473" s="270" t="str">
        <f>IF(VLOOKUP($B473,'Classificação ativ com agrop'!$B$7:$Z$632,COLUMN()-1,0)=0,"",VLOOKUP($B473,'Classificação ativ com agrop'!$B$7:$Z$632,COLUMN()-1,0))</f>
        <v/>
      </c>
      <c r="P473" s="270" t="str">
        <f>IF(VLOOKUP($B473,'Classificação ativ com agrop'!$B$7:$Z$632,COLUMN()-1,0)=0,"",VLOOKUP($B473,'Classificação ativ com agrop'!$B$7:$Z$632,COLUMN()-1,0))</f>
        <v/>
      </c>
      <c r="Q473" s="269">
        <f>IF(VLOOKUP($B473,'Classificação ativ com agrop'!$B$7:$Z$632,COLUMN()-1,0)=0,"",VLOOKUP($B473,'Classificação ativ com agrop'!$B$7:$Z$632,COLUMN()-1,0))</f>
        <v>1</v>
      </c>
      <c r="R473" s="269" t="str">
        <f>IF(VLOOKUP($B473,'Classificação ativ com agrop'!$B$7:$Z$632,COLUMN()-1,0)=0,"",VLOOKUP($B473,'Classificação ativ com agrop'!$B$7:$Z$632,COLUMN()-1,0))</f>
        <v/>
      </c>
      <c r="S473" s="270">
        <f>IF(VLOOKUP($B473,'Classificação ativ com agrop'!$B$7:$Z$632,COLUMN()-1,0)=0,"",VLOOKUP($B473,'Classificação ativ com agrop'!$B$7:$Z$632,COLUMN()-1,0))</f>
        <v>230</v>
      </c>
      <c r="T473" s="270">
        <f>IF(VLOOKUP($B473,'Classificação ativ com agrop'!$B$7:$Z$632,COLUMN()-1,0)=0,"",VLOOKUP($B473,'Classificação ativ com agrop'!$B$7:$Z$632,COLUMN()-1,0))</f>
        <v>42</v>
      </c>
      <c r="U473" s="270">
        <f>IF(VLOOKUP($B473,'Classificação ativ com agrop'!$B$7:$Z$632,COLUMN()-1,0)=0,"",VLOOKUP($B473,'Classificação ativ com agrop'!$B$7:$Z$632,COLUMN()-1,0))</f>
        <v>19341</v>
      </c>
      <c r="V473" s="270">
        <f>IF(VLOOKUP($B473,'Classificação ativ com agrop'!$B$7:$Z$632,COLUMN()-1,0)=0,"",VLOOKUP($B473,'Classificação ativ com agrop'!$B$7:$Z$632,COLUMN()-1,0))</f>
        <v>1946</v>
      </c>
      <c r="W473" s="270" t="str">
        <f>IF(VLOOKUP($B473,'Classificação ativ com agrop'!$B$7:$Z$632,COLUMN()-1,0)=0,"",VLOOKUP($B473,'Classificação ativ com agrop'!$B$7:$Z$632,COLUMN()-1,0))</f>
        <v/>
      </c>
      <c r="X473" s="270" t="str">
        <f>IF(VLOOKUP($B473,'Classificação ativ com agrop'!$B$7:$Z$632,COLUMN()-1,0)=0,"",VLOOKUP($B473,'Classificação ativ com agrop'!$B$7:$Z$632,COLUMN()-1,0))</f>
        <v/>
      </c>
      <c r="Y473" s="270" t="str">
        <f>IF(VLOOKUP($B473,'Classificação ativ com agrop'!$B$7:$Z$632,COLUMN()-1,0)=0,"",VLOOKUP($B473,'Classificação ativ com agrop'!$B$7:$Z$632,COLUMN()-1,0))</f>
        <v/>
      </c>
      <c r="Z473" s="270" t="str">
        <f>IF(VLOOKUP($B473,'Classificação ativ com agrop'!$B$7:$Z$632,COLUMN()-1,0)=0,"",VLOOKUP($B473,'Classificação ativ com agrop'!$B$7:$Z$632,COLUMN()-1,0))</f>
        <v/>
      </c>
    </row>
    <row r="474" spans="1:26">
      <c r="A474" s="48">
        <v>216</v>
      </c>
      <c r="B474" s="49" t="s">
        <v>186</v>
      </c>
      <c r="C474" s="65">
        <f>VLOOKUP($B474,'Panorama Especialização Brasil'!$K$4:$BU$679,58,0)</f>
        <v>463</v>
      </c>
      <c r="D474" s="46">
        <f t="shared" si="7"/>
        <v>0.20851883473012664</v>
      </c>
      <c r="E474" s="201">
        <f>VLOOKUP($B474,'Panorama Especialização Brasil'!$K$4:$BU$679,60,0)</f>
        <v>147</v>
      </c>
      <c r="F474" s="98">
        <v>31</v>
      </c>
      <c r="G474" s="196">
        <v>5</v>
      </c>
      <c r="H474" s="98">
        <f>VLOOKUP($B474,'Panorama Especialização Brasil'!$K$4:$BU$679,63,0)</f>
        <v>39290</v>
      </c>
      <c r="I474" s="201">
        <f>VLOOKUP($B474,'Panorama Especialização Brasil'!$K$4:$BV$680,64,0)</f>
        <v>6865</v>
      </c>
      <c r="J474" s="270" t="str">
        <f>IF(VLOOKUP($B474,'Classificação ativ com agrop'!$B$7:$Z$632,COLUMN()-1,0)=0,"",VLOOKUP($B474,'Classificação ativ com agrop'!$B$7:$Z$632,COLUMN()-1,0))</f>
        <v/>
      </c>
      <c r="K474" s="270" t="str">
        <f>IF(VLOOKUP($B474,'Classificação ativ com agrop'!$B$7:$Z$632,COLUMN()-1,0)=0,"",VLOOKUP($B474,'Classificação ativ com agrop'!$B$7:$Z$632,COLUMN()-1,0))</f>
        <v>SPF</v>
      </c>
      <c r="L474" s="270" t="str">
        <f>IF(VLOOKUP($B474,'Classificação ativ com agrop'!$B$7:$Z$632,COLUMN()-1,0)=0,"",VLOOKUP($B474,'Classificação ativ com agrop'!$B$7:$Z$632,COLUMN()-1,0))</f>
        <v/>
      </c>
      <c r="M474" s="270" t="str">
        <f>IF(VLOOKUP($B474,'Classificação ativ com agrop'!$B$7:$Z$632,COLUMN()-1,0)=0,"",VLOOKUP($B474,'Classificação ativ com agrop'!$B$7:$Z$632,COLUMN()-1,0))</f>
        <v>Cons Reflexo</v>
      </c>
      <c r="N474" s="270" t="str">
        <f>IF(VLOOKUP($B474,'Classificação ativ com agrop'!$B$7:$Z$632,COLUMN()-1,0)=0,"",VLOOKUP($B474,'Classificação ativ com agrop'!$B$7:$Z$632,COLUMN()-1,0))</f>
        <v/>
      </c>
      <c r="O474" s="270" t="str">
        <f>IF(VLOOKUP($B474,'Classificação ativ com agrop'!$B$7:$Z$632,COLUMN()-1,0)=0,"",VLOOKUP($B474,'Classificação ativ com agrop'!$B$7:$Z$632,COLUMN()-1,0))</f>
        <v/>
      </c>
      <c r="P474" s="270" t="str">
        <f>IF(VLOOKUP($B474,'Classificação ativ com agrop'!$B$7:$Z$632,COLUMN()-1,0)=0,"",VLOOKUP($B474,'Classificação ativ com agrop'!$B$7:$Z$632,COLUMN()-1,0))</f>
        <v/>
      </c>
      <c r="Q474" s="269">
        <f>IF(VLOOKUP($B474,'Classificação ativ com agrop'!$B$7:$Z$632,COLUMN()-1,0)=0,"",VLOOKUP($B474,'Classificação ativ com agrop'!$B$7:$Z$632,COLUMN()-1,0))</f>
        <v>1</v>
      </c>
      <c r="R474" s="269" t="str">
        <f>IF(VLOOKUP($B474,'Classificação ativ com agrop'!$B$7:$Z$632,COLUMN()-1,0)=0,"",VLOOKUP($B474,'Classificação ativ com agrop'!$B$7:$Z$632,COLUMN()-1,0))</f>
        <v/>
      </c>
      <c r="S474" s="270">
        <f>IF(VLOOKUP($B474,'Classificação ativ com agrop'!$B$7:$Z$632,COLUMN()-1,0)=0,"",VLOOKUP($B474,'Classificação ativ com agrop'!$B$7:$Z$632,COLUMN()-1,0))</f>
        <v>463</v>
      </c>
      <c r="T474" s="270">
        <f>IF(VLOOKUP($B474,'Classificação ativ com agrop'!$B$7:$Z$632,COLUMN()-1,0)=0,"",VLOOKUP($B474,'Classificação ativ com agrop'!$B$7:$Z$632,COLUMN()-1,0))</f>
        <v>147</v>
      </c>
      <c r="U474" s="270">
        <f>IF(VLOOKUP($B474,'Classificação ativ com agrop'!$B$7:$Z$632,COLUMN()-1,0)=0,"",VLOOKUP($B474,'Classificação ativ com agrop'!$B$7:$Z$632,COLUMN()-1,0))</f>
        <v>39290</v>
      </c>
      <c r="V474" s="270">
        <f>IF(VLOOKUP($B474,'Classificação ativ com agrop'!$B$7:$Z$632,COLUMN()-1,0)=0,"",VLOOKUP($B474,'Classificação ativ com agrop'!$B$7:$Z$632,COLUMN()-1,0))</f>
        <v>6865</v>
      </c>
      <c r="W474" s="270" t="str">
        <f>IF(VLOOKUP($B474,'Classificação ativ com agrop'!$B$7:$Z$632,COLUMN()-1,0)=0,"",VLOOKUP($B474,'Classificação ativ com agrop'!$B$7:$Z$632,COLUMN()-1,0))</f>
        <v/>
      </c>
      <c r="X474" s="270" t="str">
        <f>IF(VLOOKUP($B474,'Classificação ativ com agrop'!$B$7:$Z$632,COLUMN()-1,0)=0,"",VLOOKUP($B474,'Classificação ativ com agrop'!$B$7:$Z$632,COLUMN()-1,0))</f>
        <v/>
      </c>
      <c r="Y474" s="270" t="str">
        <f>IF(VLOOKUP($B474,'Classificação ativ com agrop'!$B$7:$Z$632,COLUMN()-1,0)=0,"",VLOOKUP($B474,'Classificação ativ com agrop'!$B$7:$Z$632,COLUMN()-1,0))</f>
        <v/>
      </c>
      <c r="Z474" s="270" t="str">
        <f>IF(VLOOKUP($B474,'Classificação ativ com agrop'!$B$7:$Z$632,COLUMN()-1,0)=0,"",VLOOKUP($B474,'Classificação ativ com agrop'!$B$7:$Z$632,COLUMN()-1,0))</f>
        <v/>
      </c>
    </row>
    <row r="475" spans="1:26">
      <c r="A475" s="48">
        <v>642</v>
      </c>
      <c r="B475" s="49" t="s">
        <v>616</v>
      </c>
      <c r="C475" s="65">
        <f>VLOOKUP($B475,'Panorama Especialização Brasil'!$K$4:$BU$679,58,0)</f>
        <v>386</v>
      </c>
      <c r="D475" s="46">
        <f t="shared" si="7"/>
        <v>0.20637549306050548</v>
      </c>
      <c r="E475" s="201">
        <f>VLOOKUP($B475,'Panorama Especialização Brasil'!$K$4:$BU$679,60,0)</f>
        <v>29</v>
      </c>
      <c r="F475" s="98">
        <v>101</v>
      </c>
      <c r="G475" s="196">
        <v>5</v>
      </c>
      <c r="H475" s="98">
        <f>VLOOKUP($B475,'Panorama Especialização Brasil'!$K$4:$BU$679,63,0)</f>
        <v>33096</v>
      </c>
      <c r="I475" s="201">
        <f>VLOOKUP($B475,'Panorama Especialização Brasil'!$K$4:$BV$680,64,0)</f>
        <v>1673</v>
      </c>
      <c r="J475" s="270" t="str">
        <f>IF(VLOOKUP($B475,'Classificação ativ com agrop'!$B$7:$Z$632,COLUMN()-1,0)=0,"",VLOOKUP($B475,'Classificação ativ com agrop'!$B$7:$Z$632,COLUMN()-1,0))</f>
        <v/>
      </c>
      <c r="K475" s="270" t="str">
        <f>IF(VLOOKUP($B475,'Classificação ativ com agrop'!$B$7:$Z$632,COLUMN()-1,0)=0,"",VLOOKUP($B475,'Classificação ativ com agrop'!$B$7:$Z$632,COLUMN()-1,0))</f>
        <v>Multicadeia</v>
      </c>
      <c r="L475" s="270" t="str">
        <f>IF(VLOOKUP($B475,'Classificação ativ com agrop'!$B$7:$Z$632,COLUMN()-1,0)=0,"",VLOOKUP($B475,'Classificação ativ com agrop'!$B$7:$Z$632,COLUMN()-1,0))</f>
        <v/>
      </c>
      <c r="M475" s="270" t="str">
        <f>IF(VLOOKUP($B475,'Classificação ativ com agrop'!$B$7:$Z$632,COLUMN()-1,0)=0,"",VLOOKUP($B475,'Classificação ativ com agrop'!$B$7:$Z$632,COLUMN()-1,0))</f>
        <v>Multifunção</v>
      </c>
      <c r="N475" s="270" t="str">
        <f>IF(VLOOKUP($B475,'Classificação ativ com agrop'!$B$7:$Z$632,COLUMN()-1,0)=0,"",VLOOKUP($B475,'Classificação ativ com agrop'!$B$7:$Z$632,COLUMN()-1,0))</f>
        <v/>
      </c>
      <c r="O475" s="270" t="str">
        <f>IF(VLOOKUP($B475,'Classificação ativ com agrop'!$B$7:$Z$632,COLUMN()-1,0)=0,"",VLOOKUP($B475,'Classificação ativ com agrop'!$B$7:$Z$632,COLUMN()-1,0))</f>
        <v/>
      </c>
      <c r="P475" s="270" t="str">
        <f>IF(VLOOKUP($B475,'Classificação ativ com agrop'!$B$7:$Z$632,COLUMN()-1,0)=0,"",VLOOKUP($B475,'Classificação ativ com agrop'!$B$7:$Z$632,COLUMN()-1,0))</f>
        <v/>
      </c>
      <c r="Q475" s="269">
        <f>IF(VLOOKUP($B475,'Classificação ativ com agrop'!$B$7:$Z$632,COLUMN()-1,0)=0,"",VLOOKUP($B475,'Classificação ativ com agrop'!$B$7:$Z$632,COLUMN()-1,0))</f>
        <v>1</v>
      </c>
      <c r="R475" s="269" t="str">
        <f>IF(VLOOKUP($B475,'Classificação ativ com agrop'!$B$7:$Z$632,COLUMN()-1,0)=0,"",VLOOKUP($B475,'Classificação ativ com agrop'!$B$7:$Z$632,COLUMN()-1,0))</f>
        <v/>
      </c>
      <c r="S475" s="270">
        <f>IF(VLOOKUP($B475,'Classificação ativ com agrop'!$B$7:$Z$632,COLUMN()-1,0)=0,"",VLOOKUP($B475,'Classificação ativ com agrop'!$B$7:$Z$632,COLUMN()-1,0))</f>
        <v>386</v>
      </c>
      <c r="T475" s="270">
        <f>IF(VLOOKUP($B475,'Classificação ativ com agrop'!$B$7:$Z$632,COLUMN()-1,0)=0,"",VLOOKUP($B475,'Classificação ativ com agrop'!$B$7:$Z$632,COLUMN()-1,0))</f>
        <v>29</v>
      </c>
      <c r="U475" s="270">
        <f>IF(VLOOKUP($B475,'Classificação ativ com agrop'!$B$7:$Z$632,COLUMN()-1,0)=0,"",VLOOKUP($B475,'Classificação ativ com agrop'!$B$7:$Z$632,COLUMN()-1,0))</f>
        <v>33096</v>
      </c>
      <c r="V475" s="270">
        <f>IF(VLOOKUP($B475,'Classificação ativ com agrop'!$B$7:$Z$632,COLUMN()-1,0)=0,"",VLOOKUP($B475,'Classificação ativ com agrop'!$B$7:$Z$632,COLUMN()-1,0))</f>
        <v>1673</v>
      </c>
      <c r="W475" s="270" t="str">
        <f>IF(VLOOKUP($B475,'Classificação ativ com agrop'!$B$7:$Z$632,COLUMN()-1,0)=0,"",VLOOKUP($B475,'Classificação ativ com agrop'!$B$7:$Z$632,COLUMN()-1,0))</f>
        <v/>
      </c>
      <c r="X475" s="270" t="str">
        <f>IF(VLOOKUP($B475,'Classificação ativ com agrop'!$B$7:$Z$632,COLUMN()-1,0)=0,"",VLOOKUP($B475,'Classificação ativ com agrop'!$B$7:$Z$632,COLUMN()-1,0))</f>
        <v/>
      </c>
      <c r="Y475" s="270" t="str">
        <f>IF(VLOOKUP($B475,'Classificação ativ com agrop'!$B$7:$Z$632,COLUMN()-1,0)=0,"",VLOOKUP($B475,'Classificação ativ com agrop'!$B$7:$Z$632,COLUMN()-1,0))</f>
        <v/>
      </c>
      <c r="Z475" s="270" t="str">
        <f>IF(VLOOKUP($B475,'Classificação ativ com agrop'!$B$7:$Z$632,COLUMN()-1,0)=0,"",VLOOKUP($B475,'Classificação ativ com agrop'!$B$7:$Z$632,COLUMN()-1,0))</f>
        <v/>
      </c>
    </row>
    <row r="476" spans="1:26">
      <c r="A476" s="48">
        <v>135</v>
      </c>
      <c r="B476" s="49" t="s">
        <v>105</v>
      </c>
      <c r="C476" s="65">
        <f>VLOOKUP($B476,'Panorama Especialização Brasil'!$K$4:$BU$679,58,0)</f>
        <v>261</v>
      </c>
      <c r="D476" s="46">
        <f t="shared" si="7"/>
        <v>0.20024063094586297</v>
      </c>
      <c r="E476" s="201">
        <f>VLOOKUP($B476,'Panorama Especialização Brasil'!$K$4:$BU$679,60,0)</f>
        <v>55</v>
      </c>
      <c r="F476" s="98">
        <v>0</v>
      </c>
      <c r="G476" s="196">
        <v>0</v>
      </c>
      <c r="H476" s="98">
        <f>VLOOKUP($B476,'Panorama Especialização Brasil'!$K$4:$BU$679,63,0)</f>
        <v>23064</v>
      </c>
      <c r="I476" s="201">
        <f>VLOOKUP($B476,'Panorama Especialização Brasil'!$K$4:$BV$680,64,0)</f>
        <v>1209</v>
      </c>
      <c r="J476" s="270" t="str">
        <f>IF(VLOOKUP($B476,'Classificação ativ com agrop'!$B$7:$Z$632,COLUMN()-1,0)=0,"",VLOOKUP($B476,'Classificação ativ com agrop'!$B$7:$Z$632,COLUMN()-1,0))</f>
        <v/>
      </c>
      <c r="K476" s="270" t="str">
        <f>IF(VLOOKUP($B476,'Classificação ativ com agrop'!$B$7:$Z$632,COLUMN()-1,0)=0,"",VLOOKUP($B476,'Classificação ativ com agrop'!$B$7:$Z$632,COLUMN()-1,0))</f>
        <v>SPF&amp;E</v>
      </c>
      <c r="L476" s="270" t="str">
        <f>IF(VLOOKUP($B476,'Classificação ativ com agrop'!$B$7:$Z$632,COLUMN()-1,0)=0,"",VLOOKUP($B476,'Classificação ativ com agrop'!$B$7:$Z$632,COLUMN()-1,0))</f>
        <v/>
      </c>
      <c r="M476" s="270" t="str">
        <f>IF(VLOOKUP($B476,'Classificação ativ com agrop'!$B$7:$Z$632,COLUMN()-1,0)=0,"",VLOOKUP($B476,'Classificação ativ com agrop'!$B$7:$Z$632,COLUMN()-1,0))</f>
        <v>Gen Reflexo</v>
      </c>
      <c r="N476" s="270" t="str">
        <f>IF(VLOOKUP($B476,'Classificação ativ com agrop'!$B$7:$Z$632,COLUMN()-1,0)=0,"",VLOOKUP($B476,'Classificação ativ com agrop'!$B$7:$Z$632,COLUMN()-1,0))</f>
        <v/>
      </c>
      <c r="O476" s="270" t="str">
        <f>IF(VLOOKUP($B476,'Classificação ativ com agrop'!$B$7:$Z$632,COLUMN()-1,0)=0,"",VLOOKUP($B476,'Classificação ativ com agrop'!$B$7:$Z$632,COLUMN()-1,0))</f>
        <v/>
      </c>
      <c r="P476" s="270" t="str">
        <f>IF(VLOOKUP($B476,'Classificação ativ com agrop'!$B$7:$Z$632,COLUMN()-1,0)=0,"",VLOOKUP($B476,'Classificação ativ com agrop'!$B$7:$Z$632,COLUMN()-1,0))</f>
        <v/>
      </c>
      <c r="Q476" s="269">
        <f>IF(VLOOKUP($B476,'Classificação ativ com agrop'!$B$7:$Z$632,COLUMN()-1,0)=0,"",VLOOKUP($B476,'Classificação ativ com agrop'!$B$7:$Z$632,COLUMN()-1,0))</f>
        <v>1</v>
      </c>
      <c r="R476" s="269" t="str">
        <f>IF(VLOOKUP($B476,'Classificação ativ com agrop'!$B$7:$Z$632,COLUMN()-1,0)=0,"",VLOOKUP($B476,'Classificação ativ com agrop'!$B$7:$Z$632,COLUMN()-1,0))</f>
        <v/>
      </c>
      <c r="S476" s="270">
        <f>IF(VLOOKUP($B476,'Classificação ativ com agrop'!$B$7:$Z$632,COLUMN()-1,0)=0,"",VLOOKUP($B476,'Classificação ativ com agrop'!$B$7:$Z$632,COLUMN()-1,0))</f>
        <v>261</v>
      </c>
      <c r="T476" s="270">
        <f>IF(VLOOKUP($B476,'Classificação ativ com agrop'!$B$7:$Z$632,COLUMN()-1,0)=0,"",VLOOKUP($B476,'Classificação ativ com agrop'!$B$7:$Z$632,COLUMN()-1,0))</f>
        <v>55</v>
      </c>
      <c r="U476" s="270">
        <f>IF(VLOOKUP($B476,'Classificação ativ com agrop'!$B$7:$Z$632,COLUMN()-1,0)=0,"",VLOOKUP($B476,'Classificação ativ com agrop'!$B$7:$Z$632,COLUMN()-1,0))</f>
        <v>23064</v>
      </c>
      <c r="V476" s="270">
        <f>IF(VLOOKUP($B476,'Classificação ativ com agrop'!$B$7:$Z$632,COLUMN()-1,0)=0,"",VLOOKUP($B476,'Classificação ativ com agrop'!$B$7:$Z$632,COLUMN()-1,0))</f>
        <v>1209</v>
      </c>
      <c r="W476" s="270" t="str">
        <f>IF(VLOOKUP($B476,'Classificação ativ com agrop'!$B$7:$Z$632,COLUMN()-1,0)=0,"",VLOOKUP($B476,'Classificação ativ com agrop'!$B$7:$Z$632,COLUMN()-1,0))</f>
        <v/>
      </c>
      <c r="X476" s="270" t="str">
        <f>IF(VLOOKUP($B476,'Classificação ativ com agrop'!$B$7:$Z$632,COLUMN()-1,0)=0,"",VLOOKUP($B476,'Classificação ativ com agrop'!$B$7:$Z$632,COLUMN()-1,0))</f>
        <v/>
      </c>
      <c r="Y476" s="270" t="str">
        <f>IF(VLOOKUP($B476,'Classificação ativ com agrop'!$B$7:$Z$632,COLUMN()-1,0)=0,"",VLOOKUP($B476,'Classificação ativ com agrop'!$B$7:$Z$632,COLUMN()-1,0))</f>
        <v/>
      </c>
      <c r="Z476" s="270" t="str">
        <f>IF(VLOOKUP($B476,'Classificação ativ com agrop'!$B$7:$Z$632,COLUMN()-1,0)=0,"",VLOOKUP($B476,'Classificação ativ com agrop'!$B$7:$Z$632,COLUMN()-1,0))</f>
        <v/>
      </c>
    </row>
    <row r="477" spans="1:26">
      <c r="A477" s="48">
        <v>535</v>
      </c>
      <c r="B477" s="49" t="s">
        <v>507</v>
      </c>
      <c r="C477" s="65">
        <f>VLOOKUP($B477,'Panorama Especialização Brasil'!$K$4:$BU$679,58,0)</f>
        <v>10</v>
      </c>
      <c r="D477" s="46">
        <f t="shared" si="7"/>
        <v>0.20016772906743049</v>
      </c>
      <c r="E477" s="201">
        <f>VLOOKUP($B477,'Panorama Especialização Brasil'!$K$4:$BU$679,60,0)</f>
        <v>3</v>
      </c>
      <c r="F477" s="98">
        <v>6</v>
      </c>
      <c r="G477" s="196">
        <v>2</v>
      </c>
      <c r="H477" s="98">
        <f>VLOOKUP($B477,'Panorama Especialização Brasil'!$K$4:$BU$679,63,0)</f>
        <v>884</v>
      </c>
      <c r="I477" s="201">
        <f>VLOOKUP($B477,'Panorama Especialização Brasil'!$K$4:$BV$680,64,0)</f>
        <v>165</v>
      </c>
      <c r="J477" s="270" t="str">
        <f>IF(VLOOKUP($B477,'Classificação ativ com agrop'!$B$7:$Z$632,COLUMN()-1,0)=0,"",VLOOKUP($B477,'Classificação ativ com agrop'!$B$7:$Z$632,COLUMN()-1,0))</f>
        <v/>
      </c>
      <c r="K477" s="270" t="str">
        <f>IF(VLOOKUP($B477,'Classificação ativ com agrop'!$B$7:$Z$632,COLUMN()-1,0)=0,"",VLOOKUP($B477,'Classificação ativ com agrop'!$B$7:$Z$632,COLUMN()-1,0))</f>
        <v>SPE</v>
      </c>
      <c r="L477" s="270" t="str">
        <f>IF(VLOOKUP($B477,'Classificação ativ com agrop'!$B$7:$Z$632,COLUMN()-1,0)=0,"",VLOOKUP($B477,'Classificação ativ com agrop'!$B$7:$Z$632,COLUMN()-1,0))</f>
        <v/>
      </c>
      <c r="M477" s="270" t="str">
        <f>IF(VLOOKUP($B477,'Classificação ativ com agrop'!$B$7:$Z$632,COLUMN()-1,0)=0,"",VLOOKUP($B477,'Classificação ativ com agrop'!$B$7:$Z$632,COLUMN()-1,0))</f>
        <v>Multifunção</v>
      </c>
      <c r="N477" s="270" t="str">
        <f>IF(VLOOKUP($B477,'Classificação ativ com agrop'!$B$7:$Z$632,COLUMN()-1,0)=0,"",VLOOKUP($B477,'Classificação ativ com agrop'!$B$7:$Z$632,COLUMN()-1,0))</f>
        <v/>
      </c>
      <c r="O477" s="270" t="str">
        <f>IF(VLOOKUP($B477,'Classificação ativ com agrop'!$B$7:$Z$632,COLUMN()-1,0)=0,"",VLOOKUP($B477,'Classificação ativ com agrop'!$B$7:$Z$632,COLUMN()-1,0))</f>
        <v/>
      </c>
      <c r="P477" s="270" t="str">
        <f>IF(VLOOKUP($B477,'Classificação ativ com agrop'!$B$7:$Z$632,COLUMN()-1,0)=0,"",VLOOKUP($B477,'Classificação ativ com agrop'!$B$7:$Z$632,COLUMN()-1,0))</f>
        <v/>
      </c>
      <c r="Q477" s="269">
        <f>IF(VLOOKUP($B477,'Classificação ativ com agrop'!$B$7:$Z$632,COLUMN()-1,0)=0,"",VLOOKUP($B477,'Classificação ativ com agrop'!$B$7:$Z$632,COLUMN()-1,0))</f>
        <v>1</v>
      </c>
      <c r="R477" s="269" t="str">
        <f>IF(VLOOKUP($B477,'Classificação ativ com agrop'!$B$7:$Z$632,COLUMN()-1,0)=0,"",VLOOKUP($B477,'Classificação ativ com agrop'!$B$7:$Z$632,COLUMN()-1,0))</f>
        <v/>
      </c>
      <c r="S477" s="270">
        <f>IF(VLOOKUP($B477,'Classificação ativ com agrop'!$B$7:$Z$632,COLUMN()-1,0)=0,"",VLOOKUP($B477,'Classificação ativ com agrop'!$B$7:$Z$632,COLUMN()-1,0))</f>
        <v>10</v>
      </c>
      <c r="T477" s="270">
        <f>IF(VLOOKUP($B477,'Classificação ativ com agrop'!$B$7:$Z$632,COLUMN()-1,0)=0,"",VLOOKUP($B477,'Classificação ativ com agrop'!$B$7:$Z$632,COLUMN()-1,0))</f>
        <v>3</v>
      </c>
      <c r="U477" s="270">
        <f>IF(VLOOKUP($B477,'Classificação ativ com agrop'!$B$7:$Z$632,COLUMN()-1,0)=0,"",VLOOKUP($B477,'Classificação ativ com agrop'!$B$7:$Z$632,COLUMN()-1,0))</f>
        <v>884</v>
      </c>
      <c r="V477" s="270">
        <f>IF(VLOOKUP($B477,'Classificação ativ com agrop'!$B$7:$Z$632,COLUMN()-1,0)=0,"",VLOOKUP($B477,'Classificação ativ com agrop'!$B$7:$Z$632,COLUMN()-1,0))</f>
        <v>165</v>
      </c>
      <c r="W477" s="270" t="str">
        <f>IF(VLOOKUP($B477,'Classificação ativ com agrop'!$B$7:$Z$632,COLUMN()-1,0)=0,"",VLOOKUP($B477,'Classificação ativ com agrop'!$B$7:$Z$632,COLUMN()-1,0))</f>
        <v/>
      </c>
      <c r="X477" s="270" t="str">
        <f>IF(VLOOKUP($B477,'Classificação ativ com agrop'!$B$7:$Z$632,COLUMN()-1,0)=0,"",VLOOKUP($B477,'Classificação ativ com agrop'!$B$7:$Z$632,COLUMN()-1,0))</f>
        <v/>
      </c>
      <c r="Y477" s="270" t="str">
        <f>IF(VLOOKUP($B477,'Classificação ativ com agrop'!$B$7:$Z$632,COLUMN()-1,0)=0,"",VLOOKUP($B477,'Classificação ativ com agrop'!$B$7:$Z$632,COLUMN()-1,0))</f>
        <v/>
      </c>
      <c r="Z477" s="270" t="str">
        <f>IF(VLOOKUP($B477,'Classificação ativ com agrop'!$B$7:$Z$632,COLUMN()-1,0)=0,"",VLOOKUP($B477,'Classificação ativ com agrop'!$B$7:$Z$632,COLUMN()-1,0))</f>
        <v/>
      </c>
    </row>
    <row r="478" spans="1:26">
      <c r="A478" s="48">
        <v>273</v>
      </c>
      <c r="B478" s="49" t="s">
        <v>243</v>
      </c>
      <c r="C478" s="65">
        <f>VLOOKUP($B478,'Panorama Especialização Brasil'!$K$4:$BU$679,58,0)</f>
        <v>446</v>
      </c>
      <c r="D478" s="46">
        <f t="shared" si="7"/>
        <v>0.19320618290949498</v>
      </c>
      <c r="E478" s="201">
        <f>VLOOKUP($B478,'Panorama Especialização Brasil'!$K$4:$BU$679,60,0)</f>
        <v>5</v>
      </c>
      <c r="F478" s="98">
        <v>436</v>
      </c>
      <c r="G478" s="196">
        <v>2</v>
      </c>
      <c r="H478" s="98">
        <f>VLOOKUP($B478,'Panorama Especialização Brasil'!$K$4:$BU$679,63,0)</f>
        <v>40847</v>
      </c>
      <c r="I478" s="201">
        <f>VLOOKUP($B478,'Panorama Especialização Brasil'!$K$4:$BV$680,64,0)</f>
        <v>347</v>
      </c>
      <c r="J478" s="270" t="str">
        <f>IF(VLOOKUP($B478,'Classificação ativ com agrop'!$B$7:$Z$632,COLUMN()-1,0)=0,"",VLOOKUP($B478,'Classificação ativ com agrop'!$B$7:$Z$632,COLUMN()-1,0))</f>
        <v/>
      </c>
      <c r="K478" s="270" t="str">
        <f>IF(VLOOKUP($B478,'Classificação ativ com agrop'!$B$7:$Z$632,COLUMN()-1,0)=0,"",VLOOKUP($B478,'Classificação ativ com agrop'!$B$7:$Z$632,COLUMN()-1,0))</f>
        <v>Mat Transp</v>
      </c>
      <c r="L478" s="270" t="str">
        <f>IF(VLOOKUP($B478,'Classificação ativ com agrop'!$B$7:$Z$632,COLUMN()-1,0)=0,"",VLOOKUP($B478,'Classificação ativ com agrop'!$B$7:$Z$632,COLUMN()-1,0))</f>
        <v>Transp ZFM</v>
      </c>
      <c r="M478" s="270" t="str">
        <f>IF(VLOOKUP($B478,'Classificação ativ com agrop'!$B$7:$Z$632,COLUMN()-1,0)=0,"",VLOOKUP($B478,'Classificação ativ com agrop'!$B$7:$Z$632,COLUMN()-1,0))</f>
        <v>X Prop</v>
      </c>
      <c r="N478" s="270" t="str">
        <f>IF(VLOOKUP($B478,'Classificação ativ com agrop'!$B$7:$Z$632,COLUMN()-1,0)=0,"",VLOOKUP($B478,'Classificação ativ com agrop'!$B$7:$Z$632,COLUMN()-1,0))</f>
        <v/>
      </c>
      <c r="O478" s="270" t="str">
        <f>IF(VLOOKUP($B478,'Classificação ativ com agrop'!$B$7:$Z$632,COLUMN()-1,0)=0,"",VLOOKUP($B478,'Classificação ativ com agrop'!$B$7:$Z$632,COLUMN()-1,0))</f>
        <v/>
      </c>
      <c r="P478" s="270" t="str">
        <f>IF(VLOOKUP($B478,'Classificação ativ com agrop'!$B$7:$Z$632,COLUMN()-1,0)=0,"",VLOOKUP($B478,'Classificação ativ com agrop'!$B$7:$Z$632,COLUMN()-1,0))</f>
        <v/>
      </c>
      <c r="Q478" s="269">
        <f>IF(VLOOKUP($B478,'Classificação ativ com agrop'!$B$7:$Z$632,COLUMN()-1,0)=0,"",VLOOKUP($B478,'Classificação ativ com agrop'!$B$7:$Z$632,COLUMN()-1,0))</f>
        <v>1</v>
      </c>
      <c r="R478" s="269" t="str">
        <f>IF(VLOOKUP($B478,'Classificação ativ com agrop'!$B$7:$Z$632,COLUMN()-1,0)=0,"",VLOOKUP($B478,'Classificação ativ com agrop'!$B$7:$Z$632,COLUMN()-1,0))</f>
        <v/>
      </c>
      <c r="S478" s="270">
        <f>IF(VLOOKUP($B478,'Classificação ativ com agrop'!$B$7:$Z$632,COLUMN()-1,0)=0,"",VLOOKUP($B478,'Classificação ativ com agrop'!$B$7:$Z$632,COLUMN()-1,0))</f>
        <v>446</v>
      </c>
      <c r="T478" s="270">
        <f>IF(VLOOKUP($B478,'Classificação ativ com agrop'!$B$7:$Z$632,COLUMN()-1,0)=0,"",VLOOKUP($B478,'Classificação ativ com agrop'!$B$7:$Z$632,COLUMN()-1,0))</f>
        <v>5</v>
      </c>
      <c r="U478" s="270">
        <f>IF(VLOOKUP($B478,'Classificação ativ com agrop'!$B$7:$Z$632,COLUMN()-1,0)=0,"",VLOOKUP($B478,'Classificação ativ com agrop'!$B$7:$Z$632,COLUMN()-1,0))</f>
        <v>40847</v>
      </c>
      <c r="V478" s="270">
        <f>IF(VLOOKUP($B478,'Classificação ativ com agrop'!$B$7:$Z$632,COLUMN()-1,0)=0,"",VLOOKUP($B478,'Classificação ativ com agrop'!$B$7:$Z$632,COLUMN()-1,0))</f>
        <v>347</v>
      </c>
      <c r="W478" s="270" t="str">
        <f>IF(VLOOKUP($B478,'Classificação ativ com agrop'!$B$7:$Z$632,COLUMN()-1,0)=0,"",VLOOKUP($B478,'Classificação ativ com agrop'!$B$7:$Z$632,COLUMN()-1,0))</f>
        <v/>
      </c>
      <c r="X478" s="270" t="str">
        <f>IF(VLOOKUP($B478,'Classificação ativ com agrop'!$B$7:$Z$632,COLUMN()-1,0)=0,"",VLOOKUP($B478,'Classificação ativ com agrop'!$B$7:$Z$632,COLUMN()-1,0))</f>
        <v/>
      </c>
      <c r="Y478" s="270" t="str">
        <f>IF(VLOOKUP($B478,'Classificação ativ com agrop'!$B$7:$Z$632,COLUMN()-1,0)=0,"",VLOOKUP($B478,'Classificação ativ com agrop'!$B$7:$Z$632,COLUMN()-1,0))</f>
        <v/>
      </c>
      <c r="Z478" s="270" t="str">
        <f>IF(VLOOKUP($B478,'Classificação ativ com agrop'!$B$7:$Z$632,COLUMN()-1,0)=0,"",VLOOKUP($B478,'Classificação ativ com agrop'!$B$7:$Z$632,COLUMN()-1,0))</f>
        <v/>
      </c>
    </row>
    <row r="479" spans="1:26">
      <c r="A479" s="48">
        <v>386</v>
      </c>
      <c r="B479" s="49" t="s">
        <v>357</v>
      </c>
      <c r="C479" s="65">
        <f>VLOOKUP($B479,'Panorama Especialização Brasil'!$K$4:$BU$679,58,0)</f>
        <v>134</v>
      </c>
      <c r="D479" s="46">
        <f t="shared" si="7"/>
        <v>0.19074144086888861</v>
      </c>
      <c r="E479" s="201">
        <f>VLOOKUP($B479,'Panorama Especialização Brasil'!$K$4:$BU$679,60,0)</f>
        <v>22</v>
      </c>
      <c r="F479" s="98">
        <v>20</v>
      </c>
      <c r="G479" s="196">
        <v>6</v>
      </c>
      <c r="H479" s="98">
        <f>VLOOKUP($B479,'Panorama Especialização Brasil'!$K$4:$BU$679,63,0)</f>
        <v>12431</v>
      </c>
      <c r="I479" s="201">
        <f>VLOOKUP($B479,'Panorama Especialização Brasil'!$K$4:$BV$680,64,0)</f>
        <v>1077</v>
      </c>
      <c r="J479" s="270" t="str">
        <f>IF(VLOOKUP($B479,'Classificação ativ com agrop'!$B$7:$Z$632,COLUMN()-1,0)=0,"",VLOOKUP($B479,'Classificação ativ com agrop'!$B$7:$Z$632,COLUMN()-1,0))</f>
        <v/>
      </c>
      <c r="K479" s="270" t="str">
        <f>IF(VLOOKUP($B479,'Classificação ativ com agrop'!$B$7:$Z$632,COLUMN()-1,0)=0,"",VLOOKUP($B479,'Classificação ativ com agrop'!$B$7:$Z$632,COLUMN()-1,0))</f>
        <v>SPF</v>
      </c>
      <c r="L479" s="270" t="str">
        <f>IF(VLOOKUP($B479,'Classificação ativ com agrop'!$B$7:$Z$632,COLUMN()-1,0)=0,"",VLOOKUP($B479,'Classificação ativ com agrop'!$B$7:$Z$632,COLUMN()-1,0))</f>
        <v/>
      </c>
      <c r="M479" s="270" t="str">
        <f>IF(VLOOKUP($B479,'Classificação ativ com agrop'!$B$7:$Z$632,COLUMN()-1,0)=0,"",VLOOKUP($B479,'Classificação ativ com agrop'!$B$7:$Z$632,COLUMN()-1,0))</f>
        <v>Cons Reflexo</v>
      </c>
      <c r="N479" s="270" t="str">
        <f>IF(VLOOKUP($B479,'Classificação ativ com agrop'!$B$7:$Z$632,COLUMN()-1,0)=0,"",VLOOKUP($B479,'Classificação ativ com agrop'!$B$7:$Z$632,COLUMN()-1,0))</f>
        <v/>
      </c>
      <c r="O479" s="270" t="str">
        <f>IF(VLOOKUP($B479,'Classificação ativ com agrop'!$B$7:$Z$632,COLUMN()-1,0)=0,"",VLOOKUP($B479,'Classificação ativ com agrop'!$B$7:$Z$632,COLUMN()-1,0))</f>
        <v/>
      </c>
      <c r="P479" s="270" t="str">
        <f>IF(VLOOKUP($B479,'Classificação ativ com agrop'!$B$7:$Z$632,COLUMN()-1,0)=0,"",VLOOKUP($B479,'Classificação ativ com agrop'!$B$7:$Z$632,COLUMN()-1,0))</f>
        <v/>
      </c>
      <c r="Q479" s="269">
        <f>IF(VLOOKUP($B479,'Classificação ativ com agrop'!$B$7:$Z$632,COLUMN()-1,0)=0,"",VLOOKUP($B479,'Classificação ativ com agrop'!$B$7:$Z$632,COLUMN()-1,0))</f>
        <v>1</v>
      </c>
      <c r="R479" s="269" t="str">
        <f>IF(VLOOKUP($B479,'Classificação ativ com agrop'!$B$7:$Z$632,COLUMN()-1,0)=0,"",VLOOKUP($B479,'Classificação ativ com agrop'!$B$7:$Z$632,COLUMN()-1,0))</f>
        <v/>
      </c>
      <c r="S479" s="270">
        <f>IF(VLOOKUP($B479,'Classificação ativ com agrop'!$B$7:$Z$632,COLUMN()-1,0)=0,"",VLOOKUP($B479,'Classificação ativ com agrop'!$B$7:$Z$632,COLUMN()-1,0))</f>
        <v>134</v>
      </c>
      <c r="T479" s="270">
        <f>IF(VLOOKUP($B479,'Classificação ativ com agrop'!$B$7:$Z$632,COLUMN()-1,0)=0,"",VLOOKUP($B479,'Classificação ativ com agrop'!$B$7:$Z$632,COLUMN()-1,0))</f>
        <v>22</v>
      </c>
      <c r="U479" s="270">
        <f>IF(VLOOKUP($B479,'Classificação ativ com agrop'!$B$7:$Z$632,COLUMN()-1,0)=0,"",VLOOKUP($B479,'Classificação ativ com agrop'!$B$7:$Z$632,COLUMN()-1,0))</f>
        <v>12431</v>
      </c>
      <c r="V479" s="270">
        <f>IF(VLOOKUP($B479,'Classificação ativ com agrop'!$B$7:$Z$632,COLUMN()-1,0)=0,"",VLOOKUP($B479,'Classificação ativ com agrop'!$B$7:$Z$632,COLUMN()-1,0))</f>
        <v>1077</v>
      </c>
      <c r="W479" s="270" t="str">
        <f>IF(VLOOKUP($B479,'Classificação ativ com agrop'!$B$7:$Z$632,COLUMN()-1,0)=0,"",VLOOKUP($B479,'Classificação ativ com agrop'!$B$7:$Z$632,COLUMN()-1,0))</f>
        <v/>
      </c>
      <c r="X479" s="270" t="str">
        <f>IF(VLOOKUP($B479,'Classificação ativ com agrop'!$B$7:$Z$632,COLUMN()-1,0)=0,"",VLOOKUP($B479,'Classificação ativ com agrop'!$B$7:$Z$632,COLUMN()-1,0))</f>
        <v/>
      </c>
      <c r="Y479" s="270" t="str">
        <f>IF(VLOOKUP($B479,'Classificação ativ com agrop'!$B$7:$Z$632,COLUMN()-1,0)=0,"",VLOOKUP($B479,'Classificação ativ com agrop'!$B$7:$Z$632,COLUMN()-1,0))</f>
        <v/>
      </c>
      <c r="Z479" s="270" t="str">
        <f>IF(VLOOKUP($B479,'Classificação ativ com agrop'!$B$7:$Z$632,COLUMN()-1,0)=0,"",VLOOKUP($B479,'Classificação ativ com agrop'!$B$7:$Z$632,COLUMN()-1,0))</f>
        <v/>
      </c>
    </row>
    <row r="480" spans="1:26">
      <c r="A480" s="48">
        <v>56</v>
      </c>
      <c r="B480" s="49" t="s">
        <v>26</v>
      </c>
      <c r="C480" s="65">
        <f>VLOOKUP($B480,'Panorama Especialização Brasil'!$K$4:$BU$679,58,0)</f>
        <v>2888</v>
      </c>
      <c r="D480" s="46">
        <f t="shared" si="7"/>
        <v>0.18929365323924122</v>
      </c>
      <c r="E480" s="201">
        <f>VLOOKUP($B480,'Panorama Especialização Brasil'!$K$4:$BU$679,60,0)</f>
        <v>42</v>
      </c>
      <c r="F480" s="98">
        <v>9</v>
      </c>
      <c r="G480" s="196">
        <v>1</v>
      </c>
      <c r="H480" s="98">
        <f>VLOOKUP($B480,'Panorama Especialização Brasil'!$K$4:$BU$679,63,0)</f>
        <v>269965</v>
      </c>
      <c r="I480" s="201">
        <f>VLOOKUP($B480,'Panorama Especialização Brasil'!$K$4:$BV$680,64,0)</f>
        <v>1203</v>
      </c>
      <c r="J480" s="270" t="str">
        <f>IF(VLOOKUP($B480,'Classificação ativ com agrop'!$B$7:$Z$632,COLUMN()-1,0)=0,"",VLOOKUP($B480,'Classificação ativ com agrop'!$B$7:$Z$632,COLUMN()-1,0))</f>
        <v/>
      </c>
      <c r="K480" s="270" t="str">
        <f>IF(VLOOKUP($B480,'Classificação ativ com agrop'!$B$7:$Z$632,COLUMN()-1,0)=0,"",VLOOKUP($B480,'Classificação ativ com agrop'!$B$7:$Z$632,COLUMN()-1,0))</f>
        <v>Proteína Animal</v>
      </c>
      <c r="L480" s="270" t="str">
        <f>IF(VLOOKUP($B480,'Classificação ativ com agrop'!$B$7:$Z$632,COLUMN()-1,0)=0,"",VLOOKUP($B480,'Classificação ativ com agrop'!$B$7:$Z$632,COLUMN()-1,0))</f>
        <v>Outros Anim</v>
      </c>
      <c r="M480" s="270" t="str">
        <f>IF(VLOOKUP($B480,'Classificação ativ com agrop'!$B$7:$Z$632,COLUMN()-1,0)=0,"",VLOOKUP($B480,'Classificação ativ com agrop'!$B$7:$Z$632,COLUMN()-1,0))</f>
        <v>X Prop</v>
      </c>
      <c r="N480" s="270" t="str">
        <f>IF(VLOOKUP($B480,'Classificação ativ com agrop'!$B$7:$Z$632,COLUMN()-1,0)=0,"",VLOOKUP($B480,'Classificação ativ com agrop'!$B$7:$Z$632,COLUMN()-1,0))</f>
        <v/>
      </c>
      <c r="O480" s="270" t="str">
        <f>IF(VLOOKUP($B480,'Classificação ativ com agrop'!$B$7:$Z$632,COLUMN()-1,0)=0,"",VLOOKUP($B480,'Classificação ativ com agrop'!$B$7:$Z$632,COLUMN()-1,0))</f>
        <v/>
      </c>
      <c r="P480" s="270" t="str">
        <f>IF(VLOOKUP($B480,'Classificação ativ com agrop'!$B$7:$Z$632,COLUMN()-1,0)=0,"",VLOOKUP($B480,'Classificação ativ com agrop'!$B$7:$Z$632,COLUMN()-1,0))</f>
        <v/>
      </c>
      <c r="Q480" s="269">
        <f>IF(VLOOKUP($B480,'Classificação ativ com agrop'!$B$7:$Z$632,COLUMN()-1,0)=0,"",VLOOKUP($B480,'Classificação ativ com agrop'!$B$7:$Z$632,COLUMN()-1,0))</f>
        <v>1</v>
      </c>
      <c r="R480" s="269" t="str">
        <f>IF(VLOOKUP($B480,'Classificação ativ com agrop'!$B$7:$Z$632,COLUMN()-1,0)=0,"",VLOOKUP($B480,'Classificação ativ com agrop'!$B$7:$Z$632,COLUMN()-1,0))</f>
        <v/>
      </c>
      <c r="S480" s="270">
        <f>IF(VLOOKUP($B480,'Classificação ativ com agrop'!$B$7:$Z$632,COLUMN()-1,0)=0,"",VLOOKUP($B480,'Classificação ativ com agrop'!$B$7:$Z$632,COLUMN()-1,0))</f>
        <v>2888</v>
      </c>
      <c r="T480" s="270">
        <f>IF(VLOOKUP($B480,'Classificação ativ com agrop'!$B$7:$Z$632,COLUMN()-1,0)=0,"",VLOOKUP($B480,'Classificação ativ com agrop'!$B$7:$Z$632,COLUMN()-1,0))</f>
        <v>42</v>
      </c>
      <c r="U480" s="270">
        <f>IF(VLOOKUP($B480,'Classificação ativ com agrop'!$B$7:$Z$632,COLUMN()-1,0)=0,"",VLOOKUP($B480,'Classificação ativ com agrop'!$B$7:$Z$632,COLUMN()-1,0))</f>
        <v>269965</v>
      </c>
      <c r="V480" s="270">
        <f>IF(VLOOKUP($B480,'Classificação ativ com agrop'!$B$7:$Z$632,COLUMN()-1,0)=0,"",VLOOKUP($B480,'Classificação ativ com agrop'!$B$7:$Z$632,COLUMN()-1,0))</f>
        <v>1203</v>
      </c>
      <c r="W480" s="270" t="str">
        <f>IF(VLOOKUP($B480,'Classificação ativ com agrop'!$B$7:$Z$632,COLUMN()-1,0)=0,"",VLOOKUP($B480,'Classificação ativ com agrop'!$B$7:$Z$632,COLUMN()-1,0))</f>
        <v/>
      </c>
      <c r="X480" s="270" t="str">
        <f>IF(VLOOKUP($B480,'Classificação ativ com agrop'!$B$7:$Z$632,COLUMN()-1,0)=0,"",VLOOKUP($B480,'Classificação ativ com agrop'!$B$7:$Z$632,COLUMN()-1,0))</f>
        <v/>
      </c>
      <c r="Y480" s="270" t="str">
        <f>IF(VLOOKUP($B480,'Classificação ativ com agrop'!$B$7:$Z$632,COLUMN()-1,0)=0,"",VLOOKUP($B480,'Classificação ativ com agrop'!$B$7:$Z$632,COLUMN()-1,0))</f>
        <v/>
      </c>
      <c r="Z480" s="270" t="str">
        <f>IF(VLOOKUP($B480,'Classificação ativ com agrop'!$B$7:$Z$632,COLUMN()-1,0)=0,"",VLOOKUP($B480,'Classificação ativ com agrop'!$B$7:$Z$632,COLUMN()-1,0))</f>
        <v/>
      </c>
    </row>
    <row r="481" spans="1:26">
      <c r="A481" s="48">
        <v>130</v>
      </c>
      <c r="B481" s="49" t="s">
        <v>100</v>
      </c>
      <c r="C481" s="65">
        <f>VLOOKUP($B481,'Panorama Especialização Brasil'!$K$4:$BU$679,58,0)</f>
        <v>108</v>
      </c>
      <c r="D481" s="46">
        <f t="shared" si="7"/>
        <v>0.18564613784268238</v>
      </c>
      <c r="E481" s="201">
        <f>VLOOKUP($B481,'Panorama Especialização Brasil'!$K$4:$BU$679,60,0)</f>
        <v>4</v>
      </c>
      <c r="F481" s="98">
        <v>108</v>
      </c>
      <c r="G481" s="196">
        <v>4</v>
      </c>
      <c r="H481" s="98">
        <f>VLOOKUP($B481,'Panorama Especialização Brasil'!$K$4:$BU$679,63,0)</f>
        <v>10294</v>
      </c>
      <c r="I481" s="201">
        <f>VLOOKUP($B481,'Panorama Especialização Brasil'!$K$4:$BV$680,64,0)</f>
        <v>218</v>
      </c>
      <c r="J481" s="270" t="str">
        <f>IF(VLOOKUP($B481,'Classificação ativ com agrop'!$B$7:$Z$632,COLUMN()-1,0)=0,"",VLOOKUP($B481,'Classificação ativ com agrop'!$B$7:$Z$632,COLUMN()-1,0))</f>
        <v/>
      </c>
      <c r="K481" s="270" t="str">
        <f>IF(VLOOKUP($B481,'Classificação ativ com agrop'!$B$7:$Z$632,COLUMN()-1,0)=0,"",VLOOKUP($B481,'Classificação ativ com agrop'!$B$7:$Z$632,COLUMN()-1,0))</f>
        <v>Multicadeia</v>
      </c>
      <c r="L481" s="270" t="str">
        <f>IF(VLOOKUP($B481,'Classificação ativ com agrop'!$B$7:$Z$632,COLUMN()-1,0)=0,"",VLOOKUP($B481,'Classificação ativ com agrop'!$B$7:$Z$632,COLUMN()-1,0))</f>
        <v/>
      </c>
      <c r="M481" s="270" t="str">
        <f>IF(VLOOKUP($B481,'Classificação ativ com agrop'!$B$7:$Z$632,COLUMN()-1,0)=0,"",VLOOKUP($B481,'Classificação ativ com agrop'!$B$7:$Z$632,COLUMN()-1,0))</f>
        <v>Multifunção</v>
      </c>
      <c r="N481" s="270" t="str">
        <f>IF(VLOOKUP($B481,'Classificação ativ com agrop'!$B$7:$Z$632,COLUMN()-1,0)=0,"",VLOOKUP($B481,'Classificação ativ com agrop'!$B$7:$Z$632,COLUMN()-1,0))</f>
        <v/>
      </c>
      <c r="O481" s="270" t="str">
        <f>IF(VLOOKUP($B481,'Classificação ativ com agrop'!$B$7:$Z$632,COLUMN()-1,0)=0,"",VLOOKUP($B481,'Classificação ativ com agrop'!$B$7:$Z$632,COLUMN()-1,0))</f>
        <v/>
      </c>
      <c r="P481" s="270" t="str">
        <f>IF(VLOOKUP($B481,'Classificação ativ com agrop'!$B$7:$Z$632,COLUMN()-1,0)=0,"",VLOOKUP($B481,'Classificação ativ com agrop'!$B$7:$Z$632,COLUMN()-1,0))</f>
        <v/>
      </c>
      <c r="Q481" s="269">
        <f>IF(VLOOKUP($B481,'Classificação ativ com agrop'!$B$7:$Z$632,COLUMN()-1,0)=0,"",VLOOKUP($B481,'Classificação ativ com agrop'!$B$7:$Z$632,COLUMN()-1,0))</f>
        <v>1</v>
      </c>
      <c r="R481" s="269" t="str">
        <f>IF(VLOOKUP($B481,'Classificação ativ com agrop'!$B$7:$Z$632,COLUMN()-1,0)=0,"",VLOOKUP($B481,'Classificação ativ com agrop'!$B$7:$Z$632,COLUMN()-1,0))</f>
        <v/>
      </c>
      <c r="S481" s="270">
        <f>IF(VLOOKUP($B481,'Classificação ativ com agrop'!$B$7:$Z$632,COLUMN()-1,0)=0,"",VLOOKUP($B481,'Classificação ativ com agrop'!$B$7:$Z$632,COLUMN()-1,0))</f>
        <v>108</v>
      </c>
      <c r="T481" s="270">
        <f>IF(VLOOKUP($B481,'Classificação ativ com agrop'!$B$7:$Z$632,COLUMN()-1,0)=0,"",VLOOKUP($B481,'Classificação ativ com agrop'!$B$7:$Z$632,COLUMN()-1,0))</f>
        <v>4</v>
      </c>
      <c r="U481" s="270">
        <f>IF(VLOOKUP($B481,'Classificação ativ com agrop'!$B$7:$Z$632,COLUMN()-1,0)=0,"",VLOOKUP($B481,'Classificação ativ com agrop'!$B$7:$Z$632,COLUMN()-1,0))</f>
        <v>10294</v>
      </c>
      <c r="V481" s="270">
        <f>IF(VLOOKUP($B481,'Classificação ativ com agrop'!$B$7:$Z$632,COLUMN()-1,0)=0,"",VLOOKUP($B481,'Classificação ativ com agrop'!$B$7:$Z$632,COLUMN()-1,0))</f>
        <v>218</v>
      </c>
      <c r="W481" s="270" t="str">
        <f>IF(VLOOKUP($B481,'Classificação ativ com agrop'!$B$7:$Z$632,COLUMN()-1,0)=0,"",VLOOKUP($B481,'Classificação ativ com agrop'!$B$7:$Z$632,COLUMN()-1,0))</f>
        <v/>
      </c>
      <c r="X481" s="270" t="str">
        <f>IF(VLOOKUP($B481,'Classificação ativ com agrop'!$B$7:$Z$632,COLUMN()-1,0)=0,"",VLOOKUP($B481,'Classificação ativ com agrop'!$B$7:$Z$632,COLUMN()-1,0))</f>
        <v/>
      </c>
      <c r="Y481" s="270" t="str">
        <f>IF(VLOOKUP($B481,'Classificação ativ com agrop'!$B$7:$Z$632,COLUMN()-1,0)=0,"",VLOOKUP($B481,'Classificação ativ com agrop'!$B$7:$Z$632,COLUMN()-1,0))</f>
        <v/>
      </c>
      <c r="Z481" s="270" t="str">
        <f>IF(VLOOKUP($B481,'Classificação ativ com agrop'!$B$7:$Z$632,COLUMN()-1,0)=0,"",VLOOKUP($B481,'Classificação ativ com agrop'!$B$7:$Z$632,COLUMN()-1,0))</f>
        <v/>
      </c>
    </row>
    <row r="482" spans="1:26">
      <c r="A482" s="48">
        <v>546</v>
      </c>
      <c r="B482" s="49" t="s">
        <v>518</v>
      </c>
      <c r="C482" s="65">
        <f>VLOOKUP($B482,'Panorama Especialização Brasil'!$K$4:$BU$679,58,0)</f>
        <v>118</v>
      </c>
      <c r="D482" s="46">
        <f t="shared" si="7"/>
        <v>0.18112331848093172</v>
      </c>
      <c r="E482" s="201">
        <f>VLOOKUP($B482,'Panorama Especialização Brasil'!$K$4:$BU$679,60,0)</f>
        <v>25</v>
      </c>
      <c r="F482" s="98">
        <v>65</v>
      </c>
      <c r="G482" s="196">
        <v>10</v>
      </c>
      <c r="H482" s="98">
        <f>VLOOKUP($B482,'Panorama Especialização Brasil'!$K$4:$BU$679,63,0)</f>
        <v>11528</v>
      </c>
      <c r="I482" s="201">
        <f>VLOOKUP($B482,'Panorama Especialização Brasil'!$K$4:$BV$680,64,0)</f>
        <v>896</v>
      </c>
      <c r="J482" s="270" t="str">
        <f>IF(VLOOKUP($B482,'Classificação ativ com agrop'!$B$7:$Z$632,COLUMN()-1,0)=0,"",VLOOKUP($B482,'Classificação ativ com agrop'!$B$7:$Z$632,COLUMN()-1,0))</f>
        <v/>
      </c>
      <c r="K482" s="270" t="str">
        <f>IF(VLOOKUP($B482,'Classificação ativ com agrop'!$B$7:$Z$632,COLUMN()-1,0)=0,"",VLOOKUP($B482,'Classificação ativ com agrop'!$B$7:$Z$632,COLUMN()-1,0))</f>
        <v>SPF&amp;E</v>
      </c>
      <c r="L482" s="270" t="str">
        <f>IF(VLOOKUP($B482,'Classificação ativ com agrop'!$B$7:$Z$632,COLUMN()-1,0)=0,"",VLOOKUP($B482,'Classificação ativ com agrop'!$B$7:$Z$632,COLUMN()-1,0))</f>
        <v/>
      </c>
      <c r="M482" s="270" t="str">
        <f>IF(VLOOKUP($B482,'Classificação ativ com agrop'!$B$7:$Z$632,COLUMN()-1,0)=0,"",VLOOKUP($B482,'Classificação ativ com agrop'!$B$7:$Z$632,COLUMN()-1,0))</f>
        <v>Gen Reflexo</v>
      </c>
      <c r="N482" s="270" t="str">
        <f>IF(VLOOKUP($B482,'Classificação ativ com agrop'!$B$7:$Z$632,COLUMN()-1,0)=0,"",VLOOKUP($B482,'Classificação ativ com agrop'!$B$7:$Z$632,COLUMN()-1,0))</f>
        <v/>
      </c>
      <c r="O482" s="270" t="str">
        <f>IF(VLOOKUP($B482,'Classificação ativ com agrop'!$B$7:$Z$632,COLUMN()-1,0)=0,"",VLOOKUP($B482,'Classificação ativ com agrop'!$B$7:$Z$632,COLUMN()-1,0))</f>
        <v/>
      </c>
      <c r="P482" s="270" t="str">
        <f>IF(VLOOKUP($B482,'Classificação ativ com agrop'!$B$7:$Z$632,COLUMN()-1,0)=0,"",VLOOKUP($B482,'Classificação ativ com agrop'!$B$7:$Z$632,COLUMN()-1,0))</f>
        <v/>
      </c>
      <c r="Q482" s="269">
        <f>IF(VLOOKUP($B482,'Classificação ativ com agrop'!$B$7:$Z$632,COLUMN()-1,0)=0,"",VLOOKUP($B482,'Classificação ativ com agrop'!$B$7:$Z$632,COLUMN()-1,0))</f>
        <v>1</v>
      </c>
      <c r="R482" s="269" t="str">
        <f>IF(VLOOKUP($B482,'Classificação ativ com agrop'!$B$7:$Z$632,COLUMN()-1,0)=0,"",VLOOKUP($B482,'Classificação ativ com agrop'!$B$7:$Z$632,COLUMN()-1,0))</f>
        <v/>
      </c>
      <c r="S482" s="270">
        <f>IF(VLOOKUP($B482,'Classificação ativ com agrop'!$B$7:$Z$632,COLUMN()-1,0)=0,"",VLOOKUP($B482,'Classificação ativ com agrop'!$B$7:$Z$632,COLUMN()-1,0))</f>
        <v>118</v>
      </c>
      <c r="T482" s="270">
        <f>IF(VLOOKUP($B482,'Classificação ativ com agrop'!$B$7:$Z$632,COLUMN()-1,0)=0,"",VLOOKUP($B482,'Classificação ativ com agrop'!$B$7:$Z$632,COLUMN()-1,0))</f>
        <v>25</v>
      </c>
      <c r="U482" s="270">
        <f>IF(VLOOKUP($B482,'Classificação ativ com agrop'!$B$7:$Z$632,COLUMN()-1,0)=0,"",VLOOKUP($B482,'Classificação ativ com agrop'!$B$7:$Z$632,COLUMN()-1,0))</f>
        <v>11528</v>
      </c>
      <c r="V482" s="270">
        <f>IF(VLOOKUP($B482,'Classificação ativ com agrop'!$B$7:$Z$632,COLUMN()-1,0)=0,"",VLOOKUP($B482,'Classificação ativ com agrop'!$B$7:$Z$632,COLUMN()-1,0))</f>
        <v>896</v>
      </c>
      <c r="W482" s="270" t="str">
        <f>IF(VLOOKUP($B482,'Classificação ativ com agrop'!$B$7:$Z$632,COLUMN()-1,0)=0,"",VLOOKUP($B482,'Classificação ativ com agrop'!$B$7:$Z$632,COLUMN()-1,0))</f>
        <v/>
      </c>
      <c r="X482" s="270" t="str">
        <f>IF(VLOOKUP($B482,'Classificação ativ com agrop'!$B$7:$Z$632,COLUMN()-1,0)=0,"",VLOOKUP($B482,'Classificação ativ com agrop'!$B$7:$Z$632,COLUMN()-1,0))</f>
        <v/>
      </c>
      <c r="Y482" s="270" t="str">
        <f>IF(VLOOKUP($B482,'Classificação ativ com agrop'!$B$7:$Z$632,COLUMN()-1,0)=0,"",VLOOKUP($B482,'Classificação ativ com agrop'!$B$7:$Z$632,COLUMN()-1,0))</f>
        <v/>
      </c>
      <c r="Z482" s="270" t="str">
        <f>IF(VLOOKUP($B482,'Classificação ativ com agrop'!$B$7:$Z$632,COLUMN()-1,0)=0,"",VLOOKUP($B482,'Classificação ativ com agrop'!$B$7:$Z$632,COLUMN()-1,0))</f>
        <v/>
      </c>
    </row>
    <row r="483" spans="1:26">
      <c r="A483" s="48">
        <v>674</v>
      </c>
      <c r="B483" s="49" t="s">
        <v>648</v>
      </c>
      <c r="C483" s="65">
        <f>VLOOKUP($B483,'Panorama Especialização Brasil'!$K$4:$BU$679,58,0)</f>
        <v>50</v>
      </c>
      <c r="D483" s="46">
        <f t="shared" si="7"/>
        <v>0.1808917118131349</v>
      </c>
      <c r="E483" s="201">
        <f>VLOOKUP($B483,'Panorama Especialização Brasil'!$K$4:$BU$679,60,0)</f>
        <v>12</v>
      </c>
      <c r="F483" s="98">
        <v>9</v>
      </c>
      <c r="G483" s="196">
        <v>3</v>
      </c>
      <c r="H483" s="98">
        <f>VLOOKUP($B483,'Panorama Especialização Brasil'!$K$4:$BU$679,63,0)</f>
        <v>4891</v>
      </c>
      <c r="I483" s="201">
        <f>VLOOKUP($B483,'Panorama Especialização Brasil'!$K$4:$BV$680,64,0)</f>
        <v>357</v>
      </c>
      <c r="J483" s="270" t="str">
        <f>IF(VLOOKUP($B483,'Classificação ativ com agrop'!$B$7:$Z$632,COLUMN()-1,0)=0,"",VLOOKUP($B483,'Classificação ativ com agrop'!$B$7:$Z$632,COLUMN()-1,0))</f>
        <v/>
      </c>
      <c r="K483" s="270" t="str">
        <f>IF(VLOOKUP($B483,'Classificação ativ com agrop'!$B$7:$Z$632,COLUMN()-1,0)=0,"",VLOOKUP($B483,'Classificação ativ com agrop'!$B$7:$Z$632,COLUMN()-1,0))</f>
        <v>Adm Pub</v>
      </c>
      <c r="L483" s="270" t="str">
        <f>IF(VLOOKUP($B483,'Classificação ativ com agrop'!$B$7:$Z$632,COLUMN()-1,0)=0,"",VLOOKUP($B483,'Classificação ativ com agrop'!$B$7:$Z$632,COLUMN()-1,0))</f>
        <v/>
      </c>
      <c r="M483" s="270" t="str">
        <f>IF(VLOOKUP($B483,'Classificação ativ com agrop'!$B$7:$Z$632,COLUMN()-1,0)=0,"",VLOOKUP($B483,'Classificação ativ com agrop'!$B$7:$Z$632,COLUMN()-1,0))</f>
        <v>G Prop</v>
      </c>
      <c r="N483" s="270" t="str">
        <f>IF(VLOOKUP($B483,'Classificação ativ com agrop'!$B$7:$Z$632,COLUMN()-1,0)=0,"",VLOOKUP($B483,'Classificação ativ com agrop'!$B$7:$Z$632,COLUMN()-1,0))</f>
        <v/>
      </c>
      <c r="O483" s="270" t="str">
        <f>IF(VLOOKUP($B483,'Classificação ativ com agrop'!$B$7:$Z$632,COLUMN()-1,0)=0,"",VLOOKUP($B483,'Classificação ativ com agrop'!$B$7:$Z$632,COLUMN()-1,0))</f>
        <v/>
      </c>
      <c r="P483" s="270" t="str">
        <f>IF(VLOOKUP($B483,'Classificação ativ com agrop'!$B$7:$Z$632,COLUMN()-1,0)=0,"",VLOOKUP($B483,'Classificação ativ com agrop'!$B$7:$Z$632,COLUMN()-1,0))</f>
        <v/>
      </c>
      <c r="Q483" s="269">
        <f>IF(VLOOKUP($B483,'Classificação ativ com agrop'!$B$7:$Z$632,COLUMN()-1,0)=0,"",VLOOKUP($B483,'Classificação ativ com agrop'!$B$7:$Z$632,COLUMN()-1,0))</f>
        <v>1</v>
      </c>
      <c r="R483" s="269" t="str">
        <f>IF(VLOOKUP($B483,'Classificação ativ com agrop'!$B$7:$Z$632,COLUMN()-1,0)=0,"",VLOOKUP($B483,'Classificação ativ com agrop'!$B$7:$Z$632,COLUMN()-1,0))</f>
        <v/>
      </c>
      <c r="S483" s="270">
        <f>IF(VLOOKUP($B483,'Classificação ativ com agrop'!$B$7:$Z$632,COLUMN()-1,0)=0,"",VLOOKUP($B483,'Classificação ativ com agrop'!$B$7:$Z$632,COLUMN()-1,0))</f>
        <v>50</v>
      </c>
      <c r="T483" s="270">
        <f>IF(VLOOKUP($B483,'Classificação ativ com agrop'!$B$7:$Z$632,COLUMN()-1,0)=0,"",VLOOKUP($B483,'Classificação ativ com agrop'!$B$7:$Z$632,COLUMN()-1,0))</f>
        <v>12</v>
      </c>
      <c r="U483" s="270">
        <f>IF(VLOOKUP($B483,'Classificação ativ com agrop'!$B$7:$Z$632,COLUMN()-1,0)=0,"",VLOOKUP($B483,'Classificação ativ com agrop'!$B$7:$Z$632,COLUMN()-1,0))</f>
        <v>4891</v>
      </c>
      <c r="V483" s="270">
        <f>IF(VLOOKUP($B483,'Classificação ativ com agrop'!$B$7:$Z$632,COLUMN()-1,0)=0,"",VLOOKUP($B483,'Classificação ativ com agrop'!$B$7:$Z$632,COLUMN()-1,0))</f>
        <v>357</v>
      </c>
      <c r="W483" s="270" t="str">
        <f>IF(VLOOKUP($B483,'Classificação ativ com agrop'!$B$7:$Z$632,COLUMN()-1,0)=0,"",VLOOKUP($B483,'Classificação ativ com agrop'!$B$7:$Z$632,COLUMN()-1,0))</f>
        <v/>
      </c>
      <c r="X483" s="270" t="str">
        <f>IF(VLOOKUP($B483,'Classificação ativ com agrop'!$B$7:$Z$632,COLUMN()-1,0)=0,"",VLOOKUP($B483,'Classificação ativ com agrop'!$B$7:$Z$632,COLUMN()-1,0))</f>
        <v/>
      </c>
      <c r="Y483" s="270" t="str">
        <f>IF(VLOOKUP($B483,'Classificação ativ com agrop'!$B$7:$Z$632,COLUMN()-1,0)=0,"",VLOOKUP($B483,'Classificação ativ com agrop'!$B$7:$Z$632,COLUMN()-1,0))</f>
        <v/>
      </c>
      <c r="Z483" s="270" t="str">
        <f>IF(VLOOKUP($B483,'Classificação ativ com agrop'!$B$7:$Z$632,COLUMN()-1,0)=0,"",VLOOKUP($B483,'Classificação ativ com agrop'!$B$7:$Z$632,COLUMN()-1,0))</f>
        <v/>
      </c>
    </row>
    <row r="484" spans="1:26">
      <c r="A484" s="48">
        <v>39</v>
      </c>
      <c r="B484" s="49" t="s">
        <v>9</v>
      </c>
      <c r="C484" s="65">
        <f>VLOOKUP($B484,'Panorama Especialização Brasil'!$K$4:$BU$679,58,0)</f>
        <v>54</v>
      </c>
      <c r="D484" s="46">
        <f t="shared" si="7"/>
        <v>0.17826878199184443</v>
      </c>
      <c r="E484" s="201">
        <f>VLOOKUP($B484,'Panorama Especialização Brasil'!$K$4:$BU$679,60,0)</f>
        <v>12</v>
      </c>
      <c r="F484" s="98">
        <v>0</v>
      </c>
      <c r="G484" s="196">
        <v>0</v>
      </c>
      <c r="H484" s="98">
        <f>VLOOKUP($B484,'Panorama Especialização Brasil'!$K$4:$BU$679,63,0)</f>
        <v>5360</v>
      </c>
      <c r="I484" s="201">
        <f>VLOOKUP($B484,'Panorama Especialização Brasil'!$K$4:$BV$680,64,0)</f>
        <v>103</v>
      </c>
      <c r="J484" s="270" t="str">
        <f>IF(VLOOKUP($B484,'Classificação ativ com agrop'!$B$7:$Z$632,COLUMN()-1,0)=0,"",VLOOKUP($B484,'Classificação ativ com agrop'!$B$7:$Z$632,COLUMN()-1,0))</f>
        <v/>
      </c>
      <c r="K484" s="270" t="str">
        <f>IF(VLOOKUP($B484,'Classificação ativ com agrop'!$B$7:$Z$632,COLUMN()-1,0)=0,"",VLOOKUP($B484,'Classificação ativ com agrop'!$B$7:$Z$632,COLUMN()-1,0))</f>
        <v>Energia</v>
      </c>
      <c r="L484" s="270" t="str">
        <f>IF(VLOOKUP($B484,'Classificação ativ com agrop'!$B$7:$Z$632,COLUMN()-1,0)=0,"",VLOOKUP($B484,'Classificação ativ com agrop'!$B$7:$Z$632,COLUMN()-1,0))</f>
        <v/>
      </c>
      <c r="M484" s="270" t="str">
        <f>IF(VLOOKUP($B484,'Classificação ativ com agrop'!$B$7:$Z$632,COLUMN()-1,0)=0,"",VLOOKUP($B484,'Classificação ativ com agrop'!$B$7:$Z$632,COLUMN()-1,0))</f>
        <v>X Prop</v>
      </c>
      <c r="N484" s="270" t="str">
        <f>IF(VLOOKUP($B484,'Classificação ativ com agrop'!$B$7:$Z$632,COLUMN()-1,0)=0,"",VLOOKUP($B484,'Classificação ativ com agrop'!$B$7:$Z$632,COLUMN()-1,0))</f>
        <v/>
      </c>
      <c r="O484" s="270" t="str">
        <f>IF(VLOOKUP($B484,'Classificação ativ com agrop'!$B$7:$Z$632,COLUMN()-1,0)=0,"",VLOOKUP($B484,'Classificação ativ com agrop'!$B$7:$Z$632,COLUMN()-1,0))</f>
        <v/>
      </c>
      <c r="P484" s="270" t="str">
        <f>IF(VLOOKUP($B484,'Classificação ativ com agrop'!$B$7:$Z$632,COLUMN()-1,0)=0,"",VLOOKUP($B484,'Classificação ativ com agrop'!$B$7:$Z$632,COLUMN()-1,0))</f>
        <v/>
      </c>
      <c r="Q484" s="269">
        <f>IF(VLOOKUP($B484,'Classificação ativ com agrop'!$B$7:$Z$632,COLUMN()-1,0)=0,"",VLOOKUP($B484,'Classificação ativ com agrop'!$B$7:$Z$632,COLUMN()-1,0))</f>
        <v>1</v>
      </c>
      <c r="R484" s="269" t="str">
        <f>IF(VLOOKUP($B484,'Classificação ativ com agrop'!$B$7:$Z$632,COLUMN()-1,0)=0,"",VLOOKUP($B484,'Classificação ativ com agrop'!$B$7:$Z$632,COLUMN()-1,0))</f>
        <v/>
      </c>
      <c r="S484" s="270">
        <f>IF(VLOOKUP($B484,'Classificação ativ com agrop'!$B$7:$Z$632,COLUMN()-1,0)=0,"",VLOOKUP($B484,'Classificação ativ com agrop'!$B$7:$Z$632,COLUMN()-1,0))</f>
        <v>54</v>
      </c>
      <c r="T484" s="270">
        <f>IF(VLOOKUP($B484,'Classificação ativ com agrop'!$B$7:$Z$632,COLUMN()-1,0)=0,"",VLOOKUP($B484,'Classificação ativ com agrop'!$B$7:$Z$632,COLUMN()-1,0))</f>
        <v>12</v>
      </c>
      <c r="U484" s="270">
        <f>IF(VLOOKUP($B484,'Classificação ativ com agrop'!$B$7:$Z$632,COLUMN()-1,0)=0,"",VLOOKUP($B484,'Classificação ativ com agrop'!$B$7:$Z$632,COLUMN()-1,0))</f>
        <v>5360</v>
      </c>
      <c r="V484" s="270">
        <f>IF(VLOOKUP($B484,'Classificação ativ com agrop'!$B$7:$Z$632,COLUMN()-1,0)=0,"",VLOOKUP($B484,'Classificação ativ com agrop'!$B$7:$Z$632,COLUMN()-1,0))</f>
        <v>103</v>
      </c>
      <c r="W484" s="270" t="str">
        <f>IF(VLOOKUP($B484,'Classificação ativ com agrop'!$B$7:$Z$632,COLUMN()-1,0)=0,"",VLOOKUP($B484,'Classificação ativ com agrop'!$B$7:$Z$632,COLUMN()-1,0))</f>
        <v/>
      </c>
      <c r="X484" s="270" t="str">
        <f>IF(VLOOKUP($B484,'Classificação ativ com agrop'!$B$7:$Z$632,COLUMN()-1,0)=0,"",VLOOKUP($B484,'Classificação ativ com agrop'!$B$7:$Z$632,COLUMN()-1,0))</f>
        <v/>
      </c>
      <c r="Y484" s="270" t="str">
        <f>IF(VLOOKUP($B484,'Classificação ativ com agrop'!$B$7:$Z$632,COLUMN()-1,0)=0,"",VLOOKUP($B484,'Classificação ativ com agrop'!$B$7:$Z$632,COLUMN()-1,0))</f>
        <v/>
      </c>
      <c r="Z484" s="270" t="str">
        <f>IF(VLOOKUP($B484,'Classificação ativ com agrop'!$B$7:$Z$632,COLUMN()-1,0)=0,"",VLOOKUP($B484,'Classificação ativ com agrop'!$B$7:$Z$632,COLUMN()-1,0))</f>
        <v/>
      </c>
    </row>
    <row r="485" spans="1:26">
      <c r="A485" s="48">
        <v>632</v>
      </c>
      <c r="B485" s="49" t="s">
        <v>606</v>
      </c>
      <c r="C485" s="65">
        <f>VLOOKUP($B485,'Panorama Especialização Brasil'!$K$4:$BU$679,58,0)</f>
        <v>66</v>
      </c>
      <c r="D485" s="46">
        <f t="shared" si="7"/>
        <v>0.17808151852257037</v>
      </c>
      <c r="E485" s="201">
        <f>VLOOKUP($B485,'Panorama Especialização Brasil'!$K$4:$BU$679,60,0)</f>
        <v>13</v>
      </c>
      <c r="F485" s="98">
        <v>6</v>
      </c>
      <c r="G485" s="196">
        <v>1</v>
      </c>
      <c r="H485" s="98">
        <f>VLOOKUP($B485,'Panorama Especialização Brasil'!$K$4:$BU$679,63,0)</f>
        <v>6558</v>
      </c>
      <c r="I485" s="201">
        <f>VLOOKUP($B485,'Panorama Especialização Brasil'!$K$4:$BV$680,64,0)</f>
        <v>208</v>
      </c>
      <c r="J485" s="270" t="str">
        <f>IF(VLOOKUP($B485,'Classificação ativ com agrop'!$B$7:$Z$632,COLUMN()-1,0)=0,"",VLOOKUP($B485,'Classificação ativ com agrop'!$B$7:$Z$632,COLUMN()-1,0))</f>
        <v/>
      </c>
      <c r="K485" s="270" t="str">
        <f>IF(VLOOKUP($B485,'Classificação ativ com agrop'!$B$7:$Z$632,COLUMN()-1,0)=0,"",VLOOKUP($B485,'Classificação ativ com agrop'!$B$7:$Z$632,COLUMN()-1,0))</f>
        <v>SPF</v>
      </c>
      <c r="L485" s="270" t="str">
        <f>IF(VLOOKUP($B485,'Classificação ativ com agrop'!$B$7:$Z$632,COLUMN()-1,0)=0,"",VLOOKUP($B485,'Classificação ativ com agrop'!$B$7:$Z$632,COLUMN()-1,0))</f>
        <v/>
      </c>
      <c r="M485" s="270" t="str">
        <f>IF(VLOOKUP($B485,'Classificação ativ com agrop'!$B$7:$Z$632,COLUMN()-1,0)=0,"",VLOOKUP($B485,'Classificação ativ com agrop'!$B$7:$Z$632,COLUMN()-1,0))</f>
        <v>Cons Reflexo</v>
      </c>
      <c r="N485" s="270" t="str">
        <f>IF(VLOOKUP($B485,'Classificação ativ com agrop'!$B$7:$Z$632,COLUMN()-1,0)=0,"",VLOOKUP($B485,'Classificação ativ com agrop'!$B$7:$Z$632,COLUMN()-1,0))</f>
        <v/>
      </c>
      <c r="O485" s="270" t="str">
        <f>IF(VLOOKUP($B485,'Classificação ativ com agrop'!$B$7:$Z$632,COLUMN()-1,0)=0,"",VLOOKUP($B485,'Classificação ativ com agrop'!$B$7:$Z$632,COLUMN()-1,0))</f>
        <v/>
      </c>
      <c r="P485" s="270" t="str">
        <f>IF(VLOOKUP($B485,'Classificação ativ com agrop'!$B$7:$Z$632,COLUMN()-1,0)=0,"",VLOOKUP($B485,'Classificação ativ com agrop'!$B$7:$Z$632,COLUMN()-1,0))</f>
        <v/>
      </c>
      <c r="Q485" s="269">
        <f>IF(VLOOKUP($B485,'Classificação ativ com agrop'!$B$7:$Z$632,COLUMN()-1,0)=0,"",VLOOKUP($B485,'Classificação ativ com agrop'!$B$7:$Z$632,COLUMN()-1,0))</f>
        <v>1</v>
      </c>
      <c r="R485" s="269" t="str">
        <f>IF(VLOOKUP($B485,'Classificação ativ com agrop'!$B$7:$Z$632,COLUMN()-1,0)=0,"",VLOOKUP($B485,'Classificação ativ com agrop'!$B$7:$Z$632,COLUMN()-1,0))</f>
        <v/>
      </c>
      <c r="S485" s="270">
        <f>IF(VLOOKUP($B485,'Classificação ativ com agrop'!$B$7:$Z$632,COLUMN()-1,0)=0,"",VLOOKUP($B485,'Classificação ativ com agrop'!$B$7:$Z$632,COLUMN()-1,0))</f>
        <v>66</v>
      </c>
      <c r="T485" s="270">
        <f>IF(VLOOKUP($B485,'Classificação ativ com agrop'!$B$7:$Z$632,COLUMN()-1,0)=0,"",VLOOKUP($B485,'Classificação ativ com agrop'!$B$7:$Z$632,COLUMN()-1,0))</f>
        <v>13</v>
      </c>
      <c r="U485" s="270">
        <f>IF(VLOOKUP($B485,'Classificação ativ com agrop'!$B$7:$Z$632,COLUMN()-1,0)=0,"",VLOOKUP($B485,'Classificação ativ com agrop'!$B$7:$Z$632,COLUMN()-1,0))</f>
        <v>6558</v>
      </c>
      <c r="V485" s="270">
        <f>IF(VLOOKUP($B485,'Classificação ativ com agrop'!$B$7:$Z$632,COLUMN()-1,0)=0,"",VLOOKUP($B485,'Classificação ativ com agrop'!$B$7:$Z$632,COLUMN()-1,0))</f>
        <v>208</v>
      </c>
      <c r="W485" s="270" t="str">
        <f>IF(VLOOKUP($B485,'Classificação ativ com agrop'!$B$7:$Z$632,COLUMN()-1,0)=0,"",VLOOKUP($B485,'Classificação ativ com agrop'!$B$7:$Z$632,COLUMN()-1,0))</f>
        <v/>
      </c>
      <c r="X485" s="270" t="str">
        <f>IF(VLOOKUP($B485,'Classificação ativ com agrop'!$B$7:$Z$632,COLUMN()-1,0)=0,"",VLOOKUP($B485,'Classificação ativ com agrop'!$B$7:$Z$632,COLUMN()-1,0))</f>
        <v/>
      </c>
      <c r="Y485" s="270" t="str">
        <f>IF(VLOOKUP($B485,'Classificação ativ com agrop'!$B$7:$Z$632,COLUMN()-1,0)=0,"",VLOOKUP($B485,'Classificação ativ com agrop'!$B$7:$Z$632,COLUMN()-1,0))</f>
        <v/>
      </c>
      <c r="Z485" s="270" t="str">
        <f>IF(VLOOKUP($B485,'Classificação ativ com agrop'!$B$7:$Z$632,COLUMN()-1,0)=0,"",VLOOKUP($B485,'Classificação ativ com agrop'!$B$7:$Z$632,COLUMN()-1,0))</f>
        <v/>
      </c>
    </row>
    <row r="486" spans="1:26">
      <c r="A486" s="48">
        <v>221</v>
      </c>
      <c r="B486" s="49" t="s">
        <v>191</v>
      </c>
      <c r="C486" s="65">
        <f>VLOOKUP($B486,'Panorama Especialização Brasil'!$K$4:$BU$679,58,0)</f>
        <v>243</v>
      </c>
      <c r="D486" s="46">
        <f t="shared" si="7"/>
        <v>0.17737162864628692</v>
      </c>
      <c r="E486" s="201">
        <f>VLOOKUP($B486,'Panorama Especialização Brasil'!$K$4:$BU$679,60,0)</f>
        <v>20</v>
      </c>
      <c r="F486" s="98">
        <v>61</v>
      </c>
      <c r="G486" s="196">
        <v>6</v>
      </c>
      <c r="H486" s="98">
        <f>VLOOKUP($B486,'Panorama Especialização Brasil'!$K$4:$BU$679,63,0)</f>
        <v>24242</v>
      </c>
      <c r="I486" s="201">
        <f>VLOOKUP($B486,'Panorama Especialização Brasil'!$K$4:$BV$680,64,0)</f>
        <v>1797</v>
      </c>
      <c r="J486" s="270" t="str">
        <f>IF(VLOOKUP($B486,'Classificação ativ com agrop'!$B$7:$Z$632,COLUMN()-1,0)=0,"",VLOOKUP($B486,'Classificação ativ com agrop'!$B$7:$Z$632,COLUMN()-1,0))</f>
        <v/>
      </c>
      <c r="K486" s="270" t="str">
        <f>IF(VLOOKUP($B486,'Classificação ativ com agrop'!$B$7:$Z$632,COLUMN()-1,0)=0,"",VLOOKUP($B486,'Classificação ativ com agrop'!$B$7:$Z$632,COLUMN()-1,0))</f>
        <v>SPF</v>
      </c>
      <c r="L486" s="270" t="str">
        <f>IF(VLOOKUP($B486,'Classificação ativ com agrop'!$B$7:$Z$632,COLUMN()-1,0)=0,"",VLOOKUP($B486,'Classificação ativ com agrop'!$B$7:$Z$632,COLUMN()-1,0))</f>
        <v/>
      </c>
      <c r="M486" s="270" t="str">
        <f>IF(VLOOKUP($B486,'Classificação ativ com agrop'!$B$7:$Z$632,COLUMN()-1,0)=0,"",VLOOKUP($B486,'Classificação ativ com agrop'!$B$7:$Z$632,COLUMN()-1,0))</f>
        <v>Cons Reflexo</v>
      </c>
      <c r="N486" s="270" t="str">
        <f>IF(VLOOKUP($B486,'Classificação ativ com agrop'!$B$7:$Z$632,COLUMN()-1,0)=0,"",VLOOKUP($B486,'Classificação ativ com agrop'!$B$7:$Z$632,COLUMN()-1,0))</f>
        <v/>
      </c>
      <c r="O486" s="270" t="str">
        <f>IF(VLOOKUP($B486,'Classificação ativ com agrop'!$B$7:$Z$632,COLUMN()-1,0)=0,"",VLOOKUP($B486,'Classificação ativ com agrop'!$B$7:$Z$632,COLUMN()-1,0))</f>
        <v/>
      </c>
      <c r="P486" s="270" t="str">
        <f>IF(VLOOKUP($B486,'Classificação ativ com agrop'!$B$7:$Z$632,COLUMN()-1,0)=0,"",VLOOKUP($B486,'Classificação ativ com agrop'!$B$7:$Z$632,COLUMN()-1,0))</f>
        <v/>
      </c>
      <c r="Q486" s="269">
        <f>IF(VLOOKUP($B486,'Classificação ativ com agrop'!$B$7:$Z$632,COLUMN()-1,0)=0,"",VLOOKUP($B486,'Classificação ativ com agrop'!$B$7:$Z$632,COLUMN()-1,0))</f>
        <v>1</v>
      </c>
      <c r="R486" s="269" t="str">
        <f>IF(VLOOKUP($B486,'Classificação ativ com agrop'!$B$7:$Z$632,COLUMN()-1,0)=0,"",VLOOKUP($B486,'Classificação ativ com agrop'!$B$7:$Z$632,COLUMN()-1,0))</f>
        <v/>
      </c>
      <c r="S486" s="270">
        <f>IF(VLOOKUP($B486,'Classificação ativ com agrop'!$B$7:$Z$632,COLUMN()-1,0)=0,"",VLOOKUP($B486,'Classificação ativ com agrop'!$B$7:$Z$632,COLUMN()-1,0))</f>
        <v>243</v>
      </c>
      <c r="T486" s="270">
        <f>IF(VLOOKUP($B486,'Classificação ativ com agrop'!$B$7:$Z$632,COLUMN()-1,0)=0,"",VLOOKUP($B486,'Classificação ativ com agrop'!$B$7:$Z$632,COLUMN()-1,0))</f>
        <v>20</v>
      </c>
      <c r="U486" s="270">
        <f>IF(VLOOKUP($B486,'Classificação ativ com agrop'!$B$7:$Z$632,COLUMN()-1,0)=0,"",VLOOKUP($B486,'Classificação ativ com agrop'!$B$7:$Z$632,COLUMN()-1,0))</f>
        <v>24242</v>
      </c>
      <c r="V486" s="270">
        <f>IF(VLOOKUP($B486,'Classificação ativ com agrop'!$B$7:$Z$632,COLUMN()-1,0)=0,"",VLOOKUP($B486,'Classificação ativ com agrop'!$B$7:$Z$632,COLUMN()-1,0))</f>
        <v>1797</v>
      </c>
      <c r="W486" s="270" t="str">
        <f>IF(VLOOKUP($B486,'Classificação ativ com agrop'!$B$7:$Z$632,COLUMN()-1,0)=0,"",VLOOKUP($B486,'Classificação ativ com agrop'!$B$7:$Z$632,COLUMN()-1,0))</f>
        <v/>
      </c>
      <c r="X486" s="270" t="str">
        <f>IF(VLOOKUP($B486,'Classificação ativ com agrop'!$B$7:$Z$632,COLUMN()-1,0)=0,"",VLOOKUP($B486,'Classificação ativ com agrop'!$B$7:$Z$632,COLUMN()-1,0))</f>
        <v/>
      </c>
      <c r="Y486" s="270" t="str">
        <f>IF(VLOOKUP($B486,'Classificação ativ com agrop'!$B$7:$Z$632,COLUMN()-1,0)=0,"",VLOOKUP($B486,'Classificação ativ com agrop'!$B$7:$Z$632,COLUMN()-1,0))</f>
        <v/>
      </c>
      <c r="Z486" s="270" t="str">
        <f>IF(VLOOKUP($B486,'Classificação ativ com agrop'!$B$7:$Z$632,COLUMN()-1,0)=0,"",VLOOKUP($B486,'Classificação ativ com agrop'!$B$7:$Z$632,COLUMN()-1,0))</f>
        <v/>
      </c>
    </row>
    <row r="487" spans="1:26">
      <c r="A487" s="48">
        <v>385</v>
      </c>
      <c r="B487" s="49" t="s">
        <v>356</v>
      </c>
      <c r="C487" s="65">
        <f>VLOOKUP($B487,'Panorama Especialização Brasil'!$K$4:$BU$679,58,0)</f>
        <v>262</v>
      </c>
      <c r="D487" s="46">
        <f t="shared" si="7"/>
        <v>0.17561440734061684</v>
      </c>
      <c r="E487" s="201">
        <f>VLOOKUP($B487,'Panorama Especialização Brasil'!$K$4:$BU$679,60,0)</f>
        <v>62</v>
      </c>
      <c r="F487" s="98">
        <v>88</v>
      </c>
      <c r="G487" s="196">
        <v>13</v>
      </c>
      <c r="H487" s="98">
        <f>VLOOKUP($B487,'Panorama Especialização Brasil'!$K$4:$BU$679,63,0)</f>
        <v>26399</v>
      </c>
      <c r="I487" s="201">
        <f>VLOOKUP($B487,'Panorama Especialização Brasil'!$K$4:$BV$680,64,0)</f>
        <v>2213</v>
      </c>
      <c r="J487" s="270" t="str">
        <f>IF(VLOOKUP($B487,'Classificação ativ com agrop'!$B$7:$Z$632,COLUMN()-1,0)=0,"",VLOOKUP($B487,'Classificação ativ com agrop'!$B$7:$Z$632,COLUMN()-1,0))</f>
        <v/>
      </c>
      <c r="K487" s="270" t="str">
        <f>IF(VLOOKUP($B487,'Classificação ativ com agrop'!$B$7:$Z$632,COLUMN()-1,0)=0,"",VLOOKUP($B487,'Classificação ativ com agrop'!$B$7:$Z$632,COLUMN()-1,0))</f>
        <v>SPF&amp;E</v>
      </c>
      <c r="L487" s="270" t="str">
        <f>IF(VLOOKUP($B487,'Classificação ativ com agrop'!$B$7:$Z$632,COLUMN()-1,0)=0,"",VLOOKUP($B487,'Classificação ativ com agrop'!$B$7:$Z$632,COLUMN()-1,0))</f>
        <v/>
      </c>
      <c r="M487" s="270" t="str">
        <f>IF(VLOOKUP($B487,'Classificação ativ com agrop'!$B$7:$Z$632,COLUMN()-1,0)=0,"",VLOOKUP($B487,'Classificação ativ com agrop'!$B$7:$Z$632,COLUMN()-1,0))</f>
        <v>Gen Reflexo</v>
      </c>
      <c r="N487" s="270" t="str">
        <f>IF(VLOOKUP($B487,'Classificação ativ com agrop'!$B$7:$Z$632,COLUMN()-1,0)=0,"",VLOOKUP($B487,'Classificação ativ com agrop'!$B$7:$Z$632,COLUMN()-1,0))</f>
        <v/>
      </c>
      <c r="O487" s="270" t="str">
        <f>IF(VLOOKUP($B487,'Classificação ativ com agrop'!$B$7:$Z$632,COLUMN()-1,0)=0,"",VLOOKUP($B487,'Classificação ativ com agrop'!$B$7:$Z$632,COLUMN()-1,0))</f>
        <v/>
      </c>
      <c r="P487" s="270" t="str">
        <f>IF(VLOOKUP($B487,'Classificação ativ com agrop'!$B$7:$Z$632,COLUMN()-1,0)=0,"",VLOOKUP($B487,'Classificação ativ com agrop'!$B$7:$Z$632,COLUMN()-1,0))</f>
        <v/>
      </c>
      <c r="Q487" s="269">
        <f>IF(VLOOKUP($B487,'Classificação ativ com agrop'!$B$7:$Z$632,COLUMN()-1,0)=0,"",VLOOKUP($B487,'Classificação ativ com agrop'!$B$7:$Z$632,COLUMN()-1,0))</f>
        <v>1</v>
      </c>
      <c r="R487" s="269" t="str">
        <f>IF(VLOOKUP($B487,'Classificação ativ com agrop'!$B$7:$Z$632,COLUMN()-1,0)=0,"",VLOOKUP($B487,'Classificação ativ com agrop'!$B$7:$Z$632,COLUMN()-1,0))</f>
        <v/>
      </c>
      <c r="S487" s="270">
        <f>IF(VLOOKUP($B487,'Classificação ativ com agrop'!$B$7:$Z$632,COLUMN()-1,0)=0,"",VLOOKUP($B487,'Classificação ativ com agrop'!$B$7:$Z$632,COLUMN()-1,0))</f>
        <v>262</v>
      </c>
      <c r="T487" s="270">
        <f>IF(VLOOKUP($B487,'Classificação ativ com agrop'!$B$7:$Z$632,COLUMN()-1,0)=0,"",VLOOKUP($B487,'Classificação ativ com agrop'!$B$7:$Z$632,COLUMN()-1,0))</f>
        <v>62</v>
      </c>
      <c r="U487" s="270">
        <f>IF(VLOOKUP($B487,'Classificação ativ com agrop'!$B$7:$Z$632,COLUMN()-1,0)=0,"",VLOOKUP($B487,'Classificação ativ com agrop'!$B$7:$Z$632,COLUMN()-1,0))</f>
        <v>26399</v>
      </c>
      <c r="V487" s="270">
        <f>IF(VLOOKUP($B487,'Classificação ativ com agrop'!$B$7:$Z$632,COLUMN()-1,0)=0,"",VLOOKUP($B487,'Classificação ativ com agrop'!$B$7:$Z$632,COLUMN()-1,0))</f>
        <v>2213</v>
      </c>
      <c r="W487" s="270" t="str">
        <f>IF(VLOOKUP($B487,'Classificação ativ com agrop'!$B$7:$Z$632,COLUMN()-1,0)=0,"",VLOOKUP($B487,'Classificação ativ com agrop'!$B$7:$Z$632,COLUMN()-1,0))</f>
        <v/>
      </c>
      <c r="X487" s="270" t="str">
        <f>IF(VLOOKUP($B487,'Classificação ativ com agrop'!$B$7:$Z$632,COLUMN()-1,0)=0,"",VLOOKUP($B487,'Classificação ativ com agrop'!$B$7:$Z$632,COLUMN()-1,0))</f>
        <v/>
      </c>
      <c r="Y487" s="270" t="str">
        <f>IF(VLOOKUP($B487,'Classificação ativ com agrop'!$B$7:$Z$632,COLUMN()-1,0)=0,"",VLOOKUP($B487,'Classificação ativ com agrop'!$B$7:$Z$632,COLUMN()-1,0))</f>
        <v/>
      </c>
      <c r="Z487" s="270" t="str">
        <f>IF(VLOOKUP($B487,'Classificação ativ com agrop'!$B$7:$Z$632,COLUMN()-1,0)=0,"",VLOOKUP($B487,'Classificação ativ com agrop'!$B$7:$Z$632,COLUMN()-1,0))</f>
        <v/>
      </c>
    </row>
    <row r="488" spans="1:26">
      <c r="A488" s="48">
        <v>579</v>
      </c>
      <c r="B488" s="49" t="s">
        <v>552</v>
      </c>
      <c r="C488" s="65">
        <f>VLOOKUP($B488,'Panorama Especialização Brasil'!$K$4:$BU$679,58,0)</f>
        <v>104</v>
      </c>
      <c r="D488" s="46">
        <f t="shared" si="7"/>
        <v>0.1727783338610768</v>
      </c>
      <c r="E488" s="201">
        <f>VLOOKUP($B488,'Panorama Especialização Brasil'!$K$4:$BU$679,60,0)</f>
        <v>39</v>
      </c>
      <c r="F488" s="98">
        <v>25</v>
      </c>
      <c r="G488" s="196">
        <v>5</v>
      </c>
      <c r="H488" s="98">
        <f>VLOOKUP($B488,'Panorama Especialização Brasil'!$K$4:$BU$679,63,0)</f>
        <v>10651</v>
      </c>
      <c r="I488" s="201">
        <f>VLOOKUP($B488,'Panorama Especialização Brasil'!$K$4:$BV$680,64,0)</f>
        <v>2127</v>
      </c>
      <c r="J488" s="270" t="str">
        <f>IF(VLOOKUP($B488,'Classificação ativ com agrop'!$B$7:$Z$632,COLUMN()-1,0)=0,"",VLOOKUP($B488,'Classificação ativ com agrop'!$B$7:$Z$632,COLUMN()-1,0))</f>
        <v/>
      </c>
      <c r="K488" s="270" t="str">
        <f>IF(VLOOKUP($B488,'Classificação ativ com agrop'!$B$7:$Z$632,COLUMN()-1,0)=0,"",VLOOKUP($B488,'Classificação ativ com agrop'!$B$7:$Z$632,COLUMN()-1,0))</f>
        <v>SPF</v>
      </c>
      <c r="L488" s="270" t="str">
        <f>IF(VLOOKUP($B488,'Classificação ativ com agrop'!$B$7:$Z$632,COLUMN()-1,0)=0,"",VLOOKUP($B488,'Classificação ativ com agrop'!$B$7:$Z$632,COLUMN()-1,0))</f>
        <v/>
      </c>
      <c r="M488" s="270" t="str">
        <f>IF(VLOOKUP($B488,'Classificação ativ com agrop'!$B$7:$Z$632,COLUMN()-1,0)=0,"",VLOOKUP($B488,'Classificação ativ com agrop'!$B$7:$Z$632,COLUMN()-1,0))</f>
        <v>Cons Reflexo</v>
      </c>
      <c r="N488" s="270" t="str">
        <f>IF(VLOOKUP($B488,'Classificação ativ com agrop'!$B$7:$Z$632,COLUMN()-1,0)=0,"",VLOOKUP($B488,'Classificação ativ com agrop'!$B$7:$Z$632,COLUMN()-1,0))</f>
        <v/>
      </c>
      <c r="O488" s="270" t="str">
        <f>IF(VLOOKUP($B488,'Classificação ativ com agrop'!$B$7:$Z$632,COLUMN()-1,0)=0,"",VLOOKUP($B488,'Classificação ativ com agrop'!$B$7:$Z$632,COLUMN()-1,0))</f>
        <v/>
      </c>
      <c r="P488" s="270" t="str">
        <f>IF(VLOOKUP($B488,'Classificação ativ com agrop'!$B$7:$Z$632,COLUMN()-1,0)=0,"",VLOOKUP($B488,'Classificação ativ com agrop'!$B$7:$Z$632,COLUMN()-1,0))</f>
        <v/>
      </c>
      <c r="Q488" s="269">
        <f>IF(VLOOKUP($B488,'Classificação ativ com agrop'!$B$7:$Z$632,COLUMN()-1,0)=0,"",VLOOKUP($B488,'Classificação ativ com agrop'!$B$7:$Z$632,COLUMN()-1,0))</f>
        <v>1</v>
      </c>
      <c r="R488" s="269" t="str">
        <f>IF(VLOOKUP($B488,'Classificação ativ com agrop'!$B$7:$Z$632,COLUMN()-1,0)=0,"",VLOOKUP($B488,'Classificação ativ com agrop'!$B$7:$Z$632,COLUMN()-1,0))</f>
        <v/>
      </c>
      <c r="S488" s="270">
        <f>IF(VLOOKUP($B488,'Classificação ativ com agrop'!$B$7:$Z$632,COLUMN()-1,0)=0,"",VLOOKUP($B488,'Classificação ativ com agrop'!$B$7:$Z$632,COLUMN()-1,0))</f>
        <v>104</v>
      </c>
      <c r="T488" s="270">
        <f>IF(VLOOKUP($B488,'Classificação ativ com agrop'!$B$7:$Z$632,COLUMN()-1,0)=0,"",VLOOKUP($B488,'Classificação ativ com agrop'!$B$7:$Z$632,COLUMN()-1,0))</f>
        <v>39</v>
      </c>
      <c r="U488" s="270">
        <f>IF(VLOOKUP($B488,'Classificação ativ com agrop'!$B$7:$Z$632,COLUMN()-1,0)=0,"",VLOOKUP($B488,'Classificação ativ com agrop'!$B$7:$Z$632,COLUMN()-1,0))</f>
        <v>10651</v>
      </c>
      <c r="V488" s="270">
        <f>IF(VLOOKUP($B488,'Classificação ativ com agrop'!$B$7:$Z$632,COLUMN()-1,0)=0,"",VLOOKUP($B488,'Classificação ativ com agrop'!$B$7:$Z$632,COLUMN()-1,0))</f>
        <v>2127</v>
      </c>
      <c r="W488" s="270" t="str">
        <f>IF(VLOOKUP($B488,'Classificação ativ com agrop'!$B$7:$Z$632,COLUMN()-1,0)=0,"",VLOOKUP($B488,'Classificação ativ com agrop'!$B$7:$Z$632,COLUMN()-1,0))</f>
        <v/>
      </c>
      <c r="X488" s="270" t="str">
        <f>IF(VLOOKUP($B488,'Classificação ativ com agrop'!$B$7:$Z$632,COLUMN()-1,0)=0,"",VLOOKUP($B488,'Classificação ativ com agrop'!$B$7:$Z$632,COLUMN()-1,0))</f>
        <v/>
      </c>
      <c r="Y488" s="270" t="str">
        <f>IF(VLOOKUP($B488,'Classificação ativ com agrop'!$B$7:$Z$632,COLUMN()-1,0)=0,"",VLOOKUP($B488,'Classificação ativ com agrop'!$B$7:$Z$632,COLUMN()-1,0))</f>
        <v/>
      </c>
      <c r="Z488" s="270" t="str">
        <f>IF(VLOOKUP($B488,'Classificação ativ com agrop'!$B$7:$Z$632,COLUMN()-1,0)=0,"",VLOOKUP($B488,'Classificação ativ com agrop'!$B$7:$Z$632,COLUMN()-1,0))</f>
        <v/>
      </c>
    </row>
    <row r="489" spans="1:26">
      <c r="A489" s="48">
        <v>569</v>
      </c>
      <c r="B489" s="49" t="s">
        <v>542</v>
      </c>
      <c r="C489" s="65">
        <f>VLOOKUP($B489,'Panorama Especialização Brasil'!$K$4:$BU$679,58,0)</f>
        <v>88</v>
      </c>
      <c r="D489" s="46">
        <f t="shared" si="7"/>
        <v>0.17188925907510269</v>
      </c>
      <c r="E489" s="201">
        <f>VLOOKUP($B489,'Panorama Especialização Brasil'!$K$4:$BU$679,60,0)</f>
        <v>11</v>
      </c>
      <c r="F489" s="98">
        <v>34</v>
      </c>
      <c r="G489" s="196">
        <v>3</v>
      </c>
      <c r="H489" s="98">
        <f>VLOOKUP($B489,'Panorama Especialização Brasil'!$K$4:$BU$679,63,0)</f>
        <v>9059</v>
      </c>
      <c r="I489" s="201">
        <f>VLOOKUP($B489,'Panorama Especialização Brasil'!$K$4:$BV$680,64,0)</f>
        <v>449</v>
      </c>
      <c r="J489" s="270" t="str">
        <f>IF(VLOOKUP($B489,'Classificação ativ com agrop'!$B$7:$Z$632,COLUMN()-1,0)=0,"",VLOOKUP($B489,'Classificação ativ com agrop'!$B$7:$Z$632,COLUMN()-1,0))</f>
        <v/>
      </c>
      <c r="K489" s="270" t="str">
        <f>IF(VLOOKUP($B489,'Classificação ativ com agrop'!$B$7:$Z$632,COLUMN()-1,0)=0,"",VLOOKUP($B489,'Classificação ativ com agrop'!$B$7:$Z$632,COLUMN()-1,0))</f>
        <v>SPF&amp;E</v>
      </c>
      <c r="L489" s="270" t="str">
        <f>IF(VLOOKUP($B489,'Classificação ativ com agrop'!$B$7:$Z$632,COLUMN()-1,0)=0,"",VLOOKUP($B489,'Classificação ativ com agrop'!$B$7:$Z$632,COLUMN()-1,0))</f>
        <v/>
      </c>
      <c r="M489" s="270" t="str">
        <f>IF(VLOOKUP($B489,'Classificação ativ com agrop'!$B$7:$Z$632,COLUMN()-1,0)=0,"",VLOOKUP($B489,'Classificação ativ com agrop'!$B$7:$Z$632,COLUMN()-1,0))</f>
        <v>Gen Reflexo</v>
      </c>
      <c r="N489" s="270" t="str">
        <f>IF(VLOOKUP($B489,'Classificação ativ com agrop'!$B$7:$Z$632,COLUMN()-1,0)=0,"",VLOOKUP($B489,'Classificação ativ com agrop'!$B$7:$Z$632,COLUMN()-1,0))</f>
        <v/>
      </c>
      <c r="O489" s="270" t="str">
        <f>IF(VLOOKUP($B489,'Classificação ativ com agrop'!$B$7:$Z$632,COLUMN()-1,0)=0,"",VLOOKUP($B489,'Classificação ativ com agrop'!$B$7:$Z$632,COLUMN()-1,0))</f>
        <v/>
      </c>
      <c r="P489" s="270" t="str">
        <f>IF(VLOOKUP($B489,'Classificação ativ com agrop'!$B$7:$Z$632,COLUMN()-1,0)=0,"",VLOOKUP($B489,'Classificação ativ com agrop'!$B$7:$Z$632,COLUMN()-1,0))</f>
        <v/>
      </c>
      <c r="Q489" s="269">
        <f>IF(VLOOKUP($B489,'Classificação ativ com agrop'!$B$7:$Z$632,COLUMN()-1,0)=0,"",VLOOKUP($B489,'Classificação ativ com agrop'!$B$7:$Z$632,COLUMN()-1,0))</f>
        <v>1</v>
      </c>
      <c r="R489" s="269" t="str">
        <f>IF(VLOOKUP($B489,'Classificação ativ com agrop'!$B$7:$Z$632,COLUMN()-1,0)=0,"",VLOOKUP($B489,'Classificação ativ com agrop'!$B$7:$Z$632,COLUMN()-1,0))</f>
        <v/>
      </c>
      <c r="S489" s="270">
        <f>IF(VLOOKUP($B489,'Classificação ativ com agrop'!$B$7:$Z$632,COLUMN()-1,0)=0,"",VLOOKUP($B489,'Classificação ativ com agrop'!$B$7:$Z$632,COLUMN()-1,0))</f>
        <v>88</v>
      </c>
      <c r="T489" s="270">
        <f>IF(VLOOKUP($B489,'Classificação ativ com agrop'!$B$7:$Z$632,COLUMN()-1,0)=0,"",VLOOKUP($B489,'Classificação ativ com agrop'!$B$7:$Z$632,COLUMN()-1,0))</f>
        <v>11</v>
      </c>
      <c r="U489" s="270">
        <f>IF(VLOOKUP($B489,'Classificação ativ com agrop'!$B$7:$Z$632,COLUMN()-1,0)=0,"",VLOOKUP($B489,'Classificação ativ com agrop'!$B$7:$Z$632,COLUMN()-1,0))</f>
        <v>9059</v>
      </c>
      <c r="V489" s="270">
        <f>IF(VLOOKUP($B489,'Classificação ativ com agrop'!$B$7:$Z$632,COLUMN()-1,0)=0,"",VLOOKUP($B489,'Classificação ativ com agrop'!$B$7:$Z$632,COLUMN()-1,0))</f>
        <v>449</v>
      </c>
      <c r="W489" s="270" t="str">
        <f>IF(VLOOKUP($B489,'Classificação ativ com agrop'!$B$7:$Z$632,COLUMN()-1,0)=0,"",VLOOKUP($B489,'Classificação ativ com agrop'!$B$7:$Z$632,COLUMN()-1,0))</f>
        <v/>
      </c>
      <c r="X489" s="270" t="str">
        <f>IF(VLOOKUP($B489,'Classificação ativ com agrop'!$B$7:$Z$632,COLUMN()-1,0)=0,"",VLOOKUP($B489,'Classificação ativ com agrop'!$B$7:$Z$632,COLUMN()-1,0))</f>
        <v/>
      </c>
      <c r="Y489" s="270" t="str">
        <f>IF(VLOOKUP($B489,'Classificação ativ com agrop'!$B$7:$Z$632,COLUMN()-1,0)=0,"",VLOOKUP($B489,'Classificação ativ com agrop'!$B$7:$Z$632,COLUMN()-1,0))</f>
        <v/>
      </c>
      <c r="Z489" s="270" t="str">
        <f>IF(VLOOKUP($B489,'Classificação ativ com agrop'!$B$7:$Z$632,COLUMN()-1,0)=0,"",VLOOKUP($B489,'Classificação ativ com agrop'!$B$7:$Z$632,COLUMN()-1,0))</f>
        <v/>
      </c>
    </row>
    <row r="490" spans="1:26">
      <c r="A490" s="48">
        <v>50</v>
      </c>
      <c r="B490" s="49" t="s">
        <v>20</v>
      </c>
      <c r="C490" s="65">
        <f>VLOOKUP($B490,'Panorama Especialização Brasil'!$K$4:$BU$679,58,0)</f>
        <v>46</v>
      </c>
      <c r="D490" s="46">
        <f t="shared" si="7"/>
        <v>0.16925806892904957</v>
      </c>
      <c r="E490" s="201">
        <f>VLOOKUP($B490,'Panorama Especialização Brasil'!$K$4:$BU$679,60,0)</f>
        <v>1</v>
      </c>
      <c r="F490" s="98">
        <v>0</v>
      </c>
      <c r="G490" s="196">
        <v>0</v>
      </c>
      <c r="H490" s="98">
        <f>VLOOKUP($B490,'Panorama Especialização Brasil'!$K$4:$BU$679,63,0)</f>
        <v>4809</v>
      </c>
      <c r="I490" s="201">
        <f>VLOOKUP($B490,'Panorama Especialização Brasil'!$K$4:$BV$680,64,0)</f>
        <v>144</v>
      </c>
      <c r="J490" s="270" t="str">
        <f>IF(VLOOKUP($B490,'Classificação ativ com agrop'!$B$7:$Z$632,COLUMN()-1,0)=0,"",VLOOKUP($B490,'Classificação ativ com agrop'!$B$7:$Z$632,COLUMN()-1,0))</f>
        <v/>
      </c>
      <c r="K490" s="270" t="str">
        <f>IF(VLOOKUP($B490,'Classificação ativ com agrop'!$B$7:$Z$632,COLUMN()-1,0)=0,"",VLOOKUP($B490,'Classificação ativ com agrop'!$B$7:$Z$632,COLUMN()-1,0))</f>
        <v>Indeterminada</v>
      </c>
      <c r="L490" s="270" t="str">
        <f>IF(VLOOKUP($B490,'Classificação ativ com agrop'!$B$7:$Z$632,COLUMN()-1,0)=0,"",VLOOKUP($B490,'Classificação ativ com agrop'!$B$7:$Z$632,COLUMN()-1,0))</f>
        <v/>
      </c>
      <c r="M490" s="270" t="str">
        <f>IF(VLOOKUP($B490,'Classificação ativ com agrop'!$B$7:$Z$632,COLUMN()-1,0)=0,"",VLOOKUP($B490,'Classificação ativ com agrop'!$B$7:$Z$632,COLUMN()-1,0))</f>
        <v>Indeterminada</v>
      </c>
      <c r="N490" s="270" t="str">
        <f>IF(VLOOKUP($B490,'Classificação ativ com agrop'!$B$7:$Z$632,COLUMN()-1,0)=0,"",VLOOKUP($B490,'Classificação ativ com agrop'!$B$7:$Z$632,COLUMN()-1,0))</f>
        <v/>
      </c>
      <c r="O490" s="270" t="str">
        <f>IF(VLOOKUP($B490,'Classificação ativ com agrop'!$B$7:$Z$632,COLUMN()-1,0)=0,"",VLOOKUP($B490,'Classificação ativ com agrop'!$B$7:$Z$632,COLUMN()-1,0))</f>
        <v/>
      </c>
      <c r="P490" s="270" t="str">
        <f>IF(VLOOKUP($B490,'Classificação ativ com agrop'!$B$7:$Z$632,COLUMN()-1,0)=0,"",VLOOKUP($B490,'Classificação ativ com agrop'!$B$7:$Z$632,COLUMN()-1,0))</f>
        <v/>
      </c>
      <c r="Q490" s="269">
        <f>IF(VLOOKUP($B490,'Classificação ativ com agrop'!$B$7:$Z$632,COLUMN()-1,0)=0,"",VLOOKUP($B490,'Classificação ativ com agrop'!$B$7:$Z$632,COLUMN()-1,0))</f>
        <v>1</v>
      </c>
      <c r="R490" s="269" t="str">
        <f>IF(VLOOKUP($B490,'Classificação ativ com agrop'!$B$7:$Z$632,COLUMN()-1,0)=0,"",VLOOKUP($B490,'Classificação ativ com agrop'!$B$7:$Z$632,COLUMN()-1,0))</f>
        <v/>
      </c>
      <c r="S490" s="270">
        <f>IF(VLOOKUP($B490,'Classificação ativ com agrop'!$B$7:$Z$632,COLUMN()-1,0)=0,"",VLOOKUP($B490,'Classificação ativ com agrop'!$B$7:$Z$632,COLUMN()-1,0))</f>
        <v>46</v>
      </c>
      <c r="T490" s="270">
        <f>IF(VLOOKUP($B490,'Classificação ativ com agrop'!$B$7:$Z$632,COLUMN()-1,0)=0,"",VLOOKUP($B490,'Classificação ativ com agrop'!$B$7:$Z$632,COLUMN()-1,0))</f>
        <v>1</v>
      </c>
      <c r="U490" s="270">
        <f>IF(VLOOKUP($B490,'Classificação ativ com agrop'!$B$7:$Z$632,COLUMN()-1,0)=0,"",VLOOKUP($B490,'Classificação ativ com agrop'!$B$7:$Z$632,COLUMN()-1,0))</f>
        <v>4809</v>
      </c>
      <c r="V490" s="270">
        <f>IF(VLOOKUP($B490,'Classificação ativ com agrop'!$B$7:$Z$632,COLUMN()-1,0)=0,"",VLOOKUP($B490,'Classificação ativ com agrop'!$B$7:$Z$632,COLUMN()-1,0))</f>
        <v>144</v>
      </c>
      <c r="W490" s="270" t="str">
        <f>IF(VLOOKUP($B490,'Classificação ativ com agrop'!$B$7:$Z$632,COLUMN()-1,0)=0,"",VLOOKUP($B490,'Classificação ativ com agrop'!$B$7:$Z$632,COLUMN()-1,0))</f>
        <v/>
      </c>
      <c r="X490" s="270" t="str">
        <f>IF(VLOOKUP($B490,'Classificação ativ com agrop'!$B$7:$Z$632,COLUMN()-1,0)=0,"",VLOOKUP($B490,'Classificação ativ com agrop'!$B$7:$Z$632,COLUMN()-1,0))</f>
        <v/>
      </c>
      <c r="Y490" s="270" t="str">
        <f>IF(VLOOKUP($B490,'Classificação ativ com agrop'!$B$7:$Z$632,COLUMN()-1,0)=0,"",VLOOKUP($B490,'Classificação ativ com agrop'!$B$7:$Z$632,COLUMN()-1,0))</f>
        <v/>
      </c>
      <c r="Z490" s="270" t="str">
        <f>IF(VLOOKUP($B490,'Classificação ativ com agrop'!$B$7:$Z$632,COLUMN()-1,0)=0,"",VLOOKUP($B490,'Classificação ativ com agrop'!$B$7:$Z$632,COLUMN()-1,0))</f>
        <v/>
      </c>
    </row>
    <row r="491" spans="1:26">
      <c r="A491" s="48">
        <v>647</v>
      </c>
      <c r="B491" s="49" t="s">
        <v>621</v>
      </c>
      <c r="C491" s="65">
        <f>VLOOKUP($B491,'Panorama Especialização Brasil'!$K$4:$BU$679,58,0)</f>
        <v>18</v>
      </c>
      <c r="D491" s="46">
        <f t="shared" si="7"/>
        <v>0.1680775147715543</v>
      </c>
      <c r="E491" s="201">
        <f>VLOOKUP($B491,'Panorama Especialização Brasil'!$K$4:$BU$679,60,0)</f>
        <v>3</v>
      </c>
      <c r="F491" s="98">
        <v>0</v>
      </c>
      <c r="G491" s="196">
        <v>0</v>
      </c>
      <c r="H491" s="98">
        <f>VLOOKUP($B491,'Panorama Especialização Brasil'!$K$4:$BU$679,63,0)</f>
        <v>1895</v>
      </c>
      <c r="I491" s="201">
        <f>VLOOKUP($B491,'Panorama Especialização Brasil'!$K$4:$BV$680,64,0)</f>
        <v>103</v>
      </c>
      <c r="J491" s="270" t="str">
        <f>IF(VLOOKUP($B491,'Classificação ativ com agrop'!$B$7:$Z$632,COLUMN()-1,0)=0,"",VLOOKUP($B491,'Classificação ativ com agrop'!$B$7:$Z$632,COLUMN()-1,0))</f>
        <v/>
      </c>
      <c r="K491" s="270" t="str">
        <f>IF(VLOOKUP($B491,'Classificação ativ com agrop'!$B$7:$Z$632,COLUMN()-1,0)=0,"",VLOOKUP($B491,'Classificação ativ com agrop'!$B$7:$Z$632,COLUMN()-1,0))</f>
        <v>SPF</v>
      </c>
      <c r="L491" s="270" t="str">
        <f>IF(VLOOKUP($B491,'Classificação ativ com agrop'!$B$7:$Z$632,COLUMN()-1,0)=0,"",VLOOKUP($B491,'Classificação ativ com agrop'!$B$7:$Z$632,COLUMN()-1,0))</f>
        <v/>
      </c>
      <c r="M491" s="270" t="str">
        <f>IF(VLOOKUP($B491,'Classificação ativ com agrop'!$B$7:$Z$632,COLUMN()-1,0)=0,"",VLOOKUP($B491,'Classificação ativ com agrop'!$B$7:$Z$632,COLUMN()-1,0))</f>
        <v>Cons Reflexo</v>
      </c>
      <c r="N491" s="270" t="str">
        <f>IF(VLOOKUP($B491,'Classificação ativ com agrop'!$B$7:$Z$632,COLUMN()-1,0)=0,"",VLOOKUP($B491,'Classificação ativ com agrop'!$B$7:$Z$632,COLUMN()-1,0))</f>
        <v/>
      </c>
      <c r="O491" s="270" t="str">
        <f>IF(VLOOKUP($B491,'Classificação ativ com agrop'!$B$7:$Z$632,COLUMN()-1,0)=0,"",VLOOKUP($B491,'Classificação ativ com agrop'!$B$7:$Z$632,COLUMN()-1,0))</f>
        <v/>
      </c>
      <c r="P491" s="270" t="str">
        <f>IF(VLOOKUP($B491,'Classificação ativ com agrop'!$B$7:$Z$632,COLUMN()-1,0)=0,"",VLOOKUP($B491,'Classificação ativ com agrop'!$B$7:$Z$632,COLUMN()-1,0))</f>
        <v/>
      </c>
      <c r="Q491" s="269">
        <f>IF(VLOOKUP($B491,'Classificação ativ com agrop'!$B$7:$Z$632,COLUMN()-1,0)=0,"",VLOOKUP($B491,'Classificação ativ com agrop'!$B$7:$Z$632,COLUMN()-1,0))</f>
        <v>1</v>
      </c>
      <c r="R491" s="269" t="str">
        <f>IF(VLOOKUP($B491,'Classificação ativ com agrop'!$B$7:$Z$632,COLUMN()-1,0)=0,"",VLOOKUP($B491,'Classificação ativ com agrop'!$B$7:$Z$632,COLUMN()-1,0))</f>
        <v/>
      </c>
      <c r="S491" s="270">
        <f>IF(VLOOKUP($B491,'Classificação ativ com agrop'!$B$7:$Z$632,COLUMN()-1,0)=0,"",VLOOKUP($B491,'Classificação ativ com agrop'!$B$7:$Z$632,COLUMN()-1,0))</f>
        <v>18</v>
      </c>
      <c r="T491" s="270">
        <f>IF(VLOOKUP($B491,'Classificação ativ com agrop'!$B$7:$Z$632,COLUMN()-1,0)=0,"",VLOOKUP($B491,'Classificação ativ com agrop'!$B$7:$Z$632,COLUMN()-1,0))</f>
        <v>3</v>
      </c>
      <c r="U491" s="270">
        <f>IF(VLOOKUP($B491,'Classificação ativ com agrop'!$B$7:$Z$632,COLUMN()-1,0)=0,"",VLOOKUP($B491,'Classificação ativ com agrop'!$B$7:$Z$632,COLUMN()-1,0))</f>
        <v>1895</v>
      </c>
      <c r="V491" s="270">
        <f>IF(VLOOKUP($B491,'Classificação ativ com agrop'!$B$7:$Z$632,COLUMN()-1,0)=0,"",VLOOKUP($B491,'Classificação ativ com agrop'!$B$7:$Z$632,COLUMN()-1,0))</f>
        <v>103</v>
      </c>
      <c r="W491" s="270" t="str">
        <f>IF(VLOOKUP($B491,'Classificação ativ com agrop'!$B$7:$Z$632,COLUMN()-1,0)=0,"",VLOOKUP($B491,'Classificação ativ com agrop'!$B$7:$Z$632,COLUMN()-1,0))</f>
        <v/>
      </c>
      <c r="X491" s="270" t="str">
        <f>IF(VLOOKUP($B491,'Classificação ativ com agrop'!$B$7:$Z$632,COLUMN()-1,0)=0,"",VLOOKUP($B491,'Classificação ativ com agrop'!$B$7:$Z$632,COLUMN()-1,0))</f>
        <v/>
      </c>
      <c r="Y491" s="270" t="str">
        <f>IF(VLOOKUP($B491,'Classificação ativ com agrop'!$B$7:$Z$632,COLUMN()-1,0)=0,"",VLOOKUP($B491,'Classificação ativ com agrop'!$B$7:$Z$632,COLUMN()-1,0))</f>
        <v/>
      </c>
      <c r="Z491" s="270" t="str">
        <f>IF(VLOOKUP($B491,'Classificação ativ com agrop'!$B$7:$Z$632,COLUMN()-1,0)=0,"",VLOOKUP($B491,'Classificação ativ com agrop'!$B$7:$Z$632,COLUMN()-1,0))</f>
        <v/>
      </c>
    </row>
    <row r="492" spans="1:26">
      <c r="A492" s="48">
        <v>633</v>
      </c>
      <c r="B492" s="49" t="s">
        <v>607</v>
      </c>
      <c r="C492" s="65">
        <f>VLOOKUP($B492,'Panorama Especialização Brasil'!$K$4:$BU$679,58,0)</f>
        <v>28</v>
      </c>
      <c r="D492" s="46">
        <f t="shared" si="7"/>
        <v>0.1647124876953803</v>
      </c>
      <c r="E492" s="201">
        <f>VLOOKUP($B492,'Panorama Especialização Brasil'!$K$4:$BU$679,60,0)</f>
        <v>5</v>
      </c>
      <c r="F492" s="98">
        <v>0</v>
      </c>
      <c r="G492" s="196">
        <v>0</v>
      </c>
      <c r="H492" s="98">
        <f>VLOOKUP($B492,'Panorama Especialização Brasil'!$K$4:$BU$679,63,0)</f>
        <v>3008</v>
      </c>
      <c r="I492" s="201">
        <f>VLOOKUP($B492,'Panorama Especialização Brasil'!$K$4:$BV$680,64,0)</f>
        <v>184</v>
      </c>
      <c r="J492" s="270" t="str">
        <f>IF(VLOOKUP($B492,'Classificação ativ com agrop'!$B$7:$Z$632,COLUMN()-1,0)=0,"",VLOOKUP($B492,'Classificação ativ com agrop'!$B$7:$Z$632,COLUMN()-1,0))</f>
        <v/>
      </c>
      <c r="K492" s="270" t="str">
        <f>IF(VLOOKUP($B492,'Classificação ativ com agrop'!$B$7:$Z$632,COLUMN()-1,0)=0,"",VLOOKUP($B492,'Classificação ativ com agrop'!$B$7:$Z$632,COLUMN()-1,0))</f>
        <v>SPF</v>
      </c>
      <c r="L492" s="270" t="str">
        <f>IF(VLOOKUP($B492,'Classificação ativ com agrop'!$B$7:$Z$632,COLUMN()-1,0)=0,"",VLOOKUP($B492,'Classificação ativ com agrop'!$B$7:$Z$632,COLUMN()-1,0))</f>
        <v/>
      </c>
      <c r="M492" s="270" t="str">
        <f>IF(VLOOKUP($B492,'Classificação ativ com agrop'!$B$7:$Z$632,COLUMN()-1,0)=0,"",VLOOKUP($B492,'Classificação ativ com agrop'!$B$7:$Z$632,COLUMN()-1,0))</f>
        <v>Cons Reflexo</v>
      </c>
      <c r="N492" s="270" t="str">
        <f>IF(VLOOKUP($B492,'Classificação ativ com agrop'!$B$7:$Z$632,COLUMN()-1,0)=0,"",VLOOKUP($B492,'Classificação ativ com agrop'!$B$7:$Z$632,COLUMN()-1,0))</f>
        <v/>
      </c>
      <c r="O492" s="270" t="str">
        <f>IF(VLOOKUP($B492,'Classificação ativ com agrop'!$B$7:$Z$632,COLUMN()-1,0)=0,"",VLOOKUP($B492,'Classificação ativ com agrop'!$B$7:$Z$632,COLUMN()-1,0))</f>
        <v/>
      </c>
      <c r="P492" s="270" t="str">
        <f>IF(VLOOKUP($B492,'Classificação ativ com agrop'!$B$7:$Z$632,COLUMN()-1,0)=0,"",VLOOKUP($B492,'Classificação ativ com agrop'!$B$7:$Z$632,COLUMN()-1,0))</f>
        <v/>
      </c>
      <c r="Q492" s="269">
        <f>IF(VLOOKUP($B492,'Classificação ativ com agrop'!$B$7:$Z$632,COLUMN()-1,0)=0,"",VLOOKUP($B492,'Classificação ativ com agrop'!$B$7:$Z$632,COLUMN()-1,0))</f>
        <v>1</v>
      </c>
      <c r="R492" s="269" t="str">
        <f>IF(VLOOKUP($B492,'Classificação ativ com agrop'!$B$7:$Z$632,COLUMN()-1,0)=0,"",VLOOKUP($B492,'Classificação ativ com agrop'!$B$7:$Z$632,COLUMN()-1,0))</f>
        <v/>
      </c>
      <c r="S492" s="270">
        <f>IF(VLOOKUP($B492,'Classificação ativ com agrop'!$B$7:$Z$632,COLUMN()-1,0)=0,"",VLOOKUP($B492,'Classificação ativ com agrop'!$B$7:$Z$632,COLUMN()-1,0))</f>
        <v>28</v>
      </c>
      <c r="T492" s="270">
        <f>IF(VLOOKUP($B492,'Classificação ativ com agrop'!$B$7:$Z$632,COLUMN()-1,0)=0,"",VLOOKUP($B492,'Classificação ativ com agrop'!$B$7:$Z$632,COLUMN()-1,0))</f>
        <v>5</v>
      </c>
      <c r="U492" s="270">
        <f>IF(VLOOKUP($B492,'Classificação ativ com agrop'!$B$7:$Z$632,COLUMN()-1,0)=0,"",VLOOKUP($B492,'Classificação ativ com agrop'!$B$7:$Z$632,COLUMN()-1,0))</f>
        <v>3008</v>
      </c>
      <c r="V492" s="270">
        <f>IF(VLOOKUP($B492,'Classificação ativ com agrop'!$B$7:$Z$632,COLUMN()-1,0)=0,"",VLOOKUP($B492,'Classificação ativ com agrop'!$B$7:$Z$632,COLUMN()-1,0))</f>
        <v>184</v>
      </c>
      <c r="W492" s="270" t="str">
        <f>IF(VLOOKUP($B492,'Classificação ativ com agrop'!$B$7:$Z$632,COLUMN()-1,0)=0,"",VLOOKUP($B492,'Classificação ativ com agrop'!$B$7:$Z$632,COLUMN()-1,0))</f>
        <v/>
      </c>
      <c r="X492" s="270" t="str">
        <f>IF(VLOOKUP($B492,'Classificação ativ com agrop'!$B$7:$Z$632,COLUMN()-1,0)=0,"",VLOOKUP($B492,'Classificação ativ com agrop'!$B$7:$Z$632,COLUMN()-1,0))</f>
        <v/>
      </c>
      <c r="Y492" s="270" t="str">
        <f>IF(VLOOKUP($B492,'Classificação ativ com agrop'!$B$7:$Z$632,COLUMN()-1,0)=0,"",VLOOKUP($B492,'Classificação ativ com agrop'!$B$7:$Z$632,COLUMN()-1,0))</f>
        <v/>
      </c>
      <c r="Z492" s="270" t="str">
        <f>IF(VLOOKUP($B492,'Classificação ativ com agrop'!$B$7:$Z$632,COLUMN()-1,0)=0,"",VLOOKUP($B492,'Classificação ativ com agrop'!$B$7:$Z$632,COLUMN()-1,0))</f>
        <v/>
      </c>
    </row>
    <row r="493" spans="1:26">
      <c r="A493" s="48">
        <v>290</v>
      </c>
      <c r="B493" s="49" t="s">
        <v>261</v>
      </c>
      <c r="C493" s="65">
        <f>VLOOKUP($B493,'Panorama Especialização Brasil'!$K$4:$BU$679,58,0)</f>
        <v>362</v>
      </c>
      <c r="D493" s="46">
        <f t="shared" si="7"/>
        <v>0.16290347306378347</v>
      </c>
      <c r="E493" s="201">
        <f>VLOOKUP($B493,'Panorama Especialização Brasil'!$K$4:$BU$679,60,0)</f>
        <v>28</v>
      </c>
      <c r="F493" s="98">
        <v>76</v>
      </c>
      <c r="G493" s="196">
        <v>6</v>
      </c>
      <c r="H493" s="98">
        <f>VLOOKUP($B493,'Panorama Especialização Brasil'!$K$4:$BU$679,63,0)</f>
        <v>39321</v>
      </c>
      <c r="I493" s="201">
        <f>VLOOKUP($B493,'Panorama Especialização Brasil'!$K$4:$BV$680,64,0)</f>
        <v>1828</v>
      </c>
      <c r="J493" s="270" t="str">
        <f>IF(VLOOKUP($B493,'Classificação ativ com agrop'!$B$7:$Z$632,COLUMN()-1,0)=0,"",VLOOKUP($B493,'Classificação ativ com agrop'!$B$7:$Z$632,COLUMN()-1,0))</f>
        <v/>
      </c>
      <c r="K493" s="270" t="str">
        <f>IF(VLOOKUP($B493,'Classificação ativ com agrop'!$B$7:$Z$632,COLUMN()-1,0)=0,"",VLOOKUP($B493,'Classificação ativ com agrop'!$B$7:$Z$632,COLUMN()-1,0))</f>
        <v>Min&amp;Met</v>
      </c>
      <c r="L493" s="270" t="str">
        <f>IF(VLOOKUP($B493,'Classificação ativ com agrop'!$B$7:$Z$632,COLUMN()-1,0)=0,"",VLOOKUP($B493,'Classificação ativ com agrop'!$B$7:$Z$632,COLUMN()-1,0))</f>
        <v/>
      </c>
      <c r="M493" s="270" t="str">
        <f>IF(VLOOKUP($B493,'Classificação ativ com agrop'!$B$7:$Z$632,COLUMN()-1,0)=0,"",VLOOKUP($B493,'Classificação ativ com agrop'!$B$7:$Z$632,COLUMN()-1,0))</f>
        <v>X Prop</v>
      </c>
      <c r="N493" s="270" t="str">
        <f>IF(VLOOKUP($B493,'Classificação ativ com agrop'!$B$7:$Z$632,COLUMN()-1,0)=0,"",VLOOKUP($B493,'Classificação ativ com agrop'!$B$7:$Z$632,COLUMN()-1,0))</f>
        <v/>
      </c>
      <c r="O493" s="270" t="str">
        <f>IF(VLOOKUP($B493,'Classificação ativ com agrop'!$B$7:$Z$632,COLUMN()-1,0)=0,"",VLOOKUP($B493,'Classificação ativ com agrop'!$B$7:$Z$632,COLUMN()-1,0))</f>
        <v/>
      </c>
      <c r="P493" s="270" t="str">
        <f>IF(VLOOKUP($B493,'Classificação ativ com agrop'!$B$7:$Z$632,COLUMN()-1,0)=0,"",VLOOKUP($B493,'Classificação ativ com agrop'!$B$7:$Z$632,COLUMN()-1,0))</f>
        <v/>
      </c>
      <c r="Q493" s="269">
        <f>IF(VLOOKUP($B493,'Classificação ativ com agrop'!$B$7:$Z$632,COLUMN()-1,0)=0,"",VLOOKUP($B493,'Classificação ativ com agrop'!$B$7:$Z$632,COLUMN()-1,0))</f>
        <v>1</v>
      </c>
      <c r="R493" s="269" t="str">
        <f>IF(VLOOKUP($B493,'Classificação ativ com agrop'!$B$7:$Z$632,COLUMN()-1,0)=0,"",VLOOKUP($B493,'Classificação ativ com agrop'!$B$7:$Z$632,COLUMN()-1,0))</f>
        <v/>
      </c>
      <c r="S493" s="270">
        <f>IF(VLOOKUP($B493,'Classificação ativ com agrop'!$B$7:$Z$632,COLUMN()-1,0)=0,"",VLOOKUP($B493,'Classificação ativ com agrop'!$B$7:$Z$632,COLUMN()-1,0))</f>
        <v>362</v>
      </c>
      <c r="T493" s="270">
        <f>IF(VLOOKUP($B493,'Classificação ativ com agrop'!$B$7:$Z$632,COLUMN()-1,0)=0,"",VLOOKUP($B493,'Classificação ativ com agrop'!$B$7:$Z$632,COLUMN()-1,0))</f>
        <v>28</v>
      </c>
      <c r="U493" s="270">
        <f>IF(VLOOKUP($B493,'Classificação ativ com agrop'!$B$7:$Z$632,COLUMN()-1,0)=0,"",VLOOKUP($B493,'Classificação ativ com agrop'!$B$7:$Z$632,COLUMN()-1,0))</f>
        <v>39321</v>
      </c>
      <c r="V493" s="270">
        <f>IF(VLOOKUP($B493,'Classificação ativ com agrop'!$B$7:$Z$632,COLUMN()-1,0)=0,"",VLOOKUP($B493,'Classificação ativ com agrop'!$B$7:$Z$632,COLUMN()-1,0))</f>
        <v>1828</v>
      </c>
      <c r="W493" s="270" t="str">
        <f>IF(VLOOKUP($B493,'Classificação ativ com agrop'!$B$7:$Z$632,COLUMN()-1,0)=0,"",VLOOKUP($B493,'Classificação ativ com agrop'!$B$7:$Z$632,COLUMN()-1,0))</f>
        <v/>
      </c>
      <c r="X493" s="270" t="str">
        <f>IF(VLOOKUP($B493,'Classificação ativ com agrop'!$B$7:$Z$632,COLUMN()-1,0)=0,"",VLOOKUP($B493,'Classificação ativ com agrop'!$B$7:$Z$632,COLUMN()-1,0))</f>
        <v/>
      </c>
      <c r="Y493" s="270" t="str">
        <f>IF(VLOOKUP($B493,'Classificação ativ com agrop'!$B$7:$Z$632,COLUMN()-1,0)=0,"",VLOOKUP($B493,'Classificação ativ com agrop'!$B$7:$Z$632,COLUMN()-1,0))</f>
        <v/>
      </c>
      <c r="Z493" s="270" t="str">
        <f>IF(VLOOKUP($B493,'Classificação ativ com agrop'!$B$7:$Z$632,COLUMN()-1,0)=0,"",VLOOKUP($B493,'Classificação ativ com agrop'!$B$7:$Z$632,COLUMN()-1,0))</f>
        <v/>
      </c>
    </row>
    <row r="494" spans="1:26">
      <c r="A494" s="48">
        <v>336</v>
      </c>
      <c r="B494" s="49" t="s">
        <v>307</v>
      </c>
      <c r="C494" s="65">
        <f>VLOOKUP($B494,'Panorama Especialização Brasil'!$K$4:$BU$679,58,0)</f>
        <v>38</v>
      </c>
      <c r="D494" s="46">
        <f t="shared" si="7"/>
        <v>0.16136391540276276</v>
      </c>
      <c r="E494" s="201">
        <f>VLOOKUP($B494,'Panorama Especialização Brasil'!$K$4:$BU$679,60,0)</f>
        <v>3</v>
      </c>
      <c r="F494" s="98">
        <v>0</v>
      </c>
      <c r="G494" s="196">
        <v>1</v>
      </c>
      <c r="H494" s="98">
        <f>VLOOKUP($B494,'Panorama Especialização Brasil'!$K$4:$BU$679,63,0)</f>
        <v>4167</v>
      </c>
      <c r="I494" s="201">
        <f>VLOOKUP($B494,'Panorama Especialização Brasil'!$K$4:$BV$680,64,0)</f>
        <v>123</v>
      </c>
      <c r="J494" s="270" t="str">
        <f>IF(VLOOKUP($B494,'Classificação ativ com agrop'!$B$7:$Z$632,COLUMN()-1,0)=0,"",VLOOKUP($B494,'Classificação ativ com agrop'!$B$7:$Z$632,COLUMN()-1,0))</f>
        <v/>
      </c>
      <c r="K494" s="270" t="str">
        <f>IF(VLOOKUP($B494,'Classificação ativ com agrop'!$B$7:$Z$632,COLUMN()-1,0)=0,"",VLOOKUP($B494,'Classificação ativ com agrop'!$B$7:$Z$632,COLUMN()-1,0))</f>
        <v>Const Civil</v>
      </c>
      <c r="L494" s="270" t="str">
        <f>IF(VLOOKUP($B494,'Classificação ativ com agrop'!$B$7:$Z$632,COLUMN()-1,0)=0,"",VLOOKUP($B494,'Classificação ativ com agrop'!$B$7:$Z$632,COLUMN()-1,0))</f>
        <v/>
      </c>
      <c r="M494" s="270" t="str">
        <f>IF(VLOOKUP($B494,'Classificação ativ com agrop'!$B$7:$Z$632,COLUMN()-1,0)=0,"",VLOOKUP($B494,'Classificação ativ com agrop'!$B$7:$Z$632,COLUMN()-1,0))</f>
        <v>Multifunção</v>
      </c>
      <c r="N494" s="270" t="str">
        <f>IF(VLOOKUP($B494,'Classificação ativ com agrop'!$B$7:$Z$632,COLUMN()-1,0)=0,"",VLOOKUP($B494,'Classificação ativ com agrop'!$B$7:$Z$632,COLUMN()-1,0))</f>
        <v/>
      </c>
      <c r="O494" s="270" t="str">
        <f>IF(VLOOKUP($B494,'Classificação ativ com agrop'!$B$7:$Z$632,COLUMN()-1,0)=0,"",VLOOKUP($B494,'Classificação ativ com agrop'!$B$7:$Z$632,COLUMN()-1,0))</f>
        <v/>
      </c>
      <c r="P494" s="270" t="str">
        <f>IF(VLOOKUP($B494,'Classificação ativ com agrop'!$B$7:$Z$632,COLUMN()-1,0)=0,"",VLOOKUP($B494,'Classificação ativ com agrop'!$B$7:$Z$632,COLUMN()-1,0))</f>
        <v/>
      </c>
      <c r="Q494" s="269">
        <f>IF(VLOOKUP($B494,'Classificação ativ com agrop'!$B$7:$Z$632,COLUMN()-1,0)=0,"",VLOOKUP($B494,'Classificação ativ com agrop'!$B$7:$Z$632,COLUMN()-1,0))</f>
        <v>1</v>
      </c>
      <c r="R494" s="269" t="str">
        <f>IF(VLOOKUP($B494,'Classificação ativ com agrop'!$B$7:$Z$632,COLUMN()-1,0)=0,"",VLOOKUP($B494,'Classificação ativ com agrop'!$B$7:$Z$632,COLUMN()-1,0))</f>
        <v/>
      </c>
      <c r="S494" s="270">
        <f>IF(VLOOKUP($B494,'Classificação ativ com agrop'!$B$7:$Z$632,COLUMN()-1,0)=0,"",VLOOKUP($B494,'Classificação ativ com agrop'!$B$7:$Z$632,COLUMN()-1,0))</f>
        <v>38</v>
      </c>
      <c r="T494" s="270">
        <f>IF(VLOOKUP($B494,'Classificação ativ com agrop'!$B$7:$Z$632,COLUMN()-1,0)=0,"",VLOOKUP($B494,'Classificação ativ com agrop'!$B$7:$Z$632,COLUMN()-1,0))</f>
        <v>3</v>
      </c>
      <c r="U494" s="270">
        <f>IF(VLOOKUP($B494,'Classificação ativ com agrop'!$B$7:$Z$632,COLUMN()-1,0)=0,"",VLOOKUP($B494,'Classificação ativ com agrop'!$B$7:$Z$632,COLUMN()-1,0))</f>
        <v>4167</v>
      </c>
      <c r="V494" s="270">
        <f>IF(VLOOKUP($B494,'Classificação ativ com agrop'!$B$7:$Z$632,COLUMN()-1,0)=0,"",VLOOKUP($B494,'Classificação ativ com agrop'!$B$7:$Z$632,COLUMN()-1,0))</f>
        <v>123</v>
      </c>
      <c r="W494" s="270" t="str">
        <f>IF(VLOOKUP($B494,'Classificação ativ com agrop'!$B$7:$Z$632,COLUMN()-1,0)=0,"",VLOOKUP($B494,'Classificação ativ com agrop'!$B$7:$Z$632,COLUMN()-1,0))</f>
        <v/>
      </c>
      <c r="X494" s="270" t="str">
        <f>IF(VLOOKUP($B494,'Classificação ativ com agrop'!$B$7:$Z$632,COLUMN()-1,0)=0,"",VLOOKUP($B494,'Classificação ativ com agrop'!$B$7:$Z$632,COLUMN()-1,0))</f>
        <v/>
      </c>
      <c r="Y494" s="270" t="str">
        <f>IF(VLOOKUP($B494,'Classificação ativ com agrop'!$B$7:$Z$632,COLUMN()-1,0)=0,"",VLOOKUP($B494,'Classificação ativ com agrop'!$B$7:$Z$632,COLUMN()-1,0))</f>
        <v/>
      </c>
      <c r="Z494" s="270" t="str">
        <f>IF(VLOOKUP($B494,'Classificação ativ com agrop'!$B$7:$Z$632,COLUMN()-1,0)=0,"",VLOOKUP($B494,'Classificação ativ com agrop'!$B$7:$Z$632,COLUMN()-1,0))</f>
        <v/>
      </c>
    </row>
    <row r="495" spans="1:26">
      <c r="A495" s="48">
        <v>115</v>
      </c>
      <c r="B495" s="49" t="s">
        <v>85</v>
      </c>
      <c r="C495" s="65">
        <f>VLOOKUP($B495,'Panorama Especialização Brasil'!$K$4:$BU$679,58,0)</f>
        <v>104</v>
      </c>
      <c r="D495" s="46">
        <f t="shared" si="7"/>
        <v>0.15540128643424497</v>
      </c>
      <c r="E495" s="201">
        <f>VLOOKUP($B495,'Panorama Especialização Brasil'!$K$4:$BU$679,60,0)</f>
        <v>20</v>
      </c>
      <c r="F495" s="98">
        <v>0</v>
      </c>
      <c r="G495" s="196">
        <v>0</v>
      </c>
      <c r="H495" s="98">
        <f>VLOOKUP($B495,'Panorama Especialização Brasil'!$K$4:$BU$679,63,0)</f>
        <v>11842</v>
      </c>
      <c r="I495" s="201">
        <f>VLOOKUP($B495,'Panorama Especialização Brasil'!$K$4:$BV$680,64,0)</f>
        <v>1279</v>
      </c>
      <c r="J495" s="270" t="str">
        <f>IF(VLOOKUP($B495,'Classificação ativ com agrop'!$B$7:$Z$632,COLUMN()-1,0)=0,"",VLOOKUP($B495,'Classificação ativ com agrop'!$B$7:$Z$632,COLUMN()-1,0))</f>
        <v/>
      </c>
      <c r="K495" s="270" t="str">
        <f>IF(VLOOKUP($B495,'Classificação ativ com agrop'!$B$7:$Z$632,COLUMN()-1,0)=0,"",VLOOKUP($B495,'Classificação ativ com agrop'!$B$7:$Z$632,COLUMN()-1,0))</f>
        <v>SPF</v>
      </c>
      <c r="L495" s="270" t="str">
        <f>IF(VLOOKUP($B495,'Classificação ativ com agrop'!$B$7:$Z$632,COLUMN()-1,0)=0,"",VLOOKUP($B495,'Classificação ativ com agrop'!$B$7:$Z$632,COLUMN()-1,0))</f>
        <v/>
      </c>
      <c r="M495" s="270" t="str">
        <f>IF(VLOOKUP($B495,'Classificação ativ com agrop'!$B$7:$Z$632,COLUMN()-1,0)=0,"",VLOOKUP($B495,'Classificação ativ com agrop'!$B$7:$Z$632,COLUMN()-1,0))</f>
        <v>Cons Reflexo</v>
      </c>
      <c r="N495" s="270" t="str">
        <f>IF(VLOOKUP($B495,'Classificação ativ com agrop'!$B$7:$Z$632,COLUMN()-1,0)=0,"",VLOOKUP($B495,'Classificação ativ com agrop'!$B$7:$Z$632,COLUMN()-1,0))</f>
        <v/>
      </c>
      <c r="O495" s="270" t="str">
        <f>IF(VLOOKUP($B495,'Classificação ativ com agrop'!$B$7:$Z$632,COLUMN()-1,0)=0,"",VLOOKUP($B495,'Classificação ativ com agrop'!$B$7:$Z$632,COLUMN()-1,0))</f>
        <v/>
      </c>
      <c r="P495" s="270" t="str">
        <f>IF(VLOOKUP($B495,'Classificação ativ com agrop'!$B$7:$Z$632,COLUMN()-1,0)=0,"",VLOOKUP($B495,'Classificação ativ com agrop'!$B$7:$Z$632,COLUMN()-1,0))</f>
        <v/>
      </c>
      <c r="Q495" s="269">
        <f>IF(VLOOKUP($B495,'Classificação ativ com agrop'!$B$7:$Z$632,COLUMN()-1,0)=0,"",VLOOKUP($B495,'Classificação ativ com agrop'!$B$7:$Z$632,COLUMN()-1,0))</f>
        <v>1</v>
      </c>
      <c r="R495" s="269" t="str">
        <f>IF(VLOOKUP($B495,'Classificação ativ com agrop'!$B$7:$Z$632,COLUMN()-1,0)=0,"",VLOOKUP($B495,'Classificação ativ com agrop'!$B$7:$Z$632,COLUMN()-1,0))</f>
        <v/>
      </c>
      <c r="S495" s="270">
        <f>IF(VLOOKUP($B495,'Classificação ativ com agrop'!$B$7:$Z$632,COLUMN()-1,0)=0,"",VLOOKUP($B495,'Classificação ativ com agrop'!$B$7:$Z$632,COLUMN()-1,0))</f>
        <v>104</v>
      </c>
      <c r="T495" s="270">
        <f>IF(VLOOKUP($B495,'Classificação ativ com agrop'!$B$7:$Z$632,COLUMN()-1,0)=0,"",VLOOKUP($B495,'Classificação ativ com agrop'!$B$7:$Z$632,COLUMN()-1,0))</f>
        <v>20</v>
      </c>
      <c r="U495" s="270">
        <f>IF(VLOOKUP($B495,'Classificação ativ com agrop'!$B$7:$Z$632,COLUMN()-1,0)=0,"",VLOOKUP($B495,'Classificação ativ com agrop'!$B$7:$Z$632,COLUMN()-1,0))</f>
        <v>11842</v>
      </c>
      <c r="V495" s="270">
        <f>IF(VLOOKUP($B495,'Classificação ativ com agrop'!$B$7:$Z$632,COLUMN()-1,0)=0,"",VLOOKUP($B495,'Classificação ativ com agrop'!$B$7:$Z$632,COLUMN()-1,0))</f>
        <v>1279</v>
      </c>
      <c r="W495" s="270" t="str">
        <f>IF(VLOOKUP($B495,'Classificação ativ com agrop'!$B$7:$Z$632,COLUMN()-1,0)=0,"",VLOOKUP($B495,'Classificação ativ com agrop'!$B$7:$Z$632,COLUMN()-1,0))</f>
        <v/>
      </c>
      <c r="X495" s="270" t="str">
        <f>IF(VLOOKUP($B495,'Classificação ativ com agrop'!$B$7:$Z$632,COLUMN()-1,0)=0,"",VLOOKUP($B495,'Classificação ativ com agrop'!$B$7:$Z$632,COLUMN()-1,0))</f>
        <v/>
      </c>
      <c r="Y495" s="270" t="str">
        <f>IF(VLOOKUP($B495,'Classificação ativ com agrop'!$B$7:$Z$632,COLUMN()-1,0)=0,"",VLOOKUP($B495,'Classificação ativ com agrop'!$B$7:$Z$632,COLUMN()-1,0))</f>
        <v/>
      </c>
      <c r="Z495" s="270" t="str">
        <f>IF(VLOOKUP($B495,'Classificação ativ com agrop'!$B$7:$Z$632,COLUMN()-1,0)=0,"",VLOOKUP($B495,'Classificação ativ com agrop'!$B$7:$Z$632,COLUMN()-1,0))</f>
        <v/>
      </c>
    </row>
    <row r="496" spans="1:26">
      <c r="A496" s="48">
        <v>180</v>
      </c>
      <c r="B496" s="49" t="s">
        <v>150</v>
      </c>
      <c r="C496" s="65">
        <f>VLOOKUP($B496,'Panorama Especialização Brasil'!$K$4:$BU$679,58,0)</f>
        <v>128</v>
      </c>
      <c r="D496" s="46">
        <f t="shared" si="7"/>
        <v>0.15316052799187108</v>
      </c>
      <c r="E496" s="201">
        <f>VLOOKUP($B496,'Panorama Especialização Brasil'!$K$4:$BU$679,60,0)</f>
        <v>5</v>
      </c>
      <c r="F496" s="98">
        <v>102</v>
      </c>
      <c r="G496" s="196">
        <v>2</v>
      </c>
      <c r="H496" s="98">
        <f>VLOOKUP($B496,'Panorama Especialização Brasil'!$K$4:$BU$679,63,0)</f>
        <v>14788</v>
      </c>
      <c r="I496" s="201">
        <f>VLOOKUP($B496,'Panorama Especialização Brasil'!$K$4:$BV$680,64,0)</f>
        <v>264</v>
      </c>
      <c r="J496" s="270" t="str">
        <f>IF(VLOOKUP($B496,'Classificação ativ com agrop'!$B$7:$Z$632,COLUMN()-1,0)=0,"",VLOOKUP($B496,'Classificação ativ com agrop'!$B$7:$Z$632,COLUMN()-1,0))</f>
        <v/>
      </c>
      <c r="K496" s="270" t="str">
        <f>IF(VLOOKUP($B496,'Classificação ativ com agrop'!$B$7:$Z$632,COLUMN()-1,0)=0,"",VLOOKUP($B496,'Classificação ativ com agrop'!$B$7:$Z$632,COLUMN()-1,0))</f>
        <v>Const Civil</v>
      </c>
      <c r="L496" s="270" t="str">
        <f>IF(VLOOKUP($B496,'Classificação ativ com agrop'!$B$7:$Z$632,COLUMN()-1,0)=0,"",VLOOKUP($B496,'Classificação ativ com agrop'!$B$7:$Z$632,COLUMN()-1,0))</f>
        <v/>
      </c>
      <c r="M496" s="270" t="str">
        <f>IF(VLOOKUP($B496,'Classificação ativ com agrop'!$B$7:$Z$632,COLUMN()-1,0)=0,"",VLOOKUP($B496,'Classificação ativ com agrop'!$B$7:$Z$632,COLUMN()-1,0))</f>
        <v>Multifunção</v>
      </c>
      <c r="N496" s="270" t="str">
        <f>IF(VLOOKUP($B496,'Classificação ativ com agrop'!$B$7:$Z$632,COLUMN()-1,0)=0,"",VLOOKUP($B496,'Classificação ativ com agrop'!$B$7:$Z$632,COLUMN()-1,0))</f>
        <v/>
      </c>
      <c r="O496" s="270" t="str">
        <f>IF(VLOOKUP($B496,'Classificação ativ com agrop'!$B$7:$Z$632,COLUMN()-1,0)=0,"",VLOOKUP($B496,'Classificação ativ com agrop'!$B$7:$Z$632,COLUMN()-1,0))</f>
        <v/>
      </c>
      <c r="P496" s="270" t="str">
        <f>IF(VLOOKUP($B496,'Classificação ativ com agrop'!$B$7:$Z$632,COLUMN()-1,0)=0,"",VLOOKUP($B496,'Classificação ativ com agrop'!$B$7:$Z$632,COLUMN()-1,0))</f>
        <v/>
      </c>
      <c r="Q496" s="269">
        <f>IF(VLOOKUP($B496,'Classificação ativ com agrop'!$B$7:$Z$632,COLUMN()-1,0)=0,"",VLOOKUP($B496,'Classificação ativ com agrop'!$B$7:$Z$632,COLUMN()-1,0))</f>
        <v>1</v>
      </c>
      <c r="R496" s="269" t="str">
        <f>IF(VLOOKUP($B496,'Classificação ativ com agrop'!$B$7:$Z$632,COLUMN()-1,0)=0,"",VLOOKUP($B496,'Classificação ativ com agrop'!$B$7:$Z$632,COLUMN()-1,0))</f>
        <v/>
      </c>
      <c r="S496" s="270">
        <f>IF(VLOOKUP($B496,'Classificação ativ com agrop'!$B$7:$Z$632,COLUMN()-1,0)=0,"",VLOOKUP($B496,'Classificação ativ com agrop'!$B$7:$Z$632,COLUMN()-1,0))</f>
        <v>128</v>
      </c>
      <c r="T496" s="270">
        <f>IF(VLOOKUP($B496,'Classificação ativ com agrop'!$B$7:$Z$632,COLUMN()-1,0)=0,"",VLOOKUP($B496,'Classificação ativ com agrop'!$B$7:$Z$632,COLUMN()-1,0))</f>
        <v>5</v>
      </c>
      <c r="U496" s="270">
        <f>IF(VLOOKUP($B496,'Classificação ativ com agrop'!$B$7:$Z$632,COLUMN()-1,0)=0,"",VLOOKUP($B496,'Classificação ativ com agrop'!$B$7:$Z$632,COLUMN()-1,0))</f>
        <v>14788</v>
      </c>
      <c r="V496" s="270">
        <f>IF(VLOOKUP($B496,'Classificação ativ com agrop'!$B$7:$Z$632,COLUMN()-1,0)=0,"",VLOOKUP($B496,'Classificação ativ com agrop'!$B$7:$Z$632,COLUMN()-1,0))</f>
        <v>264</v>
      </c>
      <c r="W496" s="270" t="str">
        <f>IF(VLOOKUP($B496,'Classificação ativ com agrop'!$B$7:$Z$632,COLUMN()-1,0)=0,"",VLOOKUP($B496,'Classificação ativ com agrop'!$B$7:$Z$632,COLUMN()-1,0))</f>
        <v/>
      </c>
      <c r="X496" s="270" t="str">
        <f>IF(VLOOKUP($B496,'Classificação ativ com agrop'!$B$7:$Z$632,COLUMN()-1,0)=0,"",VLOOKUP($B496,'Classificação ativ com agrop'!$B$7:$Z$632,COLUMN()-1,0))</f>
        <v/>
      </c>
      <c r="Y496" s="270" t="str">
        <f>IF(VLOOKUP($B496,'Classificação ativ com agrop'!$B$7:$Z$632,COLUMN()-1,0)=0,"",VLOOKUP($B496,'Classificação ativ com agrop'!$B$7:$Z$632,COLUMN()-1,0))</f>
        <v/>
      </c>
      <c r="Z496" s="270" t="str">
        <f>IF(VLOOKUP($B496,'Classificação ativ com agrop'!$B$7:$Z$632,COLUMN()-1,0)=0,"",VLOOKUP($B496,'Classificação ativ com agrop'!$B$7:$Z$632,COLUMN()-1,0))</f>
        <v/>
      </c>
    </row>
    <row r="497" spans="1:26">
      <c r="A497" s="48">
        <v>584</v>
      </c>
      <c r="B497" s="49" t="s">
        <v>557</v>
      </c>
      <c r="C497" s="65">
        <f>VLOOKUP($B497,'Panorama Especialização Brasil'!$K$4:$BU$679,58,0)</f>
        <v>45</v>
      </c>
      <c r="D497" s="46">
        <f t="shared" si="7"/>
        <v>0.1479500606150573</v>
      </c>
      <c r="E497" s="201">
        <f>VLOOKUP($B497,'Panorama Especialização Brasil'!$K$4:$BU$679,60,0)</f>
        <v>4</v>
      </c>
      <c r="F497" s="98">
        <v>41</v>
      </c>
      <c r="G497" s="196">
        <v>3</v>
      </c>
      <c r="H497" s="98">
        <f>VLOOKUP($B497,'Panorama Especialização Brasil'!$K$4:$BU$679,63,0)</f>
        <v>5382</v>
      </c>
      <c r="I497" s="201">
        <f>VLOOKUP($B497,'Panorama Especialização Brasil'!$K$4:$BV$680,64,0)</f>
        <v>601</v>
      </c>
      <c r="J497" s="270" t="str">
        <f>IF(VLOOKUP($B497,'Classificação ativ com agrop'!$B$7:$Z$632,COLUMN()-1,0)=0,"",VLOOKUP($B497,'Classificação ativ com agrop'!$B$7:$Z$632,COLUMN()-1,0))</f>
        <v/>
      </c>
      <c r="K497" s="270" t="str">
        <f>IF(VLOOKUP($B497,'Classificação ativ com agrop'!$B$7:$Z$632,COLUMN()-1,0)=0,"",VLOOKUP($B497,'Classificação ativ com agrop'!$B$7:$Z$632,COLUMN()-1,0))</f>
        <v>SPE</v>
      </c>
      <c r="L497" s="270" t="str">
        <f>IF(VLOOKUP($B497,'Classificação ativ com agrop'!$B$7:$Z$632,COLUMN()-1,0)=0,"",VLOOKUP($B497,'Classificação ativ com agrop'!$B$7:$Z$632,COLUMN()-1,0))</f>
        <v/>
      </c>
      <c r="M497" s="270" t="str">
        <f>IF(VLOOKUP($B497,'Classificação ativ com agrop'!$B$7:$Z$632,COLUMN()-1,0)=0,"",VLOOKUP($B497,'Classificação ativ com agrop'!$B$7:$Z$632,COLUMN()-1,0))</f>
        <v>Multifunção</v>
      </c>
      <c r="N497" s="270" t="str">
        <f>IF(VLOOKUP($B497,'Classificação ativ com agrop'!$B$7:$Z$632,COLUMN()-1,0)=0,"",VLOOKUP($B497,'Classificação ativ com agrop'!$B$7:$Z$632,COLUMN()-1,0))</f>
        <v/>
      </c>
      <c r="O497" s="270" t="str">
        <f>IF(VLOOKUP($B497,'Classificação ativ com agrop'!$B$7:$Z$632,COLUMN()-1,0)=0,"",VLOOKUP($B497,'Classificação ativ com agrop'!$B$7:$Z$632,COLUMN()-1,0))</f>
        <v/>
      </c>
      <c r="P497" s="270" t="str">
        <f>IF(VLOOKUP($B497,'Classificação ativ com agrop'!$B$7:$Z$632,COLUMN()-1,0)=0,"",VLOOKUP($B497,'Classificação ativ com agrop'!$B$7:$Z$632,COLUMN()-1,0))</f>
        <v/>
      </c>
      <c r="Q497" s="269">
        <f>IF(VLOOKUP($B497,'Classificação ativ com agrop'!$B$7:$Z$632,COLUMN()-1,0)=0,"",VLOOKUP($B497,'Classificação ativ com agrop'!$B$7:$Z$632,COLUMN()-1,0))</f>
        <v>1</v>
      </c>
      <c r="R497" s="269" t="str">
        <f>IF(VLOOKUP($B497,'Classificação ativ com agrop'!$B$7:$Z$632,COLUMN()-1,0)=0,"",VLOOKUP($B497,'Classificação ativ com agrop'!$B$7:$Z$632,COLUMN()-1,0))</f>
        <v/>
      </c>
      <c r="S497" s="270">
        <f>IF(VLOOKUP($B497,'Classificação ativ com agrop'!$B$7:$Z$632,COLUMN()-1,0)=0,"",VLOOKUP($B497,'Classificação ativ com agrop'!$B$7:$Z$632,COLUMN()-1,0))</f>
        <v>45</v>
      </c>
      <c r="T497" s="270">
        <f>IF(VLOOKUP($B497,'Classificação ativ com agrop'!$B$7:$Z$632,COLUMN()-1,0)=0,"",VLOOKUP($B497,'Classificação ativ com agrop'!$B$7:$Z$632,COLUMN()-1,0))</f>
        <v>4</v>
      </c>
      <c r="U497" s="270">
        <f>IF(VLOOKUP($B497,'Classificação ativ com agrop'!$B$7:$Z$632,COLUMN()-1,0)=0,"",VLOOKUP($B497,'Classificação ativ com agrop'!$B$7:$Z$632,COLUMN()-1,0))</f>
        <v>5382</v>
      </c>
      <c r="V497" s="270">
        <f>IF(VLOOKUP($B497,'Classificação ativ com agrop'!$B$7:$Z$632,COLUMN()-1,0)=0,"",VLOOKUP($B497,'Classificação ativ com agrop'!$B$7:$Z$632,COLUMN()-1,0))</f>
        <v>601</v>
      </c>
      <c r="W497" s="270" t="str">
        <f>IF(VLOOKUP($B497,'Classificação ativ com agrop'!$B$7:$Z$632,COLUMN()-1,0)=0,"",VLOOKUP($B497,'Classificação ativ com agrop'!$B$7:$Z$632,COLUMN()-1,0))</f>
        <v/>
      </c>
      <c r="X497" s="270" t="str">
        <f>IF(VLOOKUP($B497,'Classificação ativ com agrop'!$B$7:$Z$632,COLUMN()-1,0)=0,"",VLOOKUP($B497,'Classificação ativ com agrop'!$B$7:$Z$632,COLUMN()-1,0))</f>
        <v/>
      </c>
      <c r="Y497" s="270" t="str">
        <f>IF(VLOOKUP($B497,'Classificação ativ com agrop'!$B$7:$Z$632,COLUMN()-1,0)=0,"",VLOOKUP($B497,'Classificação ativ com agrop'!$B$7:$Z$632,COLUMN()-1,0))</f>
        <v/>
      </c>
      <c r="Z497" s="270" t="str">
        <f>IF(VLOOKUP($B497,'Classificação ativ com agrop'!$B$7:$Z$632,COLUMN()-1,0)=0,"",VLOOKUP($B497,'Classificação ativ com agrop'!$B$7:$Z$632,COLUMN()-1,0))</f>
        <v/>
      </c>
    </row>
    <row r="498" spans="1:26">
      <c r="A498" s="48">
        <v>148</v>
      </c>
      <c r="B498" s="49" t="s">
        <v>118</v>
      </c>
      <c r="C498" s="65">
        <f>VLOOKUP($B498,'Panorama Especialização Brasil'!$K$4:$BU$679,58,0)</f>
        <v>231</v>
      </c>
      <c r="D498" s="46">
        <f t="shared" si="7"/>
        <v>0.14426149130544777</v>
      </c>
      <c r="E498" s="201">
        <f>VLOOKUP($B498,'Panorama Especialização Brasil'!$K$4:$BU$679,60,0)</f>
        <v>10</v>
      </c>
      <c r="F498" s="98">
        <v>0</v>
      </c>
      <c r="G498" s="196">
        <v>0</v>
      </c>
      <c r="H498" s="98">
        <f>VLOOKUP($B498,'Panorama Especialização Brasil'!$K$4:$BU$679,63,0)</f>
        <v>28334</v>
      </c>
      <c r="I498" s="201">
        <f>VLOOKUP($B498,'Panorama Especialização Brasil'!$K$4:$BV$680,64,0)</f>
        <v>728</v>
      </c>
      <c r="J498" s="270" t="str">
        <f>IF(VLOOKUP($B498,'Classificação ativ com agrop'!$B$7:$Z$632,COLUMN()-1,0)=0,"",VLOOKUP($B498,'Classificação ativ com agrop'!$B$7:$Z$632,COLUMN()-1,0))</f>
        <v/>
      </c>
      <c r="K498" s="270" t="str">
        <f>IF(VLOOKUP($B498,'Classificação ativ com agrop'!$B$7:$Z$632,COLUMN()-1,0)=0,"",VLOOKUP($B498,'Classificação ativ com agrop'!$B$7:$Z$632,COLUMN()-1,0))</f>
        <v>Agroind Veg</v>
      </c>
      <c r="L498" s="270" t="str">
        <f>IF(VLOOKUP($B498,'Classificação ativ com agrop'!$B$7:$Z$632,COLUMN()-1,0)=0,"",VLOOKUP($B498,'Classificação ativ com agrop'!$B$7:$Z$632,COLUMN()-1,0))</f>
        <v>Outros Agroind</v>
      </c>
      <c r="M498" s="270" t="str">
        <f>IF(VLOOKUP($B498,'Classificação ativ com agrop'!$B$7:$Z$632,COLUMN()-1,0)=0,"",VLOOKUP($B498,'Classificação ativ com agrop'!$B$7:$Z$632,COLUMN()-1,0))</f>
        <v>X Prop</v>
      </c>
      <c r="N498" s="270" t="str">
        <f>IF(VLOOKUP($B498,'Classificação ativ com agrop'!$B$7:$Z$632,COLUMN()-1,0)=0,"",VLOOKUP($B498,'Classificação ativ com agrop'!$B$7:$Z$632,COLUMN()-1,0))</f>
        <v/>
      </c>
      <c r="O498" s="270" t="str">
        <f>IF(VLOOKUP($B498,'Classificação ativ com agrop'!$B$7:$Z$632,COLUMN()-1,0)=0,"",VLOOKUP($B498,'Classificação ativ com agrop'!$B$7:$Z$632,COLUMN()-1,0))</f>
        <v/>
      </c>
      <c r="P498" s="270" t="str">
        <f>IF(VLOOKUP($B498,'Classificação ativ com agrop'!$B$7:$Z$632,COLUMN()-1,0)=0,"",VLOOKUP($B498,'Classificação ativ com agrop'!$B$7:$Z$632,COLUMN()-1,0))</f>
        <v/>
      </c>
      <c r="Q498" s="269">
        <f>IF(VLOOKUP($B498,'Classificação ativ com agrop'!$B$7:$Z$632,COLUMN()-1,0)=0,"",VLOOKUP($B498,'Classificação ativ com agrop'!$B$7:$Z$632,COLUMN()-1,0))</f>
        <v>1</v>
      </c>
      <c r="R498" s="269" t="str">
        <f>IF(VLOOKUP($B498,'Classificação ativ com agrop'!$B$7:$Z$632,COLUMN()-1,0)=0,"",VLOOKUP($B498,'Classificação ativ com agrop'!$B$7:$Z$632,COLUMN()-1,0))</f>
        <v/>
      </c>
      <c r="S498" s="270">
        <f>IF(VLOOKUP($B498,'Classificação ativ com agrop'!$B$7:$Z$632,COLUMN()-1,0)=0,"",VLOOKUP($B498,'Classificação ativ com agrop'!$B$7:$Z$632,COLUMN()-1,0))</f>
        <v>231</v>
      </c>
      <c r="T498" s="270">
        <f>IF(VLOOKUP($B498,'Classificação ativ com agrop'!$B$7:$Z$632,COLUMN()-1,0)=0,"",VLOOKUP($B498,'Classificação ativ com agrop'!$B$7:$Z$632,COLUMN()-1,0))</f>
        <v>10</v>
      </c>
      <c r="U498" s="270">
        <f>IF(VLOOKUP($B498,'Classificação ativ com agrop'!$B$7:$Z$632,COLUMN()-1,0)=0,"",VLOOKUP($B498,'Classificação ativ com agrop'!$B$7:$Z$632,COLUMN()-1,0))</f>
        <v>28334</v>
      </c>
      <c r="V498" s="270">
        <f>IF(VLOOKUP($B498,'Classificação ativ com agrop'!$B$7:$Z$632,COLUMN()-1,0)=0,"",VLOOKUP($B498,'Classificação ativ com agrop'!$B$7:$Z$632,COLUMN()-1,0))</f>
        <v>728</v>
      </c>
      <c r="W498" s="270" t="str">
        <f>IF(VLOOKUP($B498,'Classificação ativ com agrop'!$B$7:$Z$632,COLUMN()-1,0)=0,"",VLOOKUP($B498,'Classificação ativ com agrop'!$B$7:$Z$632,COLUMN()-1,0))</f>
        <v/>
      </c>
      <c r="X498" s="270" t="str">
        <f>IF(VLOOKUP($B498,'Classificação ativ com agrop'!$B$7:$Z$632,COLUMN()-1,0)=0,"",VLOOKUP($B498,'Classificação ativ com agrop'!$B$7:$Z$632,COLUMN()-1,0))</f>
        <v/>
      </c>
      <c r="Y498" s="270" t="str">
        <f>IF(VLOOKUP($B498,'Classificação ativ com agrop'!$B$7:$Z$632,COLUMN()-1,0)=0,"",VLOOKUP($B498,'Classificação ativ com agrop'!$B$7:$Z$632,COLUMN()-1,0))</f>
        <v/>
      </c>
      <c r="Z498" s="270" t="str">
        <f>IF(VLOOKUP($B498,'Classificação ativ com agrop'!$B$7:$Z$632,COLUMN()-1,0)=0,"",VLOOKUP($B498,'Classificação ativ com agrop'!$B$7:$Z$632,COLUMN()-1,0))</f>
        <v/>
      </c>
    </row>
    <row r="499" spans="1:26">
      <c r="A499" s="48">
        <v>171</v>
      </c>
      <c r="B499" s="49" t="s">
        <v>141</v>
      </c>
      <c r="C499" s="65">
        <f>VLOOKUP($B499,'Panorama Especialização Brasil'!$K$4:$BU$679,58,0)</f>
        <v>42</v>
      </c>
      <c r="D499" s="46">
        <f t="shared" si="7"/>
        <v>0.14209995114370094</v>
      </c>
      <c r="E499" s="201">
        <f>VLOOKUP($B499,'Panorama Especialização Brasil'!$K$4:$BU$679,60,0)</f>
        <v>6</v>
      </c>
      <c r="F499" s="98">
        <v>17</v>
      </c>
      <c r="G499" s="196">
        <v>1</v>
      </c>
      <c r="H499" s="98">
        <f>VLOOKUP($B499,'Panorama Especialização Brasil'!$K$4:$BU$679,63,0)</f>
        <v>5230</v>
      </c>
      <c r="I499" s="201">
        <f>VLOOKUP($B499,'Panorama Especialização Brasil'!$K$4:$BV$680,64,0)</f>
        <v>152</v>
      </c>
      <c r="J499" s="270" t="str">
        <f>IF(VLOOKUP($B499,'Classificação ativ com agrop'!$B$7:$Z$632,COLUMN()-1,0)=0,"",VLOOKUP($B499,'Classificação ativ com agrop'!$B$7:$Z$632,COLUMN()-1,0))</f>
        <v/>
      </c>
      <c r="K499" s="270" t="str">
        <f>IF(VLOOKUP($B499,'Classificação ativ com agrop'!$B$7:$Z$632,COLUMN()-1,0)=0,"",VLOOKUP($B499,'Classificação ativ com agrop'!$B$7:$Z$632,COLUMN()-1,0))</f>
        <v>Multicadeia</v>
      </c>
      <c r="L499" s="270" t="str">
        <f>IF(VLOOKUP($B499,'Classificação ativ com agrop'!$B$7:$Z$632,COLUMN()-1,0)=0,"",VLOOKUP($B499,'Classificação ativ com agrop'!$B$7:$Z$632,COLUMN()-1,0))</f>
        <v/>
      </c>
      <c r="M499" s="270" t="str">
        <f>IF(VLOOKUP($B499,'Classificação ativ com agrop'!$B$7:$Z$632,COLUMN()-1,0)=0,"",VLOOKUP($B499,'Classificação ativ com agrop'!$B$7:$Z$632,COLUMN()-1,0))</f>
        <v>Multifunção</v>
      </c>
      <c r="N499" s="270" t="str">
        <f>IF(VLOOKUP($B499,'Classificação ativ com agrop'!$B$7:$Z$632,COLUMN()-1,0)=0,"",VLOOKUP($B499,'Classificação ativ com agrop'!$B$7:$Z$632,COLUMN()-1,0))</f>
        <v/>
      </c>
      <c r="O499" s="270" t="str">
        <f>IF(VLOOKUP($B499,'Classificação ativ com agrop'!$B$7:$Z$632,COLUMN()-1,0)=0,"",VLOOKUP($B499,'Classificação ativ com agrop'!$B$7:$Z$632,COLUMN()-1,0))</f>
        <v/>
      </c>
      <c r="P499" s="270" t="str">
        <f>IF(VLOOKUP($B499,'Classificação ativ com agrop'!$B$7:$Z$632,COLUMN()-1,0)=0,"",VLOOKUP($B499,'Classificação ativ com agrop'!$B$7:$Z$632,COLUMN()-1,0))</f>
        <v/>
      </c>
      <c r="Q499" s="269">
        <f>IF(VLOOKUP($B499,'Classificação ativ com agrop'!$B$7:$Z$632,COLUMN()-1,0)=0,"",VLOOKUP($B499,'Classificação ativ com agrop'!$B$7:$Z$632,COLUMN()-1,0))</f>
        <v>1</v>
      </c>
      <c r="R499" s="269" t="str">
        <f>IF(VLOOKUP($B499,'Classificação ativ com agrop'!$B$7:$Z$632,COLUMN()-1,0)=0,"",VLOOKUP($B499,'Classificação ativ com agrop'!$B$7:$Z$632,COLUMN()-1,0))</f>
        <v/>
      </c>
      <c r="S499" s="270">
        <f>IF(VLOOKUP($B499,'Classificação ativ com agrop'!$B$7:$Z$632,COLUMN()-1,0)=0,"",VLOOKUP($B499,'Classificação ativ com agrop'!$B$7:$Z$632,COLUMN()-1,0))</f>
        <v>42</v>
      </c>
      <c r="T499" s="270">
        <f>IF(VLOOKUP($B499,'Classificação ativ com agrop'!$B$7:$Z$632,COLUMN()-1,0)=0,"",VLOOKUP($B499,'Classificação ativ com agrop'!$B$7:$Z$632,COLUMN()-1,0))</f>
        <v>6</v>
      </c>
      <c r="U499" s="270">
        <f>IF(VLOOKUP($B499,'Classificação ativ com agrop'!$B$7:$Z$632,COLUMN()-1,0)=0,"",VLOOKUP($B499,'Classificação ativ com agrop'!$B$7:$Z$632,COLUMN()-1,0))</f>
        <v>5230</v>
      </c>
      <c r="V499" s="270">
        <f>IF(VLOOKUP($B499,'Classificação ativ com agrop'!$B$7:$Z$632,COLUMN()-1,0)=0,"",VLOOKUP($B499,'Classificação ativ com agrop'!$B$7:$Z$632,COLUMN()-1,0))</f>
        <v>152</v>
      </c>
      <c r="W499" s="270" t="str">
        <f>IF(VLOOKUP($B499,'Classificação ativ com agrop'!$B$7:$Z$632,COLUMN()-1,0)=0,"",VLOOKUP($B499,'Classificação ativ com agrop'!$B$7:$Z$632,COLUMN()-1,0))</f>
        <v/>
      </c>
      <c r="X499" s="270" t="str">
        <f>IF(VLOOKUP($B499,'Classificação ativ com agrop'!$B$7:$Z$632,COLUMN()-1,0)=0,"",VLOOKUP($B499,'Classificação ativ com agrop'!$B$7:$Z$632,COLUMN()-1,0))</f>
        <v/>
      </c>
      <c r="Y499" s="270" t="str">
        <f>IF(VLOOKUP($B499,'Classificação ativ com agrop'!$B$7:$Z$632,COLUMN()-1,0)=0,"",VLOOKUP($B499,'Classificação ativ com agrop'!$B$7:$Z$632,COLUMN()-1,0))</f>
        <v/>
      </c>
      <c r="Z499" s="270" t="str">
        <f>IF(VLOOKUP($B499,'Classificação ativ com agrop'!$B$7:$Z$632,COLUMN()-1,0)=0,"",VLOOKUP($B499,'Classificação ativ com agrop'!$B$7:$Z$632,COLUMN()-1,0))</f>
        <v/>
      </c>
    </row>
    <row r="500" spans="1:26">
      <c r="A500" s="48">
        <v>504</v>
      </c>
      <c r="B500" s="49" t="s">
        <v>476</v>
      </c>
      <c r="C500" s="65">
        <f>VLOOKUP($B500,'Panorama Especialização Brasil'!$K$4:$BU$679,58,0)</f>
        <v>19</v>
      </c>
      <c r="D500" s="46">
        <f t="shared" si="7"/>
        <v>0.14203705861497939</v>
      </c>
      <c r="E500" s="201">
        <f>VLOOKUP($B500,'Panorama Especialização Brasil'!$K$4:$BU$679,60,0)</f>
        <v>2</v>
      </c>
      <c r="F500" s="98">
        <v>0</v>
      </c>
      <c r="G500" s="196">
        <v>0</v>
      </c>
      <c r="H500" s="98">
        <f>VLOOKUP($B500,'Panorama Especialização Brasil'!$K$4:$BU$679,63,0)</f>
        <v>2367</v>
      </c>
      <c r="I500" s="201">
        <f>VLOOKUP($B500,'Panorama Especialização Brasil'!$K$4:$BV$680,64,0)</f>
        <v>34</v>
      </c>
      <c r="J500" s="270" t="str">
        <f>IF(VLOOKUP($B500,'Classificação ativ com agrop'!$B$7:$Z$632,COLUMN()-1,0)=0,"",VLOOKUP($B500,'Classificação ativ com agrop'!$B$7:$Z$632,COLUMN()-1,0))</f>
        <v/>
      </c>
      <c r="K500" s="270" t="str">
        <f>IF(VLOOKUP($B500,'Classificação ativ com agrop'!$B$7:$Z$632,COLUMN()-1,0)=0,"",VLOOKUP($B500,'Classificação ativ com agrop'!$B$7:$Z$632,COLUMN()-1,0))</f>
        <v>SPF&amp;E</v>
      </c>
      <c r="L500" s="270" t="str">
        <f>IF(VLOOKUP($B500,'Classificação ativ com agrop'!$B$7:$Z$632,COLUMN()-1,0)=0,"",VLOOKUP($B500,'Classificação ativ com agrop'!$B$7:$Z$632,COLUMN()-1,0))</f>
        <v/>
      </c>
      <c r="M500" s="270" t="str">
        <f>IF(VLOOKUP($B500,'Classificação ativ com agrop'!$B$7:$Z$632,COLUMN()-1,0)=0,"",VLOOKUP($B500,'Classificação ativ com agrop'!$B$7:$Z$632,COLUMN()-1,0))</f>
        <v>Gen Reflexo</v>
      </c>
      <c r="N500" s="270" t="str">
        <f>IF(VLOOKUP($B500,'Classificação ativ com agrop'!$B$7:$Z$632,COLUMN()-1,0)=0,"",VLOOKUP($B500,'Classificação ativ com agrop'!$B$7:$Z$632,COLUMN()-1,0))</f>
        <v/>
      </c>
      <c r="O500" s="270" t="str">
        <f>IF(VLOOKUP($B500,'Classificação ativ com agrop'!$B$7:$Z$632,COLUMN()-1,0)=0,"",VLOOKUP($B500,'Classificação ativ com agrop'!$B$7:$Z$632,COLUMN()-1,0))</f>
        <v/>
      </c>
      <c r="P500" s="270" t="str">
        <f>IF(VLOOKUP($B500,'Classificação ativ com agrop'!$B$7:$Z$632,COLUMN()-1,0)=0,"",VLOOKUP($B500,'Classificação ativ com agrop'!$B$7:$Z$632,COLUMN()-1,0))</f>
        <v/>
      </c>
      <c r="Q500" s="269">
        <f>IF(VLOOKUP($B500,'Classificação ativ com agrop'!$B$7:$Z$632,COLUMN()-1,0)=0,"",VLOOKUP($B500,'Classificação ativ com agrop'!$B$7:$Z$632,COLUMN()-1,0))</f>
        <v>1</v>
      </c>
      <c r="R500" s="269" t="str">
        <f>IF(VLOOKUP($B500,'Classificação ativ com agrop'!$B$7:$Z$632,COLUMN()-1,0)=0,"",VLOOKUP($B500,'Classificação ativ com agrop'!$B$7:$Z$632,COLUMN()-1,0))</f>
        <v/>
      </c>
      <c r="S500" s="270">
        <f>IF(VLOOKUP($B500,'Classificação ativ com agrop'!$B$7:$Z$632,COLUMN()-1,0)=0,"",VLOOKUP($B500,'Classificação ativ com agrop'!$B$7:$Z$632,COLUMN()-1,0))</f>
        <v>19</v>
      </c>
      <c r="T500" s="270">
        <f>IF(VLOOKUP($B500,'Classificação ativ com agrop'!$B$7:$Z$632,COLUMN()-1,0)=0,"",VLOOKUP($B500,'Classificação ativ com agrop'!$B$7:$Z$632,COLUMN()-1,0))</f>
        <v>2</v>
      </c>
      <c r="U500" s="270">
        <f>IF(VLOOKUP($B500,'Classificação ativ com agrop'!$B$7:$Z$632,COLUMN()-1,0)=0,"",VLOOKUP($B500,'Classificação ativ com agrop'!$B$7:$Z$632,COLUMN()-1,0))</f>
        <v>2367</v>
      </c>
      <c r="V500" s="270">
        <f>IF(VLOOKUP($B500,'Classificação ativ com agrop'!$B$7:$Z$632,COLUMN()-1,0)=0,"",VLOOKUP($B500,'Classificação ativ com agrop'!$B$7:$Z$632,COLUMN()-1,0))</f>
        <v>34</v>
      </c>
      <c r="W500" s="270" t="str">
        <f>IF(VLOOKUP($B500,'Classificação ativ com agrop'!$B$7:$Z$632,COLUMN()-1,0)=0,"",VLOOKUP($B500,'Classificação ativ com agrop'!$B$7:$Z$632,COLUMN()-1,0))</f>
        <v/>
      </c>
      <c r="X500" s="270" t="str">
        <f>IF(VLOOKUP($B500,'Classificação ativ com agrop'!$B$7:$Z$632,COLUMN()-1,0)=0,"",VLOOKUP($B500,'Classificação ativ com agrop'!$B$7:$Z$632,COLUMN()-1,0))</f>
        <v/>
      </c>
      <c r="Y500" s="270" t="str">
        <f>IF(VLOOKUP($B500,'Classificação ativ com agrop'!$B$7:$Z$632,COLUMN()-1,0)=0,"",VLOOKUP($B500,'Classificação ativ com agrop'!$B$7:$Z$632,COLUMN()-1,0))</f>
        <v/>
      </c>
      <c r="Z500" s="270" t="str">
        <f>IF(VLOOKUP($B500,'Classificação ativ com agrop'!$B$7:$Z$632,COLUMN()-1,0)=0,"",VLOOKUP($B500,'Classificação ativ com agrop'!$B$7:$Z$632,COLUMN()-1,0))</f>
        <v/>
      </c>
    </row>
    <row r="501" spans="1:26">
      <c r="A501" s="48">
        <v>269</v>
      </c>
      <c r="B501" s="49" t="s">
        <v>239</v>
      </c>
      <c r="C501" s="65">
        <f>VLOOKUP($B501,'Panorama Especialização Brasil'!$K$4:$BU$679,58,0)</f>
        <v>426</v>
      </c>
      <c r="D501" s="46">
        <f t="shared" si="7"/>
        <v>0.13966494494020834</v>
      </c>
      <c r="E501" s="201">
        <f>VLOOKUP($B501,'Panorama Especialização Brasil'!$K$4:$BU$679,60,0)</f>
        <v>10</v>
      </c>
      <c r="F501" s="98">
        <v>414</v>
      </c>
      <c r="G501" s="196">
        <v>3</v>
      </c>
      <c r="H501" s="98">
        <f>VLOOKUP($B501,'Panorama Especialização Brasil'!$K$4:$BU$679,63,0)</f>
        <v>53972</v>
      </c>
      <c r="I501" s="201">
        <f>VLOOKUP($B501,'Panorama Especialização Brasil'!$K$4:$BV$680,64,0)</f>
        <v>2270</v>
      </c>
      <c r="J501" s="270" t="str">
        <f>IF(VLOOKUP($B501,'Classificação ativ com agrop'!$B$7:$Z$632,COLUMN()-1,0)=0,"",VLOOKUP($B501,'Classificação ativ com agrop'!$B$7:$Z$632,COLUMN()-1,0))</f>
        <v/>
      </c>
      <c r="K501" s="270" t="str">
        <f>IF(VLOOKUP($B501,'Classificação ativ com agrop'!$B$7:$Z$632,COLUMN()-1,0)=0,"",VLOOKUP($B501,'Classificação ativ com agrop'!$B$7:$Z$632,COLUMN()-1,0))</f>
        <v>Multicadeia</v>
      </c>
      <c r="L501" s="270" t="str">
        <f>IF(VLOOKUP($B501,'Classificação ativ com agrop'!$B$7:$Z$632,COLUMN()-1,0)=0,"",VLOOKUP($B501,'Classificação ativ com agrop'!$B$7:$Z$632,COLUMN()-1,0))</f>
        <v/>
      </c>
      <c r="M501" s="270" t="str">
        <f>IF(VLOOKUP($B501,'Classificação ativ com agrop'!$B$7:$Z$632,COLUMN()-1,0)=0,"",VLOOKUP($B501,'Classificação ativ com agrop'!$B$7:$Z$632,COLUMN()-1,0))</f>
        <v>Multifunção</v>
      </c>
      <c r="N501" s="270" t="str">
        <f>IF(VLOOKUP($B501,'Classificação ativ com agrop'!$B$7:$Z$632,COLUMN()-1,0)=0,"",VLOOKUP($B501,'Classificação ativ com agrop'!$B$7:$Z$632,COLUMN()-1,0))</f>
        <v/>
      </c>
      <c r="O501" s="270" t="str">
        <f>IF(VLOOKUP($B501,'Classificação ativ com agrop'!$B$7:$Z$632,COLUMN()-1,0)=0,"",VLOOKUP($B501,'Classificação ativ com agrop'!$B$7:$Z$632,COLUMN()-1,0))</f>
        <v/>
      </c>
      <c r="P501" s="270" t="str">
        <f>IF(VLOOKUP($B501,'Classificação ativ com agrop'!$B$7:$Z$632,COLUMN()-1,0)=0,"",VLOOKUP($B501,'Classificação ativ com agrop'!$B$7:$Z$632,COLUMN()-1,0))</f>
        <v/>
      </c>
      <c r="Q501" s="269">
        <f>IF(VLOOKUP($B501,'Classificação ativ com agrop'!$B$7:$Z$632,COLUMN()-1,0)=0,"",VLOOKUP($B501,'Classificação ativ com agrop'!$B$7:$Z$632,COLUMN()-1,0))</f>
        <v>1</v>
      </c>
      <c r="R501" s="269" t="str">
        <f>IF(VLOOKUP($B501,'Classificação ativ com agrop'!$B$7:$Z$632,COLUMN()-1,0)=0,"",VLOOKUP($B501,'Classificação ativ com agrop'!$B$7:$Z$632,COLUMN()-1,0))</f>
        <v/>
      </c>
      <c r="S501" s="270">
        <f>IF(VLOOKUP($B501,'Classificação ativ com agrop'!$B$7:$Z$632,COLUMN()-1,0)=0,"",VLOOKUP($B501,'Classificação ativ com agrop'!$B$7:$Z$632,COLUMN()-1,0))</f>
        <v>426</v>
      </c>
      <c r="T501" s="270">
        <f>IF(VLOOKUP($B501,'Classificação ativ com agrop'!$B$7:$Z$632,COLUMN()-1,0)=0,"",VLOOKUP($B501,'Classificação ativ com agrop'!$B$7:$Z$632,COLUMN()-1,0))</f>
        <v>10</v>
      </c>
      <c r="U501" s="270">
        <f>IF(VLOOKUP($B501,'Classificação ativ com agrop'!$B$7:$Z$632,COLUMN()-1,0)=0,"",VLOOKUP($B501,'Classificação ativ com agrop'!$B$7:$Z$632,COLUMN()-1,0))</f>
        <v>53972</v>
      </c>
      <c r="V501" s="270">
        <f>IF(VLOOKUP($B501,'Classificação ativ com agrop'!$B$7:$Z$632,COLUMN()-1,0)=0,"",VLOOKUP($B501,'Classificação ativ com agrop'!$B$7:$Z$632,COLUMN()-1,0))</f>
        <v>2270</v>
      </c>
      <c r="W501" s="270" t="str">
        <f>IF(VLOOKUP($B501,'Classificação ativ com agrop'!$B$7:$Z$632,COLUMN()-1,0)=0,"",VLOOKUP($B501,'Classificação ativ com agrop'!$B$7:$Z$632,COLUMN()-1,0))</f>
        <v/>
      </c>
      <c r="X501" s="270" t="str">
        <f>IF(VLOOKUP($B501,'Classificação ativ com agrop'!$B$7:$Z$632,COLUMN()-1,0)=0,"",VLOOKUP($B501,'Classificação ativ com agrop'!$B$7:$Z$632,COLUMN()-1,0))</f>
        <v/>
      </c>
      <c r="Y501" s="270" t="str">
        <f>IF(VLOOKUP($B501,'Classificação ativ com agrop'!$B$7:$Z$632,COLUMN()-1,0)=0,"",VLOOKUP($B501,'Classificação ativ com agrop'!$B$7:$Z$632,COLUMN()-1,0))</f>
        <v/>
      </c>
      <c r="Z501" s="270" t="str">
        <f>IF(VLOOKUP($B501,'Classificação ativ com agrop'!$B$7:$Z$632,COLUMN()-1,0)=0,"",VLOOKUP($B501,'Classificação ativ com agrop'!$B$7:$Z$632,COLUMN()-1,0))</f>
        <v/>
      </c>
    </row>
    <row r="502" spans="1:26">
      <c r="A502" s="48">
        <v>103</v>
      </c>
      <c r="B502" s="49" t="s">
        <v>73</v>
      </c>
      <c r="C502" s="65">
        <f>VLOOKUP($B502,'Panorama Especialização Brasil'!$K$4:$BU$679,58,0)</f>
        <v>55</v>
      </c>
      <c r="D502" s="46">
        <f t="shared" si="7"/>
        <v>0.13928946596906355</v>
      </c>
      <c r="E502" s="201">
        <f>VLOOKUP($B502,'Panorama Especialização Brasil'!$K$4:$BU$679,60,0)</f>
        <v>24</v>
      </c>
      <c r="F502" s="98">
        <v>0</v>
      </c>
      <c r="G502" s="196">
        <v>0</v>
      </c>
      <c r="H502" s="98">
        <f>VLOOKUP($B502,'Panorama Especialização Brasil'!$K$4:$BU$679,63,0)</f>
        <v>6987</v>
      </c>
      <c r="I502" s="201">
        <f>VLOOKUP($B502,'Panorama Especialização Brasil'!$K$4:$BV$680,64,0)</f>
        <v>685</v>
      </c>
      <c r="J502" s="270" t="str">
        <f>IF(VLOOKUP($B502,'Classificação ativ com agrop'!$B$7:$Z$632,COLUMN()-1,0)=0,"",VLOOKUP($B502,'Classificação ativ com agrop'!$B$7:$Z$632,COLUMN()-1,0))</f>
        <v/>
      </c>
      <c r="K502" s="270" t="str">
        <f>IF(VLOOKUP($B502,'Classificação ativ com agrop'!$B$7:$Z$632,COLUMN()-1,0)=0,"",VLOOKUP($B502,'Classificação ativ com agrop'!$B$7:$Z$632,COLUMN()-1,0))</f>
        <v>SPF</v>
      </c>
      <c r="L502" s="270" t="str">
        <f>IF(VLOOKUP($B502,'Classificação ativ com agrop'!$B$7:$Z$632,COLUMN()-1,0)=0,"",VLOOKUP($B502,'Classificação ativ com agrop'!$B$7:$Z$632,COLUMN()-1,0))</f>
        <v/>
      </c>
      <c r="M502" s="270" t="str">
        <f>IF(VLOOKUP($B502,'Classificação ativ com agrop'!$B$7:$Z$632,COLUMN()-1,0)=0,"",VLOOKUP($B502,'Classificação ativ com agrop'!$B$7:$Z$632,COLUMN()-1,0))</f>
        <v>Cons Reflexo</v>
      </c>
      <c r="N502" s="270" t="str">
        <f>IF(VLOOKUP($B502,'Classificação ativ com agrop'!$B$7:$Z$632,COLUMN()-1,0)=0,"",VLOOKUP($B502,'Classificação ativ com agrop'!$B$7:$Z$632,COLUMN()-1,0))</f>
        <v/>
      </c>
      <c r="O502" s="270" t="str">
        <f>IF(VLOOKUP($B502,'Classificação ativ com agrop'!$B$7:$Z$632,COLUMN()-1,0)=0,"",VLOOKUP($B502,'Classificação ativ com agrop'!$B$7:$Z$632,COLUMN()-1,0))</f>
        <v/>
      </c>
      <c r="P502" s="270" t="str">
        <f>IF(VLOOKUP($B502,'Classificação ativ com agrop'!$B$7:$Z$632,COLUMN()-1,0)=0,"",VLOOKUP($B502,'Classificação ativ com agrop'!$B$7:$Z$632,COLUMN()-1,0))</f>
        <v/>
      </c>
      <c r="Q502" s="269">
        <f>IF(VLOOKUP($B502,'Classificação ativ com agrop'!$B$7:$Z$632,COLUMN()-1,0)=0,"",VLOOKUP($B502,'Classificação ativ com agrop'!$B$7:$Z$632,COLUMN()-1,0))</f>
        <v>1</v>
      </c>
      <c r="R502" s="269" t="str">
        <f>IF(VLOOKUP($B502,'Classificação ativ com agrop'!$B$7:$Z$632,COLUMN()-1,0)=0,"",VLOOKUP($B502,'Classificação ativ com agrop'!$B$7:$Z$632,COLUMN()-1,0))</f>
        <v/>
      </c>
      <c r="S502" s="270">
        <f>IF(VLOOKUP($B502,'Classificação ativ com agrop'!$B$7:$Z$632,COLUMN()-1,0)=0,"",VLOOKUP($B502,'Classificação ativ com agrop'!$B$7:$Z$632,COLUMN()-1,0))</f>
        <v>55</v>
      </c>
      <c r="T502" s="270">
        <f>IF(VLOOKUP($B502,'Classificação ativ com agrop'!$B$7:$Z$632,COLUMN()-1,0)=0,"",VLOOKUP($B502,'Classificação ativ com agrop'!$B$7:$Z$632,COLUMN()-1,0))</f>
        <v>24</v>
      </c>
      <c r="U502" s="270">
        <f>IF(VLOOKUP($B502,'Classificação ativ com agrop'!$B$7:$Z$632,COLUMN()-1,0)=0,"",VLOOKUP($B502,'Classificação ativ com agrop'!$B$7:$Z$632,COLUMN()-1,0))</f>
        <v>6987</v>
      </c>
      <c r="V502" s="270">
        <f>IF(VLOOKUP($B502,'Classificação ativ com agrop'!$B$7:$Z$632,COLUMN()-1,0)=0,"",VLOOKUP($B502,'Classificação ativ com agrop'!$B$7:$Z$632,COLUMN()-1,0))</f>
        <v>685</v>
      </c>
      <c r="W502" s="270" t="str">
        <f>IF(VLOOKUP($B502,'Classificação ativ com agrop'!$B$7:$Z$632,COLUMN()-1,0)=0,"",VLOOKUP($B502,'Classificação ativ com agrop'!$B$7:$Z$632,COLUMN()-1,0))</f>
        <v/>
      </c>
      <c r="X502" s="270" t="str">
        <f>IF(VLOOKUP($B502,'Classificação ativ com agrop'!$B$7:$Z$632,COLUMN()-1,0)=0,"",VLOOKUP($B502,'Classificação ativ com agrop'!$B$7:$Z$632,COLUMN()-1,0))</f>
        <v/>
      </c>
      <c r="Y502" s="270" t="str">
        <f>IF(VLOOKUP($B502,'Classificação ativ com agrop'!$B$7:$Z$632,COLUMN()-1,0)=0,"",VLOOKUP($B502,'Classificação ativ com agrop'!$B$7:$Z$632,COLUMN()-1,0))</f>
        <v/>
      </c>
      <c r="Z502" s="270" t="str">
        <f>IF(VLOOKUP($B502,'Classificação ativ com agrop'!$B$7:$Z$632,COLUMN()-1,0)=0,"",VLOOKUP($B502,'Classificação ativ com agrop'!$B$7:$Z$632,COLUMN()-1,0))</f>
        <v/>
      </c>
    </row>
    <row r="503" spans="1:26">
      <c r="A503" s="48">
        <v>191</v>
      </c>
      <c r="B503" s="49" t="s">
        <v>161</v>
      </c>
      <c r="C503" s="65">
        <f>VLOOKUP($B503,'Panorama Especialização Brasil'!$K$4:$BU$679,58,0)</f>
        <v>71</v>
      </c>
      <c r="D503" s="46">
        <f t="shared" si="7"/>
        <v>0.13787672681286442</v>
      </c>
      <c r="E503" s="201">
        <f>VLOOKUP($B503,'Panorama Especialização Brasil'!$K$4:$BU$679,60,0)</f>
        <v>3</v>
      </c>
      <c r="F503" s="98">
        <v>0</v>
      </c>
      <c r="G503" s="196">
        <v>0</v>
      </c>
      <c r="H503" s="98">
        <f>VLOOKUP($B503,'Panorama Especialização Brasil'!$K$4:$BU$679,63,0)</f>
        <v>9112</v>
      </c>
      <c r="I503" s="201">
        <f>VLOOKUP($B503,'Panorama Especialização Brasil'!$K$4:$BV$680,64,0)</f>
        <v>477</v>
      </c>
      <c r="J503" s="270" t="str">
        <f>IF(VLOOKUP($B503,'Classificação ativ com agrop'!$B$7:$Z$632,COLUMN()-1,0)=0,"",VLOOKUP($B503,'Classificação ativ com agrop'!$B$7:$Z$632,COLUMN()-1,0))</f>
        <v/>
      </c>
      <c r="K503" s="270" t="str">
        <f>IF(VLOOKUP($B503,'Classificação ativ com agrop'!$B$7:$Z$632,COLUMN()-1,0)=0,"",VLOOKUP($B503,'Classificação ativ com agrop'!$B$7:$Z$632,COLUMN()-1,0))</f>
        <v>Const Civil</v>
      </c>
      <c r="L503" s="270" t="str">
        <f>IF(VLOOKUP($B503,'Classificação ativ com agrop'!$B$7:$Z$632,COLUMN()-1,0)=0,"",VLOOKUP($B503,'Classificação ativ com agrop'!$B$7:$Z$632,COLUMN()-1,0))</f>
        <v/>
      </c>
      <c r="M503" s="270" t="str">
        <f>IF(VLOOKUP($B503,'Classificação ativ com agrop'!$B$7:$Z$632,COLUMN()-1,0)=0,"",VLOOKUP($B503,'Classificação ativ com agrop'!$B$7:$Z$632,COLUMN()-1,0))</f>
        <v>Multifunção</v>
      </c>
      <c r="N503" s="270" t="str">
        <f>IF(VLOOKUP($B503,'Classificação ativ com agrop'!$B$7:$Z$632,COLUMN()-1,0)=0,"",VLOOKUP($B503,'Classificação ativ com agrop'!$B$7:$Z$632,COLUMN()-1,0))</f>
        <v/>
      </c>
      <c r="O503" s="270" t="str">
        <f>IF(VLOOKUP($B503,'Classificação ativ com agrop'!$B$7:$Z$632,COLUMN()-1,0)=0,"",VLOOKUP($B503,'Classificação ativ com agrop'!$B$7:$Z$632,COLUMN()-1,0))</f>
        <v/>
      </c>
      <c r="P503" s="270" t="str">
        <f>IF(VLOOKUP($B503,'Classificação ativ com agrop'!$B$7:$Z$632,COLUMN()-1,0)=0,"",VLOOKUP($B503,'Classificação ativ com agrop'!$B$7:$Z$632,COLUMN()-1,0))</f>
        <v/>
      </c>
      <c r="Q503" s="269">
        <f>IF(VLOOKUP($B503,'Classificação ativ com agrop'!$B$7:$Z$632,COLUMN()-1,0)=0,"",VLOOKUP($B503,'Classificação ativ com agrop'!$B$7:$Z$632,COLUMN()-1,0))</f>
        <v>1</v>
      </c>
      <c r="R503" s="269" t="str">
        <f>IF(VLOOKUP($B503,'Classificação ativ com agrop'!$B$7:$Z$632,COLUMN()-1,0)=0,"",VLOOKUP($B503,'Classificação ativ com agrop'!$B$7:$Z$632,COLUMN()-1,0))</f>
        <v/>
      </c>
      <c r="S503" s="270">
        <f>IF(VLOOKUP($B503,'Classificação ativ com agrop'!$B$7:$Z$632,COLUMN()-1,0)=0,"",VLOOKUP($B503,'Classificação ativ com agrop'!$B$7:$Z$632,COLUMN()-1,0))</f>
        <v>71</v>
      </c>
      <c r="T503" s="270">
        <f>IF(VLOOKUP($B503,'Classificação ativ com agrop'!$B$7:$Z$632,COLUMN()-1,0)=0,"",VLOOKUP($B503,'Classificação ativ com agrop'!$B$7:$Z$632,COLUMN()-1,0))</f>
        <v>3</v>
      </c>
      <c r="U503" s="270">
        <f>IF(VLOOKUP($B503,'Classificação ativ com agrop'!$B$7:$Z$632,COLUMN()-1,0)=0,"",VLOOKUP($B503,'Classificação ativ com agrop'!$B$7:$Z$632,COLUMN()-1,0))</f>
        <v>9112</v>
      </c>
      <c r="V503" s="270">
        <f>IF(VLOOKUP($B503,'Classificação ativ com agrop'!$B$7:$Z$632,COLUMN()-1,0)=0,"",VLOOKUP($B503,'Classificação ativ com agrop'!$B$7:$Z$632,COLUMN()-1,0))</f>
        <v>477</v>
      </c>
      <c r="W503" s="270" t="str">
        <f>IF(VLOOKUP($B503,'Classificação ativ com agrop'!$B$7:$Z$632,COLUMN()-1,0)=0,"",VLOOKUP($B503,'Classificação ativ com agrop'!$B$7:$Z$632,COLUMN()-1,0))</f>
        <v/>
      </c>
      <c r="X503" s="270" t="str">
        <f>IF(VLOOKUP($B503,'Classificação ativ com agrop'!$B$7:$Z$632,COLUMN()-1,0)=0,"",VLOOKUP($B503,'Classificação ativ com agrop'!$B$7:$Z$632,COLUMN()-1,0))</f>
        <v/>
      </c>
      <c r="Y503" s="270" t="str">
        <f>IF(VLOOKUP($B503,'Classificação ativ com agrop'!$B$7:$Z$632,COLUMN()-1,0)=0,"",VLOOKUP($B503,'Classificação ativ com agrop'!$B$7:$Z$632,COLUMN()-1,0))</f>
        <v/>
      </c>
      <c r="Z503" s="270" t="str">
        <f>IF(VLOOKUP($B503,'Classificação ativ com agrop'!$B$7:$Z$632,COLUMN()-1,0)=0,"",VLOOKUP($B503,'Classificação ativ com agrop'!$B$7:$Z$632,COLUMN()-1,0))</f>
        <v/>
      </c>
    </row>
    <row r="504" spans="1:26">
      <c r="A504" s="48">
        <v>184</v>
      </c>
      <c r="B504" s="49" t="s">
        <v>154</v>
      </c>
      <c r="C504" s="65">
        <f>VLOOKUP($B504,'Panorama Especialização Brasil'!$K$4:$BU$679,58,0)</f>
        <v>142</v>
      </c>
      <c r="D504" s="46">
        <f t="shared" si="7"/>
        <v>0.13701213094703318</v>
      </c>
      <c r="E504" s="201">
        <f>VLOOKUP($B504,'Panorama Especialização Brasil'!$K$4:$BU$679,60,0)</f>
        <v>12</v>
      </c>
      <c r="F504" s="98">
        <v>47</v>
      </c>
      <c r="G504" s="196">
        <v>3</v>
      </c>
      <c r="H504" s="98">
        <f>VLOOKUP($B504,'Panorama Especialização Brasil'!$K$4:$BU$679,63,0)</f>
        <v>18339</v>
      </c>
      <c r="I504" s="201">
        <f>VLOOKUP($B504,'Panorama Especialização Brasil'!$K$4:$BV$680,64,0)</f>
        <v>671</v>
      </c>
      <c r="J504" s="270" t="str">
        <f>IF(VLOOKUP($B504,'Classificação ativ com agrop'!$B$7:$Z$632,COLUMN()-1,0)=0,"",VLOOKUP($B504,'Classificação ativ com agrop'!$B$7:$Z$632,COLUMN()-1,0))</f>
        <v/>
      </c>
      <c r="K504" s="270" t="str">
        <f>IF(VLOOKUP($B504,'Classificação ativ com agrop'!$B$7:$Z$632,COLUMN()-1,0)=0,"",VLOOKUP($B504,'Classificação ativ com agrop'!$B$7:$Z$632,COLUMN()-1,0))</f>
        <v>Multicadeia</v>
      </c>
      <c r="L504" s="270" t="str">
        <f>IF(VLOOKUP($B504,'Classificação ativ com agrop'!$B$7:$Z$632,COLUMN()-1,0)=0,"",VLOOKUP($B504,'Classificação ativ com agrop'!$B$7:$Z$632,COLUMN()-1,0))</f>
        <v/>
      </c>
      <c r="M504" s="270" t="str">
        <f>IF(VLOOKUP($B504,'Classificação ativ com agrop'!$B$7:$Z$632,COLUMN()-1,0)=0,"",VLOOKUP($B504,'Classificação ativ com agrop'!$B$7:$Z$632,COLUMN()-1,0))</f>
        <v>Multifunção</v>
      </c>
      <c r="N504" s="270" t="str">
        <f>IF(VLOOKUP($B504,'Classificação ativ com agrop'!$B$7:$Z$632,COLUMN()-1,0)=0,"",VLOOKUP($B504,'Classificação ativ com agrop'!$B$7:$Z$632,COLUMN()-1,0))</f>
        <v/>
      </c>
      <c r="O504" s="270" t="str">
        <f>IF(VLOOKUP($B504,'Classificação ativ com agrop'!$B$7:$Z$632,COLUMN()-1,0)=0,"",VLOOKUP($B504,'Classificação ativ com agrop'!$B$7:$Z$632,COLUMN()-1,0))</f>
        <v/>
      </c>
      <c r="P504" s="270" t="str">
        <f>IF(VLOOKUP($B504,'Classificação ativ com agrop'!$B$7:$Z$632,COLUMN()-1,0)=0,"",VLOOKUP($B504,'Classificação ativ com agrop'!$B$7:$Z$632,COLUMN()-1,0))</f>
        <v/>
      </c>
      <c r="Q504" s="269">
        <f>IF(VLOOKUP($B504,'Classificação ativ com agrop'!$B$7:$Z$632,COLUMN()-1,0)=0,"",VLOOKUP($B504,'Classificação ativ com agrop'!$B$7:$Z$632,COLUMN()-1,0))</f>
        <v>1</v>
      </c>
      <c r="R504" s="269" t="str">
        <f>IF(VLOOKUP($B504,'Classificação ativ com agrop'!$B$7:$Z$632,COLUMN()-1,0)=0,"",VLOOKUP($B504,'Classificação ativ com agrop'!$B$7:$Z$632,COLUMN()-1,0))</f>
        <v/>
      </c>
      <c r="S504" s="270">
        <f>IF(VLOOKUP($B504,'Classificação ativ com agrop'!$B$7:$Z$632,COLUMN()-1,0)=0,"",VLOOKUP($B504,'Classificação ativ com agrop'!$B$7:$Z$632,COLUMN()-1,0))</f>
        <v>142</v>
      </c>
      <c r="T504" s="270">
        <f>IF(VLOOKUP($B504,'Classificação ativ com agrop'!$B$7:$Z$632,COLUMN()-1,0)=0,"",VLOOKUP($B504,'Classificação ativ com agrop'!$B$7:$Z$632,COLUMN()-1,0))</f>
        <v>12</v>
      </c>
      <c r="U504" s="270">
        <f>IF(VLOOKUP($B504,'Classificação ativ com agrop'!$B$7:$Z$632,COLUMN()-1,0)=0,"",VLOOKUP($B504,'Classificação ativ com agrop'!$B$7:$Z$632,COLUMN()-1,0))</f>
        <v>18339</v>
      </c>
      <c r="V504" s="270">
        <f>IF(VLOOKUP($B504,'Classificação ativ com agrop'!$B$7:$Z$632,COLUMN()-1,0)=0,"",VLOOKUP($B504,'Classificação ativ com agrop'!$B$7:$Z$632,COLUMN()-1,0))</f>
        <v>671</v>
      </c>
      <c r="W504" s="270" t="str">
        <f>IF(VLOOKUP($B504,'Classificação ativ com agrop'!$B$7:$Z$632,COLUMN()-1,0)=0,"",VLOOKUP($B504,'Classificação ativ com agrop'!$B$7:$Z$632,COLUMN()-1,0))</f>
        <v/>
      </c>
      <c r="X504" s="270" t="str">
        <f>IF(VLOOKUP($B504,'Classificação ativ com agrop'!$B$7:$Z$632,COLUMN()-1,0)=0,"",VLOOKUP($B504,'Classificação ativ com agrop'!$B$7:$Z$632,COLUMN()-1,0))</f>
        <v/>
      </c>
      <c r="Y504" s="270" t="str">
        <f>IF(VLOOKUP($B504,'Classificação ativ com agrop'!$B$7:$Z$632,COLUMN()-1,0)=0,"",VLOOKUP($B504,'Classificação ativ com agrop'!$B$7:$Z$632,COLUMN()-1,0))</f>
        <v/>
      </c>
      <c r="Z504" s="270" t="str">
        <f>IF(VLOOKUP($B504,'Classificação ativ com agrop'!$B$7:$Z$632,COLUMN()-1,0)=0,"",VLOOKUP($B504,'Classificação ativ com agrop'!$B$7:$Z$632,COLUMN()-1,0))</f>
        <v/>
      </c>
    </row>
    <row r="505" spans="1:26">
      <c r="A505" s="48">
        <v>547</v>
      </c>
      <c r="B505" s="49" t="s">
        <v>519</v>
      </c>
      <c r="C505" s="65">
        <f>VLOOKUP($B505,'Panorama Especialização Brasil'!$K$4:$BU$679,58,0)</f>
        <v>60</v>
      </c>
      <c r="D505" s="46">
        <f t="shared" si="7"/>
        <v>0.13693920224089401</v>
      </c>
      <c r="E505" s="201">
        <f>VLOOKUP($B505,'Panorama Especialização Brasil'!$K$4:$BU$679,60,0)</f>
        <v>7</v>
      </c>
      <c r="F505" s="98">
        <v>51</v>
      </c>
      <c r="G505" s="196">
        <v>3</v>
      </c>
      <c r="H505" s="98">
        <f>VLOOKUP($B505,'Panorama Especialização Brasil'!$K$4:$BU$679,63,0)</f>
        <v>7753</v>
      </c>
      <c r="I505" s="201">
        <f>VLOOKUP($B505,'Panorama Especialização Brasil'!$K$4:$BV$680,64,0)</f>
        <v>256</v>
      </c>
      <c r="J505" s="270" t="str">
        <f>IF(VLOOKUP($B505,'Classificação ativ com agrop'!$B$7:$Z$632,COLUMN()-1,0)=0,"",VLOOKUP($B505,'Classificação ativ com agrop'!$B$7:$Z$632,COLUMN()-1,0))</f>
        <v/>
      </c>
      <c r="K505" s="270" t="str">
        <f>IF(VLOOKUP($B505,'Classificação ativ com agrop'!$B$7:$Z$632,COLUMN()-1,0)=0,"",VLOOKUP($B505,'Classificação ativ com agrop'!$B$7:$Z$632,COLUMN()-1,0))</f>
        <v>SPF&amp;E</v>
      </c>
      <c r="L505" s="270" t="str">
        <f>IF(VLOOKUP($B505,'Classificação ativ com agrop'!$B$7:$Z$632,COLUMN()-1,0)=0,"",VLOOKUP($B505,'Classificação ativ com agrop'!$B$7:$Z$632,COLUMN()-1,0))</f>
        <v/>
      </c>
      <c r="M505" s="270" t="str">
        <f>IF(VLOOKUP($B505,'Classificação ativ com agrop'!$B$7:$Z$632,COLUMN()-1,0)=0,"",VLOOKUP($B505,'Classificação ativ com agrop'!$B$7:$Z$632,COLUMN()-1,0))</f>
        <v>Gen Reflexo</v>
      </c>
      <c r="N505" s="270" t="str">
        <f>IF(VLOOKUP($B505,'Classificação ativ com agrop'!$B$7:$Z$632,COLUMN()-1,0)=0,"",VLOOKUP($B505,'Classificação ativ com agrop'!$B$7:$Z$632,COLUMN()-1,0))</f>
        <v/>
      </c>
      <c r="O505" s="270" t="str">
        <f>IF(VLOOKUP($B505,'Classificação ativ com agrop'!$B$7:$Z$632,COLUMN()-1,0)=0,"",VLOOKUP($B505,'Classificação ativ com agrop'!$B$7:$Z$632,COLUMN()-1,0))</f>
        <v/>
      </c>
      <c r="P505" s="270" t="str">
        <f>IF(VLOOKUP($B505,'Classificação ativ com agrop'!$B$7:$Z$632,COLUMN()-1,0)=0,"",VLOOKUP($B505,'Classificação ativ com agrop'!$B$7:$Z$632,COLUMN()-1,0))</f>
        <v/>
      </c>
      <c r="Q505" s="269">
        <f>IF(VLOOKUP($B505,'Classificação ativ com agrop'!$B$7:$Z$632,COLUMN()-1,0)=0,"",VLOOKUP($B505,'Classificação ativ com agrop'!$B$7:$Z$632,COLUMN()-1,0))</f>
        <v>1</v>
      </c>
      <c r="R505" s="269" t="str">
        <f>IF(VLOOKUP($B505,'Classificação ativ com agrop'!$B$7:$Z$632,COLUMN()-1,0)=0,"",VLOOKUP($B505,'Classificação ativ com agrop'!$B$7:$Z$632,COLUMN()-1,0))</f>
        <v/>
      </c>
      <c r="S505" s="270">
        <f>IF(VLOOKUP($B505,'Classificação ativ com agrop'!$B$7:$Z$632,COLUMN()-1,0)=0,"",VLOOKUP($B505,'Classificação ativ com agrop'!$B$7:$Z$632,COLUMN()-1,0))</f>
        <v>60</v>
      </c>
      <c r="T505" s="270">
        <f>IF(VLOOKUP($B505,'Classificação ativ com agrop'!$B$7:$Z$632,COLUMN()-1,0)=0,"",VLOOKUP($B505,'Classificação ativ com agrop'!$B$7:$Z$632,COLUMN()-1,0))</f>
        <v>7</v>
      </c>
      <c r="U505" s="270">
        <f>IF(VLOOKUP($B505,'Classificação ativ com agrop'!$B$7:$Z$632,COLUMN()-1,0)=0,"",VLOOKUP($B505,'Classificação ativ com agrop'!$B$7:$Z$632,COLUMN()-1,0))</f>
        <v>7753</v>
      </c>
      <c r="V505" s="270">
        <f>IF(VLOOKUP($B505,'Classificação ativ com agrop'!$B$7:$Z$632,COLUMN()-1,0)=0,"",VLOOKUP($B505,'Classificação ativ com agrop'!$B$7:$Z$632,COLUMN()-1,0))</f>
        <v>256</v>
      </c>
      <c r="W505" s="270" t="str">
        <f>IF(VLOOKUP($B505,'Classificação ativ com agrop'!$B$7:$Z$632,COLUMN()-1,0)=0,"",VLOOKUP($B505,'Classificação ativ com agrop'!$B$7:$Z$632,COLUMN()-1,0))</f>
        <v/>
      </c>
      <c r="X505" s="270" t="str">
        <f>IF(VLOOKUP($B505,'Classificação ativ com agrop'!$B$7:$Z$632,COLUMN()-1,0)=0,"",VLOOKUP($B505,'Classificação ativ com agrop'!$B$7:$Z$632,COLUMN()-1,0))</f>
        <v/>
      </c>
      <c r="Y505" s="270" t="str">
        <f>IF(VLOOKUP($B505,'Classificação ativ com agrop'!$B$7:$Z$632,COLUMN()-1,0)=0,"",VLOOKUP($B505,'Classificação ativ com agrop'!$B$7:$Z$632,COLUMN()-1,0))</f>
        <v/>
      </c>
      <c r="Z505" s="270" t="str">
        <f>IF(VLOOKUP($B505,'Classificação ativ com agrop'!$B$7:$Z$632,COLUMN()-1,0)=0,"",VLOOKUP($B505,'Classificação ativ com agrop'!$B$7:$Z$632,COLUMN()-1,0))</f>
        <v/>
      </c>
    </row>
    <row r="506" spans="1:26">
      <c r="A506" s="48">
        <v>192</v>
      </c>
      <c r="B506" s="49" t="s">
        <v>162</v>
      </c>
      <c r="C506" s="65">
        <f>VLOOKUP($B506,'Panorama Especialização Brasil'!$K$4:$BU$679,58,0)</f>
        <v>177</v>
      </c>
      <c r="D506" s="46">
        <f t="shared" si="7"/>
        <v>0.13295909420836607</v>
      </c>
      <c r="E506" s="201">
        <f>VLOOKUP($B506,'Panorama Especialização Brasil'!$K$4:$BU$679,60,0)</f>
        <v>18</v>
      </c>
      <c r="F506" s="98">
        <v>96</v>
      </c>
      <c r="G506" s="196">
        <v>7</v>
      </c>
      <c r="H506" s="98">
        <f>VLOOKUP($B506,'Panorama Especialização Brasil'!$K$4:$BU$679,63,0)</f>
        <v>23556</v>
      </c>
      <c r="I506" s="201">
        <f>VLOOKUP($B506,'Panorama Especialização Brasil'!$K$4:$BV$680,64,0)</f>
        <v>1243</v>
      </c>
      <c r="J506" s="270" t="str">
        <f>IF(VLOOKUP($B506,'Classificação ativ com agrop'!$B$7:$Z$632,COLUMN()-1,0)=0,"",VLOOKUP($B506,'Classificação ativ com agrop'!$B$7:$Z$632,COLUMN()-1,0))</f>
        <v/>
      </c>
      <c r="K506" s="270" t="str">
        <f>IF(VLOOKUP($B506,'Classificação ativ com agrop'!$B$7:$Z$632,COLUMN()-1,0)=0,"",VLOOKUP($B506,'Classificação ativ com agrop'!$B$7:$Z$632,COLUMN()-1,0))</f>
        <v>Multicadeia</v>
      </c>
      <c r="L506" s="270" t="str">
        <f>IF(VLOOKUP($B506,'Classificação ativ com agrop'!$B$7:$Z$632,COLUMN()-1,0)=0,"",VLOOKUP($B506,'Classificação ativ com agrop'!$B$7:$Z$632,COLUMN()-1,0))</f>
        <v/>
      </c>
      <c r="M506" s="270" t="str">
        <f>IF(VLOOKUP($B506,'Classificação ativ com agrop'!$B$7:$Z$632,COLUMN()-1,0)=0,"",VLOOKUP($B506,'Classificação ativ com agrop'!$B$7:$Z$632,COLUMN()-1,0))</f>
        <v>Multifunção</v>
      </c>
      <c r="N506" s="270" t="str">
        <f>IF(VLOOKUP($B506,'Classificação ativ com agrop'!$B$7:$Z$632,COLUMN()-1,0)=0,"",VLOOKUP($B506,'Classificação ativ com agrop'!$B$7:$Z$632,COLUMN()-1,0))</f>
        <v/>
      </c>
      <c r="O506" s="270" t="str">
        <f>IF(VLOOKUP($B506,'Classificação ativ com agrop'!$B$7:$Z$632,COLUMN()-1,0)=0,"",VLOOKUP($B506,'Classificação ativ com agrop'!$B$7:$Z$632,COLUMN()-1,0))</f>
        <v/>
      </c>
      <c r="P506" s="270" t="str">
        <f>IF(VLOOKUP($B506,'Classificação ativ com agrop'!$B$7:$Z$632,COLUMN()-1,0)=0,"",VLOOKUP($B506,'Classificação ativ com agrop'!$B$7:$Z$632,COLUMN()-1,0))</f>
        <v/>
      </c>
      <c r="Q506" s="269">
        <f>IF(VLOOKUP($B506,'Classificação ativ com agrop'!$B$7:$Z$632,COLUMN()-1,0)=0,"",VLOOKUP($B506,'Classificação ativ com agrop'!$B$7:$Z$632,COLUMN()-1,0))</f>
        <v>1</v>
      </c>
      <c r="R506" s="269" t="str">
        <f>IF(VLOOKUP($B506,'Classificação ativ com agrop'!$B$7:$Z$632,COLUMN()-1,0)=0,"",VLOOKUP($B506,'Classificação ativ com agrop'!$B$7:$Z$632,COLUMN()-1,0))</f>
        <v/>
      </c>
      <c r="S506" s="270">
        <f>IF(VLOOKUP($B506,'Classificação ativ com agrop'!$B$7:$Z$632,COLUMN()-1,0)=0,"",VLOOKUP($B506,'Classificação ativ com agrop'!$B$7:$Z$632,COLUMN()-1,0))</f>
        <v>177</v>
      </c>
      <c r="T506" s="270">
        <f>IF(VLOOKUP($B506,'Classificação ativ com agrop'!$B$7:$Z$632,COLUMN()-1,0)=0,"",VLOOKUP($B506,'Classificação ativ com agrop'!$B$7:$Z$632,COLUMN()-1,0))</f>
        <v>18</v>
      </c>
      <c r="U506" s="270">
        <f>IF(VLOOKUP($B506,'Classificação ativ com agrop'!$B$7:$Z$632,COLUMN()-1,0)=0,"",VLOOKUP($B506,'Classificação ativ com agrop'!$B$7:$Z$632,COLUMN()-1,0))</f>
        <v>23556</v>
      </c>
      <c r="V506" s="270">
        <f>IF(VLOOKUP($B506,'Classificação ativ com agrop'!$B$7:$Z$632,COLUMN()-1,0)=0,"",VLOOKUP($B506,'Classificação ativ com agrop'!$B$7:$Z$632,COLUMN()-1,0))</f>
        <v>1243</v>
      </c>
      <c r="W506" s="270" t="str">
        <f>IF(VLOOKUP($B506,'Classificação ativ com agrop'!$B$7:$Z$632,COLUMN()-1,0)=0,"",VLOOKUP($B506,'Classificação ativ com agrop'!$B$7:$Z$632,COLUMN()-1,0))</f>
        <v/>
      </c>
      <c r="X506" s="270" t="str">
        <f>IF(VLOOKUP($B506,'Classificação ativ com agrop'!$B$7:$Z$632,COLUMN()-1,0)=0,"",VLOOKUP($B506,'Classificação ativ com agrop'!$B$7:$Z$632,COLUMN()-1,0))</f>
        <v/>
      </c>
      <c r="Y506" s="270" t="str">
        <f>IF(VLOOKUP($B506,'Classificação ativ com agrop'!$B$7:$Z$632,COLUMN()-1,0)=0,"",VLOOKUP($B506,'Classificação ativ com agrop'!$B$7:$Z$632,COLUMN()-1,0))</f>
        <v/>
      </c>
      <c r="Z506" s="270" t="str">
        <f>IF(VLOOKUP($B506,'Classificação ativ com agrop'!$B$7:$Z$632,COLUMN()-1,0)=0,"",VLOOKUP($B506,'Classificação ativ com agrop'!$B$7:$Z$632,COLUMN()-1,0))</f>
        <v/>
      </c>
    </row>
    <row r="507" spans="1:26">
      <c r="A507" s="48">
        <v>337</v>
      </c>
      <c r="B507" s="49" t="s">
        <v>308</v>
      </c>
      <c r="C507" s="65">
        <f>VLOOKUP($B507,'Panorama Especialização Brasil'!$K$4:$BU$679,58,0)</f>
        <v>56</v>
      </c>
      <c r="D507" s="46">
        <f t="shared" si="7"/>
        <v>0.1317524698810541</v>
      </c>
      <c r="E507" s="201">
        <f>VLOOKUP($B507,'Panorama Especialização Brasil'!$K$4:$BU$679,60,0)</f>
        <v>4</v>
      </c>
      <c r="F507" s="98">
        <v>4</v>
      </c>
      <c r="G507" s="196">
        <v>1</v>
      </c>
      <c r="H507" s="98">
        <f>VLOOKUP($B507,'Panorama Especialização Brasil'!$K$4:$BU$679,63,0)</f>
        <v>7521</v>
      </c>
      <c r="I507" s="201">
        <f>VLOOKUP($B507,'Panorama Especialização Brasil'!$K$4:$BV$680,64,0)</f>
        <v>166</v>
      </c>
      <c r="J507" s="270" t="str">
        <f>IF(VLOOKUP($B507,'Classificação ativ com agrop'!$B$7:$Z$632,COLUMN()-1,0)=0,"",VLOOKUP($B507,'Classificação ativ com agrop'!$B$7:$Z$632,COLUMN()-1,0))</f>
        <v/>
      </c>
      <c r="K507" s="270" t="str">
        <f>IF(VLOOKUP($B507,'Classificação ativ com agrop'!$B$7:$Z$632,COLUMN()-1,0)=0,"",VLOOKUP($B507,'Classificação ativ com agrop'!$B$7:$Z$632,COLUMN()-1,0))</f>
        <v>Const Civil</v>
      </c>
      <c r="L507" s="270" t="str">
        <f>IF(VLOOKUP($B507,'Classificação ativ com agrop'!$B$7:$Z$632,COLUMN()-1,0)=0,"",VLOOKUP($B507,'Classificação ativ com agrop'!$B$7:$Z$632,COLUMN()-1,0))</f>
        <v/>
      </c>
      <c r="M507" s="270" t="str">
        <f>IF(VLOOKUP($B507,'Classificação ativ com agrop'!$B$7:$Z$632,COLUMN()-1,0)=0,"",VLOOKUP($B507,'Classificação ativ com agrop'!$B$7:$Z$632,COLUMN()-1,0))</f>
        <v>Multifunção</v>
      </c>
      <c r="N507" s="270" t="str">
        <f>IF(VLOOKUP($B507,'Classificação ativ com agrop'!$B$7:$Z$632,COLUMN()-1,0)=0,"",VLOOKUP($B507,'Classificação ativ com agrop'!$B$7:$Z$632,COLUMN()-1,0))</f>
        <v/>
      </c>
      <c r="O507" s="270" t="str">
        <f>IF(VLOOKUP($B507,'Classificação ativ com agrop'!$B$7:$Z$632,COLUMN()-1,0)=0,"",VLOOKUP($B507,'Classificação ativ com agrop'!$B$7:$Z$632,COLUMN()-1,0))</f>
        <v/>
      </c>
      <c r="P507" s="270" t="str">
        <f>IF(VLOOKUP($B507,'Classificação ativ com agrop'!$B$7:$Z$632,COLUMN()-1,0)=0,"",VLOOKUP($B507,'Classificação ativ com agrop'!$B$7:$Z$632,COLUMN()-1,0))</f>
        <v/>
      </c>
      <c r="Q507" s="269">
        <f>IF(VLOOKUP($B507,'Classificação ativ com agrop'!$B$7:$Z$632,COLUMN()-1,0)=0,"",VLOOKUP($B507,'Classificação ativ com agrop'!$B$7:$Z$632,COLUMN()-1,0))</f>
        <v>1</v>
      </c>
      <c r="R507" s="269" t="str">
        <f>IF(VLOOKUP($B507,'Classificação ativ com agrop'!$B$7:$Z$632,COLUMN()-1,0)=0,"",VLOOKUP($B507,'Classificação ativ com agrop'!$B$7:$Z$632,COLUMN()-1,0))</f>
        <v/>
      </c>
      <c r="S507" s="270">
        <f>IF(VLOOKUP($B507,'Classificação ativ com agrop'!$B$7:$Z$632,COLUMN()-1,0)=0,"",VLOOKUP($B507,'Classificação ativ com agrop'!$B$7:$Z$632,COLUMN()-1,0))</f>
        <v>56</v>
      </c>
      <c r="T507" s="270">
        <f>IF(VLOOKUP($B507,'Classificação ativ com agrop'!$B$7:$Z$632,COLUMN()-1,0)=0,"",VLOOKUP($B507,'Classificação ativ com agrop'!$B$7:$Z$632,COLUMN()-1,0))</f>
        <v>4</v>
      </c>
      <c r="U507" s="270">
        <f>IF(VLOOKUP($B507,'Classificação ativ com agrop'!$B$7:$Z$632,COLUMN()-1,0)=0,"",VLOOKUP($B507,'Classificação ativ com agrop'!$B$7:$Z$632,COLUMN()-1,0))</f>
        <v>7521</v>
      </c>
      <c r="V507" s="270">
        <f>IF(VLOOKUP($B507,'Classificação ativ com agrop'!$B$7:$Z$632,COLUMN()-1,0)=0,"",VLOOKUP($B507,'Classificação ativ com agrop'!$B$7:$Z$632,COLUMN()-1,0))</f>
        <v>166</v>
      </c>
      <c r="W507" s="270" t="str">
        <f>IF(VLOOKUP($B507,'Classificação ativ com agrop'!$B$7:$Z$632,COLUMN()-1,0)=0,"",VLOOKUP($B507,'Classificação ativ com agrop'!$B$7:$Z$632,COLUMN()-1,0))</f>
        <v/>
      </c>
      <c r="X507" s="270" t="str">
        <f>IF(VLOOKUP($B507,'Classificação ativ com agrop'!$B$7:$Z$632,COLUMN()-1,0)=0,"",VLOOKUP($B507,'Classificação ativ com agrop'!$B$7:$Z$632,COLUMN()-1,0))</f>
        <v/>
      </c>
      <c r="Y507" s="270" t="str">
        <f>IF(VLOOKUP($B507,'Classificação ativ com agrop'!$B$7:$Z$632,COLUMN()-1,0)=0,"",VLOOKUP($B507,'Classificação ativ com agrop'!$B$7:$Z$632,COLUMN()-1,0))</f>
        <v/>
      </c>
      <c r="Z507" s="270" t="str">
        <f>IF(VLOOKUP($B507,'Classificação ativ com agrop'!$B$7:$Z$632,COLUMN()-1,0)=0,"",VLOOKUP($B507,'Classificação ativ com agrop'!$B$7:$Z$632,COLUMN()-1,0))</f>
        <v/>
      </c>
    </row>
    <row r="508" spans="1:26">
      <c r="A508" s="48">
        <v>551</v>
      </c>
      <c r="B508" s="49" t="s">
        <v>523</v>
      </c>
      <c r="C508" s="65">
        <f>VLOOKUP($B508,'Panorama Especialização Brasil'!$K$4:$BU$679,58,0)</f>
        <v>50</v>
      </c>
      <c r="D508" s="46">
        <f t="shared" si="7"/>
        <v>0.13087889977485839</v>
      </c>
      <c r="E508" s="201">
        <f>VLOOKUP($B508,'Panorama Especialização Brasil'!$K$4:$BU$679,60,0)</f>
        <v>21</v>
      </c>
      <c r="F508" s="98">
        <v>4</v>
      </c>
      <c r="G508" s="196">
        <v>4</v>
      </c>
      <c r="H508" s="98">
        <f>VLOOKUP($B508,'Panorama Especialização Brasil'!$K$4:$BU$679,63,0)</f>
        <v>6760</v>
      </c>
      <c r="I508" s="201">
        <f>VLOOKUP($B508,'Panorama Especialização Brasil'!$K$4:$BV$680,64,0)</f>
        <v>1074</v>
      </c>
      <c r="J508" s="270" t="str">
        <f>IF(VLOOKUP($B508,'Classificação ativ com agrop'!$B$7:$Z$632,COLUMN()-1,0)=0,"",VLOOKUP($B508,'Classificação ativ com agrop'!$B$7:$Z$632,COLUMN()-1,0))</f>
        <v/>
      </c>
      <c r="K508" s="270" t="str">
        <f>IF(VLOOKUP($B508,'Classificação ativ com agrop'!$B$7:$Z$632,COLUMN()-1,0)=0,"",VLOOKUP($B508,'Classificação ativ com agrop'!$B$7:$Z$632,COLUMN()-1,0))</f>
        <v>SPF&amp;E</v>
      </c>
      <c r="L508" s="270" t="str">
        <f>IF(VLOOKUP($B508,'Classificação ativ com agrop'!$B$7:$Z$632,COLUMN()-1,0)=0,"",VLOOKUP($B508,'Classificação ativ com agrop'!$B$7:$Z$632,COLUMN()-1,0))</f>
        <v/>
      </c>
      <c r="M508" s="270" t="str">
        <f>IF(VLOOKUP($B508,'Classificação ativ com agrop'!$B$7:$Z$632,COLUMN()-1,0)=0,"",VLOOKUP($B508,'Classificação ativ com agrop'!$B$7:$Z$632,COLUMN()-1,0))</f>
        <v>Gen Reflexo</v>
      </c>
      <c r="N508" s="270" t="str">
        <f>IF(VLOOKUP($B508,'Classificação ativ com agrop'!$B$7:$Z$632,COLUMN()-1,0)=0,"",VLOOKUP($B508,'Classificação ativ com agrop'!$B$7:$Z$632,COLUMN()-1,0))</f>
        <v/>
      </c>
      <c r="O508" s="270" t="str">
        <f>IF(VLOOKUP($B508,'Classificação ativ com agrop'!$B$7:$Z$632,COLUMN()-1,0)=0,"",VLOOKUP($B508,'Classificação ativ com agrop'!$B$7:$Z$632,COLUMN()-1,0))</f>
        <v/>
      </c>
      <c r="P508" s="270" t="str">
        <f>IF(VLOOKUP($B508,'Classificação ativ com agrop'!$B$7:$Z$632,COLUMN()-1,0)=0,"",VLOOKUP($B508,'Classificação ativ com agrop'!$B$7:$Z$632,COLUMN()-1,0))</f>
        <v/>
      </c>
      <c r="Q508" s="269">
        <f>IF(VLOOKUP($B508,'Classificação ativ com agrop'!$B$7:$Z$632,COLUMN()-1,0)=0,"",VLOOKUP($B508,'Classificação ativ com agrop'!$B$7:$Z$632,COLUMN()-1,0))</f>
        <v>1</v>
      </c>
      <c r="R508" s="269" t="str">
        <f>IF(VLOOKUP($B508,'Classificação ativ com agrop'!$B$7:$Z$632,COLUMN()-1,0)=0,"",VLOOKUP($B508,'Classificação ativ com agrop'!$B$7:$Z$632,COLUMN()-1,0))</f>
        <v/>
      </c>
      <c r="S508" s="270">
        <f>IF(VLOOKUP($B508,'Classificação ativ com agrop'!$B$7:$Z$632,COLUMN()-1,0)=0,"",VLOOKUP($B508,'Classificação ativ com agrop'!$B$7:$Z$632,COLUMN()-1,0))</f>
        <v>50</v>
      </c>
      <c r="T508" s="270">
        <f>IF(VLOOKUP($B508,'Classificação ativ com agrop'!$B$7:$Z$632,COLUMN()-1,0)=0,"",VLOOKUP($B508,'Classificação ativ com agrop'!$B$7:$Z$632,COLUMN()-1,0))</f>
        <v>21</v>
      </c>
      <c r="U508" s="270">
        <f>IF(VLOOKUP($B508,'Classificação ativ com agrop'!$B$7:$Z$632,COLUMN()-1,0)=0,"",VLOOKUP($B508,'Classificação ativ com agrop'!$B$7:$Z$632,COLUMN()-1,0))</f>
        <v>6760</v>
      </c>
      <c r="V508" s="270">
        <f>IF(VLOOKUP($B508,'Classificação ativ com agrop'!$B$7:$Z$632,COLUMN()-1,0)=0,"",VLOOKUP($B508,'Classificação ativ com agrop'!$B$7:$Z$632,COLUMN()-1,0))</f>
        <v>1074</v>
      </c>
      <c r="W508" s="270" t="str">
        <f>IF(VLOOKUP($B508,'Classificação ativ com agrop'!$B$7:$Z$632,COLUMN()-1,0)=0,"",VLOOKUP($B508,'Classificação ativ com agrop'!$B$7:$Z$632,COLUMN()-1,0))</f>
        <v/>
      </c>
      <c r="X508" s="270" t="str">
        <f>IF(VLOOKUP($B508,'Classificação ativ com agrop'!$B$7:$Z$632,COLUMN()-1,0)=0,"",VLOOKUP($B508,'Classificação ativ com agrop'!$B$7:$Z$632,COLUMN()-1,0))</f>
        <v/>
      </c>
      <c r="Y508" s="270" t="str">
        <f>IF(VLOOKUP($B508,'Classificação ativ com agrop'!$B$7:$Z$632,COLUMN()-1,0)=0,"",VLOOKUP($B508,'Classificação ativ com agrop'!$B$7:$Z$632,COLUMN()-1,0))</f>
        <v/>
      </c>
      <c r="Z508" s="270" t="str">
        <f>IF(VLOOKUP($B508,'Classificação ativ com agrop'!$B$7:$Z$632,COLUMN()-1,0)=0,"",VLOOKUP($B508,'Classificação ativ com agrop'!$B$7:$Z$632,COLUMN()-1,0))</f>
        <v/>
      </c>
    </row>
    <row r="509" spans="1:26">
      <c r="A509" s="48">
        <v>512</v>
      </c>
      <c r="B509" s="49" t="s">
        <v>484</v>
      </c>
      <c r="C509" s="65">
        <f>VLOOKUP($B509,'Panorama Especialização Brasil'!$K$4:$BU$679,58,0)</f>
        <v>110</v>
      </c>
      <c r="D509" s="46">
        <f t="shared" si="7"/>
        <v>0.12759298573921299</v>
      </c>
      <c r="E509" s="201">
        <f>VLOOKUP($B509,'Panorama Especialização Brasil'!$K$4:$BU$679,60,0)</f>
        <v>31</v>
      </c>
      <c r="F509" s="98">
        <v>30</v>
      </c>
      <c r="G509" s="196">
        <v>6</v>
      </c>
      <c r="H509" s="98">
        <f>VLOOKUP($B509,'Panorama Especialização Brasil'!$K$4:$BU$679,63,0)</f>
        <v>15255</v>
      </c>
      <c r="I509" s="201">
        <f>VLOOKUP($B509,'Panorama Especialização Brasil'!$K$4:$BV$680,64,0)</f>
        <v>1699</v>
      </c>
      <c r="J509" s="270" t="str">
        <f>IF(VLOOKUP($B509,'Classificação ativ com agrop'!$B$7:$Z$632,COLUMN()-1,0)=0,"",VLOOKUP($B509,'Classificação ativ com agrop'!$B$7:$Z$632,COLUMN()-1,0))</f>
        <v/>
      </c>
      <c r="K509" s="270" t="str">
        <f>IF(VLOOKUP($B509,'Classificação ativ com agrop'!$B$7:$Z$632,COLUMN()-1,0)=0,"",VLOOKUP($B509,'Classificação ativ com agrop'!$B$7:$Z$632,COLUMN()-1,0))</f>
        <v>SPF&amp;E</v>
      </c>
      <c r="L509" s="270" t="str">
        <f>IF(VLOOKUP($B509,'Classificação ativ com agrop'!$B$7:$Z$632,COLUMN()-1,0)=0,"",VLOOKUP($B509,'Classificação ativ com agrop'!$B$7:$Z$632,COLUMN()-1,0))</f>
        <v/>
      </c>
      <c r="M509" s="270" t="str">
        <f>IF(VLOOKUP($B509,'Classificação ativ com agrop'!$B$7:$Z$632,COLUMN()-1,0)=0,"",VLOOKUP($B509,'Classificação ativ com agrop'!$B$7:$Z$632,COLUMN()-1,0))</f>
        <v>Gen Reflexo</v>
      </c>
      <c r="N509" s="270" t="str">
        <f>IF(VLOOKUP($B509,'Classificação ativ com agrop'!$B$7:$Z$632,COLUMN()-1,0)=0,"",VLOOKUP($B509,'Classificação ativ com agrop'!$B$7:$Z$632,COLUMN()-1,0))</f>
        <v/>
      </c>
      <c r="O509" s="270" t="str">
        <f>IF(VLOOKUP($B509,'Classificação ativ com agrop'!$B$7:$Z$632,COLUMN()-1,0)=0,"",VLOOKUP($B509,'Classificação ativ com agrop'!$B$7:$Z$632,COLUMN()-1,0))</f>
        <v/>
      </c>
      <c r="P509" s="270" t="str">
        <f>IF(VLOOKUP($B509,'Classificação ativ com agrop'!$B$7:$Z$632,COLUMN()-1,0)=0,"",VLOOKUP($B509,'Classificação ativ com agrop'!$B$7:$Z$632,COLUMN()-1,0))</f>
        <v/>
      </c>
      <c r="Q509" s="269">
        <f>IF(VLOOKUP($B509,'Classificação ativ com agrop'!$B$7:$Z$632,COLUMN()-1,0)=0,"",VLOOKUP($B509,'Classificação ativ com agrop'!$B$7:$Z$632,COLUMN()-1,0))</f>
        <v>1</v>
      </c>
      <c r="R509" s="269" t="str">
        <f>IF(VLOOKUP($B509,'Classificação ativ com agrop'!$B$7:$Z$632,COLUMN()-1,0)=0,"",VLOOKUP($B509,'Classificação ativ com agrop'!$B$7:$Z$632,COLUMN()-1,0))</f>
        <v/>
      </c>
      <c r="S509" s="270">
        <f>IF(VLOOKUP($B509,'Classificação ativ com agrop'!$B$7:$Z$632,COLUMN()-1,0)=0,"",VLOOKUP($B509,'Classificação ativ com agrop'!$B$7:$Z$632,COLUMN()-1,0))</f>
        <v>110</v>
      </c>
      <c r="T509" s="270">
        <f>IF(VLOOKUP($B509,'Classificação ativ com agrop'!$B$7:$Z$632,COLUMN()-1,0)=0,"",VLOOKUP($B509,'Classificação ativ com agrop'!$B$7:$Z$632,COLUMN()-1,0))</f>
        <v>31</v>
      </c>
      <c r="U509" s="270">
        <f>IF(VLOOKUP($B509,'Classificação ativ com agrop'!$B$7:$Z$632,COLUMN()-1,0)=0,"",VLOOKUP($B509,'Classificação ativ com agrop'!$B$7:$Z$632,COLUMN()-1,0))</f>
        <v>15255</v>
      </c>
      <c r="V509" s="270">
        <f>IF(VLOOKUP($B509,'Classificação ativ com agrop'!$B$7:$Z$632,COLUMN()-1,0)=0,"",VLOOKUP($B509,'Classificação ativ com agrop'!$B$7:$Z$632,COLUMN()-1,0))</f>
        <v>1699</v>
      </c>
      <c r="W509" s="270" t="str">
        <f>IF(VLOOKUP($B509,'Classificação ativ com agrop'!$B$7:$Z$632,COLUMN()-1,0)=0,"",VLOOKUP($B509,'Classificação ativ com agrop'!$B$7:$Z$632,COLUMN()-1,0))</f>
        <v/>
      </c>
      <c r="X509" s="270" t="str">
        <f>IF(VLOOKUP($B509,'Classificação ativ com agrop'!$B$7:$Z$632,COLUMN()-1,0)=0,"",VLOOKUP($B509,'Classificação ativ com agrop'!$B$7:$Z$632,COLUMN()-1,0))</f>
        <v/>
      </c>
      <c r="Y509" s="270" t="str">
        <f>IF(VLOOKUP($B509,'Classificação ativ com agrop'!$B$7:$Z$632,COLUMN()-1,0)=0,"",VLOOKUP($B509,'Classificação ativ com agrop'!$B$7:$Z$632,COLUMN()-1,0))</f>
        <v/>
      </c>
      <c r="Z509" s="270" t="str">
        <f>IF(VLOOKUP($B509,'Classificação ativ com agrop'!$B$7:$Z$632,COLUMN()-1,0)=0,"",VLOOKUP($B509,'Classificação ativ com agrop'!$B$7:$Z$632,COLUMN()-1,0))</f>
        <v/>
      </c>
    </row>
    <row r="510" spans="1:26">
      <c r="A510" s="48">
        <v>110</v>
      </c>
      <c r="B510" s="49" t="s">
        <v>80</v>
      </c>
      <c r="C510" s="65">
        <f>VLOOKUP($B510,'Panorama Especialização Brasil'!$K$4:$BU$679,58,0)</f>
        <v>135</v>
      </c>
      <c r="D510" s="46">
        <f t="shared" si="7"/>
        <v>0.12664625589495893</v>
      </c>
      <c r="E510" s="201">
        <f>VLOOKUP($B510,'Panorama Especialização Brasil'!$K$4:$BU$679,60,0)</f>
        <v>18</v>
      </c>
      <c r="F510" s="98">
        <v>0</v>
      </c>
      <c r="G510" s="196">
        <v>0</v>
      </c>
      <c r="H510" s="98">
        <f>VLOOKUP($B510,'Panorama Especialização Brasil'!$K$4:$BU$679,63,0)</f>
        <v>18862</v>
      </c>
      <c r="I510" s="201">
        <f>VLOOKUP($B510,'Panorama Especialização Brasil'!$K$4:$BV$680,64,0)</f>
        <v>1466</v>
      </c>
      <c r="J510" s="270" t="str">
        <f>IF(VLOOKUP($B510,'Classificação ativ com agrop'!$B$7:$Z$632,COLUMN()-1,0)=0,"",VLOOKUP($B510,'Classificação ativ com agrop'!$B$7:$Z$632,COLUMN()-1,0))</f>
        <v/>
      </c>
      <c r="K510" s="270" t="str">
        <f>IF(VLOOKUP($B510,'Classificação ativ com agrop'!$B$7:$Z$632,COLUMN()-1,0)=0,"",VLOOKUP($B510,'Classificação ativ com agrop'!$B$7:$Z$632,COLUMN()-1,0))</f>
        <v>SPF</v>
      </c>
      <c r="L510" s="270" t="str">
        <f>IF(VLOOKUP($B510,'Classificação ativ com agrop'!$B$7:$Z$632,COLUMN()-1,0)=0,"",VLOOKUP($B510,'Classificação ativ com agrop'!$B$7:$Z$632,COLUMN()-1,0))</f>
        <v/>
      </c>
      <c r="M510" s="270" t="str">
        <f>IF(VLOOKUP($B510,'Classificação ativ com agrop'!$B$7:$Z$632,COLUMN()-1,0)=0,"",VLOOKUP($B510,'Classificação ativ com agrop'!$B$7:$Z$632,COLUMN()-1,0))</f>
        <v>Cons Reflexo</v>
      </c>
      <c r="N510" s="270" t="str">
        <f>IF(VLOOKUP($B510,'Classificação ativ com agrop'!$B$7:$Z$632,COLUMN()-1,0)=0,"",VLOOKUP($B510,'Classificação ativ com agrop'!$B$7:$Z$632,COLUMN()-1,0))</f>
        <v/>
      </c>
      <c r="O510" s="270" t="str">
        <f>IF(VLOOKUP($B510,'Classificação ativ com agrop'!$B$7:$Z$632,COLUMN()-1,0)=0,"",VLOOKUP($B510,'Classificação ativ com agrop'!$B$7:$Z$632,COLUMN()-1,0))</f>
        <v/>
      </c>
      <c r="P510" s="270" t="str">
        <f>IF(VLOOKUP($B510,'Classificação ativ com agrop'!$B$7:$Z$632,COLUMN()-1,0)=0,"",VLOOKUP($B510,'Classificação ativ com agrop'!$B$7:$Z$632,COLUMN()-1,0))</f>
        <v/>
      </c>
      <c r="Q510" s="269">
        <f>IF(VLOOKUP($B510,'Classificação ativ com agrop'!$B$7:$Z$632,COLUMN()-1,0)=0,"",VLOOKUP($B510,'Classificação ativ com agrop'!$B$7:$Z$632,COLUMN()-1,0))</f>
        <v>1</v>
      </c>
      <c r="R510" s="269" t="str">
        <f>IF(VLOOKUP($B510,'Classificação ativ com agrop'!$B$7:$Z$632,COLUMN()-1,0)=0,"",VLOOKUP($B510,'Classificação ativ com agrop'!$B$7:$Z$632,COLUMN()-1,0))</f>
        <v/>
      </c>
      <c r="S510" s="270">
        <f>IF(VLOOKUP($B510,'Classificação ativ com agrop'!$B$7:$Z$632,COLUMN()-1,0)=0,"",VLOOKUP($B510,'Classificação ativ com agrop'!$B$7:$Z$632,COLUMN()-1,0))</f>
        <v>135</v>
      </c>
      <c r="T510" s="270">
        <f>IF(VLOOKUP($B510,'Classificação ativ com agrop'!$B$7:$Z$632,COLUMN()-1,0)=0,"",VLOOKUP($B510,'Classificação ativ com agrop'!$B$7:$Z$632,COLUMN()-1,0))</f>
        <v>18</v>
      </c>
      <c r="U510" s="270">
        <f>IF(VLOOKUP($B510,'Classificação ativ com agrop'!$B$7:$Z$632,COLUMN()-1,0)=0,"",VLOOKUP($B510,'Classificação ativ com agrop'!$B$7:$Z$632,COLUMN()-1,0))</f>
        <v>18862</v>
      </c>
      <c r="V510" s="270">
        <f>IF(VLOOKUP($B510,'Classificação ativ com agrop'!$B$7:$Z$632,COLUMN()-1,0)=0,"",VLOOKUP($B510,'Classificação ativ com agrop'!$B$7:$Z$632,COLUMN()-1,0))</f>
        <v>1466</v>
      </c>
      <c r="W510" s="270" t="str">
        <f>IF(VLOOKUP($B510,'Classificação ativ com agrop'!$B$7:$Z$632,COLUMN()-1,0)=0,"",VLOOKUP($B510,'Classificação ativ com agrop'!$B$7:$Z$632,COLUMN()-1,0))</f>
        <v/>
      </c>
      <c r="X510" s="270" t="str">
        <f>IF(VLOOKUP($B510,'Classificação ativ com agrop'!$B$7:$Z$632,COLUMN()-1,0)=0,"",VLOOKUP($B510,'Classificação ativ com agrop'!$B$7:$Z$632,COLUMN()-1,0))</f>
        <v/>
      </c>
      <c r="Y510" s="270" t="str">
        <f>IF(VLOOKUP($B510,'Classificação ativ com agrop'!$B$7:$Z$632,COLUMN()-1,0)=0,"",VLOOKUP($B510,'Classificação ativ com agrop'!$B$7:$Z$632,COLUMN()-1,0))</f>
        <v/>
      </c>
      <c r="Z510" s="270" t="str">
        <f>IF(VLOOKUP($B510,'Classificação ativ com agrop'!$B$7:$Z$632,COLUMN()-1,0)=0,"",VLOOKUP($B510,'Classificação ativ com agrop'!$B$7:$Z$632,COLUMN()-1,0))</f>
        <v/>
      </c>
    </row>
    <row r="511" spans="1:26">
      <c r="A511" s="48">
        <v>530</v>
      </c>
      <c r="B511" s="49" t="s">
        <v>502</v>
      </c>
      <c r="C511" s="65">
        <f>VLOOKUP($B511,'Panorama Especialização Brasil'!$K$4:$BU$679,58,0)</f>
        <v>2</v>
      </c>
      <c r="D511" s="46">
        <f t="shared" si="7"/>
        <v>0.12594183095772851</v>
      </c>
      <c r="E511" s="201">
        <f>VLOOKUP($B511,'Panorama Especialização Brasil'!$K$4:$BU$679,60,0)</f>
        <v>1</v>
      </c>
      <c r="F511" s="98">
        <v>0</v>
      </c>
      <c r="G511" s="196">
        <v>0</v>
      </c>
      <c r="H511" s="98">
        <f>VLOOKUP($B511,'Panorama Especialização Brasil'!$K$4:$BU$679,63,0)</f>
        <v>281</v>
      </c>
      <c r="I511" s="201">
        <f>VLOOKUP($B511,'Panorama Especialização Brasil'!$K$4:$BV$680,64,0)</f>
        <v>42</v>
      </c>
      <c r="J511" s="270" t="str">
        <f>IF(VLOOKUP($B511,'Classificação ativ com agrop'!$B$7:$Z$632,COLUMN()-1,0)=0,"",VLOOKUP($B511,'Classificação ativ com agrop'!$B$7:$Z$632,COLUMN()-1,0))</f>
        <v/>
      </c>
      <c r="K511" s="270" t="str">
        <f>IF(VLOOKUP($B511,'Classificação ativ com agrop'!$B$7:$Z$632,COLUMN()-1,0)=0,"",VLOOKUP($B511,'Classificação ativ com agrop'!$B$7:$Z$632,COLUMN()-1,0))</f>
        <v>SPE</v>
      </c>
      <c r="L511" s="270" t="str">
        <f>IF(VLOOKUP($B511,'Classificação ativ com agrop'!$B$7:$Z$632,COLUMN()-1,0)=0,"",VLOOKUP($B511,'Classificação ativ com agrop'!$B$7:$Z$632,COLUMN()-1,0))</f>
        <v/>
      </c>
      <c r="M511" s="270" t="str">
        <f>IF(VLOOKUP($B511,'Classificação ativ com agrop'!$B$7:$Z$632,COLUMN()-1,0)=0,"",VLOOKUP($B511,'Classificação ativ com agrop'!$B$7:$Z$632,COLUMN()-1,0))</f>
        <v>Multifunção</v>
      </c>
      <c r="N511" s="270" t="str">
        <f>IF(VLOOKUP($B511,'Classificação ativ com agrop'!$B$7:$Z$632,COLUMN()-1,0)=0,"",VLOOKUP($B511,'Classificação ativ com agrop'!$B$7:$Z$632,COLUMN()-1,0))</f>
        <v/>
      </c>
      <c r="O511" s="270" t="str">
        <f>IF(VLOOKUP($B511,'Classificação ativ com agrop'!$B$7:$Z$632,COLUMN()-1,0)=0,"",VLOOKUP($B511,'Classificação ativ com agrop'!$B$7:$Z$632,COLUMN()-1,0))</f>
        <v/>
      </c>
      <c r="P511" s="270" t="str">
        <f>IF(VLOOKUP($B511,'Classificação ativ com agrop'!$B$7:$Z$632,COLUMN()-1,0)=0,"",VLOOKUP($B511,'Classificação ativ com agrop'!$B$7:$Z$632,COLUMN()-1,0))</f>
        <v/>
      </c>
      <c r="Q511" s="269">
        <f>IF(VLOOKUP($B511,'Classificação ativ com agrop'!$B$7:$Z$632,COLUMN()-1,0)=0,"",VLOOKUP($B511,'Classificação ativ com agrop'!$B$7:$Z$632,COLUMN()-1,0))</f>
        <v>1</v>
      </c>
      <c r="R511" s="269" t="str">
        <f>IF(VLOOKUP($B511,'Classificação ativ com agrop'!$B$7:$Z$632,COLUMN()-1,0)=0,"",VLOOKUP($B511,'Classificação ativ com agrop'!$B$7:$Z$632,COLUMN()-1,0))</f>
        <v/>
      </c>
      <c r="S511" s="270">
        <f>IF(VLOOKUP($B511,'Classificação ativ com agrop'!$B$7:$Z$632,COLUMN()-1,0)=0,"",VLOOKUP($B511,'Classificação ativ com agrop'!$B$7:$Z$632,COLUMN()-1,0))</f>
        <v>2</v>
      </c>
      <c r="T511" s="270">
        <f>IF(VLOOKUP($B511,'Classificação ativ com agrop'!$B$7:$Z$632,COLUMN()-1,0)=0,"",VLOOKUP($B511,'Classificação ativ com agrop'!$B$7:$Z$632,COLUMN()-1,0))</f>
        <v>1</v>
      </c>
      <c r="U511" s="270">
        <f>IF(VLOOKUP($B511,'Classificação ativ com agrop'!$B$7:$Z$632,COLUMN()-1,0)=0,"",VLOOKUP($B511,'Classificação ativ com agrop'!$B$7:$Z$632,COLUMN()-1,0))</f>
        <v>281</v>
      </c>
      <c r="V511" s="270">
        <f>IF(VLOOKUP($B511,'Classificação ativ com agrop'!$B$7:$Z$632,COLUMN()-1,0)=0,"",VLOOKUP($B511,'Classificação ativ com agrop'!$B$7:$Z$632,COLUMN()-1,0))</f>
        <v>42</v>
      </c>
      <c r="W511" s="270" t="str">
        <f>IF(VLOOKUP($B511,'Classificação ativ com agrop'!$B$7:$Z$632,COLUMN()-1,0)=0,"",VLOOKUP($B511,'Classificação ativ com agrop'!$B$7:$Z$632,COLUMN()-1,0))</f>
        <v/>
      </c>
      <c r="X511" s="270" t="str">
        <f>IF(VLOOKUP($B511,'Classificação ativ com agrop'!$B$7:$Z$632,COLUMN()-1,0)=0,"",VLOOKUP($B511,'Classificação ativ com agrop'!$B$7:$Z$632,COLUMN()-1,0))</f>
        <v/>
      </c>
      <c r="Y511" s="270" t="str">
        <f>IF(VLOOKUP($B511,'Classificação ativ com agrop'!$B$7:$Z$632,COLUMN()-1,0)=0,"",VLOOKUP($B511,'Classificação ativ com agrop'!$B$7:$Z$632,COLUMN()-1,0))</f>
        <v/>
      </c>
      <c r="Z511" s="270" t="str">
        <f>IF(VLOOKUP($B511,'Classificação ativ com agrop'!$B$7:$Z$632,COLUMN()-1,0)=0,"",VLOOKUP($B511,'Classificação ativ com agrop'!$B$7:$Z$632,COLUMN()-1,0))</f>
        <v/>
      </c>
    </row>
    <row r="512" spans="1:26">
      <c r="A512" s="48">
        <v>198</v>
      </c>
      <c r="B512" s="49" t="s">
        <v>168</v>
      </c>
      <c r="C512" s="65">
        <f>VLOOKUP($B512,'Panorama Especialização Brasil'!$K$4:$BU$679,58,0)</f>
        <v>121</v>
      </c>
      <c r="D512" s="46">
        <f t="shared" si="7"/>
        <v>0.1259307197504331</v>
      </c>
      <c r="E512" s="201">
        <f>VLOOKUP($B512,'Panorama Especialização Brasil'!$K$4:$BU$679,60,0)</f>
        <v>6</v>
      </c>
      <c r="F512" s="98">
        <v>84</v>
      </c>
      <c r="G512" s="196">
        <v>3</v>
      </c>
      <c r="H512" s="98">
        <f>VLOOKUP($B512,'Panorama Especialização Brasil'!$K$4:$BU$679,63,0)</f>
        <v>17002</v>
      </c>
      <c r="I512" s="201">
        <f>VLOOKUP($B512,'Panorama Especialização Brasil'!$K$4:$BV$680,64,0)</f>
        <v>348</v>
      </c>
      <c r="J512" s="270" t="str">
        <f>IF(VLOOKUP($B512,'Classificação ativ com agrop'!$B$7:$Z$632,COLUMN()-1,0)=0,"",VLOOKUP($B512,'Classificação ativ com agrop'!$B$7:$Z$632,COLUMN()-1,0))</f>
        <v/>
      </c>
      <c r="K512" s="270" t="str">
        <f>IF(VLOOKUP($B512,'Classificação ativ com agrop'!$B$7:$Z$632,COLUMN()-1,0)=0,"",VLOOKUP($B512,'Classificação ativ com agrop'!$B$7:$Z$632,COLUMN()-1,0))</f>
        <v>Min&amp;Met</v>
      </c>
      <c r="L512" s="270" t="str">
        <f>IF(VLOOKUP($B512,'Classificação ativ com agrop'!$B$7:$Z$632,COLUMN()-1,0)=0,"",VLOOKUP($B512,'Classificação ativ com agrop'!$B$7:$Z$632,COLUMN()-1,0))</f>
        <v/>
      </c>
      <c r="M512" s="270" t="str">
        <f>IF(VLOOKUP($B512,'Classificação ativ com agrop'!$B$7:$Z$632,COLUMN()-1,0)=0,"",VLOOKUP($B512,'Classificação ativ com agrop'!$B$7:$Z$632,COLUMN()-1,0))</f>
        <v>X Prop</v>
      </c>
      <c r="N512" s="270" t="str">
        <f>IF(VLOOKUP($B512,'Classificação ativ com agrop'!$B$7:$Z$632,COLUMN()-1,0)=0,"",VLOOKUP($B512,'Classificação ativ com agrop'!$B$7:$Z$632,COLUMN()-1,0))</f>
        <v/>
      </c>
      <c r="O512" s="270" t="str">
        <f>IF(VLOOKUP($B512,'Classificação ativ com agrop'!$B$7:$Z$632,COLUMN()-1,0)=0,"",VLOOKUP($B512,'Classificação ativ com agrop'!$B$7:$Z$632,COLUMN()-1,0))</f>
        <v/>
      </c>
      <c r="P512" s="270" t="str">
        <f>IF(VLOOKUP($B512,'Classificação ativ com agrop'!$B$7:$Z$632,COLUMN()-1,0)=0,"",VLOOKUP($B512,'Classificação ativ com agrop'!$B$7:$Z$632,COLUMN()-1,0))</f>
        <v/>
      </c>
      <c r="Q512" s="269">
        <f>IF(VLOOKUP($B512,'Classificação ativ com agrop'!$B$7:$Z$632,COLUMN()-1,0)=0,"",VLOOKUP($B512,'Classificação ativ com agrop'!$B$7:$Z$632,COLUMN()-1,0))</f>
        <v>1</v>
      </c>
      <c r="R512" s="269" t="str">
        <f>IF(VLOOKUP($B512,'Classificação ativ com agrop'!$B$7:$Z$632,COLUMN()-1,0)=0,"",VLOOKUP($B512,'Classificação ativ com agrop'!$B$7:$Z$632,COLUMN()-1,0))</f>
        <v/>
      </c>
      <c r="S512" s="270">
        <f>IF(VLOOKUP($B512,'Classificação ativ com agrop'!$B$7:$Z$632,COLUMN()-1,0)=0,"",VLOOKUP($B512,'Classificação ativ com agrop'!$B$7:$Z$632,COLUMN()-1,0))</f>
        <v>121</v>
      </c>
      <c r="T512" s="270">
        <f>IF(VLOOKUP($B512,'Classificação ativ com agrop'!$B$7:$Z$632,COLUMN()-1,0)=0,"",VLOOKUP($B512,'Classificação ativ com agrop'!$B$7:$Z$632,COLUMN()-1,0))</f>
        <v>6</v>
      </c>
      <c r="U512" s="270">
        <f>IF(VLOOKUP($B512,'Classificação ativ com agrop'!$B$7:$Z$632,COLUMN()-1,0)=0,"",VLOOKUP($B512,'Classificação ativ com agrop'!$B$7:$Z$632,COLUMN()-1,0))</f>
        <v>17002</v>
      </c>
      <c r="V512" s="270">
        <f>IF(VLOOKUP($B512,'Classificação ativ com agrop'!$B$7:$Z$632,COLUMN()-1,0)=0,"",VLOOKUP($B512,'Classificação ativ com agrop'!$B$7:$Z$632,COLUMN()-1,0))</f>
        <v>348</v>
      </c>
      <c r="W512" s="270" t="str">
        <f>IF(VLOOKUP($B512,'Classificação ativ com agrop'!$B$7:$Z$632,COLUMN()-1,0)=0,"",VLOOKUP($B512,'Classificação ativ com agrop'!$B$7:$Z$632,COLUMN()-1,0))</f>
        <v/>
      </c>
      <c r="X512" s="270" t="str">
        <f>IF(VLOOKUP($B512,'Classificação ativ com agrop'!$B$7:$Z$632,COLUMN()-1,0)=0,"",VLOOKUP($B512,'Classificação ativ com agrop'!$B$7:$Z$632,COLUMN()-1,0))</f>
        <v/>
      </c>
      <c r="Y512" s="270" t="str">
        <f>IF(VLOOKUP($B512,'Classificação ativ com agrop'!$B$7:$Z$632,COLUMN()-1,0)=0,"",VLOOKUP($B512,'Classificação ativ com agrop'!$B$7:$Z$632,COLUMN()-1,0))</f>
        <v/>
      </c>
      <c r="Z512" s="270" t="str">
        <f>IF(VLOOKUP($B512,'Classificação ativ com agrop'!$B$7:$Z$632,COLUMN()-1,0)=0,"",VLOOKUP($B512,'Classificação ativ com agrop'!$B$7:$Z$632,COLUMN()-1,0))</f>
        <v/>
      </c>
    </row>
    <row r="513" spans="1:26">
      <c r="A513" s="48">
        <v>487</v>
      </c>
      <c r="B513" s="49" t="s">
        <v>459</v>
      </c>
      <c r="C513" s="65">
        <f>VLOOKUP($B513,'Panorama Especialização Brasil'!$K$4:$BU$679,58,0)</f>
        <v>94</v>
      </c>
      <c r="D513" s="46">
        <f t="shared" si="7"/>
        <v>0.12591322948211359</v>
      </c>
      <c r="E513" s="201">
        <f>VLOOKUP($B513,'Panorama Especialização Brasil'!$K$4:$BU$679,60,0)</f>
        <v>9</v>
      </c>
      <c r="F513" s="98">
        <v>13</v>
      </c>
      <c r="G513" s="196">
        <v>3</v>
      </c>
      <c r="H513" s="98">
        <f>VLOOKUP($B513,'Panorama Especialização Brasil'!$K$4:$BU$679,63,0)</f>
        <v>13210</v>
      </c>
      <c r="I513" s="201">
        <f>VLOOKUP($B513,'Panorama Especialização Brasil'!$K$4:$BV$680,64,0)</f>
        <v>594</v>
      </c>
      <c r="J513" s="270" t="str">
        <f>IF(VLOOKUP($B513,'Classificação ativ com agrop'!$B$7:$Z$632,COLUMN()-1,0)=0,"",VLOOKUP($B513,'Classificação ativ com agrop'!$B$7:$Z$632,COLUMN()-1,0))</f>
        <v/>
      </c>
      <c r="K513" s="270" t="str">
        <f>IF(VLOOKUP($B513,'Classificação ativ com agrop'!$B$7:$Z$632,COLUMN()-1,0)=0,"",VLOOKUP($B513,'Classificação ativ com agrop'!$B$7:$Z$632,COLUMN()-1,0))</f>
        <v>SPF&amp;E</v>
      </c>
      <c r="L513" s="270" t="str">
        <f>IF(VLOOKUP($B513,'Classificação ativ com agrop'!$B$7:$Z$632,COLUMN()-1,0)=0,"",VLOOKUP($B513,'Classificação ativ com agrop'!$B$7:$Z$632,COLUMN()-1,0))</f>
        <v/>
      </c>
      <c r="M513" s="270" t="str">
        <f>IF(VLOOKUP($B513,'Classificação ativ com agrop'!$B$7:$Z$632,COLUMN()-1,0)=0,"",VLOOKUP($B513,'Classificação ativ com agrop'!$B$7:$Z$632,COLUMN()-1,0))</f>
        <v>Gen Reflexo</v>
      </c>
      <c r="N513" s="270" t="str">
        <f>IF(VLOOKUP($B513,'Classificação ativ com agrop'!$B$7:$Z$632,COLUMN()-1,0)=0,"",VLOOKUP($B513,'Classificação ativ com agrop'!$B$7:$Z$632,COLUMN()-1,0))</f>
        <v/>
      </c>
      <c r="O513" s="270" t="str">
        <f>IF(VLOOKUP($B513,'Classificação ativ com agrop'!$B$7:$Z$632,COLUMN()-1,0)=0,"",VLOOKUP($B513,'Classificação ativ com agrop'!$B$7:$Z$632,COLUMN()-1,0))</f>
        <v/>
      </c>
      <c r="P513" s="270" t="str">
        <f>IF(VLOOKUP($B513,'Classificação ativ com agrop'!$B$7:$Z$632,COLUMN()-1,0)=0,"",VLOOKUP($B513,'Classificação ativ com agrop'!$B$7:$Z$632,COLUMN()-1,0))</f>
        <v/>
      </c>
      <c r="Q513" s="269">
        <f>IF(VLOOKUP($B513,'Classificação ativ com agrop'!$B$7:$Z$632,COLUMN()-1,0)=0,"",VLOOKUP($B513,'Classificação ativ com agrop'!$B$7:$Z$632,COLUMN()-1,0))</f>
        <v>1</v>
      </c>
      <c r="R513" s="269" t="str">
        <f>IF(VLOOKUP($B513,'Classificação ativ com agrop'!$B$7:$Z$632,COLUMN()-1,0)=0,"",VLOOKUP($B513,'Classificação ativ com agrop'!$B$7:$Z$632,COLUMN()-1,0))</f>
        <v/>
      </c>
      <c r="S513" s="270">
        <f>IF(VLOOKUP($B513,'Classificação ativ com agrop'!$B$7:$Z$632,COLUMN()-1,0)=0,"",VLOOKUP($B513,'Classificação ativ com agrop'!$B$7:$Z$632,COLUMN()-1,0))</f>
        <v>94</v>
      </c>
      <c r="T513" s="270">
        <f>IF(VLOOKUP($B513,'Classificação ativ com agrop'!$B$7:$Z$632,COLUMN()-1,0)=0,"",VLOOKUP($B513,'Classificação ativ com agrop'!$B$7:$Z$632,COLUMN()-1,0))</f>
        <v>9</v>
      </c>
      <c r="U513" s="270">
        <f>IF(VLOOKUP($B513,'Classificação ativ com agrop'!$B$7:$Z$632,COLUMN()-1,0)=0,"",VLOOKUP($B513,'Classificação ativ com agrop'!$B$7:$Z$632,COLUMN()-1,0))</f>
        <v>13210</v>
      </c>
      <c r="V513" s="270">
        <f>IF(VLOOKUP($B513,'Classificação ativ com agrop'!$B$7:$Z$632,COLUMN()-1,0)=0,"",VLOOKUP($B513,'Classificação ativ com agrop'!$B$7:$Z$632,COLUMN()-1,0))</f>
        <v>594</v>
      </c>
      <c r="W513" s="270" t="str">
        <f>IF(VLOOKUP($B513,'Classificação ativ com agrop'!$B$7:$Z$632,COLUMN()-1,0)=0,"",VLOOKUP($B513,'Classificação ativ com agrop'!$B$7:$Z$632,COLUMN()-1,0))</f>
        <v/>
      </c>
      <c r="X513" s="270" t="str">
        <f>IF(VLOOKUP($B513,'Classificação ativ com agrop'!$B$7:$Z$632,COLUMN()-1,0)=0,"",VLOOKUP($B513,'Classificação ativ com agrop'!$B$7:$Z$632,COLUMN()-1,0))</f>
        <v/>
      </c>
      <c r="Y513" s="270" t="str">
        <f>IF(VLOOKUP($B513,'Classificação ativ com agrop'!$B$7:$Z$632,COLUMN()-1,0)=0,"",VLOOKUP($B513,'Classificação ativ com agrop'!$B$7:$Z$632,COLUMN()-1,0))</f>
        <v/>
      </c>
      <c r="Z513" s="270" t="str">
        <f>IF(VLOOKUP($B513,'Classificação ativ com agrop'!$B$7:$Z$632,COLUMN()-1,0)=0,"",VLOOKUP($B513,'Classificação ativ com agrop'!$B$7:$Z$632,COLUMN()-1,0))</f>
        <v/>
      </c>
    </row>
    <row r="514" spans="1:26">
      <c r="A514" s="48">
        <v>539</v>
      </c>
      <c r="B514" s="49" t="s">
        <v>511</v>
      </c>
      <c r="C514" s="65">
        <f>VLOOKUP($B514,'Panorama Especialização Brasil'!$K$4:$BU$679,58,0)</f>
        <v>267</v>
      </c>
      <c r="D514" s="46">
        <f t="shared" si="7"/>
        <v>0.12588981522643153</v>
      </c>
      <c r="E514" s="201">
        <f>VLOOKUP($B514,'Panorama Especialização Brasil'!$K$4:$BU$679,60,0)</f>
        <v>47</v>
      </c>
      <c r="F514" s="98">
        <v>86</v>
      </c>
      <c r="G514" s="196">
        <v>14</v>
      </c>
      <c r="H514" s="98">
        <f>VLOOKUP($B514,'Panorama Especialização Brasil'!$K$4:$BU$679,63,0)</f>
        <v>37529</v>
      </c>
      <c r="I514" s="201">
        <f>VLOOKUP($B514,'Panorama Especialização Brasil'!$K$4:$BV$680,64,0)</f>
        <v>1265</v>
      </c>
      <c r="J514" s="270" t="str">
        <f>IF(VLOOKUP($B514,'Classificação ativ com agrop'!$B$7:$Z$632,COLUMN()-1,0)=0,"",VLOOKUP($B514,'Classificação ativ com agrop'!$B$7:$Z$632,COLUMN()-1,0))</f>
        <v/>
      </c>
      <c r="K514" s="270" t="str">
        <f>IF(VLOOKUP($B514,'Classificação ativ com agrop'!$B$7:$Z$632,COLUMN()-1,0)=0,"",VLOOKUP($B514,'Classificação ativ com agrop'!$B$7:$Z$632,COLUMN()-1,0))</f>
        <v>SPF</v>
      </c>
      <c r="L514" s="270" t="str">
        <f>IF(VLOOKUP($B514,'Classificação ativ com agrop'!$B$7:$Z$632,COLUMN()-1,0)=0,"",VLOOKUP($B514,'Classificação ativ com agrop'!$B$7:$Z$632,COLUMN()-1,0))</f>
        <v/>
      </c>
      <c r="M514" s="270" t="str">
        <f>IF(VLOOKUP($B514,'Classificação ativ com agrop'!$B$7:$Z$632,COLUMN()-1,0)=0,"",VLOOKUP($B514,'Classificação ativ com agrop'!$B$7:$Z$632,COLUMN()-1,0))</f>
        <v>Cons Reflexo</v>
      </c>
      <c r="N514" s="270" t="str">
        <f>IF(VLOOKUP($B514,'Classificação ativ com agrop'!$B$7:$Z$632,COLUMN()-1,0)=0,"",VLOOKUP($B514,'Classificação ativ com agrop'!$B$7:$Z$632,COLUMN()-1,0))</f>
        <v/>
      </c>
      <c r="O514" s="270" t="str">
        <f>IF(VLOOKUP($B514,'Classificação ativ com agrop'!$B$7:$Z$632,COLUMN()-1,0)=0,"",VLOOKUP($B514,'Classificação ativ com agrop'!$B$7:$Z$632,COLUMN()-1,0))</f>
        <v/>
      </c>
      <c r="P514" s="270" t="str">
        <f>IF(VLOOKUP($B514,'Classificação ativ com agrop'!$B$7:$Z$632,COLUMN()-1,0)=0,"",VLOOKUP($B514,'Classificação ativ com agrop'!$B$7:$Z$632,COLUMN()-1,0))</f>
        <v/>
      </c>
      <c r="Q514" s="269">
        <f>IF(VLOOKUP($B514,'Classificação ativ com agrop'!$B$7:$Z$632,COLUMN()-1,0)=0,"",VLOOKUP($B514,'Classificação ativ com agrop'!$B$7:$Z$632,COLUMN()-1,0))</f>
        <v>1</v>
      </c>
      <c r="R514" s="269" t="str">
        <f>IF(VLOOKUP($B514,'Classificação ativ com agrop'!$B$7:$Z$632,COLUMN()-1,0)=0,"",VLOOKUP($B514,'Classificação ativ com agrop'!$B$7:$Z$632,COLUMN()-1,0))</f>
        <v/>
      </c>
      <c r="S514" s="270">
        <f>IF(VLOOKUP($B514,'Classificação ativ com agrop'!$B$7:$Z$632,COLUMN()-1,0)=0,"",VLOOKUP($B514,'Classificação ativ com agrop'!$B$7:$Z$632,COLUMN()-1,0))</f>
        <v>267</v>
      </c>
      <c r="T514" s="270">
        <f>IF(VLOOKUP($B514,'Classificação ativ com agrop'!$B$7:$Z$632,COLUMN()-1,0)=0,"",VLOOKUP($B514,'Classificação ativ com agrop'!$B$7:$Z$632,COLUMN()-1,0))</f>
        <v>47</v>
      </c>
      <c r="U514" s="270">
        <f>IF(VLOOKUP($B514,'Classificação ativ com agrop'!$B$7:$Z$632,COLUMN()-1,0)=0,"",VLOOKUP($B514,'Classificação ativ com agrop'!$B$7:$Z$632,COLUMN()-1,0))</f>
        <v>37529</v>
      </c>
      <c r="V514" s="270">
        <f>IF(VLOOKUP($B514,'Classificação ativ com agrop'!$B$7:$Z$632,COLUMN()-1,0)=0,"",VLOOKUP($B514,'Classificação ativ com agrop'!$B$7:$Z$632,COLUMN()-1,0))</f>
        <v>1265</v>
      </c>
      <c r="W514" s="270" t="str">
        <f>IF(VLOOKUP($B514,'Classificação ativ com agrop'!$B$7:$Z$632,COLUMN()-1,0)=0,"",VLOOKUP($B514,'Classificação ativ com agrop'!$B$7:$Z$632,COLUMN()-1,0))</f>
        <v/>
      </c>
      <c r="X514" s="270" t="str">
        <f>IF(VLOOKUP($B514,'Classificação ativ com agrop'!$B$7:$Z$632,COLUMN()-1,0)=0,"",VLOOKUP($B514,'Classificação ativ com agrop'!$B$7:$Z$632,COLUMN()-1,0))</f>
        <v/>
      </c>
      <c r="Y514" s="270" t="str">
        <f>IF(VLOOKUP($B514,'Classificação ativ com agrop'!$B$7:$Z$632,COLUMN()-1,0)=0,"",VLOOKUP($B514,'Classificação ativ com agrop'!$B$7:$Z$632,COLUMN()-1,0))</f>
        <v/>
      </c>
      <c r="Z514" s="270" t="str">
        <f>IF(VLOOKUP($B514,'Classificação ativ com agrop'!$B$7:$Z$632,COLUMN()-1,0)=0,"",VLOOKUP($B514,'Classificação ativ com agrop'!$B$7:$Z$632,COLUMN()-1,0))</f>
        <v/>
      </c>
    </row>
    <row r="515" spans="1:26">
      <c r="A515" s="48">
        <v>220</v>
      </c>
      <c r="B515" s="49" t="s">
        <v>190</v>
      </c>
      <c r="C515" s="65">
        <f>VLOOKUP($B515,'Panorama Especialização Brasil'!$K$4:$BU$679,58,0)</f>
        <v>215</v>
      </c>
      <c r="D515" s="46">
        <f t="shared" si="7"/>
        <v>0.12396988590509593</v>
      </c>
      <c r="E515" s="201">
        <f>VLOOKUP($B515,'Panorama Especialização Brasil'!$K$4:$BU$679,60,0)</f>
        <v>21</v>
      </c>
      <c r="F515" s="98">
        <v>14</v>
      </c>
      <c r="G515" s="196">
        <v>3</v>
      </c>
      <c r="H515" s="98">
        <f>VLOOKUP($B515,'Panorama Especialização Brasil'!$K$4:$BU$679,63,0)</f>
        <v>30688</v>
      </c>
      <c r="I515" s="201">
        <f>VLOOKUP($B515,'Panorama Especialização Brasil'!$K$4:$BV$680,64,0)</f>
        <v>1968</v>
      </c>
      <c r="J515" s="270" t="str">
        <f>IF(VLOOKUP($B515,'Classificação ativ com agrop'!$B$7:$Z$632,COLUMN()-1,0)=0,"",VLOOKUP($B515,'Classificação ativ com agrop'!$B$7:$Z$632,COLUMN()-1,0))</f>
        <v/>
      </c>
      <c r="K515" s="270" t="str">
        <f>IF(VLOOKUP($B515,'Classificação ativ com agrop'!$B$7:$Z$632,COLUMN()-1,0)=0,"",VLOOKUP($B515,'Classificação ativ com agrop'!$B$7:$Z$632,COLUMN()-1,0))</f>
        <v>Min&amp;Met</v>
      </c>
      <c r="L515" s="270" t="str">
        <f>IF(VLOOKUP($B515,'Classificação ativ com agrop'!$B$7:$Z$632,COLUMN()-1,0)=0,"",VLOOKUP($B515,'Classificação ativ com agrop'!$B$7:$Z$632,COLUMN()-1,0))</f>
        <v/>
      </c>
      <c r="M515" s="270" t="str">
        <f>IF(VLOOKUP($B515,'Classificação ativ com agrop'!$B$7:$Z$632,COLUMN()-1,0)=0,"",VLOOKUP($B515,'Classificação ativ com agrop'!$B$7:$Z$632,COLUMN()-1,0))</f>
        <v>X Prop</v>
      </c>
      <c r="N515" s="270" t="str">
        <f>IF(VLOOKUP($B515,'Classificação ativ com agrop'!$B$7:$Z$632,COLUMN()-1,0)=0,"",VLOOKUP($B515,'Classificação ativ com agrop'!$B$7:$Z$632,COLUMN()-1,0))</f>
        <v/>
      </c>
      <c r="O515" s="270" t="str">
        <f>IF(VLOOKUP($B515,'Classificação ativ com agrop'!$B$7:$Z$632,COLUMN()-1,0)=0,"",VLOOKUP($B515,'Classificação ativ com agrop'!$B$7:$Z$632,COLUMN()-1,0))</f>
        <v/>
      </c>
      <c r="P515" s="270" t="str">
        <f>IF(VLOOKUP($B515,'Classificação ativ com agrop'!$B$7:$Z$632,COLUMN()-1,0)=0,"",VLOOKUP($B515,'Classificação ativ com agrop'!$B$7:$Z$632,COLUMN()-1,0))</f>
        <v/>
      </c>
      <c r="Q515" s="269">
        <f>IF(VLOOKUP($B515,'Classificação ativ com agrop'!$B$7:$Z$632,COLUMN()-1,0)=0,"",VLOOKUP($B515,'Classificação ativ com agrop'!$B$7:$Z$632,COLUMN()-1,0))</f>
        <v>1</v>
      </c>
      <c r="R515" s="269" t="str">
        <f>IF(VLOOKUP($B515,'Classificação ativ com agrop'!$B$7:$Z$632,COLUMN()-1,0)=0,"",VLOOKUP($B515,'Classificação ativ com agrop'!$B$7:$Z$632,COLUMN()-1,0))</f>
        <v/>
      </c>
      <c r="S515" s="270">
        <f>IF(VLOOKUP($B515,'Classificação ativ com agrop'!$B$7:$Z$632,COLUMN()-1,0)=0,"",VLOOKUP($B515,'Classificação ativ com agrop'!$B$7:$Z$632,COLUMN()-1,0))</f>
        <v>215</v>
      </c>
      <c r="T515" s="270">
        <f>IF(VLOOKUP($B515,'Classificação ativ com agrop'!$B$7:$Z$632,COLUMN()-1,0)=0,"",VLOOKUP($B515,'Classificação ativ com agrop'!$B$7:$Z$632,COLUMN()-1,0))</f>
        <v>21</v>
      </c>
      <c r="U515" s="270">
        <f>IF(VLOOKUP($B515,'Classificação ativ com agrop'!$B$7:$Z$632,COLUMN()-1,0)=0,"",VLOOKUP($B515,'Classificação ativ com agrop'!$B$7:$Z$632,COLUMN()-1,0))</f>
        <v>30688</v>
      </c>
      <c r="V515" s="270">
        <f>IF(VLOOKUP($B515,'Classificação ativ com agrop'!$B$7:$Z$632,COLUMN()-1,0)=0,"",VLOOKUP($B515,'Classificação ativ com agrop'!$B$7:$Z$632,COLUMN()-1,0))</f>
        <v>1968</v>
      </c>
      <c r="W515" s="270" t="str">
        <f>IF(VLOOKUP($B515,'Classificação ativ com agrop'!$B$7:$Z$632,COLUMN()-1,0)=0,"",VLOOKUP($B515,'Classificação ativ com agrop'!$B$7:$Z$632,COLUMN()-1,0))</f>
        <v/>
      </c>
      <c r="X515" s="270" t="str">
        <f>IF(VLOOKUP($B515,'Classificação ativ com agrop'!$B$7:$Z$632,COLUMN()-1,0)=0,"",VLOOKUP($B515,'Classificação ativ com agrop'!$B$7:$Z$632,COLUMN()-1,0))</f>
        <v/>
      </c>
      <c r="Y515" s="270" t="str">
        <f>IF(VLOOKUP($B515,'Classificação ativ com agrop'!$B$7:$Z$632,COLUMN()-1,0)=0,"",VLOOKUP($B515,'Classificação ativ com agrop'!$B$7:$Z$632,COLUMN()-1,0))</f>
        <v/>
      </c>
      <c r="Z515" s="270" t="str">
        <f>IF(VLOOKUP($B515,'Classificação ativ com agrop'!$B$7:$Z$632,COLUMN()-1,0)=0,"",VLOOKUP($B515,'Classificação ativ com agrop'!$B$7:$Z$632,COLUMN()-1,0))</f>
        <v/>
      </c>
    </row>
    <row r="516" spans="1:26">
      <c r="A516" s="48">
        <v>255</v>
      </c>
      <c r="B516" s="49" t="s">
        <v>225</v>
      </c>
      <c r="C516" s="65">
        <f>VLOOKUP($B516,'Panorama Especialização Brasil'!$K$4:$BU$679,58,0)</f>
        <v>48</v>
      </c>
      <c r="D516" s="46">
        <f t="shared" si="7"/>
        <v>0.11288566028427978</v>
      </c>
      <c r="E516" s="201">
        <f>VLOOKUP($B516,'Panorama Especialização Brasil'!$K$4:$BU$679,60,0)</f>
        <v>2</v>
      </c>
      <c r="F516" s="98">
        <v>0</v>
      </c>
      <c r="G516" s="196">
        <v>0</v>
      </c>
      <c r="H516" s="98">
        <f>VLOOKUP($B516,'Panorama Especialização Brasil'!$K$4:$BU$679,63,0)</f>
        <v>7524</v>
      </c>
      <c r="I516" s="201">
        <f>VLOOKUP($B516,'Panorama Especialização Brasil'!$K$4:$BV$680,64,0)</f>
        <v>92</v>
      </c>
      <c r="J516" s="270" t="str">
        <f>IF(VLOOKUP($B516,'Classificação ativ com agrop'!$B$7:$Z$632,COLUMN()-1,0)=0,"",VLOOKUP($B516,'Classificação ativ com agrop'!$B$7:$Z$632,COLUMN()-1,0))</f>
        <v/>
      </c>
      <c r="K516" s="270" t="str">
        <f>IF(VLOOKUP($B516,'Classificação ativ com agrop'!$B$7:$Z$632,COLUMN()-1,0)=0,"",VLOOKUP($B516,'Classificação ativ com agrop'!$B$7:$Z$632,COLUMN()-1,0))</f>
        <v>Agroind Veg</v>
      </c>
      <c r="L516" s="270" t="str">
        <f>IF(VLOOKUP($B516,'Classificação ativ com agrop'!$B$7:$Z$632,COLUMN()-1,0)=0,"",VLOOKUP($B516,'Classificação ativ com agrop'!$B$7:$Z$632,COLUMN()-1,0))</f>
        <v>Outros Agroind</v>
      </c>
      <c r="M516" s="270" t="str">
        <f>IF(VLOOKUP($B516,'Classificação ativ com agrop'!$B$7:$Z$632,COLUMN()-1,0)=0,"",VLOOKUP($B516,'Classificação ativ com agrop'!$B$7:$Z$632,COLUMN()-1,0))</f>
        <v>X Prop</v>
      </c>
      <c r="N516" s="270" t="str">
        <f>IF(VLOOKUP($B516,'Classificação ativ com agrop'!$B$7:$Z$632,COLUMN()-1,0)=0,"",VLOOKUP($B516,'Classificação ativ com agrop'!$B$7:$Z$632,COLUMN()-1,0))</f>
        <v/>
      </c>
      <c r="O516" s="270" t="str">
        <f>IF(VLOOKUP($B516,'Classificação ativ com agrop'!$B$7:$Z$632,COLUMN()-1,0)=0,"",VLOOKUP($B516,'Classificação ativ com agrop'!$B$7:$Z$632,COLUMN()-1,0))</f>
        <v/>
      </c>
      <c r="P516" s="270" t="str">
        <f>IF(VLOOKUP($B516,'Classificação ativ com agrop'!$B$7:$Z$632,COLUMN()-1,0)=0,"",VLOOKUP($B516,'Classificação ativ com agrop'!$B$7:$Z$632,COLUMN()-1,0))</f>
        <v/>
      </c>
      <c r="Q516" s="269">
        <f>IF(VLOOKUP($B516,'Classificação ativ com agrop'!$B$7:$Z$632,COLUMN()-1,0)=0,"",VLOOKUP($B516,'Classificação ativ com agrop'!$B$7:$Z$632,COLUMN()-1,0))</f>
        <v>1</v>
      </c>
      <c r="R516" s="269" t="str">
        <f>IF(VLOOKUP($B516,'Classificação ativ com agrop'!$B$7:$Z$632,COLUMN()-1,0)=0,"",VLOOKUP($B516,'Classificação ativ com agrop'!$B$7:$Z$632,COLUMN()-1,0))</f>
        <v/>
      </c>
      <c r="S516" s="270">
        <f>IF(VLOOKUP($B516,'Classificação ativ com agrop'!$B$7:$Z$632,COLUMN()-1,0)=0,"",VLOOKUP($B516,'Classificação ativ com agrop'!$B$7:$Z$632,COLUMN()-1,0))</f>
        <v>48</v>
      </c>
      <c r="T516" s="270">
        <f>IF(VLOOKUP($B516,'Classificação ativ com agrop'!$B$7:$Z$632,COLUMN()-1,0)=0,"",VLOOKUP($B516,'Classificação ativ com agrop'!$B$7:$Z$632,COLUMN()-1,0))</f>
        <v>2</v>
      </c>
      <c r="U516" s="270">
        <f>IF(VLOOKUP($B516,'Classificação ativ com agrop'!$B$7:$Z$632,COLUMN()-1,0)=0,"",VLOOKUP($B516,'Classificação ativ com agrop'!$B$7:$Z$632,COLUMN()-1,0))</f>
        <v>7524</v>
      </c>
      <c r="V516" s="270">
        <f>IF(VLOOKUP($B516,'Classificação ativ com agrop'!$B$7:$Z$632,COLUMN()-1,0)=0,"",VLOOKUP($B516,'Classificação ativ com agrop'!$B$7:$Z$632,COLUMN()-1,0))</f>
        <v>92</v>
      </c>
      <c r="W516" s="270" t="str">
        <f>IF(VLOOKUP($B516,'Classificação ativ com agrop'!$B$7:$Z$632,COLUMN()-1,0)=0,"",VLOOKUP($B516,'Classificação ativ com agrop'!$B$7:$Z$632,COLUMN()-1,0))</f>
        <v/>
      </c>
      <c r="X516" s="270" t="str">
        <f>IF(VLOOKUP($B516,'Classificação ativ com agrop'!$B$7:$Z$632,COLUMN()-1,0)=0,"",VLOOKUP($B516,'Classificação ativ com agrop'!$B$7:$Z$632,COLUMN()-1,0))</f>
        <v/>
      </c>
      <c r="Y516" s="270" t="str">
        <f>IF(VLOOKUP($B516,'Classificação ativ com agrop'!$B$7:$Z$632,COLUMN()-1,0)=0,"",VLOOKUP($B516,'Classificação ativ com agrop'!$B$7:$Z$632,COLUMN()-1,0))</f>
        <v/>
      </c>
      <c r="Z516" s="270" t="str">
        <f>IF(VLOOKUP($B516,'Classificação ativ com agrop'!$B$7:$Z$632,COLUMN()-1,0)=0,"",VLOOKUP($B516,'Classificação ativ com agrop'!$B$7:$Z$632,COLUMN()-1,0))</f>
        <v/>
      </c>
    </row>
    <row r="517" spans="1:26">
      <c r="A517" s="48">
        <v>485</v>
      </c>
      <c r="B517" s="49" t="s">
        <v>457</v>
      </c>
      <c r="C517" s="65">
        <f>VLOOKUP($B517,'Panorama Especialização Brasil'!$K$4:$BU$679,58,0)</f>
        <v>25</v>
      </c>
      <c r="D517" s="46">
        <f t="shared" si="7"/>
        <v>0.11207769983253646</v>
      </c>
      <c r="E517" s="201">
        <f>VLOOKUP($B517,'Panorama Especialização Brasil'!$K$4:$BU$679,60,0)</f>
        <v>9</v>
      </c>
      <c r="F517" s="98">
        <v>3</v>
      </c>
      <c r="G517" s="196">
        <v>2</v>
      </c>
      <c r="H517" s="98">
        <f>VLOOKUP($B517,'Panorama Especialização Brasil'!$K$4:$BU$679,63,0)</f>
        <v>3947</v>
      </c>
      <c r="I517" s="201">
        <f>VLOOKUP($B517,'Panorama Especialização Brasil'!$K$4:$BV$680,64,0)</f>
        <v>657</v>
      </c>
      <c r="J517" s="270" t="str">
        <f>IF(VLOOKUP($B517,'Classificação ativ com agrop'!$B$7:$Z$632,COLUMN()-1,0)=0,"",VLOOKUP($B517,'Classificação ativ com agrop'!$B$7:$Z$632,COLUMN()-1,0))</f>
        <v/>
      </c>
      <c r="K517" s="270" t="str">
        <f>IF(VLOOKUP($B517,'Classificação ativ com agrop'!$B$7:$Z$632,COLUMN()-1,0)=0,"",VLOOKUP($B517,'Classificação ativ com agrop'!$B$7:$Z$632,COLUMN()-1,0))</f>
        <v>SPF&amp;E</v>
      </c>
      <c r="L517" s="270" t="str">
        <f>IF(VLOOKUP($B517,'Classificação ativ com agrop'!$B$7:$Z$632,COLUMN()-1,0)=0,"",VLOOKUP($B517,'Classificação ativ com agrop'!$B$7:$Z$632,COLUMN()-1,0))</f>
        <v/>
      </c>
      <c r="M517" s="270" t="str">
        <f>IF(VLOOKUP($B517,'Classificação ativ com agrop'!$B$7:$Z$632,COLUMN()-1,0)=0,"",VLOOKUP($B517,'Classificação ativ com agrop'!$B$7:$Z$632,COLUMN()-1,0))</f>
        <v>Gen Reflexo</v>
      </c>
      <c r="N517" s="270" t="str">
        <f>IF(VLOOKUP($B517,'Classificação ativ com agrop'!$B$7:$Z$632,COLUMN()-1,0)=0,"",VLOOKUP($B517,'Classificação ativ com agrop'!$B$7:$Z$632,COLUMN()-1,0))</f>
        <v/>
      </c>
      <c r="O517" s="270" t="str">
        <f>IF(VLOOKUP($B517,'Classificação ativ com agrop'!$B$7:$Z$632,COLUMN()-1,0)=0,"",VLOOKUP($B517,'Classificação ativ com agrop'!$B$7:$Z$632,COLUMN()-1,0))</f>
        <v/>
      </c>
      <c r="P517" s="270" t="str">
        <f>IF(VLOOKUP($B517,'Classificação ativ com agrop'!$B$7:$Z$632,COLUMN()-1,0)=0,"",VLOOKUP($B517,'Classificação ativ com agrop'!$B$7:$Z$632,COLUMN()-1,0))</f>
        <v/>
      </c>
      <c r="Q517" s="269">
        <f>IF(VLOOKUP($B517,'Classificação ativ com agrop'!$B$7:$Z$632,COLUMN()-1,0)=0,"",VLOOKUP($B517,'Classificação ativ com agrop'!$B$7:$Z$632,COLUMN()-1,0))</f>
        <v>1</v>
      </c>
      <c r="R517" s="269" t="str">
        <f>IF(VLOOKUP($B517,'Classificação ativ com agrop'!$B$7:$Z$632,COLUMN()-1,0)=0,"",VLOOKUP($B517,'Classificação ativ com agrop'!$B$7:$Z$632,COLUMN()-1,0))</f>
        <v/>
      </c>
      <c r="S517" s="270">
        <f>IF(VLOOKUP($B517,'Classificação ativ com agrop'!$B$7:$Z$632,COLUMN()-1,0)=0,"",VLOOKUP($B517,'Classificação ativ com agrop'!$B$7:$Z$632,COLUMN()-1,0))</f>
        <v>25</v>
      </c>
      <c r="T517" s="270">
        <f>IF(VLOOKUP($B517,'Classificação ativ com agrop'!$B$7:$Z$632,COLUMN()-1,0)=0,"",VLOOKUP($B517,'Classificação ativ com agrop'!$B$7:$Z$632,COLUMN()-1,0))</f>
        <v>9</v>
      </c>
      <c r="U517" s="270">
        <f>IF(VLOOKUP($B517,'Classificação ativ com agrop'!$B$7:$Z$632,COLUMN()-1,0)=0,"",VLOOKUP($B517,'Classificação ativ com agrop'!$B$7:$Z$632,COLUMN()-1,0))</f>
        <v>3947</v>
      </c>
      <c r="V517" s="270">
        <f>IF(VLOOKUP($B517,'Classificação ativ com agrop'!$B$7:$Z$632,COLUMN()-1,0)=0,"",VLOOKUP($B517,'Classificação ativ com agrop'!$B$7:$Z$632,COLUMN()-1,0))</f>
        <v>657</v>
      </c>
      <c r="W517" s="270" t="str">
        <f>IF(VLOOKUP($B517,'Classificação ativ com agrop'!$B$7:$Z$632,COLUMN()-1,0)=0,"",VLOOKUP($B517,'Classificação ativ com agrop'!$B$7:$Z$632,COLUMN()-1,0))</f>
        <v/>
      </c>
      <c r="X517" s="270" t="str">
        <f>IF(VLOOKUP($B517,'Classificação ativ com agrop'!$B$7:$Z$632,COLUMN()-1,0)=0,"",VLOOKUP($B517,'Classificação ativ com agrop'!$B$7:$Z$632,COLUMN()-1,0))</f>
        <v/>
      </c>
      <c r="Y517" s="270" t="str">
        <f>IF(VLOOKUP($B517,'Classificação ativ com agrop'!$B$7:$Z$632,COLUMN()-1,0)=0,"",VLOOKUP($B517,'Classificação ativ com agrop'!$B$7:$Z$632,COLUMN()-1,0))</f>
        <v/>
      </c>
      <c r="Z517" s="270" t="str">
        <f>IF(VLOOKUP($B517,'Classificação ativ com agrop'!$B$7:$Z$632,COLUMN()-1,0)=0,"",VLOOKUP($B517,'Classificação ativ com agrop'!$B$7:$Z$632,COLUMN()-1,0))</f>
        <v/>
      </c>
    </row>
    <row r="518" spans="1:26">
      <c r="A518" s="48">
        <v>245</v>
      </c>
      <c r="B518" s="49" t="s">
        <v>215</v>
      </c>
      <c r="C518" s="65">
        <f>VLOOKUP($B518,'Panorama Especialização Brasil'!$K$4:$BU$679,58,0)</f>
        <v>78</v>
      </c>
      <c r="D518" s="46">
        <f t="shared" ref="D518:D581" si="8">(C518/H518)/($C$4/$H$4)</f>
        <v>0.11118960166484708</v>
      </c>
      <c r="E518" s="201">
        <f>VLOOKUP($B518,'Panorama Especialização Brasil'!$K$4:$BU$679,60,0)</f>
        <v>11</v>
      </c>
      <c r="F518" s="98">
        <v>6</v>
      </c>
      <c r="G518" s="196">
        <v>1</v>
      </c>
      <c r="H518" s="98">
        <f>VLOOKUP($B518,'Panorama Especialização Brasil'!$K$4:$BU$679,63,0)</f>
        <v>12413</v>
      </c>
      <c r="I518" s="201">
        <f>VLOOKUP($B518,'Panorama Especialização Brasil'!$K$4:$BV$680,64,0)</f>
        <v>471</v>
      </c>
      <c r="J518" s="270" t="str">
        <f>IF(VLOOKUP($B518,'Classificação ativ com agrop'!$B$7:$Z$632,COLUMN()-1,0)=0,"",VLOOKUP($B518,'Classificação ativ com agrop'!$B$7:$Z$632,COLUMN()-1,0))</f>
        <v/>
      </c>
      <c r="K518" s="270" t="str">
        <f>IF(VLOOKUP($B518,'Classificação ativ com agrop'!$B$7:$Z$632,COLUMN()-1,0)=0,"",VLOOKUP($B518,'Classificação ativ com agrop'!$B$7:$Z$632,COLUMN()-1,0))</f>
        <v>Multicadeia</v>
      </c>
      <c r="L518" s="270" t="str">
        <f>IF(VLOOKUP($B518,'Classificação ativ com agrop'!$B$7:$Z$632,COLUMN()-1,0)=0,"",VLOOKUP($B518,'Classificação ativ com agrop'!$B$7:$Z$632,COLUMN()-1,0))</f>
        <v/>
      </c>
      <c r="M518" s="270" t="str">
        <f>IF(VLOOKUP($B518,'Classificação ativ com agrop'!$B$7:$Z$632,COLUMN()-1,0)=0,"",VLOOKUP($B518,'Classificação ativ com agrop'!$B$7:$Z$632,COLUMN()-1,0))</f>
        <v>Multifunção</v>
      </c>
      <c r="N518" s="270" t="str">
        <f>IF(VLOOKUP($B518,'Classificação ativ com agrop'!$B$7:$Z$632,COLUMN()-1,0)=0,"",VLOOKUP($B518,'Classificação ativ com agrop'!$B$7:$Z$632,COLUMN()-1,0))</f>
        <v/>
      </c>
      <c r="O518" s="270" t="str">
        <f>IF(VLOOKUP($B518,'Classificação ativ com agrop'!$B$7:$Z$632,COLUMN()-1,0)=0,"",VLOOKUP($B518,'Classificação ativ com agrop'!$B$7:$Z$632,COLUMN()-1,0))</f>
        <v/>
      </c>
      <c r="P518" s="270" t="str">
        <f>IF(VLOOKUP($B518,'Classificação ativ com agrop'!$B$7:$Z$632,COLUMN()-1,0)=0,"",VLOOKUP($B518,'Classificação ativ com agrop'!$B$7:$Z$632,COLUMN()-1,0))</f>
        <v/>
      </c>
      <c r="Q518" s="269">
        <f>IF(VLOOKUP($B518,'Classificação ativ com agrop'!$B$7:$Z$632,COLUMN()-1,0)=0,"",VLOOKUP($B518,'Classificação ativ com agrop'!$B$7:$Z$632,COLUMN()-1,0))</f>
        <v>1</v>
      </c>
      <c r="R518" s="269" t="str">
        <f>IF(VLOOKUP($B518,'Classificação ativ com agrop'!$B$7:$Z$632,COLUMN()-1,0)=0,"",VLOOKUP($B518,'Classificação ativ com agrop'!$B$7:$Z$632,COLUMN()-1,0))</f>
        <v/>
      </c>
      <c r="S518" s="270">
        <f>IF(VLOOKUP($B518,'Classificação ativ com agrop'!$B$7:$Z$632,COLUMN()-1,0)=0,"",VLOOKUP($B518,'Classificação ativ com agrop'!$B$7:$Z$632,COLUMN()-1,0))</f>
        <v>78</v>
      </c>
      <c r="T518" s="270">
        <f>IF(VLOOKUP($B518,'Classificação ativ com agrop'!$B$7:$Z$632,COLUMN()-1,0)=0,"",VLOOKUP($B518,'Classificação ativ com agrop'!$B$7:$Z$632,COLUMN()-1,0))</f>
        <v>11</v>
      </c>
      <c r="U518" s="270">
        <f>IF(VLOOKUP($B518,'Classificação ativ com agrop'!$B$7:$Z$632,COLUMN()-1,0)=0,"",VLOOKUP($B518,'Classificação ativ com agrop'!$B$7:$Z$632,COLUMN()-1,0))</f>
        <v>12413</v>
      </c>
      <c r="V518" s="270">
        <f>IF(VLOOKUP($B518,'Classificação ativ com agrop'!$B$7:$Z$632,COLUMN()-1,0)=0,"",VLOOKUP($B518,'Classificação ativ com agrop'!$B$7:$Z$632,COLUMN()-1,0))</f>
        <v>471</v>
      </c>
      <c r="W518" s="270" t="str">
        <f>IF(VLOOKUP($B518,'Classificação ativ com agrop'!$B$7:$Z$632,COLUMN()-1,0)=0,"",VLOOKUP($B518,'Classificação ativ com agrop'!$B$7:$Z$632,COLUMN()-1,0))</f>
        <v/>
      </c>
      <c r="X518" s="270" t="str">
        <f>IF(VLOOKUP($B518,'Classificação ativ com agrop'!$B$7:$Z$632,COLUMN()-1,0)=0,"",VLOOKUP($B518,'Classificação ativ com agrop'!$B$7:$Z$632,COLUMN()-1,0))</f>
        <v/>
      </c>
      <c r="Y518" s="270" t="str">
        <f>IF(VLOOKUP($B518,'Classificação ativ com agrop'!$B$7:$Z$632,COLUMN()-1,0)=0,"",VLOOKUP($B518,'Classificação ativ com agrop'!$B$7:$Z$632,COLUMN()-1,0))</f>
        <v/>
      </c>
      <c r="Z518" s="270" t="str">
        <f>IF(VLOOKUP($B518,'Classificação ativ com agrop'!$B$7:$Z$632,COLUMN()-1,0)=0,"",VLOOKUP($B518,'Classificação ativ com agrop'!$B$7:$Z$632,COLUMN()-1,0))</f>
        <v/>
      </c>
    </row>
    <row r="519" spans="1:26">
      <c r="A519" s="48">
        <v>278</v>
      </c>
      <c r="B519" s="49" t="s">
        <v>248</v>
      </c>
      <c r="C519" s="65">
        <f>VLOOKUP($B519,'Panorama Especialização Brasil'!$K$4:$BU$679,58,0)</f>
        <v>1080</v>
      </c>
      <c r="D519" s="46">
        <f t="shared" si="8"/>
        <v>0.11005196361352915</v>
      </c>
      <c r="E519" s="201">
        <f>VLOOKUP($B519,'Panorama Especialização Brasil'!$K$4:$BU$679,60,0)</f>
        <v>17</v>
      </c>
      <c r="F519" s="98">
        <v>1042</v>
      </c>
      <c r="G519" s="196">
        <v>9</v>
      </c>
      <c r="H519" s="98">
        <f>VLOOKUP($B519,'Panorama Especialização Brasil'!$K$4:$BU$679,63,0)</f>
        <v>173649</v>
      </c>
      <c r="I519" s="201">
        <f>VLOOKUP($B519,'Panorama Especialização Brasil'!$K$4:$BV$680,64,0)</f>
        <v>2004</v>
      </c>
      <c r="J519" s="270" t="str">
        <f>IF(VLOOKUP($B519,'Classificação ativ com agrop'!$B$7:$Z$632,COLUMN()-1,0)=0,"",VLOOKUP($B519,'Classificação ativ com agrop'!$B$7:$Z$632,COLUMN()-1,0))</f>
        <v/>
      </c>
      <c r="K519" s="270" t="str">
        <f>IF(VLOOKUP($B519,'Classificação ativ com agrop'!$B$7:$Z$632,COLUMN()-1,0)=0,"",VLOOKUP($B519,'Classificação ativ com agrop'!$B$7:$Z$632,COLUMN()-1,0))</f>
        <v>Mat Transp</v>
      </c>
      <c r="L519" s="270" t="str">
        <f>IF(VLOOKUP($B519,'Classificação ativ com agrop'!$B$7:$Z$632,COLUMN()-1,0)=0,"",VLOOKUP($B519,'Classificação ativ com agrop'!$B$7:$Z$632,COLUMN()-1,0))</f>
        <v>Transp ZFM</v>
      </c>
      <c r="M519" s="270" t="str">
        <f>IF(VLOOKUP($B519,'Classificação ativ com agrop'!$B$7:$Z$632,COLUMN()-1,0)=0,"",VLOOKUP($B519,'Classificação ativ com agrop'!$B$7:$Z$632,COLUMN()-1,0))</f>
        <v>X Prop</v>
      </c>
      <c r="N519" s="270" t="str">
        <f>IF(VLOOKUP($B519,'Classificação ativ com agrop'!$B$7:$Z$632,COLUMN()-1,0)=0,"",VLOOKUP($B519,'Classificação ativ com agrop'!$B$7:$Z$632,COLUMN()-1,0))</f>
        <v/>
      </c>
      <c r="O519" s="270" t="str">
        <f>IF(VLOOKUP($B519,'Classificação ativ com agrop'!$B$7:$Z$632,COLUMN()-1,0)=0,"",VLOOKUP($B519,'Classificação ativ com agrop'!$B$7:$Z$632,COLUMN()-1,0))</f>
        <v/>
      </c>
      <c r="P519" s="270" t="str">
        <f>IF(VLOOKUP($B519,'Classificação ativ com agrop'!$B$7:$Z$632,COLUMN()-1,0)=0,"",VLOOKUP($B519,'Classificação ativ com agrop'!$B$7:$Z$632,COLUMN()-1,0))</f>
        <v/>
      </c>
      <c r="Q519" s="269">
        <f>IF(VLOOKUP($B519,'Classificação ativ com agrop'!$B$7:$Z$632,COLUMN()-1,0)=0,"",VLOOKUP($B519,'Classificação ativ com agrop'!$B$7:$Z$632,COLUMN()-1,0))</f>
        <v>1</v>
      </c>
      <c r="R519" s="269" t="str">
        <f>IF(VLOOKUP($B519,'Classificação ativ com agrop'!$B$7:$Z$632,COLUMN()-1,0)=0,"",VLOOKUP($B519,'Classificação ativ com agrop'!$B$7:$Z$632,COLUMN()-1,0))</f>
        <v/>
      </c>
      <c r="S519" s="270">
        <f>IF(VLOOKUP($B519,'Classificação ativ com agrop'!$B$7:$Z$632,COLUMN()-1,0)=0,"",VLOOKUP($B519,'Classificação ativ com agrop'!$B$7:$Z$632,COLUMN()-1,0))</f>
        <v>1080</v>
      </c>
      <c r="T519" s="270">
        <f>IF(VLOOKUP($B519,'Classificação ativ com agrop'!$B$7:$Z$632,COLUMN()-1,0)=0,"",VLOOKUP($B519,'Classificação ativ com agrop'!$B$7:$Z$632,COLUMN()-1,0))</f>
        <v>17</v>
      </c>
      <c r="U519" s="270">
        <f>IF(VLOOKUP($B519,'Classificação ativ com agrop'!$B$7:$Z$632,COLUMN()-1,0)=0,"",VLOOKUP($B519,'Classificação ativ com agrop'!$B$7:$Z$632,COLUMN()-1,0))</f>
        <v>173649</v>
      </c>
      <c r="V519" s="270">
        <f>IF(VLOOKUP($B519,'Classificação ativ com agrop'!$B$7:$Z$632,COLUMN()-1,0)=0,"",VLOOKUP($B519,'Classificação ativ com agrop'!$B$7:$Z$632,COLUMN()-1,0))</f>
        <v>2004</v>
      </c>
      <c r="W519" s="270" t="str">
        <f>IF(VLOOKUP($B519,'Classificação ativ com agrop'!$B$7:$Z$632,COLUMN()-1,0)=0,"",VLOOKUP($B519,'Classificação ativ com agrop'!$B$7:$Z$632,COLUMN()-1,0))</f>
        <v/>
      </c>
      <c r="X519" s="270" t="str">
        <f>IF(VLOOKUP($B519,'Classificação ativ com agrop'!$B$7:$Z$632,COLUMN()-1,0)=0,"",VLOOKUP($B519,'Classificação ativ com agrop'!$B$7:$Z$632,COLUMN()-1,0))</f>
        <v/>
      </c>
      <c r="Y519" s="270" t="str">
        <f>IF(VLOOKUP($B519,'Classificação ativ com agrop'!$B$7:$Z$632,COLUMN()-1,0)=0,"",VLOOKUP($B519,'Classificação ativ com agrop'!$B$7:$Z$632,COLUMN()-1,0))</f>
        <v/>
      </c>
      <c r="Z519" s="270" t="str">
        <f>IF(VLOOKUP($B519,'Classificação ativ com agrop'!$B$7:$Z$632,COLUMN()-1,0)=0,"",VLOOKUP($B519,'Classificação ativ com agrop'!$B$7:$Z$632,COLUMN()-1,0))</f>
        <v/>
      </c>
    </row>
    <row r="520" spans="1:26">
      <c r="A520" s="48">
        <v>507</v>
      </c>
      <c r="B520" s="49" t="s">
        <v>479</v>
      </c>
      <c r="C520" s="65">
        <f>VLOOKUP($B520,'Panorama Especialização Brasil'!$K$4:$BU$679,58,0)</f>
        <v>221</v>
      </c>
      <c r="D520" s="46">
        <f t="shared" si="8"/>
        <v>0.10843982092376875</v>
      </c>
      <c r="E520" s="201">
        <f>VLOOKUP($B520,'Panorama Especialização Brasil'!$K$4:$BU$679,60,0)</f>
        <v>42</v>
      </c>
      <c r="F520" s="98">
        <v>118</v>
      </c>
      <c r="G520" s="196">
        <v>15</v>
      </c>
      <c r="H520" s="98">
        <f>VLOOKUP($B520,'Panorama Especialização Brasil'!$K$4:$BU$679,63,0)</f>
        <v>36062</v>
      </c>
      <c r="I520" s="201">
        <f>VLOOKUP($B520,'Panorama Especialização Brasil'!$K$4:$BV$680,64,0)</f>
        <v>2261</v>
      </c>
      <c r="J520" s="270" t="str">
        <f>IF(VLOOKUP($B520,'Classificação ativ com agrop'!$B$7:$Z$632,COLUMN()-1,0)=0,"",VLOOKUP($B520,'Classificação ativ com agrop'!$B$7:$Z$632,COLUMN()-1,0))</f>
        <v/>
      </c>
      <c r="K520" s="270" t="str">
        <f>IF(VLOOKUP($B520,'Classificação ativ com agrop'!$B$7:$Z$632,COLUMN()-1,0)=0,"",VLOOKUP($B520,'Classificação ativ com agrop'!$B$7:$Z$632,COLUMN()-1,0))</f>
        <v>SPE</v>
      </c>
      <c r="L520" s="270" t="str">
        <f>IF(VLOOKUP($B520,'Classificação ativ com agrop'!$B$7:$Z$632,COLUMN()-1,0)=0,"",VLOOKUP($B520,'Classificação ativ com agrop'!$B$7:$Z$632,COLUMN()-1,0))</f>
        <v/>
      </c>
      <c r="M520" s="270" t="str">
        <f>IF(VLOOKUP($B520,'Classificação ativ com agrop'!$B$7:$Z$632,COLUMN()-1,0)=0,"",VLOOKUP($B520,'Classificação ativ com agrop'!$B$7:$Z$632,COLUMN()-1,0))</f>
        <v>Multifunção</v>
      </c>
      <c r="N520" s="270" t="str">
        <f>IF(VLOOKUP($B520,'Classificação ativ com agrop'!$B$7:$Z$632,COLUMN()-1,0)=0,"",VLOOKUP($B520,'Classificação ativ com agrop'!$B$7:$Z$632,COLUMN()-1,0))</f>
        <v/>
      </c>
      <c r="O520" s="270" t="str">
        <f>IF(VLOOKUP($B520,'Classificação ativ com agrop'!$B$7:$Z$632,COLUMN()-1,0)=0,"",VLOOKUP($B520,'Classificação ativ com agrop'!$B$7:$Z$632,COLUMN()-1,0))</f>
        <v/>
      </c>
      <c r="P520" s="270" t="str">
        <f>IF(VLOOKUP($B520,'Classificação ativ com agrop'!$B$7:$Z$632,COLUMN()-1,0)=0,"",VLOOKUP($B520,'Classificação ativ com agrop'!$B$7:$Z$632,COLUMN()-1,0))</f>
        <v/>
      </c>
      <c r="Q520" s="269">
        <f>IF(VLOOKUP($B520,'Classificação ativ com agrop'!$B$7:$Z$632,COLUMN()-1,0)=0,"",VLOOKUP($B520,'Classificação ativ com agrop'!$B$7:$Z$632,COLUMN()-1,0))</f>
        <v>1</v>
      </c>
      <c r="R520" s="269" t="str">
        <f>IF(VLOOKUP($B520,'Classificação ativ com agrop'!$B$7:$Z$632,COLUMN()-1,0)=0,"",VLOOKUP($B520,'Classificação ativ com agrop'!$B$7:$Z$632,COLUMN()-1,0))</f>
        <v/>
      </c>
      <c r="S520" s="270">
        <f>IF(VLOOKUP($B520,'Classificação ativ com agrop'!$B$7:$Z$632,COLUMN()-1,0)=0,"",VLOOKUP($B520,'Classificação ativ com agrop'!$B$7:$Z$632,COLUMN()-1,0))</f>
        <v>221</v>
      </c>
      <c r="T520" s="270">
        <f>IF(VLOOKUP($B520,'Classificação ativ com agrop'!$B$7:$Z$632,COLUMN()-1,0)=0,"",VLOOKUP($B520,'Classificação ativ com agrop'!$B$7:$Z$632,COLUMN()-1,0))</f>
        <v>42</v>
      </c>
      <c r="U520" s="270">
        <f>IF(VLOOKUP($B520,'Classificação ativ com agrop'!$B$7:$Z$632,COLUMN()-1,0)=0,"",VLOOKUP($B520,'Classificação ativ com agrop'!$B$7:$Z$632,COLUMN()-1,0))</f>
        <v>36062</v>
      </c>
      <c r="V520" s="270">
        <f>IF(VLOOKUP($B520,'Classificação ativ com agrop'!$B$7:$Z$632,COLUMN()-1,0)=0,"",VLOOKUP($B520,'Classificação ativ com agrop'!$B$7:$Z$632,COLUMN()-1,0))</f>
        <v>2261</v>
      </c>
      <c r="W520" s="270" t="str">
        <f>IF(VLOOKUP($B520,'Classificação ativ com agrop'!$B$7:$Z$632,COLUMN()-1,0)=0,"",VLOOKUP($B520,'Classificação ativ com agrop'!$B$7:$Z$632,COLUMN()-1,0))</f>
        <v/>
      </c>
      <c r="X520" s="270" t="str">
        <f>IF(VLOOKUP($B520,'Classificação ativ com agrop'!$B$7:$Z$632,COLUMN()-1,0)=0,"",VLOOKUP($B520,'Classificação ativ com agrop'!$B$7:$Z$632,COLUMN()-1,0))</f>
        <v/>
      </c>
      <c r="Y520" s="270" t="str">
        <f>IF(VLOOKUP($B520,'Classificação ativ com agrop'!$B$7:$Z$632,COLUMN()-1,0)=0,"",VLOOKUP($B520,'Classificação ativ com agrop'!$B$7:$Z$632,COLUMN()-1,0))</f>
        <v/>
      </c>
      <c r="Z520" s="270" t="str">
        <f>IF(VLOOKUP($B520,'Classificação ativ com agrop'!$B$7:$Z$632,COLUMN()-1,0)=0,"",VLOOKUP($B520,'Classificação ativ com agrop'!$B$7:$Z$632,COLUMN()-1,0))</f>
        <v/>
      </c>
    </row>
    <row r="521" spans="1:26">
      <c r="A521" s="48">
        <v>533</v>
      </c>
      <c r="B521" s="49" t="s">
        <v>505</v>
      </c>
      <c r="C521" s="65">
        <f>VLOOKUP($B521,'Panorama Especialização Brasil'!$K$4:$BU$679,58,0)</f>
        <v>2</v>
      </c>
      <c r="D521" s="46">
        <f t="shared" si="8"/>
        <v>0.10789528810707839</v>
      </c>
      <c r="E521" s="201">
        <f>VLOOKUP($B521,'Panorama Especialização Brasil'!$K$4:$BU$679,60,0)</f>
        <v>2</v>
      </c>
      <c r="F521" s="98">
        <v>0</v>
      </c>
      <c r="G521" s="196">
        <v>0</v>
      </c>
      <c r="H521" s="98">
        <f>VLOOKUP($B521,'Panorama Especialização Brasil'!$K$4:$BU$679,63,0)</f>
        <v>328</v>
      </c>
      <c r="I521" s="201">
        <f>VLOOKUP($B521,'Panorama Especialização Brasil'!$K$4:$BV$680,64,0)</f>
        <v>12</v>
      </c>
      <c r="J521" s="270" t="str">
        <f>IF(VLOOKUP($B521,'Classificação ativ com agrop'!$B$7:$Z$632,COLUMN()-1,0)=0,"",VLOOKUP($B521,'Classificação ativ com agrop'!$B$7:$Z$632,COLUMN()-1,0))</f>
        <v/>
      </c>
      <c r="K521" s="270" t="str">
        <f>IF(VLOOKUP($B521,'Classificação ativ com agrop'!$B$7:$Z$632,COLUMN()-1,0)=0,"",VLOOKUP($B521,'Classificação ativ com agrop'!$B$7:$Z$632,COLUMN()-1,0))</f>
        <v>SPF&amp;E</v>
      </c>
      <c r="L521" s="270" t="str">
        <f>IF(VLOOKUP($B521,'Classificação ativ com agrop'!$B$7:$Z$632,COLUMN()-1,0)=0,"",VLOOKUP($B521,'Classificação ativ com agrop'!$B$7:$Z$632,COLUMN()-1,0))</f>
        <v/>
      </c>
      <c r="M521" s="270" t="str">
        <f>IF(VLOOKUP($B521,'Classificação ativ com agrop'!$B$7:$Z$632,COLUMN()-1,0)=0,"",VLOOKUP($B521,'Classificação ativ com agrop'!$B$7:$Z$632,COLUMN()-1,0))</f>
        <v>Gen Reflexo</v>
      </c>
      <c r="N521" s="270" t="str">
        <f>IF(VLOOKUP($B521,'Classificação ativ com agrop'!$B$7:$Z$632,COLUMN()-1,0)=0,"",VLOOKUP($B521,'Classificação ativ com agrop'!$B$7:$Z$632,COLUMN()-1,0))</f>
        <v/>
      </c>
      <c r="O521" s="270" t="str">
        <f>IF(VLOOKUP($B521,'Classificação ativ com agrop'!$B$7:$Z$632,COLUMN()-1,0)=0,"",VLOOKUP($B521,'Classificação ativ com agrop'!$B$7:$Z$632,COLUMN()-1,0))</f>
        <v/>
      </c>
      <c r="P521" s="270" t="str">
        <f>IF(VLOOKUP($B521,'Classificação ativ com agrop'!$B$7:$Z$632,COLUMN()-1,0)=0,"",VLOOKUP($B521,'Classificação ativ com agrop'!$B$7:$Z$632,COLUMN()-1,0))</f>
        <v/>
      </c>
      <c r="Q521" s="269">
        <f>IF(VLOOKUP($B521,'Classificação ativ com agrop'!$B$7:$Z$632,COLUMN()-1,0)=0,"",VLOOKUP($B521,'Classificação ativ com agrop'!$B$7:$Z$632,COLUMN()-1,0))</f>
        <v>1</v>
      </c>
      <c r="R521" s="269" t="str">
        <f>IF(VLOOKUP($B521,'Classificação ativ com agrop'!$B$7:$Z$632,COLUMN()-1,0)=0,"",VLOOKUP($B521,'Classificação ativ com agrop'!$B$7:$Z$632,COLUMN()-1,0))</f>
        <v/>
      </c>
      <c r="S521" s="270">
        <f>IF(VLOOKUP($B521,'Classificação ativ com agrop'!$B$7:$Z$632,COLUMN()-1,0)=0,"",VLOOKUP($B521,'Classificação ativ com agrop'!$B$7:$Z$632,COLUMN()-1,0))</f>
        <v>2</v>
      </c>
      <c r="T521" s="270">
        <f>IF(VLOOKUP($B521,'Classificação ativ com agrop'!$B$7:$Z$632,COLUMN()-1,0)=0,"",VLOOKUP($B521,'Classificação ativ com agrop'!$B$7:$Z$632,COLUMN()-1,0))</f>
        <v>2</v>
      </c>
      <c r="U521" s="270">
        <f>IF(VLOOKUP($B521,'Classificação ativ com agrop'!$B$7:$Z$632,COLUMN()-1,0)=0,"",VLOOKUP($B521,'Classificação ativ com agrop'!$B$7:$Z$632,COLUMN()-1,0))</f>
        <v>328</v>
      </c>
      <c r="V521" s="270">
        <f>IF(VLOOKUP($B521,'Classificação ativ com agrop'!$B$7:$Z$632,COLUMN()-1,0)=0,"",VLOOKUP($B521,'Classificação ativ com agrop'!$B$7:$Z$632,COLUMN()-1,0))</f>
        <v>12</v>
      </c>
      <c r="W521" s="270" t="str">
        <f>IF(VLOOKUP($B521,'Classificação ativ com agrop'!$B$7:$Z$632,COLUMN()-1,0)=0,"",VLOOKUP($B521,'Classificação ativ com agrop'!$B$7:$Z$632,COLUMN()-1,0))</f>
        <v/>
      </c>
      <c r="X521" s="270" t="str">
        <f>IF(VLOOKUP($B521,'Classificação ativ com agrop'!$B$7:$Z$632,COLUMN()-1,0)=0,"",VLOOKUP($B521,'Classificação ativ com agrop'!$B$7:$Z$632,COLUMN()-1,0))</f>
        <v/>
      </c>
      <c r="Y521" s="270" t="str">
        <f>IF(VLOOKUP($B521,'Classificação ativ com agrop'!$B$7:$Z$632,COLUMN()-1,0)=0,"",VLOOKUP($B521,'Classificação ativ com agrop'!$B$7:$Z$632,COLUMN()-1,0))</f>
        <v/>
      </c>
      <c r="Z521" s="270" t="str">
        <f>IF(VLOOKUP($B521,'Classificação ativ com agrop'!$B$7:$Z$632,COLUMN()-1,0)=0,"",VLOOKUP($B521,'Classificação ativ com agrop'!$B$7:$Z$632,COLUMN()-1,0))</f>
        <v/>
      </c>
    </row>
    <row r="522" spans="1:26">
      <c r="A522" s="48">
        <v>107</v>
      </c>
      <c r="B522" s="49" t="s">
        <v>77</v>
      </c>
      <c r="C522" s="65">
        <f>VLOOKUP($B522,'Panorama Especialização Brasil'!$K$4:$BU$679,58,0)</f>
        <v>524</v>
      </c>
      <c r="D522" s="46">
        <f t="shared" si="8"/>
        <v>0.10720293994484847</v>
      </c>
      <c r="E522" s="201">
        <f>VLOOKUP($B522,'Panorama Especialização Brasil'!$K$4:$BU$679,60,0)</f>
        <v>74</v>
      </c>
      <c r="F522" s="98">
        <v>49</v>
      </c>
      <c r="G522" s="196">
        <v>7</v>
      </c>
      <c r="H522" s="98">
        <f>VLOOKUP($B522,'Panorama Especialização Brasil'!$K$4:$BU$679,63,0)</f>
        <v>86491</v>
      </c>
      <c r="I522" s="201">
        <f>VLOOKUP($B522,'Panorama Especialização Brasil'!$K$4:$BV$680,64,0)</f>
        <v>6485</v>
      </c>
      <c r="J522" s="270" t="str">
        <f>IF(VLOOKUP($B522,'Classificação ativ com agrop'!$B$7:$Z$632,COLUMN()-1,0)=0,"",VLOOKUP($B522,'Classificação ativ com agrop'!$B$7:$Z$632,COLUMN()-1,0))</f>
        <v/>
      </c>
      <c r="K522" s="270" t="str">
        <f>IF(VLOOKUP($B522,'Classificação ativ com agrop'!$B$7:$Z$632,COLUMN()-1,0)=0,"",VLOOKUP($B522,'Classificação ativ com agrop'!$B$7:$Z$632,COLUMN()-1,0))</f>
        <v>Tex-Vest e Similares</v>
      </c>
      <c r="L522" s="270" t="str">
        <f>IF(VLOOKUP($B522,'Classificação ativ com agrop'!$B$7:$Z$632,COLUMN()-1,0)=0,"",VLOOKUP($B522,'Classificação ativ com agrop'!$B$7:$Z$632,COLUMN()-1,0))</f>
        <v>Vestuário</v>
      </c>
      <c r="M522" s="270" t="str">
        <f>IF(VLOOKUP($B522,'Classificação ativ com agrop'!$B$7:$Z$632,COLUMN()-1,0)=0,"",VLOOKUP($B522,'Classificação ativ com agrop'!$B$7:$Z$632,COLUMN()-1,0))</f>
        <v>X Prop</v>
      </c>
      <c r="N522" s="270" t="str">
        <f>IF(VLOOKUP($B522,'Classificação ativ com agrop'!$B$7:$Z$632,COLUMN()-1,0)=0,"",VLOOKUP($B522,'Classificação ativ com agrop'!$B$7:$Z$632,COLUMN()-1,0))</f>
        <v/>
      </c>
      <c r="O522" s="270" t="str">
        <f>IF(VLOOKUP($B522,'Classificação ativ com agrop'!$B$7:$Z$632,COLUMN()-1,0)=0,"",VLOOKUP($B522,'Classificação ativ com agrop'!$B$7:$Z$632,COLUMN()-1,0))</f>
        <v/>
      </c>
      <c r="P522" s="270" t="str">
        <f>IF(VLOOKUP($B522,'Classificação ativ com agrop'!$B$7:$Z$632,COLUMN()-1,0)=0,"",VLOOKUP($B522,'Classificação ativ com agrop'!$B$7:$Z$632,COLUMN()-1,0))</f>
        <v/>
      </c>
      <c r="Q522" s="269">
        <f>IF(VLOOKUP($B522,'Classificação ativ com agrop'!$B$7:$Z$632,COLUMN()-1,0)=0,"",VLOOKUP($B522,'Classificação ativ com agrop'!$B$7:$Z$632,COLUMN()-1,0))</f>
        <v>1</v>
      </c>
      <c r="R522" s="269" t="str">
        <f>IF(VLOOKUP($B522,'Classificação ativ com agrop'!$B$7:$Z$632,COLUMN()-1,0)=0,"",VLOOKUP($B522,'Classificação ativ com agrop'!$B$7:$Z$632,COLUMN()-1,0))</f>
        <v/>
      </c>
      <c r="S522" s="270">
        <f>IF(VLOOKUP($B522,'Classificação ativ com agrop'!$B$7:$Z$632,COLUMN()-1,0)=0,"",VLOOKUP($B522,'Classificação ativ com agrop'!$B$7:$Z$632,COLUMN()-1,0))</f>
        <v>524</v>
      </c>
      <c r="T522" s="270">
        <f>IF(VLOOKUP($B522,'Classificação ativ com agrop'!$B$7:$Z$632,COLUMN()-1,0)=0,"",VLOOKUP($B522,'Classificação ativ com agrop'!$B$7:$Z$632,COLUMN()-1,0))</f>
        <v>74</v>
      </c>
      <c r="U522" s="270">
        <f>IF(VLOOKUP($B522,'Classificação ativ com agrop'!$B$7:$Z$632,COLUMN()-1,0)=0,"",VLOOKUP($B522,'Classificação ativ com agrop'!$B$7:$Z$632,COLUMN()-1,0))</f>
        <v>86491</v>
      </c>
      <c r="V522" s="270">
        <f>IF(VLOOKUP($B522,'Classificação ativ com agrop'!$B$7:$Z$632,COLUMN()-1,0)=0,"",VLOOKUP($B522,'Classificação ativ com agrop'!$B$7:$Z$632,COLUMN()-1,0))</f>
        <v>6485</v>
      </c>
      <c r="W522" s="270" t="str">
        <f>IF(VLOOKUP($B522,'Classificação ativ com agrop'!$B$7:$Z$632,COLUMN()-1,0)=0,"",VLOOKUP($B522,'Classificação ativ com agrop'!$B$7:$Z$632,COLUMN()-1,0))</f>
        <v/>
      </c>
      <c r="X522" s="270" t="str">
        <f>IF(VLOOKUP($B522,'Classificação ativ com agrop'!$B$7:$Z$632,COLUMN()-1,0)=0,"",VLOOKUP($B522,'Classificação ativ com agrop'!$B$7:$Z$632,COLUMN()-1,0))</f>
        <v/>
      </c>
      <c r="Y522" s="270" t="str">
        <f>IF(VLOOKUP($B522,'Classificação ativ com agrop'!$B$7:$Z$632,COLUMN()-1,0)=0,"",VLOOKUP($B522,'Classificação ativ com agrop'!$B$7:$Z$632,COLUMN()-1,0))</f>
        <v/>
      </c>
      <c r="Z522" s="270" t="str">
        <f>IF(VLOOKUP($B522,'Classificação ativ com agrop'!$B$7:$Z$632,COLUMN()-1,0)=0,"",VLOOKUP($B522,'Classificação ativ com agrop'!$B$7:$Z$632,COLUMN()-1,0))</f>
        <v/>
      </c>
    </row>
    <row r="523" spans="1:26">
      <c r="A523" s="48">
        <v>538</v>
      </c>
      <c r="B523" s="49" t="s">
        <v>510</v>
      </c>
      <c r="C523" s="65">
        <f>VLOOKUP($B523,'Panorama Especialização Brasil'!$K$4:$BU$679,58,0)</f>
        <v>60</v>
      </c>
      <c r="D523" s="46">
        <f t="shared" si="8"/>
        <v>0.10642438201419921</v>
      </c>
      <c r="E523" s="201">
        <f>VLOOKUP($B523,'Panorama Especialização Brasil'!$K$4:$BU$679,60,0)</f>
        <v>28</v>
      </c>
      <c r="F523" s="98">
        <v>14</v>
      </c>
      <c r="G523" s="196">
        <v>7</v>
      </c>
      <c r="H523" s="98">
        <f>VLOOKUP($B523,'Panorama Especialização Brasil'!$K$4:$BU$679,63,0)</f>
        <v>9976</v>
      </c>
      <c r="I523" s="201">
        <f>VLOOKUP($B523,'Panorama Especialização Brasil'!$K$4:$BV$680,64,0)</f>
        <v>807</v>
      </c>
      <c r="J523" s="270" t="str">
        <f>IF(VLOOKUP($B523,'Classificação ativ com agrop'!$B$7:$Z$632,COLUMN()-1,0)=0,"",VLOOKUP($B523,'Classificação ativ com agrop'!$B$7:$Z$632,COLUMN()-1,0))</f>
        <v/>
      </c>
      <c r="K523" s="270" t="str">
        <f>IF(VLOOKUP($B523,'Classificação ativ com agrop'!$B$7:$Z$632,COLUMN()-1,0)=0,"",VLOOKUP($B523,'Classificação ativ com agrop'!$B$7:$Z$632,COLUMN()-1,0))</f>
        <v>SPF</v>
      </c>
      <c r="L523" s="270" t="str">
        <f>IF(VLOOKUP($B523,'Classificação ativ com agrop'!$B$7:$Z$632,COLUMN()-1,0)=0,"",VLOOKUP($B523,'Classificação ativ com agrop'!$B$7:$Z$632,COLUMN()-1,0))</f>
        <v/>
      </c>
      <c r="M523" s="270" t="str">
        <f>IF(VLOOKUP($B523,'Classificação ativ com agrop'!$B$7:$Z$632,COLUMN()-1,0)=0,"",VLOOKUP($B523,'Classificação ativ com agrop'!$B$7:$Z$632,COLUMN()-1,0))</f>
        <v>Cons Reflexo</v>
      </c>
      <c r="N523" s="270" t="str">
        <f>IF(VLOOKUP($B523,'Classificação ativ com agrop'!$B$7:$Z$632,COLUMN()-1,0)=0,"",VLOOKUP($B523,'Classificação ativ com agrop'!$B$7:$Z$632,COLUMN()-1,0))</f>
        <v/>
      </c>
      <c r="O523" s="270" t="str">
        <f>IF(VLOOKUP($B523,'Classificação ativ com agrop'!$B$7:$Z$632,COLUMN()-1,0)=0,"",VLOOKUP($B523,'Classificação ativ com agrop'!$B$7:$Z$632,COLUMN()-1,0))</f>
        <v/>
      </c>
      <c r="P523" s="270" t="str">
        <f>IF(VLOOKUP($B523,'Classificação ativ com agrop'!$B$7:$Z$632,COLUMN()-1,0)=0,"",VLOOKUP($B523,'Classificação ativ com agrop'!$B$7:$Z$632,COLUMN()-1,0))</f>
        <v/>
      </c>
      <c r="Q523" s="269">
        <f>IF(VLOOKUP($B523,'Classificação ativ com agrop'!$B$7:$Z$632,COLUMN()-1,0)=0,"",VLOOKUP($B523,'Classificação ativ com agrop'!$B$7:$Z$632,COLUMN()-1,0))</f>
        <v>1</v>
      </c>
      <c r="R523" s="269" t="str">
        <f>IF(VLOOKUP($B523,'Classificação ativ com agrop'!$B$7:$Z$632,COLUMN()-1,0)=0,"",VLOOKUP($B523,'Classificação ativ com agrop'!$B$7:$Z$632,COLUMN()-1,0))</f>
        <v/>
      </c>
      <c r="S523" s="270">
        <f>IF(VLOOKUP($B523,'Classificação ativ com agrop'!$B$7:$Z$632,COLUMN()-1,0)=0,"",VLOOKUP($B523,'Classificação ativ com agrop'!$B$7:$Z$632,COLUMN()-1,0))</f>
        <v>60</v>
      </c>
      <c r="T523" s="270">
        <f>IF(VLOOKUP($B523,'Classificação ativ com agrop'!$B$7:$Z$632,COLUMN()-1,0)=0,"",VLOOKUP($B523,'Classificação ativ com agrop'!$B$7:$Z$632,COLUMN()-1,0))</f>
        <v>28</v>
      </c>
      <c r="U523" s="270">
        <f>IF(VLOOKUP($B523,'Classificação ativ com agrop'!$B$7:$Z$632,COLUMN()-1,0)=0,"",VLOOKUP($B523,'Classificação ativ com agrop'!$B$7:$Z$632,COLUMN()-1,0))</f>
        <v>9976</v>
      </c>
      <c r="V523" s="270">
        <f>IF(VLOOKUP($B523,'Classificação ativ com agrop'!$B$7:$Z$632,COLUMN()-1,0)=0,"",VLOOKUP($B523,'Classificação ativ com agrop'!$B$7:$Z$632,COLUMN()-1,0))</f>
        <v>807</v>
      </c>
      <c r="W523" s="270" t="str">
        <f>IF(VLOOKUP($B523,'Classificação ativ com agrop'!$B$7:$Z$632,COLUMN()-1,0)=0,"",VLOOKUP($B523,'Classificação ativ com agrop'!$B$7:$Z$632,COLUMN()-1,0))</f>
        <v/>
      </c>
      <c r="X523" s="270" t="str">
        <f>IF(VLOOKUP($B523,'Classificação ativ com agrop'!$B$7:$Z$632,COLUMN()-1,0)=0,"",VLOOKUP($B523,'Classificação ativ com agrop'!$B$7:$Z$632,COLUMN()-1,0))</f>
        <v/>
      </c>
      <c r="Y523" s="270" t="str">
        <f>IF(VLOOKUP($B523,'Classificação ativ com agrop'!$B$7:$Z$632,COLUMN()-1,0)=0,"",VLOOKUP($B523,'Classificação ativ com agrop'!$B$7:$Z$632,COLUMN()-1,0))</f>
        <v/>
      </c>
      <c r="Z523" s="270" t="str">
        <f>IF(VLOOKUP($B523,'Classificação ativ com agrop'!$B$7:$Z$632,COLUMN()-1,0)=0,"",VLOOKUP($B523,'Classificação ativ com agrop'!$B$7:$Z$632,COLUMN()-1,0))</f>
        <v/>
      </c>
    </row>
    <row r="524" spans="1:26">
      <c r="A524" s="48">
        <v>307</v>
      </c>
      <c r="B524" s="49" t="s">
        <v>278</v>
      </c>
      <c r="C524" s="65">
        <f>VLOOKUP($B524,'Panorama Especialização Brasil'!$K$4:$BU$679,58,0)</f>
        <v>41</v>
      </c>
      <c r="D524" s="46">
        <f t="shared" si="8"/>
        <v>0.1035523718572645</v>
      </c>
      <c r="E524" s="201">
        <f>VLOOKUP($B524,'Panorama Especialização Brasil'!$K$4:$BU$679,60,0)</f>
        <v>6</v>
      </c>
      <c r="F524" s="98">
        <v>5</v>
      </c>
      <c r="G524" s="196">
        <v>1</v>
      </c>
      <c r="H524" s="98">
        <f>VLOOKUP($B524,'Panorama Especialização Brasil'!$K$4:$BU$679,63,0)</f>
        <v>7006</v>
      </c>
      <c r="I524" s="201">
        <f>VLOOKUP($B524,'Panorama Especialização Brasil'!$K$4:$BV$680,64,0)</f>
        <v>228</v>
      </c>
      <c r="J524" s="270" t="str">
        <f>IF(VLOOKUP($B524,'Classificação ativ com agrop'!$B$7:$Z$632,COLUMN()-1,0)=0,"",VLOOKUP($B524,'Classificação ativ com agrop'!$B$7:$Z$632,COLUMN()-1,0))</f>
        <v/>
      </c>
      <c r="K524" s="270" t="str">
        <f>IF(VLOOKUP($B524,'Classificação ativ com agrop'!$B$7:$Z$632,COLUMN()-1,0)=0,"",VLOOKUP($B524,'Classificação ativ com agrop'!$B$7:$Z$632,COLUMN()-1,0))</f>
        <v>SPF&amp;E</v>
      </c>
      <c r="L524" s="270" t="str">
        <f>IF(VLOOKUP($B524,'Classificação ativ com agrop'!$B$7:$Z$632,COLUMN()-1,0)=0,"",VLOOKUP($B524,'Classificação ativ com agrop'!$B$7:$Z$632,COLUMN()-1,0))</f>
        <v/>
      </c>
      <c r="M524" s="270" t="str">
        <f>IF(VLOOKUP($B524,'Classificação ativ com agrop'!$B$7:$Z$632,COLUMN()-1,0)=0,"",VLOOKUP($B524,'Classificação ativ com agrop'!$B$7:$Z$632,COLUMN()-1,0))</f>
        <v>Gen Reflexo</v>
      </c>
      <c r="N524" s="270" t="str">
        <f>IF(VLOOKUP($B524,'Classificação ativ com agrop'!$B$7:$Z$632,COLUMN()-1,0)=0,"",VLOOKUP($B524,'Classificação ativ com agrop'!$B$7:$Z$632,COLUMN()-1,0))</f>
        <v/>
      </c>
      <c r="O524" s="270" t="str">
        <f>IF(VLOOKUP($B524,'Classificação ativ com agrop'!$B$7:$Z$632,COLUMN()-1,0)=0,"",VLOOKUP($B524,'Classificação ativ com agrop'!$B$7:$Z$632,COLUMN()-1,0))</f>
        <v/>
      </c>
      <c r="P524" s="270" t="str">
        <f>IF(VLOOKUP($B524,'Classificação ativ com agrop'!$B$7:$Z$632,COLUMN()-1,0)=0,"",VLOOKUP($B524,'Classificação ativ com agrop'!$B$7:$Z$632,COLUMN()-1,0))</f>
        <v/>
      </c>
      <c r="Q524" s="269">
        <f>IF(VLOOKUP($B524,'Classificação ativ com agrop'!$B$7:$Z$632,COLUMN()-1,0)=0,"",VLOOKUP($B524,'Classificação ativ com agrop'!$B$7:$Z$632,COLUMN()-1,0))</f>
        <v>1</v>
      </c>
      <c r="R524" s="269" t="str">
        <f>IF(VLOOKUP($B524,'Classificação ativ com agrop'!$B$7:$Z$632,COLUMN()-1,0)=0,"",VLOOKUP($B524,'Classificação ativ com agrop'!$B$7:$Z$632,COLUMN()-1,0))</f>
        <v/>
      </c>
      <c r="S524" s="270">
        <f>IF(VLOOKUP($B524,'Classificação ativ com agrop'!$B$7:$Z$632,COLUMN()-1,0)=0,"",VLOOKUP($B524,'Classificação ativ com agrop'!$B$7:$Z$632,COLUMN()-1,0))</f>
        <v>41</v>
      </c>
      <c r="T524" s="270">
        <f>IF(VLOOKUP($B524,'Classificação ativ com agrop'!$B$7:$Z$632,COLUMN()-1,0)=0,"",VLOOKUP($B524,'Classificação ativ com agrop'!$B$7:$Z$632,COLUMN()-1,0))</f>
        <v>6</v>
      </c>
      <c r="U524" s="270">
        <f>IF(VLOOKUP($B524,'Classificação ativ com agrop'!$B$7:$Z$632,COLUMN()-1,0)=0,"",VLOOKUP($B524,'Classificação ativ com agrop'!$B$7:$Z$632,COLUMN()-1,0))</f>
        <v>7006</v>
      </c>
      <c r="V524" s="270">
        <f>IF(VLOOKUP($B524,'Classificação ativ com agrop'!$B$7:$Z$632,COLUMN()-1,0)=0,"",VLOOKUP($B524,'Classificação ativ com agrop'!$B$7:$Z$632,COLUMN()-1,0))</f>
        <v>228</v>
      </c>
      <c r="W524" s="270" t="str">
        <f>IF(VLOOKUP($B524,'Classificação ativ com agrop'!$B$7:$Z$632,COLUMN()-1,0)=0,"",VLOOKUP($B524,'Classificação ativ com agrop'!$B$7:$Z$632,COLUMN()-1,0))</f>
        <v/>
      </c>
      <c r="X524" s="270" t="str">
        <f>IF(VLOOKUP($B524,'Classificação ativ com agrop'!$B$7:$Z$632,COLUMN()-1,0)=0,"",VLOOKUP($B524,'Classificação ativ com agrop'!$B$7:$Z$632,COLUMN()-1,0))</f>
        <v/>
      </c>
      <c r="Y524" s="270" t="str">
        <f>IF(VLOOKUP($B524,'Classificação ativ com agrop'!$B$7:$Z$632,COLUMN()-1,0)=0,"",VLOOKUP($B524,'Classificação ativ com agrop'!$B$7:$Z$632,COLUMN()-1,0))</f>
        <v/>
      </c>
      <c r="Z524" s="270" t="str">
        <f>IF(VLOOKUP($B524,'Classificação ativ com agrop'!$B$7:$Z$632,COLUMN()-1,0)=0,"",VLOOKUP($B524,'Classificação ativ com agrop'!$B$7:$Z$632,COLUMN()-1,0))</f>
        <v/>
      </c>
    </row>
    <row r="525" spans="1:26">
      <c r="A525" s="48">
        <v>129</v>
      </c>
      <c r="B525" s="49" t="s">
        <v>99</v>
      </c>
      <c r="C525" s="65">
        <f>VLOOKUP($B525,'Panorama Especialização Brasil'!$K$4:$BU$679,58,0)</f>
        <v>140</v>
      </c>
      <c r="D525" s="46">
        <f t="shared" si="8"/>
        <v>0.10320692475684372</v>
      </c>
      <c r="E525" s="201">
        <f>VLOOKUP($B525,'Panorama Especialização Brasil'!$K$4:$BU$679,60,0)</f>
        <v>9</v>
      </c>
      <c r="F525" s="98">
        <v>129</v>
      </c>
      <c r="G525" s="196">
        <v>6</v>
      </c>
      <c r="H525" s="98">
        <f>VLOOKUP($B525,'Panorama Especialização Brasil'!$K$4:$BU$679,63,0)</f>
        <v>24003</v>
      </c>
      <c r="I525" s="201">
        <f>VLOOKUP($B525,'Panorama Especialização Brasil'!$K$4:$BV$680,64,0)</f>
        <v>957</v>
      </c>
      <c r="J525" s="270" t="str">
        <f>IF(VLOOKUP($B525,'Classificação ativ com agrop'!$B$7:$Z$632,COLUMN()-1,0)=0,"",VLOOKUP($B525,'Classificação ativ com agrop'!$B$7:$Z$632,COLUMN()-1,0))</f>
        <v/>
      </c>
      <c r="K525" s="270" t="str">
        <f>IF(VLOOKUP($B525,'Classificação ativ com agrop'!$B$7:$Z$632,COLUMN()-1,0)=0,"",VLOOKUP($B525,'Classificação ativ com agrop'!$B$7:$Z$632,COLUMN()-1,0))</f>
        <v>Multicadeia</v>
      </c>
      <c r="L525" s="270" t="str">
        <f>IF(VLOOKUP($B525,'Classificação ativ com agrop'!$B$7:$Z$632,COLUMN()-1,0)=0,"",VLOOKUP($B525,'Classificação ativ com agrop'!$B$7:$Z$632,COLUMN()-1,0))</f>
        <v/>
      </c>
      <c r="M525" s="270" t="str">
        <f>IF(VLOOKUP($B525,'Classificação ativ com agrop'!$B$7:$Z$632,COLUMN()-1,0)=0,"",VLOOKUP($B525,'Classificação ativ com agrop'!$B$7:$Z$632,COLUMN()-1,0))</f>
        <v>Multifunção</v>
      </c>
      <c r="N525" s="270" t="str">
        <f>IF(VLOOKUP($B525,'Classificação ativ com agrop'!$B$7:$Z$632,COLUMN()-1,0)=0,"",VLOOKUP($B525,'Classificação ativ com agrop'!$B$7:$Z$632,COLUMN()-1,0))</f>
        <v/>
      </c>
      <c r="O525" s="270" t="str">
        <f>IF(VLOOKUP($B525,'Classificação ativ com agrop'!$B$7:$Z$632,COLUMN()-1,0)=0,"",VLOOKUP($B525,'Classificação ativ com agrop'!$B$7:$Z$632,COLUMN()-1,0))</f>
        <v/>
      </c>
      <c r="P525" s="270" t="str">
        <f>IF(VLOOKUP($B525,'Classificação ativ com agrop'!$B$7:$Z$632,COLUMN()-1,0)=0,"",VLOOKUP($B525,'Classificação ativ com agrop'!$B$7:$Z$632,COLUMN()-1,0))</f>
        <v/>
      </c>
      <c r="Q525" s="269">
        <f>IF(VLOOKUP($B525,'Classificação ativ com agrop'!$B$7:$Z$632,COLUMN()-1,0)=0,"",VLOOKUP($B525,'Classificação ativ com agrop'!$B$7:$Z$632,COLUMN()-1,0))</f>
        <v>1</v>
      </c>
      <c r="R525" s="269" t="str">
        <f>IF(VLOOKUP($B525,'Classificação ativ com agrop'!$B$7:$Z$632,COLUMN()-1,0)=0,"",VLOOKUP($B525,'Classificação ativ com agrop'!$B$7:$Z$632,COLUMN()-1,0))</f>
        <v/>
      </c>
      <c r="S525" s="270">
        <f>IF(VLOOKUP($B525,'Classificação ativ com agrop'!$B$7:$Z$632,COLUMN()-1,0)=0,"",VLOOKUP($B525,'Classificação ativ com agrop'!$B$7:$Z$632,COLUMN()-1,0))</f>
        <v>140</v>
      </c>
      <c r="T525" s="270">
        <f>IF(VLOOKUP($B525,'Classificação ativ com agrop'!$B$7:$Z$632,COLUMN()-1,0)=0,"",VLOOKUP($B525,'Classificação ativ com agrop'!$B$7:$Z$632,COLUMN()-1,0))</f>
        <v>9</v>
      </c>
      <c r="U525" s="270">
        <f>IF(VLOOKUP($B525,'Classificação ativ com agrop'!$B$7:$Z$632,COLUMN()-1,0)=0,"",VLOOKUP($B525,'Classificação ativ com agrop'!$B$7:$Z$632,COLUMN()-1,0))</f>
        <v>24003</v>
      </c>
      <c r="V525" s="270">
        <f>IF(VLOOKUP($B525,'Classificação ativ com agrop'!$B$7:$Z$632,COLUMN()-1,0)=0,"",VLOOKUP($B525,'Classificação ativ com agrop'!$B$7:$Z$632,COLUMN()-1,0))</f>
        <v>957</v>
      </c>
      <c r="W525" s="270" t="str">
        <f>IF(VLOOKUP($B525,'Classificação ativ com agrop'!$B$7:$Z$632,COLUMN()-1,0)=0,"",VLOOKUP($B525,'Classificação ativ com agrop'!$B$7:$Z$632,COLUMN()-1,0))</f>
        <v/>
      </c>
      <c r="X525" s="270" t="str">
        <f>IF(VLOOKUP($B525,'Classificação ativ com agrop'!$B$7:$Z$632,COLUMN()-1,0)=0,"",VLOOKUP($B525,'Classificação ativ com agrop'!$B$7:$Z$632,COLUMN()-1,0))</f>
        <v/>
      </c>
      <c r="Y525" s="270" t="str">
        <f>IF(VLOOKUP($B525,'Classificação ativ com agrop'!$B$7:$Z$632,COLUMN()-1,0)=0,"",VLOOKUP($B525,'Classificação ativ com agrop'!$B$7:$Z$632,COLUMN()-1,0))</f>
        <v/>
      </c>
      <c r="Z525" s="270" t="str">
        <f>IF(VLOOKUP($B525,'Classificação ativ com agrop'!$B$7:$Z$632,COLUMN()-1,0)=0,"",VLOOKUP($B525,'Classificação ativ com agrop'!$B$7:$Z$632,COLUMN()-1,0))</f>
        <v/>
      </c>
    </row>
    <row r="526" spans="1:26">
      <c r="A526" s="48">
        <v>194</v>
      </c>
      <c r="B526" s="49" t="s">
        <v>164</v>
      </c>
      <c r="C526" s="65">
        <f>VLOOKUP($B526,'Panorama Especialização Brasil'!$K$4:$BU$679,58,0)</f>
        <v>49</v>
      </c>
      <c r="D526" s="46">
        <f t="shared" si="8"/>
        <v>0.10210157032836574</v>
      </c>
      <c r="E526" s="201">
        <f>VLOOKUP($B526,'Panorama Especialização Brasil'!$K$4:$BU$679,60,0)</f>
        <v>3</v>
      </c>
      <c r="F526" s="98">
        <v>0</v>
      </c>
      <c r="G526" s="196">
        <v>0</v>
      </c>
      <c r="H526" s="98">
        <f>VLOOKUP($B526,'Panorama Especialização Brasil'!$K$4:$BU$679,63,0)</f>
        <v>8492</v>
      </c>
      <c r="I526" s="201">
        <f>VLOOKUP($B526,'Panorama Especialização Brasil'!$K$4:$BV$680,64,0)</f>
        <v>95</v>
      </c>
      <c r="J526" s="270" t="str">
        <f>IF(VLOOKUP($B526,'Classificação ativ com agrop'!$B$7:$Z$632,COLUMN()-1,0)=0,"",VLOOKUP($B526,'Classificação ativ com agrop'!$B$7:$Z$632,COLUMN()-1,0))</f>
        <v/>
      </c>
      <c r="K526" s="270" t="str">
        <f>IF(VLOOKUP($B526,'Classificação ativ com agrop'!$B$7:$Z$632,COLUMN()-1,0)=0,"",VLOOKUP($B526,'Classificação ativ com agrop'!$B$7:$Z$632,COLUMN()-1,0))</f>
        <v>Min&amp;Met</v>
      </c>
      <c r="L526" s="270" t="str">
        <f>IF(VLOOKUP($B526,'Classificação ativ com agrop'!$B$7:$Z$632,COLUMN()-1,0)=0,"",VLOOKUP($B526,'Classificação ativ com agrop'!$B$7:$Z$632,COLUMN()-1,0))</f>
        <v/>
      </c>
      <c r="M526" s="270" t="str">
        <f>IF(VLOOKUP($B526,'Classificação ativ com agrop'!$B$7:$Z$632,COLUMN()-1,0)=0,"",VLOOKUP($B526,'Classificação ativ com agrop'!$B$7:$Z$632,COLUMN()-1,0))</f>
        <v>X Prop</v>
      </c>
      <c r="N526" s="270" t="str">
        <f>IF(VLOOKUP($B526,'Classificação ativ com agrop'!$B$7:$Z$632,COLUMN()-1,0)=0,"",VLOOKUP($B526,'Classificação ativ com agrop'!$B$7:$Z$632,COLUMN()-1,0))</f>
        <v/>
      </c>
      <c r="O526" s="270" t="str">
        <f>IF(VLOOKUP($B526,'Classificação ativ com agrop'!$B$7:$Z$632,COLUMN()-1,0)=0,"",VLOOKUP($B526,'Classificação ativ com agrop'!$B$7:$Z$632,COLUMN()-1,0))</f>
        <v/>
      </c>
      <c r="P526" s="270" t="str">
        <f>IF(VLOOKUP($B526,'Classificação ativ com agrop'!$B$7:$Z$632,COLUMN()-1,0)=0,"",VLOOKUP($B526,'Classificação ativ com agrop'!$B$7:$Z$632,COLUMN()-1,0))</f>
        <v/>
      </c>
      <c r="Q526" s="269">
        <f>IF(VLOOKUP($B526,'Classificação ativ com agrop'!$B$7:$Z$632,COLUMN()-1,0)=0,"",VLOOKUP($B526,'Classificação ativ com agrop'!$B$7:$Z$632,COLUMN()-1,0))</f>
        <v>1</v>
      </c>
      <c r="R526" s="269" t="str">
        <f>IF(VLOOKUP($B526,'Classificação ativ com agrop'!$B$7:$Z$632,COLUMN()-1,0)=0,"",VLOOKUP($B526,'Classificação ativ com agrop'!$B$7:$Z$632,COLUMN()-1,0))</f>
        <v/>
      </c>
      <c r="S526" s="270">
        <f>IF(VLOOKUP($B526,'Classificação ativ com agrop'!$B$7:$Z$632,COLUMN()-1,0)=0,"",VLOOKUP($B526,'Classificação ativ com agrop'!$B$7:$Z$632,COLUMN()-1,0))</f>
        <v>49</v>
      </c>
      <c r="T526" s="270">
        <f>IF(VLOOKUP($B526,'Classificação ativ com agrop'!$B$7:$Z$632,COLUMN()-1,0)=0,"",VLOOKUP($B526,'Classificação ativ com agrop'!$B$7:$Z$632,COLUMN()-1,0))</f>
        <v>3</v>
      </c>
      <c r="U526" s="270">
        <f>IF(VLOOKUP($B526,'Classificação ativ com agrop'!$B$7:$Z$632,COLUMN()-1,0)=0,"",VLOOKUP($B526,'Classificação ativ com agrop'!$B$7:$Z$632,COLUMN()-1,0))</f>
        <v>8492</v>
      </c>
      <c r="V526" s="270">
        <f>IF(VLOOKUP($B526,'Classificação ativ com agrop'!$B$7:$Z$632,COLUMN()-1,0)=0,"",VLOOKUP($B526,'Classificação ativ com agrop'!$B$7:$Z$632,COLUMN()-1,0))</f>
        <v>95</v>
      </c>
      <c r="W526" s="270" t="str">
        <f>IF(VLOOKUP($B526,'Classificação ativ com agrop'!$B$7:$Z$632,COLUMN()-1,0)=0,"",VLOOKUP($B526,'Classificação ativ com agrop'!$B$7:$Z$632,COLUMN()-1,0))</f>
        <v/>
      </c>
      <c r="X526" s="270" t="str">
        <f>IF(VLOOKUP($B526,'Classificação ativ com agrop'!$B$7:$Z$632,COLUMN()-1,0)=0,"",VLOOKUP($B526,'Classificação ativ com agrop'!$B$7:$Z$632,COLUMN()-1,0))</f>
        <v/>
      </c>
      <c r="Y526" s="270" t="str">
        <f>IF(VLOOKUP($B526,'Classificação ativ com agrop'!$B$7:$Z$632,COLUMN()-1,0)=0,"",VLOOKUP($B526,'Classificação ativ com agrop'!$B$7:$Z$632,COLUMN()-1,0))</f>
        <v/>
      </c>
      <c r="Z526" s="270" t="str">
        <f>IF(VLOOKUP($B526,'Classificação ativ com agrop'!$B$7:$Z$632,COLUMN()-1,0)=0,"",VLOOKUP($B526,'Classificação ativ com agrop'!$B$7:$Z$632,COLUMN()-1,0))</f>
        <v/>
      </c>
    </row>
    <row r="527" spans="1:26">
      <c r="A527" s="48">
        <v>87</v>
      </c>
      <c r="B527" s="49" t="s">
        <v>57</v>
      </c>
      <c r="C527" s="65">
        <f>VLOOKUP($B527,'Panorama Especialização Brasil'!$K$4:$BU$679,58,0)</f>
        <v>36</v>
      </c>
      <c r="D527" s="46">
        <f t="shared" si="8"/>
        <v>9.9829772917127538E-2</v>
      </c>
      <c r="E527" s="201">
        <f>VLOOKUP($B527,'Panorama Especialização Brasil'!$K$4:$BU$679,60,0)</f>
        <v>4</v>
      </c>
      <c r="F527" s="98">
        <v>0</v>
      </c>
      <c r="G527" s="196">
        <v>0</v>
      </c>
      <c r="H527" s="98">
        <f>VLOOKUP($B527,'Panorama Especialização Brasil'!$K$4:$BU$679,63,0)</f>
        <v>6381</v>
      </c>
      <c r="I527" s="201">
        <f>VLOOKUP($B527,'Panorama Especialização Brasil'!$K$4:$BV$680,64,0)</f>
        <v>348</v>
      </c>
      <c r="J527" s="270" t="str">
        <f>IF(VLOOKUP($B527,'Classificação ativ com agrop'!$B$7:$Z$632,COLUMN()-1,0)=0,"",VLOOKUP($B527,'Classificação ativ com agrop'!$B$7:$Z$632,COLUMN()-1,0))</f>
        <v/>
      </c>
      <c r="K527" s="270" t="str">
        <f>IF(VLOOKUP($B527,'Classificação ativ com agrop'!$B$7:$Z$632,COLUMN()-1,0)=0,"",VLOOKUP($B527,'Classificação ativ com agrop'!$B$7:$Z$632,COLUMN()-1,0))</f>
        <v>SPF</v>
      </c>
      <c r="L527" s="270" t="str">
        <f>IF(VLOOKUP($B527,'Classificação ativ com agrop'!$B$7:$Z$632,COLUMN()-1,0)=0,"",VLOOKUP($B527,'Classificação ativ com agrop'!$B$7:$Z$632,COLUMN()-1,0))</f>
        <v/>
      </c>
      <c r="M527" s="270" t="str">
        <f>IF(VLOOKUP($B527,'Classificação ativ com agrop'!$B$7:$Z$632,COLUMN()-1,0)=0,"",VLOOKUP($B527,'Classificação ativ com agrop'!$B$7:$Z$632,COLUMN()-1,0))</f>
        <v>Cons Reflexo</v>
      </c>
      <c r="N527" s="270" t="str">
        <f>IF(VLOOKUP($B527,'Classificação ativ com agrop'!$B$7:$Z$632,COLUMN()-1,0)=0,"",VLOOKUP($B527,'Classificação ativ com agrop'!$B$7:$Z$632,COLUMN()-1,0))</f>
        <v/>
      </c>
      <c r="O527" s="270" t="str">
        <f>IF(VLOOKUP($B527,'Classificação ativ com agrop'!$B$7:$Z$632,COLUMN()-1,0)=0,"",VLOOKUP($B527,'Classificação ativ com agrop'!$B$7:$Z$632,COLUMN()-1,0))</f>
        <v/>
      </c>
      <c r="P527" s="270" t="str">
        <f>IF(VLOOKUP($B527,'Classificação ativ com agrop'!$B$7:$Z$632,COLUMN()-1,0)=0,"",VLOOKUP($B527,'Classificação ativ com agrop'!$B$7:$Z$632,COLUMN()-1,0))</f>
        <v/>
      </c>
      <c r="Q527" s="269">
        <f>IF(VLOOKUP($B527,'Classificação ativ com agrop'!$B$7:$Z$632,COLUMN()-1,0)=0,"",VLOOKUP($B527,'Classificação ativ com agrop'!$B$7:$Z$632,COLUMN()-1,0))</f>
        <v>1</v>
      </c>
      <c r="R527" s="269" t="str">
        <f>IF(VLOOKUP($B527,'Classificação ativ com agrop'!$B$7:$Z$632,COLUMN()-1,0)=0,"",VLOOKUP($B527,'Classificação ativ com agrop'!$B$7:$Z$632,COLUMN()-1,0))</f>
        <v/>
      </c>
      <c r="S527" s="270">
        <f>IF(VLOOKUP($B527,'Classificação ativ com agrop'!$B$7:$Z$632,COLUMN()-1,0)=0,"",VLOOKUP($B527,'Classificação ativ com agrop'!$B$7:$Z$632,COLUMN()-1,0))</f>
        <v>36</v>
      </c>
      <c r="T527" s="270">
        <f>IF(VLOOKUP($B527,'Classificação ativ com agrop'!$B$7:$Z$632,COLUMN()-1,0)=0,"",VLOOKUP($B527,'Classificação ativ com agrop'!$B$7:$Z$632,COLUMN()-1,0))</f>
        <v>4</v>
      </c>
      <c r="U527" s="270">
        <f>IF(VLOOKUP($B527,'Classificação ativ com agrop'!$B$7:$Z$632,COLUMN()-1,0)=0,"",VLOOKUP($B527,'Classificação ativ com agrop'!$B$7:$Z$632,COLUMN()-1,0))</f>
        <v>6381</v>
      </c>
      <c r="V527" s="270">
        <f>IF(VLOOKUP($B527,'Classificação ativ com agrop'!$B$7:$Z$632,COLUMN()-1,0)=0,"",VLOOKUP($B527,'Classificação ativ com agrop'!$B$7:$Z$632,COLUMN()-1,0))</f>
        <v>348</v>
      </c>
      <c r="W527" s="270" t="str">
        <f>IF(VLOOKUP($B527,'Classificação ativ com agrop'!$B$7:$Z$632,COLUMN()-1,0)=0,"",VLOOKUP($B527,'Classificação ativ com agrop'!$B$7:$Z$632,COLUMN()-1,0))</f>
        <v/>
      </c>
      <c r="X527" s="270" t="str">
        <f>IF(VLOOKUP($B527,'Classificação ativ com agrop'!$B$7:$Z$632,COLUMN()-1,0)=0,"",VLOOKUP($B527,'Classificação ativ com agrop'!$B$7:$Z$632,COLUMN()-1,0))</f>
        <v/>
      </c>
      <c r="Y527" s="270" t="str">
        <f>IF(VLOOKUP($B527,'Classificação ativ com agrop'!$B$7:$Z$632,COLUMN()-1,0)=0,"",VLOOKUP($B527,'Classificação ativ com agrop'!$B$7:$Z$632,COLUMN()-1,0))</f>
        <v/>
      </c>
      <c r="Z527" s="270" t="str">
        <f>IF(VLOOKUP($B527,'Classificação ativ com agrop'!$B$7:$Z$632,COLUMN()-1,0)=0,"",VLOOKUP($B527,'Classificação ativ com agrop'!$B$7:$Z$632,COLUMN()-1,0))</f>
        <v/>
      </c>
    </row>
    <row r="528" spans="1:26">
      <c r="A528" s="48">
        <v>199</v>
      </c>
      <c r="B528" s="49" t="s">
        <v>169</v>
      </c>
      <c r="C528" s="65">
        <f>VLOOKUP($B528,'Panorama Especialização Brasil'!$K$4:$BU$679,58,0)</f>
        <v>72</v>
      </c>
      <c r="D528" s="46">
        <f t="shared" si="8"/>
        <v>9.8122886781298643E-2</v>
      </c>
      <c r="E528" s="201">
        <f>VLOOKUP($B528,'Panorama Especialização Brasil'!$K$4:$BU$679,60,0)</f>
        <v>3</v>
      </c>
      <c r="F528" s="98">
        <v>50</v>
      </c>
      <c r="G528" s="196">
        <v>2</v>
      </c>
      <c r="H528" s="98">
        <f>VLOOKUP($B528,'Panorama Especialização Brasil'!$K$4:$BU$679,63,0)</f>
        <v>12984</v>
      </c>
      <c r="I528" s="201">
        <f>VLOOKUP($B528,'Panorama Especialização Brasil'!$K$4:$BV$680,64,0)</f>
        <v>128</v>
      </c>
      <c r="J528" s="270" t="str">
        <f>IF(VLOOKUP($B528,'Classificação ativ com agrop'!$B$7:$Z$632,COLUMN()-1,0)=0,"",VLOOKUP($B528,'Classificação ativ com agrop'!$B$7:$Z$632,COLUMN()-1,0))</f>
        <v/>
      </c>
      <c r="K528" s="270" t="str">
        <f>IF(VLOOKUP($B528,'Classificação ativ com agrop'!$B$7:$Z$632,COLUMN()-1,0)=0,"",VLOOKUP($B528,'Classificação ativ com agrop'!$B$7:$Z$632,COLUMN()-1,0))</f>
        <v>Multicadeia</v>
      </c>
      <c r="L528" s="270" t="str">
        <f>IF(VLOOKUP($B528,'Classificação ativ com agrop'!$B$7:$Z$632,COLUMN()-1,0)=0,"",VLOOKUP($B528,'Classificação ativ com agrop'!$B$7:$Z$632,COLUMN()-1,0))</f>
        <v/>
      </c>
      <c r="M528" s="270" t="str">
        <f>IF(VLOOKUP($B528,'Classificação ativ com agrop'!$B$7:$Z$632,COLUMN()-1,0)=0,"",VLOOKUP($B528,'Classificação ativ com agrop'!$B$7:$Z$632,COLUMN()-1,0))</f>
        <v>Multifunção</v>
      </c>
      <c r="N528" s="270" t="str">
        <f>IF(VLOOKUP($B528,'Classificação ativ com agrop'!$B$7:$Z$632,COLUMN()-1,0)=0,"",VLOOKUP($B528,'Classificação ativ com agrop'!$B$7:$Z$632,COLUMN()-1,0))</f>
        <v/>
      </c>
      <c r="O528" s="270" t="str">
        <f>IF(VLOOKUP($B528,'Classificação ativ com agrop'!$B$7:$Z$632,COLUMN()-1,0)=0,"",VLOOKUP($B528,'Classificação ativ com agrop'!$B$7:$Z$632,COLUMN()-1,0))</f>
        <v/>
      </c>
      <c r="P528" s="270" t="str">
        <f>IF(VLOOKUP($B528,'Classificação ativ com agrop'!$B$7:$Z$632,COLUMN()-1,0)=0,"",VLOOKUP($B528,'Classificação ativ com agrop'!$B$7:$Z$632,COLUMN()-1,0))</f>
        <v/>
      </c>
      <c r="Q528" s="269">
        <f>IF(VLOOKUP($B528,'Classificação ativ com agrop'!$B$7:$Z$632,COLUMN()-1,0)=0,"",VLOOKUP($B528,'Classificação ativ com agrop'!$B$7:$Z$632,COLUMN()-1,0))</f>
        <v>1</v>
      </c>
      <c r="R528" s="269" t="str">
        <f>IF(VLOOKUP($B528,'Classificação ativ com agrop'!$B$7:$Z$632,COLUMN()-1,0)=0,"",VLOOKUP($B528,'Classificação ativ com agrop'!$B$7:$Z$632,COLUMN()-1,0))</f>
        <v/>
      </c>
      <c r="S528" s="270">
        <f>IF(VLOOKUP($B528,'Classificação ativ com agrop'!$B$7:$Z$632,COLUMN()-1,0)=0,"",VLOOKUP($B528,'Classificação ativ com agrop'!$B$7:$Z$632,COLUMN()-1,0))</f>
        <v>72</v>
      </c>
      <c r="T528" s="270">
        <f>IF(VLOOKUP($B528,'Classificação ativ com agrop'!$B$7:$Z$632,COLUMN()-1,0)=0,"",VLOOKUP($B528,'Classificação ativ com agrop'!$B$7:$Z$632,COLUMN()-1,0))</f>
        <v>3</v>
      </c>
      <c r="U528" s="270">
        <f>IF(VLOOKUP($B528,'Classificação ativ com agrop'!$B$7:$Z$632,COLUMN()-1,0)=0,"",VLOOKUP($B528,'Classificação ativ com agrop'!$B$7:$Z$632,COLUMN()-1,0))</f>
        <v>12984</v>
      </c>
      <c r="V528" s="270">
        <f>IF(VLOOKUP($B528,'Classificação ativ com agrop'!$B$7:$Z$632,COLUMN()-1,0)=0,"",VLOOKUP($B528,'Classificação ativ com agrop'!$B$7:$Z$632,COLUMN()-1,0))</f>
        <v>128</v>
      </c>
      <c r="W528" s="270" t="str">
        <f>IF(VLOOKUP($B528,'Classificação ativ com agrop'!$B$7:$Z$632,COLUMN()-1,0)=0,"",VLOOKUP($B528,'Classificação ativ com agrop'!$B$7:$Z$632,COLUMN()-1,0))</f>
        <v/>
      </c>
      <c r="X528" s="270" t="str">
        <f>IF(VLOOKUP($B528,'Classificação ativ com agrop'!$B$7:$Z$632,COLUMN()-1,0)=0,"",VLOOKUP($B528,'Classificação ativ com agrop'!$B$7:$Z$632,COLUMN()-1,0))</f>
        <v/>
      </c>
      <c r="Y528" s="270" t="str">
        <f>IF(VLOOKUP($B528,'Classificação ativ com agrop'!$B$7:$Z$632,COLUMN()-1,0)=0,"",VLOOKUP($B528,'Classificação ativ com agrop'!$B$7:$Z$632,COLUMN()-1,0))</f>
        <v/>
      </c>
      <c r="Z528" s="270" t="str">
        <f>IF(VLOOKUP($B528,'Classificação ativ com agrop'!$B$7:$Z$632,COLUMN()-1,0)=0,"",VLOOKUP($B528,'Classificação ativ com agrop'!$B$7:$Z$632,COLUMN()-1,0))</f>
        <v/>
      </c>
    </row>
    <row r="529" spans="1:26">
      <c r="A529" s="48">
        <v>151</v>
      </c>
      <c r="B529" s="49" t="s">
        <v>121</v>
      </c>
      <c r="C529" s="65">
        <f>VLOOKUP($B529,'Panorama Especialização Brasil'!$K$4:$BU$679,58,0)</f>
        <v>32</v>
      </c>
      <c r="D529" s="46">
        <f t="shared" si="8"/>
        <v>9.3731910608499808E-2</v>
      </c>
      <c r="E529" s="201">
        <f>VLOOKUP($B529,'Panorama Especialização Brasil'!$K$4:$BU$679,60,0)</f>
        <v>2</v>
      </c>
      <c r="F529" s="98">
        <v>0</v>
      </c>
      <c r="G529" s="196">
        <v>0</v>
      </c>
      <c r="H529" s="98">
        <f>VLOOKUP($B529,'Panorama Especialização Brasil'!$K$4:$BU$679,63,0)</f>
        <v>6041</v>
      </c>
      <c r="I529" s="201">
        <f>VLOOKUP($B529,'Panorama Especialização Brasil'!$K$4:$BV$680,64,0)</f>
        <v>62</v>
      </c>
      <c r="J529" s="270" t="str">
        <f>IF(VLOOKUP($B529,'Classificação ativ com agrop'!$B$7:$Z$632,COLUMN()-1,0)=0,"",VLOOKUP($B529,'Classificação ativ com agrop'!$B$7:$Z$632,COLUMN()-1,0))</f>
        <v/>
      </c>
      <c r="K529" s="270" t="str">
        <f>IF(VLOOKUP($B529,'Classificação ativ com agrop'!$B$7:$Z$632,COLUMN()-1,0)=0,"",VLOOKUP($B529,'Classificação ativ com agrop'!$B$7:$Z$632,COLUMN()-1,0))</f>
        <v>Multicadeia</v>
      </c>
      <c r="L529" s="270" t="str">
        <f>IF(VLOOKUP($B529,'Classificação ativ com agrop'!$B$7:$Z$632,COLUMN()-1,0)=0,"",VLOOKUP($B529,'Classificação ativ com agrop'!$B$7:$Z$632,COLUMN()-1,0))</f>
        <v/>
      </c>
      <c r="M529" s="270" t="str">
        <f>IF(VLOOKUP($B529,'Classificação ativ com agrop'!$B$7:$Z$632,COLUMN()-1,0)=0,"",VLOOKUP($B529,'Classificação ativ com agrop'!$B$7:$Z$632,COLUMN()-1,0))</f>
        <v>Multifunção</v>
      </c>
      <c r="N529" s="270" t="str">
        <f>IF(VLOOKUP($B529,'Classificação ativ com agrop'!$B$7:$Z$632,COLUMN()-1,0)=0,"",VLOOKUP($B529,'Classificação ativ com agrop'!$B$7:$Z$632,COLUMN()-1,0))</f>
        <v/>
      </c>
      <c r="O529" s="270" t="str">
        <f>IF(VLOOKUP($B529,'Classificação ativ com agrop'!$B$7:$Z$632,COLUMN()-1,0)=0,"",VLOOKUP($B529,'Classificação ativ com agrop'!$B$7:$Z$632,COLUMN()-1,0))</f>
        <v/>
      </c>
      <c r="P529" s="270" t="str">
        <f>IF(VLOOKUP($B529,'Classificação ativ com agrop'!$B$7:$Z$632,COLUMN()-1,0)=0,"",VLOOKUP($B529,'Classificação ativ com agrop'!$B$7:$Z$632,COLUMN()-1,0))</f>
        <v/>
      </c>
      <c r="Q529" s="269">
        <f>IF(VLOOKUP($B529,'Classificação ativ com agrop'!$B$7:$Z$632,COLUMN()-1,0)=0,"",VLOOKUP($B529,'Classificação ativ com agrop'!$B$7:$Z$632,COLUMN()-1,0))</f>
        <v>1</v>
      </c>
      <c r="R529" s="269" t="str">
        <f>IF(VLOOKUP($B529,'Classificação ativ com agrop'!$B$7:$Z$632,COLUMN()-1,0)=0,"",VLOOKUP($B529,'Classificação ativ com agrop'!$B$7:$Z$632,COLUMN()-1,0))</f>
        <v/>
      </c>
      <c r="S529" s="270">
        <f>IF(VLOOKUP($B529,'Classificação ativ com agrop'!$B$7:$Z$632,COLUMN()-1,0)=0,"",VLOOKUP($B529,'Classificação ativ com agrop'!$B$7:$Z$632,COLUMN()-1,0))</f>
        <v>32</v>
      </c>
      <c r="T529" s="270">
        <f>IF(VLOOKUP($B529,'Classificação ativ com agrop'!$B$7:$Z$632,COLUMN()-1,0)=0,"",VLOOKUP($B529,'Classificação ativ com agrop'!$B$7:$Z$632,COLUMN()-1,0))</f>
        <v>2</v>
      </c>
      <c r="U529" s="270">
        <f>IF(VLOOKUP($B529,'Classificação ativ com agrop'!$B$7:$Z$632,COLUMN()-1,0)=0,"",VLOOKUP($B529,'Classificação ativ com agrop'!$B$7:$Z$632,COLUMN()-1,0))</f>
        <v>6041</v>
      </c>
      <c r="V529" s="270">
        <f>IF(VLOOKUP($B529,'Classificação ativ com agrop'!$B$7:$Z$632,COLUMN()-1,0)=0,"",VLOOKUP($B529,'Classificação ativ com agrop'!$B$7:$Z$632,COLUMN()-1,0))</f>
        <v>62</v>
      </c>
      <c r="W529" s="270" t="str">
        <f>IF(VLOOKUP($B529,'Classificação ativ com agrop'!$B$7:$Z$632,COLUMN()-1,0)=0,"",VLOOKUP($B529,'Classificação ativ com agrop'!$B$7:$Z$632,COLUMN()-1,0))</f>
        <v/>
      </c>
      <c r="X529" s="270" t="str">
        <f>IF(VLOOKUP($B529,'Classificação ativ com agrop'!$B$7:$Z$632,COLUMN()-1,0)=0,"",VLOOKUP($B529,'Classificação ativ com agrop'!$B$7:$Z$632,COLUMN()-1,0))</f>
        <v/>
      </c>
      <c r="Y529" s="270" t="str">
        <f>IF(VLOOKUP($B529,'Classificação ativ com agrop'!$B$7:$Z$632,COLUMN()-1,0)=0,"",VLOOKUP($B529,'Classificação ativ com agrop'!$B$7:$Z$632,COLUMN()-1,0))</f>
        <v/>
      </c>
      <c r="Z529" s="270" t="str">
        <f>IF(VLOOKUP($B529,'Classificação ativ com agrop'!$B$7:$Z$632,COLUMN()-1,0)=0,"",VLOOKUP($B529,'Classificação ativ com agrop'!$B$7:$Z$632,COLUMN()-1,0))</f>
        <v/>
      </c>
    </row>
    <row r="530" spans="1:26">
      <c r="A530" s="48">
        <v>508</v>
      </c>
      <c r="B530" s="49" t="s">
        <v>480</v>
      </c>
      <c r="C530" s="65">
        <f>VLOOKUP($B530,'Panorama Especialização Brasil'!$K$4:$BU$679,58,0)</f>
        <v>264</v>
      </c>
      <c r="D530" s="46">
        <f t="shared" si="8"/>
        <v>9.2869612808573712E-2</v>
      </c>
      <c r="E530" s="201">
        <f>VLOOKUP($B530,'Panorama Especialização Brasil'!$K$4:$BU$679,60,0)</f>
        <v>32</v>
      </c>
      <c r="F530" s="98">
        <v>99</v>
      </c>
      <c r="G530" s="196">
        <v>9</v>
      </c>
      <c r="H530" s="98">
        <f>VLOOKUP($B530,'Panorama Especialização Brasil'!$K$4:$BU$679,63,0)</f>
        <v>50301</v>
      </c>
      <c r="I530" s="201">
        <f>VLOOKUP($B530,'Panorama Especialização Brasil'!$K$4:$BV$680,64,0)</f>
        <v>2009</v>
      </c>
      <c r="J530" s="270" t="str">
        <f>IF(VLOOKUP($B530,'Classificação ativ com agrop'!$B$7:$Z$632,COLUMN()-1,0)=0,"",VLOOKUP($B530,'Classificação ativ com agrop'!$B$7:$Z$632,COLUMN()-1,0))</f>
        <v/>
      </c>
      <c r="K530" s="270" t="str">
        <f>IF(VLOOKUP($B530,'Classificação ativ com agrop'!$B$7:$Z$632,COLUMN()-1,0)=0,"",VLOOKUP($B530,'Classificação ativ com agrop'!$B$7:$Z$632,COLUMN()-1,0))</f>
        <v>SPE</v>
      </c>
      <c r="L530" s="270" t="str">
        <f>IF(VLOOKUP($B530,'Classificação ativ com agrop'!$B$7:$Z$632,COLUMN()-1,0)=0,"",VLOOKUP($B530,'Classificação ativ com agrop'!$B$7:$Z$632,COLUMN()-1,0))</f>
        <v/>
      </c>
      <c r="M530" s="270" t="str">
        <f>IF(VLOOKUP($B530,'Classificação ativ com agrop'!$B$7:$Z$632,COLUMN()-1,0)=0,"",VLOOKUP($B530,'Classificação ativ com agrop'!$B$7:$Z$632,COLUMN()-1,0))</f>
        <v>Multifunção</v>
      </c>
      <c r="N530" s="270" t="str">
        <f>IF(VLOOKUP($B530,'Classificação ativ com agrop'!$B$7:$Z$632,COLUMN()-1,0)=0,"",VLOOKUP($B530,'Classificação ativ com agrop'!$B$7:$Z$632,COLUMN()-1,0))</f>
        <v/>
      </c>
      <c r="O530" s="270" t="str">
        <f>IF(VLOOKUP($B530,'Classificação ativ com agrop'!$B$7:$Z$632,COLUMN()-1,0)=0,"",VLOOKUP($B530,'Classificação ativ com agrop'!$B$7:$Z$632,COLUMN()-1,0))</f>
        <v/>
      </c>
      <c r="P530" s="270" t="str">
        <f>IF(VLOOKUP($B530,'Classificação ativ com agrop'!$B$7:$Z$632,COLUMN()-1,0)=0,"",VLOOKUP($B530,'Classificação ativ com agrop'!$B$7:$Z$632,COLUMN()-1,0))</f>
        <v/>
      </c>
      <c r="Q530" s="269">
        <f>IF(VLOOKUP($B530,'Classificação ativ com agrop'!$B$7:$Z$632,COLUMN()-1,0)=0,"",VLOOKUP($B530,'Classificação ativ com agrop'!$B$7:$Z$632,COLUMN()-1,0))</f>
        <v>1</v>
      </c>
      <c r="R530" s="269" t="str">
        <f>IF(VLOOKUP($B530,'Classificação ativ com agrop'!$B$7:$Z$632,COLUMN()-1,0)=0,"",VLOOKUP($B530,'Classificação ativ com agrop'!$B$7:$Z$632,COLUMN()-1,0))</f>
        <v/>
      </c>
      <c r="S530" s="270">
        <f>IF(VLOOKUP($B530,'Classificação ativ com agrop'!$B$7:$Z$632,COLUMN()-1,0)=0,"",VLOOKUP($B530,'Classificação ativ com agrop'!$B$7:$Z$632,COLUMN()-1,0))</f>
        <v>264</v>
      </c>
      <c r="T530" s="270">
        <f>IF(VLOOKUP($B530,'Classificação ativ com agrop'!$B$7:$Z$632,COLUMN()-1,0)=0,"",VLOOKUP($B530,'Classificação ativ com agrop'!$B$7:$Z$632,COLUMN()-1,0))</f>
        <v>32</v>
      </c>
      <c r="U530" s="270">
        <f>IF(VLOOKUP($B530,'Classificação ativ com agrop'!$B$7:$Z$632,COLUMN()-1,0)=0,"",VLOOKUP($B530,'Classificação ativ com agrop'!$B$7:$Z$632,COLUMN()-1,0))</f>
        <v>50301</v>
      </c>
      <c r="V530" s="270">
        <f>IF(VLOOKUP($B530,'Classificação ativ com agrop'!$B$7:$Z$632,COLUMN()-1,0)=0,"",VLOOKUP($B530,'Classificação ativ com agrop'!$B$7:$Z$632,COLUMN()-1,0))</f>
        <v>2009</v>
      </c>
      <c r="W530" s="270" t="str">
        <f>IF(VLOOKUP($B530,'Classificação ativ com agrop'!$B$7:$Z$632,COLUMN()-1,0)=0,"",VLOOKUP($B530,'Classificação ativ com agrop'!$B$7:$Z$632,COLUMN()-1,0))</f>
        <v/>
      </c>
      <c r="X530" s="270" t="str">
        <f>IF(VLOOKUP($B530,'Classificação ativ com agrop'!$B$7:$Z$632,COLUMN()-1,0)=0,"",VLOOKUP($B530,'Classificação ativ com agrop'!$B$7:$Z$632,COLUMN()-1,0))</f>
        <v/>
      </c>
      <c r="Y530" s="270" t="str">
        <f>IF(VLOOKUP($B530,'Classificação ativ com agrop'!$B$7:$Z$632,COLUMN()-1,0)=0,"",VLOOKUP($B530,'Classificação ativ com agrop'!$B$7:$Z$632,COLUMN()-1,0))</f>
        <v/>
      </c>
      <c r="Z530" s="270" t="str">
        <f>IF(VLOOKUP($B530,'Classificação ativ com agrop'!$B$7:$Z$632,COLUMN()-1,0)=0,"",VLOOKUP($B530,'Classificação ativ com agrop'!$B$7:$Z$632,COLUMN()-1,0))</f>
        <v/>
      </c>
    </row>
    <row r="531" spans="1:26">
      <c r="A531" s="48">
        <v>603</v>
      </c>
      <c r="B531" s="49" t="s">
        <v>576</v>
      </c>
      <c r="C531" s="65">
        <f>VLOOKUP($B531,'Panorama Especialização Brasil'!$K$4:$BU$679,58,0)</f>
        <v>2545</v>
      </c>
      <c r="D531" s="46">
        <f t="shared" si="8"/>
        <v>9.198830642140797E-2</v>
      </c>
      <c r="E531" s="201">
        <f>VLOOKUP($B531,'Panorama Especialização Brasil'!$K$4:$BU$679,60,0)</f>
        <v>39</v>
      </c>
      <c r="F531" s="98">
        <v>174</v>
      </c>
      <c r="G531" s="196">
        <v>14</v>
      </c>
      <c r="H531" s="98">
        <f>VLOOKUP($B531,'Panorama Especialização Brasil'!$K$4:$BU$679,63,0)</f>
        <v>489555</v>
      </c>
      <c r="I531" s="201">
        <f>VLOOKUP($B531,'Panorama Especialização Brasil'!$K$4:$BV$680,64,0)</f>
        <v>2085</v>
      </c>
      <c r="J531" s="270" t="str">
        <f>IF(VLOOKUP($B531,'Classificação ativ com agrop'!$B$7:$Z$632,COLUMN()-1,0)=0,"",VLOOKUP($B531,'Classificação ativ com agrop'!$B$7:$Z$632,COLUMN()-1,0))</f>
        <v/>
      </c>
      <c r="K531" s="270" t="str">
        <f>IF(VLOOKUP($B531,'Classificação ativ com agrop'!$B$7:$Z$632,COLUMN()-1,0)=0,"",VLOOKUP($B531,'Classificação ativ com agrop'!$B$7:$Z$632,COLUMN()-1,0))</f>
        <v>SPF&amp;E</v>
      </c>
      <c r="L531" s="270" t="str">
        <f>IF(VLOOKUP($B531,'Classificação ativ com agrop'!$B$7:$Z$632,COLUMN()-1,0)=0,"",VLOOKUP($B531,'Classificação ativ com agrop'!$B$7:$Z$632,COLUMN()-1,0))</f>
        <v/>
      </c>
      <c r="M531" s="270" t="str">
        <f>IF(VLOOKUP($B531,'Classificação ativ com agrop'!$B$7:$Z$632,COLUMN()-1,0)=0,"",VLOOKUP($B531,'Classificação ativ com agrop'!$B$7:$Z$632,COLUMN()-1,0))</f>
        <v>Gen Reflexo</v>
      </c>
      <c r="N531" s="270" t="str">
        <f>IF(VLOOKUP($B531,'Classificação ativ com agrop'!$B$7:$Z$632,COLUMN()-1,0)=0,"",VLOOKUP($B531,'Classificação ativ com agrop'!$B$7:$Z$632,COLUMN()-1,0))</f>
        <v/>
      </c>
      <c r="O531" s="270" t="str">
        <f>IF(VLOOKUP($B531,'Classificação ativ com agrop'!$B$7:$Z$632,COLUMN()-1,0)=0,"",VLOOKUP($B531,'Classificação ativ com agrop'!$B$7:$Z$632,COLUMN()-1,0))</f>
        <v/>
      </c>
      <c r="P531" s="270" t="str">
        <f>IF(VLOOKUP($B531,'Classificação ativ com agrop'!$B$7:$Z$632,COLUMN()-1,0)=0,"",VLOOKUP($B531,'Classificação ativ com agrop'!$B$7:$Z$632,COLUMN()-1,0))</f>
        <v/>
      </c>
      <c r="Q531" s="269">
        <f>IF(VLOOKUP($B531,'Classificação ativ com agrop'!$B$7:$Z$632,COLUMN()-1,0)=0,"",VLOOKUP($B531,'Classificação ativ com agrop'!$B$7:$Z$632,COLUMN()-1,0))</f>
        <v>1</v>
      </c>
      <c r="R531" s="269" t="str">
        <f>IF(VLOOKUP($B531,'Classificação ativ com agrop'!$B$7:$Z$632,COLUMN()-1,0)=0,"",VLOOKUP($B531,'Classificação ativ com agrop'!$B$7:$Z$632,COLUMN()-1,0))</f>
        <v/>
      </c>
      <c r="S531" s="270">
        <f>IF(VLOOKUP($B531,'Classificação ativ com agrop'!$B$7:$Z$632,COLUMN()-1,0)=0,"",VLOOKUP($B531,'Classificação ativ com agrop'!$B$7:$Z$632,COLUMN()-1,0))</f>
        <v>2545</v>
      </c>
      <c r="T531" s="270">
        <f>IF(VLOOKUP($B531,'Classificação ativ com agrop'!$B$7:$Z$632,COLUMN()-1,0)=0,"",VLOOKUP($B531,'Classificação ativ com agrop'!$B$7:$Z$632,COLUMN()-1,0))</f>
        <v>39</v>
      </c>
      <c r="U531" s="270">
        <f>IF(VLOOKUP($B531,'Classificação ativ com agrop'!$B$7:$Z$632,COLUMN()-1,0)=0,"",VLOOKUP($B531,'Classificação ativ com agrop'!$B$7:$Z$632,COLUMN()-1,0))</f>
        <v>489555</v>
      </c>
      <c r="V531" s="270">
        <f>IF(VLOOKUP($B531,'Classificação ativ com agrop'!$B$7:$Z$632,COLUMN()-1,0)=0,"",VLOOKUP($B531,'Classificação ativ com agrop'!$B$7:$Z$632,COLUMN()-1,0))</f>
        <v>2085</v>
      </c>
      <c r="W531" s="270" t="str">
        <f>IF(VLOOKUP($B531,'Classificação ativ com agrop'!$B$7:$Z$632,COLUMN()-1,0)=0,"",VLOOKUP($B531,'Classificação ativ com agrop'!$B$7:$Z$632,COLUMN()-1,0))</f>
        <v/>
      </c>
      <c r="X531" s="270" t="str">
        <f>IF(VLOOKUP($B531,'Classificação ativ com agrop'!$B$7:$Z$632,COLUMN()-1,0)=0,"",VLOOKUP($B531,'Classificação ativ com agrop'!$B$7:$Z$632,COLUMN()-1,0))</f>
        <v/>
      </c>
      <c r="Y531" s="270" t="str">
        <f>IF(VLOOKUP($B531,'Classificação ativ com agrop'!$B$7:$Z$632,COLUMN()-1,0)=0,"",VLOOKUP($B531,'Classificação ativ com agrop'!$B$7:$Z$632,COLUMN()-1,0))</f>
        <v/>
      </c>
      <c r="Z531" s="270" t="str">
        <f>IF(VLOOKUP($B531,'Classificação ativ com agrop'!$B$7:$Z$632,COLUMN()-1,0)=0,"",VLOOKUP($B531,'Classificação ativ com agrop'!$B$7:$Z$632,COLUMN()-1,0))</f>
        <v/>
      </c>
    </row>
    <row r="532" spans="1:26">
      <c r="A532" s="48">
        <v>172</v>
      </c>
      <c r="B532" s="49" t="s">
        <v>142</v>
      </c>
      <c r="C532" s="65">
        <f>VLOOKUP($B532,'Panorama Especialização Brasil'!$K$4:$BU$679,58,0)</f>
        <v>451</v>
      </c>
      <c r="D532" s="46">
        <f t="shared" si="8"/>
        <v>9.158518969831006E-2</v>
      </c>
      <c r="E532" s="201">
        <f>VLOOKUP($B532,'Panorama Especialização Brasil'!$K$4:$BU$679,60,0)</f>
        <v>9</v>
      </c>
      <c r="F532" s="98">
        <v>425</v>
      </c>
      <c r="G532" s="196">
        <v>3</v>
      </c>
      <c r="H532" s="98">
        <f>VLOOKUP($B532,'Panorama Especialização Brasil'!$K$4:$BU$679,63,0)</f>
        <v>87136</v>
      </c>
      <c r="I532" s="201">
        <f>VLOOKUP($B532,'Panorama Especialização Brasil'!$K$4:$BV$680,64,0)</f>
        <v>474</v>
      </c>
      <c r="J532" s="270" t="str">
        <f>IF(VLOOKUP($B532,'Classificação ativ com agrop'!$B$7:$Z$632,COLUMN()-1,0)=0,"",VLOOKUP($B532,'Classificação ativ com agrop'!$B$7:$Z$632,COLUMN()-1,0))</f>
        <v/>
      </c>
      <c r="K532" s="270" t="str">
        <f>IF(VLOOKUP($B532,'Classificação ativ com agrop'!$B$7:$Z$632,COLUMN()-1,0)=0,"",VLOOKUP($B532,'Classificação ativ com agrop'!$B$7:$Z$632,COLUMN()-1,0))</f>
        <v>SPF</v>
      </c>
      <c r="L532" s="270" t="str">
        <f>IF(VLOOKUP($B532,'Classificação ativ com agrop'!$B$7:$Z$632,COLUMN()-1,0)=0,"",VLOOKUP($B532,'Classificação ativ com agrop'!$B$7:$Z$632,COLUMN()-1,0))</f>
        <v/>
      </c>
      <c r="M532" s="270" t="str">
        <f>IF(VLOOKUP($B532,'Classificação ativ com agrop'!$B$7:$Z$632,COLUMN()-1,0)=0,"",VLOOKUP($B532,'Classificação ativ com agrop'!$B$7:$Z$632,COLUMN()-1,0))</f>
        <v>Cons Reflexo</v>
      </c>
      <c r="N532" s="270" t="str">
        <f>IF(VLOOKUP($B532,'Classificação ativ com agrop'!$B$7:$Z$632,COLUMN()-1,0)=0,"",VLOOKUP($B532,'Classificação ativ com agrop'!$B$7:$Z$632,COLUMN()-1,0))</f>
        <v/>
      </c>
      <c r="O532" s="270" t="str">
        <f>IF(VLOOKUP($B532,'Classificação ativ com agrop'!$B$7:$Z$632,COLUMN()-1,0)=0,"",VLOOKUP($B532,'Classificação ativ com agrop'!$B$7:$Z$632,COLUMN()-1,0))</f>
        <v/>
      </c>
      <c r="P532" s="270" t="str">
        <f>IF(VLOOKUP($B532,'Classificação ativ com agrop'!$B$7:$Z$632,COLUMN()-1,0)=0,"",VLOOKUP($B532,'Classificação ativ com agrop'!$B$7:$Z$632,COLUMN()-1,0))</f>
        <v/>
      </c>
      <c r="Q532" s="269">
        <f>IF(VLOOKUP($B532,'Classificação ativ com agrop'!$B$7:$Z$632,COLUMN()-1,0)=0,"",VLOOKUP($B532,'Classificação ativ com agrop'!$B$7:$Z$632,COLUMN()-1,0))</f>
        <v>1</v>
      </c>
      <c r="R532" s="269" t="str">
        <f>IF(VLOOKUP($B532,'Classificação ativ com agrop'!$B$7:$Z$632,COLUMN()-1,0)=0,"",VLOOKUP($B532,'Classificação ativ com agrop'!$B$7:$Z$632,COLUMN()-1,0))</f>
        <v/>
      </c>
      <c r="S532" s="270">
        <f>IF(VLOOKUP($B532,'Classificação ativ com agrop'!$B$7:$Z$632,COLUMN()-1,0)=0,"",VLOOKUP($B532,'Classificação ativ com agrop'!$B$7:$Z$632,COLUMN()-1,0))</f>
        <v>451</v>
      </c>
      <c r="T532" s="270">
        <f>IF(VLOOKUP($B532,'Classificação ativ com agrop'!$B$7:$Z$632,COLUMN()-1,0)=0,"",VLOOKUP($B532,'Classificação ativ com agrop'!$B$7:$Z$632,COLUMN()-1,0))</f>
        <v>9</v>
      </c>
      <c r="U532" s="270">
        <f>IF(VLOOKUP($B532,'Classificação ativ com agrop'!$B$7:$Z$632,COLUMN()-1,0)=0,"",VLOOKUP($B532,'Classificação ativ com agrop'!$B$7:$Z$632,COLUMN()-1,0))</f>
        <v>87136</v>
      </c>
      <c r="V532" s="270">
        <f>IF(VLOOKUP($B532,'Classificação ativ com agrop'!$B$7:$Z$632,COLUMN()-1,0)=0,"",VLOOKUP($B532,'Classificação ativ com agrop'!$B$7:$Z$632,COLUMN()-1,0))</f>
        <v>474</v>
      </c>
      <c r="W532" s="270" t="str">
        <f>IF(VLOOKUP($B532,'Classificação ativ com agrop'!$B$7:$Z$632,COLUMN()-1,0)=0,"",VLOOKUP($B532,'Classificação ativ com agrop'!$B$7:$Z$632,COLUMN()-1,0))</f>
        <v/>
      </c>
      <c r="X532" s="270" t="str">
        <f>IF(VLOOKUP($B532,'Classificação ativ com agrop'!$B$7:$Z$632,COLUMN()-1,0)=0,"",VLOOKUP($B532,'Classificação ativ com agrop'!$B$7:$Z$632,COLUMN()-1,0))</f>
        <v/>
      </c>
      <c r="Y532" s="270" t="str">
        <f>IF(VLOOKUP($B532,'Classificação ativ com agrop'!$B$7:$Z$632,COLUMN()-1,0)=0,"",VLOOKUP($B532,'Classificação ativ com agrop'!$B$7:$Z$632,COLUMN()-1,0))</f>
        <v/>
      </c>
      <c r="Z532" s="270" t="str">
        <f>IF(VLOOKUP($B532,'Classificação ativ com agrop'!$B$7:$Z$632,COLUMN()-1,0)=0,"",VLOOKUP($B532,'Classificação ativ com agrop'!$B$7:$Z$632,COLUMN()-1,0))</f>
        <v/>
      </c>
    </row>
    <row r="533" spans="1:26">
      <c r="A533" s="48">
        <v>509</v>
      </c>
      <c r="B533" s="49" t="s">
        <v>481</v>
      </c>
      <c r="C533" s="65">
        <f>VLOOKUP($B533,'Panorama Especialização Brasil'!$K$4:$BU$679,58,0)</f>
        <v>384</v>
      </c>
      <c r="D533" s="46">
        <f t="shared" si="8"/>
        <v>9.1050339204729769E-2</v>
      </c>
      <c r="E533" s="201">
        <f>VLOOKUP($B533,'Panorama Especialização Brasil'!$K$4:$BU$679,60,0)</f>
        <v>51</v>
      </c>
      <c r="F533" s="98">
        <v>75</v>
      </c>
      <c r="G533" s="196">
        <v>16</v>
      </c>
      <c r="H533" s="98">
        <f>VLOOKUP($B533,'Panorama Especialização Brasil'!$K$4:$BU$679,63,0)</f>
        <v>74627</v>
      </c>
      <c r="I533" s="201">
        <f>VLOOKUP($B533,'Panorama Especialização Brasil'!$K$4:$BV$680,64,0)</f>
        <v>2285</v>
      </c>
      <c r="J533" s="270" t="str">
        <f>IF(VLOOKUP($B533,'Classificação ativ com agrop'!$B$7:$Z$632,COLUMN()-1,0)=0,"",VLOOKUP($B533,'Classificação ativ com agrop'!$B$7:$Z$632,COLUMN()-1,0))</f>
        <v/>
      </c>
      <c r="K533" s="270" t="str">
        <f>IF(VLOOKUP($B533,'Classificação ativ com agrop'!$B$7:$Z$632,COLUMN()-1,0)=0,"",VLOOKUP($B533,'Classificação ativ com agrop'!$B$7:$Z$632,COLUMN()-1,0))</f>
        <v>SPE</v>
      </c>
      <c r="L533" s="270" t="str">
        <f>IF(VLOOKUP($B533,'Classificação ativ com agrop'!$B$7:$Z$632,COLUMN()-1,0)=0,"",VLOOKUP($B533,'Classificação ativ com agrop'!$B$7:$Z$632,COLUMN()-1,0))</f>
        <v/>
      </c>
      <c r="M533" s="270" t="str">
        <f>IF(VLOOKUP($B533,'Classificação ativ com agrop'!$B$7:$Z$632,COLUMN()-1,0)=0,"",VLOOKUP($B533,'Classificação ativ com agrop'!$B$7:$Z$632,COLUMN()-1,0))</f>
        <v>Multifunção</v>
      </c>
      <c r="N533" s="270" t="str">
        <f>IF(VLOOKUP($B533,'Classificação ativ com agrop'!$B$7:$Z$632,COLUMN()-1,0)=0,"",VLOOKUP($B533,'Classificação ativ com agrop'!$B$7:$Z$632,COLUMN()-1,0))</f>
        <v/>
      </c>
      <c r="O533" s="270" t="str">
        <f>IF(VLOOKUP($B533,'Classificação ativ com agrop'!$B$7:$Z$632,COLUMN()-1,0)=0,"",VLOOKUP($B533,'Classificação ativ com agrop'!$B$7:$Z$632,COLUMN()-1,0))</f>
        <v/>
      </c>
      <c r="P533" s="270" t="str">
        <f>IF(VLOOKUP($B533,'Classificação ativ com agrop'!$B$7:$Z$632,COLUMN()-1,0)=0,"",VLOOKUP($B533,'Classificação ativ com agrop'!$B$7:$Z$632,COLUMN()-1,0))</f>
        <v/>
      </c>
      <c r="Q533" s="269">
        <f>IF(VLOOKUP($B533,'Classificação ativ com agrop'!$B$7:$Z$632,COLUMN()-1,0)=0,"",VLOOKUP($B533,'Classificação ativ com agrop'!$B$7:$Z$632,COLUMN()-1,0))</f>
        <v>1</v>
      </c>
      <c r="R533" s="269" t="str">
        <f>IF(VLOOKUP($B533,'Classificação ativ com agrop'!$B$7:$Z$632,COLUMN()-1,0)=0,"",VLOOKUP($B533,'Classificação ativ com agrop'!$B$7:$Z$632,COLUMN()-1,0))</f>
        <v/>
      </c>
      <c r="S533" s="270">
        <f>IF(VLOOKUP($B533,'Classificação ativ com agrop'!$B$7:$Z$632,COLUMN()-1,0)=0,"",VLOOKUP($B533,'Classificação ativ com agrop'!$B$7:$Z$632,COLUMN()-1,0))</f>
        <v>384</v>
      </c>
      <c r="T533" s="270">
        <f>IF(VLOOKUP($B533,'Classificação ativ com agrop'!$B$7:$Z$632,COLUMN()-1,0)=0,"",VLOOKUP($B533,'Classificação ativ com agrop'!$B$7:$Z$632,COLUMN()-1,0))</f>
        <v>51</v>
      </c>
      <c r="U533" s="270">
        <f>IF(VLOOKUP($B533,'Classificação ativ com agrop'!$B$7:$Z$632,COLUMN()-1,0)=0,"",VLOOKUP($B533,'Classificação ativ com agrop'!$B$7:$Z$632,COLUMN()-1,0))</f>
        <v>74627</v>
      </c>
      <c r="V533" s="270">
        <f>IF(VLOOKUP($B533,'Classificação ativ com agrop'!$B$7:$Z$632,COLUMN()-1,0)=0,"",VLOOKUP($B533,'Classificação ativ com agrop'!$B$7:$Z$632,COLUMN()-1,0))</f>
        <v>2285</v>
      </c>
      <c r="W533" s="270" t="str">
        <f>IF(VLOOKUP($B533,'Classificação ativ com agrop'!$B$7:$Z$632,COLUMN()-1,0)=0,"",VLOOKUP($B533,'Classificação ativ com agrop'!$B$7:$Z$632,COLUMN()-1,0))</f>
        <v/>
      </c>
      <c r="X533" s="270" t="str">
        <f>IF(VLOOKUP($B533,'Classificação ativ com agrop'!$B$7:$Z$632,COLUMN()-1,0)=0,"",VLOOKUP($B533,'Classificação ativ com agrop'!$B$7:$Z$632,COLUMN()-1,0))</f>
        <v/>
      </c>
      <c r="Y533" s="270" t="str">
        <f>IF(VLOOKUP($B533,'Classificação ativ com agrop'!$B$7:$Z$632,COLUMN()-1,0)=0,"",VLOOKUP($B533,'Classificação ativ com agrop'!$B$7:$Z$632,COLUMN()-1,0))</f>
        <v/>
      </c>
      <c r="Z533" s="270" t="str">
        <f>IF(VLOOKUP($B533,'Classificação ativ com agrop'!$B$7:$Z$632,COLUMN()-1,0)=0,"",VLOOKUP($B533,'Classificação ativ com agrop'!$B$7:$Z$632,COLUMN()-1,0))</f>
        <v/>
      </c>
    </row>
    <row r="534" spans="1:26">
      <c r="A534" s="48">
        <v>237</v>
      </c>
      <c r="B534" s="49" t="s">
        <v>207</v>
      </c>
      <c r="C534" s="65">
        <f>VLOOKUP($B534,'Panorama Especialização Brasil'!$K$4:$BU$679,58,0)</f>
        <v>150</v>
      </c>
      <c r="D534" s="46">
        <f t="shared" si="8"/>
        <v>9.0335038031247983E-2</v>
      </c>
      <c r="E534" s="201">
        <f>VLOOKUP($B534,'Panorama Especialização Brasil'!$K$4:$BU$679,60,0)</f>
        <v>13</v>
      </c>
      <c r="F534" s="98">
        <v>46</v>
      </c>
      <c r="G534" s="196">
        <v>2</v>
      </c>
      <c r="H534" s="98">
        <f>VLOOKUP($B534,'Panorama Especialização Brasil'!$K$4:$BU$679,63,0)</f>
        <v>29382</v>
      </c>
      <c r="I534" s="201">
        <f>VLOOKUP($B534,'Panorama Especialização Brasil'!$K$4:$BV$680,64,0)</f>
        <v>772</v>
      </c>
      <c r="J534" s="270" t="str">
        <f>IF(VLOOKUP($B534,'Classificação ativ com agrop'!$B$7:$Z$632,COLUMN()-1,0)=0,"",VLOOKUP($B534,'Classificação ativ com agrop'!$B$7:$Z$632,COLUMN()-1,0))</f>
        <v/>
      </c>
      <c r="K534" s="270" t="str">
        <f>IF(VLOOKUP($B534,'Classificação ativ com agrop'!$B$7:$Z$632,COLUMN()-1,0)=0,"",VLOOKUP($B534,'Classificação ativ com agrop'!$B$7:$Z$632,COLUMN()-1,0))</f>
        <v>Energia</v>
      </c>
      <c r="L534" s="270" t="str">
        <f>IF(VLOOKUP($B534,'Classificação ativ com agrop'!$B$7:$Z$632,COLUMN()-1,0)=0,"",VLOOKUP($B534,'Classificação ativ com agrop'!$B$7:$Z$632,COLUMN()-1,0))</f>
        <v/>
      </c>
      <c r="M534" s="270" t="str">
        <f>IF(VLOOKUP($B534,'Classificação ativ com agrop'!$B$7:$Z$632,COLUMN()-1,0)=0,"",VLOOKUP($B534,'Classificação ativ com agrop'!$B$7:$Z$632,COLUMN()-1,0))</f>
        <v>X Prop</v>
      </c>
      <c r="N534" s="270" t="str">
        <f>IF(VLOOKUP($B534,'Classificação ativ com agrop'!$B$7:$Z$632,COLUMN()-1,0)=0,"",VLOOKUP($B534,'Classificação ativ com agrop'!$B$7:$Z$632,COLUMN()-1,0))</f>
        <v/>
      </c>
      <c r="O534" s="270" t="str">
        <f>IF(VLOOKUP($B534,'Classificação ativ com agrop'!$B$7:$Z$632,COLUMN()-1,0)=0,"",VLOOKUP($B534,'Classificação ativ com agrop'!$B$7:$Z$632,COLUMN()-1,0))</f>
        <v/>
      </c>
      <c r="P534" s="270" t="str">
        <f>IF(VLOOKUP($B534,'Classificação ativ com agrop'!$B$7:$Z$632,COLUMN()-1,0)=0,"",VLOOKUP($B534,'Classificação ativ com agrop'!$B$7:$Z$632,COLUMN()-1,0))</f>
        <v/>
      </c>
      <c r="Q534" s="269">
        <f>IF(VLOOKUP($B534,'Classificação ativ com agrop'!$B$7:$Z$632,COLUMN()-1,0)=0,"",VLOOKUP($B534,'Classificação ativ com agrop'!$B$7:$Z$632,COLUMN()-1,0))</f>
        <v>1</v>
      </c>
      <c r="R534" s="269" t="str">
        <f>IF(VLOOKUP($B534,'Classificação ativ com agrop'!$B$7:$Z$632,COLUMN()-1,0)=0,"",VLOOKUP($B534,'Classificação ativ com agrop'!$B$7:$Z$632,COLUMN()-1,0))</f>
        <v/>
      </c>
      <c r="S534" s="270">
        <f>IF(VLOOKUP($B534,'Classificação ativ com agrop'!$B$7:$Z$632,COLUMN()-1,0)=0,"",VLOOKUP($B534,'Classificação ativ com agrop'!$B$7:$Z$632,COLUMN()-1,0))</f>
        <v>150</v>
      </c>
      <c r="T534" s="270">
        <f>IF(VLOOKUP($B534,'Classificação ativ com agrop'!$B$7:$Z$632,COLUMN()-1,0)=0,"",VLOOKUP($B534,'Classificação ativ com agrop'!$B$7:$Z$632,COLUMN()-1,0))</f>
        <v>13</v>
      </c>
      <c r="U534" s="270">
        <f>IF(VLOOKUP($B534,'Classificação ativ com agrop'!$B$7:$Z$632,COLUMN()-1,0)=0,"",VLOOKUP($B534,'Classificação ativ com agrop'!$B$7:$Z$632,COLUMN()-1,0))</f>
        <v>29382</v>
      </c>
      <c r="V534" s="270">
        <f>IF(VLOOKUP($B534,'Classificação ativ com agrop'!$B$7:$Z$632,COLUMN()-1,0)=0,"",VLOOKUP($B534,'Classificação ativ com agrop'!$B$7:$Z$632,COLUMN()-1,0))</f>
        <v>772</v>
      </c>
      <c r="W534" s="270" t="str">
        <f>IF(VLOOKUP($B534,'Classificação ativ com agrop'!$B$7:$Z$632,COLUMN()-1,0)=0,"",VLOOKUP($B534,'Classificação ativ com agrop'!$B$7:$Z$632,COLUMN()-1,0))</f>
        <v/>
      </c>
      <c r="X534" s="270" t="str">
        <f>IF(VLOOKUP($B534,'Classificação ativ com agrop'!$B$7:$Z$632,COLUMN()-1,0)=0,"",VLOOKUP($B534,'Classificação ativ com agrop'!$B$7:$Z$632,COLUMN()-1,0))</f>
        <v/>
      </c>
      <c r="Y534" s="270" t="str">
        <f>IF(VLOOKUP($B534,'Classificação ativ com agrop'!$B$7:$Z$632,COLUMN()-1,0)=0,"",VLOOKUP($B534,'Classificação ativ com agrop'!$B$7:$Z$632,COLUMN()-1,0))</f>
        <v/>
      </c>
      <c r="Z534" s="270" t="str">
        <f>IF(VLOOKUP($B534,'Classificação ativ com agrop'!$B$7:$Z$632,COLUMN()-1,0)=0,"",VLOOKUP($B534,'Classificação ativ com agrop'!$B$7:$Z$632,COLUMN()-1,0))</f>
        <v/>
      </c>
    </row>
    <row r="535" spans="1:26">
      <c r="A535" s="48">
        <v>483</v>
      </c>
      <c r="B535" s="49" t="s">
        <v>455</v>
      </c>
      <c r="C535" s="65">
        <f>VLOOKUP($B535,'Panorama Especialização Brasil'!$K$4:$BU$679,58,0)</f>
        <v>55</v>
      </c>
      <c r="D535" s="46">
        <f t="shared" si="8"/>
        <v>8.4782254440791613E-2</v>
      </c>
      <c r="E535" s="201">
        <f>VLOOKUP($B535,'Panorama Especialização Brasil'!$K$4:$BU$679,60,0)</f>
        <v>16</v>
      </c>
      <c r="F535" s="98">
        <v>11</v>
      </c>
      <c r="G535" s="196">
        <v>4</v>
      </c>
      <c r="H535" s="98">
        <f>VLOOKUP($B535,'Panorama Especialização Brasil'!$K$4:$BU$679,63,0)</f>
        <v>11479</v>
      </c>
      <c r="I535" s="201">
        <f>VLOOKUP($B535,'Panorama Especialização Brasil'!$K$4:$BV$680,64,0)</f>
        <v>1169</v>
      </c>
      <c r="J535" s="270" t="str">
        <f>IF(VLOOKUP($B535,'Classificação ativ com agrop'!$B$7:$Z$632,COLUMN()-1,0)=0,"",VLOOKUP($B535,'Classificação ativ com agrop'!$B$7:$Z$632,COLUMN()-1,0))</f>
        <v/>
      </c>
      <c r="K535" s="270" t="str">
        <f>IF(VLOOKUP($B535,'Classificação ativ com agrop'!$B$7:$Z$632,COLUMN()-1,0)=0,"",VLOOKUP($B535,'Classificação ativ com agrop'!$B$7:$Z$632,COLUMN()-1,0))</f>
        <v>SPF&amp;E</v>
      </c>
      <c r="L535" s="270" t="str">
        <f>IF(VLOOKUP($B535,'Classificação ativ com agrop'!$B$7:$Z$632,COLUMN()-1,0)=0,"",VLOOKUP($B535,'Classificação ativ com agrop'!$B$7:$Z$632,COLUMN()-1,0))</f>
        <v/>
      </c>
      <c r="M535" s="270" t="str">
        <f>IF(VLOOKUP($B535,'Classificação ativ com agrop'!$B$7:$Z$632,COLUMN()-1,0)=0,"",VLOOKUP($B535,'Classificação ativ com agrop'!$B$7:$Z$632,COLUMN()-1,0))</f>
        <v>Gen Reflexo</v>
      </c>
      <c r="N535" s="270" t="str">
        <f>IF(VLOOKUP($B535,'Classificação ativ com agrop'!$B$7:$Z$632,COLUMN()-1,0)=0,"",VLOOKUP($B535,'Classificação ativ com agrop'!$B$7:$Z$632,COLUMN()-1,0))</f>
        <v/>
      </c>
      <c r="O535" s="270" t="str">
        <f>IF(VLOOKUP($B535,'Classificação ativ com agrop'!$B$7:$Z$632,COLUMN()-1,0)=0,"",VLOOKUP($B535,'Classificação ativ com agrop'!$B$7:$Z$632,COLUMN()-1,0))</f>
        <v/>
      </c>
      <c r="P535" s="270" t="str">
        <f>IF(VLOOKUP($B535,'Classificação ativ com agrop'!$B$7:$Z$632,COLUMN()-1,0)=0,"",VLOOKUP($B535,'Classificação ativ com agrop'!$B$7:$Z$632,COLUMN()-1,0))</f>
        <v/>
      </c>
      <c r="Q535" s="269">
        <f>IF(VLOOKUP($B535,'Classificação ativ com agrop'!$B$7:$Z$632,COLUMN()-1,0)=0,"",VLOOKUP($B535,'Classificação ativ com agrop'!$B$7:$Z$632,COLUMN()-1,0))</f>
        <v>1</v>
      </c>
      <c r="R535" s="269" t="str">
        <f>IF(VLOOKUP($B535,'Classificação ativ com agrop'!$B$7:$Z$632,COLUMN()-1,0)=0,"",VLOOKUP($B535,'Classificação ativ com agrop'!$B$7:$Z$632,COLUMN()-1,0))</f>
        <v/>
      </c>
      <c r="S535" s="270">
        <f>IF(VLOOKUP($B535,'Classificação ativ com agrop'!$B$7:$Z$632,COLUMN()-1,0)=0,"",VLOOKUP($B535,'Classificação ativ com agrop'!$B$7:$Z$632,COLUMN()-1,0))</f>
        <v>55</v>
      </c>
      <c r="T535" s="270">
        <f>IF(VLOOKUP($B535,'Classificação ativ com agrop'!$B$7:$Z$632,COLUMN()-1,0)=0,"",VLOOKUP($B535,'Classificação ativ com agrop'!$B$7:$Z$632,COLUMN()-1,0))</f>
        <v>16</v>
      </c>
      <c r="U535" s="270">
        <f>IF(VLOOKUP($B535,'Classificação ativ com agrop'!$B$7:$Z$632,COLUMN()-1,0)=0,"",VLOOKUP($B535,'Classificação ativ com agrop'!$B$7:$Z$632,COLUMN()-1,0))</f>
        <v>11479</v>
      </c>
      <c r="V535" s="270">
        <f>IF(VLOOKUP($B535,'Classificação ativ com agrop'!$B$7:$Z$632,COLUMN()-1,0)=0,"",VLOOKUP($B535,'Classificação ativ com agrop'!$B$7:$Z$632,COLUMN()-1,0))</f>
        <v>1169</v>
      </c>
      <c r="W535" s="270" t="str">
        <f>IF(VLOOKUP($B535,'Classificação ativ com agrop'!$B$7:$Z$632,COLUMN()-1,0)=0,"",VLOOKUP($B535,'Classificação ativ com agrop'!$B$7:$Z$632,COLUMN()-1,0))</f>
        <v/>
      </c>
      <c r="X535" s="270" t="str">
        <f>IF(VLOOKUP($B535,'Classificação ativ com agrop'!$B$7:$Z$632,COLUMN()-1,0)=0,"",VLOOKUP($B535,'Classificação ativ com agrop'!$B$7:$Z$632,COLUMN()-1,0))</f>
        <v/>
      </c>
      <c r="Y535" s="270" t="str">
        <f>IF(VLOOKUP($B535,'Classificação ativ com agrop'!$B$7:$Z$632,COLUMN()-1,0)=0,"",VLOOKUP($B535,'Classificação ativ com agrop'!$B$7:$Z$632,COLUMN()-1,0))</f>
        <v/>
      </c>
      <c r="Z535" s="270" t="str">
        <f>IF(VLOOKUP($B535,'Classificação ativ com agrop'!$B$7:$Z$632,COLUMN()-1,0)=0,"",VLOOKUP($B535,'Classificação ativ com agrop'!$B$7:$Z$632,COLUMN()-1,0))</f>
        <v/>
      </c>
    </row>
    <row r="536" spans="1:26">
      <c r="A536" s="48">
        <v>166</v>
      </c>
      <c r="B536" s="49" t="s">
        <v>136</v>
      </c>
      <c r="C536" s="65">
        <f>VLOOKUP($B536,'Panorama Especialização Brasil'!$K$4:$BU$679,58,0)</f>
        <v>28</v>
      </c>
      <c r="D536" s="46">
        <f t="shared" si="8"/>
        <v>8.4736644944023248E-2</v>
      </c>
      <c r="E536" s="201">
        <f>VLOOKUP($B536,'Panorama Especialização Brasil'!$K$4:$BU$679,60,0)</f>
        <v>8</v>
      </c>
      <c r="F536" s="98">
        <v>7</v>
      </c>
      <c r="G536" s="196">
        <v>1</v>
      </c>
      <c r="H536" s="98">
        <f>VLOOKUP($B536,'Panorama Especialização Brasil'!$K$4:$BU$679,63,0)</f>
        <v>5847</v>
      </c>
      <c r="I536" s="201">
        <f>VLOOKUP($B536,'Panorama Especialização Brasil'!$K$4:$BV$680,64,0)</f>
        <v>276</v>
      </c>
      <c r="J536" s="270" t="str">
        <f>IF(VLOOKUP($B536,'Classificação ativ com agrop'!$B$7:$Z$632,COLUMN()-1,0)=0,"",VLOOKUP($B536,'Classificação ativ com agrop'!$B$7:$Z$632,COLUMN()-1,0))</f>
        <v/>
      </c>
      <c r="K536" s="270" t="str">
        <f>IF(VLOOKUP($B536,'Classificação ativ com agrop'!$B$7:$Z$632,COLUMN()-1,0)=0,"",VLOOKUP($B536,'Classificação ativ com agrop'!$B$7:$Z$632,COLUMN()-1,0))</f>
        <v>Multicadeia</v>
      </c>
      <c r="L536" s="270" t="str">
        <f>IF(VLOOKUP($B536,'Classificação ativ com agrop'!$B$7:$Z$632,COLUMN()-1,0)=0,"",VLOOKUP($B536,'Classificação ativ com agrop'!$B$7:$Z$632,COLUMN()-1,0))</f>
        <v/>
      </c>
      <c r="M536" s="270" t="str">
        <f>IF(VLOOKUP($B536,'Classificação ativ com agrop'!$B$7:$Z$632,COLUMN()-1,0)=0,"",VLOOKUP($B536,'Classificação ativ com agrop'!$B$7:$Z$632,COLUMN()-1,0))</f>
        <v>Multifunção</v>
      </c>
      <c r="N536" s="270" t="str">
        <f>IF(VLOOKUP($B536,'Classificação ativ com agrop'!$B$7:$Z$632,COLUMN()-1,0)=0,"",VLOOKUP($B536,'Classificação ativ com agrop'!$B$7:$Z$632,COLUMN()-1,0))</f>
        <v/>
      </c>
      <c r="O536" s="270" t="str">
        <f>IF(VLOOKUP($B536,'Classificação ativ com agrop'!$B$7:$Z$632,COLUMN()-1,0)=0,"",VLOOKUP($B536,'Classificação ativ com agrop'!$B$7:$Z$632,COLUMN()-1,0))</f>
        <v/>
      </c>
      <c r="P536" s="270" t="str">
        <f>IF(VLOOKUP($B536,'Classificação ativ com agrop'!$B$7:$Z$632,COLUMN()-1,0)=0,"",VLOOKUP($B536,'Classificação ativ com agrop'!$B$7:$Z$632,COLUMN()-1,0))</f>
        <v/>
      </c>
      <c r="Q536" s="269">
        <f>IF(VLOOKUP($B536,'Classificação ativ com agrop'!$B$7:$Z$632,COLUMN()-1,0)=0,"",VLOOKUP($B536,'Classificação ativ com agrop'!$B$7:$Z$632,COLUMN()-1,0))</f>
        <v>1</v>
      </c>
      <c r="R536" s="269" t="str">
        <f>IF(VLOOKUP($B536,'Classificação ativ com agrop'!$B$7:$Z$632,COLUMN()-1,0)=0,"",VLOOKUP($B536,'Classificação ativ com agrop'!$B$7:$Z$632,COLUMN()-1,0))</f>
        <v/>
      </c>
      <c r="S536" s="270">
        <f>IF(VLOOKUP($B536,'Classificação ativ com agrop'!$B$7:$Z$632,COLUMN()-1,0)=0,"",VLOOKUP($B536,'Classificação ativ com agrop'!$B$7:$Z$632,COLUMN()-1,0))</f>
        <v>28</v>
      </c>
      <c r="T536" s="270">
        <f>IF(VLOOKUP($B536,'Classificação ativ com agrop'!$B$7:$Z$632,COLUMN()-1,0)=0,"",VLOOKUP($B536,'Classificação ativ com agrop'!$B$7:$Z$632,COLUMN()-1,0))</f>
        <v>8</v>
      </c>
      <c r="U536" s="270">
        <f>IF(VLOOKUP($B536,'Classificação ativ com agrop'!$B$7:$Z$632,COLUMN()-1,0)=0,"",VLOOKUP($B536,'Classificação ativ com agrop'!$B$7:$Z$632,COLUMN()-1,0))</f>
        <v>5847</v>
      </c>
      <c r="V536" s="270">
        <f>IF(VLOOKUP($B536,'Classificação ativ com agrop'!$B$7:$Z$632,COLUMN()-1,0)=0,"",VLOOKUP($B536,'Classificação ativ com agrop'!$B$7:$Z$632,COLUMN()-1,0))</f>
        <v>276</v>
      </c>
      <c r="W536" s="270" t="str">
        <f>IF(VLOOKUP($B536,'Classificação ativ com agrop'!$B$7:$Z$632,COLUMN()-1,0)=0,"",VLOOKUP($B536,'Classificação ativ com agrop'!$B$7:$Z$632,COLUMN()-1,0))</f>
        <v/>
      </c>
      <c r="X536" s="270" t="str">
        <f>IF(VLOOKUP($B536,'Classificação ativ com agrop'!$B$7:$Z$632,COLUMN()-1,0)=0,"",VLOOKUP($B536,'Classificação ativ com agrop'!$B$7:$Z$632,COLUMN()-1,0))</f>
        <v/>
      </c>
      <c r="Y536" s="270" t="str">
        <f>IF(VLOOKUP($B536,'Classificação ativ com agrop'!$B$7:$Z$632,COLUMN()-1,0)=0,"",VLOOKUP($B536,'Classificação ativ com agrop'!$B$7:$Z$632,COLUMN()-1,0))</f>
        <v/>
      </c>
      <c r="Z536" s="270" t="str">
        <f>IF(VLOOKUP($B536,'Classificação ativ com agrop'!$B$7:$Z$632,COLUMN()-1,0)=0,"",VLOOKUP($B536,'Classificação ativ com agrop'!$B$7:$Z$632,COLUMN()-1,0))</f>
        <v/>
      </c>
    </row>
    <row r="537" spans="1:26">
      <c r="A537" s="48">
        <v>506</v>
      </c>
      <c r="B537" s="49" t="s">
        <v>478</v>
      </c>
      <c r="C537" s="65">
        <f>VLOOKUP($B537,'Panorama Especialização Brasil'!$K$4:$BU$679,58,0)</f>
        <v>415</v>
      </c>
      <c r="D537" s="46">
        <f t="shared" si="8"/>
        <v>7.9373873800939895E-2</v>
      </c>
      <c r="E537" s="201">
        <f>VLOOKUP($B537,'Panorama Especialização Brasil'!$K$4:$BU$679,60,0)</f>
        <v>88</v>
      </c>
      <c r="F537" s="98">
        <v>161</v>
      </c>
      <c r="G537" s="196">
        <v>24</v>
      </c>
      <c r="H537" s="98">
        <f>VLOOKUP($B537,'Panorama Especialização Brasil'!$K$4:$BU$679,63,0)</f>
        <v>92516</v>
      </c>
      <c r="I537" s="201">
        <f>VLOOKUP($B537,'Panorama Especialização Brasil'!$K$4:$BV$680,64,0)</f>
        <v>4943</v>
      </c>
      <c r="J537" s="270" t="str">
        <f>IF(VLOOKUP($B537,'Classificação ativ com agrop'!$B$7:$Z$632,COLUMN()-1,0)=0,"",VLOOKUP($B537,'Classificação ativ com agrop'!$B$7:$Z$632,COLUMN()-1,0))</f>
        <v/>
      </c>
      <c r="K537" s="270" t="str">
        <f>IF(VLOOKUP($B537,'Classificação ativ com agrop'!$B$7:$Z$632,COLUMN()-1,0)=0,"",VLOOKUP($B537,'Classificação ativ com agrop'!$B$7:$Z$632,COLUMN()-1,0))</f>
        <v>SPE</v>
      </c>
      <c r="L537" s="270" t="str">
        <f>IF(VLOOKUP($B537,'Classificação ativ com agrop'!$B$7:$Z$632,COLUMN()-1,0)=0,"",VLOOKUP($B537,'Classificação ativ com agrop'!$B$7:$Z$632,COLUMN()-1,0))</f>
        <v/>
      </c>
      <c r="M537" s="270" t="str">
        <f>IF(VLOOKUP($B537,'Classificação ativ com agrop'!$B$7:$Z$632,COLUMN()-1,0)=0,"",VLOOKUP($B537,'Classificação ativ com agrop'!$B$7:$Z$632,COLUMN()-1,0))</f>
        <v>Multifunção</v>
      </c>
      <c r="N537" s="270" t="str">
        <f>IF(VLOOKUP($B537,'Classificação ativ com agrop'!$B$7:$Z$632,COLUMN()-1,0)=0,"",VLOOKUP($B537,'Classificação ativ com agrop'!$B$7:$Z$632,COLUMN()-1,0))</f>
        <v/>
      </c>
      <c r="O537" s="270" t="str">
        <f>IF(VLOOKUP($B537,'Classificação ativ com agrop'!$B$7:$Z$632,COLUMN()-1,0)=0,"",VLOOKUP($B537,'Classificação ativ com agrop'!$B$7:$Z$632,COLUMN()-1,0))</f>
        <v/>
      </c>
      <c r="P537" s="270" t="str">
        <f>IF(VLOOKUP($B537,'Classificação ativ com agrop'!$B$7:$Z$632,COLUMN()-1,0)=0,"",VLOOKUP($B537,'Classificação ativ com agrop'!$B$7:$Z$632,COLUMN()-1,0))</f>
        <v/>
      </c>
      <c r="Q537" s="269">
        <f>IF(VLOOKUP($B537,'Classificação ativ com agrop'!$B$7:$Z$632,COLUMN()-1,0)=0,"",VLOOKUP($B537,'Classificação ativ com agrop'!$B$7:$Z$632,COLUMN()-1,0))</f>
        <v>1</v>
      </c>
      <c r="R537" s="269" t="str">
        <f>IF(VLOOKUP($B537,'Classificação ativ com agrop'!$B$7:$Z$632,COLUMN()-1,0)=0,"",VLOOKUP($B537,'Classificação ativ com agrop'!$B$7:$Z$632,COLUMN()-1,0))</f>
        <v/>
      </c>
      <c r="S537" s="270">
        <f>IF(VLOOKUP($B537,'Classificação ativ com agrop'!$B$7:$Z$632,COLUMN()-1,0)=0,"",VLOOKUP($B537,'Classificação ativ com agrop'!$B$7:$Z$632,COLUMN()-1,0))</f>
        <v>415</v>
      </c>
      <c r="T537" s="270">
        <f>IF(VLOOKUP($B537,'Classificação ativ com agrop'!$B$7:$Z$632,COLUMN()-1,0)=0,"",VLOOKUP($B537,'Classificação ativ com agrop'!$B$7:$Z$632,COLUMN()-1,0))</f>
        <v>88</v>
      </c>
      <c r="U537" s="270">
        <f>IF(VLOOKUP($B537,'Classificação ativ com agrop'!$B$7:$Z$632,COLUMN()-1,0)=0,"",VLOOKUP($B537,'Classificação ativ com agrop'!$B$7:$Z$632,COLUMN()-1,0))</f>
        <v>92516</v>
      </c>
      <c r="V537" s="270">
        <f>IF(VLOOKUP($B537,'Classificação ativ com agrop'!$B$7:$Z$632,COLUMN()-1,0)=0,"",VLOOKUP($B537,'Classificação ativ com agrop'!$B$7:$Z$632,COLUMN()-1,0))</f>
        <v>4943</v>
      </c>
      <c r="W537" s="270" t="str">
        <f>IF(VLOOKUP($B537,'Classificação ativ com agrop'!$B$7:$Z$632,COLUMN()-1,0)=0,"",VLOOKUP($B537,'Classificação ativ com agrop'!$B$7:$Z$632,COLUMN()-1,0))</f>
        <v/>
      </c>
      <c r="X537" s="270" t="str">
        <f>IF(VLOOKUP($B537,'Classificação ativ com agrop'!$B$7:$Z$632,COLUMN()-1,0)=0,"",VLOOKUP($B537,'Classificação ativ com agrop'!$B$7:$Z$632,COLUMN()-1,0))</f>
        <v/>
      </c>
      <c r="Y537" s="270" t="str">
        <f>IF(VLOOKUP($B537,'Classificação ativ com agrop'!$B$7:$Z$632,COLUMN()-1,0)=0,"",VLOOKUP($B537,'Classificação ativ com agrop'!$B$7:$Z$632,COLUMN()-1,0))</f>
        <v/>
      </c>
      <c r="Z537" s="270" t="str">
        <f>IF(VLOOKUP($B537,'Classificação ativ com agrop'!$B$7:$Z$632,COLUMN()-1,0)=0,"",VLOOKUP($B537,'Classificação ativ com agrop'!$B$7:$Z$632,COLUMN()-1,0))</f>
        <v/>
      </c>
    </row>
    <row r="538" spans="1:26">
      <c r="A538" s="48">
        <v>258</v>
      </c>
      <c r="B538" s="49" t="s">
        <v>228</v>
      </c>
      <c r="C538" s="65">
        <f>VLOOKUP($B538,'Panorama Especialização Brasil'!$K$4:$BU$679,58,0)</f>
        <v>81</v>
      </c>
      <c r="D538" s="46">
        <f t="shared" si="8"/>
        <v>7.4479370568199407E-2</v>
      </c>
      <c r="E538" s="201">
        <f>VLOOKUP($B538,'Panorama Especialização Brasil'!$K$4:$BU$679,60,0)</f>
        <v>13</v>
      </c>
      <c r="F538" s="98">
        <v>29</v>
      </c>
      <c r="G538" s="196">
        <v>3</v>
      </c>
      <c r="H538" s="98">
        <f>VLOOKUP($B538,'Panorama Especialização Brasil'!$K$4:$BU$679,63,0)</f>
        <v>19244</v>
      </c>
      <c r="I538" s="201">
        <f>VLOOKUP($B538,'Panorama Especialização Brasil'!$K$4:$BV$680,64,0)</f>
        <v>1249</v>
      </c>
      <c r="J538" s="270" t="str">
        <f>IF(VLOOKUP($B538,'Classificação ativ com agrop'!$B$7:$Z$632,COLUMN()-1,0)=0,"",VLOOKUP($B538,'Classificação ativ com agrop'!$B$7:$Z$632,COLUMN()-1,0))</f>
        <v/>
      </c>
      <c r="K538" s="270" t="str">
        <f>IF(VLOOKUP($B538,'Classificação ativ com agrop'!$B$7:$Z$632,COLUMN()-1,0)=0,"",VLOOKUP($B538,'Classificação ativ com agrop'!$B$7:$Z$632,COLUMN()-1,0))</f>
        <v>Multicadeia</v>
      </c>
      <c r="L538" s="270" t="str">
        <f>IF(VLOOKUP($B538,'Classificação ativ com agrop'!$B$7:$Z$632,COLUMN()-1,0)=0,"",VLOOKUP($B538,'Classificação ativ com agrop'!$B$7:$Z$632,COLUMN()-1,0))</f>
        <v/>
      </c>
      <c r="M538" s="270" t="str">
        <f>IF(VLOOKUP($B538,'Classificação ativ com agrop'!$B$7:$Z$632,COLUMN()-1,0)=0,"",VLOOKUP($B538,'Classificação ativ com agrop'!$B$7:$Z$632,COLUMN()-1,0))</f>
        <v>Multifunção</v>
      </c>
      <c r="N538" s="270" t="str">
        <f>IF(VLOOKUP($B538,'Classificação ativ com agrop'!$B$7:$Z$632,COLUMN()-1,0)=0,"",VLOOKUP($B538,'Classificação ativ com agrop'!$B$7:$Z$632,COLUMN()-1,0))</f>
        <v/>
      </c>
      <c r="O538" s="270" t="str">
        <f>IF(VLOOKUP($B538,'Classificação ativ com agrop'!$B$7:$Z$632,COLUMN()-1,0)=0,"",VLOOKUP($B538,'Classificação ativ com agrop'!$B$7:$Z$632,COLUMN()-1,0))</f>
        <v/>
      </c>
      <c r="P538" s="270" t="str">
        <f>IF(VLOOKUP($B538,'Classificação ativ com agrop'!$B$7:$Z$632,COLUMN()-1,0)=0,"",VLOOKUP($B538,'Classificação ativ com agrop'!$B$7:$Z$632,COLUMN()-1,0))</f>
        <v/>
      </c>
      <c r="Q538" s="269">
        <f>IF(VLOOKUP($B538,'Classificação ativ com agrop'!$B$7:$Z$632,COLUMN()-1,0)=0,"",VLOOKUP($B538,'Classificação ativ com agrop'!$B$7:$Z$632,COLUMN()-1,0))</f>
        <v>1</v>
      </c>
      <c r="R538" s="269" t="str">
        <f>IF(VLOOKUP($B538,'Classificação ativ com agrop'!$B$7:$Z$632,COLUMN()-1,0)=0,"",VLOOKUP($B538,'Classificação ativ com agrop'!$B$7:$Z$632,COLUMN()-1,0))</f>
        <v/>
      </c>
      <c r="S538" s="270">
        <f>IF(VLOOKUP($B538,'Classificação ativ com agrop'!$B$7:$Z$632,COLUMN()-1,0)=0,"",VLOOKUP($B538,'Classificação ativ com agrop'!$B$7:$Z$632,COLUMN()-1,0))</f>
        <v>81</v>
      </c>
      <c r="T538" s="270">
        <f>IF(VLOOKUP($B538,'Classificação ativ com agrop'!$B$7:$Z$632,COLUMN()-1,0)=0,"",VLOOKUP($B538,'Classificação ativ com agrop'!$B$7:$Z$632,COLUMN()-1,0))</f>
        <v>13</v>
      </c>
      <c r="U538" s="270">
        <f>IF(VLOOKUP($B538,'Classificação ativ com agrop'!$B$7:$Z$632,COLUMN()-1,0)=0,"",VLOOKUP($B538,'Classificação ativ com agrop'!$B$7:$Z$632,COLUMN()-1,0))</f>
        <v>19244</v>
      </c>
      <c r="V538" s="270">
        <f>IF(VLOOKUP($B538,'Classificação ativ com agrop'!$B$7:$Z$632,COLUMN()-1,0)=0,"",VLOOKUP($B538,'Classificação ativ com agrop'!$B$7:$Z$632,COLUMN()-1,0))</f>
        <v>1249</v>
      </c>
      <c r="W538" s="270" t="str">
        <f>IF(VLOOKUP($B538,'Classificação ativ com agrop'!$B$7:$Z$632,COLUMN()-1,0)=0,"",VLOOKUP($B538,'Classificação ativ com agrop'!$B$7:$Z$632,COLUMN()-1,0))</f>
        <v/>
      </c>
      <c r="X538" s="270" t="str">
        <f>IF(VLOOKUP($B538,'Classificação ativ com agrop'!$B$7:$Z$632,COLUMN()-1,0)=0,"",VLOOKUP($B538,'Classificação ativ com agrop'!$B$7:$Z$632,COLUMN()-1,0))</f>
        <v/>
      </c>
      <c r="Y538" s="270" t="str">
        <f>IF(VLOOKUP($B538,'Classificação ativ com agrop'!$B$7:$Z$632,COLUMN()-1,0)=0,"",VLOOKUP($B538,'Classificação ativ com agrop'!$B$7:$Z$632,COLUMN()-1,0))</f>
        <v/>
      </c>
      <c r="Z538" s="270" t="str">
        <f>IF(VLOOKUP($B538,'Classificação ativ com agrop'!$B$7:$Z$632,COLUMN()-1,0)=0,"",VLOOKUP($B538,'Classificação ativ com agrop'!$B$7:$Z$632,COLUMN()-1,0))</f>
        <v/>
      </c>
    </row>
    <row r="539" spans="1:26">
      <c r="A539" s="48">
        <v>540</v>
      </c>
      <c r="B539" s="49" t="s">
        <v>512</v>
      </c>
      <c r="C539" s="65">
        <f>VLOOKUP($B539,'Panorama Especialização Brasil'!$K$4:$BU$679,58,0)</f>
        <v>24</v>
      </c>
      <c r="D539" s="46">
        <f t="shared" si="8"/>
        <v>7.4439238210247241E-2</v>
      </c>
      <c r="E539" s="201">
        <f>VLOOKUP($B539,'Panorama Especialização Brasil'!$K$4:$BU$679,60,0)</f>
        <v>7</v>
      </c>
      <c r="F539" s="98">
        <v>11</v>
      </c>
      <c r="G539" s="196">
        <v>2</v>
      </c>
      <c r="H539" s="98">
        <f>VLOOKUP($B539,'Panorama Especialização Brasil'!$K$4:$BU$679,63,0)</f>
        <v>5705</v>
      </c>
      <c r="I539" s="201">
        <f>VLOOKUP($B539,'Panorama Especialização Brasil'!$K$4:$BV$680,64,0)</f>
        <v>142</v>
      </c>
      <c r="J539" s="270" t="str">
        <f>IF(VLOOKUP($B539,'Classificação ativ com agrop'!$B$7:$Z$632,COLUMN()-1,0)=0,"",VLOOKUP($B539,'Classificação ativ com agrop'!$B$7:$Z$632,COLUMN()-1,0))</f>
        <v/>
      </c>
      <c r="K539" s="270" t="str">
        <f>IF(VLOOKUP($B539,'Classificação ativ com agrop'!$B$7:$Z$632,COLUMN()-1,0)=0,"",VLOOKUP($B539,'Classificação ativ com agrop'!$B$7:$Z$632,COLUMN()-1,0))</f>
        <v>SPF&amp;E</v>
      </c>
      <c r="L539" s="270" t="str">
        <f>IF(VLOOKUP($B539,'Classificação ativ com agrop'!$B$7:$Z$632,COLUMN()-1,0)=0,"",VLOOKUP($B539,'Classificação ativ com agrop'!$B$7:$Z$632,COLUMN()-1,0))</f>
        <v/>
      </c>
      <c r="M539" s="270" t="str">
        <f>IF(VLOOKUP($B539,'Classificação ativ com agrop'!$B$7:$Z$632,COLUMN()-1,0)=0,"",VLOOKUP($B539,'Classificação ativ com agrop'!$B$7:$Z$632,COLUMN()-1,0))</f>
        <v>Gen Reflexo</v>
      </c>
      <c r="N539" s="270" t="str">
        <f>IF(VLOOKUP($B539,'Classificação ativ com agrop'!$B$7:$Z$632,COLUMN()-1,0)=0,"",VLOOKUP($B539,'Classificação ativ com agrop'!$B$7:$Z$632,COLUMN()-1,0))</f>
        <v/>
      </c>
      <c r="O539" s="270" t="str">
        <f>IF(VLOOKUP($B539,'Classificação ativ com agrop'!$B$7:$Z$632,COLUMN()-1,0)=0,"",VLOOKUP($B539,'Classificação ativ com agrop'!$B$7:$Z$632,COLUMN()-1,0))</f>
        <v/>
      </c>
      <c r="P539" s="270" t="str">
        <f>IF(VLOOKUP($B539,'Classificação ativ com agrop'!$B$7:$Z$632,COLUMN()-1,0)=0,"",VLOOKUP($B539,'Classificação ativ com agrop'!$B$7:$Z$632,COLUMN()-1,0))</f>
        <v/>
      </c>
      <c r="Q539" s="269">
        <f>IF(VLOOKUP($B539,'Classificação ativ com agrop'!$B$7:$Z$632,COLUMN()-1,0)=0,"",VLOOKUP($B539,'Classificação ativ com agrop'!$B$7:$Z$632,COLUMN()-1,0))</f>
        <v>1</v>
      </c>
      <c r="R539" s="269" t="str">
        <f>IF(VLOOKUP($B539,'Classificação ativ com agrop'!$B$7:$Z$632,COLUMN()-1,0)=0,"",VLOOKUP($B539,'Classificação ativ com agrop'!$B$7:$Z$632,COLUMN()-1,0))</f>
        <v/>
      </c>
      <c r="S539" s="270">
        <f>IF(VLOOKUP($B539,'Classificação ativ com agrop'!$B$7:$Z$632,COLUMN()-1,0)=0,"",VLOOKUP($B539,'Classificação ativ com agrop'!$B$7:$Z$632,COLUMN()-1,0))</f>
        <v>24</v>
      </c>
      <c r="T539" s="270">
        <f>IF(VLOOKUP($B539,'Classificação ativ com agrop'!$B$7:$Z$632,COLUMN()-1,0)=0,"",VLOOKUP($B539,'Classificação ativ com agrop'!$B$7:$Z$632,COLUMN()-1,0))</f>
        <v>7</v>
      </c>
      <c r="U539" s="270">
        <f>IF(VLOOKUP($B539,'Classificação ativ com agrop'!$B$7:$Z$632,COLUMN()-1,0)=0,"",VLOOKUP($B539,'Classificação ativ com agrop'!$B$7:$Z$632,COLUMN()-1,0))</f>
        <v>5705</v>
      </c>
      <c r="V539" s="270">
        <f>IF(VLOOKUP($B539,'Classificação ativ com agrop'!$B$7:$Z$632,COLUMN()-1,0)=0,"",VLOOKUP($B539,'Classificação ativ com agrop'!$B$7:$Z$632,COLUMN()-1,0))</f>
        <v>142</v>
      </c>
      <c r="W539" s="270" t="str">
        <f>IF(VLOOKUP($B539,'Classificação ativ com agrop'!$B$7:$Z$632,COLUMN()-1,0)=0,"",VLOOKUP($B539,'Classificação ativ com agrop'!$B$7:$Z$632,COLUMN()-1,0))</f>
        <v/>
      </c>
      <c r="X539" s="270" t="str">
        <f>IF(VLOOKUP($B539,'Classificação ativ com agrop'!$B$7:$Z$632,COLUMN()-1,0)=0,"",VLOOKUP($B539,'Classificação ativ com agrop'!$B$7:$Z$632,COLUMN()-1,0))</f>
        <v/>
      </c>
      <c r="Y539" s="270" t="str">
        <f>IF(VLOOKUP($B539,'Classificação ativ com agrop'!$B$7:$Z$632,COLUMN()-1,0)=0,"",VLOOKUP($B539,'Classificação ativ com agrop'!$B$7:$Z$632,COLUMN()-1,0))</f>
        <v/>
      </c>
      <c r="Z539" s="270" t="str">
        <f>IF(VLOOKUP($B539,'Classificação ativ com agrop'!$B$7:$Z$632,COLUMN()-1,0)=0,"",VLOOKUP($B539,'Classificação ativ com agrop'!$B$7:$Z$632,COLUMN()-1,0))</f>
        <v/>
      </c>
    </row>
    <row r="540" spans="1:26">
      <c r="A540" s="48">
        <v>152</v>
      </c>
      <c r="B540" s="49" t="s">
        <v>122</v>
      </c>
      <c r="C540" s="65">
        <f>VLOOKUP($B540,'Panorama Especialização Brasil'!$K$4:$BU$679,58,0)</f>
        <v>6</v>
      </c>
      <c r="D540" s="46">
        <f t="shared" si="8"/>
        <v>7.2420848224669251E-2</v>
      </c>
      <c r="E540" s="201">
        <f>VLOOKUP($B540,'Panorama Especialização Brasil'!$K$4:$BU$679,60,0)</f>
        <v>1</v>
      </c>
      <c r="F540" s="98">
        <v>6</v>
      </c>
      <c r="G540" s="196">
        <v>1</v>
      </c>
      <c r="H540" s="98">
        <f>VLOOKUP($B540,'Panorama Especialização Brasil'!$K$4:$BU$679,63,0)</f>
        <v>1466</v>
      </c>
      <c r="I540" s="201">
        <f>VLOOKUP($B540,'Panorama Especialização Brasil'!$K$4:$BV$680,64,0)</f>
        <v>56</v>
      </c>
      <c r="J540" s="270" t="str">
        <f>IF(VLOOKUP($B540,'Classificação ativ com agrop'!$B$7:$Z$632,COLUMN()-1,0)=0,"",VLOOKUP($B540,'Classificação ativ com agrop'!$B$7:$Z$632,COLUMN()-1,0))</f>
        <v/>
      </c>
      <c r="K540" s="270" t="str">
        <f>IF(VLOOKUP($B540,'Classificação ativ com agrop'!$B$7:$Z$632,COLUMN()-1,0)=0,"",VLOOKUP($B540,'Classificação ativ com agrop'!$B$7:$Z$632,COLUMN()-1,0))</f>
        <v>Indeterminada</v>
      </c>
      <c r="L540" s="270" t="str">
        <f>IF(VLOOKUP($B540,'Classificação ativ com agrop'!$B$7:$Z$632,COLUMN()-1,0)=0,"",VLOOKUP($B540,'Classificação ativ com agrop'!$B$7:$Z$632,COLUMN()-1,0))</f>
        <v/>
      </c>
      <c r="M540" s="270" t="str">
        <f>IF(VLOOKUP($B540,'Classificação ativ com agrop'!$B$7:$Z$632,COLUMN()-1,0)=0,"",VLOOKUP($B540,'Classificação ativ com agrop'!$B$7:$Z$632,COLUMN()-1,0))</f>
        <v>Indeterminada</v>
      </c>
      <c r="N540" s="270" t="str">
        <f>IF(VLOOKUP($B540,'Classificação ativ com agrop'!$B$7:$Z$632,COLUMN()-1,0)=0,"",VLOOKUP($B540,'Classificação ativ com agrop'!$B$7:$Z$632,COLUMN()-1,0))</f>
        <v/>
      </c>
      <c r="O540" s="270" t="str">
        <f>IF(VLOOKUP($B540,'Classificação ativ com agrop'!$B$7:$Z$632,COLUMN()-1,0)=0,"",VLOOKUP($B540,'Classificação ativ com agrop'!$B$7:$Z$632,COLUMN()-1,0))</f>
        <v/>
      </c>
      <c r="P540" s="270" t="str">
        <f>IF(VLOOKUP($B540,'Classificação ativ com agrop'!$B$7:$Z$632,COLUMN()-1,0)=0,"",VLOOKUP($B540,'Classificação ativ com agrop'!$B$7:$Z$632,COLUMN()-1,0))</f>
        <v/>
      </c>
      <c r="Q540" s="269">
        <f>IF(VLOOKUP($B540,'Classificação ativ com agrop'!$B$7:$Z$632,COLUMN()-1,0)=0,"",VLOOKUP($B540,'Classificação ativ com agrop'!$B$7:$Z$632,COLUMN()-1,0))</f>
        <v>1</v>
      </c>
      <c r="R540" s="269" t="str">
        <f>IF(VLOOKUP($B540,'Classificação ativ com agrop'!$B$7:$Z$632,COLUMN()-1,0)=0,"",VLOOKUP($B540,'Classificação ativ com agrop'!$B$7:$Z$632,COLUMN()-1,0))</f>
        <v/>
      </c>
      <c r="S540" s="270">
        <f>IF(VLOOKUP($B540,'Classificação ativ com agrop'!$B$7:$Z$632,COLUMN()-1,0)=0,"",VLOOKUP($B540,'Classificação ativ com agrop'!$B$7:$Z$632,COLUMN()-1,0))</f>
        <v>6</v>
      </c>
      <c r="T540" s="270">
        <f>IF(VLOOKUP($B540,'Classificação ativ com agrop'!$B$7:$Z$632,COLUMN()-1,0)=0,"",VLOOKUP($B540,'Classificação ativ com agrop'!$B$7:$Z$632,COLUMN()-1,0))</f>
        <v>1</v>
      </c>
      <c r="U540" s="270">
        <f>IF(VLOOKUP($B540,'Classificação ativ com agrop'!$B$7:$Z$632,COLUMN()-1,0)=0,"",VLOOKUP($B540,'Classificação ativ com agrop'!$B$7:$Z$632,COLUMN()-1,0))</f>
        <v>1466</v>
      </c>
      <c r="V540" s="270">
        <f>IF(VLOOKUP($B540,'Classificação ativ com agrop'!$B$7:$Z$632,COLUMN()-1,0)=0,"",VLOOKUP($B540,'Classificação ativ com agrop'!$B$7:$Z$632,COLUMN()-1,0))</f>
        <v>56</v>
      </c>
      <c r="W540" s="270" t="str">
        <f>IF(VLOOKUP($B540,'Classificação ativ com agrop'!$B$7:$Z$632,COLUMN()-1,0)=0,"",VLOOKUP($B540,'Classificação ativ com agrop'!$B$7:$Z$632,COLUMN()-1,0))</f>
        <v/>
      </c>
      <c r="X540" s="270" t="str">
        <f>IF(VLOOKUP($B540,'Classificação ativ com agrop'!$B$7:$Z$632,COLUMN()-1,0)=0,"",VLOOKUP($B540,'Classificação ativ com agrop'!$B$7:$Z$632,COLUMN()-1,0))</f>
        <v/>
      </c>
      <c r="Y540" s="270" t="str">
        <f>IF(VLOOKUP($B540,'Classificação ativ com agrop'!$B$7:$Z$632,COLUMN()-1,0)=0,"",VLOOKUP($B540,'Classificação ativ com agrop'!$B$7:$Z$632,COLUMN()-1,0))</f>
        <v/>
      </c>
      <c r="Z540" s="270" t="str">
        <f>IF(VLOOKUP($B540,'Classificação ativ com agrop'!$B$7:$Z$632,COLUMN()-1,0)=0,"",VLOOKUP($B540,'Classificação ativ com agrop'!$B$7:$Z$632,COLUMN()-1,0))</f>
        <v/>
      </c>
    </row>
    <row r="541" spans="1:26">
      <c r="A541" s="48">
        <v>98</v>
      </c>
      <c r="B541" s="49" t="s">
        <v>68</v>
      </c>
      <c r="C541" s="65">
        <f>VLOOKUP($B541,'Panorama Especialização Brasil'!$K$4:$BU$679,58,0)</f>
        <v>8</v>
      </c>
      <c r="D541" s="46">
        <f t="shared" si="8"/>
        <v>7.0992285855810855E-2</v>
      </c>
      <c r="E541" s="201">
        <f>VLOOKUP($B541,'Panorama Especialização Brasil'!$K$4:$BU$679,60,0)</f>
        <v>2</v>
      </c>
      <c r="F541" s="98">
        <v>0</v>
      </c>
      <c r="G541" s="196">
        <v>0</v>
      </c>
      <c r="H541" s="98">
        <f>VLOOKUP($B541,'Panorama Especialização Brasil'!$K$4:$BU$679,63,0)</f>
        <v>1994</v>
      </c>
      <c r="I541" s="201">
        <f>VLOOKUP($B541,'Panorama Especialização Brasil'!$K$4:$BV$680,64,0)</f>
        <v>104</v>
      </c>
      <c r="J541" s="270" t="str">
        <f>IF(VLOOKUP($B541,'Classificação ativ com agrop'!$B$7:$Z$632,COLUMN()-1,0)=0,"",VLOOKUP($B541,'Classificação ativ com agrop'!$B$7:$Z$632,COLUMN()-1,0))</f>
        <v/>
      </c>
      <c r="K541" s="270" t="str">
        <f>IF(VLOOKUP($B541,'Classificação ativ com agrop'!$B$7:$Z$632,COLUMN()-1,0)=0,"",VLOOKUP($B541,'Classificação ativ com agrop'!$B$7:$Z$632,COLUMN()-1,0))</f>
        <v>SPF</v>
      </c>
      <c r="L541" s="270" t="str">
        <f>IF(VLOOKUP($B541,'Classificação ativ com agrop'!$B$7:$Z$632,COLUMN()-1,0)=0,"",VLOOKUP($B541,'Classificação ativ com agrop'!$B$7:$Z$632,COLUMN()-1,0))</f>
        <v/>
      </c>
      <c r="M541" s="270" t="str">
        <f>IF(VLOOKUP($B541,'Classificação ativ com agrop'!$B$7:$Z$632,COLUMN()-1,0)=0,"",VLOOKUP($B541,'Classificação ativ com agrop'!$B$7:$Z$632,COLUMN()-1,0))</f>
        <v>Cons Reflexo</v>
      </c>
      <c r="N541" s="270" t="str">
        <f>IF(VLOOKUP($B541,'Classificação ativ com agrop'!$B$7:$Z$632,COLUMN()-1,0)=0,"",VLOOKUP($B541,'Classificação ativ com agrop'!$B$7:$Z$632,COLUMN()-1,0))</f>
        <v/>
      </c>
      <c r="O541" s="270" t="str">
        <f>IF(VLOOKUP($B541,'Classificação ativ com agrop'!$B$7:$Z$632,COLUMN()-1,0)=0,"",VLOOKUP($B541,'Classificação ativ com agrop'!$B$7:$Z$632,COLUMN()-1,0))</f>
        <v/>
      </c>
      <c r="P541" s="270" t="str">
        <f>IF(VLOOKUP($B541,'Classificação ativ com agrop'!$B$7:$Z$632,COLUMN()-1,0)=0,"",VLOOKUP($B541,'Classificação ativ com agrop'!$B$7:$Z$632,COLUMN()-1,0))</f>
        <v/>
      </c>
      <c r="Q541" s="269">
        <f>IF(VLOOKUP($B541,'Classificação ativ com agrop'!$B$7:$Z$632,COLUMN()-1,0)=0,"",VLOOKUP($B541,'Classificação ativ com agrop'!$B$7:$Z$632,COLUMN()-1,0))</f>
        <v>1</v>
      </c>
      <c r="R541" s="269" t="str">
        <f>IF(VLOOKUP($B541,'Classificação ativ com agrop'!$B$7:$Z$632,COLUMN()-1,0)=0,"",VLOOKUP($B541,'Classificação ativ com agrop'!$B$7:$Z$632,COLUMN()-1,0))</f>
        <v/>
      </c>
      <c r="S541" s="270">
        <f>IF(VLOOKUP($B541,'Classificação ativ com agrop'!$B$7:$Z$632,COLUMN()-1,0)=0,"",VLOOKUP($B541,'Classificação ativ com agrop'!$B$7:$Z$632,COLUMN()-1,0))</f>
        <v>8</v>
      </c>
      <c r="T541" s="270">
        <f>IF(VLOOKUP($B541,'Classificação ativ com agrop'!$B$7:$Z$632,COLUMN()-1,0)=0,"",VLOOKUP($B541,'Classificação ativ com agrop'!$B$7:$Z$632,COLUMN()-1,0))</f>
        <v>2</v>
      </c>
      <c r="U541" s="270">
        <f>IF(VLOOKUP($B541,'Classificação ativ com agrop'!$B$7:$Z$632,COLUMN()-1,0)=0,"",VLOOKUP($B541,'Classificação ativ com agrop'!$B$7:$Z$632,COLUMN()-1,0))</f>
        <v>1994</v>
      </c>
      <c r="V541" s="270">
        <f>IF(VLOOKUP($B541,'Classificação ativ com agrop'!$B$7:$Z$632,COLUMN()-1,0)=0,"",VLOOKUP($B541,'Classificação ativ com agrop'!$B$7:$Z$632,COLUMN()-1,0))</f>
        <v>104</v>
      </c>
      <c r="W541" s="270" t="str">
        <f>IF(VLOOKUP($B541,'Classificação ativ com agrop'!$B$7:$Z$632,COLUMN()-1,0)=0,"",VLOOKUP($B541,'Classificação ativ com agrop'!$B$7:$Z$632,COLUMN()-1,0))</f>
        <v/>
      </c>
      <c r="X541" s="270" t="str">
        <f>IF(VLOOKUP($B541,'Classificação ativ com agrop'!$B$7:$Z$632,COLUMN()-1,0)=0,"",VLOOKUP($B541,'Classificação ativ com agrop'!$B$7:$Z$632,COLUMN()-1,0))</f>
        <v/>
      </c>
      <c r="Y541" s="270" t="str">
        <f>IF(VLOOKUP($B541,'Classificação ativ com agrop'!$B$7:$Z$632,COLUMN()-1,0)=0,"",VLOOKUP($B541,'Classificação ativ com agrop'!$B$7:$Z$632,COLUMN()-1,0))</f>
        <v/>
      </c>
      <c r="Z541" s="270" t="str">
        <f>IF(VLOOKUP($B541,'Classificação ativ com agrop'!$B$7:$Z$632,COLUMN()-1,0)=0,"",VLOOKUP($B541,'Classificação ativ com agrop'!$B$7:$Z$632,COLUMN()-1,0))</f>
        <v/>
      </c>
    </row>
    <row r="542" spans="1:26">
      <c r="A542" s="48">
        <v>217</v>
      </c>
      <c r="B542" s="49" t="s">
        <v>187</v>
      </c>
      <c r="C542" s="65">
        <f>VLOOKUP($B542,'Panorama Especialização Brasil'!$K$4:$BU$679,58,0)</f>
        <v>91</v>
      </c>
      <c r="D542" s="46">
        <f t="shared" si="8"/>
        <v>6.9718967774075075E-2</v>
      </c>
      <c r="E542" s="201">
        <f>VLOOKUP($B542,'Panorama Especialização Brasil'!$K$4:$BU$679,60,0)</f>
        <v>17</v>
      </c>
      <c r="F542" s="98">
        <v>42</v>
      </c>
      <c r="G542" s="196">
        <v>11</v>
      </c>
      <c r="H542" s="98">
        <f>VLOOKUP($B542,'Panorama Especialização Brasil'!$K$4:$BU$679,63,0)</f>
        <v>23096</v>
      </c>
      <c r="I542" s="201">
        <f>VLOOKUP($B542,'Panorama Especialização Brasil'!$K$4:$BV$680,64,0)</f>
        <v>1788</v>
      </c>
      <c r="J542" s="270" t="str">
        <f>IF(VLOOKUP($B542,'Classificação ativ com agrop'!$B$7:$Z$632,COLUMN()-1,0)=0,"",VLOOKUP($B542,'Classificação ativ com agrop'!$B$7:$Z$632,COLUMN()-1,0))</f>
        <v/>
      </c>
      <c r="K542" s="270" t="str">
        <f>IF(VLOOKUP($B542,'Classificação ativ com agrop'!$B$7:$Z$632,COLUMN()-1,0)=0,"",VLOOKUP($B542,'Classificação ativ com agrop'!$B$7:$Z$632,COLUMN()-1,0))</f>
        <v>Multicadeia</v>
      </c>
      <c r="L542" s="270" t="str">
        <f>IF(VLOOKUP($B542,'Classificação ativ com agrop'!$B$7:$Z$632,COLUMN()-1,0)=0,"",VLOOKUP($B542,'Classificação ativ com agrop'!$B$7:$Z$632,COLUMN()-1,0))</f>
        <v/>
      </c>
      <c r="M542" s="270" t="str">
        <f>IF(VLOOKUP($B542,'Classificação ativ com agrop'!$B$7:$Z$632,COLUMN()-1,0)=0,"",VLOOKUP($B542,'Classificação ativ com agrop'!$B$7:$Z$632,COLUMN()-1,0))</f>
        <v>Multifunção</v>
      </c>
      <c r="N542" s="270" t="str">
        <f>IF(VLOOKUP($B542,'Classificação ativ com agrop'!$B$7:$Z$632,COLUMN()-1,0)=0,"",VLOOKUP($B542,'Classificação ativ com agrop'!$B$7:$Z$632,COLUMN()-1,0))</f>
        <v/>
      </c>
      <c r="O542" s="270" t="str">
        <f>IF(VLOOKUP($B542,'Classificação ativ com agrop'!$B$7:$Z$632,COLUMN()-1,0)=0,"",VLOOKUP($B542,'Classificação ativ com agrop'!$B$7:$Z$632,COLUMN()-1,0))</f>
        <v/>
      </c>
      <c r="P542" s="270" t="str">
        <f>IF(VLOOKUP($B542,'Classificação ativ com agrop'!$B$7:$Z$632,COLUMN()-1,0)=0,"",VLOOKUP($B542,'Classificação ativ com agrop'!$B$7:$Z$632,COLUMN()-1,0))</f>
        <v/>
      </c>
      <c r="Q542" s="269">
        <f>IF(VLOOKUP($B542,'Classificação ativ com agrop'!$B$7:$Z$632,COLUMN()-1,0)=0,"",VLOOKUP($B542,'Classificação ativ com agrop'!$B$7:$Z$632,COLUMN()-1,0))</f>
        <v>1</v>
      </c>
      <c r="R542" s="269" t="str">
        <f>IF(VLOOKUP($B542,'Classificação ativ com agrop'!$B$7:$Z$632,COLUMN()-1,0)=0,"",VLOOKUP($B542,'Classificação ativ com agrop'!$B$7:$Z$632,COLUMN()-1,0))</f>
        <v/>
      </c>
      <c r="S542" s="270">
        <f>IF(VLOOKUP($B542,'Classificação ativ com agrop'!$B$7:$Z$632,COLUMN()-1,0)=0,"",VLOOKUP($B542,'Classificação ativ com agrop'!$B$7:$Z$632,COLUMN()-1,0))</f>
        <v>91</v>
      </c>
      <c r="T542" s="270">
        <f>IF(VLOOKUP($B542,'Classificação ativ com agrop'!$B$7:$Z$632,COLUMN()-1,0)=0,"",VLOOKUP($B542,'Classificação ativ com agrop'!$B$7:$Z$632,COLUMN()-1,0))</f>
        <v>17</v>
      </c>
      <c r="U542" s="270">
        <f>IF(VLOOKUP($B542,'Classificação ativ com agrop'!$B$7:$Z$632,COLUMN()-1,0)=0,"",VLOOKUP($B542,'Classificação ativ com agrop'!$B$7:$Z$632,COLUMN()-1,0))</f>
        <v>23096</v>
      </c>
      <c r="V542" s="270">
        <f>IF(VLOOKUP($B542,'Classificação ativ com agrop'!$B$7:$Z$632,COLUMN()-1,0)=0,"",VLOOKUP($B542,'Classificação ativ com agrop'!$B$7:$Z$632,COLUMN()-1,0))</f>
        <v>1788</v>
      </c>
      <c r="W542" s="270" t="str">
        <f>IF(VLOOKUP($B542,'Classificação ativ com agrop'!$B$7:$Z$632,COLUMN()-1,0)=0,"",VLOOKUP($B542,'Classificação ativ com agrop'!$B$7:$Z$632,COLUMN()-1,0))</f>
        <v/>
      </c>
      <c r="X542" s="270" t="str">
        <f>IF(VLOOKUP($B542,'Classificação ativ com agrop'!$B$7:$Z$632,COLUMN()-1,0)=0,"",VLOOKUP($B542,'Classificação ativ com agrop'!$B$7:$Z$632,COLUMN()-1,0))</f>
        <v/>
      </c>
      <c r="Y542" s="270" t="str">
        <f>IF(VLOOKUP($B542,'Classificação ativ com agrop'!$B$7:$Z$632,COLUMN()-1,0)=0,"",VLOOKUP($B542,'Classificação ativ com agrop'!$B$7:$Z$632,COLUMN()-1,0))</f>
        <v/>
      </c>
      <c r="Z542" s="270" t="str">
        <f>IF(VLOOKUP($B542,'Classificação ativ com agrop'!$B$7:$Z$632,COLUMN()-1,0)=0,"",VLOOKUP($B542,'Classificação ativ com agrop'!$B$7:$Z$632,COLUMN()-1,0))</f>
        <v/>
      </c>
    </row>
    <row r="543" spans="1:26">
      <c r="A543" s="48">
        <v>102</v>
      </c>
      <c r="B543" s="49" t="s">
        <v>72</v>
      </c>
      <c r="C543" s="65">
        <f>VLOOKUP($B543,'Panorama Especialização Brasil'!$K$4:$BU$679,58,0)</f>
        <v>190</v>
      </c>
      <c r="D543" s="46">
        <f t="shared" si="8"/>
        <v>6.966900506489343E-2</v>
      </c>
      <c r="E543" s="201">
        <f>VLOOKUP($B543,'Panorama Especialização Brasil'!$K$4:$BU$679,60,0)</f>
        <v>25</v>
      </c>
      <c r="F543" s="98">
        <v>35</v>
      </c>
      <c r="G543" s="196">
        <v>2</v>
      </c>
      <c r="H543" s="98">
        <f>VLOOKUP($B543,'Panorama Especialização Brasil'!$K$4:$BU$679,63,0)</f>
        <v>48257</v>
      </c>
      <c r="I543" s="201">
        <f>VLOOKUP($B543,'Panorama Especialização Brasil'!$K$4:$BV$680,64,0)</f>
        <v>2944</v>
      </c>
      <c r="J543" s="270" t="str">
        <f>IF(VLOOKUP($B543,'Classificação ativ com agrop'!$B$7:$Z$632,COLUMN()-1,0)=0,"",VLOOKUP($B543,'Classificação ativ com agrop'!$B$7:$Z$632,COLUMN()-1,0))</f>
        <v/>
      </c>
      <c r="K543" s="270" t="str">
        <f>IF(VLOOKUP($B543,'Classificação ativ com agrop'!$B$7:$Z$632,COLUMN()-1,0)=0,"",VLOOKUP($B543,'Classificação ativ com agrop'!$B$7:$Z$632,COLUMN()-1,0))</f>
        <v>SPF</v>
      </c>
      <c r="L543" s="270" t="str">
        <f>IF(VLOOKUP($B543,'Classificação ativ com agrop'!$B$7:$Z$632,COLUMN()-1,0)=0,"",VLOOKUP($B543,'Classificação ativ com agrop'!$B$7:$Z$632,COLUMN()-1,0))</f>
        <v/>
      </c>
      <c r="M543" s="270" t="str">
        <f>IF(VLOOKUP($B543,'Classificação ativ com agrop'!$B$7:$Z$632,COLUMN()-1,0)=0,"",VLOOKUP($B543,'Classificação ativ com agrop'!$B$7:$Z$632,COLUMN()-1,0))</f>
        <v>Cons Reflexo</v>
      </c>
      <c r="N543" s="270" t="str">
        <f>IF(VLOOKUP($B543,'Classificação ativ com agrop'!$B$7:$Z$632,COLUMN()-1,0)=0,"",VLOOKUP($B543,'Classificação ativ com agrop'!$B$7:$Z$632,COLUMN()-1,0))</f>
        <v/>
      </c>
      <c r="O543" s="270" t="str">
        <f>IF(VLOOKUP($B543,'Classificação ativ com agrop'!$B$7:$Z$632,COLUMN()-1,0)=0,"",VLOOKUP($B543,'Classificação ativ com agrop'!$B$7:$Z$632,COLUMN()-1,0))</f>
        <v/>
      </c>
      <c r="P543" s="270" t="str">
        <f>IF(VLOOKUP($B543,'Classificação ativ com agrop'!$B$7:$Z$632,COLUMN()-1,0)=0,"",VLOOKUP($B543,'Classificação ativ com agrop'!$B$7:$Z$632,COLUMN()-1,0))</f>
        <v/>
      </c>
      <c r="Q543" s="269">
        <f>IF(VLOOKUP($B543,'Classificação ativ com agrop'!$B$7:$Z$632,COLUMN()-1,0)=0,"",VLOOKUP($B543,'Classificação ativ com agrop'!$B$7:$Z$632,COLUMN()-1,0))</f>
        <v>1</v>
      </c>
      <c r="R543" s="269" t="str">
        <f>IF(VLOOKUP($B543,'Classificação ativ com agrop'!$B$7:$Z$632,COLUMN()-1,0)=0,"",VLOOKUP($B543,'Classificação ativ com agrop'!$B$7:$Z$632,COLUMN()-1,0))</f>
        <v/>
      </c>
      <c r="S543" s="270">
        <f>IF(VLOOKUP($B543,'Classificação ativ com agrop'!$B$7:$Z$632,COLUMN()-1,0)=0,"",VLOOKUP($B543,'Classificação ativ com agrop'!$B$7:$Z$632,COLUMN()-1,0))</f>
        <v>190</v>
      </c>
      <c r="T543" s="270">
        <f>IF(VLOOKUP($B543,'Classificação ativ com agrop'!$B$7:$Z$632,COLUMN()-1,0)=0,"",VLOOKUP($B543,'Classificação ativ com agrop'!$B$7:$Z$632,COLUMN()-1,0))</f>
        <v>25</v>
      </c>
      <c r="U543" s="270">
        <f>IF(VLOOKUP($B543,'Classificação ativ com agrop'!$B$7:$Z$632,COLUMN()-1,0)=0,"",VLOOKUP($B543,'Classificação ativ com agrop'!$B$7:$Z$632,COLUMN()-1,0))</f>
        <v>48257</v>
      </c>
      <c r="V543" s="270">
        <f>IF(VLOOKUP($B543,'Classificação ativ com agrop'!$B$7:$Z$632,COLUMN()-1,0)=0,"",VLOOKUP($B543,'Classificação ativ com agrop'!$B$7:$Z$632,COLUMN()-1,0))</f>
        <v>2944</v>
      </c>
      <c r="W543" s="270" t="str">
        <f>IF(VLOOKUP($B543,'Classificação ativ com agrop'!$B$7:$Z$632,COLUMN()-1,0)=0,"",VLOOKUP($B543,'Classificação ativ com agrop'!$B$7:$Z$632,COLUMN()-1,0))</f>
        <v/>
      </c>
      <c r="X543" s="270" t="str">
        <f>IF(VLOOKUP($B543,'Classificação ativ com agrop'!$B$7:$Z$632,COLUMN()-1,0)=0,"",VLOOKUP($B543,'Classificação ativ com agrop'!$B$7:$Z$632,COLUMN()-1,0))</f>
        <v/>
      </c>
      <c r="Y543" s="270" t="str">
        <f>IF(VLOOKUP($B543,'Classificação ativ com agrop'!$B$7:$Z$632,COLUMN()-1,0)=0,"",VLOOKUP($B543,'Classificação ativ com agrop'!$B$7:$Z$632,COLUMN()-1,0))</f>
        <v/>
      </c>
      <c r="Z543" s="270" t="str">
        <f>IF(VLOOKUP($B543,'Classificação ativ com agrop'!$B$7:$Z$632,COLUMN()-1,0)=0,"",VLOOKUP($B543,'Classificação ativ com agrop'!$B$7:$Z$632,COLUMN()-1,0))</f>
        <v/>
      </c>
    </row>
    <row r="544" spans="1:26">
      <c r="A544" s="48">
        <v>108</v>
      </c>
      <c r="B544" s="49" t="s">
        <v>78</v>
      </c>
      <c r="C544" s="65">
        <f>VLOOKUP($B544,'Panorama Especialização Brasil'!$K$4:$BU$679,58,0)</f>
        <v>1968</v>
      </c>
      <c r="D544" s="46">
        <f t="shared" si="8"/>
        <v>6.7068331000621623E-2</v>
      </c>
      <c r="E544" s="201">
        <f>VLOOKUP($B544,'Panorama Especialização Brasil'!$K$4:$BU$679,60,0)</f>
        <v>365</v>
      </c>
      <c r="F544" s="98">
        <v>394</v>
      </c>
      <c r="G544" s="196">
        <v>35</v>
      </c>
      <c r="H544" s="98">
        <f>VLOOKUP($B544,'Panorama Especialização Brasil'!$K$4:$BU$679,63,0)</f>
        <v>519223</v>
      </c>
      <c r="I544" s="201">
        <f>VLOOKUP($B544,'Panorama Especialização Brasil'!$K$4:$BV$680,64,0)</f>
        <v>45302</v>
      </c>
      <c r="J544" s="270" t="str">
        <f>IF(VLOOKUP($B544,'Classificação ativ com agrop'!$B$7:$Z$632,COLUMN()-1,0)=0,"",VLOOKUP($B544,'Classificação ativ com agrop'!$B$7:$Z$632,COLUMN()-1,0))</f>
        <v/>
      </c>
      <c r="K544" s="270" t="str">
        <f>IF(VLOOKUP($B544,'Classificação ativ com agrop'!$B$7:$Z$632,COLUMN()-1,0)=0,"",VLOOKUP($B544,'Classificação ativ com agrop'!$B$7:$Z$632,COLUMN()-1,0))</f>
        <v>SPF</v>
      </c>
      <c r="L544" s="270" t="str">
        <f>IF(VLOOKUP($B544,'Classificação ativ com agrop'!$B$7:$Z$632,COLUMN()-1,0)=0,"",VLOOKUP($B544,'Classificação ativ com agrop'!$B$7:$Z$632,COLUMN()-1,0))</f>
        <v/>
      </c>
      <c r="M544" s="270" t="str">
        <f>IF(VLOOKUP($B544,'Classificação ativ com agrop'!$B$7:$Z$632,COLUMN()-1,0)=0,"",VLOOKUP($B544,'Classificação ativ com agrop'!$B$7:$Z$632,COLUMN()-1,0))</f>
        <v>Cons Reflexo</v>
      </c>
      <c r="N544" s="270" t="str">
        <f>IF(VLOOKUP($B544,'Classificação ativ com agrop'!$B$7:$Z$632,COLUMN()-1,0)=0,"",VLOOKUP($B544,'Classificação ativ com agrop'!$B$7:$Z$632,COLUMN()-1,0))</f>
        <v/>
      </c>
      <c r="O544" s="270" t="str">
        <f>IF(VLOOKUP($B544,'Classificação ativ com agrop'!$B$7:$Z$632,COLUMN()-1,0)=0,"",VLOOKUP($B544,'Classificação ativ com agrop'!$B$7:$Z$632,COLUMN()-1,0))</f>
        <v/>
      </c>
      <c r="P544" s="270" t="str">
        <f>IF(VLOOKUP($B544,'Classificação ativ com agrop'!$B$7:$Z$632,COLUMN()-1,0)=0,"",VLOOKUP($B544,'Classificação ativ com agrop'!$B$7:$Z$632,COLUMN()-1,0))</f>
        <v/>
      </c>
      <c r="Q544" s="269">
        <f>IF(VLOOKUP($B544,'Classificação ativ com agrop'!$B$7:$Z$632,COLUMN()-1,0)=0,"",VLOOKUP($B544,'Classificação ativ com agrop'!$B$7:$Z$632,COLUMN()-1,0))</f>
        <v>1</v>
      </c>
      <c r="R544" s="269" t="str">
        <f>IF(VLOOKUP($B544,'Classificação ativ com agrop'!$B$7:$Z$632,COLUMN()-1,0)=0,"",VLOOKUP($B544,'Classificação ativ com agrop'!$B$7:$Z$632,COLUMN()-1,0))</f>
        <v/>
      </c>
      <c r="S544" s="270">
        <f>IF(VLOOKUP($B544,'Classificação ativ com agrop'!$B$7:$Z$632,COLUMN()-1,0)=0,"",VLOOKUP($B544,'Classificação ativ com agrop'!$B$7:$Z$632,COLUMN()-1,0))</f>
        <v>1968</v>
      </c>
      <c r="T544" s="270">
        <f>IF(VLOOKUP($B544,'Classificação ativ com agrop'!$B$7:$Z$632,COLUMN()-1,0)=0,"",VLOOKUP($B544,'Classificação ativ com agrop'!$B$7:$Z$632,COLUMN()-1,0))</f>
        <v>365</v>
      </c>
      <c r="U544" s="270">
        <f>IF(VLOOKUP($B544,'Classificação ativ com agrop'!$B$7:$Z$632,COLUMN()-1,0)=0,"",VLOOKUP($B544,'Classificação ativ com agrop'!$B$7:$Z$632,COLUMN()-1,0))</f>
        <v>519223</v>
      </c>
      <c r="V544" s="270">
        <f>IF(VLOOKUP($B544,'Classificação ativ com agrop'!$B$7:$Z$632,COLUMN()-1,0)=0,"",VLOOKUP($B544,'Classificação ativ com agrop'!$B$7:$Z$632,COLUMN()-1,0))</f>
        <v>45302</v>
      </c>
      <c r="W544" s="270" t="str">
        <f>IF(VLOOKUP($B544,'Classificação ativ com agrop'!$B$7:$Z$632,COLUMN()-1,0)=0,"",VLOOKUP($B544,'Classificação ativ com agrop'!$B$7:$Z$632,COLUMN()-1,0))</f>
        <v/>
      </c>
      <c r="X544" s="270" t="str">
        <f>IF(VLOOKUP($B544,'Classificação ativ com agrop'!$B$7:$Z$632,COLUMN()-1,0)=0,"",VLOOKUP($B544,'Classificação ativ com agrop'!$B$7:$Z$632,COLUMN()-1,0))</f>
        <v/>
      </c>
      <c r="Y544" s="270" t="str">
        <f>IF(VLOOKUP($B544,'Classificação ativ com agrop'!$B$7:$Z$632,COLUMN()-1,0)=0,"",VLOOKUP($B544,'Classificação ativ com agrop'!$B$7:$Z$632,COLUMN()-1,0))</f>
        <v/>
      </c>
      <c r="Z544" s="270" t="str">
        <f>IF(VLOOKUP($B544,'Classificação ativ com agrop'!$B$7:$Z$632,COLUMN()-1,0)=0,"",VLOOKUP($B544,'Classificação ativ com agrop'!$B$7:$Z$632,COLUMN()-1,0))</f>
        <v/>
      </c>
    </row>
    <row r="545" spans="1:26">
      <c r="A545" s="48">
        <v>177</v>
      </c>
      <c r="B545" s="49" t="s">
        <v>147</v>
      </c>
      <c r="C545" s="65">
        <f>VLOOKUP($B545,'Panorama Especialização Brasil'!$K$4:$BU$679,58,0)</f>
        <v>190</v>
      </c>
      <c r="D545" s="46">
        <f t="shared" si="8"/>
        <v>6.3489390365535414E-2</v>
      </c>
      <c r="E545" s="201">
        <f>VLOOKUP($B545,'Panorama Especialização Brasil'!$K$4:$BU$679,60,0)</f>
        <v>14</v>
      </c>
      <c r="F545" s="98">
        <v>80</v>
      </c>
      <c r="G545" s="196">
        <v>3</v>
      </c>
      <c r="H545" s="98">
        <f>VLOOKUP($B545,'Panorama Especialização Brasil'!$K$4:$BU$679,63,0)</f>
        <v>52954</v>
      </c>
      <c r="I545" s="201">
        <f>VLOOKUP($B545,'Panorama Especialização Brasil'!$K$4:$BV$680,64,0)</f>
        <v>1454</v>
      </c>
      <c r="J545" s="270" t="str">
        <f>IF(VLOOKUP($B545,'Classificação ativ com agrop'!$B$7:$Z$632,COLUMN()-1,0)=0,"",VLOOKUP($B545,'Classificação ativ com agrop'!$B$7:$Z$632,COLUMN()-1,0))</f>
        <v/>
      </c>
      <c r="K545" s="270" t="str">
        <f>IF(VLOOKUP($B545,'Classificação ativ com agrop'!$B$7:$Z$632,COLUMN()-1,0)=0,"",VLOOKUP($B545,'Classificação ativ com agrop'!$B$7:$Z$632,COLUMN()-1,0))</f>
        <v>Multicadeia</v>
      </c>
      <c r="L545" s="270" t="str">
        <f>IF(VLOOKUP($B545,'Classificação ativ com agrop'!$B$7:$Z$632,COLUMN()-1,0)=0,"",VLOOKUP($B545,'Classificação ativ com agrop'!$B$7:$Z$632,COLUMN()-1,0))</f>
        <v/>
      </c>
      <c r="M545" s="270" t="str">
        <f>IF(VLOOKUP($B545,'Classificação ativ com agrop'!$B$7:$Z$632,COLUMN()-1,0)=0,"",VLOOKUP($B545,'Classificação ativ com agrop'!$B$7:$Z$632,COLUMN()-1,0))</f>
        <v>Multifunção</v>
      </c>
      <c r="N545" s="270" t="str">
        <f>IF(VLOOKUP($B545,'Classificação ativ com agrop'!$B$7:$Z$632,COLUMN()-1,0)=0,"",VLOOKUP($B545,'Classificação ativ com agrop'!$B$7:$Z$632,COLUMN()-1,0))</f>
        <v/>
      </c>
      <c r="O545" s="270" t="str">
        <f>IF(VLOOKUP($B545,'Classificação ativ com agrop'!$B$7:$Z$632,COLUMN()-1,0)=0,"",VLOOKUP($B545,'Classificação ativ com agrop'!$B$7:$Z$632,COLUMN()-1,0))</f>
        <v/>
      </c>
      <c r="P545" s="270" t="str">
        <f>IF(VLOOKUP($B545,'Classificação ativ com agrop'!$B$7:$Z$632,COLUMN()-1,0)=0,"",VLOOKUP($B545,'Classificação ativ com agrop'!$B$7:$Z$632,COLUMN()-1,0))</f>
        <v/>
      </c>
      <c r="Q545" s="269">
        <f>IF(VLOOKUP($B545,'Classificação ativ com agrop'!$B$7:$Z$632,COLUMN()-1,0)=0,"",VLOOKUP($B545,'Classificação ativ com agrop'!$B$7:$Z$632,COLUMN()-1,0))</f>
        <v>1</v>
      </c>
      <c r="R545" s="269" t="str">
        <f>IF(VLOOKUP($B545,'Classificação ativ com agrop'!$B$7:$Z$632,COLUMN()-1,0)=0,"",VLOOKUP($B545,'Classificação ativ com agrop'!$B$7:$Z$632,COLUMN()-1,0))</f>
        <v/>
      </c>
      <c r="S545" s="270">
        <f>IF(VLOOKUP($B545,'Classificação ativ com agrop'!$B$7:$Z$632,COLUMN()-1,0)=0,"",VLOOKUP($B545,'Classificação ativ com agrop'!$B$7:$Z$632,COLUMN()-1,0))</f>
        <v>190</v>
      </c>
      <c r="T545" s="270">
        <f>IF(VLOOKUP($B545,'Classificação ativ com agrop'!$B$7:$Z$632,COLUMN()-1,0)=0,"",VLOOKUP($B545,'Classificação ativ com agrop'!$B$7:$Z$632,COLUMN()-1,0))</f>
        <v>14</v>
      </c>
      <c r="U545" s="270">
        <f>IF(VLOOKUP($B545,'Classificação ativ com agrop'!$B$7:$Z$632,COLUMN()-1,0)=0,"",VLOOKUP($B545,'Classificação ativ com agrop'!$B$7:$Z$632,COLUMN()-1,0))</f>
        <v>52954</v>
      </c>
      <c r="V545" s="270">
        <f>IF(VLOOKUP($B545,'Classificação ativ com agrop'!$B$7:$Z$632,COLUMN()-1,0)=0,"",VLOOKUP($B545,'Classificação ativ com agrop'!$B$7:$Z$632,COLUMN()-1,0))</f>
        <v>1454</v>
      </c>
      <c r="W545" s="270" t="str">
        <f>IF(VLOOKUP($B545,'Classificação ativ com agrop'!$B$7:$Z$632,COLUMN()-1,0)=0,"",VLOOKUP($B545,'Classificação ativ com agrop'!$B$7:$Z$632,COLUMN()-1,0))</f>
        <v/>
      </c>
      <c r="X545" s="270" t="str">
        <f>IF(VLOOKUP($B545,'Classificação ativ com agrop'!$B$7:$Z$632,COLUMN()-1,0)=0,"",VLOOKUP($B545,'Classificação ativ com agrop'!$B$7:$Z$632,COLUMN()-1,0))</f>
        <v/>
      </c>
      <c r="Y545" s="270" t="str">
        <f>IF(VLOOKUP($B545,'Classificação ativ com agrop'!$B$7:$Z$632,COLUMN()-1,0)=0,"",VLOOKUP($B545,'Classificação ativ com agrop'!$B$7:$Z$632,COLUMN()-1,0))</f>
        <v/>
      </c>
      <c r="Z545" s="270" t="str">
        <f>IF(VLOOKUP($B545,'Classificação ativ com agrop'!$B$7:$Z$632,COLUMN()-1,0)=0,"",VLOOKUP($B545,'Classificação ativ com agrop'!$B$7:$Z$632,COLUMN()-1,0))</f>
        <v/>
      </c>
    </row>
    <row r="546" spans="1:26">
      <c r="A546" s="48">
        <v>106</v>
      </c>
      <c r="B546" s="49" t="s">
        <v>76</v>
      </c>
      <c r="C546" s="65">
        <f>VLOOKUP($B546,'Panorama Especialização Brasil'!$K$4:$BU$679,58,0)</f>
        <v>167</v>
      </c>
      <c r="D546" s="46">
        <f t="shared" si="8"/>
        <v>6.2922644436613134E-2</v>
      </c>
      <c r="E546" s="201">
        <f>VLOOKUP($B546,'Panorama Especialização Brasil'!$K$4:$BU$679,60,0)</f>
        <v>15</v>
      </c>
      <c r="F546" s="98">
        <v>88</v>
      </c>
      <c r="G546" s="196">
        <v>1</v>
      </c>
      <c r="H546" s="98">
        <f>VLOOKUP($B546,'Panorama Especialização Brasil'!$K$4:$BU$679,63,0)</f>
        <v>46963</v>
      </c>
      <c r="I546" s="201">
        <f>VLOOKUP($B546,'Panorama Especialização Brasil'!$K$4:$BV$680,64,0)</f>
        <v>1578</v>
      </c>
      <c r="J546" s="270" t="str">
        <f>IF(VLOOKUP($B546,'Classificação ativ com agrop'!$B$7:$Z$632,COLUMN()-1,0)=0,"",VLOOKUP($B546,'Classificação ativ com agrop'!$B$7:$Z$632,COLUMN()-1,0))</f>
        <v/>
      </c>
      <c r="K546" s="270" t="str">
        <f>IF(VLOOKUP($B546,'Classificação ativ com agrop'!$B$7:$Z$632,COLUMN()-1,0)=0,"",VLOOKUP($B546,'Classificação ativ com agrop'!$B$7:$Z$632,COLUMN()-1,0))</f>
        <v>SPF</v>
      </c>
      <c r="L546" s="270" t="str">
        <f>IF(VLOOKUP($B546,'Classificação ativ com agrop'!$B$7:$Z$632,COLUMN()-1,0)=0,"",VLOOKUP($B546,'Classificação ativ com agrop'!$B$7:$Z$632,COLUMN()-1,0))</f>
        <v/>
      </c>
      <c r="M546" s="270" t="str">
        <f>IF(VLOOKUP($B546,'Classificação ativ com agrop'!$B$7:$Z$632,COLUMN()-1,0)=0,"",VLOOKUP($B546,'Classificação ativ com agrop'!$B$7:$Z$632,COLUMN()-1,0))</f>
        <v>Cons Reflexo</v>
      </c>
      <c r="N546" s="270" t="str">
        <f>IF(VLOOKUP($B546,'Classificação ativ com agrop'!$B$7:$Z$632,COLUMN()-1,0)=0,"",VLOOKUP($B546,'Classificação ativ com agrop'!$B$7:$Z$632,COLUMN()-1,0))</f>
        <v/>
      </c>
      <c r="O546" s="270" t="str">
        <f>IF(VLOOKUP($B546,'Classificação ativ com agrop'!$B$7:$Z$632,COLUMN()-1,0)=0,"",VLOOKUP($B546,'Classificação ativ com agrop'!$B$7:$Z$632,COLUMN()-1,0))</f>
        <v/>
      </c>
      <c r="P546" s="270" t="str">
        <f>IF(VLOOKUP($B546,'Classificação ativ com agrop'!$B$7:$Z$632,COLUMN()-1,0)=0,"",VLOOKUP($B546,'Classificação ativ com agrop'!$B$7:$Z$632,COLUMN()-1,0))</f>
        <v/>
      </c>
      <c r="Q546" s="269">
        <f>IF(VLOOKUP($B546,'Classificação ativ com agrop'!$B$7:$Z$632,COLUMN()-1,0)=0,"",VLOOKUP($B546,'Classificação ativ com agrop'!$B$7:$Z$632,COLUMN()-1,0))</f>
        <v>1</v>
      </c>
      <c r="R546" s="269" t="str">
        <f>IF(VLOOKUP($B546,'Classificação ativ com agrop'!$B$7:$Z$632,COLUMN()-1,0)=0,"",VLOOKUP($B546,'Classificação ativ com agrop'!$B$7:$Z$632,COLUMN()-1,0))</f>
        <v/>
      </c>
      <c r="S546" s="270">
        <f>IF(VLOOKUP($B546,'Classificação ativ com agrop'!$B$7:$Z$632,COLUMN()-1,0)=0,"",VLOOKUP($B546,'Classificação ativ com agrop'!$B$7:$Z$632,COLUMN()-1,0))</f>
        <v>167</v>
      </c>
      <c r="T546" s="270">
        <f>IF(VLOOKUP($B546,'Classificação ativ com agrop'!$B$7:$Z$632,COLUMN()-1,0)=0,"",VLOOKUP($B546,'Classificação ativ com agrop'!$B$7:$Z$632,COLUMN()-1,0))</f>
        <v>15</v>
      </c>
      <c r="U546" s="270">
        <f>IF(VLOOKUP($B546,'Classificação ativ com agrop'!$B$7:$Z$632,COLUMN()-1,0)=0,"",VLOOKUP($B546,'Classificação ativ com agrop'!$B$7:$Z$632,COLUMN()-1,0))</f>
        <v>46963</v>
      </c>
      <c r="V546" s="270">
        <f>IF(VLOOKUP($B546,'Classificação ativ com agrop'!$B$7:$Z$632,COLUMN()-1,0)=0,"",VLOOKUP($B546,'Classificação ativ com agrop'!$B$7:$Z$632,COLUMN()-1,0))</f>
        <v>1578</v>
      </c>
      <c r="W546" s="270" t="str">
        <f>IF(VLOOKUP($B546,'Classificação ativ com agrop'!$B$7:$Z$632,COLUMN()-1,0)=0,"",VLOOKUP($B546,'Classificação ativ com agrop'!$B$7:$Z$632,COLUMN()-1,0))</f>
        <v/>
      </c>
      <c r="X546" s="270" t="str">
        <f>IF(VLOOKUP($B546,'Classificação ativ com agrop'!$B$7:$Z$632,COLUMN()-1,0)=0,"",VLOOKUP($B546,'Classificação ativ com agrop'!$B$7:$Z$632,COLUMN()-1,0))</f>
        <v/>
      </c>
      <c r="Y546" s="270" t="str">
        <f>IF(VLOOKUP($B546,'Classificação ativ com agrop'!$B$7:$Z$632,COLUMN()-1,0)=0,"",VLOOKUP($B546,'Classificação ativ com agrop'!$B$7:$Z$632,COLUMN()-1,0))</f>
        <v/>
      </c>
      <c r="Z546" s="270" t="str">
        <f>IF(VLOOKUP($B546,'Classificação ativ com agrop'!$B$7:$Z$632,COLUMN()-1,0)=0,"",VLOOKUP($B546,'Classificação ativ com agrop'!$B$7:$Z$632,COLUMN()-1,0))</f>
        <v/>
      </c>
    </row>
    <row r="547" spans="1:26">
      <c r="A547" s="48">
        <v>104</v>
      </c>
      <c r="B547" s="49" t="s">
        <v>74</v>
      </c>
      <c r="C547" s="65">
        <f>VLOOKUP($B547,'Panorama Especialização Brasil'!$K$4:$BU$679,58,0)</f>
        <v>11</v>
      </c>
      <c r="D547" s="46">
        <f t="shared" si="8"/>
        <v>5.871586719311294E-2</v>
      </c>
      <c r="E547" s="201">
        <f>VLOOKUP($B547,'Panorama Especialização Brasil'!$K$4:$BU$679,60,0)</f>
        <v>2</v>
      </c>
      <c r="F547" s="98">
        <v>0</v>
      </c>
      <c r="G547" s="196">
        <v>0</v>
      </c>
      <c r="H547" s="98">
        <f>VLOOKUP($B547,'Panorama Especialização Brasil'!$K$4:$BU$679,63,0)</f>
        <v>3315</v>
      </c>
      <c r="I547" s="201">
        <f>VLOOKUP($B547,'Panorama Especialização Brasil'!$K$4:$BV$680,64,0)</f>
        <v>200</v>
      </c>
      <c r="J547" s="270" t="str">
        <f>IF(VLOOKUP($B547,'Classificação ativ com agrop'!$B$7:$Z$632,COLUMN()-1,0)=0,"",VLOOKUP($B547,'Classificação ativ com agrop'!$B$7:$Z$632,COLUMN()-1,0))</f>
        <v/>
      </c>
      <c r="K547" s="270" t="str">
        <f>IF(VLOOKUP($B547,'Classificação ativ com agrop'!$B$7:$Z$632,COLUMN()-1,0)=0,"",VLOOKUP($B547,'Classificação ativ com agrop'!$B$7:$Z$632,COLUMN()-1,0))</f>
        <v>Multicadeia</v>
      </c>
      <c r="L547" s="270" t="str">
        <f>IF(VLOOKUP($B547,'Classificação ativ com agrop'!$B$7:$Z$632,COLUMN()-1,0)=0,"",VLOOKUP($B547,'Classificação ativ com agrop'!$B$7:$Z$632,COLUMN()-1,0))</f>
        <v/>
      </c>
      <c r="M547" s="270" t="str">
        <f>IF(VLOOKUP($B547,'Classificação ativ com agrop'!$B$7:$Z$632,COLUMN()-1,0)=0,"",VLOOKUP($B547,'Classificação ativ com agrop'!$B$7:$Z$632,COLUMN()-1,0))</f>
        <v>Multifunção</v>
      </c>
      <c r="N547" s="270" t="str">
        <f>IF(VLOOKUP($B547,'Classificação ativ com agrop'!$B$7:$Z$632,COLUMN()-1,0)=0,"",VLOOKUP($B547,'Classificação ativ com agrop'!$B$7:$Z$632,COLUMN()-1,0))</f>
        <v/>
      </c>
      <c r="O547" s="270" t="str">
        <f>IF(VLOOKUP($B547,'Classificação ativ com agrop'!$B$7:$Z$632,COLUMN()-1,0)=0,"",VLOOKUP($B547,'Classificação ativ com agrop'!$B$7:$Z$632,COLUMN()-1,0))</f>
        <v/>
      </c>
      <c r="P547" s="270" t="str">
        <f>IF(VLOOKUP($B547,'Classificação ativ com agrop'!$B$7:$Z$632,COLUMN()-1,0)=0,"",VLOOKUP($B547,'Classificação ativ com agrop'!$B$7:$Z$632,COLUMN()-1,0))</f>
        <v/>
      </c>
      <c r="Q547" s="269">
        <f>IF(VLOOKUP($B547,'Classificação ativ com agrop'!$B$7:$Z$632,COLUMN()-1,0)=0,"",VLOOKUP($B547,'Classificação ativ com agrop'!$B$7:$Z$632,COLUMN()-1,0))</f>
        <v>1</v>
      </c>
      <c r="R547" s="269" t="str">
        <f>IF(VLOOKUP($B547,'Classificação ativ com agrop'!$B$7:$Z$632,COLUMN()-1,0)=0,"",VLOOKUP($B547,'Classificação ativ com agrop'!$B$7:$Z$632,COLUMN()-1,0))</f>
        <v/>
      </c>
      <c r="S547" s="270">
        <f>IF(VLOOKUP($B547,'Classificação ativ com agrop'!$B$7:$Z$632,COLUMN()-1,0)=0,"",VLOOKUP($B547,'Classificação ativ com agrop'!$B$7:$Z$632,COLUMN()-1,0))</f>
        <v>11</v>
      </c>
      <c r="T547" s="270">
        <f>IF(VLOOKUP($B547,'Classificação ativ com agrop'!$B$7:$Z$632,COLUMN()-1,0)=0,"",VLOOKUP($B547,'Classificação ativ com agrop'!$B$7:$Z$632,COLUMN()-1,0))</f>
        <v>2</v>
      </c>
      <c r="U547" s="270">
        <f>IF(VLOOKUP($B547,'Classificação ativ com agrop'!$B$7:$Z$632,COLUMN()-1,0)=0,"",VLOOKUP($B547,'Classificação ativ com agrop'!$B$7:$Z$632,COLUMN()-1,0))</f>
        <v>3315</v>
      </c>
      <c r="V547" s="270">
        <f>IF(VLOOKUP($B547,'Classificação ativ com agrop'!$B$7:$Z$632,COLUMN()-1,0)=0,"",VLOOKUP($B547,'Classificação ativ com agrop'!$B$7:$Z$632,COLUMN()-1,0))</f>
        <v>200</v>
      </c>
      <c r="W547" s="270" t="str">
        <f>IF(VLOOKUP($B547,'Classificação ativ com agrop'!$B$7:$Z$632,COLUMN()-1,0)=0,"",VLOOKUP($B547,'Classificação ativ com agrop'!$B$7:$Z$632,COLUMN()-1,0))</f>
        <v/>
      </c>
      <c r="X547" s="270" t="str">
        <f>IF(VLOOKUP($B547,'Classificação ativ com agrop'!$B$7:$Z$632,COLUMN()-1,0)=0,"",VLOOKUP($B547,'Classificação ativ com agrop'!$B$7:$Z$632,COLUMN()-1,0))</f>
        <v/>
      </c>
      <c r="Y547" s="270" t="str">
        <f>IF(VLOOKUP($B547,'Classificação ativ com agrop'!$B$7:$Z$632,COLUMN()-1,0)=0,"",VLOOKUP($B547,'Classificação ativ com agrop'!$B$7:$Z$632,COLUMN()-1,0))</f>
        <v/>
      </c>
      <c r="Z547" s="270" t="str">
        <f>IF(VLOOKUP($B547,'Classificação ativ com agrop'!$B$7:$Z$632,COLUMN()-1,0)=0,"",VLOOKUP($B547,'Classificação ativ com agrop'!$B$7:$Z$632,COLUMN()-1,0))</f>
        <v/>
      </c>
    </row>
    <row r="548" spans="1:26">
      <c r="A548" s="48">
        <v>444</v>
      </c>
      <c r="B548" s="49" t="s">
        <v>416</v>
      </c>
      <c r="C548" s="65">
        <f>VLOOKUP($B548,'Panorama Especialização Brasil'!$K$4:$BU$679,58,0)</f>
        <v>110</v>
      </c>
      <c r="D548" s="46">
        <f t="shared" si="8"/>
        <v>5.665970941261881E-2</v>
      </c>
      <c r="E548" s="201">
        <f>VLOOKUP($B548,'Panorama Especialização Brasil'!$K$4:$BU$679,60,0)</f>
        <v>4</v>
      </c>
      <c r="F548" s="98">
        <v>0</v>
      </c>
      <c r="G548" s="196">
        <v>0</v>
      </c>
      <c r="H548" s="98">
        <f>VLOOKUP($B548,'Panorama Especialização Brasil'!$K$4:$BU$679,63,0)</f>
        <v>34353</v>
      </c>
      <c r="I548" s="201">
        <f>VLOOKUP($B548,'Panorama Especialização Brasil'!$K$4:$BV$680,64,0)</f>
        <v>97</v>
      </c>
      <c r="J548" s="270" t="str">
        <f>IF(VLOOKUP($B548,'Classificação ativ com agrop'!$B$7:$Z$632,COLUMN()-1,0)=0,"",VLOOKUP($B548,'Classificação ativ com agrop'!$B$7:$Z$632,COLUMN()-1,0))</f>
        <v/>
      </c>
      <c r="K548" s="270" t="str">
        <f>IF(VLOOKUP($B548,'Classificação ativ com agrop'!$B$7:$Z$632,COLUMN()-1,0)=0,"",VLOOKUP($B548,'Classificação ativ com agrop'!$B$7:$Z$632,COLUMN()-1,0))</f>
        <v>Multicadeia</v>
      </c>
      <c r="L548" s="270" t="str">
        <f>IF(VLOOKUP($B548,'Classificação ativ com agrop'!$B$7:$Z$632,COLUMN()-1,0)=0,"",VLOOKUP($B548,'Classificação ativ com agrop'!$B$7:$Z$632,COLUMN()-1,0))</f>
        <v/>
      </c>
      <c r="M548" s="270" t="str">
        <f>IF(VLOOKUP($B548,'Classificação ativ com agrop'!$B$7:$Z$632,COLUMN()-1,0)=0,"",VLOOKUP($B548,'Classificação ativ com agrop'!$B$7:$Z$632,COLUMN()-1,0))</f>
        <v>Multifunção</v>
      </c>
      <c r="N548" s="270" t="str">
        <f>IF(VLOOKUP($B548,'Classificação ativ com agrop'!$B$7:$Z$632,COLUMN()-1,0)=0,"",VLOOKUP($B548,'Classificação ativ com agrop'!$B$7:$Z$632,COLUMN()-1,0))</f>
        <v/>
      </c>
      <c r="O548" s="270" t="str">
        <f>IF(VLOOKUP($B548,'Classificação ativ com agrop'!$B$7:$Z$632,COLUMN()-1,0)=0,"",VLOOKUP($B548,'Classificação ativ com agrop'!$B$7:$Z$632,COLUMN()-1,0))</f>
        <v/>
      </c>
      <c r="P548" s="270" t="str">
        <f>IF(VLOOKUP($B548,'Classificação ativ com agrop'!$B$7:$Z$632,COLUMN()-1,0)=0,"",VLOOKUP($B548,'Classificação ativ com agrop'!$B$7:$Z$632,COLUMN()-1,0))</f>
        <v/>
      </c>
      <c r="Q548" s="269">
        <f>IF(VLOOKUP($B548,'Classificação ativ com agrop'!$B$7:$Z$632,COLUMN()-1,0)=0,"",VLOOKUP($B548,'Classificação ativ com agrop'!$B$7:$Z$632,COLUMN()-1,0))</f>
        <v>1</v>
      </c>
      <c r="R548" s="269" t="str">
        <f>IF(VLOOKUP($B548,'Classificação ativ com agrop'!$B$7:$Z$632,COLUMN()-1,0)=0,"",VLOOKUP($B548,'Classificação ativ com agrop'!$B$7:$Z$632,COLUMN()-1,0))</f>
        <v/>
      </c>
      <c r="S548" s="270">
        <f>IF(VLOOKUP($B548,'Classificação ativ com agrop'!$B$7:$Z$632,COLUMN()-1,0)=0,"",VLOOKUP($B548,'Classificação ativ com agrop'!$B$7:$Z$632,COLUMN()-1,0))</f>
        <v>110</v>
      </c>
      <c r="T548" s="270">
        <f>IF(VLOOKUP($B548,'Classificação ativ com agrop'!$B$7:$Z$632,COLUMN()-1,0)=0,"",VLOOKUP($B548,'Classificação ativ com agrop'!$B$7:$Z$632,COLUMN()-1,0))</f>
        <v>4</v>
      </c>
      <c r="U548" s="270">
        <f>IF(VLOOKUP($B548,'Classificação ativ com agrop'!$B$7:$Z$632,COLUMN()-1,0)=0,"",VLOOKUP($B548,'Classificação ativ com agrop'!$B$7:$Z$632,COLUMN()-1,0))</f>
        <v>34353</v>
      </c>
      <c r="V548" s="270">
        <f>IF(VLOOKUP($B548,'Classificação ativ com agrop'!$B$7:$Z$632,COLUMN()-1,0)=0,"",VLOOKUP($B548,'Classificação ativ com agrop'!$B$7:$Z$632,COLUMN()-1,0))</f>
        <v>97</v>
      </c>
      <c r="W548" s="270" t="str">
        <f>IF(VLOOKUP($B548,'Classificação ativ com agrop'!$B$7:$Z$632,COLUMN()-1,0)=0,"",VLOOKUP($B548,'Classificação ativ com agrop'!$B$7:$Z$632,COLUMN()-1,0))</f>
        <v/>
      </c>
      <c r="X548" s="270" t="str">
        <f>IF(VLOOKUP($B548,'Classificação ativ com agrop'!$B$7:$Z$632,COLUMN()-1,0)=0,"",VLOOKUP($B548,'Classificação ativ com agrop'!$B$7:$Z$632,COLUMN()-1,0))</f>
        <v/>
      </c>
      <c r="Y548" s="270" t="str">
        <f>IF(VLOOKUP($B548,'Classificação ativ com agrop'!$B$7:$Z$632,COLUMN()-1,0)=0,"",VLOOKUP($B548,'Classificação ativ com agrop'!$B$7:$Z$632,COLUMN()-1,0))</f>
        <v/>
      </c>
      <c r="Z548" s="270" t="str">
        <f>IF(VLOOKUP($B548,'Classificação ativ com agrop'!$B$7:$Z$632,COLUMN()-1,0)=0,"",VLOOKUP($B548,'Classificação ativ com agrop'!$B$7:$Z$632,COLUMN()-1,0))</f>
        <v/>
      </c>
    </row>
    <row r="549" spans="1:26">
      <c r="A549" s="48">
        <v>498</v>
      </c>
      <c r="B549" s="49" t="s">
        <v>470</v>
      </c>
      <c r="C549" s="65">
        <f>VLOOKUP($B549,'Panorama Especialização Brasil'!$K$4:$BU$679,58,0)</f>
        <v>11</v>
      </c>
      <c r="D549" s="46">
        <f t="shared" si="8"/>
        <v>5.5835656840266618E-2</v>
      </c>
      <c r="E549" s="201">
        <f>VLOOKUP($B549,'Panorama Especialização Brasil'!$K$4:$BU$679,60,0)</f>
        <v>2</v>
      </c>
      <c r="F549" s="98">
        <v>11</v>
      </c>
      <c r="G549" s="196">
        <v>2</v>
      </c>
      <c r="H549" s="98">
        <f>VLOOKUP($B549,'Panorama Especialização Brasil'!$K$4:$BU$679,63,0)</f>
        <v>3486</v>
      </c>
      <c r="I549" s="201">
        <f>VLOOKUP($B549,'Panorama Especialização Brasil'!$K$4:$BV$680,64,0)</f>
        <v>120</v>
      </c>
      <c r="J549" s="270" t="str">
        <f>IF(VLOOKUP($B549,'Classificação ativ com agrop'!$B$7:$Z$632,COLUMN()-1,0)=0,"",VLOOKUP($B549,'Classificação ativ com agrop'!$B$7:$Z$632,COLUMN()-1,0))</f>
        <v/>
      </c>
      <c r="K549" s="270" t="str">
        <f>IF(VLOOKUP($B549,'Classificação ativ com agrop'!$B$7:$Z$632,COLUMN()-1,0)=0,"",VLOOKUP($B549,'Classificação ativ com agrop'!$B$7:$Z$632,COLUMN()-1,0))</f>
        <v>SPF&amp;E</v>
      </c>
      <c r="L549" s="270" t="str">
        <f>IF(VLOOKUP($B549,'Classificação ativ com agrop'!$B$7:$Z$632,COLUMN()-1,0)=0,"",VLOOKUP($B549,'Classificação ativ com agrop'!$B$7:$Z$632,COLUMN()-1,0))</f>
        <v/>
      </c>
      <c r="M549" s="270" t="str">
        <f>IF(VLOOKUP($B549,'Classificação ativ com agrop'!$B$7:$Z$632,COLUMN()-1,0)=0,"",VLOOKUP($B549,'Classificação ativ com agrop'!$B$7:$Z$632,COLUMN()-1,0))</f>
        <v>Gen Reflexo</v>
      </c>
      <c r="N549" s="270" t="str">
        <f>IF(VLOOKUP($B549,'Classificação ativ com agrop'!$B$7:$Z$632,COLUMN()-1,0)=0,"",VLOOKUP($B549,'Classificação ativ com agrop'!$B$7:$Z$632,COLUMN()-1,0))</f>
        <v/>
      </c>
      <c r="O549" s="270" t="str">
        <f>IF(VLOOKUP($B549,'Classificação ativ com agrop'!$B$7:$Z$632,COLUMN()-1,0)=0,"",VLOOKUP($B549,'Classificação ativ com agrop'!$B$7:$Z$632,COLUMN()-1,0))</f>
        <v/>
      </c>
      <c r="P549" s="270" t="str">
        <f>IF(VLOOKUP($B549,'Classificação ativ com agrop'!$B$7:$Z$632,COLUMN()-1,0)=0,"",VLOOKUP($B549,'Classificação ativ com agrop'!$B$7:$Z$632,COLUMN()-1,0))</f>
        <v/>
      </c>
      <c r="Q549" s="269">
        <f>IF(VLOOKUP($B549,'Classificação ativ com agrop'!$B$7:$Z$632,COLUMN()-1,0)=0,"",VLOOKUP($B549,'Classificação ativ com agrop'!$B$7:$Z$632,COLUMN()-1,0))</f>
        <v>1</v>
      </c>
      <c r="R549" s="269" t="str">
        <f>IF(VLOOKUP($B549,'Classificação ativ com agrop'!$B$7:$Z$632,COLUMN()-1,0)=0,"",VLOOKUP($B549,'Classificação ativ com agrop'!$B$7:$Z$632,COLUMN()-1,0))</f>
        <v/>
      </c>
      <c r="S549" s="270">
        <f>IF(VLOOKUP($B549,'Classificação ativ com agrop'!$B$7:$Z$632,COLUMN()-1,0)=0,"",VLOOKUP($B549,'Classificação ativ com agrop'!$B$7:$Z$632,COLUMN()-1,0))</f>
        <v>11</v>
      </c>
      <c r="T549" s="270">
        <f>IF(VLOOKUP($B549,'Classificação ativ com agrop'!$B$7:$Z$632,COLUMN()-1,0)=0,"",VLOOKUP($B549,'Classificação ativ com agrop'!$B$7:$Z$632,COLUMN()-1,0))</f>
        <v>2</v>
      </c>
      <c r="U549" s="270">
        <f>IF(VLOOKUP($B549,'Classificação ativ com agrop'!$B$7:$Z$632,COLUMN()-1,0)=0,"",VLOOKUP($B549,'Classificação ativ com agrop'!$B$7:$Z$632,COLUMN()-1,0))</f>
        <v>3486</v>
      </c>
      <c r="V549" s="270">
        <f>IF(VLOOKUP($B549,'Classificação ativ com agrop'!$B$7:$Z$632,COLUMN()-1,0)=0,"",VLOOKUP($B549,'Classificação ativ com agrop'!$B$7:$Z$632,COLUMN()-1,0))</f>
        <v>120</v>
      </c>
      <c r="W549" s="270" t="str">
        <f>IF(VLOOKUP($B549,'Classificação ativ com agrop'!$B$7:$Z$632,COLUMN()-1,0)=0,"",VLOOKUP($B549,'Classificação ativ com agrop'!$B$7:$Z$632,COLUMN()-1,0))</f>
        <v/>
      </c>
      <c r="X549" s="270" t="str">
        <f>IF(VLOOKUP($B549,'Classificação ativ com agrop'!$B$7:$Z$632,COLUMN()-1,0)=0,"",VLOOKUP($B549,'Classificação ativ com agrop'!$B$7:$Z$632,COLUMN()-1,0))</f>
        <v/>
      </c>
      <c r="Y549" s="270" t="str">
        <f>IF(VLOOKUP($B549,'Classificação ativ com agrop'!$B$7:$Z$632,COLUMN()-1,0)=0,"",VLOOKUP($B549,'Classificação ativ com agrop'!$B$7:$Z$632,COLUMN()-1,0))</f>
        <v/>
      </c>
      <c r="Z549" s="270" t="str">
        <f>IF(VLOOKUP($B549,'Classificação ativ com agrop'!$B$7:$Z$632,COLUMN()-1,0)=0,"",VLOOKUP($B549,'Classificação ativ com agrop'!$B$7:$Z$632,COLUMN()-1,0))</f>
        <v/>
      </c>
    </row>
    <row r="550" spans="1:26">
      <c r="A550" s="48">
        <v>81</v>
      </c>
      <c r="B550" s="49" t="s">
        <v>51</v>
      </c>
      <c r="C550" s="65">
        <f>VLOOKUP($B550,'Panorama Especialização Brasil'!$K$4:$BU$679,58,0)</f>
        <v>123</v>
      </c>
      <c r="D550" s="46">
        <f t="shared" si="8"/>
        <v>5.4822764526347233E-2</v>
      </c>
      <c r="E550" s="201">
        <f>VLOOKUP($B550,'Panorama Especialização Brasil'!$K$4:$BU$679,60,0)</f>
        <v>19</v>
      </c>
      <c r="F550" s="98">
        <v>27</v>
      </c>
      <c r="G550" s="196">
        <v>1</v>
      </c>
      <c r="H550" s="98">
        <f>VLOOKUP($B550,'Panorama Especialização Brasil'!$K$4:$BU$679,63,0)</f>
        <v>39700</v>
      </c>
      <c r="I550" s="201">
        <f>VLOOKUP($B550,'Panorama Especialização Brasil'!$K$4:$BV$680,64,0)</f>
        <v>927</v>
      </c>
      <c r="J550" s="270" t="str">
        <f>IF(VLOOKUP($B550,'Classificação ativ com agrop'!$B$7:$Z$632,COLUMN()-1,0)=0,"",VLOOKUP($B550,'Classificação ativ com agrop'!$B$7:$Z$632,COLUMN()-1,0))</f>
        <v/>
      </c>
      <c r="K550" s="270" t="str">
        <f>IF(VLOOKUP($B550,'Classificação ativ com agrop'!$B$7:$Z$632,COLUMN()-1,0)=0,"",VLOOKUP($B550,'Classificação ativ com agrop'!$B$7:$Z$632,COLUMN()-1,0))</f>
        <v>SPF</v>
      </c>
      <c r="L550" s="270" t="str">
        <f>IF(VLOOKUP($B550,'Classificação ativ com agrop'!$B$7:$Z$632,COLUMN()-1,0)=0,"",VLOOKUP($B550,'Classificação ativ com agrop'!$B$7:$Z$632,COLUMN()-1,0))</f>
        <v/>
      </c>
      <c r="M550" s="270" t="str">
        <f>IF(VLOOKUP($B550,'Classificação ativ com agrop'!$B$7:$Z$632,COLUMN()-1,0)=0,"",VLOOKUP($B550,'Classificação ativ com agrop'!$B$7:$Z$632,COLUMN()-1,0))</f>
        <v>Cons Reflexo</v>
      </c>
      <c r="N550" s="270" t="str">
        <f>IF(VLOOKUP($B550,'Classificação ativ com agrop'!$B$7:$Z$632,COLUMN()-1,0)=0,"",VLOOKUP($B550,'Classificação ativ com agrop'!$B$7:$Z$632,COLUMN()-1,0))</f>
        <v/>
      </c>
      <c r="O550" s="270" t="str">
        <f>IF(VLOOKUP($B550,'Classificação ativ com agrop'!$B$7:$Z$632,COLUMN()-1,0)=0,"",VLOOKUP($B550,'Classificação ativ com agrop'!$B$7:$Z$632,COLUMN()-1,0))</f>
        <v/>
      </c>
      <c r="P550" s="270" t="str">
        <f>IF(VLOOKUP($B550,'Classificação ativ com agrop'!$B$7:$Z$632,COLUMN()-1,0)=0,"",VLOOKUP($B550,'Classificação ativ com agrop'!$B$7:$Z$632,COLUMN()-1,0))</f>
        <v/>
      </c>
      <c r="Q550" s="269">
        <f>IF(VLOOKUP($B550,'Classificação ativ com agrop'!$B$7:$Z$632,COLUMN()-1,0)=0,"",VLOOKUP($B550,'Classificação ativ com agrop'!$B$7:$Z$632,COLUMN()-1,0))</f>
        <v>1</v>
      </c>
      <c r="R550" s="269" t="str">
        <f>IF(VLOOKUP($B550,'Classificação ativ com agrop'!$B$7:$Z$632,COLUMN()-1,0)=0,"",VLOOKUP($B550,'Classificação ativ com agrop'!$B$7:$Z$632,COLUMN()-1,0))</f>
        <v/>
      </c>
      <c r="S550" s="270">
        <f>IF(VLOOKUP($B550,'Classificação ativ com agrop'!$B$7:$Z$632,COLUMN()-1,0)=0,"",VLOOKUP($B550,'Classificação ativ com agrop'!$B$7:$Z$632,COLUMN()-1,0))</f>
        <v>123</v>
      </c>
      <c r="T550" s="270">
        <f>IF(VLOOKUP($B550,'Classificação ativ com agrop'!$B$7:$Z$632,COLUMN()-1,0)=0,"",VLOOKUP($B550,'Classificação ativ com agrop'!$B$7:$Z$632,COLUMN()-1,0))</f>
        <v>19</v>
      </c>
      <c r="U550" s="270">
        <f>IF(VLOOKUP($B550,'Classificação ativ com agrop'!$B$7:$Z$632,COLUMN()-1,0)=0,"",VLOOKUP($B550,'Classificação ativ com agrop'!$B$7:$Z$632,COLUMN()-1,0))</f>
        <v>39700</v>
      </c>
      <c r="V550" s="270">
        <f>IF(VLOOKUP($B550,'Classificação ativ com agrop'!$B$7:$Z$632,COLUMN()-1,0)=0,"",VLOOKUP($B550,'Classificação ativ com agrop'!$B$7:$Z$632,COLUMN()-1,0))</f>
        <v>927</v>
      </c>
      <c r="W550" s="270" t="str">
        <f>IF(VLOOKUP($B550,'Classificação ativ com agrop'!$B$7:$Z$632,COLUMN()-1,0)=0,"",VLOOKUP($B550,'Classificação ativ com agrop'!$B$7:$Z$632,COLUMN()-1,0))</f>
        <v/>
      </c>
      <c r="X550" s="270" t="str">
        <f>IF(VLOOKUP($B550,'Classificação ativ com agrop'!$B$7:$Z$632,COLUMN()-1,0)=0,"",VLOOKUP($B550,'Classificação ativ com agrop'!$B$7:$Z$632,COLUMN()-1,0))</f>
        <v/>
      </c>
      <c r="Y550" s="270" t="str">
        <f>IF(VLOOKUP($B550,'Classificação ativ com agrop'!$B$7:$Z$632,COLUMN()-1,0)=0,"",VLOOKUP($B550,'Classificação ativ com agrop'!$B$7:$Z$632,COLUMN()-1,0))</f>
        <v/>
      </c>
      <c r="Z550" s="270" t="str">
        <f>IF(VLOOKUP($B550,'Classificação ativ com agrop'!$B$7:$Z$632,COLUMN()-1,0)=0,"",VLOOKUP($B550,'Classificação ativ com agrop'!$B$7:$Z$632,COLUMN()-1,0))</f>
        <v/>
      </c>
    </row>
    <row r="551" spans="1:26">
      <c r="A551" s="48">
        <v>101</v>
      </c>
      <c r="B551" s="49" t="s">
        <v>71</v>
      </c>
      <c r="C551" s="65">
        <f>VLOOKUP($B551,'Panorama Especialização Brasil'!$K$4:$BU$679,58,0)</f>
        <v>130</v>
      </c>
      <c r="D551" s="46">
        <f t="shared" si="8"/>
        <v>5.2504508866130534E-2</v>
      </c>
      <c r="E551" s="201">
        <f>VLOOKUP($B551,'Panorama Especialização Brasil'!$K$4:$BU$679,60,0)</f>
        <v>29</v>
      </c>
      <c r="F551" s="98">
        <v>29</v>
      </c>
      <c r="G551" s="196">
        <v>3</v>
      </c>
      <c r="H551" s="98">
        <f>VLOOKUP($B551,'Panorama Especialização Brasil'!$K$4:$BU$679,63,0)</f>
        <v>43812</v>
      </c>
      <c r="I551" s="201">
        <f>VLOOKUP($B551,'Panorama Especialização Brasil'!$K$4:$BV$680,64,0)</f>
        <v>2890</v>
      </c>
      <c r="J551" s="270" t="str">
        <f>IF(VLOOKUP($B551,'Classificação ativ com agrop'!$B$7:$Z$632,COLUMN()-1,0)=0,"",VLOOKUP($B551,'Classificação ativ com agrop'!$B$7:$Z$632,COLUMN()-1,0))</f>
        <v/>
      </c>
      <c r="K551" s="270" t="str">
        <f>IF(VLOOKUP($B551,'Classificação ativ com agrop'!$B$7:$Z$632,COLUMN()-1,0)=0,"",VLOOKUP($B551,'Classificação ativ com agrop'!$B$7:$Z$632,COLUMN()-1,0))</f>
        <v>SPF</v>
      </c>
      <c r="L551" s="270" t="str">
        <f>IF(VLOOKUP($B551,'Classificação ativ com agrop'!$B$7:$Z$632,COLUMN()-1,0)=0,"",VLOOKUP($B551,'Classificação ativ com agrop'!$B$7:$Z$632,COLUMN()-1,0))</f>
        <v/>
      </c>
      <c r="M551" s="270" t="str">
        <f>IF(VLOOKUP($B551,'Classificação ativ com agrop'!$B$7:$Z$632,COLUMN()-1,0)=0,"",VLOOKUP($B551,'Classificação ativ com agrop'!$B$7:$Z$632,COLUMN()-1,0))</f>
        <v>Cons Reflexo</v>
      </c>
      <c r="N551" s="270" t="str">
        <f>IF(VLOOKUP($B551,'Classificação ativ com agrop'!$B$7:$Z$632,COLUMN()-1,0)=0,"",VLOOKUP($B551,'Classificação ativ com agrop'!$B$7:$Z$632,COLUMN()-1,0))</f>
        <v/>
      </c>
      <c r="O551" s="270" t="str">
        <f>IF(VLOOKUP($B551,'Classificação ativ com agrop'!$B$7:$Z$632,COLUMN()-1,0)=0,"",VLOOKUP($B551,'Classificação ativ com agrop'!$B$7:$Z$632,COLUMN()-1,0))</f>
        <v/>
      </c>
      <c r="P551" s="270" t="str">
        <f>IF(VLOOKUP($B551,'Classificação ativ com agrop'!$B$7:$Z$632,COLUMN()-1,0)=0,"",VLOOKUP($B551,'Classificação ativ com agrop'!$B$7:$Z$632,COLUMN()-1,0))</f>
        <v/>
      </c>
      <c r="Q551" s="269">
        <f>IF(VLOOKUP($B551,'Classificação ativ com agrop'!$B$7:$Z$632,COLUMN()-1,0)=0,"",VLOOKUP($B551,'Classificação ativ com agrop'!$B$7:$Z$632,COLUMN()-1,0))</f>
        <v>1</v>
      </c>
      <c r="R551" s="269" t="str">
        <f>IF(VLOOKUP($B551,'Classificação ativ com agrop'!$B$7:$Z$632,COLUMN()-1,0)=0,"",VLOOKUP($B551,'Classificação ativ com agrop'!$B$7:$Z$632,COLUMN()-1,0))</f>
        <v/>
      </c>
      <c r="S551" s="270">
        <f>IF(VLOOKUP($B551,'Classificação ativ com agrop'!$B$7:$Z$632,COLUMN()-1,0)=0,"",VLOOKUP($B551,'Classificação ativ com agrop'!$B$7:$Z$632,COLUMN()-1,0))</f>
        <v>130</v>
      </c>
      <c r="T551" s="270">
        <f>IF(VLOOKUP($B551,'Classificação ativ com agrop'!$B$7:$Z$632,COLUMN()-1,0)=0,"",VLOOKUP($B551,'Classificação ativ com agrop'!$B$7:$Z$632,COLUMN()-1,0))</f>
        <v>29</v>
      </c>
      <c r="U551" s="270">
        <f>IF(VLOOKUP($B551,'Classificação ativ com agrop'!$B$7:$Z$632,COLUMN()-1,0)=0,"",VLOOKUP($B551,'Classificação ativ com agrop'!$B$7:$Z$632,COLUMN()-1,0))</f>
        <v>43812</v>
      </c>
      <c r="V551" s="270">
        <f>IF(VLOOKUP($B551,'Classificação ativ com agrop'!$B$7:$Z$632,COLUMN()-1,0)=0,"",VLOOKUP($B551,'Classificação ativ com agrop'!$B$7:$Z$632,COLUMN()-1,0))</f>
        <v>2890</v>
      </c>
      <c r="W551" s="270" t="str">
        <f>IF(VLOOKUP($B551,'Classificação ativ com agrop'!$B$7:$Z$632,COLUMN()-1,0)=0,"",VLOOKUP($B551,'Classificação ativ com agrop'!$B$7:$Z$632,COLUMN()-1,0))</f>
        <v/>
      </c>
      <c r="X551" s="270" t="str">
        <f>IF(VLOOKUP($B551,'Classificação ativ com agrop'!$B$7:$Z$632,COLUMN()-1,0)=0,"",VLOOKUP($B551,'Classificação ativ com agrop'!$B$7:$Z$632,COLUMN()-1,0))</f>
        <v/>
      </c>
      <c r="Y551" s="270" t="str">
        <f>IF(VLOOKUP($B551,'Classificação ativ com agrop'!$B$7:$Z$632,COLUMN()-1,0)=0,"",VLOOKUP($B551,'Classificação ativ com agrop'!$B$7:$Z$632,COLUMN()-1,0))</f>
        <v/>
      </c>
      <c r="Z551" s="270" t="str">
        <f>IF(VLOOKUP($B551,'Classificação ativ com agrop'!$B$7:$Z$632,COLUMN()-1,0)=0,"",VLOOKUP($B551,'Classificação ativ com agrop'!$B$7:$Z$632,COLUMN()-1,0))</f>
        <v/>
      </c>
    </row>
    <row r="552" spans="1:26">
      <c r="A552" s="48">
        <v>133</v>
      </c>
      <c r="B552" s="49" t="s">
        <v>103</v>
      </c>
      <c r="C552" s="65">
        <f>VLOOKUP($B552,'Panorama Especialização Brasil'!$K$4:$BU$679,58,0)</f>
        <v>63</v>
      </c>
      <c r="D552" s="46">
        <f t="shared" si="8"/>
        <v>5.2065485812074819E-2</v>
      </c>
      <c r="E552" s="201">
        <f>VLOOKUP($B552,'Panorama Especialização Brasil'!$K$4:$BU$679,60,0)</f>
        <v>4</v>
      </c>
      <c r="F552" s="98">
        <v>44</v>
      </c>
      <c r="G552" s="196">
        <v>1</v>
      </c>
      <c r="H552" s="98">
        <f>VLOOKUP($B552,'Panorama Especialização Brasil'!$K$4:$BU$679,63,0)</f>
        <v>21411</v>
      </c>
      <c r="I552" s="201">
        <f>VLOOKUP($B552,'Panorama Especialização Brasil'!$K$4:$BV$680,64,0)</f>
        <v>427</v>
      </c>
      <c r="J552" s="270" t="str">
        <f>IF(VLOOKUP($B552,'Classificação ativ com agrop'!$B$7:$Z$632,COLUMN()-1,0)=0,"",VLOOKUP($B552,'Classificação ativ com agrop'!$B$7:$Z$632,COLUMN()-1,0))</f>
        <v/>
      </c>
      <c r="K552" s="270" t="str">
        <f>IF(VLOOKUP($B552,'Classificação ativ com agrop'!$B$7:$Z$632,COLUMN()-1,0)=0,"",VLOOKUP($B552,'Classificação ativ com agrop'!$B$7:$Z$632,COLUMN()-1,0))</f>
        <v>SPF</v>
      </c>
      <c r="L552" s="270" t="str">
        <f>IF(VLOOKUP($B552,'Classificação ativ com agrop'!$B$7:$Z$632,COLUMN()-1,0)=0,"",VLOOKUP($B552,'Classificação ativ com agrop'!$B$7:$Z$632,COLUMN()-1,0))</f>
        <v/>
      </c>
      <c r="M552" s="270" t="str">
        <f>IF(VLOOKUP($B552,'Classificação ativ com agrop'!$B$7:$Z$632,COLUMN()-1,0)=0,"",VLOOKUP($B552,'Classificação ativ com agrop'!$B$7:$Z$632,COLUMN()-1,0))</f>
        <v>Cons Reflexo</v>
      </c>
      <c r="N552" s="270" t="str">
        <f>IF(VLOOKUP($B552,'Classificação ativ com agrop'!$B$7:$Z$632,COLUMN()-1,0)=0,"",VLOOKUP($B552,'Classificação ativ com agrop'!$B$7:$Z$632,COLUMN()-1,0))</f>
        <v/>
      </c>
      <c r="O552" s="270" t="str">
        <f>IF(VLOOKUP($B552,'Classificação ativ com agrop'!$B$7:$Z$632,COLUMN()-1,0)=0,"",VLOOKUP($B552,'Classificação ativ com agrop'!$B$7:$Z$632,COLUMN()-1,0))</f>
        <v/>
      </c>
      <c r="P552" s="270" t="str">
        <f>IF(VLOOKUP($B552,'Classificação ativ com agrop'!$B$7:$Z$632,COLUMN()-1,0)=0,"",VLOOKUP($B552,'Classificação ativ com agrop'!$B$7:$Z$632,COLUMN()-1,0))</f>
        <v/>
      </c>
      <c r="Q552" s="269">
        <f>IF(VLOOKUP($B552,'Classificação ativ com agrop'!$B$7:$Z$632,COLUMN()-1,0)=0,"",VLOOKUP($B552,'Classificação ativ com agrop'!$B$7:$Z$632,COLUMN()-1,0))</f>
        <v>1</v>
      </c>
      <c r="R552" s="269" t="str">
        <f>IF(VLOOKUP($B552,'Classificação ativ com agrop'!$B$7:$Z$632,COLUMN()-1,0)=0,"",VLOOKUP($B552,'Classificação ativ com agrop'!$B$7:$Z$632,COLUMN()-1,0))</f>
        <v/>
      </c>
      <c r="S552" s="270">
        <f>IF(VLOOKUP($B552,'Classificação ativ com agrop'!$B$7:$Z$632,COLUMN()-1,0)=0,"",VLOOKUP($B552,'Classificação ativ com agrop'!$B$7:$Z$632,COLUMN()-1,0))</f>
        <v>63</v>
      </c>
      <c r="T552" s="270">
        <f>IF(VLOOKUP($B552,'Classificação ativ com agrop'!$B$7:$Z$632,COLUMN()-1,0)=0,"",VLOOKUP($B552,'Classificação ativ com agrop'!$B$7:$Z$632,COLUMN()-1,0))</f>
        <v>4</v>
      </c>
      <c r="U552" s="270">
        <f>IF(VLOOKUP($B552,'Classificação ativ com agrop'!$B$7:$Z$632,COLUMN()-1,0)=0,"",VLOOKUP($B552,'Classificação ativ com agrop'!$B$7:$Z$632,COLUMN()-1,0))</f>
        <v>21411</v>
      </c>
      <c r="V552" s="270">
        <f>IF(VLOOKUP($B552,'Classificação ativ com agrop'!$B$7:$Z$632,COLUMN()-1,0)=0,"",VLOOKUP($B552,'Classificação ativ com agrop'!$B$7:$Z$632,COLUMN()-1,0))</f>
        <v>427</v>
      </c>
      <c r="W552" s="270" t="str">
        <f>IF(VLOOKUP($B552,'Classificação ativ com agrop'!$B$7:$Z$632,COLUMN()-1,0)=0,"",VLOOKUP($B552,'Classificação ativ com agrop'!$B$7:$Z$632,COLUMN()-1,0))</f>
        <v/>
      </c>
      <c r="X552" s="270" t="str">
        <f>IF(VLOOKUP($B552,'Classificação ativ com agrop'!$B$7:$Z$632,COLUMN()-1,0)=0,"",VLOOKUP($B552,'Classificação ativ com agrop'!$B$7:$Z$632,COLUMN()-1,0))</f>
        <v/>
      </c>
      <c r="Y552" s="270" t="str">
        <f>IF(VLOOKUP($B552,'Classificação ativ com agrop'!$B$7:$Z$632,COLUMN()-1,0)=0,"",VLOOKUP($B552,'Classificação ativ com agrop'!$B$7:$Z$632,COLUMN()-1,0))</f>
        <v/>
      </c>
      <c r="Z552" s="270" t="str">
        <f>IF(VLOOKUP($B552,'Classificação ativ com agrop'!$B$7:$Z$632,COLUMN()-1,0)=0,"",VLOOKUP($B552,'Classificação ativ com agrop'!$B$7:$Z$632,COLUMN()-1,0))</f>
        <v/>
      </c>
    </row>
    <row r="553" spans="1:26">
      <c r="A553" s="48">
        <v>639</v>
      </c>
      <c r="B553" s="49" t="s">
        <v>714</v>
      </c>
      <c r="C553" s="65">
        <f>VLOOKUP($B553,'Panorama Especialização Brasil'!$K$4:$BU$679,58,0)</f>
        <v>139</v>
      </c>
      <c r="D553" s="46">
        <f t="shared" si="8"/>
        <v>5.1779562276351214E-2</v>
      </c>
      <c r="E553" s="201">
        <f>VLOOKUP($B553,'Panorama Especialização Brasil'!$K$4:$BU$679,60,0)</f>
        <v>25</v>
      </c>
      <c r="F553" s="98">
        <v>6</v>
      </c>
      <c r="G553" s="196">
        <v>3</v>
      </c>
      <c r="H553" s="98">
        <f>VLOOKUP($B553,'Panorama Especialização Brasil'!$K$4:$BU$679,63,0)</f>
        <v>47501</v>
      </c>
      <c r="I553" s="201">
        <f>VLOOKUP($B553,'Panorama Especialização Brasil'!$K$4:$BV$680,64,0)</f>
        <v>3301</v>
      </c>
      <c r="J553" s="270" t="str">
        <f>IF(VLOOKUP($B553,'Classificação ativ com agrop'!$B$7:$Z$632,COLUMN()-1,0)=0,"",VLOOKUP($B553,'Classificação ativ com agrop'!$B$7:$Z$632,COLUMN()-1,0))</f>
        <v/>
      </c>
      <c r="K553" s="270" t="str">
        <f>IF(VLOOKUP($B553,'Classificação ativ com agrop'!$B$7:$Z$632,COLUMN()-1,0)=0,"",VLOOKUP($B553,'Classificação ativ com agrop'!$B$7:$Z$632,COLUMN()-1,0))</f>
        <v>SPF</v>
      </c>
      <c r="L553" s="270" t="str">
        <f>IF(VLOOKUP($B553,'Classificação ativ com agrop'!$B$7:$Z$632,COLUMN()-1,0)=0,"",VLOOKUP($B553,'Classificação ativ com agrop'!$B$7:$Z$632,COLUMN()-1,0))</f>
        <v/>
      </c>
      <c r="M553" s="270" t="str">
        <f>IF(VLOOKUP($B553,'Classificação ativ com agrop'!$B$7:$Z$632,COLUMN()-1,0)=0,"",VLOOKUP($B553,'Classificação ativ com agrop'!$B$7:$Z$632,COLUMN()-1,0))</f>
        <v>Cons Reflexo</v>
      </c>
      <c r="N553" s="270" t="str">
        <f>IF(VLOOKUP($B553,'Classificação ativ com agrop'!$B$7:$Z$632,COLUMN()-1,0)=0,"",VLOOKUP($B553,'Classificação ativ com agrop'!$B$7:$Z$632,COLUMN()-1,0))</f>
        <v/>
      </c>
      <c r="O553" s="270" t="str">
        <f>IF(VLOOKUP($B553,'Classificação ativ com agrop'!$B$7:$Z$632,COLUMN()-1,0)=0,"",VLOOKUP($B553,'Classificação ativ com agrop'!$B$7:$Z$632,COLUMN()-1,0))</f>
        <v/>
      </c>
      <c r="P553" s="270" t="str">
        <f>IF(VLOOKUP($B553,'Classificação ativ com agrop'!$B$7:$Z$632,COLUMN()-1,0)=0,"",VLOOKUP($B553,'Classificação ativ com agrop'!$B$7:$Z$632,COLUMN()-1,0))</f>
        <v/>
      </c>
      <c r="Q553" s="269">
        <f>IF(VLOOKUP($B553,'Classificação ativ com agrop'!$B$7:$Z$632,COLUMN()-1,0)=0,"",VLOOKUP($B553,'Classificação ativ com agrop'!$B$7:$Z$632,COLUMN()-1,0))</f>
        <v>1</v>
      </c>
      <c r="R553" s="269" t="str">
        <f>IF(VLOOKUP($B553,'Classificação ativ com agrop'!$B$7:$Z$632,COLUMN()-1,0)=0,"",VLOOKUP($B553,'Classificação ativ com agrop'!$B$7:$Z$632,COLUMN()-1,0))</f>
        <v/>
      </c>
      <c r="S553" s="270">
        <f>IF(VLOOKUP($B553,'Classificação ativ com agrop'!$B$7:$Z$632,COLUMN()-1,0)=0,"",VLOOKUP($B553,'Classificação ativ com agrop'!$B$7:$Z$632,COLUMN()-1,0))</f>
        <v>139</v>
      </c>
      <c r="T553" s="270">
        <f>IF(VLOOKUP($B553,'Classificação ativ com agrop'!$B$7:$Z$632,COLUMN()-1,0)=0,"",VLOOKUP($B553,'Classificação ativ com agrop'!$B$7:$Z$632,COLUMN()-1,0))</f>
        <v>25</v>
      </c>
      <c r="U553" s="270">
        <f>IF(VLOOKUP($B553,'Classificação ativ com agrop'!$B$7:$Z$632,COLUMN()-1,0)=0,"",VLOOKUP($B553,'Classificação ativ com agrop'!$B$7:$Z$632,COLUMN()-1,0))</f>
        <v>47501</v>
      </c>
      <c r="V553" s="270">
        <f>IF(VLOOKUP($B553,'Classificação ativ com agrop'!$B$7:$Z$632,COLUMN()-1,0)=0,"",VLOOKUP($B553,'Classificação ativ com agrop'!$B$7:$Z$632,COLUMN()-1,0))</f>
        <v>3301</v>
      </c>
      <c r="W553" s="270" t="str">
        <f>IF(VLOOKUP($B553,'Classificação ativ com agrop'!$B$7:$Z$632,COLUMN()-1,0)=0,"",VLOOKUP($B553,'Classificação ativ com agrop'!$B$7:$Z$632,COLUMN()-1,0))</f>
        <v/>
      </c>
      <c r="X553" s="270" t="str">
        <f>IF(VLOOKUP($B553,'Classificação ativ com agrop'!$B$7:$Z$632,COLUMN()-1,0)=0,"",VLOOKUP($B553,'Classificação ativ com agrop'!$B$7:$Z$632,COLUMN()-1,0))</f>
        <v/>
      </c>
      <c r="Y553" s="270" t="str">
        <f>IF(VLOOKUP($B553,'Classificação ativ com agrop'!$B$7:$Z$632,COLUMN()-1,0)=0,"",VLOOKUP($B553,'Classificação ativ com agrop'!$B$7:$Z$632,COLUMN()-1,0))</f>
        <v/>
      </c>
      <c r="Z553" s="270" t="str">
        <f>IF(VLOOKUP($B553,'Classificação ativ com agrop'!$B$7:$Z$632,COLUMN()-1,0)=0,"",VLOOKUP($B553,'Classificação ativ com agrop'!$B$7:$Z$632,COLUMN()-1,0))</f>
        <v/>
      </c>
    </row>
    <row r="554" spans="1:26">
      <c r="A554" s="48">
        <v>105</v>
      </c>
      <c r="B554" s="49" t="s">
        <v>75</v>
      </c>
      <c r="C554" s="65">
        <f>VLOOKUP($B554,'Panorama Especialização Brasil'!$K$4:$BU$679,58,0)</f>
        <v>39</v>
      </c>
      <c r="D554" s="46">
        <f t="shared" si="8"/>
        <v>5.00978775123683E-2</v>
      </c>
      <c r="E554" s="201">
        <f>VLOOKUP($B554,'Panorama Especialização Brasil'!$K$4:$BU$679,60,0)</f>
        <v>11</v>
      </c>
      <c r="F554" s="98">
        <v>0</v>
      </c>
      <c r="G554" s="196">
        <v>0</v>
      </c>
      <c r="H554" s="98">
        <f>VLOOKUP($B554,'Panorama Especialização Brasil'!$K$4:$BU$679,63,0)</f>
        <v>13775</v>
      </c>
      <c r="I554" s="201">
        <f>VLOOKUP($B554,'Panorama Especialização Brasil'!$K$4:$BV$680,64,0)</f>
        <v>552</v>
      </c>
      <c r="J554" s="270" t="str">
        <f>IF(VLOOKUP($B554,'Classificação ativ com agrop'!$B$7:$Z$632,COLUMN()-1,0)=0,"",VLOOKUP($B554,'Classificação ativ com agrop'!$B$7:$Z$632,COLUMN()-1,0))</f>
        <v/>
      </c>
      <c r="K554" s="270" t="str">
        <f>IF(VLOOKUP($B554,'Classificação ativ com agrop'!$B$7:$Z$632,COLUMN()-1,0)=0,"",VLOOKUP($B554,'Classificação ativ com agrop'!$B$7:$Z$632,COLUMN()-1,0))</f>
        <v>SPF</v>
      </c>
      <c r="L554" s="270" t="str">
        <f>IF(VLOOKUP($B554,'Classificação ativ com agrop'!$B$7:$Z$632,COLUMN()-1,0)=0,"",VLOOKUP($B554,'Classificação ativ com agrop'!$B$7:$Z$632,COLUMN()-1,0))</f>
        <v/>
      </c>
      <c r="M554" s="270" t="str">
        <f>IF(VLOOKUP($B554,'Classificação ativ com agrop'!$B$7:$Z$632,COLUMN()-1,0)=0,"",VLOOKUP($B554,'Classificação ativ com agrop'!$B$7:$Z$632,COLUMN()-1,0))</f>
        <v>Cons Reflexo</v>
      </c>
      <c r="N554" s="270" t="str">
        <f>IF(VLOOKUP($B554,'Classificação ativ com agrop'!$B$7:$Z$632,COLUMN()-1,0)=0,"",VLOOKUP($B554,'Classificação ativ com agrop'!$B$7:$Z$632,COLUMN()-1,0))</f>
        <v/>
      </c>
      <c r="O554" s="270" t="str">
        <f>IF(VLOOKUP($B554,'Classificação ativ com agrop'!$B$7:$Z$632,COLUMN()-1,0)=0,"",VLOOKUP($B554,'Classificação ativ com agrop'!$B$7:$Z$632,COLUMN()-1,0))</f>
        <v/>
      </c>
      <c r="P554" s="270" t="str">
        <f>IF(VLOOKUP($B554,'Classificação ativ com agrop'!$B$7:$Z$632,COLUMN()-1,0)=0,"",VLOOKUP($B554,'Classificação ativ com agrop'!$B$7:$Z$632,COLUMN()-1,0))</f>
        <v/>
      </c>
      <c r="Q554" s="269">
        <f>IF(VLOOKUP($B554,'Classificação ativ com agrop'!$B$7:$Z$632,COLUMN()-1,0)=0,"",VLOOKUP($B554,'Classificação ativ com agrop'!$B$7:$Z$632,COLUMN()-1,0))</f>
        <v>1</v>
      </c>
      <c r="R554" s="269" t="str">
        <f>IF(VLOOKUP($B554,'Classificação ativ com agrop'!$B$7:$Z$632,COLUMN()-1,0)=0,"",VLOOKUP($B554,'Classificação ativ com agrop'!$B$7:$Z$632,COLUMN()-1,0))</f>
        <v/>
      </c>
      <c r="S554" s="270">
        <f>IF(VLOOKUP($B554,'Classificação ativ com agrop'!$B$7:$Z$632,COLUMN()-1,0)=0,"",VLOOKUP($B554,'Classificação ativ com agrop'!$B$7:$Z$632,COLUMN()-1,0))</f>
        <v>39</v>
      </c>
      <c r="T554" s="270">
        <f>IF(VLOOKUP($B554,'Classificação ativ com agrop'!$B$7:$Z$632,COLUMN()-1,0)=0,"",VLOOKUP($B554,'Classificação ativ com agrop'!$B$7:$Z$632,COLUMN()-1,0))</f>
        <v>11</v>
      </c>
      <c r="U554" s="270">
        <f>IF(VLOOKUP($B554,'Classificação ativ com agrop'!$B$7:$Z$632,COLUMN()-1,0)=0,"",VLOOKUP($B554,'Classificação ativ com agrop'!$B$7:$Z$632,COLUMN()-1,0))</f>
        <v>13775</v>
      </c>
      <c r="V554" s="270">
        <f>IF(VLOOKUP($B554,'Classificação ativ com agrop'!$B$7:$Z$632,COLUMN()-1,0)=0,"",VLOOKUP($B554,'Classificação ativ com agrop'!$B$7:$Z$632,COLUMN()-1,0))</f>
        <v>552</v>
      </c>
      <c r="W554" s="270" t="str">
        <f>IF(VLOOKUP($B554,'Classificação ativ com agrop'!$B$7:$Z$632,COLUMN()-1,0)=0,"",VLOOKUP($B554,'Classificação ativ com agrop'!$B$7:$Z$632,COLUMN()-1,0))</f>
        <v/>
      </c>
      <c r="X554" s="270" t="str">
        <f>IF(VLOOKUP($B554,'Classificação ativ com agrop'!$B$7:$Z$632,COLUMN()-1,0)=0,"",VLOOKUP($B554,'Classificação ativ com agrop'!$B$7:$Z$632,COLUMN()-1,0))</f>
        <v/>
      </c>
      <c r="Y554" s="270" t="str">
        <f>IF(VLOOKUP($B554,'Classificação ativ com agrop'!$B$7:$Z$632,COLUMN()-1,0)=0,"",VLOOKUP($B554,'Classificação ativ com agrop'!$B$7:$Z$632,COLUMN()-1,0))</f>
        <v/>
      </c>
      <c r="Z554" s="270" t="str">
        <f>IF(VLOOKUP($B554,'Classificação ativ com agrop'!$B$7:$Z$632,COLUMN()-1,0)=0,"",VLOOKUP($B554,'Classificação ativ com agrop'!$B$7:$Z$632,COLUMN()-1,0))</f>
        <v/>
      </c>
    </row>
    <row r="555" spans="1:26">
      <c r="A555" s="48">
        <v>114</v>
      </c>
      <c r="B555" s="49" t="s">
        <v>84</v>
      </c>
      <c r="C555" s="65">
        <f>VLOOKUP($B555,'Panorama Especialização Brasil'!$K$4:$BU$679,58,0)</f>
        <v>36</v>
      </c>
      <c r="D555" s="46">
        <f t="shared" si="8"/>
        <v>4.3240142613643145E-2</v>
      </c>
      <c r="E555" s="201">
        <f>VLOOKUP($B555,'Panorama Especialização Brasil'!$K$4:$BU$679,60,0)</f>
        <v>8</v>
      </c>
      <c r="F555" s="98">
        <v>20</v>
      </c>
      <c r="G555" s="196">
        <v>1</v>
      </c>
      <c r="H555" s="98">
        <f>VLOOKUP($B555,'Panorama Especialização Brasil'!$K$4:$BU$679,63,0)</f>
        <v>14732</v>
      </c>
      <c r="I555" s="201">
        <f>VLOOKUP($B555,'Panorama Especialização Brasil'!$K$4:$BV$680,64,0)</f>
        <v>1375</v>
      </c>
      <c r="J555" s="270" t="str">
        <f>IF(VLOOKUP($B555,'Classificação ativ com agrop'!$B$7:$Z$632,COLUMN()-1,0)=0,"",VLOOKUP($B555,'Classificação ativ com agrop'!$B$7:$Z$632,COLUMN()-1,0))</f>
        <v/>
      </c>
      <c r="K555" s="270" t="str">
        <f>IF(VLOOKUP($B555,'Classificação ativ com agrop'!$B$7:$Z$632,COLUMN()-1,0)=0,"",VLOOKUP($B555,'Classificação ativ com agrop'!$B$7:$Z$632,COLUMN()-1,0))</f>
        <v>SPF</v>
      </c>
      <c r="L555" s="270" t="str">
        <f>IF(VLOOKUP($B555,'Classificação ativ com agrop'!$B$7:$Z$632,COLUMN()-1,0)=0,"",VLOOKUP($B555,'Classificação ativ com agrop'!$B$7:$Z$632,COLUMN()-1,0))</f>
        <v/>
      </c>
      <c r="M555" s="270" t="str">
        <f>IF(VLOOKUP($B555,'Classificação ativ com agrop'!$B$7:$Z$632,COLUMN()-1,0)=0,"",VLOOKUP($B555,'Classificação ativ com agrop'!$B$7:$Z$632,COLUMN()-1,0))</f>
        <v>Cons Reflexo</v>
      </c>
      <c r="N555" s="270" t="str">
        <f>IF(VLOOKUP($B555,'Classificação ativ com agrop'!$B$7:$Z$632,COLUMN()-1,0)=0,"",VLOOKUP($B555,'Classificação ativ com agrop'!$B$7:$Z$632,COLUMN()-1,0))</f>
        <v/>
      </c>
      <c r="O555" s="270" t="str">
        <f>IF(VLOOKUP($B555,'Classificação ativ com agrop'!$B$7:$Z$632,COLUMN()-1,0)=0,"",VLOOKUP($B555,'Classificação ativ com agrop'!$B$7:$Z$632,COLUMN()-1,0))</f>
        <v/>
      </c>
      <c r="P555" s="270" t="str">
        <f>IF(VLOOKUP($B555,'Classificação ativ com agrop'!$B$7:$Z$632,COLUMN()-1,0)=0,"",VLOOKUP($B555,'Classificação ativ com agrop'!$B$7:$Z$632,COLUMN()-1,0))</f>
        <v/>
      </c>
      <c r="Q555" s="269">
        <f>IF(VLOOKUP($B555,'Classificação ativ com agrop'!$B$7:$Z$632,COLUMN()-1,0)=0,"",VLOOKUP($B555,'Classificação ativ com agrop'!$B$7:$Z$632,COLUMN()-1,0))</f>
        <v>1</v>
      </c>
      <c r="R555" s="269" t="str">
        <f>IF(VLOOKUP($B555,'Classificação ativ com agrop'!$B$7:$Z$632,COLUMN()-1,0)=0,"",VLOOKUP($B555,'Classificação ativ com agrop'!$B$7:$Z$632,COLUMN()-1,0))</f>
        <v/>
      </c>
      <c r="S555" s="270">
        <f>IF(VLOOKUP($B555,'Classificação ativ com agrop'!$B$7:$Z$632,COLUMN()-1,0)=0,"",VLOOKUP($B555,'Classificação ativ com agrop'!$B$7:$Z$632,COLUMN()-1,0))</f>
        <v>36</v>
      </c>
      <c r="T555" s="270">
        <f>IF(VLOOKUP($B555,'Classificação ativ com agrop'!$B$7:$Z$632,COLUMN()-1,0)=0,"",VLOOKUP($B555,'Classificação ativ com agrop'!$B$7:$Z$632,COLUMN()-1,0))</f>
        <v>8</v>
      </c>
      <c r="U555" s="270">
        <f>IF(VLOOKUP($B555,'Classificação ativ com agrop'!$B$7:$Z$632,COLUMN()-1,0)=0,"",VLOOKUP($B555,'Classificação ativ com agrop'!$B$7:$Z$632,COLUMN()-1,0))</f>
        <v>14732</v>
      </c>
      <c r="V555" s="270">
        <f>IF(VLOOKUP($B555,'Classificação ativ com agrop'!$B$7:$Z$632,COLUMN()-1,0)=0,"",VLOOKUP($B555,'Classificação ativ com agrop'!$B$7:$Z$632,COLUMN()-1,0))</f>
        <v>1375</v>
      </c>
      <c r="W555" s="270" t="str">
        <f>IF(VLOOKUP($B555,'Classificação ativ com agrop'!$B$7:$Z$632,COLUMN()-1,0)=0,"",VLOOKUP($B555,'Classificação ativ com agrop'!$B$7:$Z$632,COLUMN()-1,0))</f>
        <v/>
      </c>
      <c r="X555" s="270" t="str">
        <f>IF(VLOOKUP($B555,'Classificação ativ com agrop'!$B$7:$Z$632,COLUMN()-1,0)=0,"",VLOOKUP($B555,'Classificação ativ com agrop'!$B$7:$Z$632,COLUMN()-1,0))</f>
        <v/>
      </c>
      <c r="Y555" s="270" t="str">
        <f>IF(VLOOKUP($B555,'Classificação ativ com agrop'!$B$7:$Z$632,COLUMN()-1,0)=0,"",VLOOKUP($B555,'Classificação ativ com agrop'!$B$7:$Z$632,COLUMN()-1,0))</f>
        <v/>
      </c>
      <c r="Z555" s="270" t="str">
        <f>IF(VLOOKUP($B555,'Classificação ativ com agrop'!$B$7:$Z$632,COLUMN()-1,0)=0,"",VLOOKUP($B555,'Classificação ativ com agrop'!$B$7:$Z$632,COLUMN()-1,0))</f>
        <v/>
      </c>
    </row>
    <row r="556" spans="1:26">
      <c r="A556" s="48">
        <v>205</v>
      </c>
      <c r="B556" s="49" t="s">
        <v>175</v>
      </c>
      <c r="C556" s="65">
        <f>VLOOKUP($B556,'Panorama Especialização Brasil'!$K$4:$BU$679,58,0)</f>
        <v>122</v>
      </c>
      <c r="D556" s="46">
        <f t="shared" si="8"/>
        <v>4.2487923880541331E-2</v>
      </c>
      <c r="E556" s="201">
        <f>VLOOKUP($B556,'Panorama Especialização Brasil'!$K$4:$BU$679,60,0)</f>
        <v>23</v>
      </c>
      <c r="F556" s="98">
        <v>1</v>
      </c>
      <c r="G556" s="196">
        <v>1</v>
      </c>
      <c r="H556" s="98">
        <f>VLOOKUP($B556,'Panorama Especialização Brasil'!$K$4:$BU$679,63,0)</f>
        <v>50809</v>
      </c>
      <c r="I556" s="201">
        <f>VLOOKUP($B556,'Panorama Especialização Brasil'!$K$4:$BV$680,64,0)</f>
        <v>1044</v>
      </c>
      <c r="J556" s="270" t="str">
        <f>IF(VLOOKUP($B556,'Classificação ativ com agrop'!$B$7:$Z$632,COLUMN()-1,0)=0,"",VLOOKUP($B556,'Classificação ativ com agrop'!$B$7:$Z$632,COLUMN()-1,0))</f>
        <v/>
      </c>
      <c r="K556" s="270" t="str">
        <f>IF(VLOOKUP($B556,'Classificação ativ com agrop'!$B$7:$Z$632,COLUMN()-1,0)=0,"",VLOOKUP($B556,'Classificação ativ com agrop'!$B$7:$Z$632,COLUMN()-1,0))</f>
        <v>Multicadeia</v>
      </c>
      <c r="L556" s="270" t="str">
        <f>IF(VLOOKUP($B556,'Classificação ativ com agrop'!$B$7:$Z$632,COLUMN()-1,0)=0,"",VLOOKUP($B556,'Classificação ativ com agrop'!$B$7:$Z$632,COLUMN()-1,0))</f>
        <v/>
      </c>
      <c r="M556" s="270" t="str">
        <f>IF(VLOOKUP($B556,'Classificação ativ com agrop'!$B$7:$Z$632,COLUMN()-1,0)=0,"",VLOOKUP($B556,'Classificação ativ com agrop'!$B$7:$Z$632,COLUMN()-1,0))</f>
        <v>Multifunção</v>
      </c>
      <c r="N556" s="270" t="str">
        <f>IF(VLOOKUP($B556,'Classificação ativ com agrop'!$B$7:$Z$632,COLUMN()-1,0)=0,"",VLOOKUP($B556,'Classificação ativ com agrop'!$B$7:$Z$632,COLUMN()-1,0))</f>
        <v/>
      </c>
      <c r="O556" s="270" t="str">
        <f>IF(VLOOKUP($B556,'Classificação ativ com agrop'!$B$7:$Z$632,COLUMN()-1,0)=0,"",VLOOKUP($B556,'Classificação ativ com agrop'!$B$7:$Z$632,COLUMN()-1,0))</f>
        <v/>
      </c>
      <c r="P556" s="270" t="str">
        <f>IF(VLOOKUP($B556,'Classificação ativ com agrop'!$B$7:$Z$632,COLUMN()-1,0)=0,"",VLOOKUP($B556,'Classificação ativ com agrop'!$B$7:$Z$632,COLUMN()-1,0))</f>
        <v/>
      </c>
      <c r="Q556" s="269">
        <f>IF(VLOOKUP($B556,'Classificação ativ com agrop'!$B$7:$Z$632,COLUMN()-1,0)=0,"",VLOOKUP($B556,'Classificação ativ com agrop'!$B$7:$Z$632,COLUMN()-1,0))</f>
        <v>1</v>
      </c>
      <c r="R556" s="269" t="str">
        <f>IF(VLOOKUP($B556,'Classificação ativ com agrop'!$B$7:$Z$632,COLUMN()-1,0)=0,"",VLOOKUP($B556,'Classificação ativ com agrop'!$B$7:$Z$632,COLUMN()-1,0))</f>
        <v/>
      </c>
      <c r="S556" s="270">
        <f>IF(VLOOKUP($B556,'Classificação ativ com agrop'!$B$7:$Z$632,COLUMN()-1,0)=0,"",VLOOKUP($B556,'Classificação ativ com agrop'!$B$7:$Z$632,COLUMN()-1,0))</f>
        <v>122</v>
      </c>
      <c r="T556" s="270">
        <f>IF(VLOOKUP($B556,'Classificação ativ com agrop'!$B$7:$Z$632,COLUMN()-1,0)=0,"",VLOOKUP($B556,'Classificação ativ com agrop'!$B$7:$Z$632,COLUMN()-1,0))</f>
        <v>23</v>
      </c>
      <c r="U556" s="270">
        <f>IF(VLOOKUP($B556,'Classificação ativ com agrop'!$B$7:$Z$632,COLUMN()-1,0)=0,"",VLOOKUP($B556,'Classificação ativ com agrop'!$B$7:$Z$632,COLUMN()-1,0))</f>
        <v>50809</v>
      </c>
      <c r="V556" s="270">
        <f>IF(VLOOKUP($B556,'Classificação ativ com agrop'!$B$7:$Z$632,COLUMN()-1,0)=0,"",VLOOKUP($B556,'Classificação ativ com agrop'!$B$7:$Z$632,COLUMN()-1,0))</f>
        <v>1044</v>
      </c>
      <c r="W556" s="270" t="str">
        <f>IF(VLOOKUP($B556,'Classificação ativ com agrop'!$B$7:$Z$632,COLUMN()-1,0)=0,"",VLOOKUP($B556,'Classificação ativ com agrop'!$B$7:$Z$632,COLUMN()-1,0))</f>
        <v/>
      </c>
      <c r="X556" s="270" t="str">
        <f>IF(VLOOKUP($B556,'Classificação ativ com agrop'!$B$7:$Z$632,COLUMN()-1,0)=0,"",VLOOKUP($B556,'Classificação ativ com agrop'!$B$7:$Z$632,COLUMN()-1,0))</f>
        <v/>
      </c>
      <c r="Y556" s="270" t="str">
        <f>IF(VLOOKUP($B556,'Classificação ativ com agrop'!$B$7:$Z$632,COLUMN()-1,0)=0,"",VLOOKUP($B556,'Classificação ativ com agrop'!$B$7:$Z$632,COLUMN()-1,0))</f>
        <v/>
      </c>
      <c r="Z556" s="270" t="str">
        <f>IF(VLOOKUP($B556,'Classificação ativ com agrop'!$B$7:$Z$632,COLUMN()-1,0)=0,"",VLOOKUP($B556,'Classificação ativ com agrop'!$B$7:$Z$632,COLUMN()-1,0))</f>
        <v/>
      </c>
    </row>
    <row r="557" spans="1:26">
      <c r="A557" s="48">
        <v>529</v>
      </c>
      <c r="B557" s="49" t="s">
        <v>501</v>
      </c>
      <c r="C557" s="65">
        <f>VLOOKUP($B557,'Panorama Especialização Brasil'!$K$4:$BU$679,58,0)</f>
        <v>2</v>
      </c>
      <c r="D557" s="46">
        <f t="shared" si="8"/>
        <v>3.5073988601706352E-2</v>
      </c>
      <c r="E557" s="201">
        <f>VLOOKUP($B557,'Panorama Especialização Brasil'!$K$4:$BU$679,60,0)</f>
        <v>1</v>
      </c>
      <c r="F557" s="98">
        <v>0</v>
      </c>
      <c r="G557" s="196">
        <v>0</v>
      </c>
      <c r="H557" s="98">
        <f>VLOOKUP($B557,'Panorama Especialização Brasil'!$K$4:$BU$679,63,0)</f>
        <v>1009</v>
      </c>
      <c r="I557" s="201">
        <f>VLOOKUP($B557,'Panorama Especialização Brasil'!$K$4:$BV$680,64,0)</f>
        <v>53</v>
      </c>
      <c r="J557" s="270" t="str">
        <f>IF(VLOOKUP($B557,'Classificação ativ com agrop'!$B$7:$Z$632,COLUMN()-1,0)=0,"",VLOOKUP($B557,'Classificação ativ com agrop'!$B$7:$Z$632,COLUMN()-1,0))</f>
        <v/>
      </c>
      <c r="K557" s="270" t="str">
        <f>IF(VLOOKUP($B557,'Classificação ativ com agrop'!$B$7:$Z$632,COLUMN()-1,0)=0,"",VLOOKUP($B557,'Classificação ativ com agrop'!$B$7:$Z$632,COLUMN()-1,0))</f>
        <v>SPF&amp;E</v>
      </c>
      <c r="L557" s="270" t="str">
        <f>IF(VLOOKUP($B557,'Classificação ativ com agrop'!$B$7:$Z$632,COLUMN()-1,0)=0,"",VLOOKUP($B557,'Classificação ativ com agrop'!$B$7:$Z$632,COLUMN()-1,0))</f>
        <v/>
      </c>
      <c r="M557" s="270" t="str">
        <f>IF(VLOOKUP($B557,'Classificação ativ com agrop'!$B$7:$Z$632,COLUMN()-1,0)=0,"",VLOOKUP($B557,'Classificação ativ com agrop'!$B$7:$Z$632,COLUMN()-1,0))</f>
        <v>Gen Reflexo</v>
      </c>
      <c r="N557" s="270" t="str">
        <f>IF(VLOOKUP($B557,'Classificação ativ com agrop'!$B$7:$Z$632,COLUMN()-1,0)=0,"",VLOOKUP($B557,'Classificação ativ com agrop'!$B$7:$Z$632,COLUMN()-1,0))</f>
        <v/>
      </c>
      <c r="O557" s="270" t="str">
        <f>IF(VLOOKUP($B557,'Classificação ativ com agrop'!$B$7:$Z$632,COLUMN()-1,0)=0,"",VLOOKUP($B557,'Classificação ativ com agrop'!$B$7:$Z$632,COLUMN()-1,0))</f>
        <v/>
      </c>
      <c r="P557" s="270" t="str">
        <f>IF(VLOOKUP($B557,'Classificação ativ com agrop'!$B$7:$Z$632,COLUMN()-1,0)=0,"",VLOOKUP($B557,'Classificação ativ com agrop'!$B$7:$Z$632,COLUMN()-1,0))</f>
        <v/>
      </c>
      <c r="Q557" s="269">
        <f>IF(VLOOKUP($B557,'Classificação ativ com agrop'!$B$7:$Z$632,COLUMN()-1,0)=0,"",VLOOKUP($B557,'Classificação ativ com agrop'!$B$7:$Z$632,COLUMN()-1,0))</f>
        <v>1</v>
      </c>
      <c r="R557" s="269" t="str">
        <f>IF(VLOOKUP($B557,'Classificação ativ com agrop'!$B$7:$Z$632,COLUMN()-1,0)=0,"",VLOOKUP($B557,'Classificação ativ com agrop'!$B$7:$Z$632,COLUMN()-1,0))</f>
        <v/>
      </c>
      <c r="S557" s="270">
        <f>IF(VLOOKUP($B557,'Classificação ativ com agrop'!$B$7:$Z$632,COLUMN()-1,0)=0,"",VLOOKUP($B557,'Classificação ativ com agrop'!$B$7:$Z$632,COLUMN()-1,0))</f>
        <v>2</v>
      </c>
      <c r="T557" s="270">
        <f>IF(VLOOKUP($B557,'Classificação ativ com agrop'!$B$7:$Z$632,COLUMN()-1,0)=0,"",VLOOKUP($B557,'Classificação ativ com agrop'!$B$7:$Z$632,COLUMN()-1,0))</f>
        <v>1</v>
      </c>
      <c r="U557" s="270">
        <f>IF(VLOOKUP($B557,'Classificação ativ com agrop'!$B$7:$Z$632,COLUMN()-1,0)=0,"",VLOOKUP($B557,'Classificação ativ com agrop'!$B$7:$Z$632,COLUMN()-1,0))</f>
        <v>1009</v>
      </c>
      <c r="V557" s="270">
        <f>IF(VLOOKUP($B557,'Classificação ativ com agrop'!$B$7:$Z$632,COLUMN()-1,0)=0,"",VLOOKUP($B557,'Classificação ativ com agrop'!$B$7:$Z$632,COLUMN()-1,0))</f>
        <v>53</v>
      </c>
      <c r="W557" s="270" t="str">
        <f>IF(VLOOKUP($B557,'Classificação ativ com agrop'!$B$7:$Z$632,COLUMN()-1,0)=0,"",VLOOKUP($B557,'Classificação ativ com agrop'!$B$7:$Z$632,COLUMN()-1,0))</f>
        <v/>
      </c>
      <c r="X557" s="270" t="str">
        <f>IF(VLOOKUP($B557,'Classificação ativ com agrop'!$B$7:$Z$632,COLUMN()-1,0)=0,"",VLOOKUP($B557,'Classificação ativ com agrop'!$B$7:$Z$632,COLUMN()-1,0))</f>
        <v/>
      </c>
      <c r="Y557" s="270" t="str">
        <f>IF(VLOOKUP($B557,'Classificação ativ com agrop'!$B$7:$Z$632,COLUMN()-1,0)=0,"",VLOOKUP($B557,'Classificação ativ com agrop'!$B$7:$Z$632,COLUMN()-1,0))</f>
        <v/>
      </c>
      <c r="Z557" s="270" t="str">
        <f>IF(VLOOKUP($B557,'Classificação ativ com agrop'!$B$7:$Z$632,COLUMN()-1,0)=0,"",VLOOKUP($B557,'Classificação ativ com agrop'!$B$7:$Z$632,COLUMN()-1,0))</f>
        <v/>
      </c>
    </row>
    <row r="558" spans="1:26">
      <c r="A558" s="48">
        <v>402</v>
      </c>
      <c r="B558" s="49" t="s">
        <v>373</v>
      </c>
      <c r="C558" s="65">
        <f>VLOOKUP($B558,'Panorama Especialização Brasil'!$K$4:$BU$679,58,0)</f>
        <v>28</v>
      </c>
      <c r="D558" s="46">
        <f t="shared" si="8"/>
        <v>3.4516870766873618E-2</v>
      </c>
      <c r="E558" s="201">
        <f>VLOOKUP($B558,'Panorama Especialização Brasil'!$K$4:$BU$679,60,0)</f>
        <v>5</v>
      </c>
      <c r="F558" s="98">
        <v>0</v>
      </c>
      <c r="G558" s="196">
        <v>0</v>
      </c>
      <c r="H558" s="98">
        <f>VLOOKUP($B558,'Panorama Especialização Brasil'!$K$4:$BU$679,63,0)</f>
        <v>14354</v>
      </c>
      <c r="I558" s="201">
        <f>VLOOKUP($B558,'Panorama Especialização Brasil'!$K$4:$BV$680,64,0)</f>
        <v>1095</v>
      </c>
      <c r="J558" s="270" t="str">
        <f>IF(VLOOKUP($B558,'Classificação ativ com agrop'!$B$7:$Z$632,COLUMN()-1,0)=0,"",VLOOKUP($B558,'Classificação ativ com agrop'!$B$7:$Z$632,COLUMN()-1,0))</f>
        <v/>
      </c>
      <c r="K558" s="270" t="str">
        <f>IF(VLOOKUP($B558,'Classificação ativ com agrop'!$B$7:$Z$632,COLUMN()-1,0)=0,"",VLOOKUP($B558,'Classificação ativ com agrop'!$B$7:$Z$632,COLUMN()-1,0))</f>
        <v>Multicadeia</v>
      </c>
      <c r="L558" s="270" t="str">
        <f>IF(VLOOKUP($B558,'Classificação ativ com agrop'!$B$7:$Z$632,COLUMN()-1,0)=0,"",VLOOKUP($B558,'Classificação ativ com agrop'!$B$7:$Z$632,COLUMN()-1,0))</f>
        <v/>
      </c>
      <c r="M558" s="270" t="str">
        <f>IF(VLOOKUP($B558,'Classificação ativ com agrop'!$B$7:$Z$632,COLUMN()-1,0)=0,"",VLOOKUP($B558,'Classificação ativ com agrop'!$B$7:$Z$632,COLUMN()-1,0))</f>
        <v>Multifunção</v>
      </c>
      <c r="N558" s="270" t="str">
        <f>IF(VLOOKUP($B558,'Classificação ativ com agrop'!$B$7:$Z$632,COLUMN()-1,0)=0,"",VLOOKUP($B558,'Classificação ativ com agrop'!$B$7:$Z$632,COLUMN()-1,0))</f>
        <v/>
      </c>
      <c r="O558" s="270" t="str">
        <f>IF(VLOOKUP($B558,'Classificação ativ com agrop'!$B$7:$Z$632,COLUMN()-1,0)=0,"",VLOOKUP($B558,'Classificação ativ com agrop'!$B$7:$Z$632,COLUMN()-1,0))</f>
        <v/>
      </c>
      <c r="P558" s="270" t="str">
        <f>IF(VLOOKUP($B558,'Classificação ativ com agrop'!$B$7:$Z$632,COLUMN()-1,0)=0,"",VLOOKUP($B558,'Classificação ativ com agrop'!$B$7:$Z$632,COLUMN()-1,0))</f>
        <v/>
      </c>
      <c r="Q558" s="269">
        <f>IF(VLOOKUP($B558,'Classificação ativ com agrop'!$B$7:$Z$632,COLUMN()-1,0)=0,"",VLOOKUP($B558,'Classificação ativ com agrop'!$B$7:$Z$632,COLUMN()-1,0))</f>
        <v>1</v>
      </c>
      <c r="R558" s="269" t="str">
        <f>IF(VLOOKUP($B558,'Classificação ativ com agrop'!$B$7:$Z$632,COLUMN()-1,0)=0,"",VLOOKUP($B558,'Classificação ativ com agrop'!$B$7:$Z$632,COLUMN()-1,0))</f>
        <v/>
      </c>
      <c r="S558" s="270">
        <f>IF(VLOOKUP($B558,'Classificação ativ com agrop'!$B$7:$Z$632,COLUMN()-1,0)=0,"",VLOOKUP($B558,'Classificação ativ com agrop'!$B$7:$Z$632,COLUMN()-1,0))</f>
        <v>28</v>
      </c>
      <c r="T558" s="270">
        <f>IF(VLOOKUP($B558,'Classificação ativ com agrop'!$B$7:$Z$632,COLUMN()-1,0)=0,"",VLOOKUP($B558,'Classificação ativ com agrop'!$B$7:$Z$632,COLUMN()-1,0))</f>
        <v>5</v>
      </c>
      <c r="U558" s="270">
        <f>IF(VLOOKUP($B558,'Classificação ativ com agrop'!$B$7:$Z$632,COLUMN()-1,0)=0,"",VLOOKUP($B558,'Classificação ativ com agrop'!$B$7:$Z$632,COLUMN()-1,0))</f>
        <v>14354</v>
      </c>
      <c r="V558" s="270">
        <f>IF(VLOOKUP($B558,'Classificação ativ com agrop'!$B$7:$Z$632,COLUMN()-1,0)=0,"",VLOOKUP($B558,'Classificação ativ com agrop'!$B$7:$Z$632,COLUMN()-1,0))</f>
        <v>1095</v>
      </c>
      <c r="W558" s="270" t="str">
        <f>IF(VLOOKUP($B558,'Classificação ativ com agrop'!$B$7:$Z$632,COLUMN()-1,0)=0,"",VLOOKUP($B558,'Classificação ativ com agrop'!$B$7:$Z$632,COLUMN()-1,0))</f>
        <v/>
      </c>
      <c r="X558" s="270" t="str">
        <f>IF(VLOOKUP($B558,'Classificação ativ com agrop'!$B$7:$Z$632,COLUMN()-1,0)=0,"",VLOOKUP($B558,'Classificação ativ com agrop'!$B$7:$Z$632,COLUMN()-1,0))</f>
        <v/>
      </c>
      <c r="Y558" s="270" t="str">
        <f>IF(VLOOKUP($B558,'Classificação ativ com agrop'!$B$7:$Z$632,COLUMN()-1,0)=0,"",VLOOKUP($B558,'Classificação ativ com agrop'!$B$7:$Z$632,COLUMN()-1,0))</f>
        <v/>
      </c>
      <c r="Z558" s="270" t="str">
        <f>IF(VLOOKUP($B558,'Classificação ativ com agrop'!$B$7:$Z$632,COLUMN()-1,0)=0,"",VLOOKUP($B558,'Classificação ativ com agrop'!$B$7:$Z$632,COLUMN()-1,0))</f>
        <v/>
      </c>
    </row>
    <row r="559" spans="1:26">
      <c r="A559" s="48">
        <v>240</v>
      </c>
      <c r="B559" s="49" t="s">
        <v>210</v>
      </c>
      <c r="C559" s="65">
        <f>VLOOKUP($B559,'Panorama Especialização Brasil'!$K$4:$BU$679,58,0)</f>
        <v>26</v>
      </c>
      <c r="D559" s="46">
        <f t="shared" si="8"/>
        <v>3.3203342125330708E-2</v>
      </c>
      <c r="E559" s="201">
        <f>VLOOKUP($B559,'Panorama Especialização Brasil'!$K$4:$BU$679,60,0)</f>
        <v>2</v>
      </c>
      <c r="F559" s="98">
        <v>0</v>
      </c>
      <c r="G559" s="196">
        <v>0</v>
      </c>
      <c r="H559" s="98">
        <f>VLOOKUP($B559,'Panorama Especialização Brasil'!$K$4:$BU$679,63,0)</f>
        <v>13856</v>
      </c>
      <c r="I559" s="201">
        <f>VLOOKUP($B559,'Panorama Especialização Brasil'!$K$4:$BV$680,64,0)</f>
        <v>682</v>
      </c>
      <c r="J559" s="270" t="str">
        <f>IF(VLOOKUP($B559,'Classificação ativ com agrop'!$B$7:$Z$632,COLUMN()-1,0)=0,"",VLOOKUP($B559,'Classificação ativ com agrop'!$B$7:$Z$632,COLUMN()-1,0))</f>
        <v/>
      </c>
      <c r="K559" s="270" t="str">
        <f>IF(VLOOKUP($B559,'Classificação ativ com agrop'!$B$7:$Z$632,COLUMN()-1,0)=0,"",VLOOKUP($B559,'Classificação ativ com agrop'!$B$7:$Z$632,COLUMN()-1,0))</f>
        <v>Indeterminada</v>
      </c>
      <c r="L559" s="270" t="str">
        <f>IF(VLOOKUP($B559,'Classificação ativ com agrop'!$B$7:$Z$632,COLUMN()-1,0)=0,"",VLOOKUP($B559,'Classificação ativ com agrop'!$B$7:$Z$632,COLUMN()-1,0))</f>
        <v/>
      </c>
      <c r="M559" s="270" t="str">
        <f>IF(VLOOKUP($B559,'Classificação ativ com agrop'!$B$7:$Z$632,COLUMN()-1,0)=0,"",VLOOKUP($B559,'Classificação ativ com agrop'!$B$7:$Z$632,COLUMN()-1,0))</f>
        <v>Indeterminada</v>
      </c>
      <c r="N559" s="270" t="str">
        <f>IF(VLOOKUP($B559,'Classificação ativ com agrop'!$B$7:$Z$632,COLUMN()-1,0)=0,"",VLOOKUP($B559,'Classificação ativ com agrop'!$B$7:$Z$632,COLUMN()-1,0))</f>
        <v/>
      </c>
      <c r="O559" s="270" t="str">
        <f>IF(VLOOKUP($B559,'Classificação ativ com agrop'!$B$7:$Z$632,COLUMN()-1,0)=0,"",VLOOKUP($B559,'Classificação ativ com agrop'!$B$7:$Z$632,COLUMN()-1,0))</f>
        <v/>
      </c>
      <c r="P559" s="270" t="str">
        <f>IF(VLOOKUP($B559,'Classificação ativ com agrop'!$B$7:$Z$632,COLUMN()-1,0)=0,"",VLOOKUP($B559,'Classificação ativ com agrop'!$B$7:$Z$632,COLUMN()-1,0))</f>
        <v/>
      </c>
      <c r="Q559" s="269">
        <f>IF(VLOOKUP($B559,'Classificação ativ com agrop'!$B$7:$Z$632,COLUMN()-1,0)=0,"",VLOOKUP($B559,'Classificação ativ com agrop'!$B$7:$Z$632,COLUMN()-1,0))</f>
        <v>1</v>
      </c>
      <c r="R559" s="269" t="str">
        <f>IF(VLOOKUP($B559,'Classificação ativ com agrop'!$B$7:$Z$632,COLUMN()-1,0)=0,"",VLOOKUP($B559,'Classificação ativ com agrop'!$B$7:$Z$632,COLUMN()-1,0))</f>
        <v/>
      </c>
      <c r="S559" s="270">
        <f>IF(VLOOKUP($B559,'Classificação ativ com agrop'!$B$7:$Z$632,COLUMN()-1,0)=0,"",VLOOKUP($B559,'Classificação ativ com agrop'!$B$7:$Z$632,COLUMN()-1,0))</f>
        <v>26</v>
      </c>
      <c r="T559" s="270">
        <f>IF(VLOOKUP($B559,'Classificação ativ com agrop'!$B$7:$Z$632,COLUMN()-1,0)=0,"",VLOOKUP($B559,'Classificação ativ com agrop'!$B$7:$Z$632,COLUMN()-1,0))</f>
        <v>2</v>
      </c>
      <c r="U559" s="270">
        <f>IF(VLOOKUP($B559,'Classificação ativ com agrop'!$B$7:$Z$632,COLUMN()-1,0)=0,"",VLOOKUP($B559,'Classificação ativ com agrop'!$B$7:$Z$632,COLUMN()-1,0))</f>
        <v>13856</v>
      </c>
      <c r="V559" s="270">
        <f>IF(VLOOKUP($B559,'Classificação ativ com agrop'!$B$7:$Z$632,COLUMN()-1,0)=0,"",VLOOKUP($B559,'Classificação ativ com agrop'!$B$7:$Z$632,COLUMN()-1,0))</f>
        <v>682</v>
      </c>
      <c r="W559" s="270" t="str">
        <f>IF(VLOOKUP($B559,'Classificação ativ com agrop'!$B$7:$Z$632,COLUMN()-1,0)=0,"",VLOOKUP($B559,'Classificação ativ com agrop'!$B$7:$Z$632,COLUMN()-1,0))</f>
        <v/>
      </c>
      <c r="X559" s="270" t="str">
        <f>IF(VLOOKUP($B559,'Classificação ativ com agrop'!$B$7:$Z$632,COLUMN()-1,0)=0,"",VLOOKUP($B559,'Classificação ativ com agrop'!$B$7:$Z$632,COLUMN()-1,0))</f>
        <v/>
      </c>
      <c r="Y559" s="270" t="str">
        <f>IF(VLOOKUP($B559,'Classificação ativ com agrop'!$B$7:$Z$632,COLUMN()-1,0)=0,"",VLOOKUP($B559,'Classificação ativ com agrop'!$B$7:$Z$632,COLUMN()-1,0))</f>
        <v/>
      </c>
      <c r="Z559" s="270" t="str">
        <f>IF(VLOOKUP($B559,'Classificação ativ com agrop'!$B$7:$Z$632,COLUMN()-1,0)=0,"",VLOOKUP($B559,'Classificação ativ com agrop'!$B$7:$Z$632,COLUMN()-1,0))</f>
        <v/>
      </c>
    </row>
    <row r="560" spans="1:26">
      <c r="A560" s="48">
        <v>641</v>
      </c>
      <c r="B560" s="49" t="s">
        <v>615</v>
      </c>
      <c r="C560" s="65">
        <f>VLOOKUP($B560,'Panorama Especialização Brasil'!$K$4:$BU$679,58,0)</f>
        <v>25</v>
      </c>
      <c r="D560" s="46">
        <f t="shared" si="8"/>
        <v>3.0355498609690619E-2</v>
      </c>
      <c r="E560" s="201">
        <f>VLOOKUP($B560,'Panorama Especialização Brasil'!$K$4:$BU$679,60,0)</f>
        <v>15</v>
      </c>
      <c r="F560" s="98">
        <v>5</v>
      </c>
      <c r="G560" s="196">
        <v>3</v>
      </c>
      <c r="H560" s="98">
        <f>VLOOKUP($B560,'Panorama Especialização Brasil'!$K$4:$BU$679,63,0)</f>
        <v>14573</v>
      </c>
      <c r="I560" s="201">
        <f>VLOOKUP($B560,'Panorama Especialização Brasil'!$K$4:$BV$680,64,0)</f>
        <v>976</v>
      </c>
      <c r="J560" s="270" t="str">
        <f>IF(VLOOKUP($B560,'Classificação ativ com agrop'!$B$7:$Z$632,COLUMN()-1,0)=0,"",VLOOKUP($B560,'Classificação ativ com agrop'!$B$7:$Z$632,COLUMN()-1,0))</f>
        <v/>
      </c>
      <c r="K560" s="270" t="str">
        <f>IF(VLOOKUP($B560,'Classificação ativ com agrop'!$B$7:$Z$632,COLUMN()-1,0)=0,"",VLOOKUP($B560,'Classificação ativ com agrop'!$B$7:$Z$632,COLUMN()-1,0))</f>
        <v>SPF</v>
      </c>
      <c r="L560" s="270" t="str">
        <f>IF(VLOOKUP($B560,'Classificação ativ com agrop'!$B$7:$Z$632,COLUMN()-1,0)=0,"",VLOOKUP($B560,'Classificação ativ com agrop'!$B$7:$Z$632,COLUMN()-1,0))</f>
        <v/>
      </c>
      <c r="M560" s="270" t="str">
        <f>IF(VLOOKUP($B560,'Classificação ativ com agrop'!$B$7:$Z$632,COLUMN()-1,0)=0,"",VLOOKUP($B560,'Classificação ativ com agrop'!$B$7:$Z$632,COLUMN()-1,0))</f>
        <v>Cons Reflexo</v>
      </c>
      <c r="N560" s="270" t="str">
        <f>IF(VLOOKUP($B560,'Classificação ativ com agrop'!$B$7:$Z$632,COLUMN()-1,0)=0,"",VLOOKUP($B560,'Classificação ativ com agrop'!$B$7:$Z$632,COLUMN()-1,0))</f>
        <v/>
      </c>
      <c r="O560" s="270" t="str">
        <f>IF(VLOOKUP($B560,'Classificação ativ com agrop'!$B$7:$Z$632,COLUMN()-1,0)=0,"",VLOOKUP($B560,'Classificação ativ com agrop'!$B$7:$Z$632,COLUMN()-1,0))</f>
        <v/>
      </c>
      <c r="P560" s="270" t="str">
        <f>IF(VLOOKUP($B560,'Classificação ativ com agrop'!$B$7:$Z$632,COLUMN()-1,0)=0,"",VLOOKUP($B560,'Classificação ativ com agrop'!$B$7:$Z$632,COLUMN()-1,0))</f>
        <v/>
      </c>
      <c r="Q560" s="269">
        <f>IF(VLOOKUP($B560,'Classificação ativ com agrop'!$B$7:$Z$632,COLUMN()-1,0)=0,"",VLOOKUP($B560,'Classificação ativ com agrop'!$B$7:$Z$632,COLUMN()-1,0))</f>
        <v>1</v>
      </c>
      <c r="R560" s="269" t="str">
        <f>IF(VLOOKUP($B560,'Classificação ativ com agrop'!$B$7:$Z$632,COLUMN()-1,0)=0,"",VLOOKUP($B560,'Classificação ativ com agrop'!$B$7:$Z$632,COLUMN()-1,0))</f>
        <v/>
      </c>
      <c r="S560" s="270">
        <f>IF(VLOOKUP($B560,'Classificação ativ com agrop'!$B$7:$Z$632,COLUMN()-1,0)=0,"",VLOOKUP($B560,'Classificação ativ com agrop'!$B$7:$Z$632,COLUMN()-1,0))</f>
        <v>25</v>
      </c>
      <c r="T560" s="270">
        <f>IF(VLOOKUP($B560,'Classificação ativ com agrop'!$B$7:$Z$632,COLUMN()-1,0)=0,"",VLOOKUP($B560,'Classificação ativ com agrop'!$B$7:$Z$632,COLUMN()-1,0))</f>
        <v>15</v>
      </c>
      <c r="U560" s="270">
        <f>IF(VLOOKUP($B560,'Classificação ativ com agrop'!$B$7:$Z$632,COLUMN()-1,0)=0,"",VLOOKUP($B560,'Classificação ativ com agrop'!$B$7:$Z$632,COLUMN()-1,0))</f>
        <v>14573</v>
      </c>
      <c r="V560" s="270">
        <f>IF(VLOOKUP($B560,'Classificação ativ com agrop'!$B$7:$Z$632,COLUMN()-1,0)=0,"",VLOOKUP($B560,'Classificação ativ com agrop'!$B$7:$Z$632,COLUMN()-1,0))</f>
        <v>976</v>
      </c>
      <c r="W560" s="270" t="str">
        <f>IF(VLOOKUP($B560,'Classificação ativ com agrop'!$B$7:$Z$632,COLUMN()-1,0)=0,"",VLOOKUP($B560,'Classificação ativ com agrop'!$B$7:$Z$632,COLUMN()-1,0))</f>
        <v/>
      </c>
      <c r="X560" s="270" t="str">
        <f>IF(VLOOKUP($B560,'Classificação ativ com agrop'!$B$7:$Z$632,COLUMN()-1,0)=0,"",VLOOKUP($B560,'Classificação ativ com agrop'!$B$7:$Z$632,COLUMN()-1,0))</f>
        <v/>
      </c>
      <c r="Y560" s="270" t="str">
        <f>IF(VLOOKUP($B560,'Classificação ativ com agrop'!$B$7:$Z$632,COLUMN()-1,0)=0,"",VLOOKUP($B560,'Classificação ativ com agrop'!$B$7:$Z$632,COLUMN()-1,0))</f>
        <v/>
      </c>
      <c r="Z560" s="270" t="str">
        <f>IF(VLOOKUP($B560,'Classificação ativ com agrop'!$B$7:$Z$632,COLUMN()-1,0)=0,"",VLOOKUP($B560,'Classificação ativ com agrop'!$B$7:$Z$632,COLUMN()-1,0))</f>
        <v/>
      </c>
    </row>
    <row r="561" spans="1:26">
      <c r="A561" s="48">
        <v>86</v>
      </c>
      <c r="B561" s="49" t="s">
        <v>56</v>
      </c>
      <c r="C561" s="65">
        <f>VLOOKUP($B561,'Panorama Especialização Brasil'!$K$4:$BU$679,58,0)</f>
        <v>25</v>
      </c>
      <c r="D561" s="46">
        <f t="shared" si="8"/>
        <v>3.0330523225164305E-2</v>
      </c>
      <c r="E561" s="201">
        <f>VLOOKUP($B561,'Panorama Especialização Brasil'!$K$4:$BU$679,60,0)</f>
        <v>5</v>
      </c>
      <c r="F561" s="98">
        <v>1</v>
      </c>
      <c r="G561" s="196">
        <v>1</v>
      </c>
      <c r="H561" s="98">
        <f>VLOOKUP($B561,'Panorama Especialização Brasil'!$K$4:$BU$679,63,0)</f>
        <v>14585</v>
      </c>
      <c r="I561" s="201">
        <f>VLOOKUP($B561,'Panorama Especialização Brasil'!$K$4:$BV$680,64,0)</f>
        <v>610</v>
      </c>
      <c r="J561" s="270" t="str">
        <f>IF(VLOOKUP($B561,'Classificação ativ com agrop'!$B$7:$Z$632,COLUMN()-1,0)=0,"",VLOOKUP($B561,'Classificação ativ com agrop'!$B$7:$Z$632,COLUMN()-1,0))</f>
        <v/>
      </c>
      <c r="K561" s="270" t="str">
        <f>IF(VLOOKUP($B561,'Classificação ativ com agrop'!$B$7:$Z$632,COLUMN()-1,0)=0,"",VLOOKUP($B561,'Classificação ativ com agrop'!$B$7:$Z$632,COLUMN()-1,0))</f>
        <v>SPF</v>
      </c>
      <c r="L561" s="270" t="str">
        <f>IF(VLOOKUP($B561,'Classificação ativ com agrop'!$B$7:$Z$632,COLUMN()-1,0)=0,"",VLOOKUP($B561,'Classificação ativ com agrop'!$B$7:$Z$632,COLUMN()-1,0))</f>
        <v/>
      </c>
      <c r="M561" s="270" t="str">
        <f>IF(VLOOKUP($B561,'Classificação ativ com agrop'!$B$7:$Z$632,COLUMN()-1,0)=0,"",VLOOKUP($B561,'Classificação ativ com agrop'!$B$7:$Z$632,COLUMN()-1,0))</f>
        <v>Cons Reflexo</v>
      </c>
      <c r="N561" s="270" t="str">
        <f>IF(VLOOKUP($B561,'Classificação ativ com agrop'!$B$7:$Z$632,COLUMN()-1,0)=0,"",VLOOKUP($B561,'Classificação ativ com agrop'!$B$7:$Z$632,COLUMN()-1,0))</f>
        <v/>
      </c>
      <c r="O561" s="270" t="str">
        <f>IF(VLOOKUP($B561,'Classificação ativ com agrop'!$B$7:$Z$632,COLUMN()-1,0)=0,"",VLOOKUP($B561,'Classificação ativ com agrop'!$B$7:$Z$632,COLUMN()-1,0))</f>
        <v/>
      </c>
      <c r="P561" s="270" t="str">
        <f>IF(VLOOKUP($B561,'Classificação ativ com agrop'!$B$7:$Z$632,COLUMN()-1,0)=0,"",VLOOKUP($B561,'Classificação ativ com agrop'!$B$7:$Z$632,COLUMN()-1,0))</f>
        <v/>
      </c>
      <c r="Q561" s="269">
        <f>IF(VLOOKUP($B561,'Classificação ativ com agrop'!$B$7:$Z$632,COLUMN()-1,0)=0,"",VLOOKUP($B561,'Classificação ativ com agrop'!$B$7:$Z$632,COLUMN()-1,0))</f>
        <v>1</v>
      </c>
      <c r="R561" s="269" t="str">
        <f>IF(VLOOKUP($B561,'Classificação ativ com agrop'!$B$7:$Z$632,COLUMN()-1,0)=0,"",VLOOKUP($B561,'Classificação ativ com agrop'!$B$7:$Z$632,COLUMN()-1,0))</f>
        <v/>
      </c>
      <c r="S561" s="270">
        <f>IF(VLOOKUP($B561,'Classificação ativ com agrop'!$B$7:$Z$632,COLUMN()-1,0)=0,"",VLOOKUP($B561,'Classificação ativ com agrop'!$B$7:$Z$632,COLUMN()-1,0))</f>
        <v>25</v>
      </c>
      <c r="T561" s="270">
        <f>IF(VLOOKUP($B561,'Classificação ativ com agrop'!$B$7:$Z$632,COLUMN()-1,0)=0,"",VLOOKUP($B561,'Classificação ativ com agrop'!$B$7:$Z$632,COLUMN()-1,0))</f>
        <v>5</v>
      </c>
      <c r="U561" s="270">
        <f>IF(VLOOKUP($B561,'Classificação ativ com agrop'!$B$7:$Z$632,COLUMN()-1,0)=0,"",VLOOKUP($B561,'Classificação ativ com agrop'!$B$7:$Z$632,COLUMN()-1,0))</f>
        <v>14585</v>
      </c>
      <c r="V561" s="270">
        <f>IF(VLOOKUP($B561,'Classificação ativ com agrop'!$B$7:$Z$632,COLUMN()-1,0)=0,"",VLOOKUP($B561,'Classificação ativ com agrop'!$B$7:$Z$632,COLUMN()-1,0))</f>
        <v>610</v>
      </c>
      <c r="W561" s="270" t="str">
        <f>IF(VLOOKUP($B561,'Classificação ativ com agrop'!$B$7:$Z$632,COLUMN()-1,0)=0,"",VLOOKUP($B561,'Classificação ativ com agrop'!$B$7:$Z$632,COLUMN()-1,0))</f>
        <v/>
      </c>
      <c r="X561" s="270" t="str">
        <f>IF(VLOOKUP($B561,'Classificação ativ com agrop'!$B$7:$Z$632,COLUMN()-1,0)=0,"",VLOOKUP($B561,'Classificação ativ com agrop'!$B$7:$Z$632,COLUMN()-1,0))</f>
        <v/>
      </c>
      <c r="Y561" s="270" t="str">
        <f>IF(VLOOKUP($B561,'Classificação ativ com agrop'!$B$7:$Z$632,COLUMN()-1,0)=0,"",VLOOKUP($B561,'Classificação ativ com agrop'!$B$7:$Z$632,COLUMN()-1,0))</f>
        <v/>
      </c>
      <c r="Z561" s="270" t="str">
        <f>IF(VLOOKUP($B561,'Classificação ativ com agrop'!$B$7:$Z$632,COLUMN()-1,0)=0,"",VLOOKUP($B561,'Classificação ativ com agrop'!$B$7:$Z$632,COLUMN()-1,0))</f>
        <v/>
      </c>
    </row>
    <row r="562" spans="1:26">
      <c r="A562" s="48">
        <v>72</v>
      </c>
      <c r="B562" s="49" t="s">
        <v>42</v>
      </c>
      <c r="C562" s="65">
        <f>VLOOKUP($B562,'Panorama Especialização Brasil'!$K$4:$BU$679,58,0)</f>
        <v>14</v>
      </c>
      <c r="D562" s="46">
        <f t="shared" si="8"/>
        <v>2.9882699818317489E-2</v>
      </c>
      <c r="E562" s="201">
        <f>VLOOKUP($B562,'Panorama Especialização Brasil'!$K$4:$BU$679,60,0)</f>
        <v>4</v>
      </c>
      <c r="F562" s="98">
        <v>0</v>
      </c>
      <c r="G562" s="196">
        <v>0</v>
      </c>
      <c r="H562" s="98">
        <f>VLOOKUP($B562,'Panorama Especialização Brasil'!$K$4:$BU$679,63,0)</f>
        <v>8290</v>
      </c>
      <c r="I562" s="201">
        <f>VLOOKUP($B562,'Panorama Especialização Brasil'!$K$4:$BV$680,64,0)</f>
        <v>200</v>
      </c>
      <c r="J562" s="270" t="str">
        <f>IF(VLOOKUP($B562,'Classificação ativ com agrop'!$B$7:$Z$632,COLUMN()-1,0)=0,"",VLOOKUP($B562,'Classificação ativ com agrop'!$B$7:$Z$632,COLUMN()-1,0))</f>
        <v/>
      </c>
      <c r="K562" s="270" t="str">
        <f>IF(VLOOKUP($B562,'Classificação ativ com agrop'!$B$7:$Z$632,COLUMN()-1,0)=0,"",VLOOKUP($B562,'Classificação ativ com agrop'!$B$7:$Z$632,COLUMN()-1,0))</f>
        <v>SPF</v>
      </c>
      <c r="L562" s="270" t="str">
        <f>IF(VLOOKUP($B562,'Classificação ativ com agrop'!$B$7:$Z$632,COLUMN()-1,0)=0,"",VLOOKUP($B562,'Classificação ativ com agrop'!$B$7:$Z$632,COLUMN()-1,0))</f>
        <v/>
      </c>
      <c r="M562" s="270" t="str">
        <f>IF(VLOOKUP($B562,'Classificação ativ com agrop'!$B$7:$Z$632,COLUMN()-1,0)=0,"",VLOOKUP($B562,'Classificação ativ com agrop'!$B$7:$Z$632,COLUMN()-1,0))</f>
        <v>Cons Reflexo</v>
      </c>
      <c r="N562" s="270" t="str">
        <f>IF(VLOOKUP($B562,'Classificação ativ com agrop'!$B$7:$Z$632,COLUMN()-1,0)=0,"",VLOOKUP($B562,'Classificação ativ com agrop'!$B$7:$Z$632,COLUMN()-1,0))</f>
        <v/>
      </c>
      <c r="O562" s="270" t="str">
        <f>IF(VLOOKUP($B562,'Classificação ativ com agrop'!$B$7:$Z$632,COLUMN()-1,0)=0,"",VLOOKUP($B562,'Classificação ativ com agrop'!$B$7:$Z$632,COLUMN()-1,0))</f>
        <v/>
      </c>
      <c r="P562" s="270" t="str">
        <f>IF(VLOOKUP($B562,'Classificação ativ com agrop'!$B$7:$Z$632,COLUMN()-1,0)=0,"",VLOOKUP($B562,'Classificação ativ com agrop'!$B$7:$Z$632,COLUMN()-1,0))</f>
        <v/>
      </c>
      <c r="Q562" s="269">
        <f>IF(VLOOKUP($B562,'Classificação ativ com agrop'!$B$7:$Z$632,COLUMN()-1,0)=0,"",VLOOKUP($B562,'Classificação ativ com agrop'!$B$7:$Z$632,COLUMN()-1,0))</f>
        <v>1</v>
      </c>
      <c r="R562" s="269" t="str">
        <f>IF(VLOOKUP($B562,'Classificação ativ com agrop'!$B$7:$Z$632,COLUMN()-1,0)=0,"",VLOOKUP($B562,'Classificação ativ com agrop'!$B$7:$Z$632,COLUMN()-1,0))</f>
        <v/>
      </c>
      <c r="S562" s="270">
        <f>IF(VLOOKUP($B562,'Classificação ativ com agrop'!$B$7:$Z$632,COLUMN()-1,0)=0,"",VLOOKUP($B562,'Classificação ativ com agrop'!$B$7:$Z$632,COLUMN()-1,0))</f>
        <v>14</v>
      </c>
      <c r="T562" s="270">
        <f>IF(VLOOKUP($B562,'Classificação ativ com agrop'!$B$7:$Z$632,COLUMN()-1,0)=0,"",VLOOKUP($B562,'Classificação ativ com agrop'!$B$7:$Z$632,COLUMN()-1,0))</f>
        <v>4</v>
      </c>
      <c r="U562" s="270">
        <f>IF(VLOOKUP($B562,'Classificação ativ com agrop'!$B$7:$Z$632,COLUMN()-1,0)=0,"",VLOOKUP($B562,'Classificação ativ com agrop'!$B$7:$Z$632,COLUMN()-1,0))</f>
        <v>8290</v>
      </c>
      <c r="V562" s="270">
        <f>IF(VLOOKUP($B562,'Classificação ativ com agrop'!$B$7:$Z$632,COLUMN()-1,0)=0,"",VLOOKUP($B562,'Classificação ativ com agrop'!$B$7:$Z$632,COLUMN()-1,0))</f>
        <v>200</v>
      </c>
      <c r="W562" s="270" t="str">
        <f>IF(VLOOKUP($B562,'Classificação ativ com agrop'!$B$7:$Z$632,COLUMN()-1,0)=0,"",VLOOKUP($B562,'Classificação ativ com agrop'!$B$7:$Z$632,COLUMN()-1,0))</f>
        <v/>
      </c>
      <c r="X562" s="270" t="str">
        <f>IF(VLOOKUP($B562,'Classificação ativ com agrop'!$B$7:$Z$632,COLUMN()-1,0)=0,"",VLOOKUP($B562,'Classificação ativ com agrop'!$B$7:$Z$632,COLUMN()-1,0))</f>
        <v/>
      </c>
      <c r="Y562" s="270" t="str">
        <f>IF(VLOOKUP($B562,'Classificação ativ com agrop'!$B$7:$Z$632,COLUMN()-1,0)=0,"",VLOOKUP($B562,'Classificação ativ com agrop'!$B$7:$Z$632,COLUMN()-1,0))</f>
        <v/>
      </c>
      <c r="Z562" s="270" t="str">
        <f>IF(VLOOKUP($B562,'Classificação ativ com agrop'!$B$7:$Z$632,COLUMN()-1,0)=0,"",VLOOKUP($B562,'Classificação ativ com agrop'!$B$7:$Z$632,COLUMN()-1,0))</f>
        <v/>
      </c>
    </row>
    <row r="563" spans="1:26">
      <c r="A563" s="48">
        <v>319</v>
      </c>
      <c r="B563" s="49" t="s">
        <v>290</v>
      </c>
      <c r="C563" s="65">
        <f>VLOOKUP($B563,'Panorama Especialização Brasil'!$K$4:$BU$679,58,0)</f>
        <v>7</v>
      </c>
      <c r="D563" s="46">
        <f t="shared" si="8"/>
        <v>2.8605956292592608E-2</v>
      </c>
      <c r="E563" s="201">
        <f>VLOOKUP($B563,'Panorama Especialização Brasil'!$K$4:$BU$679,60,0)</f>
        <v>1</v>
      </c>
      <c r="F563" s="98">
        <v>0</v>
      </c>
      <c r="G563" s="196">
        <v>0</v>
      </c>
      <c r="H563" s="98">
        <f>VLOOKUP($B563,'Panorama Especialização Brasil'!$K$4:$BU$679,63,0)</f>
        <v>4330</v>
      </c>
      <c r="I563" s="201">
        <f>VLOOKUP($B563,'Panorama Especialização Brasil'!$K$4:$BV$680,64,0)</f>
        <v>73</v>
      </c>
      <c r="J563" s="270" t="str">
        <f>IF(VLOOKUP($B563,'Classificação ativ com agrop'!$B$7:$Z$632,COLUMN()-1,0)=0,"",VLOOKUP($B563,'Classificação ativ com agrop'!$B$7:$Z$632,COLUMN()-1,0))</f>
        <v/>
      </c>
      <c r="K563" s="270" t="str">
        <f>IF(VLOOKUP($B563,'Classificação ativ com agrop'!$B$7:$Z$632,COLUMN()-1,0)=0,"",VLOOKUP($B563,'Classificação ativ com agrop'!$B$7:$Z$632,COLUMN()-1,0))</f>
        <v>SPF&amp;E</v>
      </c>
      <c r="L563" s="270" t="str">
        <f>IF(VLOOKUP($B563,'Classificação ativ com agrop'!$B$7:$Z$632,COLUMN()-1,0)=0,"",VLOOKUP($B563,'Classificação ativ com agrop'!$B$7:$Z$632,COLUMN()-1,0))</f>
        <v/>
      </c>
      <c r="M563" s="270" t="str">
        <f>IF(VLOOKUP($B563,'Classificação ativ com agrop'!$B$7:$Z$632,COLUMN()-1,0)=0,"",VLOOKUP($B563,'Classificação ativ com agrop'!$B$7:$Z$632,COLUMN()-1,0))</f>
        <v>Gen Reflexo</v>
      </c>
      <c r="N563" s="270" t="str">
        <f>IF(VLOOKUP($B563,'Classificação ativ com agrop'!$B$7:$Z$632,COLUMN()-1,0)=0,"",VLOOKUP($B563,'Classificação ativ com agrop'!$B$7:$Z$632,COLUMN()-1,0))</f>
        <v/>
      </c>
      <c r="O563" s="270" t="str">
        <f>IF(VLOOKUP($B563,'Classificação ativ com agrop'!$B$7:$Z$632,COLUMN()-1,0)=0,"",VLOOKUP($B563,'Classificação ativ com agrop'!$B$7:$Z$632,COLUMN()-1,0))</f>
        <v/>
      </c>
      <c r="P563" s="270" t="str">
        <f>IF(VLOOKUP($B563,'Classificação ativ com agrop'!$B$7:$Z$632,COLUMN()-1,0)=0,"",VLOOKUP($B563,'Classificação ativ com agrop'!$B$7:$Z$632,COLUMN()-1,0))</f>
        <v/>
      </c>
      <c r="Q563" s="269">
        <f>IF(VLOOKUP($B563,'Classificação ativ com agrop'!$B$7:$Z$632,COLUMN()-1,0)=0,"",VLOOKUP($B563,'Classificação ativ com agrop'!$B$7:$Z$632,COLUMN()-1,0))</f>
        <v>1</v>
      </c>
      <c r="R563" s="269" t="str">
        <f>IF(VLOOKUP($B563,'Classificação ativ com agrop'!$B$7:$Z$632,COLUMN()-1,0)=0,"",VLOOKUP($B563,'Classificação ativ com agrop'!$B$7:$Z$632,COLUMN()-1,0))</f>
        <v/>
      </c>
      <c r="S563" s="270">
        <f>IF(VLOOKUP($B563,'Classificação ativ com agrop'!$B$7:$Z$632,COLUMN()-1,0)=0,"",VLOOKUP($B563,'Classificação ativ com agrop'!$B$7:$Z$632,COLUMN()-1,0))</f>
        <v>7</v>
      </c>
      <c r="T563" s="270">
        <f>IF(VLOOKUP($B563,'Classificação ativ com agrop'!$B$7:$Z$632,COLUMN()-1,0)=0,"",VLOOKUP($B563,'Classificação ativ com agrop'!$B$7:$Z$632,COLUMN()-1,0))</f>
        <v>1</v>
      </c>
      <c r="U563" s="270">
        <f>IF(VLOOKUP($B563,'Classificação ativ com agrop'!$B$7:$Z$632,COLUMN()-1,0)=0,"",VLOOKUP($B563,'Classificação ativ com agrop'!$B$7:$Z$632,COLUMN()-1,0))</f>
        <v>4330</v>
      </c>
      <c r="V563" s="270">
        <f>IF(VLOOKUP($B563,'Classificação ativ com agrop'!$B$7:$Z$632,COLUMN()-1,0)=0,"",VLOOKUP($B563,'Classificação ativ com agrop'!$B$7:$Z$632,COLUMN()-1,0))</f>
        <v>73</v>
      </c>
      <c r="W563" s="270" t="str">
        <f>IF(VLOOKUP($B563,'Classificação ativ com agrop'!$B$7:$Z$632,COLUMN()-1,0)=0,"",VLOOKUP($B563,'Classificação ativ com agrop'!$B$7:$Z$632,COLUMN()-1,0))</f>
        <v/>
      </c>
      <c r="X563" s="270" t="str">
        <f>IF(VLOOKUP($B563,'Classificação ativ com agrop'!$B$7:$Z$632,COLUMN()-1,0)=0,"",VLOOKUP($B563,'Classificação ativ com agrop'!$B$7:$Z$632,COLUMN()-1,0))</f>
        <v/>
      </c>
      <c r="Y563" s="270" t="str">
        <f>IF(VLOOKUP($B563,'Classificação ativ com agrop'!$B$7:$Z$632,COLUMN()-1,0)=0,"",VLOOKUP($B563,'Classificação ativ com agrop'!$B$7:$Z$632,COLUMN()-1,0))</f>
        <v/>
      </c>
      <c r="Z563" s="270" t="str">
        <f>IF(VLOOKUP($B563,'Classificação ativ com agrop'!$B$7:$Z$632,COLUMN()-1,0)=0,"",VLOOKUP($B563,'Classificação ativ com agrop'!$B$7:$Z$632,COLUMN()-1,0))</f>
        <v/>
      </c>
    </row>
    <row r="564" spans="1:26">
      <c r="A564" s="48">
        <v>266</v>
      </c>
      <c r="B564" s="49" t="s">
        <v>236</v>
      </c>
      <c r="C564" s="65">
        <f>VLOOKUP($B564,'Panorama Especialização Brasil'!$K$4:$BU$679,58,0)</f>
        <v>5</v>
      </c>
      <c r="D564" s="46">
        <f t="shared" si="8"/>
        <v>2.7587819222888769E-2</v>
      </c>
      <c r="E564" s="201">
        <f>VLOOKUP($B564,'Panorama Especialização Brasil'!$K$4:$BU$679,60,0)</f>
        <v>1</v>
      </c>
      <c r="F564" s="98">
        <v>0</v>
      </c>
      <c r="G564" s="196">
        <v>0</v>
      </c>
      <c r="H564" s="98">
        <f>VLOOKUP($B564,'Panorama Especialização Brasil'!$K$4:$BU$679,63,0)</f>
        <v>3207</v>
      </c>
      <c r="I564" s="201">
        <f>VLOOKUP($B564,'Panorama Especialização Brasil'!$K$4:$BV$680,64,0)</f>
        <v>265</v>
      </c>
      <c r="J564" s="270" t="str">
        <f>IF(VLOOKUP($B564,'Classificação ativ com agrop'!$B$7:$Z$632,COLUMN()-1,0)=0,"",VLOOKUP($B564,'Classificação ativ com agrop'!$B$7:$Z$632,COLUMN()-1,0))</f>
        <v/>
      </c>
      <c r="K564" s="270" t="str">
        <f>IF(VLOOKUP($B564,'Classificação ativ com agrop'!$B$7:$Z$632,COLUMN()-1,0)=0,"",VLOOKUP($B564,'Classificação ativ com agrop'!$B$7:$Z$632,COLUMN()-1,0))</f>
        <v>Indeterminada</v>
      </c>
      <c r="L564" s="270" t="str">
        <f>IF(VLOOKUP($B564,'Classificação ativ com agrop'!$B$7:$Z$632,COLUMN()-1,0)=0,"",VLOOKUP($B564,'Classificação ativ com agrop'!$B$7:$Z$632,COLUMN()-1,0))</f>
        <v/>
      </c>
      <c r="M564" s="270" t="str">
        <f>IF(VLOOKUP($B564,'Classificação ativ com agrop'!$B$7:$Z$632,COLUMN()-1,0)=0,"",VLOOKUP($B564,'Classificação ativ com agrop'!$B$7:$Z$632,COLUMN()-1,0))</f>
        <v>Indeterminada</v>
      </c>
      <c r="N564" s="270" t="str">
        <f>IF(VLOOKUP($B564,'Classificação ativ com agrop'!$B$7:$Z$632,COLUMN()-1,0)=0,"",VLOOKUP($B564,'Classificação ativ com agrop'!$B$7:$Z$632,COLUMN()-1,0))</f>
        <v/>
      </c>
      <c r="O564" s="270" t="str">
        <f>IF(VLOOKUP($B564,'Classificação ativ com agrop'!$B$7:$Z$632,COLUMN()-1,0)=0,"",VLOOKUP($B564,'Classificação ativ com agrop'!$B$7:$Z$632,COLUMN()-1,0))</f>
        <v/>
      </c>
      <c r="P564" s="270" t="str">
        <f>IF(VLOOKUP($B564,'Classificação ativ com agrop'!$B$7:$Z$632,COLUMN()-1,0)=0,"",VLOOKUP($B564,'Classificação ativ com agrop'!$B$7:$Z$632,COLUMN()-1,0))</f>
        <v/>
      </c>
      <c r="Q564" s="269">
        <f>IF(VLOOKUP($B564,'Classificação ativ com agrop'!$B$7:$Z$632,COLUMN()-1,0)=0,"",VLOOKUP($B564,'Classificação ativ com agrop'!$B$7:$Z$632,COLUMN()-1,0))</f>
        <v>1</v>
      </c>
      <c r="R564" s="269" t="str">
        <f>IF(VLOOKUP($B564,'Classificação ativ com agrop'!$B$7:$Z$632,COLUMN()-1,0)=0,"",VLOOKUP($B564,'Classificação ativ com agrop'!$B$7:$Z$632,COLUMN()-1,0))</f>
        <v/>
      </c>
      <c r="S564" s="270">
        <f>IF(VLOOKUP($B564,'Classificação ativ com agrop'!$B$7:$Z$632,COLUMN()-1,0)=0,"",VLOOKUP($B564,'Classificação ativ com agrop'!$B$7:$Z$632,COLUMN()-1,0))</f>
        <v>5</v>
      </c>
      <c r="T564" s="270">
        <f>IF(VLOOKUP($B564,'Classificação ativ com agrop'!$B$7:$Z$632,COLUMN()-1,0)=0,"",VLOOKUP($B564,'Classificação ativ com agrop'!$B$7:$Z$632,COLUMN()-1,0))</f>
        <v>1</v>
      </c>
      <c r="U564" s="270">
        <f>IF(VLOOKUP($B564,'Classificação ativ com agrop'!$B$7:$Z$632,COLUMN()-1,0)=0,"",VLOOKUP($B564,'Classificação ativ com agrop'!$B$7:$Z$632,COLUMN()-1,0))</f>
        <v>3207</v>
      </c>
      <c r="V564" s="270">
        <f>IF(VLOOKUP($B564,'Classificação ativ com agrop'!$B$7:$Z$632,COLUMN()-1,0)=0,"",VLOOKUP($B564,'Classificação ativ com agrop'!$B$7:$Z$632,COLUMN()-1,0))</f>
        <v>265</v>
      </c>
      <c r="W564" s="270" t="str">
        <f>IF(VLOOKUP($B564,'Classificação ativ com agrop'!$B$7:$Z$632,COLUMN()-1,0)=0,"",VLOOKUP($B564,'Classificação ativ com agrop'!$B$7:$Z$632,COLUMN()-1,0))</f>
        <v/>
      </c>
      <c r="X564" s="270" t="str">
        <f>IF(VLOOKUP($B564,'Classificação ativ com agrop'!$B$7:$Z$632,COLUMN()-1,0)=0,"",VLOOKUP($B564,'Classificação ativ com agrop'!$B$7:$Z$632,COLUMN()-1,0))</f>
        <v/>
      </c>
      <c r="Y564" s="270" t="str">
        <f>IF(VLOOKUP($B564,'Classificação ativ com agrop'!$B$7:$Z$632,COLUMN()-1,0)=0,"",VLOOKUP($B564,'Classificação ativ com agrop'!$B$7:$Z$632,COLUMN()-1,0))</f>
        <v/>
      </c>
      <c r="Z564" s="270" t="str">
        <f>IF(VLOOKUP($B564,'Classificação ativ com agrop'!$B$7:$Z$632,COLUMN()-1,0)=0,"",VLOOKUP($B564,'Classificação ativ com agrop'!$B$7:$Z$632,COLUMN()-1,0))</f>
        <v/>
      </c>
    </row>
    <row r="565" spans="1:26">
      <c r="A565" s="48">
        <v>159</v>
      </c>
      <c r="B565" s="49" t="s">
        <v>129</v>
      </c>
      <c r="C565" s="65">
        <f>VLOOKUP($B565,'Panorama Especialização Brasil'!$K$4:$BU$679,58,0)</f>
        <v>4</v>
      </c>
      <c r="D565" s="46">
        <f t="shared" si="8"/>
        <v>2.6088945447196248E-2</v>
      </c>
      <c r="E565" s="201">
        <f>VLOOKUP($B565,'Panorama Especialização Brasil'!$K$4:$BU$679,60,0)</f>
        <v>1</v>
      </c>
      <c r="F565" s="98">
        <v>0</v>
      </c>
      <c r="G565" s="196">
        <v>0</v>
      </c>
      <c r="H565" s="98">
        <f>VLOOKUP($B565,'Panorama Especialização Brasil'!$K$4:$BU$679,63,0)</f>
        <v>2713</v>
      </c>
      <c r="I565" s="201">
        <f>VLOOKUP($B565,'Panorama Especialização Brasil'!$K$4:$BV$680,64,0)</f>
        <v>124</v>
      </c>
      <c r="J565" s="270" t="str">
        <f>IF(VLOOKUP($B565,'Classificação ativ com agrop'!$B$7:$Z$632,COLUMN()-1,0)=0,"",VLOOKUP($B565,'Classificação ativ com agrop'!$B$7:$Z$632,COLUMN()-1,0))</f>
        <v/>
      </c>
      <c r="K565" s="270" t="str">
        <f>IF(VLOOKUP($B565,'Classificação ativ com agrop'!$B$7:$Z$632,COLUMN()-1,0)=0,"",VLOOKUP($B565,'Classificação ativ com agrop'!$B$7:$Z$632,COLUMN()-1,0))</f>
        <v>Indeterminada</v>
      </c>
      <c r="L565" s="270" t="str">
        <f>IF(VLOOKUP($B565,'Classificação ativ com agrop'!$B$7:$Z$632,COLUMN()-1,0)=0,"",VLOOKUP($B565,'Classificação ativ com agrop'!$B$7:$Z$632,COLUMN()-1,0))</f>
        <v/>
      </c>
      <c r="M565" s="270" t="str">
        <f>IF(VLOOKUP($B565,'Classificação ativ com agrop'!$B$7:$Z$632,COLUMN()-1,0)=0,"",VLOOKUP($B565,'Classificação ativ com agrop'!$B$7:$Z$632,COLUMN()-1,0))</f>
        <v>Indeterminada</v>
      </c>
      <c r="N565" s="270" t="str">
        <f>IF(VLOOKUP($B565,'Classificação ativ com agrop'!$B$7:$Z$632,COLUMN()-1,0)=0,"",VLOOKUP($B565,'Classificação ativ com agrop'!$B$7:$Z$632,COLUMN()-1,0))</f>
        <v/>
      </c>
      <c r="O565" s="270" t="str">
        <f>IF(VLOOKUP($B565,'Classificação ativ com agrop'!$B$7:$Z$632,COLUMN()-1,0)=0,"",VLOOKUP($B565,'Classificação ativ com agrop'!$B$7:$Z$632,COLUMN()-1,0))</f>
        <v/>
      </c>
      <c r="P565" s="270" t="str">
        <f>IF(VLOOKUP($B565,'Classificação ativ com agrop'!$B$7:$Z$632,COLUMN()-1,0)=0,"",VLOOKUP($B565,'Classificação ativ com agrop'!$B$7:$Z$632,COLUMN()-1,0))</f>
        <v/>
      </c>
      <c r="Q565" s="269">
        <f>IF(VLOOKUP($B565,'Classificação ativ com agrop'!$B$7:$Z$632,COLUMN()-1,0)=0,"",VLOOKUP($B565,'Classificação ativ com agrop'!$B$7:$Z$632,COLUMN()-1,0))</f>
        <v>1</v>
      </c>
      <c r="R565" s="269" t="str">
        <f>IF(VLOOKUP($B565,'Classificação ativ com agrop'!$B$7:$Z$632,COLUMN()-1,0)=0,"",VLOOKUP($B565,'Classificação ativ com agrop'!$B$7:$Z$632,COLUMN()-1,0))</f>
        <v/>
      </c>
      <c r="S565" s="270">
        <f>IF(VLOOKUP($B565,'Classificação ativ com agrop'!$B$7:$Z$632,COLUMN()-1,0)=0,"",VLOOKUP($B565,'Classificação ativ com agrop'!$B$7:$Z$632,COLUMN()-1,0))</f>
        <v>4</v>
      </c>
      <c r="T565" s="270">
        <f>IF(VLOOKUP($B565,'Classificação ativ com agrop'!$B$7:$Z$632,COLUMN()-1,0)=0,"",VLOOKUP($B565,'Classificação ativ com agrop'!$B$7:$Z$632,COLUMN()-1,0))</f>
        <v>1</v>
      </c>
      <c r="U565" s="270">
        <f>IF(VLOOKUP($B565,'Classificação ativ com agrop'!$B$7:$Z$632,COLUMN()-1,0)=0,"",VLOOKUP($B565,'Classificação ativ com agrop'!$B$7:$Z$632,COLUMN()-1,0))</f>
        <v>2713</v>
      </c>
      <c r="V565" s="270">
        <f>IF(VLOOKUP($B565,'Classificação ativ com agrop'!$B$7:$Z$632,COLUMN()-1,0)=0,"",VLOOKUP($B565,'Classificação ativ com agrop'!$B$7:$Z$632,COLUMN()-1,0))</f>
        <v>124</v>
      </c>
      <c r="W565" s="270" t="str">
        <f>IF(VLOOKUP($B565,'Classificação ativ com agrop'!$B$7:$Z$632,COLUMN()-1,0)=0,"",VLOOKUP($B565,'Classificação ativ com agrop'!$B$7:$Z$632,COLUMN()-1,0))</f>
        <v/>
      </c>
      <c r="X565" s="270" t="str">
        <f>IF(VLOOKUP($B565,'Classificação ativ com agrop'!$B$7:$Z$632,COLUMN()-1,0)=0,"",VLOOKUP($B565,'Classificação ativ com agrop'!$B$7:$Z$632,COLUMN()-1,0))</f>
        <v/>
      </c>
      <c r="Y565" s="270" t="str">
        <f>IF(VLOOKUP($B565,'Classificação ativ com agrop'!$B$7:$Z$632,COLUMN()-1,0)=0,"",VLOOKUP($B565,'Classificação ativ com agrop'!$B$7:$Z$632,COLUMN()-1,0))</f>
        <v/>
      </c>
      <c r="Z565" s="270" t="str">
        <f>IF(VLOOKUP($B565,'Classificação ativ com agrop'!$B$7:$Z$632,COLUMN()-1,0)=0,"",VLOOKUP($B565,'Classificação ativ com agrop'!$B$7:$Z$632,COLUMN()-1,0))</f>
        <v/>
      </c>
    </row>
    <row r="566" spans="1:26">
      <c r="A566" s="48">
        <v>246</v>
      </c>
      <c r="B566" s="49" t="s">
        <v>216</v>
      </c>
      <c r="C566" s="65">
        <f>VLOOKUP($B566,'Panorama Especialização Brasil'!$K$4:$BU$679,58,0)</f>
        <v>24</v>
      </c>
      <c r="D566" s="46">
        <f t="shared" si="8"/>
        <v>2.2986514424328041E-2</v>
      </c>
      <c r="E566" s="201">
        <f>VLOOKUP($B566,'Panorama Especialização Brasil'!$K$4:$BU$679,60,0)</f>
        <v>1</v>
      </c>
      <c r="F566" s="98">
        <v>0</v>
      </c>
      <c r="G566" s="196">
        <v>0</v>
      </c>
      <c r="H566" s="98">
        <f>VLOOKUP($B566,'Panorama Especialização Brasil'!$K$4:$BU$679,63,0)</f>
        <v>18475</v>
      </c>
      <c r="I566" s="201">
        <f>VLOOKUP($B566,'Panorama Especialização Brasil'!$K$4:$BV$680,64,0)</f>
        <v>425</v>
      </c>
      <c r="J566" s="270" t="str">
        <f>IF(VLOOKUP($B566,'Classificação ativ com agrop'!$B$7:$Z$632,COLUMN()-1,0)=0,"",VLOOKUP($B566,'Classificação ativ com agrop'!$B$7:$Z$632,COLUMN()-1,0))</f>
        <v/>
      </c>
      <c r="K566" s="270" t="str">
        <f>IF(VLOOKUP($B566,'Classificação ativ com agrop'!$B$7:$Z$632,COLUMN()-1,0)=0,"",VLOOKUP($B566,'Classificação ativ com agrop'!$B$7:$Z$632,COLUMN()-1,0))</f>
        <v>Multicadeia</v>
      </c>
      <c r="L566" s="270" t="str">
        <f>IF(VLOOKUP($B566,'Classificação ativ com agrop'!$B$7:$Z$632,COLUMN()-1,0)=0,"",VLOOKUP($B566,'Classificação ativ com agrop'!$B$7:$Z$632,COLUMN()-1,0))</f>
        <v/>
      </c>
      <c r="M566" s="270" t="str">
        <f>IF(VLOOKUP($B566,'Classificação ativ com agrop'!$B$7:$Z$632,COLUMN()-1,0)=0,"",VLOOKUP($B566,'Classificação ativ com agrop'!$B$7:$Z$632,COLUMN()-1,0))</f>
        <v>Multifunção</v>
      </c>
      <c r="N566" s="270" t="str">
        <f>IF(VLOOKUP($B566,'Classificação ativ com agrop'!$B$7:$Z$632,COLUMN()-1,0)=0,"",VLOOKUP($B566,'Classificação ativ com agrop'!$B$7:$Z$632,COLUMN()-1,0))</f>
        <v/>
      </c>
      <c r="O566" s="270" t="str">
        <f>IF(VLOOKUP($B566,'Classificação ativ com agrop'!$B$7:$Z$632,COLUMN()-1,0)=0,"",VLOOKUP($B566,'Classificação ativ com agrop'!$B$7:$Z$632,COLUMN()-1,0))</f>
        <v/>
      </c>
      <c r="P566" s="270" t="str">
        <f>IF(VLOOKUP($B566,'Classificação ativ com agrop'!$B$7:$Z$632,COLUMN()-1,0)=0,"",VLOOKUP($B566,'Classificação ativ com agrop'!$B$7:$Z$632,COLUMN()-1,0))</f>
        <v/>
      </c>
      <c r="Q566" s="269">
        <f>IF(VLOOKUP($B566,'Classificação ativ com agrop'!$B$7:$Z$632,COLUMN()-1,0)=0,"",VLOOKUP($B566,'Classificação ativ com agrop'!$B$7:$Z$632,COLUMN()-1,0))</f>
        <v>1</v>
      </c>
      <c r="R566" s="269" t="str">
        <f>IF(VLOOKUP($B566,'Classificação ativ com agrop'!$B$7:$Z$632,COLUMN()-1,0)=0,"",VLOOKUP($B566,'Classificação ativ com agrop'!$B$7:$Z$632,COLUMN()-1,0))</f>
        <v/>
      </c>
      <c r="S566" s="270">
        <f>IF(VLOOKUP($B566,'Classificação ativ com agrop'!$B$7:$Z$632,COLUMN()-1,0)=0,"",VLOOKUP($B566,'Classificação ativ com agrop'!$B$7:$Z$632,COLUMN()-1,0))</f>
        <v>24</v>
      </c>
      <c r="T566" s="270">
        <f>IF(VLOOKUP($B566,'Classificação ativ com agrop'!$B$7:$Z$632,COLUMN()-1,0)=0,"",VLOOKUP($B566,'Classificação ativ com agrop'!$B$7:$Z$632,COLUMN()-1,0))</f>
        <v>1</v>
      </c>
      <c r="U566" s="270">
        <f>IF(VLOOKUP($B566,'Classificação ativ com agrop'!$B$7:$Z$632,COLUMN()-1,0)=0,"",VLOOKUP($B566,'Classificação ativ com agrop'!$B$7:$Z$632,COLUMN()-1,0))</f>
        <v>18475</v>
      </c>
      <c r="V566" s="270">
        <f>IF(VLOOKUP($B566,'Classificação ativ com agrop'!$B$7:$Z$632,COLUMN()-1,0)=0,"",VLOOKUP($B566,'Classificação ativ com agrop'!$B$7:$Z$632,COLUMN()-1,0))</f>
        <v>425</v>
      </c>
      <c r="W566" s="270" t="str">
        <f>IF(VLOOKUP($B566,'Classificação ativ com agrop'!$B$7:$Z$632,COLUMN()-1,0)=0,"",VLOOKUP($B566,'Classificação ativ com agrop'!$B$7:$Z$632,COLUMN()-1,0))</f>
        <v/>
      </c>
      <c r="X566" s="270" t="str">
        <f>IF(VLOOKUP($B566,'Classificação ativ com agrop'!$B$7:$Z$632,COLUMN()-1,0)=0,"",VLOOKUP($B566,'Classificação ativ com agrop'!$B$7:$Z$632,COLUMN()-1,0))</f>
        <v/>
      </c>
      <c r="Y566" s="270" t="str">
        <f>IF(VLOOKUP($B566,'Classificação ativ com agrop'!$B$7:$Z$632,COLUMN()-1,0)=0,"",VLOOKUP($B566,'Classificação ativ com agrop'!$B$7:$Z$632,COLUMN()-1,0))</f>
        <v/>
      </c>
      <c r="Z566" s="270" t="str">
        <f>IF(VLOOKUP($B566,'Classificação ativ com agrop'!$B$7:$Z$632,COLUMN()-1,0)=0,"",VLOOKUP($B566,'Classificação ativ com agrop'!$B$7:$Z$632,COLUMN()-1,0))</f>
        <v/>
      </c>
    </row>
    <row r="567" spans="1:26">
      <c r="A567" s="48">
        <v>323</v>
      </c>
      <c r="B567" s="49" t="s">
        <v>294</v>
      </c>
      <c r="C567" s="65">
        <f>VLOOKUP($B567,'Panorama Especialização Brasil'!$K$4:$BU$679,58,0)</f>
        <v>35</v>
      </c>
      <c r="D567" s="46">
        <f t="shared" si="8"/>
        <v>2.2614436344651642E-2</v>
      </c>
      <c r="E567" s="201">
        <f>VLOOKUP($B567,'Panorama Especialização Brasil'!$K$4:$BU$679,60,0)</f>
        <v>6</v>
      </c>
      <c r="F567" s="98">
        <v>4</v>
      </c>
      <c r="G567" s="196">
        <v>1</v>
      </c>
      <c r="H567" s="98">
        <f>VLOOKUP($B567,'Panorama Especialização Brasil'!$K$4:$BU$679,63,0)</f>
        <v>27386</v>
      </c>
      <c r="I567" s="201">
        <f>VLOOKUP($B567,'Panorama Especialização Brasil'!$K$4:$BV$680,64,0)</f>
        <v>182</v>
      </c>
      <c r="J567" s="270" t="str">
        <f>IF(VLOOKUP($B567,'Classificação ativ com agrop'!$B$7:$Z$632,COLUMN()-1,0)=0,"",VLOOKUP($B567,'Classificação ativ com agrop'!$B$7:$Z$632,COLUMN()-1,0))</f>
        <v/>
      </c>
      <c r="K567" s="270" t="str">
        <f>IF(VLOOKUP($B567,'Classificação ativ com agrop'!$B$7:$Z$632,COLUMN()-1,0)=0,"",VLOOKUP($B567,'Classificação ativ com agrop'!$B$7:$Z$632,COLUMN()-1,0))</f>
        <v>SPF&amp;E</v>
      </c>
      <c r="L567" s="270" t="str">
        <f>IF(VLOOKUP($B567,'Classificação ativ com agrop'!$B$7:$Z$632,COLUMN()-1,0)=0,"",VLOOKUP($B567,'Classificação ativ com agrop'!$B$7:$Z$632,COLUMN()-1,0))</f>
        <v/>
      </c>
      <c r="M567" s="270" t="str">
        <f>IF(VLOOKUP($B567,'Classificação ativ com agrop'!$B$7:$Z$632,COLUMN()-1,0)=0,"",VLOOKUP($B567,'Classificação ativ com agrop'!$B$7:$Z$632,COLUMN()-1,0))</f>
        <v>Gen Reflexo</v>
      </c>
      <c r="N567" s="270" t="str">
        <f>IF(VLOOKUP($B567,'Classificação ativ com agrop'!$B$7:$Z$632,COLUMN()-1,0)=0,"",VLOOKUP($B567,'Classificação ativ com agrop'!$B$7:$Z$632,COLUMN()-1,0))</f>
        <v/>
      </c>
      <c r="O567" s="270" t="str">
        <f>IF(VLOOKUP($B567,'Classificação ativ com agrop'!$B$7:$Z$632,COLUMN()-1,0)=0,"",VLOOKUP($B567,'Classificação ativ com agrop'!$B$7:$Z$632,COLUMN()-1,0))</f>
        <v/>
      </c>
      <c r="P567" s="270" t="str">
        <f>IF(VLOOKUP($B567,'Classificação ativ com agrop'!$B$7:$Z$632,COLUMN()-1,0)=0,"",VLOOKUP($B567,'Classificação ativ com agrop'!$B$7:$Z$632,COLUMN()-1,0))</f>
        <v/>
      </c>
      <c r="Q567" s="269">
        <f>IF(VLOOKUP($B567,'Classificação ativ com agrop'!$B$7:$Z$632,COLUMN()-1,0)=0,"",VLOOKUP($B567,'Classificação ativ com agrop'!$B$7:$Z$632,COLUMN()-1,0))</f>
        <v>1</v>
      </c>
      <c r="R567" s="269" t="str">
        <f>IF(VLOOKUP($B567,'Classificação ativ com agrop'!$B$7:$Z$632,COLUMN()-1,0)=0,"",VLOOKUP($B567,'Classificação ativ com agrop'!$B$7:$Z$632,COLUMN()-1,0))</f>
        <v/>
      </c>
      <c r="S567" s="270">
        <f>IF(VLOOKUP($B567,'Classificação ativ com agrop'!$B$7:$Z$632,COLUMN()-1,0)=0,"",VLOOKUP($B567,'Classificação ativ com agrop'!$B$7:$Z$632,COLUMN()-1,0))</f>
        <v>35</v>
      </c>
      <c r="T567" s="270">
        <f>IF(VLOOKUP($B567,'Classificação ativ com agrop'!$B$7:$Z$632,COLUMN()-1,0)=0,"",VLOOKUP($B567,'Classificação ativ com agrop'!$B$7:$Z$632,COLUMN()-1,0))</f>
        <v>6</v>
      </c>
      <c r="U567" s="270">
        <f>IF(VLOOKUP($B567,'Classificação ativ com agrop'!$B$7:$Z$632,COLUMN()-1,0)=0,"",VLOOKUP($B567,'Classificação ativ com agrop'!$B$7:$Z$632,COLUMN()-1,0))</f>
        <v>27386</v>
      </c>
      <c r="V567" s="270">
        <f>IF(VLOOKUP($B567,'Classificação ativ com agrop'!$B$7:$Z$632,COLUMN()-1,0)=0,"",VLOOKUP($B567,'Classificação ativ com agrop'!$B$7:$Z$632,COLUMN()-1,0))</f>
        <v>182</v>
      </c>
      <c r="W567" s="270" t="str">
        <f>IF(VLOOKUP($B567,'Classificação ativ com agrop'!$B$7:$Z$632,COLUMN()-1,0)=0,"",VLOOKUP($B567,'Classificação ativ com agrop'!$B$7:$Z$632,COLUMN()-1,0))</f>
        <v/>
      </c>
      <c r="X567" s="270" t="str">
        <f>IF(VLOOKUP($B567,'Classificação ativ com agrop'!$B$7:$Z$632,COLUMN()-1,0)=0,"",VLOOKUP($B567,'Classificação ativ com agrop'!$B$7:$Z$632,COLUMN()-1,0))</f>
        <v/>
      </c>
      <c r="Y567" s="270" t="str">
        <f>IF(VLOOKUP($B567,'Classificação ativ com agrop'!$B$7:$Z$632,COLUMN()-1,0)=0,"",VLOOKUP($B567,'Classificação ativ com agrop'!$B$7:$Z$632,COLUMN()-1,0))</f>
        <v/>
      </c>
      <c r="Z567" s="270" t="str">
        <f>IF(VLOOKUP($B567,'Classificação ativ com agrop'!$B$7:$Z$632,COLUMN()-1,0)=0,"",VLOOKUP($B567,'Classificação ativ com agrop'!$B$7:$Z$632,COLUMN()-1,0))</f>
        <v/>
      </c>
    </row>
    <row r="568" spans="1:26">
      <c r="A568" s="48">
        <v>445</v>
      </c>
      <c r="B568" s="49" t="s">
        <v>417</v>
      </c>
      <c r="C568" s="65">
        <f>VLOOKUP($B568,'Panorama Especialização Brasil'!$K$4:$BU$679,58,0)</f>
        <v>41</v>
      </c>
      <c r="D568" s="46">
        <f t="shared" si="8"/>
        <v>2.2078147207303563E-2</v>
      </c>
      <c r="E568" s="201">
        <f>VLOOKUP($B568,'Panorama Especialização Brasil'!$K$4:$BU$679,60,0)</f>
        <v>1</v>
      </c>
      <c r="F568" s="98">
        <v>0</v>
      </c>
      <c r="G568" s="196">
        <v>0</v>
      </c>
      <c r="H568" s="98">
        <f>VLOOKUP($B568,'Panorama Especialização Brasil'!$K$4:$BU$679,63,0)</f>
        <v>32860</v>
      </c>
      <c r="I568" s="201">
        <f>VLOOKUP($B568,'Panorama Especialização Brasil'!$K$4:$BV$680,64,0)</f>
        <v>80</v>
      </c>
      <c r="J568" s="270" t="str">
        <f>IF(VLOOKUP($B568,'Classificação ativ com agrop'!$B$7:$Z$632,COLUMN()-1,0)=0,"",VLOOKUP($B568,'Classificação ativ com agrop'!$B$7:$Z$632,COLUMN()-1,0))</f>
        <v/>
      </c>
      <c r="K568" s="270" t="str">
        <f>IF(VLOOKUP($B568,'Classificação ativ com agrop'!$B$7:$Z$632,COLUMN()-1,0)=0,"",VLOOKUP($B568,'Classificação ativ com agrop'!$B$7:$Z$632,COLUMN()-1,0))</f>
        <v>SPF</v>
      </c>
      <c r="L568" s="270" t="str">
        <f>IF(VLOOKUP($B568,'Classificação ativ com agrop'!$B$7:$Z$632,COLUMN()-1,0)=0,"",VLOOKUP($B568,'Classificação ativ com agrop'!$B$7:$Z$632,COLUMN()-1,0))</f>
        <v/>
      </c>
      <c r="M568" s="270" t="str">
        <f>IF(VLOOKUP($B568,'Classificação ativ com agrop'!$B$7:$Z$632,COLUMN()-1,0)=0,"",VLOOKUP($B568,'Classificação ativ com agrop'!$B$7:$Z$632,COLUMN()-1,0))</f>
        <v>Cons Reflexo</v>
      </c>
      <c r="N568" s="270" t="str">
        <f>IF(VLOOKUP($B568,'Classificação ativ com agrop'!$B$7:$Z$632,COLUMN()-1,0)=0,"",VLOOKUP($B568,'Classificação ativ com agrop'!$B$7:$Z$632,COLUMN()-1,0))</f>
        <v/>
      </c>
      <c r="O568" s="270" t="str">
        <f>IF(VLOOKUP($B568,'Classificação ativ com agrop'!$B$7:$Z$632,COLUMN()-1,0)=0,"",VLOOKUP($B568,'Classificação ativ com agrop'!$B$7:$Z$632,COLUMN()-1,0))</f>
        <v/>
      </c>
      <c r="P568" s="270" t="str">
        <f>IF(VLOOKUP($B568,'Classificação ativ com agrop'!$B$7:$Z$632,COLUMN()-1,0)=0,"",VLOOKUP($B568,'Classificação ativ com agrop'!$B$7:$Z$632,COLUMN()-1,0))</f>
        <v/>
      </c>
      <c r="Q568" s="269">
        <f>IF(VLOOKUP($B568,'Classificação ativ com agrop'!$B$7:$Z$632,COLUMN()-1,0)=0,"",VLOOKUP($B568,'Classificação ativ com agrop'!$B$7:$Z$632,COLUMN()-1,0))</f>
        <v>1</v>
      </c>
      <c r="R568" s="269" t="str">
        <f>IF(VLOOKUP($B568,'Classificação ativ com agrop'!$B$7:$Z$632,COLUMN()-1,0)=0,"",VLOOKUP($B568,'Classificação ativ com agrop'!$B$7:$Z$632,COLUMN()-1,0))</f>
        <v/>
      </c>
      <c r="S568" s="270">
        <f>IF(VLOOKUP($B568,'Classificação ativ com agrop'!$B$7:$Z$632,COLUMN()-1,0)=0,"",VLOOKUP($B568,'Classificação ativ com agrop'!$B$7:$Z$632,COLUMN()-1,0))</f>
        <v>41</v>
      </c>
      <c r="T568" s="270">
        <f>IF(VLOOKUP($B568,'Classificação ativ com agrop'!$B$7:$Z$632,COLUMN()-1,0)=0,"",VLOOKUP($B568,'Classificação ativ com agrop'!$B$7:$Z$632,COLUMN()-1,0))</f>
        <v>1</v>
      </c>
      <c r="U568" s="270">
        <f>IF(VLOOKUP($B568,'Classificação ativ com agrop'!$B$7:$Z$632,COLUMN()-1,0)=0,"",VLOOKUP($B568,'Classificação ativ com agrop'!$B$7:$Z$632,COLUMN()-1,0))</f>
        <v>32860</v>
      </c>
      <c r="V568" s="270">
        <f>IF(VLOOKUP($B568,'Classificação ativ com agrop'!$B$7:$Z$632,COLUMN()-1,0)=0,"",VLOOKUP($B568,'Classificação ativ com agrop'!$B$7:$Z$632,COLUMN()-1,0))</f>
        <v>80</v>
      </c>
      <c r="W568" s="270" t="str">
        <f>IF(VLOOKUP($B568,'Classificação ativ com agrop'!$B$7:$Z$632,COLUMN()-1,0)=0,"",VLOOKUP($B568,'Classificação ativ com agrop'!$B$7:$Z$632,COLUMN()-1,0))</f>
        <v/>
      </c>
      <c r="X568" s="270" t="str">
        <f>IF(VLOOKUP($B568,'Classificação ativ com agrop'!$B$7:$Z$632,COLUMN()-1,0)=0,"",VLOOKUP($B568,'Classificação ativ com agrop'!$B$7:$Z$632,COLUMN()-1,0))</f>
        <v/>
      </c>
      <c r="Y568" s="270" t="str">
        <f>IF(VLOOKUP($B568,'Classificação ativ com agrop'!$B$7:$Z$632,COLUMN()-1,0)=0,"",VLOOKUP($B568,'Classificação ativ com agrop'!$B$7:$Z$632,COLUMN()-1,0))</f>
        <v/>
      </c>
      <c r="Z568" s="270" t="str">
        <f>IF(VLOOKUP($B568,'Classificação ativ com agrop'!$B$7:$Z$632,COLUMN()-1,0)=0,"",VLOOKUP($B568,'Classificação ativ com agrop'!$B$7:$Z$632,COLUMN()-1,0))</f>
        <v/>
      </c>
    </row>
    <row r="569" spans="1:26">
      <c r="A569" s="48">
        <v>99</v>
      </c>
      <c r="B569" s="49" t="s">
        <v>69</v>
      </c>
      <c r="C569" s="65">
        <f>VLOOKUP($B569,'Panorama Especialização Brasil'!$K$4:$BU$679,58,0)</f>
        <v>22</v>
      </c>
      <c r="D569" s="46">
        <f t="shared" si="8"/>
        <v>2.0508176140045242E-2</v>
      </c>
      <c r="E569" s="201">
        <f>VLOOKUP($B569,'Panorama Especialização Brasil'!$K$4:$BU$679,60,0)</f>
        <v>1</v>
      </c>
      <c r="F569" s="98">
        <v>0</v>
      </c>
      <c r="G569" s="196">
        <v>0</v>
      </c>
      <c r="H569" s="98">
        <f>VLOOKUP($B569,'Panorama Especialização Brasil'!$K$4:$BU$679,63,0)</f>
        <v>18982</v>
      </c>
      <c r="I569" s="201">
        <f>VLOOKUP($B569,'Panorama Especialização Brasil'!$K$4:$BV$680,64,0)</f>
        <v>364</v>
      </c>
      <c r="J569" s="270" t="str">
        <f>IF(VLOOKUP($B569,'Classificação ativ com agrop'!$B$7:$Z$632,COLUMN()-1,0)=0,"",VLOOKUP($B569,'Classificação ativ com agrop'!$B$7:$Z$632,COLUMN()-1,0))</f>
        <v/>
      </c>
      <c r="K569" s="270" t="str">
        <f>IF(VLOOKUP($B569,'Classificação ativ com agrop'!$B$7:$Z$632,COLUMN()-1,0)=0,"",VLOOKUP($B569,'Classificação ativ com agrop'!$B$7:$Z$632,COLUMN()-1,0))</f>
        <v>SPF</v>
      </c>
      <c r="L569" s="270" t="str">
        <f>IF(VLOOKUP($B569,'Classificação ativ com agrop'!$B$7:$Z$632,COLUMN()-1,0)=0,"",VLOOKUP($B569,'Classificação ativ com agrop'!$B$7:$Z$632,COLUMN()-1,0))</f>
        <v/>
      </c>
      <c r="M569" s="270" t="str">
        <f>IF(VLOOKUP($B569,'Classificação ativ com agrop'!$B$7:$Z$632,COLUMN()-1,0)=0,"",VLOOKUP($B569,'Classificação ativ com agrop'!$B$7:$Z$632,COLUMN()-1,0))</f>
        <v>Cons Reflexo</v>
      </c>
      <c r="N569" s="270" t="str">
        <f>IF(VLOOKUP($B569,'Classificação ativ com agrop'!$B$7:$Z$632,COLUMN()-1,0)=0,"",VLOOKUP($B569,'Classificação ativ com agrop'!$B$7:$Z$632,COLUMN()-1,0))</f>
        <v/>
      </c>
      <c r="O569" s="270" t="str">
        <f>IF(VLOOKUP($B569,'Classificação ativ com agrop'!$B$7:$Z$632,COLUMN()-1,0)=0,"",VLOOKUP($B569,'Classificação ativ com agrop'!$B$7:$Z$632,COLUMN()-1,0))</f>
        <v/>
      </c>
      <c r="P569" s="270" t="str">
        <f>IF(VLOOKUP($B569,'Classificação ativ com agrop'!$B$7:$Z$632,COLUMN()-1,0)=0,"",VLOOKUP($B569,'Classificação ativ com agrop'!$B$7:$Z$632,COLUMN()-1,0))</f>
        <v/>
      </c>
      <c r="Q569" s="269">
        <f>IF(VLOOKUP($B569,'Classificação ativ com agrop'!$B$7:$Z$632,COLUMN()-1,0)=0,"",VLOOKUP($B569,'Classificação ativ com agrop'!$B$7:$Z$632,COLUMN()-1,0))</f>
        <v>1</v>
      </c>
      <c r="R569" s="269" t="str">
        <f>IF(VLOOKUP($B569,'Classificação ativ com agrop'!$B$7:$Z$632,COLUMN()-1,0)=0,"",VLOOKUP($B569,'Classificação ativ com agrop'!$B$7:$Z$632,COLUMN()-1,0))</f>
        <v/>
      </c>
      <c r="S569" s="270">
        <f>IF(VLOOKUP($B569,'Classificação ativ com agrop'!$B$7:$Z$632,COLUMN()-1,0)=0,"",VLOOKUP($B569,'Classificação ativ com agrop'!$B$7:$Z$632,COLUMN()-1,0))</f>
        <v>22</v>
      </c>
      <c r="T569" s="270">
        <f>IF(VLOOKUP($B569,'Classificação ativ com agrop'!$B$7:$Z$632,COLUMN()-1,0)=0,"",VLOOKUP($B569,'Classificação ativ com agrop'!$B$7:$Z$632,COLUMN()-1,0))</f>
        <v>1</v>
      </c>
      <c r="U569" s="270">
        <f>IF(VLOOKUP($B569,'Classificação ativ com agrop'!$B$7:$Z$632,COLUMN()-1,0)=0,"",VLOOKUP($B569,'Classificação ativ com agrop'!$B$7:$Z$632,COLUMN()-1,0))</f>
        <v>18982</v>
      </c>
      <c r="V569" s="270">
        <f>IF(VLOOKUP($B569,'Classificação ativ com agrop'!$B$7:$Z$632,COLUMN()-1,0)=0,"",VLOOKUP($B569,'Classificação ativ com agrop'!$B$7:$Z$632,COLUMN()-1,0))</f>
        <v>364</v>
      </c>
      <c r="W569" s="270" t="str">
        <f>IF(VLOOKUP($B569,'Classificação ativ com agrop'!$B$7:$Z$632,COLUMN()-1,0)=0,"",VLOOKUP($B569,'Classificação ativ com agrop'!$B$7:$Z$632,COLUMN()-1,0))</f>
        <v/>
      </c>
      <c r="X569" s="270" t="str">
        <f>IF(VLOOKUP($B569,'Classificação ativ com agrop'!$B$7:$Z$632,COLUMN()-1,0)=0,"",VLOOKUP($B569,'Classificação ativ com agrop'!$B$7:$Z$632,COLUMN()-1,0))</f>
        <v/>
      </c>
      <c r="Y569" s="270" t="str">
        <f>IF(VLOOKUP($B569,'Classificação ativ com agrop'!$B$7:$Z$632,COLUMN()-1,0)=0,"",VLOOKUP($B569,'Classificação ativ com agrop'!$B$7:$Z$632,COLUMN()-1,0))</f>
        <v/>
      </c>
      <c r="Z569" s="270" t="str">
        <f>IF(VLOOKUP($B569,'Classificação ativ com agrop'!$B$7:$Z$632,COLUMN()-1,0)=0,"",VLOOKUP($B569,'Classificação ativ com agrop'!$B$7:$Z$632,COLUMN()-1,0))</f>
        <v/>
      </c>
    </row>
    <row r="570" spans="1:26">
      <c r="A570" s="48">
        <v>200</v>
      </c>
      <c r="B570" s="49" t="s">
        <v>170</v>
      </c>
      <c r="C570" s="65">
        <f>VLOOKUP($B570,'Panorama Especialização Brasil'!$K$4:$BU$679,58,0)</f>
        <v>4</v>
      </c>
      <c r="D570" s="46">
        <f t="shared" si="8"/>
        <v>1.9699223211311834E-2</v>
      </c>
      <c r="E570" s="201">
        <f>VLOOKUP($B570,'Panorama Especialização Brasil'!$K$4:$BU$679,60,0)</f>
        <v>2</v>
      </c>
      <c r="F570" s="98">
        <v>3</v>
      </c>
      <c r="G570" s="196">
        <v>1</v>
      </c>
      <c r="H570" s="98">
        <f>VLOOKUP($B570,'Panorama Especialização Brasil'!$K$4:$BU$679,63,0)</f>
        <v>3593</v>
      </c>
      <c r="I570" s="201">
        <f>VLOOKUP($B570,'Panorama Especialização Brasil'!$K$4:$BV$680,64,0)</f>
        <v>140</v>
      </c>
      <c r="J570" s="270" t="str">
        <f>IF(VLOOKUP($B570,'Classificação ativ com agrop'!$B$7:$Z$632,COLUMN()-1,0)=0,"",VLOOKUP($B570,'Classificação ativ com agrop'!$B$7:$Z$632,COLUMN()-1,0))</f>
        <v/>
      </c>
      <c r="K570" s="270" t="str">
        <f>IF(VLOOKUP($B570,'Classificação ativ com agrop'!$B$7:$Z$632,COLUMN()-1,0)=0,"",VLOOKUP($B570,'Classificação ativ com agrop'!$B$7:$Z$632,COLUMN()-1,0))</f>
        <v>Multicadeia</v>
      </c>
      <c r="L570" s="270" t="str">
        <f>IF(VLOOKUP($B570,'Classificação ativ com agrop'!$B$7:$Z$632,COLUMN()-1,0)=0,"",VLOOKUP($B570,'Classificação ativ com agrop'!$B$7:$Z$632,COLUMN()-1,0))</f>
        <v/>
      </c>
      <c r="M570" s="270" t="str">
        <f>IF(VLOOKUP($B570,'Classificação ativ com agrop'!$B$7:$Z$632,COLUMN()-1,0)=0,"",VLOOKUP($B570,'Classificação ativ com agrop'!$B$7:$Z$632,COLUMN()-1,0))</f>
        <v>Multifunção</v>
      </c>
      <c r="N570" s="270" t="str">
        <f>IF(VLOOKUP($B570,'Classificação ativ com agrop'!$B$7:$Z$632,COLUMN()-1,0)=0,"",VLOOKUP($B570,'Classificação ativ com agrop'!$B$7:$Z$632,COLUMN()-1,0))</f>
        <v/>
      </c>
      <c r="O570" s="270" t="str">
        <f>IF(VLOOKUP($B570,'Classificação ativ com agrop'!$B$7:$Z$632,COLUMN()-1,0)=0,"",VLOOKUP($B570,'Classificação ativ com agrop'!$B$7:$Z$632,COLUMN()-1,0))</f>
        <v/>
      </c>
      <c r="P570" s="270" t="str">
        <f>IF(VLOOKUP($B570,'Classificação ativ com agrop'!$B$7:$Z$632,COLUMN()-1,0)=0,"",VLOOKUP($B570,'Classificação ativ com agrop'!$B$7:$Z$632,COLUMN()-1,0))</f>
        <v/>
      </c>
      <c r="Q570" s="269">
        <f>IF(VLOOKUP($B570,'Classificação ativ com agrop'!$B$7:$Z$632,COLUMN()-1,0)=0,"",VLOOKUP($B570,'Classificação ativ com agrop'!$B$7:$Z$632,COLUMN()-1,0))</f>
        <v>1</v>
      </c>
      <c r="R570" s="269" t="str">
        <f>IF(VLOOKUP($B570,'Classificação ativ com agrop'!$B$7:$Z$632,COLUMN()-1,0)=0,"",VLOOKUP($B570,'Classificação ativ com agrop'!$B$7:$Z$632,COLUMN()-1,0))</f>
        <v/>
      </c>
      <c r="S570" s="270">
        <f>IF(VLOOKUP($B570,'Classificação ativ com agrop'!$B$7:$Z$632,COLUMN()-1,0)=0,"",VLOOKUP($B570,'Classificação ativ com agrop'!$B$7:$Z$632,COLUMN()-1,0))</f>
        <v>4</v>
      </c>
      <c r="T570" s="270">
        <f>IF(VLOOKUP($B570,'Classificação ativ com agrop'!$B$7:$Z$632,COLUMN()-1,0)=0,"",VLOOKUP($B570,'Classificação ativ com agrop'!$B$7:$Z$632,COLUMN()-1,0))</f>
        <v>2</v>
      </c>
      <c r="U570" s="270">
        <f>IF(VLOOKUP($B570,'Classificação ativ com agrop'!$B$7:$Z$632,COLUMN()-1,0)=0,"",VLOOKUP($B570,'Classificação ativ com agrop'!$B$7:$Z$632,COLUMN()-1,0))</f>
        <v>3593</v>
      </c>
      <c r="V570" s="270">
        <f>IF(VLOOKUP($B570,'Classificação ativ com agrop'!$B$7:$Z$632,COLUMN()-1,0)=0,"",VLOOKUP($B570,'Classificação ativ com agrop'!$B$7:$Z$632,COLUMN()-1,0))</f>
        <v>140</v>
      </c>
      <c r="W570" s="270" t="str">
        <f>IF(VLOOKUP($B570,'Classificação ativ com agrop'!$B$7:$Z$632,COLUMN()-1,0)=0,"",VLOOKUP($B570,'Classificação ativ com agrop'!$B$7:$Z$632,COLUMN()-1,0))</f>
        <v/>
      </c>
      <c r="X570" s="270" t="str">
        <f>IF(VLOOKUP($B570,'Classificação ativ com agrop'!$B$7:$Z$632,COLUMN()-1,0)=0,"",VLOOKUP($B570,'Classificação ativ com agrop'!$B$7:$Z$632,COLUMN()-1,0))</f>
        <v/>
      </c>
      <c r="Y570" s="270" t="str">
        <f>IF(VLOOKUP($B570,'Classificação ativ com agrop'!$B$7:$Z$632,COLUMN()-1,0)=0,"",VLOOKUP($B570,'Classificação ativ com agrop'!$B$7:$Z$632,COLUMN()-1,0))</f>
        <v/>
      </c>
      <c r="Z570" s="270" t="str">
        <f>IF(VLOOKUP($B570,'Classificação ativ com agrop'!$B$7:$Z$632,COLUMN()-1,0)=0,"",VLOOKUP($B570,'Classificação ativ com agrop'!$B$7:$Z$632,COLUMN()-1,0))</f>
        <v/>
      </c>
    </row>
    <row r="571" spans="1:26">
      <c r="A571" s="48">
        <v>76</v>
      </c>
      <c r="B571" s="49" t="s">
        <v>46</v>
      </c>
      <c r="C571" s="65">
        <f>VLOOKUP($B571,'Panorama Especialização Brasil'!$K$4:$BU$679,58,0)</f>
        <v>8</v>
      </c>
      <c r="D571" s="46">
        <f t="shared" si="8"/>
        <v>1.9186584168675365E-2</v>
      </c>
      <c r="E571" s="201">
        <f>VLOOKUP($B571,'Panorama Especialização Brasil'!$K$4:$BU$679,60,0)</f>
        <v>2</v>
      </c>
      <c r="F571" s="98">
        <v>0</v>
      </c>
      <c r="G571" s="196">
        <v>0</v>
      </c>
      <c r="H571" s="98">
        <f>VLOOKUP($B571,'Panorama Especialização Brasil'!$K$4:$BU$679,63,0)</f>
        <v>7378</v>
      </c>
      <c r="I571" s="201">
        <f>VLOOKUP($B571,'Panorama Especialização Brasil'!$K$4:$BV$680,64,0)</f>
        <v>41</v>
      </c>
      <c r="J571" s="270" t="str">
        <f>IF(VLOOKUP($B571,'Classificação ativ com agrop'!$B$7:$Z$632,COLUMN()-1,0)=0,"",VLOOKUP($B571,'Classificação ativ com agrop'!$B$7:$Z$632,COLUMN()-1,0))</f>
        <v/>
      </c>
      <c r="K571" s="270" t="str">
        <f>IF(VLOOKUP($B571,'Classificação ativ com agrop'!$B$7:$Z$632,COLUMN()-1,0)=0,"",VLOOKUP($B571,'Classificação ativ com agrop'!$B$7:$Z$632,COLUMN()-1,0))</f>
        <v>SPF</v>
      </c>
      <c r="L571" s="270" t="str">
        <f>IF(VLOOKUP($B571,'Classificação ativ com agrop'!$B$7:$Z$632,COLUMN()-1,0)=0,"",VLOOKUP($B571,'Classificação ativ com agrop'!$B$7:$Z$632,COLUMN()-1,0))</f>
        <v/>
      </c>
      <c r="M571" s="270" t="str">
        <f>IF(VLOOKUP($B571,'Classificação ativ com agrop'!$B$7:$Z$632,COLUMN()-1,0)=0,"",VLOOKUP($B571,'Classificação ativ com agrop'!$B$7:$Z$632,COLUMN()-1,0))</f>
        <v>Cons Reflexo</v>
      </c>
      <c r="N571" s="270" t="str">
        <f>IF(VLOOKUP($B571,'Classificação ativ com agrop'!$B$7:$Z$632,COLUMN()-1,0)=0,"",VLOOKUP($B571,'Classificação ativ com agrop'!$B$7:$Z$632,COLUMN()-1,0))</f>
        <v/>
      </c>
      <c r="O571" s="270" t="str">
        <f>IF(VLOOKUP($B571,'Classificação ativ com agrop'!$B$7:$Z$632,COLUMN()-1,0)=0,"",VLOOKUP($B571,'Classificação ativ com agrop'!$B$7:$Z$632,COLUMN()-1,0))</f>
        <v/>
      </c>
      <c r="P571" s="270" t="str">
        <f>IF(VLOOKUP($B571,'Classificação ativ com agrop'!$B$7:$Z$632,COLUMN()-1,0)=0,"",VLOOKUP($B571,'Classificação ativ com agrop'!$B$7:$Z$632,COLUMN()-1,0))</f>
        <v/>
      </c>
      <c r="Q571" s="269">
        <f>IF(VLOOKUP($B571,'Classificação ativ com agrop'!$B$7:$Z$632,COLUMN()-1,0)=0,"",VLOOKUP($B571,'Classificação ativ com agrop'!$B$7:$Z$632,COLUMN()-1,0))</f>
        <v>1</v>
      </c>
      <c r="R571" s="269" t="str">
        <f>IF(VLOOKUP($B571,'Classificação ativ com agrop'!$B$7:$Z$632,COLUMN()-1,0)=0,"",VLOOKUP($B571,'Classificação ativ com agrop'!$B$7:$Z$632,COLUMN()-1,0))</f>
        <v/>
      </c>
      <c r="S571" s="270">
        <f>IF(VLOOKUP($B571,'Classificação ativ com agrop'!$B$7:$Z$632,COLUMN()-1,0)=0,"",VLOOKUP($B571,'Classificação ativ com agrop'!$B$7:$Z$632,COLUMN()-1,0))</f>
        <v>8</v>
      </c>
      <c r="T571" s="270">
        <f>IF(VLOOKUP($B571,'Classificação ativ com agrop'!$B$7:$Z$632,COLUMN()-1,0)=0,"",VLOOKUP($B571,'Classificação ativ com agrop'!$B$7:$Z$632,COLUMN()-1,0))</f>
        <v>2</v>
      </c>
      <c r="U571" s="270">
        <f>IF(VLOOKUP($B571,'Classificação ativ com agrop'!$B$7:$Z$632,COLUMN()-1,0)=0,"",VLOOKUP($B571,'Classificação ativ com agrop'!$B$7:$Z$632,COLUMN()-1,0))</f>
        <v>7378</v>
      </c>
      <c r="V571" s="270">
        <f>IF(VLOOKUP($B571,'Classificação ativ com agrop'!$B$7:$Z$632,COLUMN()-1,0)=0,"",VLOOKUP($B571,'Classificação ativ com agrop'!$B$7:$Z$632,COLUMN()-1,0))</f>
        <v>41</v>
      </c>
      <c r="W571" s="270" t="str">
        <f>IF(VLOOKUP($B571,'Classificação ativ com agrop'!$B$7:$Z$632,COLUMN()-1,0)=0,"",VLOOKUP($B571,'Classificação ativ com agrop'!$B$7:$Z$632,COLUMN()-1,0))</f>
        <v/>
      </c>
      <c r="X571" s="270" t="str">
        <f>IF(VLOOKUP($B571,'Classificação ativ com agrop'!$B$7:$Z$632,COLUMN()-1,0)=0,"",VLOOKUP($B571,'Classificação ativ com agrop'!$B$7:$Z$632,COLUMN()-1,0))</f>
        <v/>
      </c>
      <c r="Y571" s="270" t="str">
        <f>IF(VLOOKUP($B571,'Classificação ativ com agrop'!$B$7:$Z$632,COLUMN()-1,0)=0,"",VLOOKUP($B571,'Classificação ativ com agrop'!$B$7:$Z$632,COLUMN()-1,0))</f>
        <v/>
      </c>
      <c r="Z571" s="270" t="str">
        <f>IF(VLOOKUP($B571,'Classificação ativ com agrop'!$B$7:$Z$632,COLUMN()-1,0)=0,"",VLOOKUP($B571,'Classificação ativ com agrop'!$B$7:$Z$632,COLUMN()-1,0))</f>
        <v/>
      </c>
    </row>
    <row r="572" spans="1:26">
      <c r="A572" s="48">
        <v>64</v>
      </c>
      <c r="B572" s="49" t="s">
        <v>34</v>
      </c>
      <c r="C572" s="65">
        <f>VLOOKUP($B572,'Panorama Especialização Brasil'!$K$4:$BU$679,58,0)</f>
        <v>5</v>
      </c>
      <c r="D572" s="46">
        <f t="shared" si="8"/>
        <v>1.8409100342863978E-2</v>
      </c>
      <c r="E572" s="201">
        <f>VLOOKUP($B572,'Panorama Especialização Brasil'!$K$4:$BU$679,60,0)</f>
        <v>1</v>
      </c>
      <c r="F572" s="98">
        <v>0</v>
      </c>
      <c r="G572" s="196">
        <v>0</v>
      </c>
      <c r="H572" s="98">
        <f>VLOOKUP($B572,'Panorama Especialização Brasil'!$K$4:$BU$679,63,0)</f>
        <v>4806</v>
      </c>
      <c r="I572" s="201">
        <f>VLOOKUP($B572,'Panorama Especialização Brasil'!$K$4:$BV$680,64,0)</f>
        <v>47</v>
      </c>
      <c r="J572" s="270" t="str">
        <f>IF(VLOOKUP($B572,'Classificação ativ com agrop'!$B$7:$Z$632,COLUMN()-1,0)=0,"",VLOOKUP($B572,'Classificação ativ com agrop'!$B$7:$Z$632,COLUMN()-1,0))</f>
        <v/>
      </c>
      <c r="K572" s="270" t="str">
        <f>IF(VLOOKUP($B572,'Classificação ativ com agrop'!$B$7:$Z$632,COLUMN()-1,0)=0,"",VLOOKUP($B572,'Classificação ativ com agrop'!$B$7:$Z$632,COLUMN()-1,0))</f>
        <v>SPF</v>
      </c>
      <c r="L572" s="270" t="str">
        <f>IF(VLOOKUP($B572,'Classificação ativ com agrop'!$B$7:$Z$632,COLUMN()-1,0)=0,"",VLOOKUP($B572,'Classificação ativ com agrop'!$B$7:$Z$632,COLUMN()-1,0))</f>
        <v/>
      </c>
      <c r="M572" s="270" t="str">
        <f>IF(VLOOKUP($B572,'Classificação ativ com agrop'!$B$7:$Z$632,COLUMN()-1,0)=0,"",VLOOKUP($B572,'Classificação ativ com agrop'!$B$7:$Z$632,COLUMN()-1,0))</f>
        <v>Cons Reflexo</v>
      </c>
      <c r="N572" s="270" t="str">
        <f>IF(VLOOKUP($B572,'Classificação ativ com agrop'!$B$7:$Z$632,COLUMN()-1,0)=0,"",VLOOKUP($B572,'Classificação ativ com agrop'!$B$7:$Z$632,COLUMN()-1,0))</f>
        <v/>
      </c>
      <c r="O572" s="270" t="str">
        <f>IF(VLOOKUP($B572,'Classificação ativ com agrop'!$B$7:$Z$632,COLUMN()-1,0)=0,"",VLOOKUP($B572,'Classificação ativ com agrop'!$B$7:$Z$632,COLUMN()-1,0))</f>
        <v/>
      </c>
      <c r="P572" s="270" t="str">
        <f>IF(VLOOKUP($B572,'Classificação ativ com agrop'!$B$7:$Z$632,COLUMN()-1,0)=0,"",VLOOKUP($B572,'Classificação ativ com agrop'!$B$7:$Z$632,COLUMN()-1,0))</f>
        <v/>
      </c>
      <c r="Q572" s="269">
        <f>IF(VLOOKUP($B572,'Classificação ativ com agrop'!$B$7:$Z$632,COLUMN()-1,0)=0,"",VLOOKUP($B572,'Classificação ativ com agrop'!$B$7:$Z$632,COLUMN()-1,0))</f>
        <v>1</v>
      </c>
      <c r="R572" s="269" t="str">
        <f>IF(VLOOKUP($B572,'Classificação ativ com agrop'!$B$7:$Z$632,COLUMN()-1,0)=0,"",VLOOKUP($B572,'Classificação ativ com agrop'!$B$7:$Z$632,COLUMN()-1,0))</f>
        <v/>
      </c>
      <c r="S572" s="270">
        <f>IF(VLOOKUP($B572,'Classificação ativ com agrop'!$B$7:$Z$632,COLUMN()-1,0)=0,"",VLOOKUP($B572,'Classificação ativ com agrop'!$B$7:$Z$632,COLUMN()-1,0))</f>
        <v>5</v>
      </c>
      <c r="T572" s="270">
        <f>IF(VLOOKUP($B572,'Classificação ativ com agrop'!$B$7:$Z$632,COLUMN()-1,0)=0,"",VLOOKUP($B572,'Classificação ativ com agrop'!$B$7:$Z$632,COLUMN()-1,0))</f>
        <v>1</v>
      </c>
      <c r="U572" s="270">
        <f>IF(VLOOKUP($B572,'Classificação ativ com agrop'!$B$7:$Z$632,COLUMN()-1,0)=0,"",VLOOKUP($B572,'Classificação ativ com agrop'!$B$7:$Z$632,COLUMN()-1,0))</f>
        <v>4806</v>
      </c>
      <c r="V572" s="270">
        <f>IF(VLOOKUP($B572,'Classificação ativ com agrop'!$B$7:$Z$632,COLUMN()-1,0)=0,"",VLOOKUP($B572,'Classificação ativ com agrop'!$B$7:$Z$632,COLUMN()-1,0))</f>
        <v>47</v>
      </c>
      <c r="W572" s="270" t="str">
        <f>IF(VLOOKUP($B572,'Classificação ativ com agrop'!$B$7:$Z$632,COLUMN()-1,0)=0,"",VLOOKUP($B572,'Classificação ativ com agrop'!$B$7:$Z$632,COLUMN()-1,0))</f>
        <v/>
      </c>
      <c r="X572" s="270" t="str">
        <f>IF(VLOOKUP($B572,'Classificação ativ com agrop'!$B$7:$Z$632,COLUMN()-1,0)=0,"",VLOOKUP($B572,'Classificação ativ com agrop'!$B$7:$Z$632,COLUMN()-1,0))</f>
        <v/>
      </c>
      <c r="Y572" s="270" t="str">
        <f>IF(VLOOKUP($B572,'Classificação ativ com agrop'!$B$7:$Z$632,COLUMN()-1,0)=0,"",VLOOKUP($B572,'Classificação ativ com agrop'!$B$7:$Z$632,COLUMN()-1,0))</f>
        <v/>
      </c>
      <c r="Z572" s="270" t="str">
        <f>IF(VLOOKUP($B572,'Classificação ativ com agrop'!$B$7:$Z$632,COLUMN()-1,0)=0,"",VLOOKUP($B572,'Classificação ativ com agrop'!$B$7:$Z$632,COLUMN()-1,0))</f>
        <v/>
      </c>
    </row>
    <row r="573" spans="1:26">
      <c r="A573" s="48">
        <v>306</v>
      </c>
      <c r="B573" s="49" t="s">
        <v>277</v>
      </c>
      <c r="C573" s="65">
        <f>VLOOKUP($B573,'Panorama Especialização Brasil'!$K$4:$BU$679,58,0)</f>
        <v>2</v>
      </c>
      <c r="D573" s="46">
        <f t="shared" si="8"/>
        <v>1.7154461705827295E-2</v>
      </c>
      <c r="E573" s="201">
        <f>VLOOKUP($B573,'Panorama Especialização Brasil'!$K$4:$BU$679,60,0)</f>
        <v>2</v>
      </c>
      <c r="F573" s="98">
        <v>0</v>
      </c>
      <c r="G573" s="196">
        <v>0</v>
      </c>
      <c r="H573" s="98">
        <f>VLOOKUP($B573,'Panorama Especialização Brasil'!$K$4:$BU$679,63,0)</f>
        <v>2063</v>
      </c>
      <c r="I573" s="201">
        <f>VLOOKUP($B573,'Panorama Especialização Brasil'!$K$4:$BV$680,64,0)</f>
        <v>83</v>
      </c>
      <c r="J573" s="270" t="str">
        <f>IF(VLOOKUP($B573,'Classificação ativ com agrop'!$B$7:$Z$632,COLUMN()-1,0)=0,"",VLOOKUP($B573,'Classificação ativ com agrop'!$B$7:$Z$632,COLUMN()-1,0))</f>
        <v/>
      </c>
      <c r="K573" s="270" t="str">
        <f>IF(VLOOKUP($B573,'Classificação ativ com agrop'!$B$7:$Z$632,COLUMN()-1,0)=0,"",VLOOKUP($B573,'Classificação ativ com agrop'!$B$7:$Z$632,COLUMN()-1,0))</f>
        <v>Indeterminada</v>
      </c>
      <c r="L573" s="270" t="str">
        <f>IF(VLOOKUP($B573,'Classificação ativ com agrop'!$B$7:$Z$632,COLUMN()-1,0)=0,"",VLOOKUP($B573,'Classificação ativ com agrop'!$B$7:$Z$632,COLUMN()-1,0))</f>
        <v/>
      </c>
      <c r="M573" s="270" t="str">
        <f>IF(VLOOKUP($B573,'Classificação ativ com agrop'!$B$7:$Z$632,COLUMN()-1,0)=0,"",VLOOKUP($B573,'Classificação ativ com agrop'!$B$7:$Z$632,COLUMN()-1,0))</f>
        <v>Indeterminada</v>
      </c>
      <c r="N573" s="270" t="str">
        <f>IF(VLOOKUP($B573,'Classificação ativ com agrop'!$B$7:$Z$632,COLUMN()-1,0)=0,"",VLOOKUP($B573,'Classificação ativ com agrop'!$B$7:$Z$632,COLUMN()-1,0))</f>
        <v/>
      </c>
      <c r="O573" s="270" t="str">
        <f>IF(VLOOKUP($B573,'Classificação ativ com agrop'!$B$7:$Z$632,COLUMN()-1,0)=0,"",VLOOKUP($B573,'Classificação ativ com agrop'!$B$7:$Z$632,COLUMN()-1,0))</f>
        <v/>
      </c>
      <c r="P573" s="270" t="str">
        <f>IF(VLOOKUP($B573,'Classificação ativ com agrop'!$B$7:$Z$632,COLUMN()-1,0)=0,"",VLOOKUP($B573,'Classificação ativ com agrop'!$B$7:$Z$632,COLUMN()-1,0))</f>
        <v/>
      </c>
      <c r="Q573" s="269">
        <f>IF(VLOOKUP($B573,'Classificação ativ com agrop'!$B$7:$Z$632,COLUMN()-1,0)=0,"",VLOOKUP($B573,'Classificação ativ com agrop'!$B$7:$Z$632,COLUMN()-1,0))</f>
        <v>1</v>
      </c>
      <c r="R573" s="269" t="str">
        <f>IF(VLOOKUP($B573,'Classificação ativ com agrop'!$B$7:$Z$632,COLUMN()-1,0)=0,"",VLOOKUP($B573,'Classificação ativ com agrop'!$B$7:$Z$632,COLUMN()-1,0))</f>
        <v/>
      </c>
      <c r="S573" s="270">
        <f>IF(VLOOKUP($B573,'Classificação ativ com agrop'!$B$7:$Z$632,COLUMN()-1,0)=0,"",VLOOKUP($B573,'Classificação ativ com agrop'!$B$7:$Z$632,COLUMN()-1,0))</f>
        <v>2</v>
      </c>
      <c r="T573" s="270">
        <f>IF(VLOOKUP($B573,'Classificação ativ com agrop'!$B$7:$Z$632,COLUMN()-1,0)=0,"",VLOOKUP($B573,'Classificação ativ com agrop'!$B$7:$Z$632,COLUMN()-1,0))</f>
        <v>2</v>
      </c>
      <c r="U573" s="270">
        <f>IF(VLOOKUP($B573,'Classificação ativ com agrop'!$B$7:$Z$632,COLUMN()-1,0)=0,"",VLOOKUP($B573,'Classificação ativ com agrop'!$B$7:$Z$632,COLUMN()-1,0))</f>
        <v>2063</v>
      </c>
      <c r="V573" s="270">
        <f>IF(VLOOKUP($B573,'Classificação ativ com agrop'!$B$7:$Z$632,COLUMN()-1,0)=0,"",VLOOKUP($B573,'Classificação ativ com agrop'!$B$7:$Z$632,COLUMN()-1,0))</f>
        <v>83</v>
      </c>
      <c r="W573" s="270" t="str">
        <f>IF(VLOOKUP($B573,'Classificação ativ com agrop'!$B$7:$Z$632,COLUMN()-1,0)=0,"",VLOOKUP($B573,'Classificação ativ com agrop'!$B$7:$Z$632,COLUMN()-1,0))</f>
        <v/>
      </c>
      <c r="X573" s="270" t="str">
        <f>IF(VLOOKUP($B573,'Classificação ativ com agrop'!$B$7:$Z$632,COLUMN()-1,0)=0,"",VLOOKUP($B573,'Classificação ativ com agrop'!$B$7:$Z$632,COLUMN()-1,0))</f>
        <v/>
      </c>
      <c r="Y573" s="270" t="str">
        <f>IF(VLOOKUP($B573,'Classificação ativ com agrop'!$B$7:$Z$632,COLUMN()-1,0)=0,"",VLOOKUP($B573,'Classificação ativ com agrop'!$B$7:$Z$632,COLUMN()-1,0))</f>
        <v/>
      </c>
      <c r="Z573" s="270" t="str">
        <f>IF(VLOOKUP($B573,'Classificação ativ com agrop'!$B$7:$Z$632,COLUMN()-1,0)=0,"",VLOOKUP($B573,'Classificação ativ com agrop'!$B$7:$Z$632,COLUMN()-1,0))</f>
        <v/>
      </c>
    </row>
    <row r="574" spans="1:26">
      <c r="A574" s="48">
        <v>552</v>
      </c>
      <c r="B574" s="49" t="s">
        <v>524</v>
      </c>
      <c r="C574" s="65">
        <f>VLOOKUP($B574,'Panorama Especialização Brasil'!$K$4:$BU$679,58,0)</f>
        <v>6</v>
      </c>
      <c r="D574" s="46">
        <f t="shared" si="8"/>
        <v>1.7057995420527817E-2</v>
      </c>
      <c r="E574" s="201">
        <f>VLOOKUP($B574,'Panorama Especialização Brasil'!$K$4:$BU$679,60,0)</f>
        <v>2</v>
      </c>
      <c r="F574" s="98">
        <v>0</v>
      </c>
      <c r="G574" s="196">
        <v>0</v>
      </c>
      <c r="H574" s="98">
        <f>VLOOKUP($B574,'Panorama Especialização Brasil'!$K$4:$BU$679,63,0)</f>
        <v>6224</v>
      </c>
      <c r="I574" s="201">
        <f>VLOOKUP($B574,'Panorama Especialização Brasil'!$K$4:$BV$680,64,0)</f>
        <v>609</v>
      </c>
      <c r="J574" s="270" t="str">
        <f>IF(VLOOKUP($B574,'Classificação ativ com agrop'!$B$7:$Z$632,COLUMN()-1,0)=0,"",VLOOKUP($B574,'Classificação ativ com agrop'!$B$7:$Z$632,COLUMN()-1,0))</f>
        <v/>
      </c>
      <c r="K574" s="270" t="str">
        <f>IF(VLOOKUP($B574,'Classificação ativ com agrop'!$B$7:$Z$632,COLUMN()-1,0)=0,"",VLOOKUP($B574,'Classificação ativ com agrop'!$B$7:$Z$632,COLUMN()-1,0))</f>
        <v>Indeterminada</v>
      </c>
      <c r="L574" s="270" t="str">
        <f>IF(VLOOKUP($B574,'Classificação ativ com agrop'!$B$7:$Z$632,COLUMN()-1,0)=0,"",VLOOKUP($B574,'Classificação ativ com agrop'!$B$7:$Z$632,COLUMN()-1,0))</f>
        <v/>
      </c>
      <c r="M574" s="270" t="str">
        <f>IF(VLOOKUP($B574,'Classificação ativ com agrop'!$B$7:$Z$632,COLUMN()-1,0)=0,"",VLOOKUP($B574,'Classificação ativ com agrop'!$B$7:$Z$632,COLUMN()-1,0))</f>
        <v>Indeterminada</v>
      </c>
      <c r="N574" s="270" t="str">
        <f>IF(VLOOKUP($B574,'Classificação ativ com agrop'!$B$7:$Z$632,COLUMN()-1,0)=0,"",VLOOKUP($B574,'Classificação ativ com agrop'!$B$7:$Z$632,COLUMN()-1,0))</f>
        <v/>
      </c>
      <c r="O574" s="270" t="str">
        <f>IF(VLOOKUP($B574,'Classificação ativ com agrop'!$B$7:$Z$632,COLUMN()-1,0)=0,"",VLOOKUP($B574,'Classificação ativ com agrop'!$B$7:$Z$632,COLUMN()-1,0))</f>
        <v/>
      </c>
      <c r="P574" s="270" t="str">
        <f>IF(VLOOKUP($B574,'Classificação ativ com agrop'!$B$7:$Z$632,COLUMN()-1,0)=0,"",VLOOKUP($B574,'Classificação ativ com agrop'!$B$7:$Z$632,COLUMN()-1,0))</f>
        <v/>
      </c>
      <c r="Q574" s="269">
        <f>IF(VLOOKUP($B574,'Classificação ativ com agrop'!$B$7:$Z$632,COLUMN()-1,0)=0,"",VLOOKUP($B574,'Classificação ativ com agrop'!$B$7:$Z$632,COLUMN()-1,0))</f>
        <v>1</v>
      </c>
      <c r="R574" s="269" t="str">
        <f>IF(VLOOKUP($B574,'Classificação ativ com agrop'!$B$7:$Z$632,COLUMN()-1,0)=0,"",VLOOKUP($B574,'Classificação ativ com agrop'!$B$7:$Z$632,COLUMN()-1,0))</f>
        <v/>
      </c>
      <c r="S574" s="270">
        <f>IF(VLOOKUP($B574,'Classificação ativ com agrop'!$B$7:$Z$632,COLUMN()-1,0)=0,"",VLOOKUP($B574,'Classificação ativ com agrop'!$B$7:$Z$632,COLUMN()-1,0))</f>
        <v>6</v>
      </c>
      <c r="T574" s="270">
        <f>IF(VLOOKUP($B574,'Classificação ativ com agrop'!$B$7:$Z$632,COLUMN()-1,0)=0,"",VLOOKUP($B574,'Classificação ativ com agrop'!$B$7:$Z$632,COLUMN()-1,0))</f>
        <v>2</v>
      </c>
      <c r="U574" s="270">
        <f>IF(VLOOKUP($B574,'Classificação ativ com agrop'!$B$7:$Z$632,COLUMN()-1,0)=0,"",VLOOKUP($B574,'Classificação ativ com agrop'!$B$7:$Z$632,COLUMN()-1,0))</f>
        <v>6224</v>
      </c>
      <c r="V574" s="270">
        <f>IF(VLOOKUP($B574,'Classificação ativ com agrop'!$B$7:$Z$632,COLUMN()-1,0)=0,"",VLOOKUP($B574,'Classificação ativ com agrop'!$B$7:$Z$632,COLUMN()-1,0))</f>
        <v>609</v>
      </c>
      <c r="W574" s="270" t="str">
        <f>IF(VLOOKUP($B574,'Classificação ativ com agrop'!$B$7:$Z$632,COLUMN()-1,0)=0,"",VLOOKUP($B574,'Classificação ativ com agrop'!$B$7:$Z$632,COLUMN()-1,0))</f>
        <v/>
      </c>
      <c r="X574" s="270" t="str">
        <f>IF(VLOOKUP($B574,'Classificação ativ com agrop'!$B$7:$Z$632,COLUMN()-1,0)=0,"",VLOOKUP($B574,'Classificação ativ com agrop'!$B$7:$Z$632,COLUMN()-1,0))</f>
        <v/>
      </c>
      <c r="Y574" s="270" t="str">
        <f>IF(VLOOKUP($B574,'Classificação ativ com agrop'!$B$7:$Z$632,COLUMN()-1,0)=0,"",VLOOKUP($B574,'Classificação ativ com agrop'!$B$7:$Z$632,COLUMN()-1,0))</f>
        <v/>
      </c>
      <c r="Z574" s="270" t="str">
        <f>IF(VLOOKUP($B574,'Classificação ativ com agrop'!$B$7:$Z$632,COLUMN()-1,0)=0,"",VLOOKUP($B574,'Classificação ativ com agrop'!$B$7:$Z$632,COLUMN()-1,0))</f>
        <v/>
      </c>
    </row>
    <row r="575" spans="1:26">
      <c r="A575" s="48">
        <v>236</v>
      </c>
      <c r="B575" s="49" t="s">
        <v>206</v>
      </c>
      <c r="C575" s="65">
        <f>VLOOKUP($B575,'Panorama Especialização Brasil'!$K$4:$BU$679,58,0)</f>
        <v>8</v>
      </c>
      <c r="D575" s="46">
        <f t="shared" si="8"/>
        <v>1.7018347919750761E-2</v>
      </c>
      <c r="E575" s="201">
        <f>VLOOKUP($B575,'Panorama Especialização Brasil'!$K$4:$BU$679,60,0)</f>
        <v>3</v>
      </c>
      <c r="F575" s="98">
        <v>0</v>
      </c>
      <c r="G575" s="196">
        <v>0</v>
      </c>
      <c r="H575" s="98">
        <f>VLOOKUP($B575,'Panorama Especialização Brasil'!$K$4:$BU$679,63,0)</f>
        <v>8318</v>
      </c>
      <c r="I575" s="201">
        <f>VLOOKUP($B575,'Panorama Especialização Brasil'!$K$4:$BV$680,64,0)</f>
        <v>136</v>
      </c>
      <c r="J575" s="270" t="str">
        <f>IF(VLOOKUP($B575,'Classificação ativ com agrop'!$B$7:$Z$632,COLUMN()-1,0)=0,"",VLOOKUP($B575,'Classificação ativ com agrop'!$B$7:$Z$632,COLUMN()-1,0))</f>
        <v/>
      </c>
      <c r="K575" s="270" t="str">
        <f>IF(VLOOKUP($B575,'Classificação ativ com agrop'!$B$7:$Z$632,COLUMN()-1,0)=0,"",VLOOKUP($B575,'Classificação ativ com agrop'!$B$7:$Z$632,COLUMN()-1,0))</f>
        <v>Indeterminada</v>
      </c>
      <c r="L575" s="270" t="str">
        <f>IF(VLOOKUP($B575,'Classificação ativ com agrop'!$B$7:$Z$632,COLUMN()-1,0)=0,"",VLOOKUP($B575,'Classificação ativ com agrop'!$B$7:$Z$632,COLUMN()-1,0))</f>
        <v/>
      </c>
      <c r="M575" s="270" t="str">
        <f>IF(VLOOKUP($B575,'Classificação ativ com agrop'!$B$7:$Z$632,COLUMN()-1,0)=0,"",VLOOKUP($B575,'Classificação ativ com agrop'!$B$7:$Z$632,COLUMN()-1,0))</f>
        <v>Indeterminada</v>
      </c>
      <c r="N575" s="270" t="str">
        <f>IF(VLOOKUP($B575,'Classificação ativ com agrop'!$B$7:$Z$632,COLUMN()-1,0)=0,"",VLOOKUP($B575,'Classificação ativ com agrop'!$B$7:$Z$632,COLUMN()-1,0))</f>
        <v/>
      </c>
      <c r="O575" s="270" t="str">
        <f>IF(VLOOKUP($B575,'Classificação ativ com agrop'!$B$7:$Z$632,COLUMN()-1,0)=0,"",VLOOKUP($B575,'Classificação ativ com agrop'!$B$7:$Z$632,COLUMN()-1,0))</f>
        <v/>
      </c>
      <c r="P575" s="270" t="str">
        <f>IF(VLOOKUP($B575,'Classificação ativ com agrop'!$B$7:$Z$632,COLUMN()-1,0)=0,"",VLOOKUP($B575,'Classificação ativ com agrop'!$B$7:$Z$632,COLUMN()-1,0))</f>
        <v/>
      </c>
      <c r="Q575" s="269">
        <f>IF(VLOOKUP($B575,'Classificação ativ com agrop'!$B$7:$Z$632,COLUMN()-1,0)=0,"",VLOOKUP($B575,'Classificação ativ com agrop'!$B$7:$Z$632,COLUMN()-1,0))</f>
        <v>1</v>
      </c>
      <c r="R575" s="269" t="str">
        <f>IF(VLOOKUP($B575,'Classificação ativ com agrop'!$B$7:$Z$632,COLUMN()-1,0)=0,"",VLOOKUP($B575,'Classificação ativ com agrop'!$B$7:$Z$632,COLUMN()-1,0))</f>
        <v/>
      </c>
      <c r="S575" s="270">
        <f>IF(VLOOKUP($B575,'Classificação ativ com agrop'!$B$7:$Z$632,COLUMN()-1,0)=0,"",VLOOKUP($B575,'Classificação ativ com agrop'!$B$7:$Z$632,COLUMN()-1,0))</f>
        <v>8</v>
      </c>
      <c r="T575" s="270">
        <f>IF(VLOOKUP($B575,'Classificação ativ com agrop'!$B$7:$Z$632,COLUMN()-1,0)=0,"",VLOOKUP($B575,'Classificação ativ com agrop'!$B$7:$Z$632,COLUMN()-1,0))</f>
        <v>3</v>
      </c>
      <c r="U575" s="270">
        <f>IF(VLOOKUP($B575,'Classificação ativ com agrop'!$B$7:$Z$632,COLUMN()-1,0)=0,"",VLOOKUP($B575,'Classificação ativ com agrop'!$B$7:$Z$632,COLUMN()-1,0))</f>
        <v>8318</v>
      </c>
      <c r="V575" s="270">
        <f>IF(VLOOKUP($B575,'Classificação ativ com agrop'!$B$7:$Z$632,COLUMN()-1,0)=0,"",VLOOKUP($B575,'Classificação ativ com agrop'!$B$7:$Z$632,COLUMN()-1,0))</f>
        <v>136</v>
      </c>
      <c r="W575" s="270" t="str">
        <f>IF(VLOOKUP($B575,'Classificação ativ com agrop'!$B$7:$Z$632,COLUMN()-1,0)=0,"",VLOOKUP($B575,'Classificação ativ com agrop'!$B$7:$Z$632,COLUMN()-1,0))</f>
        <v/>
      </c>
      <c r="X575" s="270" t="str">
        <f>IF(VLOOKUP($B575,'Classificação ativ com agrop'!$B$7:$Z$632,COLUMN()-1,0)=0,"",VLOOKUP($B575,'Classificação ativ com agrop'!$B$7:$Z$632,COLUMN()-1,0))</f>
        <v/>
      </c>
      <c r="Y575" s="270" t="str">
        <f>IF(VLOOKUP($B575,'Classificação ativ com agrop'!$B$7:$Z$632,COLUMN()-1,0)=0,"",VLOOKUP($B575,'Classificação ativ com agrop'!$B$7:$Z$632,COLUMN()-1,0))</f>
        <v/>
      </c>
      <c r="Z575" s="270" t="str">
        <f>IF(VLOOKUP($B575,'Classificação ativ com agrop'!$B$7:$Z$632,COLUMN()-1,0)=0,"",VLOOKUP($B575,'Classificação ativ com agrop'!$B$7:$Z$632,COLUMN()-1,0))</f>
        <v/>
      </c>
    </row>
    <row r="576" spans="1:26">
      <c r="A576" s="48">
        <v>196</v>
      </c>
      <c r="B576" s="49" t="s">
        <v>166</v>
      </c>
      <c r="C576" s="65">
        <f>VLOOKUP($B576,'Panorama Especialização Brasil'!$K$4:$BU$679,58,0)</f>
        <v>33</v>
      </c>
      <c r="D576" s="46">
        <f t="shared" si="8"/>
        <v>1.6472841887708988E-2</v>
      </c>
      <c r="E576" s="201">
        <f>VLOOKUP($B576,'Panorama Especialização Brasil'!$K$4:$BU$679,60,0)</f>
        <v>4</v>
      </c>
      <c r="F576" s="98">
        <v>0</v>
      </c>
      <c r="G576" s="196">
        <v>0</v>
      </c>
      <c r="H576" s="98">
        <f>VLOOKUP($B576,'Panorama Especialização Brasil'!$K$4:$BU$679,63,0)</f>
        <v>35448</v>
      </c>
      <c r="I576" s="201">
        <f>VLOOKUP($B576,'Panorama Especialização Brasil'!$K$4:$BV$680,64,0)</f>
        <v>132</v>
      </c>
      <c r="J576" s="270" t="str">
        <f>IF(VLOOKUP($B576,'Classificação ativ com agrop'!$B$7:$Z$632,COLUMN()-1,0)=0,"",VLOOKUP($B576,'Classificação ativ com agrop'!$B$7:$Z$632,COLUMN()-1,0))</f>
        <v/>
      </c>
      <c r="K576" s="270" t="str">
        <f>IF(VLOOKUP($B576,'Classificação ativ com agrop'!$B$7:$Z$632,COLUMN()-1,0)=0,"",VLOOKUP($B576,'Classificação ativ com agrop'!$B$7:$Z$632,COLUMN()-1,0))</f>
        <v>Indeterminada</v>
      </c>
      <c r="L576" s="270" t="str">
        <f>IF(VLOOKUP($B576,'Classificação ativ com agrop'!$B$7:$Z$632,COLUMN()-1,0)=0,"",VLOOKUP($B576,'Classificação ativ com agrop'!$B$7:$Z$632,COLUMN()-1,0))</f>
        <v/>
      </c>
      <c r="M576" s="270" t="str">
        <f>IF(VLOOKUP($B576,'Classificação ativ com agrop'!$B$7:$Z$632,COLUMN()-1,0)=0,"",VLOOKUP($B576,'Classificação ativ com agrop'!$B$7:$Z$632,COLUMN()-1,0))</f>
        <v>Indeterminada</v>
      </c>
      <c r="N576" s="270" t="str">
        <f>IF(VLOOKUP($B576,'Classificação ativ com agrop'!$B$7:$Z$632,COLUMN()-1,0)=0,"",VLOOKUP($B576,'Classificação ativ com agrop'!$B$7:$Z$632,COLUMN()-1,0))</f>
        <v/>
      </c>
      <c r="O576" s="270" t="str">
        <f>IF(VLOOKUP($B576,'Classificação ativ com agrop'!$B$7:$Z$632,COLUMN()-1,0)=0,"",VLOOKUP($B576,'Classificação ativ com agrop'!$B$7:$Z$632,COLUMN()-1,0))</f>
        <v/>
      </c>
      <c r="P576" s="270" t="str">
        <f>IF(VLOOKUP($B576,'Classificação ativ com agrop'!$B$7:$Z$632,COLUMN()-1,0)=0,"",VLOOKUP($B576,'Classificação ativ com agrop'!$B$7:$Z$632,COLUMN()-1,0))</f>
        <v/>
      </c>
      <c r="Q576" s="269">
        <f>IF(VLOOKUP($B576,'Classificação ativ com agrop'!$B$7:$Z$632,COLUMN()-1,0)=0,"",VLOOKUP($B576,'Classificação ativ com agrop'!$B$7:$Z$632,COLUMN()-1,0))</f>
        <v>1</v>
      </c>
      <c r="R576" s="269" t="str">
        <f>IF(VLOOKUP($B576,'Classificação ativ com agrop'!$B$7:$Z$632,COLUMN()-1,0)=0,"",VLOOKUP($B576,'Classificação ativ com agrop'!$B$7:$Z$632,COLUMN()-1,0))</f>
        <v/>
      </c>
      <c r="S576" s="270">
        <f>IF(VLOOKUP($B576,'Classificação ativ com agrop'!$B$7:$Z$632,COLUMN()-1,0)=0,"",VLOOKUP($B576,'Classificação ativ com agrop'!$B$7:$Z$632,COLUMN()-1,0))</f>
        <v>33</v>
      </c>
      <c r="T576" s="270">
        <f>IF(VLOOKUP($B576,'Classificação ativ com agrop'!$B$7:$Z$632,COLUMN()-1,0)=0,"",VLOOKUP($B576,'Classificação ativ com agrop'!$B$7:$Z$632,COLUMN()-1,0))</f>
        <v>4</v>
      </c>
      <c r="U576" s="270">
        <f>IF(VLOOKUP($B576,'Classificação ativ com agrop'!$B$7:$Z$632,COLUMN()-1,0)=0,"",VLOOKUP($B576,'Classificação ativ com agrop'!$B$7:$Z$632,COLUMN()-1,0))</f>
        <v>35448</v>
      </c>
      <c r="V576" s="270">
        <f>IF(VLOOKUP($B576,'Classificação ativ com agrop'!$B$7:$Z$632,COLUMN()-1,0)=0,"",VLOOKUP($B576,'Classificação ativ com agrop'!$B$7:$Z$632,COLUMN()-1,0))</f>
        <v>132</v>
      </c>
      <c r="W576" s="270" t="str">
        <f>IF(VLOOKUP($B576,'Classificação ativ com agrop'!$B$7:$Z$632,COLUMN()-1,0)=0,"",VLOOKUP($B576,'Classificação ativ com agrop'!$B$7:$Z$632,COLUMN()-1,0))</f>
        <v/>
      </c>
      <c r="X576" s="270" t="str">
        <f>IF(VLOOKUP($B576,'Classificação ativ com agrop'!$B$7:$Z$632,COLUMN()-1,0)=0,"",VLOOKUP($B576,'Classificação ativ com agrop'!$B$7:$Z$632,COLUMN()-1,0))</f>
        <v/>
      </c>
      <c r="Y576" s="270" t="str">
        <f>IF(VLOOKUP($B576,'Classificação ativ com agrop'!$B$7:$Z$632,COLUMN()-1,0)=0,"",VLOOKUP($B576,'Classificação ativ com agrop'!$B$7:$Z$632,COLUMN()-1,0))</f>
        <v/>
      </c>
      <c r="Z576" s="270" t="str">
        <f>IF(VLOOKUP($B576,'Classificação ativ com agrop'!$B$7:$Z$632,COLUMN()-1,0)=0,"",VLOOKUP($B576,'Classificação ativ com agrop'!$B$7:$Z$632,COLUMN()-1,0))</f>
        <v/>
      </c>
    </row>
    <row r="577" spans="1:26">
      <c r="A577" s="48">
        <v>195</v>
      </c>
      <c r="B577" s="49" t="s">
        <v>165</v>
      </c>
      <c r="C577" s="65">
        <f>VLOOKUP($B577,'Panorama Especialização Brasil'!$K$4:$BU$679,58,0)</f>
        <v>4</v>
      </c>
      <c r="D577" s="46">
        <f t="shared" si="8"/>
        <v>1.5072254897411291E-2</v>
      </c>
      <c r="E577" s="201">
        <f>VLOOKUP($B577,'Panorama Especialização Brasil'!$K$4:$BU$679,60,0)</f>
        <v>1</v>
      </c>
      <c r="F577" s="98">
        <v>0</v>
      </c>
      <c r="G577" s="196">
        <v>0</v>
      </c>
      <c r="H577" s="98">
        <f>VLOOKUP($B577,'Panorama Especialização Brasil'!$K$4:$BU$679,63,0)</f>
        <v>4696</v>
      </c>
      <c r="I577" s="201">
        <f>VLOOKUP($B577,'Panorama Especialização Brasil'!$K$4:$BV$680,64,0)</f>
        <v>32</v>
      </c>
      <c r="J577" s="270" t="str">
        <f>IF(VLOOKUP($B577,'Classificação ativ com agrop'!$B$7:$Z$632,COLUMN()-1,0)=0,"",VLOOKUP($B577,'Classificação ativ com agrop'!$B$7:$Z$632,COLUMN()-1,0))</f>
        <v/>
      </c>
      <c r="K577" s="270" t="str">
        <f>IF(VLOOKUP($B577,'Classificação ativ com agrop'!$B$7:$Z$632,COLUMN()-1,0)=0,"",VLOOKUP($B577,'Classificação ativ com agrop'!$B$7:$Z$632,COLUMN()-1,0))</f>
        <v>Indeterminada</v>
      </c>
      <c r="L577" s="270" t="str">
        <f>IF(VLOOKUP($B577,'Classificação ativ com agrop'!$B$7:$Z$632,COLUMN()-1,0)=0,"",VLOOKUP($B577,'Classificação ativ com agrop'!$B$7:$Z$632,COLUMN()-1,0))</f>
        <v/>
      </c>
      <c r="M577" s="270" t="str">
        <f>IF(VLOOKUP($B577,'Classificação ativ com agrop'!$B$7:$Z$632,COLUMN()-1,0)=0,"",VLOOKUP($B577,'Classificação ativ com agrop'!$B$7:$Z$632,COLUMN()-1,0))</f>
        <v>Indeterminada</v>
      </c>
      <c r="N577" s="270" t="str">
        <f>IF(VLOOKUP($B577,'Classificação ativ com agrop'!$B$7:$Z$632,COLUMN()-1,0)=0,"",VLOOKUP($B577,'Classificação ativ com agrop'!$B$7:$Z$632,COLUMN()-1,0))</f>
        <v/>
      </c>
      <c r="O577" s="270" t="str">
        <f>IF(VLOOKUP($B577,'Classificação ativ com agrop'!$B$7:$Z$632,COLUMN()-1,0)=0,"",VLOOKUP($B577,'Classificação ativ com agrop'!$B$7:$Z$632,COLUMN()-1,0))</f>
        <v/>
      </c>
      <c r="P577" s="270" t="str">
        <f>IF(VLOOKUP($B577,'Classificação ativ com agrop'!$B$7:$Z$632,COLUMN()-1,0)=0,"",VLOOKUP($B577,'Classificação ativ com agrop'!$B$7:$Z$632,COLUMN()-1,0))</f>
        <v/>
      </c>
      <c r="Q577" s="269">
        <f>IF(VLOOKUP($B577,'Classificação ativ com agrop'!$B$7:$Z$632,COLUMN()-1,0)=0,"",VLOOKUP($B577,'Classificação ativ com agrop'!$B$7:$Z$632,COLUMN()-1,0))</f>
        <v>1</v>
      </c>
      <c r="R577" s="269" t="str">
        <f>IF(VLOOKUP($B577,'Classificação ativ com agrop'!$B$7:$Z$632,COLUMN()-1,0)=0,"",VLOOKUP($B577,'Classificação ativ com agrop'!$B$7:$Z$632,COLUMN()-1,0))</f>
        <v/>
      </c>
      <c r="S577" s="270">
        <f>IF(VLOOKUP($B577,'Classificação ativ com agrop'!$B$7:$Z$632,COLUMN()-1,0)=0,"",VLOOKUP($B577,'Classificação ativ com agrop'!$B$7:$Z$632,COLUMN()-1,0))</f>
        <v>4</v>
      </c>
      <c r="T577" s="270">
        <f>IF(VLOOKUP($B577,'Classificação ativ com agrop'!$B$7:$Z$632,COLUMN()-1,0)=0,"",VLOOKUP($B577,'Classificação ativ com agrop'!$B$7:$Z$632,COLUMN()-1,0))</f>
        <v>1</v>
      </c>
      <c r="U577" s="270">
        <f>IF(VLOOKUP($B577,'Classificação ativ com agrop'!$B$7:$Z$632,COLUMN()-1,0)=0,"",VLOOKUP($B577,'Classificação ativ com agrop'!$B$7:$Z$632,COLUMN()-1,0))</f>
        <v>4696</v>
      </c>
      <c r="V577" s="270">
        <f>IF(VLOOKUP($B577,'Classificação ativ com agrop'!$B$7:$Z$632,COLUMN()-1,0)=0,"",VLOOKUP($B577,'Classificação ativ com agrop'!$B$7:$Z$632,COLUMN()-1,0))</f>
        <v>32</v>
      </c>
      <c r="W577" s="270" t="str">
        <f>IF(VLOOKUP($B577,'Classificação ativ com agrop'!$B$7:$Z$632,COLUMN()-1,0)=0,"",VLOOKUP($B577,'Classificação ativ com agrop'!$B$7:$Z$632,COLUMN()-1,0))</f>
        <v/>
      </c>
      <c r="X577" s="270" t="str">
        <f>IF(VLOOKUP($B577,'Classificação ativ com agrop'!$B$7:$Z$632,COLUMN()-1,0)=0,"",VLOOKUP($B577,'Classificação ativ com agrop'!$B$7:$Z$632,COLUMN()-1,0))</f>
        <v/>
      </c>
      <c r="Y577" s="270" t="str">
        <f>IF(VLOOKUP($B577,'Classificação ativ com agrop'!$B$7:$Z$632,COLUMN()-1,0)=0,"",VLOOKUP($B577,'Classificação ativ com agrop'!$B$7:$Z$632,COLUMN()-1,0))</f>
        <v/>
      </c>
      <c r="Z577" s="270" t="str">
        <f>IF(VLOOKUP($B577,'Classificação ativ com agrop'!$B$7:$Z$632,COLUMN()-1,0)=0,"",VLOOKUP($B577,'Classificação ativ com agrop'!$B$7:$Z$632,COLUMN()-1,0))</f>
        <v/>
      </c>
    </row>
    <row r="578" spans="1:26">
      <c r="A578" s="48">
        <v>118</v>
      </c>
      <c r="B578" s="49" t="s">
        <v>88</v>
      </c>
      <c r="C578" s="65">
        <f>VLOOKUP($B578,'Panorama Especialização Brasil'!$K$4:$BU$679,58,0)</f>
        <v>50</v>
      </c>
      <c r="D578" s="46">
        <f t="shared" si="8"/>
        <v>1.4616334811551814E-2</v>
      </c>
      <c r="E578" s="201">
        <f>VLOOKUP($B578,'Panorama Especialização Brasil'!$K$4:$BU$679,60,0)</f>
        <v>3</v>
      </c>
      <c r="F578" s="98">
        <v>0</v>
      </c>
      <c r="G578" s="196">
        <v>0</v>
      </c>
      <c r="H578" s="98">
        <f>VLOOKUP($B578,'Panorama Especialização Brasil'!$K$4:$BU$679,63,0)</f>
        <v>60531</v>
      </c>
      <c r="I578" s="201">
        <f>VLOOKUP($B578,'Panorama Especialização Brasil'!$K$4:$BV$680,64,0)</f>
        <v>687</v>
      </c>
      <c r="J578" s="270" t="str">
        <f>IF(VLOOKUP($B578,'Classificação ativ com agrop'!$B$7:$Z$632,COLUMN()-1,0)=0,"",VLOOKUP($B578,'Classificação ativ com agrop'!$B$7:$Z$632,COLUMN()-1,0))</f>
        <v/>
      </c>
      <c r="K578" s="270" t="str">
        <f>IF(VLOOKUP($B578,'Classificação ativ com agrop'!$B$7:$Z$632,COLUMN()-1,0)=0,"",VLOOKUP($B578,'Classificação ativ com agrop'!$B$7:$Z$632,COLUMN()-1,0))</f>
        <v>Indeterminada</v>
      </c>
      <c r="L578" s="270" t="str">
        <f>IF(VLOOKUP($B578,'Classificação ativ com agrop'!$B$7:$Z$632,COLUMN()-1,0)=0,"",VLOOKUP($B578,'Classificação ativ com agrop'!$B$7:$Z$632,COLUMN()-1,0))</f>
        <v/>
      </c>
      <c r="M578" s="270" t="str">
        <f>IF(VLOOKUP($B578,'Classificação ativ com agrop'!$B$7:$Z$632,COLUMN()-1,0)=0,"",VLOOKUP($B578,'Classificação ativ com agrop'!$B$7:$Z$632,COLUMN()-1,0))</f>
        <v>Indeterminada</v>
      </c>
      <c r="N578" s="270" t="str">
        <f>IF(VLOOKUP($B578,'Classificação ativ com agrop'!$B$7:$Z$632,COLUMN()-1,0)=0,"",VLOOKUP($B578,'Classificação ativ com agrop'!$B$7:$Z$632,COLUMN()-1,0))</f>
        <v/>
      </c>
      <c r="O578" s="270" t="str">
        <f>IF(VLOOKUP($B578,'Classificação ativ com agrop'!$B$7:$Z$632,COLUMN()-1,0)=0,"",VLOOKUP($B578,'Classificação ativ com agrop'!$B$7:$Z$632,COLUMN()-1,0))</f>
        <v/>
      </c>
      <c r="P578" s="270" t="str">
        <f>IF(VLOOKUP($B578,'Classificação ativ com agrop'!$B$7:$Z$632,COLUMN()-1,0)=0,"",VLOOKUP($B578,'Classificação ativ com agrop'!$B$7:$Z$632,COLUMN()-1,0))</f>
        <v/>
      </c>
      <c r="Q578" s="269">
        <f>IF(VLOOKUP($B578,'Classificação ativ com agrop'!$B$7:$Z$632,COLUMN()-1,0)=0,"",VLOOKUP($B578,'Classificação ativ com agrop'!$B$7:$Z$632,COLUMN()-1,0))</f>
        <v>1</v>
      </c>
      <c r="R578" s="269" t="str">
        <f>IF(VLOOKUP($B578,'Classificação ativ com agrop'!$B$7:$Z$632,COLUMN()-1,0)=0,"",VLOOKUP($B578,'Classificação ativ com agrop'!$B$7:$Z$632,COLUMN()-1,0))</f>
        <v/>
      </c>
      <c r="S578" s="270">
        <f>IF(VLOOKUP($B578,'Classificação ativ com agrop'!$B$7:$Z$632,COLUMN()-1,0)=0,"",VLOOKUP($B578,'Classificação ativ com agrop'!$B$7:$Z$632,COLUMN()-1,0))</f>
        <v>50</v>
      </c>
      <c r="T578" s="270">
        <f>IF(VLOOKUP($B578,'Classificação ativ com agrop'!$B$7:$Z$632,COLUMN()-1,0)=0,"",VLOOKUP($B578,'Classificação ativ com agrop'!$B$7:$Z$632,COLUMN()-1,0))</f>
        <v>3</v>
      </c>
      <c r="U578" s="270">
        <f>IF(VLOOKUP($B578,'Classificação ativ com agrop'!$B$7:$Z$632,COLUMN()-1,0)=0,"",VLOOKUP($B578,'Classificação ativ com agrop'!$B$7:$Z$632,COLUMN()-1,0))</f>
        <v>60531</v>
      </c>
      <c r="V578" s="270">
        <f>IF(VLOOKUP($B578,'Classificação ativ com agrop'!$B$7:$Z$632,COLUMN()-1,0)=0,"",VLOOKUP($B578,'Classificação ativ com agrop'!$B$7:$Z$632,COLUMN()-1,0))</f>
        <v>687</v>
      </c>
      <c r="W578" s="270" t="str">
        <f>IF(VLOOKUP($B578,'Classificação ativ com agrop'!$B$7:$Z$632,COLUMN()-1,0)=0,"",VLOOKUP($B578,'Classificação ativ com agrop'!$B$7:$Z$632,COLUMN()-1,0))</f>
        <v/>
      </c>
      <c r="X578" s="270" t="str">
        <f>IF(VLOOKUP($B578,'Classificação ativ com agrop'!$B$7:$Z$632,COLUMN()-1,0)=0,"",VLOOKUP($B578,'Classificação ativ com agrop'!$B$7:$Z$632,COLUMN()-1,0))</f>
        <v/>
      </c>
      <c r="Y578" s="270" t="str">
        <f>IF(VLOOKUP($B578,'Classificação ativ com agrop'!$B$7:$Z$632,COLUMN()-1,0)=0,"",VLOOKUP($B578,'Classificação ativ com agrop'!$B$7:$Z$632,COLUMN()-1,0))</f>
        <v/>
      </c>
      <c r="Z578" s="270" t="str">
        <f>IF(VLOOKUP($B578,'Classificação ativ com agrop'!$B$7:$Z$632,COLUMN()-1,0)=0,"",VLOOKUP($B578,'Classificação ativ com agrop'!$B$7:$Z$632,COLUMN()-1,0))</f>
        <v/>
      </c>
    </row>
    <row r="579" spans="1:26">
      <c r="A579" s="48">
        <v>146</v>
      </c>
      <c r="B579" s="49" t="s">
        <v>116</v>
      </c>
      <c r="C579" s="65">
        <f>VLOOKUP($B579,'Panorama Especialização Brasil'!$K$4:$BU$679,58,0)</f>
        <v>1</v>
      </c>
      <c r="D579" s="46">
        <f t="shared" si="8"/>
        <v>1.4563643826799057E-2</v>
      </c>
      <c r="E579" s="201">
        <f>VLOOKUP($B579,'Panorama Especialização Brasil'!$K$4:$BU$679,60,0)</f>
        <v>1</v>
      </c>
      <c r="F579" s="98">
        <v>0</v>
      </c>
      <c r="G579" s="196">
        <v>0</v>
      </c>
      <c r="H579" s="98">
        <f>VLOOKUP($B579,'Panorama Especialização Brasil'!$K$4:$BU$679,63,0)</f>
        <v>1215</v>
      </c>
      <c r="I579" s="201">
        <f>VLOOKUP($B579,'Panorama Especialização Brasil'!$K$4:$BV$680,64,0)</f>
        <v>27</v>
      </c>
      <c r="J579" s="270" t="str">
        <f>IF(VLOOKUP($B579,'Classificação ativ com agrop'!$B$7:$Z$632,COLUMN()-1,0)=0,"",VLOOKUP($B579,'Classificação ativ com agrop'!$B$7:$Z$632,COLUMN()-1,0))</f>
        <v/>
      </c>
      <c r="K579" s="270" t="str">
        <f>IF(VLOOKUP($B579,'Classificação ativ com agrop'!$B$7:$Z$632,COLUMN()-1,0)=0,"",VLOOKUP($B579,'Classificação ativ com agrop'!$B$7:$Z$632,COLUMN()-1,0))</f>
        <v>Indeterminada</v>
      </c>
      <c r="L579" s="270" t="str">
        <f>IF(VLOOKUP($B579,'Classificação ativ com agrop'!$B$7:$Z$632,COLUMN()-1,0)=0,"",VLOOKUP($B579,'Classificação ativ com agrop'!$B$7:$Z$632,COLUMN()-1,0))</f>
        <v/>
      </c>
      <c r="M579" s="270" t="str">
        <f>IF(VLOOKUP($B579,'Classificação ativ com agrop'!$B$7:$Z$632,COLUMN()-1,0)=0,"",VLOOKUP($B579,'Classificação ativ com agrop'!$B$7:$Z$632,COLUMN()-1,0))</f>
        <v>Indeterminada</v>
      </c>
      <c r="N579" s="270" t="str">
        <f>IF(VLOOKUP($B579,'Classificação ativ com agrop'!$B$7:$Z$632,COLUMN()-1,0)=0,"",VLOOKUP($B579,'Classificação ativ com agrop'!$B$7:$Z$632,COLUMN()-1,0))</f>
        <v/>
      </c>
      <c r="O579" s="270" t="str">
        <f>IF(VLOOKUP($B579,'Classificação ativ com agrop'!$B$7:$Z$632,COLUMN()-1,0)=0,"",VLOOKUP($B579,'Classificação ativ com agrop'!$B$7:$Z$632,COLUMN()-1,0))</f>
        <v/>
      </c>
      <c r="P579" s="270" t="str">
        <f>IF(VLOOKUP($B579,'Classificação ativ com agrop'!$B$7:$Z$632,COLUMN()-1,0)=0,"",VLOOKUP($B579,'Classificação ativ com agrop'!$B$7:$Z$632,COLUMN()-1,0))</f>
        <v/>
      </c>
      <c r="Q579" s="269">
        <f>IF(VLOOKUP($B579,'Classificação ativ com agrop'!$B$7:$Z$632,COLUMN()-1,0)=0,"",VLOOKUP($B579,'Classificação ativ com agrop'!$B$7:$Z$632,COLUMN()-1,0))</f>
        <v>1</v>
      </c>
      <c r="R579" s="269" t="str">
        <f>IF(VLOOKUP($B579,'Classificação ativ com agrop'!$B$7:$Z$632,COLUMN()-1,0)=0,"",VLOOKUP($B579,'Classificação ativ com agrop'!$B$7:$Z$632,COLUMN()-1,0))</f>
        <v/>
      </c>
      <c r="S579" s="270">
        <f>IF(VLOOKUP($B579,'Classificação ativ com agrop'!$B$7:$Z$632,COLUMN()-1,0)=0,"",VLOOKUP($B579,'Classificação ativ com agrop'!$B$7:$Z$632,COLUMN()-1,0))</f>
        <v>1</v>
      </c>
      <c r="T579" s="270">
        <f>IF(VLOOKUP($B579,'Classificação ativ com agrop'!$B$7:$Z$632,COLUMN()-1,0)=0,"",VLOOKUP($B579,'Classificação ativ com agrop'!$B$7:$Z$632,COLUMN()-1,0))</f>
        <v>1</v>
      </c>
      <c r="U579" s="270">
        <f>IF(VLOOKUP($B579,'Classificação ativ com agrop'!$B$7:$Z$632,COLUMN()-1,0)=0,"",VLOOKUP($B579,'Classificação ativ com agrop'!$B$7:$Z$632,COLUMN()-1,0))</f>
        <v>1215</v>
      </c>
      <c r="V579" s="270">
        <f>IF(VLOOKUP($B579,'Classificação ativ com agrop'!$B$7:$Z$632,COLUMN()-1,0)=0,"",VLOOKUP($B579,'Classificação ativ com agrop'!$B$7:$Z$632,COLUMN()-1,0))</f>
        <v>27</v>
      </c>
      <c r="W579" s="270" t="str">
        <f>IF(VLOOKUP($B579,'Classificação ativ com agrop'!$B$7:$Z$632,COLUMN()-1,0)=0,"",VLOOKUP($B579,'Classificação ativ com agrop'!$B$7:$Z$632,COLUMN()-1,0))</f>
        <v/>
      </c>
      <c r="X579" s="270" t="str">
        <f>IF(VLOOKUP($B579,'Classificação ativ com agrop'!$B$7:$Z$632,COLUMN()-1,0)=0,"",VLOOKUP($B579,'Classificação ativ com agrop'!$B$7:$Z$632,COLUMN()-1,0))</f>
        <v/>
      </c>
      <c r="Y579" s="270" t="str">
        <f>IF(VLOOKUP($B579,'Classificação ativ com agrop'!$B$7:$Z$632,COLUMN()-1,0)=0,"",VLOOKUP($B579,'Classificação ativ com agrop'!$B$7:$Z$632,COLUMN()-1,0))</f>
        <v/>
      </c>
      <c r="Z579" s="270" t="str">
        <f>IF(VLOOKUP($B579,'Classificação ativ com agrop'!$B$7:$Z$632,COLUMN()-1,0)=0,"",VLOOKUP($B579,'Classificação ativ com agrop'!$B$7:$Z$632,COLUMN()-1,0))</f>
        <v/>
      </c>
    </row>
    <row r="580" spans="1:26">
      <c r="A580" s="48">
        <v>264</v>
      </c>
      <c r="B580" s="49" t="s">
        <v>234</v>
      </c>
      <c r="C580" s="65">
        <f>VLOOKUP($B580,'Panorama Especialização Brasil'!$K$4:$BU$679,58,0)</f>
        <v>14</v>
      </c>
      <c r="D580" s="46">
        <f t="shared" si="8"/>
        <v>1.3266619262777914E-2</v>
      </c>
      <c r="E580" s="201">
        <f>VLOOKUP($B580,'Panorama Especialização Brasil'!$K$4:$BU$679,60,0)</f>
        <v>2</v>
      </c>
      <c r="F580" s="98">
        <v>0</v>
      </c>
      <c r="G580" s="196">
        <v>0</v>
      </c>
      <c r="H580" s="98">
        <f>VLOOKUP($B580,'Panorama Especialização Brasil'!$K$4:$BU$679,63,0)</f>
        <v>18673</v>
      </c>
      <c r="I580" s="201">
        <f>VLOOKUP($B580,'Panorama Especialização Brasil'!$K$4:$BV$680,64,0)</f>
        <v>747</v>
      </c>
      <c r="J580" s="270" t="str">
        <f>IF(VLOOKUP($B580,'Classificação ativ com agrop'!$B$7:$Z$632,COLUMN()-1,0)=0,"",VLOOKUP($B580,'Classificação ativ com agrop'!$B$7:$Z$632,COLUMN()-1,0))</f>
        <v/>
      </c>
      <c r="K580" s="270" t="str">
        <f>IF(VLOOKUP($B580,'Classificação ativ com agrop'!$B$7:$Z$632,COLUMN()-1,0)=0,"",VLOOKUP($B580,'Classificação ativ com agrop'!$B$7:$Z$632,COLUMN()-1,0))</f>
        <v>Indeterminada</v>
      </c>
      <c r="L580" s="270" t="str">
        <f>IF(VLOOKUP($B580,'Classificação ativ com agrop'!$B$7:$Z$632,COLUMN()-1,0)=0,"",VLOOKUP($B580,'Classificação ativ com agrop'!$B$7:$Z$632,COLUMN()-1,0))</f>
        <v/>
      </c>
      <c r="M580" s="270" t="str">
        <f>IF(VLOOKUP($B580,'Classificação ativ com agrop'!$B$7:$Z$632,COLUMN()-1,0)=0,"",VLOOKUP($B580,'Classificação ativ com agrop'!$B$7:$Z$632,COLUMN()-1,0))</f>
        <v>Indeterminada</v>
      </c>
      <c r="N580" s="270" t="str">
        <f>IF(VLOOKUP($B580,'Classificação ativ com agrop'!$B$7:$Z$632,COLUMN()-1,0)=0,"",VLOOKUP($B580,'Classificação ativ com agrop'!$B$7:$Z$632,COLUMN()-1,0))</f>
        <v/>
      </c>
      <c r="O580" s="270" t="str">
        <f>IF(VLOOKUP($B580,'Classificação ativ com agrop'!$B$7:$Z$632,COLUMN()-1,0)=0,"",VLOOKUP($B580,'Classificação ativ com agrop'!$B$7:$Z$632,COLUMN()-1,0))</f>
        <v/>
      </c>
      <c r="P580" s="270" t="str">
        <f>IF(VLOOKUP($B580,'Classificação ativ com agrop'!$B$7:$Z$632,COLUMN()-1,0)=0,"",VLOOKUP($B580,'Classificação ativ com agrop'!$B$7:$Z$632,COLUMN()-1,0))</f>
        <v/>
      </c>
      <c r="Q580" s="269">
        <f>IF(VLOOKUP($B580,'Classificação ativ com agrop'!$B$7:$Z$632,COLUMN()-1,0)=0,"",VLOOKUP($B580,'Classificação ativ com agrop'!$B$7:$Z$632,COLUMN()-1,0))</f>
        <v>1</v>
      </c>
      <c r="R580" s="269" t="str">
        <f>IF(VLOOKUP($B580,'Classificação ativ com agrop'!$B$7:$Z$632,COLUMN()-1,0)=0,"",VLOOKUP($B580,'Classificação ativ com agrop'!$B$7:$Z$632,COLUMN()-1,0))</f>
        <v/>
      </c>
      <c r="S580" s="270">
        <f>IF(VLOOKUP($B580,'Classificação ativ com agrop'!$B$7:$Z$632,COLUMN()-1,0)=0,"",VLOOKUP($B580,'Classificação ativ com agrop'!$B$7:$Z$632,COLUMN()-1,0))</f>
        <v>14</v>
      </c>
      <c r="T580" s="270">
        <f>IF(VLOOKUP($B580,'Classificação ativ com agrop'!$B$7:$Z$632,COLUMN()-1,0)=0,"",VLOOKUP($B580,'Classificação ativ com agrop'!$B$7:$Z$632,COLUMN()-1,0))</f>
        <v>2</v>
      </c>
      <c r="U580" s="270">
        <f>IF(VLOOKUP($B580,'Classificação ativ com agrop'!$B$7:$Z$632,COLUMN()-1,0)=0,"",VLOOKUP($B580,'Classificação ativ com agrop'!$B$7:$Z$632,COLUMN()-1,0))</f>
        <v>18673</v>
      </c>
      <c r="V580" s="270">
        <f>IF(VLOOKUP($B580,'Classificação ativ com agrop'!$B$7:$Z$632,COLUMN()-1,0)=0,"",VLOOKUP($B580,'Classificação ativ com agrop'!$B$7:$Z$632,COLUMN()-1,0))</f>
        <v>747</v>
      </c>
      <c r="W580" s="270" t="str">
        <f>IF(VLOOKUP($B580,'Classificação ativ com agrop'!$B$7:$Z$632,COLUMN()-1,0)=0,"",VLOOKUP($B580,'Classificação ativ com agrop'!$B$7:$Z$632,COLUMN()-1,0))</f>
        <v/>
      </c>
      <c r="X580" s="270" t="str">
        <f>IF(VLOOKUP($B580,'Classificação ativ com agrop'!$B$7:$Z$632,COLUMN()-1,0)=0,"",VLOOKUP($B580,'Classificação ativ com agrop'!$B$7:$Z$632,COLUMN()-1,0))</f>
        <v/>
      </c>
      <c r="Y580" s="270" t="str">
        <f>IF(VLOOKUP($B580,'Classificação ativ com agrop'!$B$7:$Z$632,COLUMN()-1,0)=0,"",VLOOKUP($B580,'Classificação ativ com agrop'!$B$7:$Z$632,COLUMN()-1,0))</f>
        <v/>
      </c>
      <c r="Z580" s="270" t="str">
        <f>IF(VLOOKUP($B580,'Classificação ativ com agrop'!$B$7:$Z$632,COLUMN()-1,0)=0,"",VLOOKUP($B580,'Classificação ativ com agrop'!$B$7:$Z$632,COLUMN()-1,0))</f>
        <v/>
      </c>
    </row>
    <row r="581" spans="1:26">
      <c r="A581" s="48">
        <v>294</v>
      </c>
      <c r="B581" s="49" t="s">
        <v>265</v>
      </c>
      <c r="C581" s="65">
        <f>VLOOKUP($B581,'Panorama Especialização Brasil'!$K$4:$BU$679,58,0)</f>
        <v>6</v>
      </c>
      <c r="D581" s="46">
        <f t="shared" si="8"/>
        <v>1.3241327450407224E-2</v>
      </c>
      <c r="E581" s="201">
        <f>VLOOKUP($B581,'Panorama Especialização Brasil'!$K$4:$BU$679,60,0)</f>
        <v>7</v>
      </c>
      <c r="F581" s="98">
        <v>0</v>
      </c>
      <c r="G581" s="196">
        <v>1</v>
      </c>
      <c r="H581" s="98">
        <f>VLOOKUP($B581,'Panorama Especialização Brasil'!$K$4:$BU$679,63,0)</f>
        <v>8018</v>
      </c>
      <c r="I581" s="201">
        <f>VLOOKUP($B581,'Panorama Especialização Brasil'!$K$4:$BV$680,64,0)</f>
        <v>899</v>
      </c>
      <c r="J581" s="270" t="str">
        <f>IF(VLOOKUP($B581,'Classificação ativ com agrop'!$B$7:$Z$632,COLUMN()-1,0)=0,"",VLOOKUP($B581,'Classificação ativ com agrop'!$B$7:$Z$632,COLUMN()-1,0))</f>
        <v/>
      </c>
      <c r="K581" s="270" t="str">
        <f>IF(VLOOKUP($B581,'Classificação ativ com agrop'!$B$7:$Z$632,COLUMN()-1,0)=0,"",VLOOKUP($B581,'Classificação ativ com agrop'!$B$7:$Z$632,COLUMN()-1,0))</f>
        <v>Indeterminada</v>
      </c>
      <c r="L581" s="270" t="str">
        <f>IF(VLOOKUP($B581,'Classificação ativ com agrop'!$B$7:$Z$632,COLUMN()-1,0)=0,"",VLOOKUP($B581,'Classificação ativ com agrop'!$B$7:$Z$632,COLUMN()-1,0))</f>
        <v/>
      </c>
      <c r="M581" s="270" t="str">
        <f>IF(VLOOKUP($B581,'Classificação ativ com agrop'!$B$7:$Z$632,COLUMN()-1,0)=0,"",VLOOKUP($B581,'Classificação ativ com agrop'!$B$7:$Z$632,COLUMN()-1,0))</f>
        <v>Indeterminada</v>
      </c>
      <c r="N581" s="270" t="str">
        <f>IF(VLOOKUP($B581,'Classificação ativ com agrop'!$B$7:$Z$632,COLUMN()-1,0)=0,"",VLOOKUP($B581,'Classificação ativ com agrop'!$B$7:$Z$632,COLUMN()-1,0))</f>
        <v/>
      </c>
      <c r="O581" s="270" t="str">
        <f>IF(VLOOKUP($B581,'Classificação ativ com agrop'!$B$7:$Z$632,COLUMN()-1,0)=0,"",VLOOKUP($B581,'Classificação ativ com agrop'!$B$7:$Z$632,COLUMN()-1,0))</f>
        <v/>
      </c>
      <c r="P581" s="270" t="str">
        <f>IF(VLOOKUP($B581,'Classificação ativ com agrop'!$B$7:$Z$632,COLUMN()-1,0)=0,"",VLOOKUP($B581,'Classificação ativ com agrop'!$B$7:$Z$632,COLUMN()-1,0))</f>
        <v/>
      </c>
      <c r="Q581" s="269">
        <f>IF(VLOOKUP($B581,'Classificação ativ com agrop'!$B$7:$Z$632,COLUMN()-1,0)=0,"",VLOOKUP($B581,'Classificação ativ com agrop'!$B$7:$Z$632,COLUMN()-1,0))</f>
        <v>1</v>
      </c>
      <c r="R581" s="269" t="str">
        <f>IF(VLOOKUP($B581,'Classificação ativ com agrop'!$B$7:$Z$632,COLUMN()-1,0)=0,"",VLOOKUP($B581,'Classificação ativ com agrop'!$B$7:$Z$632,COLUMN()-1,0))</f>
        <v/>
      </c>
      <c r="S581" s="270">
        <f>IF(VLOOKUP($B581,'Classificação ativ com agrop'!$B$7:$Z$632,COLUMN()-1,0)=0,"",VLOOKUP($B581,'Classificação ativ com agrop'!$B$7:$Z$632,COLUMN()-1,0))</f>
        <v>6</v>
      </c>
      <c r="T581" s="270">
        <f>IF(VLOOKUP($B581,'Classificação ativ com agrop'!$B$7:$Z$632,COLUMN()-1,0)=0,"",VLOOKUP($B581,'Classificação ativ com agrop'!$B$7:$Z$632,COLUMN()-1,0))</f>
        <v>7</v>
      </c>
      <c r="U581" s="270">
        <f>IF(VLOOKUP($B581,'Classificação ativ com agrop'!$B$7:$Z$632,COLUMN()-1,0)=0,"",VLOOKUP($B581,'Classificação ativ com agrop'!$B$7:$Z$632,COLUMN()-1,0))</f>
        <v>8018</v>
      </c>
      <c r="V581" s="270">
        <f>IF(VLOOKUP($B581,'Classificação ativ com agrop'!$B$7:$Z$632,COLUMN()-1,0)=0,"",VLOOKUP($B581,'Classificação ativ com agrop'!$B$7:$Z$632,COLUMN()-1,0))</f>
        <v>899</v>
      </c>
      <c r="W581" s="270" t="str">
        <f>IF(VLOOKUP($B581,'Classificação ativ com agrop'!$B$7:$Z$632,COLUMN()-1,0)=0,"",VLOOKUP($B581,'Classificação ativ com agrop'!$B$7:$Z$632,COLUMN()-1,0))</f>
        <v/>
      </c>
      <c r="X581" s="270" t="str">
        <f>IF(VLOOKUP($B581,'Classificação ativ com agrop'!$B$7:$Z$632,COLUMN()-1,0)=0,"",VLOOKUP($B581,'Classificação ativ com agrop'!$B$7:$Z$632,COLUMN()-1,0))</f>
        <v/>
      </c>
      <c r="Y581" s="270" t="str">
        <f>IF(VLOOKUP($B581,'Classificação ativ com agrop'!$B$7:$Z$632,COLUMN()-1,0)=0,"",VLOOKUP($B581,'Classificação ativ com agrop'!$B$7:$Z$632,COLUMN()-1,0))</f>
        <v/>
      </c>
      <c r="Z581" s="270" t="str">
        <f>IF(VLOOKUP($B581,'Classificação ativ com agrop'!$B$7:$Z$632,COLUMN()-1,0)=0,"",VLOOKUP($B581,'Classificação ativ com agrop'!$B$7:$Z$632,COLUMN()-1,0))</f>
        <v/>
      </c>
    </row>
    <row r="582" spans="1:26">
      <c r="A582" s="48">
        <v>153</v>
      </c>
      <c r="B582" s="49" t="s">
        <v>123</v>
      </c>
      <c r="C582" s="65">
        <f>VLOOKUP($B582,'Panorama Especialização Brasil'!$K$4:$BU$679,58,0)</f>
        <v>9</v>
      </c>
      <c r="D582" s="46">
        <f t="shared" ref="D582:D598" si="9">(C582/H582)/($C$4/$H$4)</f>
        <v>1.2544580169046688E-2</v>
      </c>
      <c r="E582" s="201">
        <f>VLOOKUP($B582,'Panorama Especialização Brasil'!$K$4:$BU$679,60,0)</f>
        <v>8</v>
      </c>
      <c r="F582" s="98">
        <v>0</v>
      </c>
      <c r="G582" s="196">
        <v>1</v>
      </c>
      <c r="H582" s="98">
        <f>VLOOKUP($B582,'Panorama Especialização Brasil'!$K$4:$BU$679,63,0)</f>
        <v>12695</v>
      </c>
      <c r="I582" s="201">
        <f>VLOOKUP($B582,'Panorama Especialização Brasil'!$K$4:$BV$680,64,0)</f>
        <v>318</v>
      </c>
      <c r="J582" s="270" t="str">
        <f>IF(VLOOKUP($B582,'Classificação ativ com agrop'!$B$7:$Z$632,COLUMN()-1,0)=0,"",VLOOKUP($B582,'Classificação ativ com agrop'!$B$7:$Z$632,COLUMN()-1,0))</f>
        <v/>
      </c>
      <c r="K582" s="270" t="str">
        <f>IF(VLOOKUP($B582,'Classificação ativ com agrop'!$B$7:$Z$632,COLUMN()-1,0)=0,"",VLOOKUP($B582,'Classificação ativ com agrop'!$B$7:$Z$632,COLUMN()-1,0))</f>
        <v>Indeterminada</v>
      </c>
      <c r="L582" s="270" t="str">
        <f>IF(VLOOKUP($B582,'Classificação ativ com agrop'!$B$7:$Z$632,COLUMN()-1,0)=0,"",VLOOKUP($B582,'Classificação ativ com agrop'!$B$7:$Z$632,COLUMN()-1,0))</f>
        <v/>
      </c>
      <c r="M582" s="270" t="str">
        <f>IF(VLOOKUP($B582,'Classificação ativ com agrop'!$B$7:$Z$632,COLUMN()-1,0)=0,"",VLOOKUP($B582,'Classificação ativ com agrop'!$B$7:$Z$632,COLUMN()-1,0))</f>
        <v>Indeterminada</v>
      </c>
      <c r="N582" s="270" t="str">
        <f>IF(VLOOKUP($B582,'Classificação ativ com agrop'!$B$7:$Z$632,COLUMN()-1,0)=0,"",VLOOKUP($B582,'Classificação ativ com agrop'!$B$7:$Z$632,COLUMN()-1,0))</f>
        <v/>
      </c>
      <c r="O582" s="270" t="str">
        <f>IF(VLOOKUP($B582,'Classificação ativ com agrop'!$B$7:$Z$632,COLUMN()-1,0)=0,"",VLOOKUP($B582,'Classificação ativ com agrop'!$B$7:$Z$632,COLUMN()-1,0))</f>
        <v/>
      </c>
      <c r="P582" s="270" t="str">
        <f>IF(VLOOKUP($B582,'Classificação ativ com agrop'!$B$7:$Z$632,COLUMN()-1,0)=0,"",VLOOKUP($B582,'Classificação ativ com agrop'!$B$7:$Z$632,COLUMN()-1,0))</f>
        <v/>
      </c>
      <c r="Q582" s="269">
        <f>IF(VLOOKUP($B582,'Classificação ativ com agrop'!$B$7:$Z$632,COLUMN()-1,0)=0,"",VLOOKUP($B582,'Classificação ativ com agrop'!$B$7:$Z$632,COLUMN()-1,0))</f>
        <v>1</v>
      </c>
      <c r="R582" s="269" t="str">
        <f>IF(VLOOKUP($B582,'Classificação ativ com agrop'!$B$7:$Z$632,COLUMN()-1,0)=0,"",VLOOKUP($B582,'Classificação ativ com agrop'!$B$7:$Z$632,COLUMN()-1,0))</f>
        <v/>
      </c>
      <c r="S582" s="270">
        <f>IF(VLOOKUP($B582,'Classificação ativ com agrop'!$B$7:$Z$632,COLUMN()-1,0)=0,"",VLOOKUP($B582,'Classificação ativ com agrop'!$B$7:$Z$632,COLUMN()-1,0))</f>
        <v>9</v>
      </c>
      <c r="T582" s="270">
        <f>IF(VLOOKUP($B582,'Classificação ativ com agrop'!$B$7:$Z$632,COLUMN()-1,0)=0,"",VLOOKUP($B582,'Classificação ativ com agrop'!$B$7:$Z$632,COLUMN()-1,0))</f>
        <v>8</v>
      </c>
      <c r="U582" s="270">
        <f>IF(VLOOKUP($B582,'Classificação ativ com agrop'!$B$7:$Z$632,COLUMN()-1,0)=0,"",VLOOKUP($B582,'Classificação ativ com agrop'!$B$7:$Z$632,COLUMN()-1,0))</f>
        <v>12695</v>
      </c>
      <c r="V582" s="270">
        <f>IF(VLOOKUP($B582,'Classificação ativ com agrop'!$B$7:$Z$632,COLUMN()-1,0)=0,"",VLOOKUP($B582,'Classificação ativ com agrop'!$B$7:$Z$632,COLUMN()-1,0))</f>
        <v>318</v>
      </c>
      <c r="W582" s="270" t="str">
        <f>IF(VLOOKUP($B582,'Classificação ativ com agrop'!$B$7:$Z$632,COLUMN()-1,0)=0,"",VLOOKUP($B582,'Classificação ativ com agrop'!$B$7:$Z$632,COLUMN()-1,0))</f>
        <v/>
      </c>
      <c r="X582" s="270" t="str">
        <f>IF(VLOOKUP($B582,'Classificação ativ com agrop'!$B$7:$Z$632,COLUMN()-1,0)=0,"",VLOOKUP($B582,'Classificação ativ com agrop'!$B$7:$Z$632,COLUMN()-1,0))</f>
        <v/>
      </c>
      <c r="Y582" s="270" t="str">
        <f>IF(VLOOKUP($B582,'Classificação ativ com agrop'!$B$7:$Z$632,COLUMN()-1,0)=0,"",VLOOKUP($B582,'Classificação ativ com agrop'!$B$7:$Z$632,COLUMN()-1,0))</f>
        <v/>
      </c>
      <c r="Z582" s="270" t="str">
        <f>IF(VLOOKUP($B582,'Classificação ativ com agrop'!$B$7:$Z$632,COLUMN()-1,0)=0,"",VLOOKUP($B582,'Classificação ativ com agrop'!$B$7:$Z$632,COLUMN()-1,0))</f>
        <v/>
      </c>
    </row>
    <row r="583" spans="1:26">
      <c r="A583" s="48">
        <v>212</v>
      </c>
      <c r="B583" s="49" t="s">
        <v>182</v>
      </c>
      <c r="C583" s="65">
        <f>VLOOKUP($B583,'Panorama Especialização Brasil'!$K$4:$BU$679,58,0)</f>
        <v>5</v>
      </c>
      <c r="D583" s="46">
        <f t="shared" si="9"/>
        <v>1.248400398586204E-2</v>
      </c>
      <c r="E583" s="201">
        <f>VLOOKUP($B583,'Panorama Especialização Brasil'!$K$4:$BU$679,60,0)</f>
        <v>2</v>
      </c>
      <c r="F583" s="98">
        <v>0</v>
      </c>
      <c r="G583" s="196">
        <v>0</v>
      </c>
      <c r="H583" s="98">
        <f>VLOOKUP($B583,'Panorama Especialização Brasil'!$K$4:$BU$679,63,0)</f>
        <v>7087</v>
      </c>
      <c r="I583" s="201">
        <f>VLOOKUP($B583,'Panorama Especialização Brasil'!$K$4:$BV$680,64,0)</f>
        <v>323</v>
      </c>
      <c r="J583" s="270" t="str">
        <f>IF(VLOOKUP($B583,'Classificação ativ com agrop'!$B$7:$Z$632,COLUMN()-1,0)=0,"",VLOOKUP($B583,'Classificação ativ com agrop'!$B$7:$Z$632,COLUMN()-1,0))</f>
        <v/>
      </c>
      <c r="K583" s="270" t="str">
        <f>IF(VLOOKUP($B583,'Classificação ativ com agrop'!$B$7:$Z$632,COLUMN()-1,0)=0,"",VLOOKUP($B583,'Classificação ativ com agrop'!$B$7:$Z$632,COLUMN()-1,0))</f>
        <v>Indeterminada</v>
      </c>
      <c r="L583" s="270" t="str">
        <f>IF(VLOOKUP($B583,'Classificação ativ com agrop'!$B$7:$Z$632,COLUMN()-1,0)=0,"",VLOOKUP($B583,'Classificação ativ com agrop'!$B$7:$Z$632,COLUMN()-1,0))</f>
        <v/>
      </c>
      <c r="M583" s="270" t="str">
        <f>IF(VLOOKUP($B583,'Classificação ativ com agrop'!$B$7:$Z$632,COLUMN()-1,0)=0,"",VLOOKUP($B583,'Classificação ativ com agrop'!$B$7:$Z$632,COLUMN()-1,0))</f>
        <v>Indeterminada</v>
      </c>
      <c r="N583" s="270" t="str">
        <f>IF(VLOOKUP($B583,'Classificação ativ com agrop'!$B$7:$Z$632,COLUMN()-1,0)=0,"",VLOOKUP($B583,'Classificação ativ com agrop'!$B$7:$Z$632,COLUMN()-1,0))</f>
        <v/>
      </c>
      <c r="O583" s="270" t="str">
        <f>IF(VLOOKUP($B583,'Classificação ativ com agrop'!$B$7:$Z$632,COLUMN()-1,0)=0,"",VLOOKUP($B583,'Classificação ativ com agrop'!$B$7:$Z$632,COLUMN()-1,0))</f>
        <v/>
      </c>
      <c r="P583" s="270" t="str">
        <f>IF(VLOOKUP($B583,'Classificação ativ com agrop'!$B$7:$Z$632,COLUMN()-1,0)=0,"",VLOOKUP($B583,'Classificação ativ com agrop'!$B$7:$Z$632,COLUMN()-1,0))</f>
        <v/>
      </c>
      <c r="Q583" s="269">
        <f>IF(VLOOKUP($B583,'Classificação ativ com agrop'!$B$7:$Z$632,COLUMN()-1,0)=0,"",VLOOKUP($B583,'Classificação ativ com agrop'!$B$7:$Z$632,COLUMN()-1,0))</f>
        <v>1</v>
      </c>
      <c r="R583" s="269" t="str">
        <f>IF(VLOOKUP($B583,'Classificação ativ com agrop'!$B$7:$Z$632,COLUMN()-1,0)=0,"",VLOOKUP($B583,'Classificação ativ com agrop'!$B$7:$Z$632,COLUMN()-1,0))</f>
        <v/>
      </c>
      <c r="S583" s="270">
        <f>IF(VLOOKUP($B583,'Classificação ativ com agrop'!$B$7:$Z$632,COLUMN()-1,0)=0,"",VLOOKUP($B583,'Classificação ativ com agrop'!$B$7:$Z$632,COLUMN()-1,0))</f>
        <v>5</v>
      </c>
      <c r="T583" s="270">
        <f>IF(VLOOKUP($B583,'Classificação ativ com agrop'!$B$7:$Z$632,COLUMN()-1,0)=0,"",VLOOKUP($B583,'Classificação ativ com agrop'!$B$7:$Z$632,COLUMN()-1,0))</f>
        <v>2</v>
      </c>
      <c r="U583" s="270">
        <f>IF(VLOOKUP($B583,'Classificação ativ com agrop'!$B$7:$Z$632,COLUMN()-1,0)=0,"",VLOOKUP($B583,'Classificação ativ com agrop'!$B$7:$Z$632,COLUMN()-1,0))</f>
        <v>7087</v>
      </c>
      <c r="V583" s="270">
        <f>IF(VLOOKUP($B583,'Classificação ativ com agrop'!$B$7:$Z$632,COLUMN()-1,0)=0,"",VLOOKUP($B583,'Classificação ativ com agrop'!$B$7:$Z$632,COLUMN()-1,0))</f>
        <v>323</v>
      </c>
      <c r="W583" s="270" t="str">
        <f>IF(VLOOKUP($B583,'Classificação ativ com agrop'!$B$7:$Z$632,COLUMN()-1,0)=0,"",VLOOKUP($B583,'Classificação ativ com agrop'!$B$7:$Z$632,COLUMN()-1,0))</f>
        <v/>
      </c>
      <c r="X583" s="270" t="str">
        <f>IF(VLOOKUP($B583,'Classificação ativ com agrop'!$B$7:$Z$632,COLUMN()-1,0)=0,"",VLOOKUP($B583,'Classificação ativ com agrop'!$B$7:$Z$632,COLUMN()-1,0))</f>
        <v/>
      </c>
      <c r="Y583" s="270" t="str">
        <f>IF(VLOOKUP($B583,'Classificação ativ com agrop'!$B$7:$Z$632,COLUMN()-1,0)=0,"",VLOOKUP($B583,'Classificação ativ com agrop'!$B$7:$Z$632,COLUMN()-1,0))</f>
        <v/>
      </c>
      <c r="Z583" s="270" t="str">
        <f>IF(VLOOKUP($B583,'Classificação ativ com agrop'!$B$7:$Z$632,COLUMN()-1,0)=0,"",VLOOKUP($B583,'Classificação ativ com agrop'!$B$7:$Z$632,COLUMN()-1,0))</f>
        <v/>
      </c>
    </row>
    <row r="584" spans="1:26">
      <c r="A584" s="48">
        <v>173</v>
      </c>
      <c r="B584" s="49" t="s">
        <v>143</v>
      </c>
      <c r="C584" s="65">
        <f>VLOOKUP($B584,'Panorama Especialização Brasil'!$K$4:$BU$679,58,0)</f>
        <v>6</v>
      </c>
      <c r="D584" s="46">
        <f t="shared" si="9"/>
        <v>1.1302987703328557E-2</v>
      </c>
      <c r="E584" s="201">
        <f>VLOOKUP($B584,'Panorama Especialização Brasil'!$K$4:$BU$679,60,0)</f>
        <v>2</v>
      </c>
      <c r="F584" s="98">
        <v>0</v>
      </c>
      <c r="G584" s="196">
        <v>0</v>
      </c>
      <c r="H584" s="98">
        <f>VLOOKUP($B584,'Panorama Especialização Brasil'!$K$4:$BU$679,63,0)</f>
        <v>9393</v>
      </c>
      <c r="I584" s="201">
        <f>VLOOKUP($B584,'Panorama Especialização Brasil'!$K$4:$BV$680,64,0)</f>
        <v>203</v>
      </c>
      <c r="J584" s="270" t="str">
        <f>IF(VLOOKUP($B584,'Classificação ativ com agrop'!$B$7:$Z$632,COLUMN()-1,0)=0,"",VLOOKUP($B584,'Classificação ativ com agrop'!$B$7:$Z$632,COLUMN()-1,0))</f>
        <v/>
      </c>
      <c r="K584" s="270" t="str">
        <f>IF(VLOOKUP($B584,'Classificação ativ com agrop'!$B$7:$Z$632,COLUMN()-1,0)=0,"",VLOOKUP($B584,'Classificação ativ com agrop'!$B$7:$Z$632,COLUMN()-1,0))</f>
        <v>Indeterminada</v>
      </c>
      <c r="L584" s="270" t="str">
        <f>IF(VLOOKUP($B584,'Classificação ativ com agrop'!$B$7:$Z$632,COLUMN()-1,0)=0,"",VLOOKUP($B584,'Classificação ativ com agrop'!$B$7:$Z$632,COLUMN()-1,0))</f>
        <v/>
      </c>
      <c r="M584" s="270" t="str">
        <f>IF(VLOOKUP($B584,'Classificação ativ com agrop'!$B$7:$Z$632,COLUMN()-1,0)=0,"",VLOOKUP($B584,'Classificação ativ com agrop'!$B$7:$Z$632,COLUMN()-1,0))</f>
        <v>Indeterminada</v>
      </c>
      <c r="N584" s="270" t="str">
        <f>IF(VLOOKUP($B584,'Classificação ativ com agrop'!$B$7:$Z$632,COLUMN()-1,0)=0,"",VLOOKUP($B584,'Classificação ativ com agrop'!$B$7:$Z$632,COLUMN()-1,0))</f>
        <v/>
      </c>
      <c r="O584" s="270" t="str">
        <f>IF(VLOOKUP($B584,'Classificação ativ com agrop'!$B$7:$Z$632,COLUMN()-1,0)=0,"",VLOOKUP($B584,'Classificação ativ com agrop'!$B$7:$Z$632,COLUMN()-1,0))</f>
        <v/>
      </c>
      <c r="P584" s="270" t="str">
        <f>IF(VLOOKUP($B584,'Classificação ativ com agrop'!$B$7:$Z$632,COLUMN()-1,0)=0,"",VLOOKUP($B584,'Classificação ativ com agrop'!$B$7:$Z$632,COLUMN()-1,0))</f>
        <v/>
      </c>
      <c r="Q584" s="269">
        <f>IF(VLOOKUP($B584,'Classificação ativ com agrop'!$B$7:$Z$632,COLUMN()-1,0)=0,"",VLOOKUP($B584,'Classificação ativ com agrop'!$B$7:$Z$632,COLUMN()-1,0))</f>
        <v>1</v>
      </c>
      <c r="R584" s="269" t="str">
        <f>IF(VLOOKUP($B584,'Classificação ativ com agrop'!$B$7:$Z$632,COLUMN()-1,0)=0,"",VLOOKUP($B584,'Classificação ativ com agrop'!$B$7:$Z$632,COLUMN()-1,0))</f>
        <v/>
      </c>
      <c r="S584" s="270">
        <f>IF(VLOOKUP($B584,'Classificação ativ com agrop'!$B$7:$Z$632,COLUMN()-1,0)=0,"",VLOOKUP($B584,'Classificação ativ com agrop'!$B$7:$Z$632,COLUMN()-1,0))</f>
        <v>6</v>
      </c>
      <c r="T584" s="270">
        <f>IF(VLOOKUP($B584,'Classificação ativ com agrop'!$B$7:$Z$632,COLUMN()-1,0)=0,"",VLOOKUP($B584,'Classificação ativ com agrop'!$B$7:$Z$632,COLUMN()-1,0))</f>
        <v>2</v>
      </c>
      <c r="U584" s="270">
        <f>IF(VLOOKUP($B584,'Classificação ativ com agrop'!$B$7:$Z$632,COLUMN()-1,0)=0,"",VLOOKUP($B584,'Classificação ativ com agrop'!$B$7:$Z$632,COLUMN()-1,0))</f>
        <v>9393</v>
      </c>
      <c r="V584" s="270">
        <f>IF(VLOOKUP($B584,'Classificação ativ com agrop'!$B$7:$Z$632,COLUMN()-1,0)=0,"",VLOOKUP($B584,'Classificação ativ com agrop'!$B$7:$Z$632,COLUMN()-1,0))</f>
        <v>203</v>
      </c>
      <c r="W584" s="270" t="str">
        <f>IF(VLOOKUP($B584,'Classificação ativ com agrop'!$B$7:$Z$632,COLUMN()-1,0)=0,"",VLOOKUP($B584,'Classificação ativ com agrop'!$B$7:$Z$632,COLUMN()-1,0))</f>
        <v/>
      </c>
      <c r="X584" s="270" t="str">
        <f>IF(VLOOKUP($B584,'Classificação ativ com agrop'!$B$7:$Z$632,COLUMN()-1,0)=0,"",VLOOKUP($B584,'Classificação ativ com agrop'!$B$7:$Z$632,COLUMN()-1,0))</f>
        <v/>
      </c>
      <c r="Y584" s="270" t="str">
        <f>IF(VLOOKUP($B584,'Classificação ativ com agrop'!$B$7:$Z$632,COLUMN()-1,0)=0,"",VLOOKUP($B584,'Classificação ativ com agrop'!$B$7:$Z$632,COLUMN()-1,0))</f>
        <v/>
      </c>
      <c r="Z584" s="270" t="str">
        <f>IF(VLOOKUP($B584,'Classificação ativ com agrop'!$B$7:$Z$632,COLUMN()-1,0)=0,"",VLOOKUP($B584,'Classificação ativ com agrop'!$B$7:$Z$632,COLUMN()-1,0))</f>
        <v/>
      </c>
    </row>
    <row r="585" spans="1:26">
      <c r="A585" s="48">
        <v>270</v>
      </c>
      <c r="B585" s="49" t="s">
        <v>240</v>
      </c>
      <c r="C585" s="65">
        <f>VLOOKUP($B585,'Panorama Especialização Brasil'!$K$4:$BU$679,58,0)</f>
        <v>60</v>
      </c>
      <c r="D585" s="46">
        <f t="shared" si="9"/>
        <v>1.1115423074633842E-2</v>
      </c>
      <c r="E585" s="201">
        <f>VLOOKUP($B585,'Panorama Especialização Brasil'!$K$4:$BU$679,60,0)</f>
        <v>2</v>
      </c>
      <c r="F585" s="98">
        <v>60</v>
      </c>
      <c r="G585" s="196">
        <v>2</v>
      </c>
      <c r="H585" s="98">
        <f>VLOOKUP($B585,'Panorama Especialização Brasil'!$K$4:$BU$679,63,0)</f>
        <v>95515</v>
      </c>
      <c r="I585" s="201">
        <f>VLOOKUP($B585,'Panorama Especialização Brasil'!$K$4:$BV$680,64,0)</f>
        <v>105</v>
      </c>
      <c r="J585" s="270" t="str">
        <f>IF(VLOOKUP($B585,'Classificação ativ com agrop'!$B$7:$Z$632,COLUMN()-1,0)=0,"",VLOOKUP($B585,'Classificação ativ com agrop'!$B$7:$Z$632,COLUMN()-1,0))</f>
        <v/>
      </c>
      <c r="K585" s="270" t="str">
        <f>IF(VLOOKUP($B585,'Classificação ativ com agrop'!$B$7:$Z$632,COLUMN()-1,0)=0,"",VLOOKUP($B585,'Classificação ativ com agrop'!$B$7:$Z$632,COLUMN()-1,0))</f>
        <v>Mat Transp</v>
      </c>
      <c r="L585" s="270" t="str">
        <f>IF(VLOOKUP($B585,'Classificação ativ com agrop'!$B$7:$Z$632,COLUMN()-1,0)=0,"",VLOOKUP($B585,'Classificação ativ com agrop'!$B$7:$Z$632,COLUMN()-1,0))</f>
        <v>Transp ZFM</v>
      </c>
      <c r="M585" s="270" t="str">
        <f>IF(VLOOKUP($B585,'Classificação ativ com agrop'!$B$7:$Z$632,COLUMN()-1,0)=0,"",VLOOKUP($B585,'Classificação ativ com agrop'!$B$7:$Z$632,COLUMN()-1,0))</f>
        <v>X Prop</v>
      </c>
      <c r="N585" s="270" t="str">
        <f>IF(VLOOKUP($B585,'Classificação ativ com agrop'!$B$7:$Z$632,COLUMN()-1,0)=0,"",VLOOKUP($B585,'Classificação ativ com agrop'!$B$7:$Z$632,COLUMN()-1,0))</f>
        <v/>
      </c>
      <c r="O585" s="270" t="str">
        <f>IF(VLOOKUP($B585,'Classificação ativ com agrop'!$B$7:$Z$632,COLUMN()-1,0)=0,"",VLOOKUP($B585,'Classificação ativ com agrop'!$B$7:$Z$632,COLUMN()-1,0))</f>
        <v/>
      </c>
      <c r="P585" s="270" t="str">
        <f>IF(VLOOKUP($B585,'Classificação ativ com agrop'!$B$7:$Z$632,COLUMN()-1,0)=0,"",VLOOKUP($B585,'Classificação ativ com agrop'!$B$7:$Z$632,COLUMN()-1,0))</f>
        <v/>
      </c>
      <c r="Q585" s="269">
        <f>IF(VLOOKUP($B585,'Classificação ativ com agrop'!$B$7:$Z$632,COLUMN()-1,0)=0,"",VLOOKUP($B585,'Classificação ativ com agrop'!$B$7:$Z$632,COLUMN()-1,0))</f>
        <v>1</v>
      </c>
      <c r="R585" s="269" t="str">
        <f>IF(VLOOKUP($B585,'Classificação ativ com agrop'!$B$7:$Z$632,COLUMN()-1,0)=0,"",VLOOKUP($B585,'Classificação ativ com agrop'!$B$7:$Z$632,COLUMN()-1,0))</f>
        <v/>
      </c>
      <c r="S585" s="270">
        <f>IF(VLOOKUP($B585,'Classificação ativ com agrop'!$B$7:$Z$632,COLUMN()-1,0)=0,"",VLOOKUP($B585,'Classificação ativ com agrop'!$B$7:$Z$632,COLUMN()-1,0))</f>
        <v>60</v>
      </c>
      <c r="T585" s="270">
        <f>IF(VLOOKUP($B585,'Classificação ativ com agrop'!$B$7:$Z$632,COLUMN()-1,0)=0,"",VLOOKUP($B585,'Classificação ativ com agrop'!$B$7:$Z$632,COLUMN()-1,0))</f>
        <v>2</v>
      </c>
      <c r="U585" s="270">
        <f>IF(VLOOKUP($B585,'Classificação ativ com agrop'!$B$7:$Z$632,COLUMN()-1,0)=0,"",VLOOKUP($B585,'Classificação ativ com agrop'!$B$7:$Z$632,COLUMN()-1,0))</f>
        <v>95515</v>
      </c>
      <c r="V585" s="270">
        <f>IF(VLOOKUP($B585,'Classificação ativ com agrop'!$B$7:$Z$632,COLUMN()-1,0)=0,"",VLOOKUP($B585,'Classificação ativ com agrop'!$B$7:$Z$632,COLUMN()-1,0))</f>
        <v>105</v>
      </c>
      <c r="W585" s="270" t="str">
        <f>IF(VLOOKUP($B585,'Classificação ativ com agrop'!$B$7:$Z$632,COLUMN()-1,0)=0,"",VLOOKUP($B585,'Classificação ativ com agrop'!$B$7:$Z$632,COLUMN()-1,0))</f>
        <v/>
      </c>
      <c r="X585" s="270" t="str">
        <f>IF(VLOOKUP($B585,'Classificação ativ com agrop'!$B$7:$Z$632,COLUMN()-1,0)=0,"",VLOOKUP($B585,'Classificação ativ com agrop'!$B$7:$Z$632,COLUMN()-1,0))</f>
        <v/>
      </c>
      <c r="Y585" s="270" t="str">
        <f>IF(VLOOKUP($B585,'Classificação ativ com agrop'!$B$7:$Z$632,COLUMN()-1,0)=0,"",VLOOKUP($B585,'Classificação ativ com agrop'!$B$7:$Z$632,COLUMN()-1,0))</f>
        <v/>
      </c>
      <c r="Z585" s="270" t="str">
        <f>IF(VLOOKUP($B585,'Classificação ativ com agrop'!$B$7:$Z$632,COLUMN()-1,0)=0,"",VLOOKUP($B585,'Classificação ativ com agrop'!$B$7:$Z$632,COLUMN()-1,0))</f>
        <v/>
      </c>
    </row>
    <row r="586" spans="1:26">
      <c r="A586" s="48">
        <v>116</v>
      </c>
      <c r="B586" s="49" t="s">
        <v>86</v>
      </c>
      <c r="C586" s="65">
        <f>VLOOKUP($B586,'Panorama Especialização Brasil'!$K$4:$BU$679,58,0)</f>
        <v>94</v>
      </c>
      <c r="D586" s="46">
        <f t="shared" si="9"/>
        <v>9.5273523851619035E-3</v>
      </c>
      <c r="E586" s="201">
        <f>VLOOKUP($B586,'Panorama Especialização Brasil'!$K$4:$BU$679,60,0)</f>
        <v>15</v>
      </c>
      <c r="F586" s="98">
        <v>6</v>
      </c>
      <c r="G586" s="196">
        <v>1</v>
      </c>
      <c r="H586" s="98">
        <f>VLOOKUP($B586,'Panorama Especialização Brasil'!$K$4:$BU$679,63,0)</f>
        <v>174583</v>
      </c>
      <c r="I586" s="201">
        <f>VLOOKUP($B586,'Panorama Especialização Brasil'!$K$4:$BV$680,64,0)</f>
        <v>6439</v>
      </c>
      <c r="J586" s="270" t="str">
        <f>IF(VLOOKUP($B586,'Classificação ativ com agrop'!$B$7:$Z$632,COLUMN()-1,0)=0,"",VLOOKUP($B586,'Classificação ativ com agrop'!$B$7:$Z$632,COLUMN()-1,0))</f>
        <v/>
      </c>
      <c r="K586" s="270" t="str">
        <f>IF(VLOOKUP($B586,'Classificação ativ com agrop'!$B$7:$Z$632,COLUMN()-1,0)=0,"",VLOOKUP($B586,'Classificação ativ com agrop'!$B$7:$Z$632,COLUMN()-1,0))</f>
        <v>SPF</v>
      </c>
      <c r="L586" s="270" t="str">
        <f>IF(VLOOKUP($B586,'Classificação ativ com agrop'!$B$7:$Z$632,COLUMN()-1,0)=0,"",VLOOKUP($B586,'Classificação ativ com agrop'!$B$7:$Z$632,COLUMN()-1,0))</f>
        <v/>
      </c>
      <c r="M586" s="270" t="str">
        <f>IF(VLOOKUP($B586,'Classificação ativ com agrop'!$B$7:$Z$632,COLUMN()-1,0)=0,"",VLOOKUP($B586,'Classificação ativ com agrop'!$B$7:$Z$632,COLUMN()-1,0))</f>
        <v>Cons Reflexo</v>
      </c>
      <c r="N586" s="270" t="str">
        <f>IF(VLOOKUP($B586,'Classificação ativ com agrop'!$B$7:$Z$632,COLUMN()-1,0)=0,"",VLOOKUP($B586,'Classificação ativ com agrop'!$B$7:$Z$632,COLUMN()-1,0))</f>
        <v/>
      </c>
      <c r="O586" s="270" t="str">
        <f>IF(VLOOKUP($B586,'Classificação ativ com agrop'!$B$7:$Z$632,COLUMN()-1,0)=0,"",VLOOKUP($B586,'Classificação ativ com agrop'!$B$7:$Z$632,COLUMN()-1,0))</f>
        <v/>
      </c>
      <c r="P586" s="270" t="str">
        <f>IF(VLOOKUP($B586,'Classificação ativ com agrop'!$B$7:$Z$632,COLUMN()-1,0)=0,"",VLOOKUP($B586,'Classificação ativ com agrop'!$B$7:$Z$632,COLUMN()-1,0))</f>
        <v/>
      </c>
      <c r="Q586" s="269">
        <f>IF(VLOOKUP($B586,'Classificação ativ com agrop'!$B$7:$Z$632,COLUMN()-1,0)=0,"",VLOOKUP($B586,'Classificação ativ com agrop'!$B$7:$Z$632,COLUMN()-1,0))</f>
        <v>1</v>
      </c>
      <c r="R586" s="269" t="str">
        <f>IF(VLOOKUP($B586,'Classificação ativ com agrop'!$B$7:$Z$632,COLUMN()-1,0)=0,"",VLOOKUP($B586,'Classificação ativ com agrop'!$B$7:$Z$632,COLUMN()-1,0))</f>
        <v/>
      </c>
      <c r="S586" s="270">
        <f>IF(VLOOKUP($B586,'Classificação ativ com agrop'!$B$7:$Z$632,COLUMN()-1,0)=0,"",VLOOKUP($B586,'Classificação ativ com agrop'!$B$7:$Z$632,COLUMN()-1,0))</f>
        <v>94</v>
      </c>
      <c r="T586" s="270">
        <f>IF(VLOOKUP($B586,'Classificação ativ com agrop'!$B$7:$Z$632,COLUMN()-1,0)=0,"",VLOOKUP($B586,'Classificação ativ com agrop'!$B$7:$Z$632,COLUMN()-1,0))</f>
        <v>15</v>
      </c>
      <c r="U586" s="270">
        <f>IF(VLOOKUP($B586,'Classificação ativ com agrop'!$B$7:$Z$632,COLUMN()-1,0)=0,"",VLOOKUP($B586,'Classificação ativ com agrop'!$B$7:$Z$632,COLUMN()-1,0))</f>
        <v>174583</v>
      </c>
      <c r="V586" s="270">
        <f>IF(VLOOKUP($B586,'Classificação ativ com agrop'!$B$7:$Z$632,COLUMN()-1,0)=0,"",VLOOKUP($B586,'Classificação ativ com agrop'!$B$7:$Z$632,COLUMN()-1,0))</f>
        <v>6439</v>
      </c>
      <c r="W586" s="270" t="str">
        <f>IF(VLOOKUP($B586,'Classificação ativ com agrop'!$B$7:$Z$632,COLUMN()-1,0)=0,"",VLOOKUP($B586,'Classificação ativ com agrop'!$B$7:$Z$632,COLUMN()-1,0))</f>
        <v/>
      </c>
      <c r="X586" s="270" t="str">
        <f>IF(VLOOKUP($B586,'Classificação ativ com agrop'!$B$7:$Z$632,COLUMN()-1,0)=0,"",VLOOKUP($B586,'Classificação ativ com agrop'!$B$7:$Z$632,COLUMN()-1,0))</f>
        <v/>
      </c>
      <c r="Y586" s="270" t="str">
        <f>IF(VLOOKUP($B586,'Classificação ativ com agrop'!$B$7:$Z$632,COLUMN()-1,0)=0,"",VLOOKUP($B586,'Classificação ativ com agrop'!$B$7:$Z$632,COLUMN()-1,0))</f>
        <v/>
      </c>
      <c r="Z586" s="270" t="str">
        <f>IF(VLOOKUP($B586,'Classificação ativ com agrop'!$B$7:$Z$632,COLUMN()-1,0)=0,"",VLOOKUP($B586,'Classificação ativ com agrop'!$B$7:$Z$632,COLUMN()-1,0))</f>
        <v/>
      </c>
    </row>
    <row r="587" spans="1:26">
      <c r="A587" s="48">
        <v>93</v>
      </c>
      <c r="B587" s="49" t="s">
        <v>63</v>
      </c>
      <c r="C587" s="65">
        <f>VLOOKUP($B587,'Panorama Especialização Brasil'!$K$4:$BU$679,58,0)</f>
        <v>14</v>
      </c>
      <c r="D587" s="46">
        <f t="shared" si="9"/>
        <v>9.4502014760758368E-3</v>
      </c>
      <c r="E587" s="201">
        <f>VLOOKUP($B587,'Panorama Especialização Brasil'!$K$4:$BU$679,60,0)</f>
        <v>2</v>
      </c>
      <c r="F587" s="98">
        <v>13</v>
      </c>
      <c r="G587" s="196">
        <v>1</v>
      </c>
      <c r="H587" s="98">
        <f>VLOOKUP($B587,'Panorama Especialização Brasil'!$K$4:$BU$679,63,0)</f>
        <v>26214</v>
      </c>
      <c r="I587" s="201">
        <f>VLOOKUP($B587,'Panorama Especialização Brasil'!$K$4:$BV$680,64,0)</f>
        <v>428</v>
      </c>
      <c r="J587" s="270" t="str">
        <f>IF(VLOOKUP($B587,'Classificação ativ com agrop'!$B$7:$Z$632,COLUMN()-1,0)=0,"",VLOOKUP($B587,'Classificação ativ com agrop'!$B$7:$Z$632,COLUMN()-1,0))</f>
        <v/>
      </c>
      <c r="K587" s="270" t="str">
        <f>IF(VLOOKUP($B587,'Classificação ativ com agrop'!$B$7:$Z$632,COLUMN()-1,0)=0,"",VLOOKUP($B587,'Classificação ativ com agrop'!$B$7:$Z$632,COLUMN()-1,0))</f>
        <v>Indeterminada</v>
      </c>
      <c r="L587" s="270" t="str">
        <f>IF(VLOOKUP($B587,'Classificação ativ com agrop'!$B$7:$Z$632,COLUMN()-1,0)=0,"",VLOOKUP($B587,'Classificação ativ com agrop'!$B$7:$Z$632,COLUMN()-1,0))</f>
        <v/>
      </c>
      <c r="M587" s="270" t="str">
        <f>IF(VLOOKUP($B587,'Classificação ativ com agrop'!$B$7:$Z$632,COLUMN()-1,0)=0,"",VLOOKUP($B587,'Classificação ativ com agrop'!$B$7:$Z$632,COLUMN()-1,0))</f>
        <v>Indeterminada</v>
      </c>
      <c r="N587" s="270" t="str">
        <f>IF(VLOOKUP($B587,'Classificação ativ com agrop'!$B$7:$Z$632,COLUMN()-1,0)=0,"",VLOOKUP($B587,'Classificação ativ com agrop'!$B$7:$Z$632,COLUMN()-1,0))</f>
        <v/>
      </c>
      <c r="O587" s="270" t="str">
        <f>IF(VLOOKUP($B587,'Classificação ativ com agrop'!$B$7:$Z$632,COLUMN()-1,0)=0,"",VLOOKUP($B587,'Classificação ativ com agrop'!$B$7:$Z$632,COLUMN()-1,0))</f>
        <v/>
      </c>
      <c r="P587" s="270" t="str">
        <f>IF(VLOOKUP($B587,'Classificação ativ com agrop'!$B$7:$Z$632,COLUMN()-1,0)=0,"",VLOOKUP($B587,'Classificação ativ com agrop'!$B$7:$Z$632,COLUMN()-1,0))</f>
        <v/>
      </c>
      <c r="Q587" s="269">
        <f>IF(VLOOKUP($B587,'Classificação ativ com agrop'!$B$7:$Z$632,COLUMN()-1,0)=0,"",VLOOKUP($B587,'Classificação ativ com agrop'!$B$7:$Z$632,COLUMN()-1,0))</f>
        <v>1</v>
      </c>
      <c r="R587" s="269" t="str">
        <f>IF(VLOOKUP($B587,'Classificação ativ com agrop'!$B$7:$Z$632,COLUMN()-1,0)=0,"",VLOOKUP($B587,'Classificação ativ com agrop'!$B$7:$Z$632,COLUMN()-1,0))</f>
        <v/>
      </c>
      <c r="S587" s="270">
        <f>IF(VLOOKUP($B587,'Classificação ativ com agrop'!$B$7:$Z$632,COLUMN()-1,0)=0,"",VLOOKUP($B587,'Classificação ativ com agrop'!$B$7:$Z$632,COLUMN()-1,0))</f>
        <v>14</v>
      </c>
      <c r="T587" s="270">
        <f>IF(VLOOKUP($B587,'Classificação ativ com agrop'!$B$7:$Z$632,COLUMN()-1,0)=0,"",VLOOKUP($B587,'Classificação ativ com agrop'!$B$7:$Z$632,COLUMN()-1,0))</f>
        <v>2</v>
      </c>
      <c r="U587" s="270">
        <f>IF(VLOOKUP($B587,'Classificação ativ com agrop'!$B$7:$Z$632,COLUMN()-1,0)=0,"",VLOOKUP($B587,'Classificação ativ com agrop'!$B$7:$Z$632,COLUMN()-1,0))</f>
        <v>26214</v>
      </c>
      <c r="V587" s="270">
        <f>IF(VLOOKUP($B587,'Classificação ativ com agrop'!$B$7:$Z$632,COLUMN()-1,0)=0,"",VLOOKUP($B587,'Classificação ativ com agrop'!$B$7:$Z$632,COLUMN()-1,0))</f>
        <v>428</v>
      </c>
      <c r="W587" s="270" t="str">
        <f>IF(VLOOKUP($B587,'Classificação ativ com agrop'!$B$7:$Z$632,COLUMN()-1,0)=0,"",VLOOKUP($B587,'Classificação ativ com agrop'!$B$7:$Z$632,COLUMN()-1,0))</f>
        <v/>
      </c>
      <c r="X587" s="270" t="str">
        <f>IF(VLOOKUP($B587,'Classificação ativ com agrop'!$B$7:$Z$632,COLUMN()-1,0)=0,"",VLOOKUP($B587,'Classificação ativ com agrop'!$B$7:$Z$632,COLUMN()-1,0))</f>
        <v/>
      </c>
      <c r="Y587" s="270" t="str">
        <f>IF(VLOOKUP($B587,'Classificação ativ com agrop'!$B$7:$Z$632,COLUMN()-1,0)=0,"",VLOOKUP($B587,'Classificação ativ com agrop'!$B$7:$Z$632,COLUMN()-1,0))</f>
        <v/>
      </c>
      <c r="Z587" s="270" t="str">
        <f>IF(VLOOKUP($B587,'Classificação ativ com agrop'!$B$7:$Z$632,COLUMN()-1,0)=0,"",VLOOKUP($B587,'Classificação ativ com agrop'!$B$7:$Z$632,COLUMN()-1,0))</f>
        <v/>
      </c>
    </row>
    <row r="588" spans="1:26">
      <c r="A588" s="48">
        <v>257</v>
      </c>
      <c r="B588" s="49" t="s">
        <v>227</v>
      </c>
      <c r="C588" s="65">
        <f>VLOOKUP($B588,'Panorama Especialização Brasil'!$K$4:$BU$679,58,0)</f>
        <v>33</v>
      </c>
      <c r="D588" s="46">
        <f t="shared" si="9"/>
        <v>8.4696173595310426E-3</v>
      </c>
      <c r="E588" s="201">
        <f>VLOOKUP($B588,'Panorama Especialização Brasil'!$K$4:$BU$679,60,0)</f>
        <v>6</v>
      </c>
      <c r="F588" s="98">
        <v>0</v>
      </c>
      <c r="G588" s="196">
        <v>0</v>
      </c>
      <c r="H588" s="98">
        <f>VLOOKUP($B588,'Panorama Especialização Brasil'!$K$4:$BU$679,63,0)</f>
        <v>68944</v>
      </c>
      <c r="I588" s="201">
        <f>VLOOKUP($B588,'Panorama Especialização Brasil'!$K$4:$BV$680,64,0)</f>
        <v>1667</v>
      </c>
      <c r="J588" s="270" t="str">
        <f>IF(VLOOKUP($B588,'Classificação ativ com agrop'!$B$7:$Z$632,COLUMN()-1,0)=0,"",VLOOKUP($B588,'Classificação ativ com agrop'!$B$7:$Z$632,COLUMN()-1,0))</f>
        <v/>
      </c>
      <c r="K588" s="270" t="str">
        <f>IF(VLOOKUP($B588,'Classificação ativ com agrop'!$B$7:$Z$632,COLUMN()-1,0)=0,"",VLOOKUP($B588,'Classificação ativ com agrop'!$B$7:$Z$632,COLUMN()-1,0))</f>
        <v>Indeterminada</v>
      </c>
      <c r="L588" s="270" t="str">
        <f>IF(VLOOKUP($B588,'Classificação ativ com agrop'!$B$7:$Z$632,COLUMN()-1,0)=0,"",VLOOKUP($B588,'Classificação ativ com agrop'!$B$7:$Z$632,COLUMN()-1,0))</f>
        <v/>
      </c>
      <c r="M588" s="270" t="str">
        <f>IF(VLOOKUP($B588,'Classificação ativ com agrop'!$B$7:$Z$632,COLUMN()-1,0)=0,"",VLOOKUP($B588,'Classificação ativ com agrop'!$B$7:$Z$632,COLUMN()-1,0))</f>
        <v>Indeterminada</v>
      </c>
      <c r="N588" s="270" t="str">
        <f>IF(VLOOKUP($B588,'Classificação ativ com agrop'!$B$7:$Z$632,COLUMN()-1,0)=0,"",VLOOKUP($B588,'Classificação ativ com agrop'!$B$7:$Z$632,COLUMN()-1,0))</f>
        <v/>
      </c>
      <c r="O588" s="270" t="str">
        <f>IF(VLOOKUP($B588,'Classificação ativ com agrop'!$B$7:$Z$632,COLUMN()-1,0)=0,"",VLOOKUP($B588,'Classificação ativ com agrop'!$B$7:$Z$632,COLUMN()-1,0))</f>
        <v/>
      </c>
      <c r="P588" s="270" t="str">
        <f>IF(VLOOKUP($B588,'Classificação ativ com agrop'!$B$7:$Z$632,COLUMN()-1,0)=0,"",VLOOKUP($B588,'Classificação ativ com agrop'!$B$7:$Z$632,COLUMN()-1,0))</f>
        <v/>
      </c>
      <c r="Q588" s="269">
        <f>IF(VLOOKUP($B588,'Classificação ativ com agrop'!$B$7:$Z$632,COLUMN()-1,0)=0,"",VLOOKUP($B588,'Classificação ativ com agrop'!$B$7:$Z$632,COLUMN()-1,0))</f>
        <v>1</v>
      </c>
      <c r="R588" s="269" t="str">
        <f>IF(VLOOKUP($B588,'Classificação ativ com agrop'!$B$7:$Z$632,COLUMN()-1,0)=0,"",VLOOKUP($B588,'Classificação ativ com agrop'!$B$7:$Z$632,COLUMN()-1,0))</f>
        <v/>
      </c>
      <c r="S588" s="270">
        <f>IF(VLOOKUP($B588,'Classificação ativ com agrop'!$B$7:$Z$632,COLUMN()-1,0)=0,"",VLOOKUP($B588,'Classificação ativ com agrop'!$B$7:$Z$632,COLUMN()-1,0))</f>
        <v>33</v>
      </c>
      <c r="T588" s="270">
        <f>IF(VLOOKUP($B588,'Classificação ativ com agrop'!$B$7:$Z$632,COLUMN()-1,0)=0,"",VLOOKUP($B588,'Classificação ativ com agrop'!$B$7:$Z$632,COLUMN()-1,0))</f>
        <v>6</v>
      </c>
      <c r="U588" s="270">
        <f>IF(VLOOKUP($B588,'Classificação ativ com agrop'!$B$7:$Z$632,COLUMN()-1,0)=0,"",VLOOKUP($B588,'Classificação ativ com agrop'!$B$7:$Z$632,COLUMN()-1,0))</f>
        <v>68944</v>
      </c>
      <c r="V588" s="270">
        <f>IF(VLOOKUP($B588,'Classificação ativ com agrop'!$B$7:$Z$632,COLUMN()-1,0)=0,"",VLOOKUP($B588,'Classificação ativ com agrop'!$B$7:$Z$632,COLUMN()-1,0))</f>
        <v>1667</v>
      </c>
      <c r="W588" s="270" t="str">
        <f>IF(VLOOKUP($B588,'Classificação ativ com agrop'!$B$7:$Z$632,COLUMN()-1,0)=0,"",VLOOKUP($B588,'Classificação ativ com agrop'!$B$7:$Z$632,COLUMN()-1,0))</f>
        <v/>
      </c>
      <c r="X588" s="270" t="str">
        <f>IF(VLOOKUP($B588,'Classificação ativ com agrop'!$B$7:$Z$632,COLUMN()-1,0)=0,"",VLOOKUP($B588,'Classificação ativ com agrop'!$B$7:$Z$632,COLUMN()-1,0))</f>
        <v/>
      </c>
      <c r="Y588" s="270" t="str">
        <f>IF(VLOOKUP($B588,'Classificação ativ com agrop'!$B$7:$Z$632,COLUMN()-1,0)=0,"",VLOOKUP($B588,'Classificação ativ com agrop'!$B$7:$Z$632,COLUMN()-1,0))</f>
        <v/>
      </c>
      <c r="Z588" s="270" t="str">
        <f>IF(VLOOKUP($B588,'Classificação ativ com agrop'!$B$7:$Z$632,COLUMN()-1,0)=0,"",VLOOKUP($B588,'Classificação ativ com agrop'!$B$7:$Z$632,COLUMN()-1,0))</f>
        <v/>
      </c>
    </row>
    <row r="589" spans="1:26">
      <c r="A589" s="48">
        <v>119</v>
      </c>
      <c r="B589" s="49" t="s">
        <v>89</v>
      </c>
      <c r="C589" s="65">
        <f>VLOOKUP($B589,'Panorama Especialização Brasil'!$K$4:$BU$679,58,0)</f>
        <v>10</v>
      </c>
      <c r="D589" s="46">
        <f t="shared" si="9"/>
        <v>5.0249410034534153E-3</v>
      </c>
      <c r="E589" s="201">
        <f>VLOOKUP($B589,'Panorama Especialização Brasil'!$K$4:$BU$679,60,0)</f>
        <v>4</v>
      </c>
      <c r="F589" s="98">
        <v>8</v>
      </c>
      <c r="G589" s="196">
        <v>1</v>
      </c>
      <c r="H589" s="98">
        <f>VLOOKUP($B589,'Panorama Especialização Brasil'!$K$4:$BU$679,63,0)</f>
        <v>35214</v>
      </c>
      <c r="I589" s="201">
        <f>VLOOKUP($B589,'Panorama Especialização Brasil'!$K$4:$BV$680,64,0)</f>
        <v>1260</v>
      </c>
      <c r="J589" s="270" t="str">
        <f>IF(VLOOKUP($B589,'Classificação ativ com agrop'!$B$7:$Z$632,COLUMN()-1,0)=0,"",VLOOKUP($B589,'Classificação ativ com agrop'!$B$7:$Z$632,COLUMN()-1,0))</f>
        <v/>
      </c>
      <c r="K589" s="270" t="str">
        <f>IF(VLOOKUP($B589,'Classificação ativ com agrop'!$B$7:$Z$632,COLUMN()-1,0)=0,"",VLOOKUP($B589,'Classificação ativ com agrop'!$B$7:$Z$632,COLUMN()-1,0))</f>
        <v>Indeterminada</v>
      </c>
      <c r="L589" s="270" t="str">
        <f>IF(VLOOKUP($B589,'Classificação ativ com agrop'!$B$7:$Z$632,COLUMN()-1,0)=0,"",VLOOKUP($B589,'Classificação ativ com agrop'!$B$7:$Z$632,COLUMN()-1,0))</f>
        <v/>
      </c>
      <c r="M589" s="270" t="str">
        <f>IF(VLOOKUP($B589,'Classificação ativ com agrop'!$B$7:$Z$632,COLUMN()-1,0)=0,"",VLOOKUP($B589,'Classificação ativ com agrop'!$B$7:$Z$632,COLUMN()-1,0))</f>
        <v>Indeterminada</v>
      </c>
      <c r="N589" s="270" t="str">
        <f>IF(VLOOKUP($B589,'Classificação ativ com agrop'!$B$7:$Z$632,COLUMN()-1,0)=0,"",VLOOKUP($B589,'Classificação ativ com agrop'!$B$7:$Z$632,COLUMN()-1,0))</f>
        <v/>
      </c>
      <c r="O589" s="270" t="str">
        <f>IF(VLOOKUP($B589,'Classificação ativ com agrop'!$B$7:$Z$632,COLUMN()-1,0)=0,"",VLOOKUP($B589,'Classificação ativ com agrop'!$B$7:$Z$632,COLUMN()-1,0))</f>
        <v/>
      </c>
      <c r="P589" s="270" t="str">
        <f>IF(VLOOKUP($B589,'Classificação ativ com agrop'!$B$7:$Z$632,COLUMN()-1,0)=0,"",VLOOKUP($B589,'Classificação ativ com agrop'!$B$7:$Z$632,COLUMN()-1,0))</f>
        <v/>
      </c>
      <c r="Q589" s="269">
        <f>IF(VLOOKUP($B589,'Classificação ativ com agrop'!$B$7:$Z$632,COLUMN()-1,0)=0,"",VLOOKUP($B589,'Classificação ativ com agrop'!$B$7:$Z$632,COLUMN()-1,0))</f>
        <v>1</v>
      </c>
      <c r="R589" s="269" t="str">
        <f>IF(VLOOKUP($B589,'Classificação ativ com agrop'!$B$7:$Z$632,COLUMN()-1,0)=0,"",VLOOKUP($B589,'Classificação ativ com agrop'!$B$7:$Z$632,COLUMN()-1,0))</f>
        <v/>
      </c>
      <c r="S589" s="270">
        <f>IF(VLOOKUP($B589,'Classificação ativ com agrop'!$B$7:$Z$632,COLUMN()-1,0)=0,"",VLOOKUP($B589,'Classificação ativ com agrop'!$B$7:$Z$632,COLUMN()-1,0))</f>
        <v>10</v>
      </c>
      <c r="T589" s="270">
        <f>IF(VLOOKUP($B589,'Classificação ativ com agrop'!$B$7:$Z$632,COLUMN()-1,0)=0,"",VLOOKUP($B589,'Classificação ativ com agrop'!$B$7:$Z$632,COLUMN()-1,0))</f>
        <v>4</v>
      </c>
      <c r="U589" s="270">
        <f>IF(VLOOKUP($B589,'Classificação ativ com agrop'!$B$7:$Z$632,COLUMN()-1,0)=0,"",VLOOKUP($B589,'Classificação ativ com agrop'!$B$7:$Z$632,COLUMN()-1,0))</f>
        <v>35214</v>
      </c>
      <c r="V589" s="270">
        <f>IF(VLOOKUP($B589,'Classificação ativ com agrop'!$B$7:$Z$632,COLUMN()-1,0)=0,"",VLOOKUP($B589,'Classificação ativ com agrop'!$B$7:$Z$632,COLUMN()-1,0))</f>
        <v>1260</v>
      </c>
      <c r="W589" s="270" t="str">
        <f>IF(VLOOKUP($B589,'Classificação ativ com agrop'!$B$7:$Z$632,COLUMN()-1,0)=0,"",VLOOKUP($B589,'Classificação ativ com agrop'!$B$7:$Z$632,COLUMN()-1,0))</f>
        <v/>
      </c>
      <c r="X589" s="270" t="str">
        <f>IF(VLOOKUP($B589,'Classificação ativ com agrop'!$B$7:$Z$632,COLUMN()-1,0)=0,"",VLOOKUP($B589,'Classificação ativ com agrop'!$B$7:$Z$632,COLUMN()-1,0))</f>
        <v/>
      </c>
      <c r="Y589" s="270" t="str">
        <f>IF(VLOOKUP($B589,'Classificação ativ com agrop'!$B$7:$Z$632,COLUMN()-1,0)=0,"",VLOOKUP($B589,'Classificação ativ com agrop'!$B$7:$Z$632,COLUMN()-1,0))</f>
        <v/>
      </c>
      <c r="Z589" s="270" t="str">
        <f>IF(VLOOKUP($B589,'Classificação ativ com agrop'!$B$7:$Z$632,COLUMN()-1,0)=0,"",VLOOKUP($B589,'Classificação ativ com agrop'!$B$7:$Z$632,COLUMN()-1,0))</f>
        <v/>
      </c>
    </row>
    <row r="590" spans="1:26">
      <c r="A590" s="48">
        <v>211</v>
      </c>
      <c r="B590" s="49" t="s">
        <v>181</v>
      </c>
      <c r="C590" s="65">
        <f>VLOOKUP($B590,'Panorama Especialização Brasil'!$K$4:$BU$679,58,0)</f>
        <v>1</v>
      </c>
      <c r="D590" s="46">
        <f t="shared" si="9"/>
        <v>4.4537697582584584E-3</v>
      </c>
      <c r="E590" s="201">
        <f>VLOOKUP($B590,'Panorama Especialização Brasil'!$K$4:$BU$679,60,0)</f>
        <v>2</v>
      </c>
      <c r="F590" s="98">
        <v>0</v>
      </c>
      <c r="G590" s="196">
        <v>1</v>
      </c>
      <c r="H590" s="98">
        <f>VLOOKUP($B590,'Panorama Especialização Brasil'!$K$4:$BU$679,63,0)</f>
        <v>3973</v>
      </c>
      <c r="I590" s="201">
        <f>VLOOKUP($B590,'Panorama Especialização Brasil'!$K$4:$BV$680,64,0)</f>
        <v>90</v>
      </c>
      <c r="J590" s="270" t="str">
        <f>IF(VLOOKUP($B590,'Classificação ativ com agrop'!$B$7:$Z$632,COLUMN()-1,0)=0,"",VLOOKUP($B590,'Classificação ativ com agrop'!$B$7:$Z$632,COLUMN()-1,0))</f>
        <v/>
      </c>
      <c r="K590" s="270" t="str">
        <f>IF(VLOOKUP($B590,'Classificação ativ com agrop'!$B$7:$Z$632,COLUMN()-1,0)=0,"",VLOOKUP($B590,'Classificação ativ com agrop'!$B$7:$Z$632,COLUMN()-1,0))</f>
        <v>Indeterminada</v>
      </c>
      <c r="L590" s="270" t="str">
        <f>IF(VLOOKUP($B590,'Classificação ativ com agrop'!$B$7:$Z$632,COLUMN()-1,0)=0,"",VLOOKUP($B590,'Classificação ativ com agrop'!$B$7:$Z$632,COLUMN()-1,0))</f>
        <v/>
      </c>
      <c r="M590" s="270" t="str">
        <f>IF(VLOOKUP($B590,'Classificação ativ com agrop'!$B$7:$Z$632,COLUMN()-1,0)=0,"",VLOOKUP($B590,'Classificação ativ com agrop'!$B$7:$Z$632,COLUMN()-1,0))</f>
        <v>Indeterminada</v>
      </c>
      <c r="N590" s="270" t="str">
        <f>IF(VLOOKUP($B590,'Classificação ativ com agrop'!$B$7:$Z$632,COLUMN()-1,0)=0,"",VLOOKUP($B590,'Classificação ativ com agrop'!$B$7:$Z$632,COLUMN()-1,0))</f>
        <v/>
      </c>
      <c r="O590" s="270" t="str">
        <f>IF(VLOOKUP($B590,'Classificação ativ com agrop'!$B$7:$Z$632,COLUMN()-1,0)=0,"",VLOOKUP($B590,'Classificação ativ com agrop'!$B$7:$Z$632,COLUMN()-1,0))</f>
        <v/>
      </c>
      <c r="P590" s="270" t="str">
        <f>IF(VLOOKUP($B590,'Classificação ativ com agrop'!$B$7:$Z$632,COLUMN()-1,0)=0,"",VLOOKUP($B590,'Classificação ativ com agrop'!$B$7:$Z$632,COLUMN()-1,0))</f>
        <v/>
      </c>
      <c r="Q590" s="269">
        <f>IF(VLOOKUP($B590,'Classificação ativ com agrop'!$B$7:$Z$632,COLUMN()-1,0)=0,"",VLOOKUP($B590,'Classificação ativ com agrop'!$B$7:$Z$632,COLUMN()-1,0))</f>
        <v>1</v>
      </c>
      <c r="R590" s="269" t="str">
        <f>IF(VLOOKUP($B590,'Classificação ativ com agrop'!$B$7:$Z$632,COLUMN()-1,0)=0,"",VLOOKUP($B590,'Classificação ativ com agrop'!$B$7:$Z$632,COLUMN()-1,0))</f>
        <v/>
      </c>
      <c r="S590" s="270">
        <f>IF(VLOOKUP($B590,'Classificação ativ com agrop'!$B$7:$Z$632,COLUMN()-1,0)=0,"",VLOOKUP($B590,'Classificação ativ com agrop'!$B$7:$Z$632,COLUMN()-1,0))</f>
        <v>1</v>
      </c>
      <c r="T590" s="270">
        <f>IF(VLOOKUP($B590,'Classificação ativ com agrop'!$B$7:$Z$632,COLUMN()-1,0)=0,"",VLOOKUP($B590,'Classificação ativ com agrop'!$B$7:$Z$632,COLUMN()-1,0))</f>
        <v>2</v>
      </c>
      <c r="U590" s="270">
        <f>IF(VLOOKUP($B590,'Classificação ativ com agrop'!$B$7:$Z$632,COLUMN()-1,0)=0,"",VLOOKUP($B590,'Classificação ativ com agrop'!$B$7:$Z$632,COLUMN()-1,0))</f>
        <v>3973</v>
      </c>
      <c r="V590" s="270">
        <f>IF(VLOOKUP($B590,'Classificação ativ com agrop'!$B$7:$Z$632,COLUMN()-1,0)=0,"",VLOOKUP($B590,'Classificação ativ com agrop'!$B$7:$Z$632,COLUMN()-1,0))</f>
        <v>90</v>
      </c>
      <c r="W590" s="270" t="str">
        <f>IF(VLOOKUP($B590,'Classificação ativ com agrop'!$B$7:$Z$632,COLUMN()-1,0)=0,"",VLOOKUP($B590,'Classificação ativ com agrop'!$B$7:$Z$632,COLUMN()-1,0))</f>
        <v/>
      </c>
      <c r="X590" s="270" t="str">
        <f>IF(VLOOKUP($B590,'Classificação ativ com agrop'!$B$7:$Z$632,COLUMN()-1,0)=0,"",VLOOKUP($B590,'Classificação ativ com agrop'!$B$7:$Z$632,COLUMN()-1,0))</f>
        <v/>
      </c>
      <c r="Y590" s="270" t="str">
        <f>IF(VLOOKUP($B590,'Classificação ativ com agrop'!$B$7:$Z$632,COLUMN()-1,0)=0,"",VLOOKUP($B590,'Classificação ativ com agrop'!$B$7:$Z$632,COLUMN()-1,0))</f>
        <v/>
      </c>
      <c r="Z590" s="270" t="str">
        <f>IF(VLOOKUP($B590,'Classificação ativ com agrop'!$B$7:$Z$632,COLUMN()-1,0)=0,"",VLOOKUP($B590,'Classificação ativ com agrop'!$B$7:$Z$632,COLUMN()-1,0))</f>
        <v/>
      </c>
    </row>
    <row r="591" spans="1:26">
      <c r="A591" s="48">
        <v>263</v>
      </c>
      <c r="B591" s="49" t="s">
        <v>233</v>
      </c>
      <c r="C591" s="65">
        <f>VLOOKUP($B591,'Panorama Especialização Brasil'!$K$4:$BU$679,58,0)</f>
        <v>2</v>
      </c>
      <c r="D591" s="46">
        <f t="shared" si="9"/>
        <v>4.3168644180436337E-3</v>
      </c>
      <c r="E591" s="201">
        <f>VLOOKUP($B591,'Panorama Especialização Brasil'!$K$4:$BU$679,60,0)</f>
        <v>1</v>
      </c>
      <c r="F591" s="98">
        <v>2</v>
      </c>
      <c r="G591" s="196">
        <v>1</v>
      </c>
      <c r="H591" s="98">
        <f>VLOOKUP($B591,'Panorama Especialização Brasil'!$K$4:$BU$679,63,0)</f>
        <v>8198</v>
      </c>
      <c r="I591" s="201">
        <f>VLOOKUP($B591,'Panorama Especialização Brasil'!$K$4:$BV$680,64,0)</f>
        <v>683</v>
      </c>
      <c r="J591" s="270" t="str">
        <f>IF(VLOOKUP($B591,'Classificação ativ com agrop'!$B$7:$Z$632,COLUMN()-1,0)=0,"",VLOOKUP($B591,'Classificação ativ com agrop'!$B$7:$Z$632,COLUMN()-1,0))</f>
        <v/>
      </c>
      <c r="K591" s="270" t="str">
        <f>IF(VLOOKUP($B591,'Classificação ativ com agrop'!$B$7:$Z$632,COLUMN()-1,0)=0,"",VLOOKUP($B591,'Classificação ativ com agrop'!$B$7:$Z$632,COLUMN()-1,0))</f>
        <v>Indeterminada</v>
      </c>
      <c r="L591" s="270" t="str">
        <f>IF(VLOOKUP($B591,'Classificação ativ com agrop'!$B$7:$Z$632,COLUMN()-1,0)=0,"",VLOOKUP($B591,'Classificação ativ com agrop'!$B$7:$Z$632,COLUMN()-1,0))</f>
        <v/>
      </c>
      <c r="M591" s="270" t="str">
        <f>IF(VLOOKUP($B591,'Classificação ativ com agrop'!$B$7:$Z$632,COLUMN()-1,0)=0,"",VLOOKUP($B591,'Classificação ativ com agrop'!$B$7:$Z$632,COLUMN()-1,0))</f>
        <v>Indeterminada</v>
      </c>
      <c r="N591" s="270" t="str">
        <f>IF(VLOOKUP($B591,'Classificação ativ com agrop'!$B$7:$Z$632,COLUMN()-1,0)=0,"",VLOOKUP($B591,'Classificação ativ com agrop'!$B$7:$Z$632,COLUMN()-1,0))</f>
        <v/>
      </c>
      <c r="O591" s="270" t="str">
        <f>IF(VLOOKUP($B591,'Classificação ativ com agrop'!$B$7:$Z$632,COLUMN()-1,0)=0,"",VLOOKUP($B591,'Classificação ativ com agrop'!$B$7:$Z$632,COLUMN()-1,0))</f>
        <v/>
      </c>
      <c r="P591" s="270" t="str">
        <f>IF(VLOOKUP($B591,'Classificação ativ com agrop'!$B$7:$Z$632,COLUMN()-1,0)=0,"",VLOOKUP($B591,'Classificação ativ com agrop'!$B$7:$Z$632,COLUMN()-1,0))</f>
        <v/>
      </c>
      <c r="Q591" s="269">
        <f>IF(VLOOKUP($B591,'Classificação ativ com agrop'!$B$7:$Z$632,COLUMN()-1,0)=0,"",VLOOKUP($B591,'Classificação ativ com agrop'!$B$7:$Z$632,COLUMN()-1,0))</f>
        <v>1</v>
      </c>
      <c r="R591" s="269" t="str">
        <f>IF(VLOOKUP($B591,'Classificação ativ com agrop'!$B$7:$Z$632,COLUMN()-1,0)=0,"",VLOOKUP($B591,'Classificação ativ com agrop'!$B$7:$Z$632,COLUMN()-1,0))</f>
        <v/>
      </c>
      <c r="S591" s="270">
        <f>IF(VLOOKUP($B591,'Classificação ativ com agrop'!$B$7:$Z$632,COLUMN()-1,0)=0,"",VLOOKUP($B591,'Classificação ativ com agrop'!$B$7:$Z$632,COLUMN()-1,0))</f>
        <v>2</v>
      </c>
      <c r="T591" s="270">
        <f>IF(VLOOKUP($B591,'Classificação ativ com agrop'!$B$7:$Z$632,COLUMN()-1,0)=0,"",VLOOKUP($B591,'Classificação ativ com agrop'!$B$7:$Z$632,COLUMN()-1,0))</f>
        <v>1</v>
      </c>
      <c r="U591" s="270">
        <f>IF(VLOOKUP($B591,'Classificação ativ com agrop'!$B$7:$Z$632,COLUMN()-1,0)=0,"",VLOOKUP($B591,'Classificação ativ com agrop'!$B$7:$Z$632,COLUMN()-1,0))</f>
        <v>8198</v>
      </c>
      <c r="V591" s="270">
        <f>IF(VLOOKUP($B591,'Classificação ativ com agrop'!$B$7:$Z$632,COLUMN()-1,0)=0,"",VLOOKUP($B591,'Classificação ativ com agrop'!$B$7:$Z$632,COLUMN()-1,0))</f>
        <v>683</v>
      </c>
      <c r="W591" s="270" t="str">
        <f>IF(VLOOKUP($B591,'Classificação ativ com agrop'!$B$7:$Z$632,COLUMN()-1,0)=0,"",VLOOKUP($B591,'Classificação ativ com agrop'!$B$7:$Z$632,COLUMN()-1,0))</f>
        <v/>
      </c>
      <c r="X591" s="270" t="str">
        <f>IF(VLOOKUP($B591,'Classificação ativ com agrop'!$B$7:$Z$632,COLUMN()-1,0)=0,"",VLOOKUP($B591,'Classificação ativ com agrop'!$B$7:$Z$632,COLUMN()-1,0))</f>
        <v/>
      </c>
      <c r="Y591" s="270" t="str">
        <f>IF(VLOOKUP($B591,'Classificação ativ com agrop'!$B$7:$Z$632,COLUMN()-1,0)=0,"",VLOOKUP($B591,'Classificação ativ com agrop'!$B$7:$Z$632,COLUMN()-1,0))</f>
        <v/>
      </c>
      <c r="Z591" s="270" t="str">
        <f>IF(VLOOKUP($B591,'Classificação ativ com agrop'!$B$7:$Z$632,COLUMN()-1,0)=0,"",VLOOKUP($B591,'Classificação ativ com agrop'!$B$7:$Z$632,COLUMN()-1,0))</f>
        <v/>
      </c>
    </row>
    <row r="592" spans="1:26">
      <c r="A592" s="48">
        <v>100</v>
      </c>
      <c r="B592" s="49" t="s">
        <v>70</v>
      </c>
      <c r="C592" s="65">
        <f>VLOOKUP($B592,'Panorama Especialização Brasil'!$K$4:$BU$679,58,0)</f>
        <v>6</v>
      </c>
      <c r="D592" s="46">
        <f t="shared" si="9"/>
        <v>4.2217656870274034E-3</v>
      </c>
      <c r="E592" s="201">
        <f>VLOOKUP($B592,'Panorama Especialização Brasil'!$K$4:$BU$679,60,0)</f>
        <v>2</v>
      </c>
      <c r="F592" s="98">
        <v>5</v>
      </c>
      <c r="G592" s="196">
        <v>1</v>
      </c>
      <c r="H592" s="98">
        <f>VLOOKUP($B592,'Panorama Especialização Brasil'!$K$4:$BU$679,63,0)</f>
        <v>25148</v>
      </c>
      <c r="I592" s="201">
        <f>VLOOKUP($B592,'Panorama Especialização Brasil'!$K$4:$BV$680,64,0)</f>
        <v>736</v>
      </c>
      <c r="J592" s="270" t="str">
        <f>IF(VLOOKUP($B592,'Classificação ativ com agrop'!$B$7:$Z$632,COLUMN()-1,0)=0,"",VLOOKUP($B592,'Classificação ativ com agrop'!$B$7:$Z$632,COLUMN()-1,0))</f>
        <v/>
      </c>
      <c r="K592" s="270" t="str">
        <f>IF(VLOOKUP($B592,'Classificação ativ com agrop'!$B$7:$Z$632,COLUMN()-1,0)=0,"",VLOOKUP($B592,'Classificação ativ com agrop'!$B$7:$Z$632,COLUMN()-1,0))</f>
        <v>Indeterminada</v>
      </c>
      <c r="L592" s="270" t="str">
        <f>IF(VLOOKUP($B592,'Classificação ativ com agrop'!$B$7:$Z$632,COLUMN()-1,0)=0,"",VLOOKUP($B592,'Classificação ativ com agrop'!$B$7:$Z$632,COLUMN()-1,0))</f>
        <v/>
      </c>
      <c r="M592" s="270" t="str">
        <f>IF(VLOOKUP($B592,'Classificação ativ com agrop'!$B$7:$Z$632,COLUMN()-1,0)=0,"",VLOOKUP($B592,'Classificação ativ com agrop'!$B$7:$Z$632,COLUMN()-1,0))</f>
        <v>Indeterminada</v>
      </c>
      <c r="N592" s="270" t="str">
        <f>IF(VLOOKUP($B592,'Classificação ativ com agrop'!$B$7:$Z$632,COLUMN()-1,0)=0,"",VLOOKUP($B592,'Classificação ativ com agrop'!$B$7:$Z$632,COLUMN()-1,0))</f>
        <v/>
      </c>
      <c r="O592" s="270" t="str">
        <f>IF(VLOOKUP($B592,'Classificação ativ com agrop'!$B$7:$Z$632,COLUMN()-1,0)=0,"",VLOOKUP($B592,'Classificação ativ com agrop'!$B$7:$Z$632,COLUMN()-1,0))</f>
        <v/>
      </c>
      <c r="P592" s="270" t="str">
        <f>IF(VLOOKUP($B592,'Classificação ativ com agrop'!$B$7:$Z$632,COLUMN()-1,0)=0,"",VLOOKUP($B592,'Classificação ativ com agrop'!$B$7:$Z$632,COLUMN()-1,0))</f>
        <v/>
      </c>
      <c r="Q592" s="269">
        <f>IF(VLOOKUP($B592,'Classificação ativ com agrop'!$B$7:$Z$632,COLUMN()-1,0)=0,"",VLOOKUP($B592,'Classificação ativ com agrop'!$B$7:$Z$632,COLUMN()-1,0))</f>
        <v>1</v>
      </c>
      <c r="R592" s="269" t="str">
        <f>IF(VLOOKUP($B592,'Classificação ativ com agrop'!$B$7:$Z$632,COLUMN()-1,0)=0,"",VLOOKUP($B592,'Classificação ativ com agrop'!$B$7:$Z$632,COLUMN()-1,0))</f>
        <v/>
      </c>
      <c r="S592" s="270">
        <f>IF(VLOOKUP($B592,'Classificação ativ com agrop'!$B$7:$Z$632,COLUMN()-1,0)=0,"",VLOOKUP($B592,'Classificação ativ com agrop'!$B$7:$Z$632,COLUMN()-1,0))</f>
        <v>6</v>
      </c>
      <c r="T592" s="270">
        <f>IF(VLOOKUP($B592,'Classificação ativ com agrop'!$B$7:$Z$632,COLUMN()-1,0)=0,"",VLOOKUP($B592,'Classificação ativ com agrop'!$B$7:$Z$632,COLUMN()-1,0))</f>
        <v>2</v>
      </c>
      <c r="U592" s="270">
        <f>IF(VLOOKUP($B592,'Classificação ativ com agrop'!$B$7:$Z$632,COLUMN()-1,0)=0,"",VLOOKUP($B592,'Classificação ativ com agrop'!$B$7:$Z$632,COLUMN()-1,0))</f>
        <v>25148</v>
      </c>
      <c r="V592" s="270">
        <f>IF(VLOOKUP($B592,'Classificação ativ com agrop'!$B$7:$Z$632,COLUMN()-1,0)=0,"",VLOOKUP($B592,'Classificação ativ com agrop'!$B$7:$Z$632,COLUMN()-1,0))</f>
        <v>736</v>
      </c>
      <c r="W592" s="270" t="str">
        <f>IF(VLOOKUP($B592,'Classificação ativ com agrop'!$B$7:$Z$632,COLUMN()-1,0)=0,"",VLOOKUP($B592,'Classificação ativ com agrop'!$B$7:$Z$632,COLUMN()-1,0))</f>
        <v/>
      </c>
      <c r="X592" s="270" t="str">
        <f>IF(VLOOKUP($B592,'Classificação ativ com agrop'!$B$7:$Z$632,COLUMN()-1,0)=0,"",VLOOKUP($B592,'Classificação ativ com agrop'!$B$7:$Z$632,COLUMN()-1,0))</f>
        <v/>
      </c>
      <c r="Y592" s="270" t="str">
        <f>IF(VLOOKUP($B592,'Classificação ativ com agrop'!$B$7:$Z$632,COLUMN()-1,0)=0,"",VLOOKUP($B592,'Classificação ativ com agrop'!$B$7:$Z$632,COLUMN()-1,0))</f>
        <v/>
      </c>
      <c r="Z592" s="270" t="str">
        <f>IF(VLOOKUP($B592,'Classificação ativ com agrop'!$B$7:$Z$632,COLUMN()-1,0)=0,"",VLOOKUP($B592,'Classificação ativ com agrop'!$B$7:$Z$632,COLUMN()-1,0))</f>
        <v/>
      </c>
    </row>
    <row r="593" spans="1:26">
      <c r="A593" s="48">
        <v>282</v>
      </c>
      <c r="B593" s="49" t="s">
        <v>252</v>
      </c>
      <c r="C593" s="65">
        <f>VLOOKUP($B593,'Panorama Especialização Brasil'!$K$4:$BU$679,58,0)</f>
        <v>1</v>
      </c>
      <c r="D593" s="46">
        <f t="shared" si="9"/>
        <v>3.3950167401306324E-3</v>
      </c>
      <c r="E593" s="201">
        <f>VLOOKUP($B593,'Panorama Especialização Brasil'!$K$4:$BU$679,60,0)</f>
        <v>1</v>
      </c>
      <c r="F593" s="98">
        <v>1</v>
      </c>
      <c r="G593" s="196">
        <v>1</v>
      </c>
      <c r="H593" s="98">
        <f>VLOOKUP($B593,'Panorama Especialização Brasil'!$K$4:$BU$679,63,0)</f>
        <v>5212</v>
      </c>
      <c r="I593" s="201">
        <f>VLOOKUP($B593,'Panorama Especialização Brasil'!$K$4:$BV$680,64,0)</f>
        <v>24</v>
      </c>
      <c r="J593" s="270" t="str">
        <f>IF(VLOOKUP($B593,'Classificação ativ com agrop'!$B$7:$Z$632,COLUMN()-1,0)=0,"",VLOOKUP($B593,'Classificação ativ com agrop'!$B$7:$Z$632,COLUMN()-1,0))</f>
        <v/>
      </c>
      <c r="K593" s="270" t="str">
        <f>IF(VLOOKUP($B593,'Classificação ativ com agrop'!$B$7:$Z$632,COLUMN()-1,0)=0,"",VLOOKUP($B593,'Classificação ativ com agrop'!$B$7:$Z$632,COLUMN()-1,0))</f>
        <v>Indeterminada</v>
      </c>
      <c r="L593" s="270" t="str">
        <f>IF(VLOOKUP($B593,'Classificação ativ com agrop'!$B$7:$Z$632,COLUMN()-1,0)=0,"",VLOOKUP($B593,'Classificação ativ com agrop'!$B$7:$Z$632,COLUMN()-1,0))</f>
        <v/>
      </c>
      <c r="M593" s="270" t="str">
        <f>IF(VLOOKUP($B593,'Classificação ativ com agrop'!$B$7:$Z$632,COLUMN()-1,0)=0,"",VLOOKUP($B593,'Classificação ativ com agrop'!$B$7:$Z$632,COLUMN()-1,0))</f>
        <v>Indeterminada</v>
      </c>
      <c r="N593" s="270" t="str">
        <f>IF(VLOOKUP($B593,'Classificação ativ com agrop'!$B$7:$Z$632,COLUMN()-1,0)=0,"",VLOOKUP($B593,'Classificação ativ com agrop'!$B$7:$Z$632,COLUMN()-1,0))</f>
        <v/>
      </c>
      <c r="O593" s="270" t="str">
        <f>IF(VLOOKUP($B593,'Classificação ativ com agrop'!$B$7:$Z$632,COLUMN()-1,0)=0,"",VLOOKUP($B593,'Classificação ativ com agrop'!$B$7:$Z$632,COLUMN()-1,0))</f>
        <v/>
      </c>
      <c r="P593" s="270" t="str">
        <f>IF(VLOOKUP($B593,'Classificação ativ com agrop'!$B$7:$Z$632,COLUMN()-1,0)=0,"",VLOOKUP($B593,'Classificação ativ com agrop'!$B$7:$Z$632,COLUMN()-1,0))</f>
        <v/>
      </c>
      <c r="Q593" s="269">
        <f>IF(VLOOKUP($B593,'Classificação ativ com agrop'!$B$7:$Z$632,COLUMN()-1,0)=0,"",VLOOKUP($B593,'Classificação ativ com agrop'!$B$7:$Z$632,COLUMN()-1,0))</f>
        <v>1</v>
      </c>
      <c r="R593" s="269" t="str">
        <f>IF(VLOOKUP($B593,'Classificação ativ com agrop'!$B$7:$Z$632,COLUMN()-1,0)=0,"",VLOOKUP($B593,'Classificação ativ com agrop'!$B$7:$Z$632,COLUMN()-1,0))</f>
        <v/>
      </c>
      <c r="S593" s="270">
        <f>IF(VLOOKUP($B593,'Classificação ativ com agrop'!$B$7:$Z$632,COLUMN()-1,0)=0,"",VLOOKUP($B593,'Classificação ativ com agrop'!$B$7:$Z$632,COLUMN()-1,0))</f>
        <v>1</v>
      </c>
      <c r="T593" s="270">
        <f>IF(VLOOKUP($B593,'Classificação ativ com agrop'!$B$7:$Z$632,COLUMN()-1,0)=0,"",VLOOKUP($B593,'Classificação ativ com agrop'!$B$7:$Z$632,COLUMN()-1,0))</f>
        <v>1</v>
      </c>
      <c r="U593" s="270">
        <f>IF(VLOOKUP($B593,'Classificação ativ com agrop'!$B$7:$Z$632,COLUMN()-1,0)=0,"",VLOOKUP($B593,'Classificação ativ com agrop'!$B$7:$Z$632,COLUMN()-1,0))</f>
        <v>5212</v>
      </c>
      <c r="V593" s="270">
        <f>IF(VLOOKUP($B593,'Classificação ativ com agrop'!$B$7:$Z$632,COLUMN()-1,0)=0,"",VLOOKUP($B593,'Classificação ativ com agrop'!$B$7:$Z$632,COLUMN()-1,0))</f>
        <v>24</v>
      </c>
      <c r="W593" s="270" t="str">
        <f>IF(VLOOKUP($B593,'Classificação ativ com agrop'!$B$7:$Z$632,COLUMN()-1,0)=0,"",VLOOKUP($B593,'Classificação ativ com agrop'!$B$7:$Z$632,COLUMN()-1,0))</f>
        <v/>
      </c>
      <c r="X593" s="270" t="str">
        <f>IF(VLOOKUP($B593,'Classificação ativ com agrop'!$B$7:$Z$632,COLUMN()-1,0)=0,"",VLOOKUP($B593,'Classificação ativ com agrop'!$B$7:$Z$632,COLUMN()-1,0))</f>
        <v/>
      </c>
      <c r="Y593" s="270" t="str">
        <f>IF(VLOOKUP($B593,'Classificação ativ com agrop'!$B$7:$Z$632,COLUMN()-1,0)=0,"",VLOOKUP($B593,'Classificação ativ com agrop'!$B$7:$Z$632,COLUMN()-1,0))</f>
        <v/>
      </c>
      <c r="Z593" s="270" t="str">
        <f>IF(VLOOKUP($B593,'Classificação ativ com agrop'!$B$7:$Z$632,COLUMN()-1,0)=0,"",VLOOKUP($B593,'Classificação ativ com agrop'!$B$7:$Z$632,COLUMN()-1,0))</f>
        <v/>
      </c>
    </row>
    <row r="594" spans="1:26">
      <c r="A594" s="48">
        <v>218</v>
      </c>
      <c r="B594" s="49" t="s">
        <v>717</v>
      </c>
      <c r="C594" s="65">
        <f>VLOOKUP($B594,'Panorama Especialização Brasil'!$K$4:$BU$679,58,0)</f>
        <v>1</v>
      </c>
      <c r="D594" s="46">
        <f t="shared" si="9"/>
        <v>2.8711386093721982E-3</v>
      </c>
      <c r="E594" s="201">
        <f>VLOOKUP($B594,'Panorama Especialização Brasil'!$K$4:$BU$679,60,0)</f>
        <v>1</v>
      </c>
      <c r="F594" s="98">
        <v>0</v>
      </c>
      <c r="G594" s="196">
        <v>0</v>
      </c>
      <c r="H594" s="98">
        <f>VLOOKUP($B594,'Panorama Especialização Brasil'!$K$4:$BU$679,63,0)</f>
        <v>6163</v>
      </c>
      <c r="I594" s="201">
        <f>VLOOKUP($B594,'Panorama Especialização Brasil'!$K$4:$BV$680,64,0)</f>
        <v>28</v>
      </c>
      <c r="J594" s="270" t="str">
        <f>IF(VLOOKUP($B594,'Classificação ativ com agrop'!$B$7:$Z$632,COLUMN()-1,0)=0,"",VLOOKUP($B594,'Classificação ativ com agrop'!$B$7:$Z$632,COLUMN()-1,0))</f>
        <v/>
      </c>
      <c r="K594" s="270" t="str">
        <f>IF(VLOOKUP($B594,'Classificação ativ com agrop'!$B$7:$Z$632,COLUMN()-1,0)=0,"",VLOOKUP($B594,'Classificação ativ com agrop'!$B$7:$Z$632,COLUMN()-1,0))</f>
        <v>Indeterminada</v>
      </c>
      <c r="L594" s="270" t="str">
        <f>IF(VLOOKUP($B594,'Classificação ativ com agrop'!$B$7:$Z$632,COLUMN()-1,0)=0,"",VLOOKUP($B594,'Classificação ativ com agrop'!$B$7:$Z$632,COLUMN()-1,0))</f>
        <v/>
      </c>
      <c r="M594" s="270" t="str">
        <f>IF(VLOOKUP($B594,'Classificação ativ com agrop'!$B$7:$Z$632,COLUMN()-1,0)=0,"",VLOOKUP($B594,'Classificação ativ com agrop'!$B$7:$Z$632,COLUMN()-1,0))</f>
        <v>Indeterminada</v>
      </c>
      <c r="N594" s="270" t="str">
        <f>IF(VLOOKUP($B594,'Classificação ativ com agrop'!$B$7:$Z$632,COLUMN()-1,0)=0,"",VLOOKUP($B594,'Classificação ativ com agrop'!$B$7:$Z$632,COLUMN()-1,0))</f>
        <v/>
      </c>
      <c r="O594" s="270" t="str">
        <f>IF(VLOOKUP($B594,'Classificação ativ com agrop'!$B$7:$Z$632,COLUMN()-1,0)=0,"",VLOOKUP($B594,'Classificação ativ com agrop'!$B$7:$Z$632,COLUMN()-1,0))</f>
        <v/>
      </c>
      <c r="P594" s="270" t="str">
        <f>IF(VLOOKUP($B594,'Classificação ativ com agrop'!$B$7:$Z$632,COLUMN()-1,0)=0,"",VLOOKUP($B594,'Classificação ativ com agrop'!$B$7:$Z$632,COLUMN()-1,0))</f>
        <v/>
      </c>
      <c r="Q594" s="269">
        <f>IF(VLOOKUP($B594,'Classificação ativ com agrop'!$B$7:$Z$632,COLUMN()-1,0)=0,"",VLOOKUP($B594,'Classificação ativ com agrop'!$B$7:$Z$632,COLUMN()-1,0))</f>
        <v>1</v>
      </c>
      <c r="R594" s="269" t="str">
        <f>IF(VLOOKUP($B594,'Classificação ativ com agrop'!$B$7:$Z$632,COLUMN()-1,0)=0,"",VLOOKUP($B594,'Classificação ativ com agrop'!$B$7:$Z$632,COLUMN()-1,0))</f>
        <v/>
      </c>
      <c r="S594" s="270">
        <f>IF(VLOOKUP($B594,'Classificação ativ com agrop'!$B$7:$Z$632,COLUMN()-1,0)=0,"",VLOOKUP($B594,'Classificação ativ com agrop'!$B$7:$Z$632,COLUMN()-1,0))</f>
        <v>1</v>
      </c>
      <c r="T594" s="270">
        <f>IF(VLOOKUP($B594,'Classificação ativ com agrop'!$B$7:$Z$632,COLUMN()-1,0)=0,"",VLOOKUP($B594,'Classificação ativ com agrop'!$B$7:$Z$632,COLUMN()-1,0))</f>
        <v>1</v>
      </c>
      <c r="U594" s="270">
        <f>IF(VLOOKUP($B594,'Classificação ativ com agrop'!$B$7:$Z$632,COLUMN()-1,0)=0,"",VLOOKUP($B594,'Classificação ativ com agrop'!$B$7:$Z$632,COLUMN()-1,0))</f>
        <v>6163</v>
      </c>
      <c r="V594" s="270">
        <f>IF(VLOOKUP($B594,'Classificação ativ com agrop'!$B$7:$Z$632,COLUMN()-1,0)=0,"",VLOOKUP($B594,'Classificação ativ com agrop'!$B$7:$Z$632,COLUMN()-1,0))</f>
        <v>28</v>
      </c>
      <c r="W594" s="270" t="str">
        <f>IF(VLOOKUP($B594,'Classificação ativ com agrop'!$B$7:$Z$632,COLUMN()-1,0)=0,"",VLOOKUP($B594,'Classificação ativ com agrop'!$B$7:$Z$632,COLUMN()-1,0))</f>
        <v/>
      </c>
      <c r="X594" s="270" t="str">
        <f>IF(VLOOKUP($B594,'Classificação ativ com agrop'!$B$7:$Z$632,COLUMN()-1,0)=0,"",VLOOKUP($B594,'Classificação ativ com agrop'!$B$7:$Z$632,COLUMN()-1,0))</f>
        <v/>
      </c>
      <c r="Y594" s="270" t="str">
        <f>IF(VLOOKUP($B594,'Classificação ativ com agrop'!$B$7:$Z$632,COLUMN()-1,0)=0,"",VLOOKUP($B594,'Classificação ativ com agrop'!$B$7:$Z$632,COLUMN()-1,0))</f>
        <v/>
      </c>
      <c r="Z594" s="270" t="str">
        <f>IF(VLOOKUP($B594,'Classificação ativ com agrop'!$B$7:$Z$632,COLUMN()-1,0)=0,"",VLOOKUP($B594,'Classificação ativ com agrop'!$B$7:$Z$632,COLUMN()-1,0))</f>
        <v/>
      </c>
    </row>
    <row r="595" spans="1:26">
      <c r="A595" s="48">
        <v>467</v>
      </c>
      <c r="B595" s="49" t="s">
        <v>439</v>
      </c>
      <c r="C595" s="65">
        <f>VLOOKUP($B595,'Panorama Especialização Brasil'!$K$4:$BU$679,58,0)</f>
        <v>4</v>
      </c>
      <c r="D595" s="46">
        <f t="shared" si="9"/>
        <v>2.8221415071069942E-3</v>
      </c>
      <c r="E595" s="201">
        <f>VLOOKUP($B595,'Panorama Especialização Brasil'!$K$4:$BU$679,60,0)</f>
        <v>1</v>
      </c>
      <c r="F595" s="98">
        <v>0</v>
      </c>
      <c r="G595" s="196">
        <v>0</v>
      </c>
      <c r="H595" s="98">
        <f>VLOOKUP($B595,'Panorama Especialização Brasil'!$K$4:$BU$679,63,0)</f>
        <v>25080</v>
      </c>
      <c r="I595" s="201">
        <f>VLOOKUP($B595,'Panorama Especialização Brasil'!$K$4:$BV$680,64,0)</f>
        <v>133</v>
      </c>
      <c r="J595" s="270" t="str">
        <f>IF(VLOOKUP($B595,'Classificação ativ com agrop'!$B$7:$Z$632,COLUMN()-1,0)=0,"",VLOOKUP($B595,'Classificação ativ com agrop'!$B$7:$Z$632,COLUMN()-1,0))</f>
        <v/>
      </c>
      <c r="K595" s="270" t="str">
        <f>IF(VLOOKUP($B595,'Classificação ativ com agrop'!$B$7:$Z$632,COLUMN()-1,0)=0,"",VLOOKUP($B595,'Classificação ativ com agrop'!$B$7:$Z$632,COLUMN()-1,0))</f>
        <v>SPF&amp;E</v>
      </c>
      <c r="L595" s="270" t="str">
        <f>IF(VLOOKUP($B595,'Classificação ativ com agrop'!$B$7:$Z$632,COLUMN()-1,0)=0,"",VLOOKUP($B595,'Classificação ativ com agrop'!$B$7:$Z$632,COLUMN()-1,0))</f>
        <v/>
      </c>
      <c r="M595" s="270" t="str">
        <f>IF(VLOOKUP($B595,'Classificação ativ com agrop'!$B$7:$Z$632,COLUMN()-1,0)=0,"",VLOOKUP($B595,'Classificação ativ com agrop'!$B$7:$Z$632,COLUMN()-1,0))</f>
        <v>Gen Reflexo</v>
      </c>
      <c r="N595" s="270" t="str">
        <f>IF(VLOOKUP($B595,'Classificação ativ com agrop'!$B$7:$Z$632,COLUMN()-1,0)=0,"",VLOOKUP($B595,'Classificação ativ com agrop'!$B$7:$Z$632,COLUMN()-1,0))</f>
        <v/>
      </c>
      <c r="O595" s="270" t="str">
        <f>IF(VLOOKUP($B595,'Classificação ativ com agrop'!$B$7:$Z$632,COLUMN()-1,0)=0,"",VLOOKUP($B595,'Classificação ativ com agrop'!$B$7:$Z$632,COLUMN()-1,0))</f>
        <v/>
      </c>
      <c r="P595" s="270" t="str">
        <f>IF(VLOOKUP($B595,'Classificação ativ com agrop'!$B$7:$Z$632,COLUMN()-1,0)=0,"",VLOOKUP($B595,'Classificação ativ com agrop'!$B$7:$Z$632,COLUMN()-1,0))</f>
        <v/>
      </c>
      <c r="Q595" s="269">
        <f>IF(VLOOKUP($B595,'Classificação ativ com agrop'!$B$7:$Z$632,COLUMN()-1,0)=0,"",VLOOKUP($B595,'Classificação ativ com agrop'!$B$7:$Z$632,COLUMN()-1,0))</f>
        <v>1</v>
      </c>
      <c r="R595" s="269" t="str">
        <f>IF(VLOOKUP($B595,'Classificação ativ com agrop'!$B$7:$Z$632,COLUMN()-1,0)=0,"",VLOOKUP($B595,'Classificação ativ com agrop'!$B$7:$Z$632,COLUMN()-1,0))</f>
        <v/>
      </c>
      <c r="S595" s="270">
        <f>IF(VLOOKUP($B595,'Classificação ativ com agrop'!$B$7:$Z$632,COLUMN()-1,0)=0,"",VLOOKUP($B595,'Classificação ativ com agrop'!$B$7:$Z$632,COLUMN()-1,0))</f>
        <v>4</v>
      </c>
      <c r="T595" s="270">
        <f>IF(VLOOKUP($B595,'Classificação ativ com agrop'!$B$7:$Z$632,COLUMN()-1,0)=0,"",VLOOKUP($B595,'Classificação ativ com agrop'!$B$7:$Z$632,COLUMN()-1,0))</f>
        <v>1</v>
      </c>
      <c r="U595" s="270">
        <f>IF(VLOOKUP($B595,'Classificação ativ com agrop'!$B$7:$Z$632,COLUMN()-1,0)=0,"",VLOOKUP($B595,'Classificação ativ com agrop'!$B$7:$Z$632,COLUMN()-1,0))</f>
        <v>25080</v>
      </c>
      <c r="V595" s="270">
        <f>IF(VLOOKUP($B595,'Classificação ativ com agrop'!$B$7:$Z$632,COLUMN()-1,0)=0,"",VLOOKUP($B595,'Classificação ativ com agrop'!$B$7:$Z$632,COLUMN()-1,0))</f>
        <v>133</v>
      </c>
      <c r="W595" s="270" t="str">
        <f>IF(VLOOKUP($B595,'Classificação ativ com agrop'!$B$7:$Z$632,COLUMN()-1,0)=0,"",VLOOKUP($B595,'Classificação ativ com agrop'!$B$7:$Z$632,COLUMN()-1,0))</f>
        <v/>
      </c>
      <c r="X595" s="270" t="str">
        <f>IF(VLOOKUP($B595,'Classificação ativ com agrop'!$B$7:$Z$632,COLUMN()-1,0)=0,"",VLOOKUP($B595,'Classificação ativ com agrop'!$B$7:$Z$632,COLUMN()-1,0))</f>
        <v/>
      </c>
      <c r="Y595" s="270" t="str">
        <f>IF(VLOOKUP($B595,'Classificação ativ com agrop'!$B$7:$Z$632,COLUMN()-1,0)=0,"",VLOOKUP($B595,'Classificação ativ com agrop'!$B$7:$Z$632,COLUMN()-1,0))</f>
        <v/>
      </c>
      <c r="Z595" s="270" t="str">
        <f>IF(VLOOKUP($B595,'Classificação ativ com agrop'!$B$7:$Z$632,COLUMN()-1,0)=0,"",VLOOKUP($B595,'Classificação ativ com agrop'!$B$7:$Z$632,COLUMN()-1,0))</f>
        <v/>
      </c>
    </row>
    <row r="596" spans="1:26">
      <c r="A596" s="48">
        <v>97</v>
      </c>
      <c r="B596" s="49" t="s">
        <v>67</v>
      </c>
      <c r="C596" s="65">
        <f>VLOOKUP($B596,'Panorama Especialização Brasil'!$K$4:$BU$679,58,0)</f>
        <v>3</v>
      </c>
      <c r="D596" s="46">
        <f t="shared" si="9"/>
        <v>1.523358732421229E-3</v>
      </c>
      <c r="E596" s="201">
        <f>VLOOKUP($B596,'Panorama Especialização Brasil'!$K$4:$BU$679,60,0)</f>
        <v>1</v>
      </c>
      <c r="F596" s="98">
        <v>0</v>
      </c>
      <c r="G596" s="196">
        <v>0</v>
      </c>
      <c r="H596" s="98">
        <f>VLOOKUP($B596,'Panorama Especialização Brasil'!$K$4:$BU$679,63,0)</f>
        <v>34847</v>
      </c>
      <c r="I596" s="201">
        <f>VLOOKUP($B596,'Panorama Especialização Brasil'!$K$4:$BV$680,64,0)</f>
        <v>419</v>
      </c>
      <c r="J596" s="270" t="str">
        <f>IF(VLOOKUP($B596,'Classificação ativ com agrop'!$B$7:$Z$632,COLUMN()-1,0)=0,"",VLOOKUP($B596,'Classificação ativ com agrop'!$B$7:$Z$632,COLUMN()-1,0))</f>
        <v/>
      </c>
      <c r="K596" s="270" t="str">
        <f>IF(VLOOKUP($B596,'Classificação ativ com agrop'!$B$7:$Z$632,COLUMN()-1,0)=0,"",VLOOKUP($B596,'Classificação ativ com agrop'!$B$7:$Z$632,COLUMN()-1,0))</f>
        <v>SPF</v>
      </c>
      <c r="L596" s="270" t="str">
        <f>IF(VLOOKUP($B596,'Classificação ativ com agrop'!$B$7:$Z$632,COLUMN()-1,0)=0,"",VLOOKUP($B596,'Classificação ativ com agrop'!$B$7:$Z$632,COLUMN()-1,0))</f>
        <v/>
      </c>
      <c r="M596" s="270" t="str">
        <f>IF(VLOOKUP($B596,'Classificação ativ com agrop'!$B$7:$Z$632,COLUMN()-1,0)=0,"",VLOOKUP($B596,'Classificação ativ com agrop'!$B$7:$Z$632,COLUMN()-1,0))</f>
        <v>Cons Reflexo</v>
      </c>
      <c r="N596" s="270" t="str">
        <f>IF(VLOOKUP($B596,'Classificação ativ com agrop'!$B$7:$Z$632,COLUMN()-1,0)=0,"",VLOOKUP($B596,'Classificação ativ com agrop'!$B$7:$Z$632,COLUMN()-1,0))</f>
        <v/>
      </c>
      <c r="O596" s="270" t="str">
        <f>IF(VLOOKUP($B596,'Classificação ativ com agrop'!$B$7:$Z$632,COLUMN()-1,0)=0,"",VLOOKUP($B596,'Classificação ativ com agrop'!$B$7:$Z$632,COLUMN()-1,0))</f>
        <v/>
      </c>
      <c r="P596" s="270" t="str">
        <f>IF(VLOOKUP($B596,'Classificação ativ com agrop'!$B$7:$Z$632,COLUMN()-1,0)=0,"",VLOOKUP($B596,'Classificação ativ com agrop'!$B$7:$Z$632,COLUMN()-1,0))</f>
        <v/>
      </c>
      <c r="Q596" s="269">
        <f>IF(VLOOKUP($B596,'Classificação ativ com agrop'!$B$7:$Z$632,COLUMN()-1,0)=0,"",VLOOKUP($B596,'Classificação ativ com agrop'!$B$7:$Z$632,COLUMN()-1,0))</f>
        <v>1</v>
      </c>
      <c r="R596" s="269" t="str">
        <f>IF(VLOOKUP($B596,'Classificação ativ com agrop'!$B$7:$Z$632,COLUMN()-1,0)=0,"",VLOOKUP($B596,'Classificação ativ com agrop'!$B$7:$Z$632,COLUMN()-1,0))</f>
        <v/>
      </c>
      <c r="S596" s="270">
        <f>IF(VLOOKUP($B596,'Classificação ativ com agrop'!$B$7:$Z$632,COLUMN()-1,0)=0,"",VLOOKUP($B596,'Classificação ativ com agrop'!$B$7:$Z$632,COLUMN()-1,0))</f>
        <v>3</v>
      </c>
      <c r="T596" s="270">
        <f>IF(VLOOKUP($B596,'Classificação ativ com agrop'!$B$7:$Z$632,COLUMN()-1,0)=0,"",VLOOKUP($B596,'Classificação ativ com agrop'!$B$7:$Z$632,COLUMN()-1,0))</f>
        <v>1</v>
      </c>
      <c r="U596" s="270">
        <f>IF(VLOOKUP($B596,'Classificação ativ com agrop'!$B$7:$Z$632,COLUMN()-1,0)=0,"",VLOOKUP($B596,'Classificação ativ com agrop'!$B$7:$Z$632,COLUMN()-1,0))</f>
        <v>34847</v>
      </c>
      <c r="V596" s="270">
        <f>IF(VLOOKUP($B596,'Classificação ativ com agrop'!$B$7:$Z$632,COLUMN()-1,0)=0,"",VLOOKUP($B596,'Classificação ativ com agrop'!$B$7:$Z$632,COLUMN()-1,0))</f>
        <v>419</v>
      </c>
      <c r="W596" s="270" t="str">
        <f>IF(VLOOKUP($B596,'Classificação ativ com agrop'!$B$7:$Z$632,COLUMN()-1,0)=0,"",VLOOKUP($B596,'Classificação ativ com agrop'!$B$7:$Z$632,COLUMN()-1,0))</f>
        <v/>
      </c>
      <c r="X596" s="270" t="str">
        <f>IF(VLOOKUP($B596,'Classificação ativ com agrop'!$B$7:$Z$632,COLUMN()-1,0)=0,"",VLOOKUP($B596,'Classificação ativ com agrop'!$B$7:$Z$632,COLUMN()-1,0))</f>
        <v/>
      </c>
      <c r="Y596" s="270" t="str">
        <f>IF(VLOOKUP($B596,'Classificação ativ com agrop'!$B$7:$Z$632,COLUMN()-1,0)=0,"",VLOOKUP($B596,'Classificação ativ com agrop'!$B$7:$Z$632,COLUMN()-1,0))</f>
        <v/>
      </c>
      <c r="Z596" s="270" t="str">
        <f>IF(VLOOKUP($B596,'Classificação ativ com agrop'!$B$7:$Z$632,COLUMN()-1,0)=0,"",VLOOKUP($B596,'Classificação ativ com agrop'!$B$7:$Z$632,COLUMN()-1,0))</f>
        <v/>
      </c>
    </row>
    <row r="597" spans="1:26">
      <c r="A597" s="48">
        <v>111</v>
      </c>
      <c r="B597" s="49" t="s">
        <v>81</v>
      </c>
      <c r="C597" s="65">
        <f>VLOOKUP($B597,'Panorama Especialização Brasil'!$K$4:$BU$679,58,0)</f>
        <v>1</v>
      </c>
      <c r="D597" s="46">
        <f t="shared" si="9"/>
        <v>1.4000179800269686E-3</v>
      </c>
      <c r="E597" s="201">
        <f>VLOOKUP($B597,'Panorama Especialização Brasil'!$K$4:$BU$679,60,0)</f>
        <v>1</v>
      </c>
      <c r="F597" s="98">
        <v>1</v>
      </c>
      <c r="G597" s="196">
        <v>1</v>
      </c>
      <c r="H597" s="98">
        <f>VLOOKUP($B597,'Panorama Especialização Brasil'!$K$4:$BU$679,63,0)</f>
        <v>12639</v>
      </c>
      <c r="I597" s="201">
        <f>VLOOKUP($B597,'Panorama Especialização Brasil'!$K$4:$BV$680,64,0)</f>
        <v>188</v>
      </c>
      <c r="J597" s="270" t="str">
        <f>IF(VLOOKUP($B597,'Classificação ativ com agrop'!$B$7:$Z$632,COLUMN()-1,0)=0,"",VLOOKUP($B597,'Classificação ativ com agrop'!$B$7:$Z$632,COLUMN()-1,0))</f>
        <v/>
      </c>
      <c r="K597" s="270" t="str">
        <f>IF(VLOOKUP($B597,'Classificação ativ com agrop'!$B$7:$Z$632,COLUMN()-1,0)=0,"",VLOOKUP($B597,'Classificação ativ com agrop'!$B$7:$Z$632,COLUMN()-1,0))</f>
        <v>SPF</v>
      </c>
      <c r="L597" s="270" t="str">
        <f>IF(VLOOKUP($B597,'Classificação ativ com agrop'!$B$7:$Z$632,COLUMN()-1,0)=0,"",VLOOKUP($B597,'Classificação ativ com agrop'!$B$7:$Z$632,COLUMN()-1,0))</f>
        <v/>
      </c>
      <c r="M597" s="270" t="str">
        <f>IF(VLOOKUP($B597,'Classificação ativ com agrop'!$B$7:$Z$632,COLUMN()-1,0)=0,"",VLOOKUP($B597,'Classificação ativ com agrop'!$B$7:$Z$632,COLUMN()-1,0))</f>
        <v>Cons Reflexo</v>
      </c>
      <c r="N597" s="270" t="str">
        <f>IF(VLOOKUP($B597,'Classificação ativ com agrop'!$B$7:$Z$632,COLUMN()-1,0)=0,"",VLOOKUP($B597,'Classificação ativ com agrop'!$B$7:$Z$632,COLUMN()-1,0))</f>
        <v/>
      </c>
      <c r="O597" s="270" t="str">
        <f>IF(VLOOKUP($B597,'Classificação ativ com agrop'!$B$7:$Z$632,COLUMN()-1,0)=0,"",VLOOKUP($B597,'Classificação ativ com agrop'!$B$7:$Z$632,COLUMN()-1,0))</f>
        <v/>
      </c>
      <c r="P597" s="270" t="str">
        <f>IF(VLOOKUP($B597,'Classificação ativ com agrop'!$B$7:$Z$632,COLUMN()-1,0)=0,"",VLOOKUP($B597,'Classificação ativ com agrop'!$B$7:$Z$632,COLUMN()-1,0))</f>
        <v/>
      </c>
      <c r="Q597" s="269">
        <f>IF(VLOOKUP($B597,'Classificação ativ com agrop'!$B$7:$Z$632,COLUMN()-1,0)=0,"",VLOOKUP($B597,'Classificação ativ com agrop'!$B$7:$Z$632,COLUMN()-1,0))</f>
        <v>1</v>
      </c>
      <c r="R597" s="269" t="str">
        <f>IF(VLOOKUP($B597,'Classificação ativ com agrop'!$B$7:$Z$632,COLUMN()-1,0)=0,"",VLOOKUP($B597,'Classificação ativ com agrop'!$B$7:$Z$632,COLUMN()-1,0))</f>
        <v/>
      </c>
      <c r="S597" s="270">
        <f>IF(VLOOKUP($B597,'Classificação ativ com agrop'!$B$7:$Z$632,COLUMN()-1,0)=0,"",VLOOKUP($B597,'Classificação ativ com agrop'!$B$7:$Z$632,COLUMN()-1,0))</f>
        <v>1</v>
      </c>
      <c r="T597" s="270">
        <f>IF(VLOOKUP($B597,'Classificação ativ com agrop'!$B$7:$Z$632,COLUMN()-1,0)=0,"",VLOOKUP($B597,'Classificação ativ com agrop'!$B$7:$Z$632,COLUMN()-1,0))</f>
        <v>1</v>
      </c>
      <c r="U597" s="270">
        <f>IF(VLOOKUP($B597,'Classificação ativ com agrop'!$B$7:$Z$632,COLUMN()-1,0)=0,"",VLOOKUP($B597,'Classificação ativ com agrop'!$B$7:$Z$632,COLUMN()-1,0))</f>
        <v>12639</v>
      </c>
      <c r="V597" s="270">
        <f>IF(VLOOKUP($B597,'Classificação ativ com agrop'!$B$7:$Z$632,COLUMN()-1,0)=0,"",VLOOKUP($B597,'Classificação ativ com agrop'!$B$7:$Z$632,COLUMN()-1,0))</f>
        <v>188</v>
      </c>
      <c r="W597" s="270" t="str">
        <f>IF(VLOOKUP($B597,'Classificação ativ com agrop'!$B$7:$Z$632,COLUMN()-1,0)=0,"",VLOOKUP($B597,'Classificação ativ com agrop'!$B$7:$Z$632,COLUMN()-1,0))</f>
        <v/>
      </c>
      <c r="X597" s="270" t="str">
        <f>IF(VLOOKUP($B597,'Classificação ativ com agrop'!$B$7:$Z$632,COLUMN()-1,0)=0,"",VLOOKUP($B597,'Classificação ativ com agrop'!$B$7:$Z$632,COLUMN()-1,0))</f>
        <v/>
      </c>
      <c r="Y597" s="270" t="str">
        <f>IF(VLOOKUP($B597,'Classificação ativ com agrop'!$B$7:$Z$632,COLUMN()-1,0)=0,"",VLOOKUP($B597,'Classificação ativ com agrop'!$B$7:$Z$632,COLUMN()-1,0))</f>
        <v/>
      </c>
      <c r="Z597" s="270" t="str">
        <f>IF(VLOOKUP($B597,'Classificação ativ com agrop'!$B$7:$Z$632,COLUMN()-1,0)=0,"",VLOOKUP($B597,'Classificação ativ com agrop'!$B$7:$Z$632,COLUMN()-1,0))</f>
        <v/>
      </c>
    </row>
    <row r="598" spans="1:26">
      <c r="A598" s="48">
        <v>75</v>
      </c>
      <c r="B598" s="49" t="s">
        <v>45</v>
      </c>
      <c r="C598" s="65">
        <f>VLOOKUP($B598,'Panorama Especialização Brasil'!$K$4:$BU$679,58,0)</f>
        <v>2</v>
      </c>
      <c r="D598" s="46">
        <f t="shared" si="9"/>
        <v>1.1948819286818933E-4</v>
      </c>
      <c r="E598" s="201">
        <f>VLOOKUP($B598,'Panorama Especialização Brasil'!$K$4:$BU$679,60,0)</f>
        <v>1</v>
      </c>
      <c r="F598" s="98">
        <v>0</v>
      </c>
      <c r="G598" s="196">
        <v>0</v>
      </c>
      <c r="H598" s="98">
        <f>VLOOKUP($B598,'Panorama Especialização Brasil'!$K$4:$BU$679,63,0)</f>
        <v>296177</v>
      </c>
      <c r="I598" s="201">
        <f>VLOOKUP($B598,'Panorama Especialização Brasil'!$K$4:$BV$680,64,0)</f>
        <v>337</v>
      </c>
      <c r="J598" s="270" t="str">
        <f>IF(VLOOKUP($B598,'Classificação ativ com agrop'!$B$7:$Z$632,COLUMN()-1,0)=0,"",VLOOKUP($B598,'Classificação ativ com agrop'!$B$7:$Z$632,COLUMN()-1,0))</f>
        <v/>
      </c>
      <c r="K598" s="270" t="str">
        <f>IF(VLOOKUP($B598,'Classificação ativ com agrop'!$B$7:$Z$632,COLUMN()-1,0)=0,"",VLOOKUP($B598,'Classificação ativ com agrop'!$B$7:$Z$632,COLUMN()-1,0))</f>
        <v>SPF</v>
      </c>
      <c r="L598" s="270" t="str">
        <f>IF(VLOOKUP($B598,'Classificação ativ com agrop'!$B$7:$Z$632,COLUMN()-1,0)=0,"",VLOOKUP($B598,'Classificação ativ com agrop'!$B$7:$Z$632,COLUMN()-1,0))</f>
        <v/>
      </c>
      <c r="M598" s="270" t="str">
        <f>IF(VLOOKUP($B598,'Classificação ativ com agrop'!$B$7:$Z$632,COLUMN()-1,0)=0,"",VLOOKUP($B598,'Classificação ativ com agrop'!$B$7:$Z$632,COLUMN()-1,0))</f>
        <v>Cons Reflexo</v>
      </c>
      <c r="N598" s="270" t="str">
        <f>IF(VLOOKUP($B598,'Classificação ativ com agrop'!$B$7:$Z$632,COLUMN()-1,0)=0,"",VLOOKUP($B598,'Classificação ativ com agrop'!$B$7:$Z$632,COLUMN()-1,0))</f>
        <v/>
      </c>
      <c r="O598" s="270" t="str">
        <f>IF(VLOOKUP($B598,'Classificação ativ com agrop'!$B$7:$Z$632,COLUMN()-1,0)=0,"",VLOOKUP($B598,'Classificação ativ com agrop'!$B$7:$Z$632,COLUMN()-1,0))</f>
        <v/>
      </c>
      <c r="P598" s="270" t="str">
        <f>IF(VLOOKUP($B598,'Classificação ativ com agrop'!$B$7:$Z$632,COLUMN()-1,0)=0,"",VLOOKUP($B598,'Classificação ativ com agrop'!$B$7:$Z$632,COLUMN()-1,0))</f>
        <v/>
      </c>
      <c r="Q598" s="269">
        <f>IF(VLOOKUP($B598,'Classificação ativ com agrop'!$B$7:$Z$632,COLUMN()-1,0)=0,"",VLOOKUP($B598,'Classificação ativ com agrop'!$B$7:$Z$632,COLUMN()-1,0))</f>
        <v>1</v>
      </c>
      <c r="R598" s="269" t="str">
        <f>IF(VLOOKUP($B598,'Classificação ativ com agrop'!$B$7:$Z$632,COLUMN()-1,0)=0,"",VLOOKUP($B598,'Classificação ativ com agrop'!$B$7:$Z$632,COLUMN()-1,0))</f>
        <v/>
      </c>
      <c r="S598" s="270">
        <f>IF(VLOOKUP($B598,'Classificação ativ com agrop'!$B$7:$Z$632,COLUMN()-1,0)=0,"",VLOOKUP($B598,'Classificação ativ com agrop'!$B$7:$Z$632,COLUMN()-1,0))</f>
        <v>2</v>
      </c>
      <c r="T598" s="270">
        <f>IF(VLOOKUP($B598,'Classificação ativ com agrop'!$B$7:$Z$632,COLUMN()-1,0)=0,"",VLOOKUP($B598,'Classificação ativ com agrop'!$B$7:$Z$632,COLUMN()-1,0))</f>
        <v>1</v>
      </c>
      <c r="U598" s="270">
        <f>IF(VLOOKUP($B598,'Classificação ativ com agrop'!$B$7:$Z$632,COLUMN()-1,0)=0,"",VLOOKUP($B598,'Classificação ativ com agrop'!$B$7:$Z$632,COLUMN()-1,0))</f>
        <v>296177</v>
      </c>
      <c r="V598" s="270">
        <f>IF(VLOOKUP($B598,'Classificação ativ com agrop'!$B$7:$Z$632,COLUMN()-1,0)=0,"",VLOOKUP($B598,'Classificação ativ com agrop'!$B$7:$Z$632,COLUMN()-1,0))</f>
        <v>337</v>
      </c>
      <c r="W598" s="270" t="str">
        <f>IF(VLOOKUP($B598,'Classificação ativ com agrop'!$B$7:$Z$632,COLUMN()-1,0)=0,"",VLOOKUP($B598,'Classificação ativ com agrop'!$B$7:$Z$632,COLUMN()-1,0))</f>
        <v/>
      </c>
      <c r="X598" s="270" t="str">
        <f>IF(VLOOKUP($B598,'Classificação ativ com agrop'!$B$7:$Z$632,COLUMN()-1,0)=0,"",VLOOKUP($B598,'Classificação ativ com agrop'!$B$7:$Z$632,COLUMN()-1,0))</f>
        <v/>
      </c>
      <c r="Y598" s="270" t="str">
        <f>IF(VLOOKUP($B598,'Classificação ativ com agrop'!$B$7:$Z$632,COLUMN()-1,0)=0,"",VLOOKUP($B598,'Classificação ativ com agrop'!$B$7:$Z$632,COLUMN()-1,0))</f>
        <v/>
      </c>
      <c r="Z598" s="270" t="str">
        <f>IF(VLOOKUP($B598,'Classificação ativ com agrop'!$B$7:$Z$632,COLUMN()-1,0)=0,"",VLOOKUP($B598,'Classificação ativ com agrop'!$B$7:$Z$632,COLUMN()-1,0))</f>
        <v/>
      </c>
    </row>
    <row r="599" spans="1:26">
      <c r="A599" s="48"/>
      <c r="B599" s="49"/>
      <c r="C599" s="65"/>
      <c r="D599" s="46"/>
      <c r="E599" s="98"/>
      <c r="F599" s="98"/>
      <c r="G599" s="196"/>
      <c r="H599" s="98"/>
      <c r="I599" s="201"/>
      <c r="J599" s="270"/>
      <c r="K599" s="270"/>
      <c r="L599" s="270"/>
      <c r="M599" s="270"/>
      <c r="N599" s="270"/>
      <c r="O599" s="270"/>
      <c r="P599" s="270"/>
      <c r="Q599" s="269"/>
      <c r="R599" s="269"/>
      <c r="S599" s="270"/>
      <c r="T599" s="270"/>
      <c r="U599" s="270"/>
      <c r="V599" s="270"/>
      <c r="W599" s="270"/>
      <c r="X599" s="270"/>
      <c r="Y599" s="270"/>
      <c r="Z599" s="270"/>
    </row>
    <row r="600" spans="1:26">
      <c r="A600" s="48"/>
      <c r="B600" s="49"/>
      <c r="C600" s="65"/>
      <c r="D600" s="46"/>
      <c r="E600" s="98"/>
      <c r="F600" s="98"/>
      <c r="G600" s="196"/>
      <c r="H600" s="98"/>
      <c r="I600" s="98"/>
      <c r="J600" s="238"/>
      <c r="K600" s="108"/>
      <c r="L600" s="108"/>
      <c r="M600" s="268"/>
    </row>
    <row r="601" spans="1:26">
      <c r="A601" s="48"/>
      <c r="B601" s="49"/>
      <c r="C601" s="65"/>
      <c r="D601" s="46"/>
      <c r="E601" s="98"/>
      <c r="F601" s="98"/>
      <c r="G601" s="196"/>
      <c r="H601" s="98"/>
      <c r="I601" s="98"/>
      <c r="J601" s="220"/>
      <c r="K601" s="109"/>
      <c r="L601" s="109"/>
      <c r="M601" s="110"/>
    </row>
    <row r="602" spans="1:26">
      <c r="A602" s="87">
        <v>147</v>
      </c>
      <c r="B602" s="88" t="s">
        <v>117</v>
      </c>
      <c r="C602" s="89">
        <f>VLOOKUP($B602,'Panorama Especialização Brasil'!$K$4:$BU$679,58,0)</f>
        <v>0</v>
      </c>
      <c r="D602" s="90">
        <f t="shared" ref="D602:D645" si="10">(C602/H602)/($C$4/$H$4)</f>
        <v>0</v>
      </c>
      <c r="E602" s="100">
        <f>VLOOKUP($B602,'Panorama Especialização Brasil'!$K$4:$BU$679,60,0)</f>
        <v>0</v>
      </c>
      <c r="F602" s="100">
        <v>0</v>
      </c>
      <c r="G602" s="198">
        <v>0</v>
      </c>
      <c r="H602" s="100">
        <f>VLOOKUP($B602,'Panorama Especialização Brasil'!$K$4:$BU$679,63,0)</f>
        <v>2287</v>
      </c>
      <c r="I602" s="100">
        <f>VLOOKUP($B602,'Panorama Especialização Brasil'!$K$4:$BV$680,64,0)</f>
        <v>33</v>
      </c>
      <c r="J602" s="221"/>
      <c r="K602" s="112"/>
      <c r="L602" s="112"/>
      <c r="M602" s="110"/>
    </row>
    <row r="603" spans="1:26">
      <c r="A603" s="87">
        <v>241</v>
      </c>
      <c r="B603" s="88" t="s">
        <v>211</v>
      </c>
      <c r="C603" s="89">
        <f>VLOOKUP($B603,'Panorama Especialização Brasil'!$K$4:$BU$679,58,0)</f>
        <v>0</v>
      </c>
      <c r="D603" s="90">
        <f t="shared" si="10"/>
        <v>0</v>
      </c>
      <c r="E603" s="100">
        <f>VLOOKUP($B603,'Panorama Especialização Brasil'!$K$4:$BU$679,60,0)</f>
        <v>0</v>
      </c>
      <c r="F603" s="100">
        <v>0</v>
      </c>
      <c r="G603" s="198">
        <v>0</v>
      </c>
      <c r="H603" s="100">
        <f>VLOOKUP($B603,'Panorama Especialização Brasil'!$K$4:$BU$679,63,0)</f>
        <v>36407</v>
      </c>
      <c r="I603" s="100">
        <f>VLOOKUP($B603,'Panorama Especialização Brasil'!$K$4:$BV$680,64,0)</f>
        <v>139</v>
      </c>
      <c r="J603" s="221"/>
      <c r="K603" s="112"/>
      <c r="L603" s="112"/>
      <c r="M603" s="111"/>
    </row>
    <row r="604" spans="1:26">
      <c r="A604" s="87">
        <v>256</v>
      </c>
      <c r="B604" s="88" t="s">
        <v>226</v>
      </c>
      <c r="C604" s="89">
        <f>VLOOKUP($B604,'Panorama Especialização Brasil'!$K$4:$BU$679,58,0)</f>
        <v>0</v>
      </c>
      <c r="D604" s="90">
        <f t="shared" si="10"/>
        <v>0</v>
      </c>
      <c r="E604" s="100">
        <f>VLOOKUP($B604,'Panorama Especialização Brasil'!$K$4:$BU$679,60,0)</f>
        <v>0</v>
      </c>
      <c r="F604" s="100">
        <v>0</v>
      </c>
      <c r="G604" s="198">
        <v>0</v>
      </c>
      <c r="H604" s="100">
        <f>VLOOKUP($B604,'Panorama Especialização Brasil'!$K$4:$BU$679,63,0)</f>
        <v>2863</v>
      </c>
      <c r="I604" s="100">
        <f>VLOOKUP($B604,'Panorama Especialização Brasil'!$K$4:$BV$680,64,0)</f>
        <v>135</v>
      </c>
      <c r="J604" s="221"/>
      <c r="K604" s="112"/>
      <c r="L604" s="112"/>
      <c r="M604" s="111"/>
    </row>
    <row r="605" spans="1:26">
      <c r="A605" s="87">
        <v>95</v>
      </c>
      <c r="B605" s="88" t="s">
        <v>65</v>
      </c>
      <c r="C605" s="89">
        <f>VLOOKUP($B605,'Panorama Especialização Brasil'!$K$4:$BU$679,58,0)</f>
        <v>0</v>
      </c>
      <c r="D605" s="90">
        <f t="shared" si="10"/>
        <v>0</v>
      </c>
      <c r="E605" s="100">
        <f>VLOOKUP($B605,'Panorama Especialização Brasil'!$K$4:$BU$679,60,0)</f>
        <v>0</v>
      </c>
      <c r="F605" s="100">
        <v>0</v>
      </c>
      <c r="G605" s="198">
        <v>0</v>
      </c>
      <c r="H605" s="100">
        <f>VLOOKUP($B605,'Panorama Especialização Brasil'!$K$4:$BU$679,63,0)</f>
        <v>11439</v>
      </c>
      <c r="I605" s="100">
        <f>VLOOKUP($B605,'Panorama Especialização Brasil'!$K$4:$BV$680,64,0)</f>
        <v>134</v>
      </c>
      <c r="J605" s="221"/>
      <c r="K605" s="112"/>
      <c r="L605" s="112"/>
      <c r="M605" s="111"/>
    </row>
    <row r="606" spans="1:26">
      <c r="A606" s="87">
        <v>157</v>
      </c>
      <c r="B606" s="88" t="s">
        <v>127</v>
      </c>
      <c r="C606" s="89">
        <f>VLOOKUP($B606,'Panorama Especialização Brasil'!$K$4:$BU$679,58,0)</f>
        <v>0</v>
      </c>
      <c r="D606" s="90">
        <f t="shared" si="10"/>
        <v>0</v>
      </c>
      <c r="E606" s="100">
        <f>VLOOKUP($B606,'Panorama Especialização Brasil'!$K$4:$BU$679,60,0)</f>
        <v>0</v>
      </c>
      <c r="F606" s="100">
        <v>0</v>
      </c>
      <c r="G606" s="198">
        <v>0</v>
      </c>
      <c r="H606" s="100">
        <f>VLOOKUP($B606,'Panorama Especialização Brasil'!$K$4:$BU$679,63,0)</f>
        <v>5114</v>
      </c>
      <c r="I606" s="100">
        <f>VLOOKUP($B606,'Panorama Especialização Brasil'!$K$4:$BV$680,64,0)</f>
        <v>81</v>
      </c>
      <c r="J606" s="221"/>
      <c r="K606" s="112"/>
      <c r="L606" s="112"/>
      <c r="M606" s="111"/>
    </row>
    <row r="607" spans="1:26">
      <c r="A607" s="87">
        <v>267</v>
      </c>
      <c r="B607" s="88" t="s">
        <v>237</v>
      </c>
      <c r="C607" s="89">
        <f>VLOOKUP($B607,'Panorama Especialização Brasil'!$K$4:$BU$679,58,0)</f>
        <v>0</v>
      </c>
      <c r="D607" s="90">
        <f t="shared" si="10"/>
        <v>0</v>
      </c>
      <c r="E607" s="100">
        <f>VLOOKUP($B607,'Panorama Especialização Brasil'!$K$4:$BU$679,60,0)</f>
        <v>0</v>
      </c>
      <c r="F607" s="100">
        <v>0</v>
      </c>
      <c r="G607" s="198">
        <v>0</v>
      </c>
      <c r="H607" s="100">
        <f>VLOOKUP($B607,'Panorama Especialização Brasil'!$K$4:$BU$679,63,0)</f>
        <v>3254</v>
      </c>
      <c r="I607" s="100">
        <f>VLOOKUP($B607,'Panorama Especialização Brasil'!$K$4:$BV$680,64,0)</f>
        <v>121</v>
      </c>
      <c r="J607" s="221"/>
      <c r="K607" s="112"/>
      <c r="L607" s="112"/>
      <c r="M607" s="111"/>
    </row>
    <row r="608" spans="1:26">
      <c r="A608" s="87">
        <v>117</v>
      </c>
      <c r="B608" s="88" t="s">
        <v>87</v>
      </c>
      <c r="C608" s="89">
        <f>VLOOKUP($B608,'Panorama Especialização Brasil'!$K$4:$BU$679,58,0)</f>
        <v>0</v>
      </c>
      <c r="D608" s="90">
        <f t="shared" si="10"/>
        <v>0</v>
      </c>
      <c r="E608" s="100">
        <f>VLOOKUP($B608,'Panorama Especialização Brasil'!$K$4:$BU$679,60,0)</f>
        <v>0</v>
      </c>
      <c r="F608" s="100">
        <v>0</v>
      </c>
      <c r="G608" s="198">
        <v>0</v>
      </c>
      <c r="H608" s="100">
        <f>VLOOKUP($B608,'Panorama Especialização Brasil'!$K$4:$BU$679,63,0)</f>
        <v>17308</v>
      </c>
      <c r="I608" s="100">
        <f>VLOOKUP($B608,'Panorama Especialização Brasil'!$K$4:$BV$680,64,0)</f>
        <v>251</v>
      </c>
      <c r="J608" s="221"/>
      <c r="K608" s="112"/>
      <c r="L608" s="112"/>
      <c r="M608" s="111"/>
    </row>
    <row r="609" spans="1:13">
      <c r="A609" s="87">
        <v>202</v>
      </c>
      <c r="B609" s="88" t="s">
        <v>172</v>
      </c>
      <c r="C609" s="89">
        <f>VLOOKUP($B609,'Panorama Especialização Brasil'!$K$4:$BU$679,58,0)</f>
        <v>0</v>
      </c>
      <c r="D609" s="90">
        <f t="shared" si="10"/>
        <v>0</v>
      </c>
      <c r="E609" s="100">
        <f>VLOOKUP($B609,'Panorama Especialização Brasil'!$K$4:$BU$679,60,0)</f>
        <v>0</v>
      </c>
      <c r="F609" s="100">
        <v>0</v>
      </c>
      <c r="G609" s="198">
        <v>0</v>
      </c>
      <c r="H609" s="100">
        <f>VLOOKUP($B609,'Panorama Especialização Brasil'!$K$4:$BU$679,63,0)</f>
        <v>947</v>
      </c>
      <c r="I609" s="100">
        <f>VLOOKUP($B609,'Panorama Especialização Brasil'!$K$4:$BV$680,64,0)</f>
        <v>61</v>
      </c>
      <c r="J609" s="221"/>
      <c r="K609" s="112"/>
      <c r="L609" s="112"/>
      <c r="M609" s="111"/>
    </row>
    <row r="610" spans="1:13">
      <c r="A610" s="87">
        <v>265</v>
      </c>
      <c r="B610" s="88" t="s">
        <v>235</v>
      </c>
      <c r="C610" s="89">
        <f>VLOOKUP($B610,'Panorama Especialização Brasil'!$K$4:$BU$679,58,0)</f>
        <v>0</v>
      </c>
      <c r="D610" s="90">
        <f t="shared" si="10"/>
        <v>0</v>
      </c>
      <c r="E610" s="100">
        <f>VLOOKUP($B610,'Panorama Especialização Brasil'!$K$4:$BU$679,60,0)</f>
        <v>0</v>
      </c>
      <c r="F610" s="100">
        <v>0</v>
      </c>
      <c r="G610" s="198">
        <v>0</v>
      </c>
      <c r="H610" s="100">
        <f>VLOOKUP($B610,'Panorama Especialização Brasil'!$K$4:$BU$679,63,0)</f>
        <v>2356</v>
      </c>
      <c r="I610" s="100">
        <f>VLOOKUP($B610,'Panorama Especialização Brasil'!$K$4:$BV$680,64,0)</f>
        <v>179</v>
      </c>
      <c r="J610" s="221"/>
      <c r="K610" s="112"/>
      <c r="L610" s="112"/>
      <c r="M610" s="111"/>
    </row>
    <row r="611" spans="1:13">
      <c r="A611" s="87">
        <v>120</v>
      </c>
      <c r="B611" s="88" t="s">
        <v>90</v>
      </c>
      <c r="C611" s="89">
        <f>VLOOKUP($B611,'Panorama Especialização Brasil'!$K$4:$BU$679,58,0)</f>
        <v>0</v>
      </c>
      <c r="D611" s="90">
        <f t="shared" si="10"/>
        <v>0</v>
      </c>
      <c r="E611" s="100">
        <f>VLOOKUP($B611,'Panorama Especialização Brasil'!$K$4:$BU$679,60,0)</f>
        <v>0</v>
      </c>
      <c r="F611" s="100">
        <v>0</v>
      </c>
      <c r="G611" s="198">
        <v>0</v>
      </c>
      <c r="H611" s="100">
        <f>VLOOKUP($B611,'Panorama Especialização Brasil'!$K$4:$BU$679,63,0)</f>
        <v>21652</v>
      </c>
      <c r="I611" s="100">
        <f>VLOOKUP($B611,'Panorama Especialização Brasil'!$K$4:$BV$680,64,0)</f>
        <v>1477</v>
      </c>
      <c r="J611" s="221"/>
      <c r="K611" s="112"/>
      <c r="L611" s="112"/>
      <c r="M611" s="111"/>
    </row>
    <row r="612" spans="1:13">
      <c r="A612" s="87">
        <v>268</v>
      </c>
      <c r="B612" s="88" t="s">
        <v>238</v>
      </c>
      <c r="C612" s="89">
        <f>VLOOKUP($B612,'Panorama Especialização Brasil'!$K$4:$BU$679,58,0)</f>
        <v>0</v>
      </c>
      <c r="D612" s="90">
        <f t="shared" si="10"/>
        <v>0</v>
      </c>
      <c r="E612" s="100">
        <f>VLOOKUP($B612,'Panorama Especialização Brasil'!$K$4:$BU$679,60,0)</f>
        <v>0</v>
      </c>
      <c r="F612" s="100">
        <v>0</v>
      </c>
      <c r="G612" s="198">
        <v>0</v>
      </c>
      <c r="H612" s="100">
        <f>VLOOKUP($B612,'Panorama Especialização Brasil'!$K$4:$BU$679,63,0)</f>
        <v>1994</v>
      </c>
      <c r="I612" s="100">
        <f>VLOOKUP($B612,'Panorama Especialização Brasil'!$K$4:$BV$680,64,0)</f>
        <v>158</v>
      </c>
      <c r="J612" s="221"/>
      <c r="K612" s="112"/>
      <c r="L612" s="112"/>
      <c r="M612" s="111"/>
    </row>
    <row r="613" spans="1:13">
      <c r="A613" s="87">
        <v>233</v>
      </c>
      <c r="B613" s="88" t="s">
        <v>203</v>
      </c>
      <c r="C613" s="89">
        <f>VLOOKUP($B613,'Panorama Especialização Brasil'!$K$4:$BU$679,58,0)</f>
        <v>0</v>
      </c>
      <c r="D613" s="90">
        <f t="shared" si="10"/>
        <v>0</v>
      </c>
      <c r="E613" s="100">
        <f>VLOOKUP($B613,'Panorama Especialização Brasil'!$K$4:$BU$679,60,0)</f>
        <v>0</v>
      </c>
      <c r="F613" s="100">
        <v>0</v>
      </c>
      <c r="G613" s="198">
        <v>0</v>
      </c>
      <c r="H613" s="100">
        <f>VLOOKUP($B613,'Panorama Especialização Brasil'!$K$4:$BU$679,63,0)</f>
        <v>102</v>
      </c>
      <c r="I613" s="100">
        <f>VLOOKUP($B613,'Panorama Especialização Brasil'!$K$4:$BV$680,64,0)</f>
        <v>13</v>
      </c>
      <c r="J613" s="221"/>
      <c r="K613" s="112"/>
      <c r="L613" s="112"/>
      <c r="M613" s="111"/>
    </row>
    <row r="614" spans="1:13">
      <c r="A614" s="87">
        <v>156</v>
      </c>
      <c r="B614" s="88" t="s">
        <v>126</v>
      </c>
      <c r="C614" s="89">
        <f>VLOOKUP($B614,'Panorama Especialização Brasil'!$K$4:$BU$679,58,0)</f>
        <v>0</v>
      </c>
      <c r="D614" s="90">
        <f t="shared" si="10"/>
        <v>0</v>
      </c>
      <c r="E614" s="100">
        <f>VLOOKUP($B614,'Panorama Especialização Brasil'!$K$4:$BU$679,60,0)</f>
        <v>0</v>
      </c>
      <c r="F614" s="100">
        <v>0</v>
      </c>
      <c r="G614" s="198">
        <v>0</v>
      </c>
      <c r="H614" s="100">
        <f>VLOOKUP($B614,'Panorama Especialização Brasil'!$K$4:$BU$679,63,0)</f>
        <v>1049</v>
      </c>
      <c r="I614" s="100">
        <f>VLOOKUP($B614,'Panorama Especialização Brasil'!$K$4:$BV$680,64,0)</f>
        <v>40</v>
      </c>
      <c r="J614" s="221"/>
      <c r="K614" s="112"/>
      <c r="L614" s="112"/>
      <c r="M614" s="111"/>
    </row>
    <row r="615" spans="1:13">
      <c r="A615" s="87">
        <v>158</v>
      </c>
      <c r="B615" s="88" t="s">
        <v>128</v>
      </c>
      <c r="C615" s="89">
        <f>VLOOKUP($B615,'Panorama Especialização Brasil'!$K$4:$BU$679,58,0)</f>
        <v>0</v>
      </c>
      <c r="D615" s="90">
        <f t="shared" si="10"/>
        <v>0</v>
      </c>
      <c r="E615" s="100">
        <f>VLOOKUP($B615,'Panorama Especialização Brasil'!$K$4:$BU$679,60,0)</f>
        <v>0</v>
      </c>
      <c r="F615" s="100">
        <v>0</v>
      </c>
      <c r="G615" s="198">
        <v>0</v>
      </c>
      <c r="H615" s="100">
        <f>VLOOKUP($B615,'Panorama Especialização Brasil'!$K$4:$BU$679,63,0)</f>
        <v>6840</v>
      </c>
      <c r="I615" s="100">
        <f>VLOOKUP($B615,'Panorama Especialização Brasil'!$K$4:$BV$680,64,0)</f>
        <v>87</v>
      </c>
      <c r="J615" s="221"/>
      <c r="K615" s="112"/>
      <c r="L615" s="112"/>
      <c r="M615" s="111"/>
    </row>
    <row r="616" spans="1:13">
      <c r="A616" s="87">
        <v>453</v>
      </c>
      <c r="B616" s="88" t="s">
        <v>425</v>
      </c>
      <c r="C616" s="89">
        <f>VLOOKUP($B616,'Panorama Especialização Brasil'!$K$4:$BU$679,58,0)</f>
        <v>0</v>
      </c>
      <c r="D616" s="90">
        <f t="shared" si="10"/>
        <v>0</v>
      </c>
      <c r="E616" s="100">
        <f>VLOOKUP($B616,'Panorama Especialização Brasil'!$K$4:$BU$679,60,0)</f>
        <v>0</v>
      </c>
      <c r="F616" s="100">
        <v>0</v>
      </c>
      <c r="G616" s="198">
        <v>0</v>
      </c>
      <c r="H616" s="100">
        <f>VLOOKUP($B616,'Panorama Especialização Brasil'!$K$4:$BU$679,63,0)</f>
        <v>354</v>
      </c>
      <c r="I616" s="100">
        <f>VLOOKUP($B616,'Panorama Especialização Brasil'!$K$4:$BV$680,64,0)</f>
        <v>20</v>
      </c>
      <c r="J616" s="221"/>
      <c r="K616" s="112"/>
      <c r="L616" s="112"/>
      <c r="M616" s="111"/>
    </row>
    <row r="617" spans="1:13">
      <c r="A617" s="87">
        <v>545</v>
      </c>
      <c r="B617" s="88" t="s">
        <v>517</v>
      </c>
      <c r="C617" s="89">
        <f>VLOOKUP($B617,'Panorama Especialização Brasil'!$K$4:$BU$679,58,0)</f>
        <v>0</v>
      </c>
      <c r="D617" s="90">
        <f t="shared" si="10"/>
        <v>0</v>
      </c>
      <c r="E617" s="100">
        <f>VLOOKUP($B617,'Panorama Especialização Brasil'!$K$4:$BU$679,60,0)</f>
        <v>0</v>
      </c>
      <c r="F617" s="100">
        <v>0</v>
      </c>
      <c r="G617" s="198">
        <v>0</v>
      </c>
      <c r="H617" s="100">
        <f>VLOOKUP($B617,'Panorama Especialização Brasil'!$K$4:$BU$679,63,0)</f>
        <v>1874</v>
      </c>
      <c r="I617" s="100">
        <f>VLOOKUP($B617,'Panorama Especialização Brasil'!$K$4:$BV$680,64,0)</f>
        <v>37</v>
      </c>
      <c r="J617" s="221"/>
      <c r="K617" s="112"/>
      <c r="L617" s="112"/>
      <c r="M617" s="111"/>
    </row>
    <row r="618" spans="1:13">
      <c r="A618" s="87">
        <v>271</v>
      </c>
      <c r="B618" s="88" t="s">
        <v>241</v>
      </c>
      <c r="C618" s="89">
        <f>VLOOKUP($B618,'Panorama Especialização Brasil'!$K$4:$BU$679,58,0)</f>
        <v>0</v>
      </c>
      <c r="D618" s="90">
        <f t="shared" si="10"/>
        <v>0</v>
      </c>
      <c r="E618" s="100">
        <f>VLOOKUP($B618,'Panorama Especialização Brasil'!$K$4:$BU$679,60,0)</f>
        <v>0</v>
      </c>
      <c r="F618" s="100">
        <v>0</v>
      </c>
      <c r="G618" s="198">
        <v>0</v>
      </c>
      <c r="H618" s="100">
        <f>VLOOKUP($B618,'Panorama Especialização Brasil'!$K$4:$BU$679,63,0)</f>
        <v>26127</v>
      </c>
      <c r="I618" s="100">
        <f>VLOOKUP($B618,'Panorama Especialização Brasil'!$K$4:$BV$680,64,0)</f>
        <v>45</v>
      </c>
      <c r="J618" s="221"/>
      <c r="K618" s="112"/>
      <c r="L618" s="112"/>
      <c r="M618" s="111"/>
    </row>
    <row r="619" spans="1:13">
      <c r="A619" s="87">
        <v>295</v>
      </c>
      <c r="B619" s="88" t="s">
        <v>266</v>
      </c>
      <c r="C619" s="89">
        <f>VLOOKUP($B619,'Panorama Especialização Brasil'!$K$4:$BU$679,58,0)</f>
        <v>0</v>
      </c>
      <c r="D619" s="90">
        <f t="shared" si="10"/>
        <v>0</v>
      </c>
      <c r="E619" s="100">
        <f>VLOOKUP($B619,'Panorama Especialização Brasil'!$K$4:$BU$679,60,0)</f>
        <v>0</v>
      </c>
      <c r="F619" s="100">
        <v>0</v>
      </c>
      <c r="G619" s="198">
        <v>0</v>
      </c>
      <c r="H619" s="100">
        <f>VLOOKUP($B619,'Panorama Especialização Brasil'!$K$4:$BU$679,63,0)</f>
        <v>2146</v>
      </c>
      <c r="I619" s="100">
        <f>VLOOKUP($B619,'Panorama Especialização Brasil'!$K$4:$BV$680,64,0)</f>
        <v>153</v>
      </c>
      <c r="J619" s="221"/>
      <c r="K619" s="112"/>
      <c r="L619" s="112"/>
      <c r="M619" s="111"/>
    </row>
    <row r="620" spans="1:13">
      <c r="A620" s="87">
        <v>285</v>
      </c>
      <c r="B620" s="88" t="s">
        <v>255</v>
      </c>
      <c r="C620" s="89">
        <f>VLOOKUP($B620,'Panorama Especialização Brasil'!$K$4:$BU$679,58,0)</f>
        <v>0</v>
      </c>
      <c r="D620" s="90">
        <f t="shared" si="10"/>
        <v>0</v>
      </c>
      <c r="E620" s="100">
        <f>VLOOKUP($B620,'Panorama Especialização Brasil'!$K$4:$BU$679,60,0)</f>
        <v>0</v>
      </c>
      <c r="F620" s="100">
        <v>0</v>
      </c>
      <c r="G620" s="198">
        <v>0</v>
      </c>
      <c r="H620" s="100">
        <f>VLOOKUP($B620,'Panorama Especialização Brasil'!$K$4:$BU$679,63,0)</f>
        <v>2907</v>
      </c>
      <c r="I620" s="100">
        <f>VLOOKUP($B620,'Panorama Especialização Brasil'!$K$4:$BV$680,64,0)</f>
        <v>30</v>
      </c>
      <c r="J620" s="221"/>
      <c r="K620" s="112"/>
      <c r="L620" s="112"/>
      <c r="M620" s="111"/>
    </row>
    <row r="621" spans="1:13">
      <c r="A621" s="87">
        <v>611</v>
      </c>
      <c r="B621" s="88" t="s">
        <v>585</v>
      </c>
      <c r="C621" s="89">
        <f>VLOOKUP($B621,'Panorama Especialização Brasil'!$K$4:$BU$679,58,0)</f>
        <v>0</v>
      </c>
      <c r="D621" s="90">
        <f t="shared" si="10"/>
        <v>0</v>
      </c>
      <c r="E621" s="100">
        <f>VLOOKUP($B621,'Panorama Especialização Brasil'!$K$4:$BU$679,60,0)</f>
        <v>0</v>
      </c>
      <c r="F621" s="100">
        <v>0</v>
      </c>
      <c r="G621" s="198">
        <v>0</v>
      </c>
      <c r="H621" s="100">
        <f>VLOOKUP($B621,'Panorama Especialização Brasil'!$K$4:$BU$679,63,0)</f>
        <v>3845</v>
      </c>
      <c r="I621" s="100">
        <f>VLOOKUP($B621,'Panorama Especialização Brasil'!$K$4:$BV$680,64,0)</f>
        <v>9</v>
      </c>
      <c r="J621" s="221"/>
      <c r="K621" s="112"/>
      <c r="L621" s="112"/>
      <c r="M621" s="111"/>
    </row>
    <row r="622" spans="1:13">
      <c r="A622" s="87">
        <v>96</v>
      </c>
      <c r="B622" s="88" t="s">
        <v>66</v>
      </c>
      <c r="C622" s="89">
        <f>VLOOKUP($B622,'Panorama Especialização Brasil'!$K$4:$BU$679,58,0)</f>
        <v>0</v>
      </c>
      <c r="D622" s="90">
        <f t="shared" si="10"/>
        <v>0</v>
      </c>
      <c r="E622" s="100">
        <f>VLOOKUP($B622,'Panorama Especialização Brasil'!$K$4:$BU$679,60,0)</f>
        <v>0</v>
      </c>
      <c r="F622" s="100">
        <v>0</v>
      </c>
      <c r="G622" s="198">
        <v>0</v>
      </c>
      <c r="H622" s="100">
        <f>VLOOKUP($B622,'Panorama Especialização Brasil'!$K$4:$BU$679,63,0)</f>
        <v>6777</v>
      </c>
      <c r="I622" s="100">
        <f>VLOOKUP($B622,'Panorama Especialização Brasil'!$K$4:$BV$680,64,0)</f>
        <v>92</v>
      </c>
      <c r="J622" s="221"/>
      <c r="K622" s="112"/>
      <c r="L622" s="112"/>
      <c r="M622" s="111"/>
    </row>
    <row r="623" spans="1:13">
      <c r="A623" s="87">
        <v>261</v>
      </c>
      <c r="B623" s="88" t="s">
        <v>231</v>
      </c>
      <c r="C623" s="89">
        <f>VLOOKUP($B623,'Panorama Especialização Brasil'!$K$4:$BU$679,58,0)</f>
        <v>0</v>
      </c>
      <c r="D623" s="90">
        <f t="shared" si="10"/>
        <v>0</v>
      </c>
      <c r="E623" s="100">
        <f>VLOOKUP($B623,'Panorama Especialização Brasil'!$K$4:$BU$679,60,0)</f>
        <v>0</v>
      </c>
      <c r="F623" s="100">
        <v>0</v>
      </c>
      <c r="G623" s="198">
        <v>0</v>
      </c>
      <c r="H623" s="100">
        <f>VLOOKUP($B623,'Panorama Especialização Brasil'!$K$4:$BU$679,63,0)</f>
        <v>6096</v>
      </c>
      <c r="I623" s="100">
        <f>VLOOKUP($B623,'Panorama Especialização Brasil'!$K$4:$BV$680,64,0)</f>
        <v>24</v>
      </c>
      <c r="J623" s="221"/>
      <c r="K623" s="112"/>
      <c r="L623" s="112"/>
      <c r="M623" s="111"/>
    </row>
    <row r="624" spans="1:13">
      <c r="A624" s="94">
        <v>8</v>
      </c>
      <c r="B624" s="88" t="s">
        <v>656</v>
      </c>
      <c r="C624" s="89">
        <f>VLOOKUP($B624,'Panorama Especialização Brasil'!$K$4:$BU$679,58,0)</f>
        <v>0</v>
      </c>
      <c r="D624" s="90">
        <f t="shared" si="10"/>
        <v>0</v>
      </c>
      <c r="E624" s="100">
        <f>VLOOKUP($B624,'Panorama Especialização Brasil'!$K$4:$BU$679,60,0)</f>
        <v>0</v>
      </c>
      <c r="F624" s="100">
        <v>0</v>
      </c>
      <c r="G624" s="198">
        <v>0</v>
      </c>
      <c r="H624" s="100">
        <f>VLOOKUP($B624,'Panorama Especialização Brasil'!$K$4:$BU$679,63,0)</f>
        <v>1668</v>
      </c>
      <c r="I624" s="100">
        <f>VLOOKUP($B624,'Panorama Especialização Brasil'!$K$4:$BV$680,64,0)</f>
        <v>184</v>
      </c>
      <c r="J624" s="221"/>
      <c r="K624" s="112"/>
      <c r="L624" s="112"/>
      <c r="M624" s="111"/>
    </row>
    <row r="625" spans="1:13">
      <c r="A625" s="87">
        <v>183</v>
      </c>
      <c r="B625" s="88" t="s">
        <v>153</v>
      </c>
      <c r="C625" s="89">
        <f>VLOOKUP($B625,'Panorama Especialização Brasil'!$K$4:$BU$679,58,0)</f>
        <v>0</v>
      </c>
      <c r="D625" s="90">
        <f t="shared" si="10"/>
        <v>0</v>
      </c>
      <c r="E625" s="100">
        <f>VLOOKUP($B625,'Panorama Especialização Brasil'!$K$4:$BU$679,60,0)</f>
        <v>0</v>
      </c>
      <c r="F625" s="100">
        <v>0</v>
      </c>
      <c r="G625" s="198">
        <v>0</v>
      </c>
      <c r="H625" s="100">
        <f>VLOOKUP($B625,'Panorama Especialização Brasil'!$K$4:$BU$679,63,0)</f>
        <v>8540</v>
      </c>
      <c r="I625" s="100">
        <f>VLOOKUP($B625,'Panorama Especialização Brasil'!$K$4:$BV$680,64,0)</f>
        <v>31</v>
      </c>
      <c r="J625" s="221"/>
      <c r="K625" s="112"/>
      <c r="L625" s="112"/>
      <c r="M625" s="111"/>
    </row>
    <row r="626" spans="1:13">
      <c r="A626" s="87">
        <v>276</v>
      </c>
      <c r="B626" s="88" t="s">
        <v>246</v>
      </c>
      <c r="C626" s="89">
        <f>VLOOKUP($B626,'Panorama Especialização Brasil'!$K$4:$BU$679,58,0)</f>
        <v>0</v>
      </c>
      <c r="D626" s="90">
        <f t="shared" si="10"/>
        <v>0</v>
      </c>
      <c r="E626" s="100">
        <f>VLOOKUP($B626,'Panorama Especialização Brasil'!$K$4:$BU$679,60,0)</f>
        <v>0</v>
      </c>
      <c r="F626" s="100">
        <v>0</v>
      </c>
      <c r="G626" s="198">
        <v>0</v>
      </c>
      <c r="H626" s="100">
        <f>VLOOKUP($B626,'Panorama Especialização Brasil'!$K$4:$BU$679,63,0)</f>
        <v>18203</v>
      </c>
      <c r="I626" s="100">
        <f>VLOOKUP($B626,'Panorama Especialização Brasil'!$K$4:$BV$680,64,0)</f>
        <v>213</v>
      </c>
      <c r="J626" s="221"/>
      <c r="K626" s="112"/>
      <c r="L626" s="112"/>
      <c r="M626" s="111"/>
    </row>
    <row r="627" spans="1:13">
      <c r="A627" s="87">
        <v>284</v>
      </c>
      <c r="B627" s="88" t="s">
        <v>254</v>
      </c>
      <c r="C627" s="89">
        <f>VLOOKUP($B627,'Panorama Especialização Brasil'!$K$4:$BU$679,58,0)</f>
        <v>0</v>
      </c>
      <c r="D627" s="90">
        <f t="shared" si="10"/>
        <v>0</v>
      </c>
      <c r="E627" s="100">
        <f>VLOOKUP($B627,'Panorama Especialização Brasil'!$K$4:$BU$679,60,0)</f>
        <v>0</v>
      </c>
      <c r="F627" s="100">
        <v>0</v>
      </c>
      <c r="G627" s="198">
        <v>0</v>
      </c>
      <c r="H627" s="100">
        <f>VLOOKUP($B627,'Panorama Especialização Brasil'!$K$4:$BU$679,63,0)</f>
        <v>17627</v>
      </c>
      <c r="I627" s="100">
        <f>VLOOKUP($B627,'Panorama Especialização Brasil'!$K$4:$BV$680,64,0)</f>
        <v>58</v>
      </c>
      <c r="J627" s="221"/>
      <c r="K627" s="112"/>
      <c r="L627" s="112"/>
      <c r="M627" s="111"/>
    </row>
    <row r="628" spans="1:13">
      <c r="A628" s="87">
        <v>46</v>
      </c>
      <c r="B628" s="88" t="s">
        <v>16</v>
      </c>
      <c r="C628" s="89">
        <f>VLOOKUP($B628,'Panorama Especialização Brasil'!$K$4:$BU$679,58,0)</f>
        <v>0</v>
      </c>
      <c r="D628" s="90">
        <f t="shared" si="10"/>
        <v>0</v>
      </c>
      <c r="E628" s="100">
        <f>VLOOKUP($B628,'Panorama Especialização Brasil'!$K$4:$BU$679,60,0)</f>
        <v>0</v>
      </c>
      <c r="F628" s="100">
        <v>0</v>
      </c>
      <c r="G628" s="198">
        <v>0</v>
      </c>
      <c r="H628" s="100">
        <f>VLOOKUP($B628,'Panorama Especialização Brasil'!$K$4:$BU$679,63,0)</f>
        <v>15</v>
      </c>
      <c r="I628" s="100">
        <f>VLOOKUP($B628,'Panorama Especialização Brasil'!$K$4:$BV$680,64,0)</f>
        <v>1</v>
      </c>
      <c r="J628" s="221"/>
      <c r="K628" s="112"/>
      <c r="L628" s="112"/>
      <c r="M628" s="111"/>
    </row>
    <row r="629" spans="1:13">
      <c r="A629" s="87">
        <v>78</v>
      </c>
      <c r="B629" s="88" t="s">
        <v>48</v>
      </c>
      <c r="C629" s="89">
        <f>VLOOKUP($B629,'Panorama Especialização Brasil'!$K$4:$BU$679,58,0)</f>
        <v>0</v>
      </c>
      <c r="D629" s="90">
        <f t="shared" si="10"/>
        <v>0</v>
      </c>
      <c r="E629" s="100">
        <f>VLOOKUP($B629,'Panorama Especialização Brasil'!$K$4:$BU$679,60,0)</f>
        <v>0</v>
      </c>
      <c r="F629" s="100">
        <v>0</v>
      </c>
      <c r="G629" s="198">
        <v>0</v>
      </c>
      <c r="H629" s="100">
        <f>VLOOKUP($B629,'Panorama Especialização Brasil'!$K$4:$BU$679,63,0)</f>
        <v>3914</v>
      </c>
      <c r="I629" s="100">
        <f>VLOOKUP($B629,'Panorama Especialização Brasil'!$K$4:$BV$680,64,0)</f>
        <v>44</v>
      </c>
      <c r="J629" s="221"/>
      <c r="K629" s="112"/>
      <c r="L629" s="112"/>
      <c r="M629" s="111"/>
    </row>
    <row r="630" spans="1:13">
      <c r="A630" s="87">
        <v>91</v>
      </c>
      <c r="B630" s="88" t="s">
        <v>61</v>
      </c>
      <c r="C630" s="89">
        <f>VLOOKUP($B630,'Panorama Especialização Brasil'!$K$4:$BU$679,58,0)</f>
        <v>0</v>
      </c>
      <c r="D630" s="90">
        <f t="shared" si="10"/>
        <v>0</v>
      </c>
      <c r="E630" s="100">
        <f>VLOOKUP($B630,'Panorama Especialização Brasil'!$K$4:$BU$679,60,0)</f>
        <v>0</v>
      </c>
      <c r="F630" s="100">
        <v>0</v>
      </c>
      <c r="G630" s="198">
        <v>0</v>
      </c>
      <c r="H630" s="100">
        <f>VLOOKUP($B630,'Panorama Especialização Brasil'!$K$4:$BU$679,63,0)</f>
        <v>2826</v>
      </c>
      <c r="I630" s="100">
        <f>VLOOKUP($B630,'Panorama Especialização Brasil'!$K$4:$BV$680,64,0)</f>
        <v>39</v>
      </c>
      <c r="J630" s="221"/>
      <c r="K630" s="112"/>
      <c r="L630" s="112"/>
      <c r="M630" s="111"/>
    </row>
    <row r="631" spans="1:13">
      <c r="A631" s="87">
        <v>128</v>
      </c>
      <c r="B631" s="88" t="s">
        <v>98</v>
      </c>
      <c r="C631" s="89">
        <f>VLOOKUP($B631,'Panorama Especialização Brasil'!$K$4:$BU$679,58,0)</f>
        <v>0</v>
      </c>
      <c r="D631" s="90">
        <f t="shared" si="10"/>
        <v>0</v>
      </c>
      <c r="E631" s="100">
        <f>VLOOKUP($B631,'Panorama Especialização Brasil'!$K$4:$BU$679,60,0)</f>
        <v>0</v>
      </c>
      <c r="F631" s="100">
        <v>0</v>
      </c>
      <c r="G631" s="198">
        <v>0</v>
      </c>
      <c r="H631" s="100">
        <f>VLOOKUP($B631,'Panorama Especialização Brasil'!$K$4:$BU$679,63,0)</f>
        <v>3992</v>
      </c>
      <c r="I631" s="100">
        <f>VLOOKUP($B631,'Panorama Especialização Brasil'!$K$4:$BV$680,64,0)</f>
        <v>44</v>
      </c>
      <c r="J631" s="221"/>
      <c r="K631" s="112"/>
      <c r="L631" s="112"/>
      <c r="M631" s="111"/>
    </row>
    <row r="632" spans="1:13">
      <c r="A632" s="87">
        <v>141</v>
      </c>
      <c r="B632" s="88" t="s">
        <v>111</v>
      </c>
      <c r="C632" s="89">
        <f>VLOOKUP($B632,'Panorama Especialização Brasil'!$K$4:$BU$679,58,0)</f>
        <v>0</v>
      </c>
      <c r="D632" s="90">
        <f t="shared" si="10"/>
        <v>0</v>
      </c>
      <c r="E632" s="100">
        <f>VLOOKUP($B632,'Panorama Especialização Brasil'!$K$4:$BU$679,60,0)</f>
        <v>0</v>
      </c>
      <c r="F632" s="100">
        <v>0</v>
      </c>
      <c r="G632" s="198">
        <v>0</v>
      </c>
      <c r="H632" s="100">
        <f>VLOOKUP($B632,'Panorama Especialização Brasil'!$K$4:$BU$679,63,0)</f>
        <v>514</v>
      </c>
      <c r="I632" s="100">
        <f>VLOOKUP($B632,'Panorama Especialização Brasil'!$K$4:$BV$680,64,0)</f>
        <v>14</v>
      </c>
      <c r="J632" s="221"/>
      <c r="K632" s="112"/>
      <c r="L632" s="112"/>
      <c r="M632" s="111"/>
    </row>
    <row r="633" spans="1:13">
      <c r="A633" s="87">
        <v>155</v>
      </c>
      <c r="B633" s="88" t="s">
        <v>125</v>
      </c>
      <c r="C633" s="89">
        <f>VLOOKUP($B633,'Panorama Especialização Brasil'!$K$4:$BU$679,58,0)</f>
        <v>0</v>
      </c>
      <c r="D633" s="90">
        <f t="shared" si="10"/>
        <v>0</v>
      </c>
      <c r="E633" s="100">
        <f>VLOOKUP($B633,'Panorama Especialização Brasil'!$K$4:$BU$679,60,0)</f>
        <v>0</v>
      </c>
      <c r="F633" s="100">
        <v>0</v>
      </c>
      <c r="G633" s="198">
        <v>0</v>
      </c>
      <c r="H633" s="100">
        <f>VLOOKUP($B633,'Panorama Especialização Brasil'!$K$4:$BU$679,63,0)</f>
        <v>2235</v>
      </c>
      <c r="I633" s="100">
        <f>VLOOKUP($B633,'Panorama Especialização Brasil'!$K$4:$BV$680,64,0)</f>
        <v>65</v>
      </c>
      <c r="J633" s="221"/>
      <c r="K633" s="112"/>
      <c r="L633" s="112"/>
      <c r="M633" s="111"/>
    </row>
    <row r="634" spans="1:13">
      <c r="A634" s="87">
        <v>164</v>
      </c>
      <c r="B634" s="88" t="s">
        <v>134</v>
      </c>
      <c r="C634" s="89">
        <f>VLOOKUP($B634,'Panorama Especialização Brasil'!$K$4:$BU$679,58,0)</f>
        <v>0</v>
      </c>
      <c r="D634" s="90">
        <f t="shared" si="10"/>
        <v>0</v>
      </c>
      <c r="E634" s="100">
        <f>VLOOKUP($B634,'Panorama Especialização Brasil'!$K$4:$BU$679,60,0)</f>
        <v>0</v>
      </c>
      <c r="F634" s="100">
        <v>0</v>
      </c>
      <c r="G634" s="198">
        <v>0</v>
      </c>
      <c r="H634" s="100">
        <f>VLOOKUP($B634,'Panorama Especialização Brasil'!$K$4:$BU$679,63,0)</f>
        <v>1622</v>
      </c>
      <c r="I634" s="100">
        <f>VLOOKUP($B634,'Panorama Especialização Brasil'!$K$4:$BV$680,64,0)</f>
        <v>65</v>
      </c>
      <c r="J634" s="221"/>
      <c r="K634" s="112"/>
      <c r="L634" s="112"/>
      <c r="M634" s="111"/>
    </row>
    <row r="635" spans="1:13">
      <c r="A635" s="87">
        <v>169</v>
      </c>
      <c r="B635" s="88" t="s">
        <v>139</v>
      </c>
      <c r="C635" s="89">
        <f>VLOOKUP($B635,'Panorama Especialização Brasil'!$K$4:$BU$679,58,0)</f>
        <v>0</v>
      </c>
      <c r="D635" s="90">
        <f t="shared" si="10"/>
        <v>0</v>
      </c>
      <c r="E635" s="100">
        <f>VLOOKUP($B635,'Panorama Especialização Brasil'!$K$4:$BU$679,60,0)</f>
        <v>0</v>
      </c>
      <c r="F635" s="100">
        <v>0</v>
      </c>
      <c r="G635" s="198">
        <v>0</v>
      </c>
      <c r="H635" s="100">
        <f>VLOOKUP($B635,'Panorama Especialização Brasil'!$K$4:$BU$679,63,0)</f>
        <v>550</v>
      </c>
      <c r="I635" s="100">
        <f>VLOOKUP($B635,'Panorama Especialização Brasil'!$K$4:$BV$680,64,0)</f>
        <v>11</v>
      </c>
      <c r="J635" s="221"/>
      <c r="K635" s="112"/>
      <c r="L635" s="112"/>
      <c r="M635" s="111"/>
    </row>
    <row r="636" spans="1:13">
      <c r="A636" s="87">
        <v>247</v>
      </c>
      <c r="B636" s="88" t="s">
        <v>217</v>
      </c>
      <c r="C636" s="89">
        <f>VLOOKUP($B636,'Panorama Especialização Brasil'!$K$4:$BU$679,58,0)</f>
        <v>0</v>
      </c>
      <c r="D636" s="90">
        <f t="shared" si="10"/>
        <v>0</v>
      </c>
      <c r="E636" s="100">
        <f>VLOOKUP($B636,'Panorama Especialização Brasil'!$K$4:$BU$679,60,0)</f>
        <v>0</v>
      </c>
      <c r="F636" s="100">
        <v>0</v>
      </c>
      <c r="G636" s="198">
        <v>0</v>
      </c>
      <c r="H636" s="100">
        <f>VLOOKUP($B636,'Panorama Especialização Brasil'!$K$4:$BU$679,63,0)</f>
        <v>12212</v>
      </c>
      <c r="I636" s="100">
        <f>VLOOKUP($B636,'Panorama Especialização Brasil'!$K$4:$BV$680,64,0)</f>
        <v>70</v>
      </c>
      <c r="J636" s="221"/>
      <c r="K636" s="112"/>
      <c r="L636" s="112"/>
      <c r="M636" s="111"/>
    </row>
    <row r="637" spans="1:13">
      <c r="A637" s="87">
        <v>259</v>
      </c>
      <c r="B637" s="88" t="s">
        <v>229</v>
      </c>
      <c r="C637" s="89">
        <f>VLOOKUP($B637,'Panorama Especialização Brasil'!$K$4:$BU$679,58,0)</f>
        <v>0</v>
      </c>
      <c r="D637" s="90">
        <f t="shared" si="10"/>
        <v>0</v>
      </c>
      <c r="E637" s="100">
        <f>VLOOKUP($B637,'Panorama Especialização Brasil'!$K$4:$BU$679,60,0)</f>
        <v>0</v>
      </c>
      <c r="F637" s="100">
        <v>0</v>
      </c>
      <c r="G637" s="198">
        <v>0</v>
      </c>
      <c r="H637" s="100">
        <f>VLOOKUP($B637,'Panorama Especialização Brasil'!$K$4:$BU$679,63,0)</f>
        <v>8748</v>
      </c>
      <c r="I637" s="100">
        <f>VLOOKUP($B637,'Panorama Especialização Brasil'!$K$4:$BV$680,64,0)</f>
        <v>58</v>
      </c>
      <c r="J637" s="221"/>
      <c r="K637" s="112"/>
      <c r="L637" s="112"/>
      <c r="M637" s="111"/>
    </row>
    <row r="638" spans="1:13">
      <c r="A638" s="87">
        <v>283</v>
      </c>
      <c r="B638" s="88" t="s">
        <v>253</v>
      </c>
      <c r="C638" s="89">
        <f>VLOOKUP($B638,'Panorama Especialização Brasil'!$K$4:$BU$679,58,0)</f>
        <v>0</v>
      </c>
      <c r="D638" s="90">
        <f t="shared" si="10"/>
        <v>0</v>
      </c>
      <c r="E638" s="100">
        <f>VLOOKUP($B638,'Panorama Especialização Brasil'!$K$4:$BU$679,60,0)</f>
        <v>0</v>
      </c>
      <c r="F638" s="100">
        <v>0</v>
      </c>
      <c r="G638" s="198">
        <v>0</v>
      </c>
      <c r="H638" s="100">
        <f>VLOOKUP($B638,'Panorama Especialização Brasil'!$K$4:$BU$679,63,0)</f>
        <v>2062</v>
      </c>
      <c r="I638" s="100">
        <f>VLOOKUP($B638,'Panorama Especialização Brasil'!$K$4:$BV$680,64,0)</f>
        <v>49</v>
      </c>
      <c r="J638" s="221"/>
      <c r="K638" s="112"/>
      <c r="L638" s="112"/>
      <c r="M638" s="111"/>
    </row>
    <row r="639" spans="1:13">
      <c r="A639" s="87">
        <v>503</v>
      </c>
      <c r="B639" s="88" t="s">
        <v>475</v>
      </c>
      <c r="C639" s="89">
        <f>VLOOKUP($B639,'Panorama Especialização Brasil'!$K$4:$BU$679,58,0)</f>
        <v>0</v>
      </c>
      <c r="D639" s="90">
        <f t="shared" si="10"/>
        <v>0</v>
      </c>
      <c r="E639" s="100">
        <f>VLOOKUP($B639,'Panorama Especialização Brasil'!$K$4:$BU$679,60,0)</f>
        <v>1</v>
      </c>
      <c r="F639" s="100">
        <v>0</v>
      </c>
      <c r="G639" s="198">
        <v>1</v>
      </c>
      <c r="H639" s="100">
        <f>VLOOKUP($B639,'Panorama Especialização Brasil'!$K$4:$BU$679,63,0)</f>
        <v>186</v>
      </c>
      <c r="I639" s="100">
        <f>VLOOKUP($B639,'Panorama Especialização Brasil'!$K$4:$BV$680,64,0)</f>
        <v>27</v>
      </c>
      <c r="J639" s="221"/>
      <c r="K639" s="112"/>
      <c r="L639" s="112"/>
      <c r="M639" s="111"/>
    </row>
    <row r="640" spans="1:13">
      <c r="A640" s="87">
        <v>520</v>
      </c>
      <c r="B640" s="88" t="s">
        <v>492</v>
      </c>
      <c r="C640" s="89">
        <f>VLOOKUP($B640,'Panorama Especialização Brasil'!$K$4:$BU$679,58,0)</f>
        <v>0</v>
      </c>
      <c r="D640" s="90">
        <f t="shared" si="10"/>
        <v>0</v>
      </c>
      <c r="E640" s="100">
        <f>VLOOKUP($B640,'Panorama Especialização Brasil'!$K$4:$BU$679,60,0)</f>
        <v>0</v>
      </c>
      <c r="F640" s="100">
        <v>0</v>
      </c>
      <c r="G640" s="198">
        <v>0</v>
      </c>
      <c r="H640" s="100">
        <f>VLOOKUP($B640,'Panorama Especialização Brasil'!$K$4:$BU$679,63,0)</f>
        <v>2770</v>
      </c>
      <c r="I640" s="100">
        <f>VLOOKUP($B640,'Panorama Especialização Brasil'!$K$4:$BV$680,64,0)</f>
        <v>28</v>
      </c>
      <c r="J640" s="221"/>
      <c r="K640" s="112"/>
      <c r="L640" s="112"/>
      <c r="M640" s="111"/>
    </row>
    <row r="641" spans="1:13">
      <c r="A641" s="87">
        <v>521</v>
      </c>
      <c r="B641" s="88" t="s">
        <v>493</v>
      </c>
      <c r="C641" s="89">
        <f>VLOOKUP($B641,'Panorama Especialização Brasil'!$K$4:$BU$679,58,0)</f>
        <v>0</v>
      </c>
      <c r="D641" s="90">
        <f t="shared" si="10"/>
        <v>0</v>
      </c>
      <c r="E641" s="100">
        <f>VLOOKUP($B641,'Panorama Especialização Brasil'!$K$4:$BU$679,60,0)</f>
        <v>0</v>
      </c>
      <c r="F641" s="100">
        <v>0</v>
      </c>
      <c r="G641" s="198">
        <v>0</v>
      </c>
      <c r="H641" s="100">
        <f>VLOOKUP($B641,'Panorama Especialização Brasil'!$K$4:$BU$679,63,0)</f>
        <v>763</v>
      </c>
      <c r="I641" s="100">
        <f>VLOOKUP($B641,'Panorama Especialização Brasil'!$K$4:$BV$680,64,0)</f>
        <v>22</v>
      </c>
      <c r="J641" s="221"/>
      <c r="K641" s="112"/>
      <c r="L641" s="112"/>
      <c r="M641" s="111"/>
    </row>
    <row r="642" spans="1:13">
      <c r="A642" s="87">
        <v>522</v>
      </c>
      <c r="B642" s="88" t="s">
        <v>494</v>
      </c>
      <c r="C642" s="89">
        <f>VLOOKUP($B642,'Panorama Especialização Brasil'!$K$4:$BU$679,58,0)</f>
        <v>0</v>
      </c>
      <c r="D642" s="90">
        <f t="shared" si="10"/>
        <v>0</v>
      </c>
      <c r="E642" s="100">
        <f>VLOOKUP($B642,'Panorama Especialização Brasil'!$K$4:$BU$679,60,0)</f>
        <v>0</v>
      </c>
      <c r="F642" s="100">
        <v>0</v>
      </c>
      <c r="G642" s="198">
        <v>0</v>
      </c>
      <c r="H642" s="100">
        <f>VLOOKUP($B642,'Panorama Especialização Brasil'!$K$4:$BU$679,63,0)</f>
        <v>3856</v>
      </c>
      <c r="I642" s="100">
        <f>VLOOKUP($B642,'Panorama Especialização Brasil'!$K$4:$BV$680,64,0)</f>
        <v>12</v>
      </c>
      <c r="J642" s="221"/>
      <c r="K642" s="112"/>
      <c r="L642" s="112"/>
      <c r="M642" s="111"/>
    </row>
    <row r="643" spans="1:13">
      <c r="A643" s="87">
        <v>528</v>
      </c>
      <c r="B643" s="88" t="s">
        <v>500</v>
      </c>
      <c r="C643" s="89">
        <f>VLOOKUP($B643,'Panorama Especialização Brasil'!$K$4:$BU$679,58,0)</f>
        <v>0</v>
      </c>
      <c r="D643" s="90">
        <f t="shared" si="10"/>
        <v>0</v>
      </c>
      <c r="E643" s="100">
        <f>VLOOKUP($B643,'Panorama Especialização Brasil'!$K$4:$BU$679,60,0)</f>
        <v>0</v>
      </c>
      <c r="F643" s="100">
        <v>0</v>
      </c>
      <c r="G643" s="198">
        <v>0</v>
      </c>
      <c r="H643" s="100">
        <f>VLOOKUP($B643,'Panorama Especialização Brasil'!$K$4:$BU$679,63,0)</f>
        <v>318</v>
      </c>
      <c r="I643" s="100">
        <f>VLOOKUP($B643,'Panorama Especialização Brasil'!$K$4:$BV$680,64,0)</f>
        <v>22</v>
      </c>
      <c r="J643" s="221"/>
      <c r="K643" s="112"/>
      <c r="L643" s="112"/>
      <c r="M643" s="111"/>
    </row>
    <row r="644" spans="1:13">
      <c r="A644" s="87">
        <v>541</v>
      </c>
      <c r="B644" s="88" t="s">
        <v>513</v>
      </c>
      <c r="C644" s="89">
        <f>VLOOKUP($B644,'Panorama Especialização Brasil'!$K$4:$BU$679,58,0)</f>
        <v>0</v>
      </c>
      <c r="D644" s="90">
        <f t="shared" si="10"/>
        <v>0</v>
      </c>
      <c r="E644" s="100">
        <f>VLOOKUP($B644,'Panorama Especialização Brasil'!$K$4:$BU$679,60,0)</f>
        <v>0</v>
      </c>
      <c r="F644" s="100">
        <v>0</v>
      </c>
      <c r="G644" s="198">
        <v>0</v>
      </c>
      <c r="H644" s="100">
        <f>VLOOKUP($B644,'Panorama Especialização Brasil'!$K$4:$BU$679,63,0)</f>
        <v>722</v>
      </c>
      <c r="I644" s="100">
        <f>VLOOKUP($B644,'Panorama Especialização Brasil'!$K$4:$BV$680,64,0)</f>
        <v>29</v>
      </c>
      <c r="J644" s="221"/>
      <c r="K644" s="112"/>
      <c r="L644" s="112"/>
      <c r="M644" s="111"/>
    </row>
    <row r="645" spans="1:13" ht="15" thickBot="1">
      <c r="A645" s="91">
        <v>594</v>
      </c>
      <c r="B645" s="92" t="s">
        <v>567</v>
      </c>
      <c r="C645" s="93">
        <f>VLOOKUP($B645,'Panorama Especialização Brasil'!$K$4:$BU$679,58,0)</f>
        <v>0</v>
      </c>
      <c r="D645" s="102">
        <f t="shared" si="10"/>
        <v>0</v>
      </c>
      <c r="E645" s="101">
        <f>VLOOKUP($B645,'Panorama Especialização Brasil'!$K$4:$BU$679,60,0)</f>
        <v>1</v>
      </c>
      <c r="F645" s="101">
        <v>0</v>
      </c>
      <c r="G645" s="199">
        <v>0</v>
      </c>
      <c r="H645" s="101">
        <f>VLOOKUP($B645,'Panorama Especialização Brasil'!$K$4:$BU$679,63,0)</f>
        <v>227</v>
      </c>
      <c r="I645" s="101">
        <f>VLOOKUP($B645,'Panorama Especialização Brasil'!$K$4:$BV$680,64,0)</f>
        <v>38</v>
      </c>
      <c r="J645" s="222"/>
      <c r="K645" s="113"/>
      <c r="L645" s="113"/>
      <c r="M645" s="114"/>
    </row>
    <row r="647" spans="1:13">
      <c r="K647"/>
    </row>
    <row r="648" spans="1:13">
      <c r="K648"/>
    </row>
    <row r="649" spans="1:13">
      <c r="K649"/>
    </row>
    <row r="650" spans="1:13">
      <c r="K650"/>
    </row>
  </sheetData>
  <autoFilter ref="A5:O5">
    <sortState ref="A6:O598">
      <sortCondition descending="1" ref="D5:D598"/>
    </sortState>
  </autoFilter>
  <mergeCells count="4">
    <mergeCell ref="C2:E2"/>
    <mergeCell ref="F2:G2"/>
    <mergeCell ref="H2:I2"/>
    <mergeCell ref="Q4:R4"/>
  </mergeCells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E1" workbookViewId="0">
      <selection activeCell="S17" sqref="S17"/>
    </sheetView>
  </sheetViews>
  <sheetFormatPr baseColWidth="10" defaultRowHeight="14" x14ac:dyDescent="0"/>
  <sheetData/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D12:O40"/>
  <sheetViews>
    <sheetView workbookViewId="0">
      <selection activeCell="D12" sqref="D12:O40"/>
    </sheetView>
  </sheetViews>
  <sheetFormatPr baseColWidth="10" defaultRowHeight="14" x14ac:dyDescent="0"/>
  <sheetData>
    <row r="12" spans="4:15">
      <c r="D12" t="s">
        <v>734</v>
      </c>
      <c r="E12" t="s">
        <v>818</v>
      </c>
      <c r="G12">
        <v>958866.9</v>
      </c>
      <c r="H12">
        <v>1813</v>
      </c>
      <c r="I12">
        <v>9475079.4000000004</v>
      </c>
      <c r="J12">
        <v>19253.900000000001</v>
      </c>
      <c r="K12">
        <v>0.10119882478240763</v>
      </c>
      <c r="L12">
        <v>0.34227289325707333</v>
      </c>
      <c r="M12">
        <v>0.19113961628362744</v>
      </c>
      <c r="N12">
        <v>1.7906957223832807</v>
      </c>
      <c r="O12">
        <v>6</v>
      </c>
    </row>
    <row r="13" spans="4:15">
      <c r="D13" t="s">
        <v>731</v>
      </c>
      <c r="E13" t="s">
        <v>817</v>
      </c>
      <c r="G13">
        <v>82560.200000000012</v>
      </c>
      <c r="H13">
        <v>5092.8</v>
      </c>
      <c r="I13">
        <v>1135738.05</v>
      </c>
      <c r="J13">
        <v>114241.3</v>
      </c>
      <c r="K13">
        <v>7.2692994656646401E-2</v>
      </c>
      <c r="L13">
        <v>2.9470324319134003E-2</v>
      </c>
      <c r="M13">
        <v>2.2911104584064517E-2</v>
      </c>
      <c r="N13">
        <v>1.2862899827026086</v>
      </c>
      <c r="O13">
        <v>9</v>
      </c>
    </row>
    <row r="14" spans="4:15">
      <c r="D14" t="s">
        <v>732</v>
      </c>
      <c r="E14" t="s">
        <v>817</v>
      </c>
      <c r="G14">
        <v>26651.7</v>
      </c>
      <c r="H14">
        <v>1044.3</v>
      </c>
      <c r="I14">
        <v>438104.3</v>
      </c>
      <c r="J14">
        <v>34026.800000000003</v>
      </c>
      <c r="K14">
        <v>6.0834143832872681E-2</v>
      </c>
      <c r="L14">
        <v>9.5134731100005032E-3</v>
      </c>
      <c r="M14">
        <v>8.8378243874354442E-3</v>
      </c>
      <c r="N14">
        <v>1.0764496659976199</v>
      </c>
      <c r="O14">
        <v>13</v>
      </c>
    </row>
    <row r="15" spans="4:15">
      <c r="D15" t="s">
        <v>838</v>
      </c>
      <c r="E15" t="s">
        <v>817</v>
      </c>
      <c r="G15">
        <v>18932</v>
      </c>
      <c r="H15">
        <v>1878</v>
      </c>
      <c r="I15">
        <v>339662</v>
      </c>
      <c r="J15">
        <v>55743.5</v>
      </c>
      <c r="K15">
        <v>5.5737762834818141E-2</v>
      </c>
      <c r="L15">
        <v>6.7578830963326737E-3</v>
      </c>
      <c r="M15">
        <v>6.8519599261753373E-3</v>
      </c>
      <c r="N15">
        <v>0.98627008463910038</v>
      </c>
      <c r="O15">
        <v>14</v>
      </c>
    </row>
    <row r="16" spans="4:15">
      <c r="D16" t="s">
        <v>854</v>
      </c>
      <c r="E16" t="s">
        <v>817</v>
      </c>
      <c r="G16">
        <v>36976.5</v>
      </c>
      <c r="H16">
        <v>2170.5</v>
      </c>
      <c r="I16">
        <v>357971.75</v>
      </c>
      <c r="J16">
        <v>24471</v>
      </c>
      <c r="K16">
        <v>0.10329446387878373</v>
      </c>
      <c r="L16">
        <v>1.3198968112800819E-2</v>
      </c>
      <c r="M16">
        <v>7.2213202704537348E-3</v>
      </c>
      <c r="N16">
        <v>1.8277776941710817</v>
      </c>
      <c r="O16">
        <v>5</v>
      </c>
    </row>
    <row r="17" spans="4:15">
      <c r="D17" t="s">
        <v>821</v>
      </c>
      <c r="E17" t="s">
        <v>817</v>
      </c>
      <c r="G17">
        <v>92731.55</v>
      </c>
      <c r="H17">
        <v>17539.400000000001</v>
      </c>
      <c r="I17">
        <v>1268693.9000000001</v>
      </c>
      <c r="J17">
        <v>201993.25</v>
      </c>
      <c r="K17">
        <v>7.309213830065707E-2</v>
      </c>
      <c r="L17">
        <v>3.3101044487731261E-2</v>
      </c>
      <c r="M17">
        <v>2.5593206662455917E-2</v>
      </c>
      <c r="N17">
        <v>1.2933527605311375</v>
      </c>
      <c r="O17">
        <v>8</v>
      </c>
    </row>
    <row r="18" spans="4:15">
      <c r="D18" t="s">
        <v>733</v>
      </c>
      <c r="E18" t="s">
        <v>817</v>
      </c>
      <c r="G18">
        <v>75710</v>
      </c>
      <c r="H18">
        <v>16320</v>
      </c>
      <c r="I18">
        <v>671318.5</v>
      </c>
      <c r="J18">
        <v>174034</v>
      </c>
      <c r="K18">
        <v>0.11277806287179633</v>
      </c>
      <c r="L18">
        <v>2.7025107184837669E-2</v>
      </c>
      <c r="M18">
        <v>1.3542425881317717E-2</v>
      </c>
      <c r="N18">
        <v>1.9955883400565488</v>
      </c>
      <c r="O18">
        <v>4</v>
      </c>
    </row>
    <row r="19" spans="4:15">
      <c r="D19" t="s">
        <v>839</v>
      </c>
      <c r="E19" t="s">
        <v>817</v>
      </c>
      <c r="G19">
        <v>16783.55</v>
      </c>
      <c r="H19">
        <v>1148.4000000000001</v>
      </c>
      <c r="I19">
        <v>590051.4</v>
      </c>
      <c r="J19">
        <v>25413.25</v>
      </c>
      <c r="K19">
        <v>2.844421689364689E-2</v>
      </c>
      <c r="L19">
        <v>5.9909818741524529E-3</v>
      </c>
      <c r="M19">
        <v>1.1903034626139087E-2</v>
      </c>
      <c r="N19">
        <v>0.50331550418212223</v>
      </c>
      <c r="O19">
        <v>26</v>
      </c>
    </row>
    <row r="20" spans="4:15">
      <c r="D20" t="s">
        <v>816</v>
      </c>
      <c r="E20" t="s">
        <v>817</v>
      </c>
      <c r="G20">
        <v>33786.9</v>
      </c>
      <c r="H20">
        <v>710.2</v>
      </c>
      <c r="I20">
        <v>483393.4</v>
      </c>
      <c r="J20">
        <v>24477.599999999999</v>
      </c>
      <c r="K20">
        <v>6.9895244742687837E-2</v>
      </c>
      <c r="L20">
        <v>1.2060422585436426E-2</v>
      </c>
      <c r="M20">
        <v>9.7514358549900954E-3</v>
      </c>
      <c r="N20">
        <v>1.2367842812876377</v>
      </c>
      <c r="O20">
        <v>10</v>
      </c>
    </row>
    <row r="21" spans="4:15">
      <c r="D21" t="s">
        <v>842</v>
      </c>
      <c r="E21" t="s">
        <v>817</v>
      </c>
      <c r="F21" t="s">
        <v>841</v>
      </c>
      <c r="G21">
        <v>54324.9</v>
      </c>
      <c r="H21">
        <v>223</v>
      </c>
      <c r="I21">
        <v>325920</v>
      </c>
      <c r="J21">
        <v>7986.1</v>
      </c>
      <c r="K21">
        <v>0.16668170103092783</v>
      </c>
      <c r="L21">
        <v>1.9391576347980291E-2</v>
      </c>
      <c r="M21">
        <v>6.5747442432155081E-3</v>
      </c>
      <c r="N21">
        <v>2.9494039054052177</v>
      </c>
      <c r="O21">
        <v>3</v>
      </c>
    </row>
    <row r="22" spans="4:15">
      <c r="D22" t="s">
        <v>823</v>
      </c>
      <c r="E22" t="s">
        <v>817</v>
      </c>
      <c r="F22" t="s">
        <v>841</v>
      </c>
      <c r="G22">
        <v>26689.599999999999</v>
      </c>
      <c r="H22">
        <v>302.5</v>
      </c>
      <c r="I22">
        <v>600112</v>
      </c>
      <c r="J22">
        <v>7768.9</v>
      </c>
      <c r="K22">
        <v>4.4474364785240084E-2</v>
      </c>
      <c r="L22">
        <v>9.5270017265941549E-3</v>
      </c>
      <c r="M22">
        <v>1.2105985877775359E-2</v>
      </c>
      <c r="N22">
        <v>0.78696620190877609</v>
      </c>
      <c r="O22">
        <v>18</v>
      </c>
    </row>
    <row r="23" spans="4:15">
      <c r="D23" t="s">
        <v>811</v>
      </c>
      <c r="E23" t="s">
        <v>817</v>
      </c>
      <c r="G23">
        <v>3509</v>
      </c>
      <c r="H23">
        <v>92</v>
      </c>
      <c r="I23">
        <v>56255</v>
      </c>
      <c r="J23">
        <v>509</v>
      </c>
      <c r="K23">
        <v>6.237667762865523E-2</v>
      </c>
      <c r="L23">
        <v>1.2525571405573291E-3</v>
      </c>
      <c r="M23">
        <v>1.1348252252150479E-3</v>
      </c>
      <c r="N23">
        <v>1.1037445350406017</v>
      </c>
      <c r="O23">
        <v>11</v>
      </c>
    </row>
    <row r="24" spans="4:15">
      <c r="D24" t="s">
        <v>845</v>
      </c>
      <c r="E24" t="s">
        <v>817</v>
      </c>
      <c r="F24" t="s">
        <v>841</v>
      </c>
      <c r="G24">
        <v>21073.599999999999</v>
      </c>
      <c r="H24">
        <v>112.5</v>
      </c>
      <c r="I24">
        <v>473291</v>
      </c>
      <c r="J24">
        <v>5195.8999999999996</v>
      </c>
      <c r="K24">
        <v>4.4525672366472209E-2</v>
      </c>
      <c r="L24">
        <v>7.5223391727697146E-3</v>
      </c>
      <c r="M24">
        <v>9.5476413770732415E-3</v>
      </c>
      <c r="N24">
        <v>0.78787408069527132</v>
      </c>
      <c r="O24">
        <v>17</v>
      </c>
    </row>
    <row r="25" spans="4:15">
      <c r="D25" t="s">
        <v>804</v>
      </c>
      <c r="E25" t="s">
        <v>817</v>
      </c>
      <c r="G25">
        <v>2107</v>
      </c>
      <c r="H25">
        <v>98</v>
      </c>
      <c r="I25">
        <v>70566</v>
      </c>
      <c r="J25">
        <v>2064</v>
      </c>
      <c r="K25">
        <v>2.9858572116883485E-2</v>
      </c>
      <c r="L25">
        <v>7.5210541326711094E-4</v>
      </c>
      <c r="M25">
        <v>1.4235192754870692E-3</v>
      </c>
      <c r="N25">
        <v>0.52834227552680779</v>
      </c>
      <c r="O25">
        <v>25</v>
      </c>
    </row>
    <row r="26" spans="4:15">
      <c r="D26" t="s">
        <v>824</v>
      </c>
      <c r="E26" t="s">
        <v>817</v>
      </c>
      <c r="F26" t="s">
        <v>841</v>
      </c>
      <c r="G26">
        <v>2042.5</v>
      </c>
      <c r="H26">
        <v>30.5</v>
      </c>
      <c r="I26">
        <v>9418</v>
      </c>
      <c r="J26">
        <v>585</v>
      </c>
      <c r="K26">
        <v>0.21687194733489062</v>
      </c>
      <c r="L26">
        <v>7.290817781670973E-4</v>
      </c>
      <c r="M26">
        <v>1.8998816053818009E-4</v>
      </c>
      <c r="N26">
        <v>3.8375116433667493</v>
      </c>
      <c r="O26">
        <v>2</v>
      </c>
    </row>
    <row r="27" spans="4:15">
      <c r="D27" t="s">
        <v>835</v>
      </c>
      <c r="E27" t="s">
        <v>817</v>
      </c>
      <c r="G27">
        <v>27550.300000000003</v>
      </c>
      <c r="H27">
        <v>301.60000000000002</v>
      </c>
      <c r="I27">
        <v>350971.3</v>
      </c>
      <c r="J27">
        <v>4254.8999999999996</v>
      </c>
      <c r="K27">
        <v>7.8497301631216015E-2</v>
      </c>
      <c r="L27">
        <v>9.8342333968357322E-3</v>
      </c>
      <c r="M27">
        <v>7.0801010499781025E-3</v>
      </c>
      <c r="N27">
        <v>1.3889961919210387</v>
      </c>
      <c r="O27">
        <v>7</v>
      </c>
    </row>
    <row r="28" spans="4:15">
      <c r="D28" t="s">
        <v>735</v>
      </c>
      <c r="E28" t="s">
        <v>817</v>
      </c>
      <c r="G28">
        <v>4421.2</v>
      </c>
      <c r="H28">
        <v>264</v>
      </c>
      <c r="I28">
        <v>143584.6</v>
      </c>
      <c r="J28">
        <v>12275.4</v>
      </c>
      <c r="K28">
        <v>3.0791602999207433E-2</v>
      </c>
      <c r="L28">
        <v>1.578172023320622E-3</v>
      </c>
      <c r="M28">
        <v>2.8965145503939663E-3</v>
      </c>
      <c r="N28">
        <v>0.5448520958080354</v>
      </c>
      <c r="O28">
        <v>24</v>
      </c>
    </row>
    <row r="29" spans="4:15">
      <c r="D29" t="s">
        <v>782</v>
      </c>
      <c r="E29" t="s">
        <v>817</v>
      </c>
      <c r="G29">
        <v>2344</v>
      </c>
      <c r="H29">
        <v>15</v>
      </c>
      <c r="I29">
        <v>7518</v>
      </c>
      <c r="J29">
        <v>181</v>
      </c>
      <c r="K29">
        <v>0.31178504921521683</v>
      </c>
      <c r="L29">
        <v>8.3670388642530041E-4</v>
      </c>
      <c r="M29">
        <v>1.5165969323912063E-4</v>
      </c>
      <c r="N29">
        <v>5.5169825848590905</v>
      </c>
      <c r="O29">
        <v>1</v>
      </c>
    </row>
    <row r="30" spans="4:15">
      <c r="D30" t="s">
        <v>846</v>
      </c>
      <c r="E30" t="s">
        <v>817</v>
      </c>
      <c r="G30">
        <v>1904.2</v>
      </c>
      <c r="H30">
        <v>209</v>
      </c>
      <c r="I30">
        <v>122149.6</v>
      </c>
      <c r="J30">
        <v>10311.4</v>
      </c>
      <c r="K30">
        <v>1.5589080930269112E-2</v>
      </c>
      <c r="L30">
        <v>6.7971482104567285E-4</v>
      </c>
      <c r="M30">
        <v>2.4641089206279979E-3</v>
      </c>
      <c r="N30">
        <v>0.27584609404053539</v>
      </c>
      <c r="O30">
        <v>28</v>
      </c>
    </row>
    <row r="31" spans="4:15">
      <c r="D31" t="s">
        <v>825</v>
      </c>
      <c r="E31" t="s">
        <v>826</v>
      </c>
      <c r="G31">
        <v>20202.399999999998</v>
      </c>
      <c r="H31">
        <v>2544.9</v>
      </c>
      <c r="I31">
        <v>524770.54999999993</v>
      </c>
      <c r="J31">
        <v>73181.400000000009</v>
      </c>
      <c r="K31">
        <v>3.8497587183579568E-2</v>
      </c>
      <c r="L31">
        <v>7.2113594689072044E-3</v>
      </c>
      <c r="M31">
        <v>1.0586132034307609E-2</v>
      </c>
      <c r="N31">
        <v>0.68120815473834839</v>
      </c>
      <c r="O31">
        <v>21</v>
      </c>
    </row>
    <row r="32" spans="4:15">
      <c r="D32" t="s">
        <v>812</v>
      </c>
      <c r="E32" t="s">
        <v>780</v>
      </c>
      <c r="G32">
        <v>104407.75</v>
      </c>
      <c r="H32">
        <v>6352.25</v>
      </c>
      <c r="I32">
        <v>3074840.25</v>
      </c>
      <c r="J32">
        <v>219480</v>
      </c>
      <c r="K32">
        <v>3.3955503867233429E-2</v>
      </c>
      <c r="L32">
        <v>3.7268929265324727E-2</v>
      </c>
      <c r="M32">
        <v>6.2028375774714144E-2</v>
      </c>
      <c r="N32">
        <v>0.60083677510249112</v>
      </c>
      <c r="O32">
        <v>23</v>
      </c>
    </row>
    <row r="33" spans="4:15">
      <c r="D33" t="s">
        <v>736</v>
      </c>
      <c r="E33" t="s">
        <v>780</v>
      </c>
      <c r="G33">
        <v>226695.3</v>
      </c>
      <c r="H33">
        <v>14720.699999999999</v>
      </c>
      <c r="I33">
        <v>3710976.9499999997</v>
      </c>
      <c r="J33">
        <v>334736.8</v>
      </c>
      <c r="K33">
        <v>6.1087768276221713E-2</v>
      </c>
      <c r="L33">
        <v>8.0920152962606406E-2</v>
      </c>
      <c r="M33">
        <v>7.4861083513493937E-2</v>
      </c>
      <c r="N33">
        <v>1.0809375067089471</v>
      </c>
      <c r="O33">
        <v>12</v>
      </c>
    </row>
    <row r="34" spans="4:15">
      <c r="D34" t="s">
        <v>814</v>
      </c>
      <c r="E34" t="s">
        <v>780</v>
      </c>
      <c r="G34">
        <v>69811.8</v>
      </c>
      <c r="H34">
        <v>7031.5</v>
      </c>
      <c r="I34">
        <v>2567124.9</v>
      </c>
      <c r="J34">
        <v>201347.6</v>
      </c>
      <c r="K34">
        <v>2.7194547487736184E-2</v>
      </c>
      <c r="L34">
        <v>2.4919711765505885E-2</v>
      </c>
      <c r="M34">
        <v>5.1786296201184912E-2</v>
      </c>
      <c r="N34">
        <v>0.48120281992547098</v>
      </c>
      <c r="O34">
        <v>27</v>
      </c>
    </row>
    <row r="35" spans="4:15">
      <c r="D35" t="s">
        <v>813</v>
      </c>
      <c r="E35" t="s">
        <v>780</v>
      </c>
      <c r="G35">
        <v>94287</v>
      </c>
      <c r="H35">
        <v>2867</v>
      </c>
      <c r="I35">
        <v>1755237</v>
      </c>
      <c r="J35">
        <v>59389</v>
      </c>
      <c r="K35">
        <v>5.3717532162323375E-2</v>
      </c>
      <c r="L35">
        <v>3.3656271049224529E-2</v>
      </c>
      <c r="M35">
        <v>3.5408181029789085E-2</v>
      </c>
      <c r="N35">
        <v>0.95052245188504136</v>
      </c>
      <c r="O35">
        <v>15</v>
      </c>
    </row>
    <row r="36" spans="4:15">
      <c r="D36" t="s">
        <v>815</v>
      </c>
      <c r="E36" t="s">
        <v>780</v>
      </c>
      <c r="G36">
        <v>75351.5</v>
      </c>
      <c r="H36">
        <v>7264.5</v>
      </c>
      <c r="I36">
        <v>2034267.5</v>
      </c>
      <c r="J36">
        <v>183859.5</v>
      </c>
      <c r="K36">
        <v>3.7041097102519703E-2</v>
      </c>
      <c r="L36">
        <v>2.6897138608351547E-2</v>
      </c>
      <c r="M36">
        <v>4.1037029132257624E-2</v>
      </c>
      <c r="N36">
        <v>0.65543581436329523</v>
      </c>
      <c r="O36">
        <v>22</v>
      </c>
    </row>
    <row r="37" spans="4:15">
      <c r="D37" t="s">
        <v>745</v>
      </c>
      <c r="E37" t="s">
        <v>780</v>
      </c>
      <c r="G37">
        <v>35319</v>
      </c>
      <c r="H37">
        <v>4096</v>
      </c>
      <c r="I37">
        <v>867442</v>
      </c>
      <c r="J37">
        <v>80790</v>
      </c>
      <c r="K37">
        <v>4.0716266908911489E-2</v>
      </c>
      <c r="L37">
        <v>1.2607314234067912E-2</v>
      </c>
      <c r="M37">
        <v>1.7498801226753027E-2</v>
      </c>
      <c r="N37">
        <v>0.72046730920019997</v>
      </c>
      <c r="O37">
        <v>20</v>
      </c>
    </row>
    <row r="38" spans="4:15">
      <c r="D38" t="s">
        <v>749</v>
      </c>
      <c r="E38" t="s">
        <v>749</v>
      </c>
      <c r="G38">
        <v>631</v>
      </c>
      <c r="H38">
        <v>74</v>
      </c>
      <c r="I38">
        <v>408653</v>
      </c>
      <c r="J38">
        <v>12288</v>
      </c>
      <c r="K38">
        <v>1.5440973148367931E-3</v>
      </c>
      <c r="L38">
        <v>2.2523897283889275E-4</v>
      </c>
      <c r="M38">
        <v>8.2437069195592395E-3</v>
      </c>
      <c r="N38">
        <v>2.7322535242547831E-2</v>
      </c>
      <c r="O38">
        <v>29</v>
      </c>
    </row>
    <row r="39" spans="4:15">
      <c r="D39" t="s">
        <v>772</v>
      </c>
      <c r="E39" t="s">
        <v>819</v>
      </c>
      <c r="G39">
        <v>326845.60000000003</v>
      </c>
      <c r="H39">
        <v>22423.8</v>
      </c>
      <c r="I39">
        <v>6872076.4500000002</v>
      </c>
      <c r="J39">
        <v>524264.4</v>
      </c>
      <c r="K39">
        <v>4.7561403365936075E-2</v>
      </c>
      <c r="L39">
        <v>0.11666936168131792</v>
      </c>
      <c r="M39">
        <v>0.13862955657392725</v>
      </c>
      <c r="N39">
        <v>0.84159081630692101</v>
      </c>
      <c r="O39">
        <v>16</v>
      </c>
    </row>
    <row r="40" spans="4:15">
      <c r="D40" t="s">
        <v>742</v>
      </c>
      <c r="E40" t="s">
        <v>820</v>
      </c>
      <c r="G40">
        <v>565767.40000000014</v>
      </c>
      <c r="H40">
        <v>73343.45</v>
      </c>
      <c r="I40">
        <v>13722793.65</v>
      </c>
      <c r="J40">
        <v>1863387.3499999999</v>
      </c>
      <c r="K40">
        <v>4.1228296105727723E-2</v>
      </c>
      <c r="L40">
        <v>0.20195383207881298</v>
      </c>
      <c r="M40">
        <v>0.27682823561356112</v>
      </c>
      <c r="N40">
        <v>0.72952757738459451</v>
      </c>
      <c r="O40">
        <v>19</v>
      </c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Especificações</vt:lpstr>
      <vt:lpstr>Lista das atividades</vt:lpstr>
      <vt:lpstr>Panorama Especialização Brasil</vt:lpstr>
      <vt:lpstr>Panorama Especialização Norte</vt:lpstr>
      <vt:lpstr>Síntese Cadeias</vt:lpstr>
      <vt:lpstr>Classificação ativ com agrop</vt:lpstr>
      <vt:lpstr>Classificação ativ sem agrop</vt:lpstr>
      <vt:lpstr>Sheet1</vt:lpstr>
      <vt:lpstr>Sheet2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Allan Note</dc:creator>
  <cp:lastModifiedBy>Carlos Paiva</cp:lastModifiedBy>
  <dcterms:created xsi:type="dcterms:W3CDTF">2016-05-13T18:35:04Z</dcterms:created>
  <dcterms:modified xsi:type="dcterms:W3CDTF">2016-09-22T18:01:08Z</dcterms:modified>
</cp:coreProperties>
</file>